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xinxin\OneDrive - Leibniz-Zentrum für Agrarlandschaftsforschung (ZALF) e.V\Desktop\FAIRagro_fine_tunning\"/>
    </mc:Choice>
  </mc:AlternateContent>
  <xr:revisionPtr revIDLastSave="0" documentId="13_ncr:1_{A393C530-8A4F-4B84-960A-91BB058BEA20}" xr6:coauthVersionLast="47" xr6:coauthVersionMax="47" xr10:uidLastSave="{00000000-0000-0000-0000-000000000000}"/>
  <bookViews>
    <workbookView xWindow="-110" yWindow="-110" windowWidth="19420" windowHeight="11500" tabRatio="897" firstSheet="27" activeTab="33"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state="hidden"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definedNames>
    <definedName name="_xlnm._FilterDatabase" localSheetId="22" hidden="1">Dictionary!$A$1:$D$1526</definedName>
    <definedName name="_xlnm._FilterDatabase" localSheetId="21" hidden="1">Glossary!$A$1:$S$1528</definedName>
    <definedName name="_xlnm._FilterDatabase" localSheetId="71" hidden="1">Glossary_old!$A$4:$J$458</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0" l="1" a="1"/>
  <c r="B7" i="10" s="1"/>
  <c r="B8" i="10" a="1"/>
  <c r="B8" i="10"/>
  <c r="B9" i="10" a="1"/>
  <c r="B9" i="10"/>
  <c r="B10" i="10" a="1"/>
  <c r="B10" i="10"/>
  <c r="B11" i="10" a="1"/>
  <c r="B11" i="10"/>
  <c r="B12" i="10" a="1"/>
  <c r="B12" i="10"/>
  <c r="B13" i="10" a="1"/>
  <c r="B13" i="10" s="1"/>
  <c r="B14" i="10" a="1"/>
  <c r="B14" i="10"/>
  <c r="B15" i="10" a="1"/>
  <c r="B15" i="10"/>
  <c r="B16" i="10" a="1"/>
  <c r="B16" i="10"/>
  <c r="B17" i="10" a="1"/>
  <c r="B17" i="10"/>
  <c r="B18" i="10" a="1"/>
  <c r="B18" i="10"/>
  <c r="B19" i="10" a="1"/>
  <c r="B19" i="10" s="1"/>
  <c r="B20" i="10" a="1"/>
  <c r="B20" i="10"/>
  <c r="B21" i="10" a="1"/>
  <c r="B21" i="10"/>
  <c r="B22" i="10" a="1"/>
  <c r="B22" i="10"/>
  <c r="B23" i="10" a="1"/>
  <c r="B23" i="10"/>
  <c r="B24" i="10" a="1"/>
  <c r="B24" i="10"/>
  <c r="B25" i="10" a="1"/>
  <c r="B25" i="10" s="1"/>
  <c r="B26" i="10" a="1"/>
  <c r="B26" i="10"/>
  <c r="B27" i="10" a="1"/>
  <c r="B27" i="10" s="1"/>
  <c r="B28" i="10" a="1"/>
  <c r="B28" i="10"/>
  <c r="B29" i="10" a="1"/>
  <c r="B29" i="10"/>
  <c r="B30" i="10" a="1"/>
  <c r="B30" i="10"/>
  <c r="B31" i="10" a="1"/>
  <c r="B31" i="10" s="1"/>
  <c r="B32" i="10" a="1"/>
  <c r="B32" i="10"/>
  <c r="B33" i="10" a="1"/>
  <c r="B33" i="10" s="1"/>
  <c r="B34" i="10" a="1"/>
  <c r="B34" i="10"/>
  <c r="B35" i="10" a="1"/>
  <c r="B35" i="10"/>
  <c r="B36" i="10" a="1"/>
  <c r="B36" i="10"/>
  <c r="B37" i="10" a="1"/>
  <c r="B37" i="10"/>
  <c r="B38" i="10" a="1"/>
  <c r="B38" i="10" s="1"/>
  <c r="B39" i="10" a="1"/>
  <c r="B39" i="10" s="1"/>
  <c r="B40" i="10" a="1"/>
  <c r="B40" i="10"/>
  <c r="B41" i="10" a="1"/>
  <c r="B41" i="10"/>
  <c r="B42" i="10" a="1"/>
  <c r="B42" i="10"/>
  <c r="B43" i="10" a="1"/>
  <c r="B43" i="10"/>
  <c r="B44" i="10" a="1"/>
  <c r="B44" i="10" s="1"/>
  <c r="B45" i="10" a="1"/>
  <c r="B45" i="10" s="1"/>
  <c r="B46" i="10" a="1"/>
  <c r="B46" i="10"/>
  <c r="B47" i="10" a="1"/>
  <c r="B47" i="10" s="1"/>
  <c r="B48" i="10" a="1"/>
  <c r="B48" i="10"/>
  <c r="B49" i="10" a="1"/>
  <c r="B49" i="10"/>
  <c r="B50" i="10" a="1"/>
  <c r="B50" i="10"/>
  <c r="B51" i="10" a="1"/>
  <c r="B51" i="10" s="1"/>
  <c r="B52" i="10" a="1"/>
  <c r="B52" i="10" s="1"/>
  <c r="B53" i="10" a="1"/>
  <c r="B53" i="10" s="1"/>
  <c r="B54" i="10" a="1"/>
  <c r="B54" i="10"/>
  <c r="B55" i="10" a="1"/>
  <c r="B55" i="10"/>
  <c r="B56" i="10" a="1"/>
  <c r="B56" i="10"/>
  <c r="B57" i="10" a="1"/>
  <c r="B57" i="10"/>
  <c r="B58" i="10" a="1"/>
  <c r="B58" i="10" s="1"/>
  <c r="B59" i="10" a="1"/>
  <c r="B59" i="10" s="1"/>
  <c r="B60" i="10" a="1"/>
  <c r="B60" i="10"/>
  <c r="B61" i="10" a="1"/>
  <c r="B61" i="10"/>
  <c r="B62" i="10" a="1"/>
  <c r="B62" i="10"/>
  <c r="B63" i="10" a="1"/>
  <c r="B63" i="10"/>
  <c r="B64" i="10" a="1"/>
  <c r="B64" i="10" s="1"/>
  <c r="B65" i="10" a="1"/>
  <c r="B65" i="10" s="1"/>
  <c r="B66" i="10" a="1"/>
  <c r="B66" i="10" s="1"/>
  <c r="B67" i="10" a="1"/>
  <c r="B67" i="10" s="1"/>
  <c r="B68" i="10" a="1"/>
  <c r="B68" i="10"/>
  <c r="B69" i="10" a="1"/>
  <c r="B69" i="10" s="1"/>
  <c r="B70" i="10" a="1"/>
  <c r="B70" i="10" s="1"/>
  <c r="B71" i="10" a="1"/>
  <c r="B71" i="10"/>
  <c r="B72" i="10" a="1"/>
  <c r="B72" i="10" s="1"/>
  <c r="B73" i="10" a="1"/>
  <c r="B73" i="10" s="1"/>
  <c r="B74" i="10" a="1"/>
  <c r="B74" i="10" s="1"/>
  <c r="B75" i="10" a="1"/>
  <c r="B75" i="10" s="1"/>
  <c r="B76" i="10" a="1"/>
  <c r="B76" i="10" s="1"/>
  <c r="B77" i="10" a="1"/>
  <c r="B77" i="10"/>
  <c r="B78" i="10" a="1"/>
  <c r="B78" i="10" s="1"/>
  <c r="B79" i="10" a="1"/>
  <c r="B79" i="10" s="1"/>
  <c r="B80" i="10" a="1"/>
  <c r="B80" i="10" s="1"/>
  <c r="B81" i="10" a="1"/>
  <c r="B81" i="10"/>
  <c r="B82" i="10" a="1"/>
  <c r="B82" i="10" s="1"/>
  <c r="B83" i="10" a="1"/>
  <c r="B83" i="10" s="1"/>
  <c r="B84" i="10" a="1"/>
  <c r="B84" i="10" s="1"/>
  <c r="B85" i="10" a="1"/>
  <c r="B85" i="10" s="1"/>
  <c r="B86" i="10" a="1"/>
  <c r="B86" i="10"/>
  <c r="B87" i="10" a="1"/>
  <c r="B87" i="10"/>
  <c r="B88" i="10" a="1"/>
  <c r="B88" i="10" s="1"/>
  <c r="B89" i="10" a="1"/>
  <c r="B89" i="10" s="1"/>
  <c r="B90" i="10" a="1"/>
  <c r="B90" i="10" s="1"/>
  <c r="B91" i="10" a="1"/>
  <c r="B91" i="10" s="1"/>
  <c r="B92" i="10" a="1"/>
  <c r="B92" i="10" s="1"/>
  <c r="B93" i="10" a="1"/>
  <c r="B93" i="10" s="1"/>
  <c r="B94" i="10" a="1"/>
  <c r="B94" i="10" s="1"/>
  <c r="B95" i="10" a="1"/>
  <c r="B95" i="10" s="1"/>
  <c r="B96" i="10" a="1"/>
  <c r="B96" i="10" s="1"/>
  <c r="B97" i="10" a="1"/>
  <c r="B97" i="10" s="1"/>
  <c r="B98" i="10" a="1"/>
  <c r="B98" i="10" s="1"/>
  <c r="B99" i="10" a="1"/>
  <c r="B99" i="10" s="1"/>
  <c r="B100" i="10" a="1"/>
  <c r="B100" i="10" s="1"/>
  <c r="B101" i="10" a="1"/>
  <c r="B101" i="10" s="1"/>
  <c r="B102" i="10" a="1"/>
  <c r="B102" i="10" s="1"/>
  <c r="B103" i="10" a="1"/>
  <c r="B103" i="10" s="1"/>
  <c r="B104" i="10" a="1"/>
  <c r="B104" i="10" s="1"/>
  <c r="B105" i="10" a="1"/>
  <c r="B105" i="10" s="1"/>
  <c r="B106" i="10" a="1"/>
  <c r="B106" i="10" s="1"/>
  <c r="B47" i="9" a="1"/>
  <c r="B47" i="9" s="1"/>
  <c r="B46" i="9" a="1"/>
  <c r="B46" i="9" s="1"/>
  <c r="B45" i="9" a="1"/>
  <c r="B45" i="9" s="1"/>
  <c r="B44" i="9"/>
  <c r="B44" i="9" a="1"/>
  <c r="B43" i="9" a="1"/>
  <c r="B43" i="9" s="1"/>
  <c r="B42" i="9" a="1"/>
  <c r="B42" i="9" s="1"/>
  <c r="B41" i="9" a="1"/>
  <c r="B41" i="9" s="1"/>
  <c r="B40" i="9" a="1"/>
  <c r="B40" i="9" s="1"/>
  <c r="B39" i="9" a="1"/>
  <c r="B39" i="9" s="1"/>
  <c r="B38" i="9"/>
  <c r="B38" i="9" a="1"/>
  <c r="B37" i="9" a="1"/>
  <c r="B37" i="9" s="1"/>
  <c r="B36" i="9" a="1"/>
  <c r="B36" i="9" s="1"/>
  <c r="B35" i="9" a="1"/>
  <c r="B35" i="9" s="1"/>
  <c r="B34" i="9" a="1"/>
  <c r="B34" i="9" s="1"/>
  <c r="B33" i="9" a="1"/>
  <c r="B33" i="9" s="1"/>
  <c r="B32" i="9"/>
  <c r="B32" i="9" a="1"/>
  <c r="B31" i="9" a="1"/>
  <c r="B31" i="9" s="1"/>
  <c r="B30" i="9" a="1"/>
  <c r="B30" i="9" s="1"/>
  <c r="B29" i="9" a="1"/>
  <c r="B29" i="9" s="1"/>
  <c r="B28" i="9" a="1"/>
  <c r="B28" i="9" s="1"/>
  <c r="B27" i="9" a="1"/>
  <c r="B27" i="9" s="1"/>
  <c r="B26" i="9"/>
  <c r="B26" i="9" a="1"/>
  <c r="B25" i="9" a="1"/>
  <c r="B25" i="9" s="1"/>
  <c r="B24" i="9" a="1"/>
  <c r="B24" i="9" s="1"/>
  <c r="B23" i="9" a="1"/>
  <c r="B23" i="9" s="1"/>
  <c r="B22" i="9" a="1"/>
  <c r="B22" i="9" s="1"/>
  <c r="B21" i="9" a="1"/>
  <c r="B21" i="9" s="1"/>
  <c r="B20" i="9"/>
  <c r="B20" i="9" a="1"/>
  <c r="B19" i="9" a="1"/>
  <c r="B19" i="9" s="1"/>
  <c r="B18" i="9" a="1"/>
  <c r="B18" i="9" s="1"/>
  <c r="B17" i="9" a="1"/>
  <c r="B17" i="9" s="1"/>
  <c r="B16" i="9" a="1"/>
  <c r="B16" i="9" s="1"/>
  <c r="B15" i="9" a="1"/>
  <c r="B15" i="9" s="1"/>
  <c r="B14" i="9"/>
  <c r="B14" i="9" a="1"/>
  <c r="B13" i="9" a="1"/>
  <c r="B13" i="9" s="1"/>
  <c r="C45" i="6" a="1"/>
  <c r="C45" i="6" s="1"/>
  <c r="C46" i="6" a="1"/>
  <c r="C46" i="6" s="1"/>
  <c r="C47" i="6" a="1"/>
  <c r="C47" i="6" s="1"/>
  <c r="C31" i="6" a="1"/>
  <c r="C31" i="6" s="1"/>
  <c r="C32" i="6" a="1"/>
  <c r="C32" i="6" s="1"/>
  <c r="C33" i="6" a="1"/>
  <c r="C33" i="6"/>
  <c r="C34" i="6" a="1"/>
  <c r="C34" i="6" s="1"/>
  <c r="C35" i="6" a="1"/>
  <c r="C35" i="6" s="1"/>
  <c r="C36" i="6" a="1"/>
  <c r="C36" i="6" s="1"/>
  <c r="C37" i="6" a="1"/>
  <c r="C37" i="6" s="1"/>
  <c r="C38" i="6" a="1"/>
  <c r="C38" i="6" s="1"/>
  <c r="C39" i="6" a="1"/>
  <c r="C39" i="6" s="1"/>
  <c r="C40" i="6" a="1"/>
  <c r="C40" i="6" s="1"/>
  <c r="C41" i="6" a="1"/>
  <c r="C41" i="6" s="1"/>
  <c r="C42" i="6" a="1"/>
  <c r="C42" i="6" s="1"/>
  <c r="C26" i="6" a="1"/>
  <c r="C26" i="6" s="1"/>
  <c r="C27" i="6" a="1"/>
  <c r="C27" i="6" s="1"/>
  <c r="C28" i="6" a="1"/>
  <c r="C28" i="6" s="1"/>
  <c r="C29" i="6" a="1"/>
  <c r="C29" i="6" s="1"/>
  <c r="C30" i="6" a="1"/>
  <c r="C30" i="6" s="1"/>
  <c r="C43" i="6" a="1"/>
  <c r="C43" i="6" s="1"/>
  <c r="C13" i="6" a="1"/>
  <c r="C13" i="6" s="1"/>
  <c r="C14" i="6" a="1"/>
  <c r="C14" i="6" s="1"/>
  <c r="C15" i="6" a="1"/>
  <c r="C15" i="6" s="1"/>
  <c r="C16" i="6" a="1"/>
  <c r="C16" i="6" s="1"/>
  <c r="C17" i="6" a="1"/>
  <c r="C17" i="6" s="1"/>
  <c r="C18" i="6" a="1"/>
  <c r="C18" i="6" s="1"/>
  <c r="C19" i="6" a="1"/>
  <c r="C19" i="6" s="1"/>
  <c r="C20" i="6" a="1"/>
  <c r="C20" i="6" s="1"/>
  <c r="C21" i="6" a="1"/>
  <c r="C21" i="6" s="1"/>
  <c r="C22" i="6" a="1"/>
  <c r="C22" i="6" s="1"/>
  <c r="C23" i="6" a="1"/>
  <c r="C23" i="6" s="1"/>
  <c r="C24" i="6" a="1"/>
  <c r="C24" i="6" s="1"/>
  <c r="C25" i="6" a="1"/>
  <c r="C25" i="6" s="1"/>
  <c r="C44" i="6" a="1"/>
  <c r="C44" i="6" s="1"/>
  <c r="C226" i="4" a="1"/>
  <c r="C226" i="4" s="1"/>
  <c r="C225" i="4" a="1"/>
  <c r="C225" i="4" s="1"/>
  <c r="C224" i="4" a="1"/>
  <c r="C224" i="4" s="1"/>
  <c r="C223" i="4" a="1"/>
  <c r="C223" i="4" s="1"/>
  <c r="C222" i="4" a="1"/>
  <c r="C222" i="4" s="1"/>
  <c r="C221" i="4" a="1"/>
  <c r="C221" i="4" s="1"/>
  <c r="C220" i="4" a="1"/>
  <c r="C220" i="4" s="1"/>
  <c r="C219" i="4" a="1"/>
  <c r="C219" i="4" s="1"/>
  <c r="C218" i="4" a="1"/>
  <c r="C218" i="4" s="1"/>
  <c r="C217" i="4" a="1"/>
  <c r="C217" i="4" s="1"/>
  <c r="C216" i="4" a="1"/>
  <c r="C216" i="4" s="1"/>
  <c r="C215" i="4" a="1"/>
  <c r="C215" i="4" s="1"/>
  <c r="C214" i="4" a="1"/>
  <c r="C214" i="4" s="1"/>
  <c r="C213" i="4" a="1"/>
  <c r="C213" i="4" s="1"/>
  <c r="C212" i="4" a="1"/>
  <c r="C212" i="4" s="1"/>
  <c r="C211" i="4" a="1"/>
  <c r="C211" i="4" s="1"/>
  <c r="C210" i="4" a="1"/>
  <c r="C210" i="4" s="1"/>
  <c r="C209" i="4" a="1"/>
  <c r="C209" i="4" s="1"/>
  <c r="C208" i="4" a="1"/>
  <c r="C208" i="4" s="1"/>
  <c r="C207" i="4" a="1"/>
  <c r="C207" i="4" s="1"/>
  <c r="C206" i="4" a="1"/>
  <c r="C206" i="4" s="1"/>
  <c r="C205" i="4" a="1"/>
  <c r="C205" i="4" s="1"/>
  <c r="C204" i="4" a="1"/>
  <c r="C204" i="4" s="1"/>
  <c r="C203" i="4" a="1"/>
  <c r="C203" i="4" s="1"/>
  <c r="C202" i="4" a="1"/>
  <c r="C202" i="4" s="1"/>
  <c r="C201" i="4" a="1"/>
  <c r="C201" i="4" s="1"/>
  <c r="C200" i="4" a="1"/>
  <c r="C200" i="4" s="1"/>
  <c r="C199" i="4" a="1"/>
  <c r="C199" i="4" s="1"/>
  <c r="C198" i="4" a="1"/>
  <c r="C198" i="4" s="1"/>
  <c r="C197" i="4" a="1"/>
  <c r="C197" i="4" s="1"/>
  <c r="C196" i="4" a="1"/>
  <c r="C196" i="4" s="1"/>
  <c r="C195" i="4" a="1"/>
  <c r="C195" i="4" s="1"/>
  <c r="C194" i="4" a="1"/>
  <c r="C194" i="4" s="1"/>
  <c r="C193" i="4" a="1"/>
  <c r="C193" i="4" s="1"/>
  <c r="C192" i="4" a="1"/>
  <c r="C192" i="4" s="1"/>
  <c r="C191" i="4" a="1"/>
  <c r="C191" i="4" s="1"/>
  <c r="C190" i="4" a="1"/>
  <c r="C190" i="4" s="1"/>
  <c r="C189" i="4" a="1"/>
  <c r="C189" i="4" s="1"/>
  <c r="C188" i="4" a="1"/>
  <c r="C188" i="4" s="1"/>
  <c r="C187" i="4" a="1"/>
  <c r="C187" i="4" s="1"/>
  <c r="C186" i="4" a="1"/>
  <c r="C186" i="4" s="1"/>
  <c r="C185" i="4" a="1"/>
  <c r="C185" i="4" s="1"/>
  <c r="C184" i="4" a="1"/>
  <c r="C184" i="4" s="1"/>
  <c r="C183" i="4" a="1"/>
  <c r="C183" i="4" s="1"/>
  <c r="C182" i="4" a="1"/>
  <c r="C182" i="4" s="1"/>
  <c r="C181" i="4" a="1"/>
  <c r="C181" i="4" s="1"/>
  <c r="C180" i="4" a="1"/>
  <c r="C180" i="4" s="1"/>
  <c r="C179" i="4" a="1"/>
  <c r="C179" i="4" s="1"/>
  <c r="C178" i="4" a="1"/>
  <c r="C178" i="4" s="1"/>
  <c r="C177" i="4" a="1"/>
  <c r="C177" i="4" s="1"/>
  <c r="C176" i="4" a="1"/>
  <c r="C176" i="4" s="1"/>
  <c r="C175" i="4" a="1"/>
  <c r="C175" i="4" s="1"/>
  <c r="C174" i="4" a="1"/>
  <c r="C174" i="4" s="1"/>
  <c r="C173" i="4" a="1"/>
  <c r="C173" i="4" s="1"/>
  <c r="C172" i="4" a="1"/>
  <c r="C172" i="4" s="1"/>
  <c r="C171" i="4" a="1"/>
  <c r="C171" i="4" s="1"/>
  <c r="C170" i="4" a="1"/>
  <c r="C170" i="4" s="1"/>
  <c r="C169" i="4" a="1"/>
  <c r="C169" i="4" s="1"/>
  <c r="C168" i="4" a="1"/>
  <c r="C168" i="4" s="1"/>
  <c r="C167" i="4" a="1"/>
  <c r="C167" i="4" s="1"/>
  <c r="C166" i="4" a="1"/>
  <c r="C166" i="4" s="1"/>
  <c r="C165" i="4" a="1"/>
  <c r="C165" i="4" s="1"/>
  <c r="C164" i="4" a="1"/>
  <c r="C164" i="4" s="1"/>
  <c r="C163" i="4" a="1"/>
  <c r="C163" i="4" s="1"/>
  <c r="C162" i="4" a="1"/>
  <c r="C162" i="4" s="1"/>
  <c r="C161" i="4" a="1"/>
  <c r="C161" i="4" s="1"/>
  <c r="C160" i="4" a="1"/>
  <c r="C160" i="4" s="1"/>
  <c r="C159" i="4" a="1"/>
  <c r="C159" i="4" s="1"/>
  <c r="C158" i="4" a="1"/>
  <c r="C158" i="4" s="1"/>
  <c r="C157" i="4" a="1"/>
  <c r="C157" i="4" s="1"/>
  <c r="C156" i="4" a="1"/>
  <c r="C156" i="4" s="1"/>
  <c r="C155" i="4" a="1"/>
  <c r="C155" i="4" s="1"/>
  <c r="C154" i="4" a="1"/>
  <c r="C154" i="4" s="1"/>
  <c r="C153" i="4" a="1"/>
  <c r="C153" i="4" s="1"/>
  <c r="C152" i="4" a="1"/>
  <c r="C152" i="4" s="1"/>
  <c r="C151" i="4" a="1"/>
  <c r="C151" i="4" s="1"/>
  <c r="C150" i="4" a="1"/>
  <c r="C150" i="4" s="1"/>
  <c r="C149" i="4" a="1"/>
  <c r="C149" i="4" s="1"/>
  <c r="C148" i="4" a="1"/>
  <c r="C148" i="4" s="1"/>
  <c r="C147" i="4" a="1"/>
  <c r="C147" i="4" s="1"/>
  <c r="C146" i="4" a="1"/>
  <c r="C146" i="4" s="1"/>
  <c r="C145" i="4" a="1"/>
  <c r="C145" i="4" s="1"/>
  <c r="C144" i="4" a="1"/>
  <c r="C144" i="4" s="1"/>
  <c r="C143" i="4" a="1"/>
  <c r="C143" i="4" s="1"/>
  <c r="C142" i="4" a="1"/>
  <c r="C142" i="4" s="1"/>
  <c r="C141" i="4" a="1"/>
  <c r="C141" i="4" s="1"/>
  <c r="C140" i="4" a="1"/>
  <c r="C140" i="4" s="1"/>
  <c r="C139" i="4" a="1"/>
  <c r="C139" i="4" s="1"/>
  <c r="C138" i="4" a="1"/>
  <c r="C138" i="4" s="1"/>
  <c r="C137" i="4" a="1"/>
  <c r="C137" i="4" s="1"/>
  <c r="C136" i="4" a="1"/>
  <c r="C136" i="4" s="1"/>
  <c r="C135" i="4" a="1"/>
  <c r="C135" i="4" s="1"/>
  <c r="C134" i="4" a="1"/>
  <c r="C134" i="4" s="1"/>
  <c r="C133" i="4" a="1"/>
  <c r="C133" i="4" s="1"/>
  <c r="C132" i="4" a="1"/>
  <c r="C132" i="4" s="1"/>
  <c r="C131" i="4" a="1"/>
  <c r="C131" i="4" s="1"/>
  <c r="C130" i="4" a="1"/>
  <c r="C130" i="4" s="1"/>
  <c r="C129" i="4" a="1"/>
  <c r="C129" i="4" s="1"/>
  <c r="C128" i="4" a="1"/>
  <c r="C128" i="4" s="1"/>
  <c r="C127" i="4" a="1"/>
  <c r="C127" i="4" s="1"/>
  <c r="C126" i="4" a="1"/>
  <c r="C126" i="4" s="1"/>
  <c r="C125" i="4" a="1"/>
  <c r="C125" i="4" s="1"/>
  <c r="C124" i="4" a="1"/>
  <c r="C124" i="4" s="1"/>
  <c r="C123" i="4" a="1"/>
  <c r="C123" i="4" s="1"/>
  <c r="C122" i="4" a="1"/>
  <c r="C122" i="4" s="1"/>
  <c r="C121" i="4" a="1"/>
  <c r="C121" i="4" s="1"/>
  <c r="C120" i="4" a="1"/>
  <c r="C120" i="4" s="1"/>
  <c r="C119" i="4" a="1"/>
  <c r="C119" i="4" s="1"/>
  <c r="C118" i="4" a="1"/>
  <c r="C118" i="4" s="1"/>
  <c r="C117" i="4" a="1"/>
  <c r="C117" i="4" s="1"/>
  <c r="C116" i="4" a="1"/>
  <c r="C116" i="4" s="1"/>
  <c r="C115" i="4" a="1"/>
  <c r="C115" i="4" s="1"/>
  <c r="C114" i="4" a="1"/>
  <c r="C114" i="4" s="1"/>
  <c r="C113" i="4" a="1"/>
  <c r="C113" i="4" s="1"/>
  <c r="C112" i="4" a="1"/>
  <c r="C112" i="4" s="1"/>
  <c r="C111" i="4" a="1"/>
  <c r="C111" i="4" s="1"/>
  <c r="C110" i="4" a="1"/>
  <c r="C110" i="4" s="1"/>
  <c r="C109" i="4" a="1"/>
  <c r="C109" i="4" s="1"/>
  <c r="C108" i="4" a="1"/>
  <c r="C108" i="4" s="1"/>
  <c r="C107" i="4" a="1"/>
  <c r="C107" i="4" s="1"/>
  <c r="C106" i="4" a="1"/>
  <c r="C106" i="4" s="1"/>
  <c r="C105" i="4" a="1"/>
  <c r="C105" i="4" s="1"/>
  <c r="C104" i="4" a="1"/>
  <c r="C104" i="4" s="1"/>
  <c r="C103" i="4" a="1"/>
  <c r="C103" i="4" s="1"/>
  <c r="C102" i="4" a="1"/>
  <c r="C102" i="4" s="1"/>
  <c r="C97" i="4" a="1"/>
  <c r="C97" i="4" s="1"/>
  <c r="C98" i="4" a="1"/>
  <c r="C98" i="4" s="1"/>
  <c r="C99" i="4" a="1"/>
  <c r="C99" i="4" s="1"/>
  <c r="C100" i="4" a="1"/>
  <c r="C100" i="4" s="1"/>
  <c r="C101" i="4" a="1"/>
  <c r="C101" i="4" s="1"/>
  <c r="C96" i="4" a="1"/>
  <c r="C96" i="4" s="1"/>
  <c r="C95" i="4" a="1"/>
  <c r="C95" i="4" s="1"/>
  <c r="C94" i="4" a="1"/>
  <c r="C94" i="4" s="1"/>
  <c r="C93" i="4" a="1"/>
  <c r="C93" i="4" s="1"/>
  <c r="C92" i="4" a="1"/>
  <c r="C92" i="4" s="1"/>
  <c r="C55" i="5" a="1"/>
  <c r="C55" i="5" s="1"/>
  <c r="C56" i="5" a="1"/>
  <c r="C56" i="5" s="1"/>
  <c r="C57" i="5" a="1"/>
  <c r="C57" i="5" s="1"/>
  <c r="C58" i="5" a="1"/>
  <c r="C58" i="5" s="1"/>
  <c r="C59" i="5" a="1"/>
  <c r="C59" i="5" s="1"/>
  <c r="C47" i="5" a="1"/>
  <c r="C47" i="5" s="1"/>
  <c r="C48" i="5" a="1"/>
  <c r="C48" i="5" s="1"/>
  <c r="C49" i="5" a="1"/>
  <c r="C49" i="5" s="1"/>
  <c r="C50" i="5" a="1"/>
  <c r="C50" i="5" s="1"/>
  <c r="C51" i="5" a="1"/>
  <c r="C51" i="5" s="1"/>
  <c r="C52" i="5" a="1"/>
  <c r="C52" i="5" s="1"/>
  <c r="C53" i="5" a="1"/>
  <c r="C53" i="5" s="1"/>
  <c r="C54" i="5" a="1"/>
  <c r="C54" i="5" s="1"/>
  <c r="C52" i="4" a="1"/>
  <c r="C52" i="4" s="1"/>
  <c r="C53" i="4" a="1"/>
  <c r="C53" i="4" s="1"/>
  <c r="C54" i="4" a="1"/>
  <c r="C54" i="4" s="1"/>
  <c r="C55" i="4" a="1"/>
  <c r="C55" i="4" s="1"/>
  <c r="C56" i="4" a="1"/>
  <c r="C56" i="4" s="1"/>
  <c r="C57" i="4" a="1"/>
  <c r="C57" i="4" s="1"/>
  <c r="C58" i="4" a="1"/>
  <c r="C58" i="4" s="1"/>
  <c r="C59" i="4" a="1"/>
  <c r="C59" i="4" s="1"/>
  <c r="C60" i="4" a="1"/>
  <c r="C60" i="4" s="1"/>
  <c r="C61" i="4" a="1"/>
  <c r="C61" i="4" s="1"/>
  <c r="C62" i="4" a="1"/>
  <c r="C62" i="4" s="1"/>
  <c r="C63" i="4" a="1"/>
  <c r="C63" i="4" s="1"/>
  <c r="C64" i="4" a="1"/>
  <c r="C64" i="4" s="1"/>
  <c r="C65" i="4" a="1"/>
  <c r="C65" i="4" s="1"/>
  <c r="C66" i="4" a="1"/>
  <c r="C66" i="4" s="1"/>
  <c r="C67" i="4" a="1"/>
  <c r="C67" i="4" s="1"/>
  <c r="C68" i="4" a="1"/>
  <c r="C68" i="4" s="1"/>
  <c r="C69" i="4" a="1"/>
  <c r="C69" i="4" s="1"/>
  <c r="C70" i="4" a="1"/>
  <c r="C70" i="4" s="1"/>
  <c r="C71" i="4" a="1"/>
  <c r="C71" i="4" s="1"/>
  <c r="C72" i="4" a="1"/>
  <c r="C72" i="4" s="1"/>
  <c r="C73" i="4" a="1"/>
  <c r="C73" i="4" s="1"/>
  <c r="C74" i="4" a="1"/>
  <c r="C74" i="4" s="1"/>
  <c r="C75" i="4" a="1"/>
  <c r="C75" i="4" s="1"/>
  <c r="C76" i="4" a="1"/>
  <c r="C76" i="4" s="1"/>
  <c r="C77" i="4" a="1"/>
  <c r="C77" i="4" s="1"/>
  <c r="C78" i="4" a="1"/>
  <c r="C78" i="4" s="1"/>
  <c r="C79" i="4" a="1"/>
  <c r="C79" i="4" s="1"/>
  <c r="C80" i="4" a="1"/>
  <c r="C80" i="4" s="1"/>
  <c r="C81" i="4" a="1"/>
  <c r="C81" i="4" s="1"/>
  <c r="C82" i="4" a="1"/>
  <c r="C82" i="4" s="1"/>
  <c r="C83" i="4" a="1"/>
  <c r="C83" i="4" s="1"/>
  <c r="C84" i="4" a="1"/>
  <c r="C84" i="4" s="1"/>
  <c r="C85" i="4" a="1"/>
  <c r="C85" i="4" s="1"/>
  <c r="C86" i="4" a="1"/>
  <c r="C86" i="4" s="1"/>
  <c r="C87" i="4" a="1"/>
  <c r="C87" i="4" s="1"/>
  <c r="C88" i="4" a="1"/>
  <c r="C88" i="4" s="1"/>
  <c r="C89" i="4" a="1"/>
  <c r="C89" i="4" s="1"/>
  <c r="C90" i="4" a="1"/>
  <c r="C90" i="4" s="1"/>
  <c r="C91" i="4" a="1"/>
  <c r="C91" i="4" s="1"/>
  <c r="C32" i="5" a="1"/>
  <c r="C32" i="5" s="1"/>
  <c r="C33" i="5" a="1"/>
  <c r="C33" i="5" s="1"/>
  <c r="C34" i="5" a="1"/>
  <c r="C34" i="5" s="1"/>
  <c r="C35" i="5" a="1"/>
  <c r="C35" i="5" s="1"/>
  <c r="C36" i="5" a="1"/>
  <c r="C36" i="5" s="1"/>
  <c r="C37" i="5" a="1"/>
  <c r="C37" i="5" s="1"/>
  <c r="C38" i="5" a="1"/>
  <c r="C38" i="5" s="1"/>
  <c r="C39" i="5" a="1"/>
  <c r="C39" i="5" s="1"/>
  <c r="C40" i="5" a="1"/>
  <c r="C40" i="5" s="1"/>
  <c r="C41" i="5" a="1"/>
  <c r="C41" i="5" s="1"/>
  <c r="C42" i="5" a="1"/>
  <c r="C42" i="5" s="1"/>
  <c r="C43" i="5" a="1"/>
  <c r="C43" i="5" s="1"/>
  <c r="C44" i="5" a="1"/>
  <c r="C44" i="5" s="1"/>
  <c r="C45" i="5" a="1"/>
  <c r="C45" i="5" s="1"/>
  <c r="C46" i="5" a="1"/>
  <c r="C46" i="5" s="1"/>
  <c r="C25" i="5" a="1"/>
  <c r="C25" i="5" s="1"/>
  <c r="C26" i="5" a="1"/>
  <c r="C26" i="5" s="1"/>
  <c r="C27" i="5" a="1"/>
  <c r="C27" i="5" s="1"/>
  <c r="C28" i="5" a="1"/>
  <c r="C28" i="5" s="1"/>
  <c r="C29" i="5" a="1"/>
  <c r="C29" i="5" s="1"/>
  <c r="C30" i="5" a="1"/>
  <c r="C30" i="5" s="1"/>
  <c r="C31" i="5" a="1"/>
  <c r="C31" i="5" s="1"/>
  <c r="B11" i="9" a="1"/>
  <c r="B11" i="9" s="1"/>
  <c r="B10" i="9" a="1"/>
  <c r="B10" i="9" s="1"/>
  <c r="B8" i="36" a="1"/>
  <c r="B8" i="36" s="1"/>
  <c r="B9" i="36" a="1"/>
  <c r="B9" i="36" s="1"/>
  <c r="B18" i="15" a="1"/>
  <c r="B18" i="15" s="1"/>
  <c r="B13" i="13" a="1"/>
  <c r="B13" i="13" s="1"/>
  <c r="B12" i="13" a="1"/>
  <c r="B12" i="13" s="1"/>
  <c r="B11" i="8" a="1"/>
  <c r="B11" i="8" s="1"/>
  <c r="B12" i="8" a="1"/>
  <c r="B12" i="8" s="1"/>
  <c r="C11" i="6" a="1"/>
  <c r="C11" i="6" s="1"/>
  <c r="C10" i="6" a="1"/>
  <c r="C10" i="6" s="1"/>
  <c r="C35" i="4" a="1"/>
  <c r="C35" i="4" s="1"/>
  <c r="C36" i="4" a="1"/>
  <c r="C36" i="4" s="1"/>
  <c r="C37" i="4" a="1"/>
  <c r="C37" i="4" s="1"/>
  <c r="C38" i="4" a="1"/>
  <c r="C38" i="4" s="1"/>
  <c r="C39" i="4" a="1"/>
  <c r="C39" i="4" s="1"/>
  <c r="C40" i="4" a="1"/>
  <c r="C40" i="4" s="1"/>
  <c r="C41" i="4" a="1"/>
  <c r="C41" i="4" s="1"/>
  <c r="C42" i="4" a="1"/>
  <c r="C42" i="4" s="1"/>
  <c r="C43" i="4" a="1"/>
  <c r="C43" i="4" s="1"/>
  <c r="C44" i="4" a="1"/>
  <c r="C44" i="4" s="1"/>
  <c r="C45" i="4" a="1"/>
  <c r="C45" i="4" s="1"/>
  <c r="C46" i="4" a="1"/>
  <c r="C46" i="4" s="1"/>
  <c r="C18" i="5" a="1"/>
  <c r="C18" i="5" s="1"/>
  <c r="C19" i="5" a="1"/>
  <c r="C19" i="5" s="1"/>
  <c r="C20" i="5" a="1"/>
  <c r="C20" i="5" s="1"/>
  <c r="C21" i="5" a="1"/>
  <c r="C21" i="5" s="1"/>
  <c r="C22" i="5" a="1"/>
  <c r="C22" i="5" s="1"/>
  <c r="C23" i="5" a="1"/>
  <c r="C23" i="5" s="1"/>
  <c r="B6" i="36" a="1"/>
  <c r="B6" i="36" s="1"/>
  <c r="B8" i="8" a="1"/>
  <c r="B8" i="8" s="1"/>
  <c r="B8" i="9" a="1"/>
  <c r="B8" i="9" s="1"/>
  <c r="C8" i="6" a="1"/>
  <c r="C8" i="6" s="1"/>
  <c r="C24" i="4" a="1"/>
  <c r="C24" i="4" s="1"/>
  <c r="C25" i="4" a="1"/>
  <c r="C25" i="4" s="1"/>
  <c r="C26" i="4" a="1"/>
  <c r="C26" i="4" s="1"/>
  <c r="C27" i="4" a="1"/>
  <c r="C27" i="4" s="1"/>
  <c r="C28" i="4" a="1"/>
  <c r="C28" i="4" s="1"/>
  <c r="C14" i="5" a="1"/>
  <c r="C14" i="5" s="1"/>
  <c r="B14" i="7" a="1"/>
  <c r="B14" i="7" s="1"/>
  <c r="B17" i="17" a="1"/>
  <c r="B17" i="17" s="1"/>
  <c r="B6" i="8" l="1" a="1"/>
  <c r="B6" i="8" s="1"/>
  <c r="B6" i="9" l="1" a="1"/>
  <c r="B6" i="9" s="1"/>
  <c r="C6" i="6" a="1"/>
  <c r="C6" i="6" s="1"/>
  <c r="C12" i="4" a="1"/>
  <c r="C12" i="4" s="1"/>
  <c r="C13" i="4" a="1"/>
  <c r="C13" i="4" s="1"/>
  <c r="C14" i="4" a="1"/>
  <c r="C14" i="4" s="1"/>
  <c r="C15" i="4" a="1"/>
  <c r="C15" i="4" s="1"/>
  <c r="C16" i="4" a="1"/>
  <c r="C16" i="4" s="1"/>
  <c r="C17" i="4" a="1"/>
  <c r="C17" i="4" s="1"/>
  <c r="C18" i="4" a="1"/>
  <c r="C18" i="4" s="1"/>
  <c r="C9" i="5" a="1"/>
  <c r="C9" i="5" s="1"/>
  <c r="C10" i="5" a="1"/>
  <c r="C10" i="5" s="1"/>
  <c r="C11" i="5" a="1"/>
  <c r="C11" i="5" s="1"/>
  <c r="C12" i="5" a="1"/>
  <c r="C12" i="5" s="1"/>
  <c r="B51" i="17" l="1" a="1"/>
  <c r="B51" i="17" s="1"/>
  <c r="B49" i="17" a="1"/>
  <c r="B49" i="17" s="1"/>
  <c r="B50" i="17" a="1"/>
  <c r="B50" i="17" s="1"/>
  <c r="B46" i="17" a="1"/>
  <c r="B46" i="17" s="1"/>
  <c r="B47" i="17" a="1"/>
  <c r="B47" i="17" s="1"/>
  <c r="B48" i="17" a="1"/>
  <c r="B48" i="17" s="1"/>
  <c r="B44" i="17" a="1"/>
  <c r="B44" i="17" s="1"/>
  <c r="B43" i="17" a="1"/>
  <c r="B43" i="17" s="1"/>
  <c r="B244" i="7" a="1"/>
  <c r="B244" i="7" s="1"/>
  <c r="B235" i="7" l="1" a="1"/>
  <c r="B235" i="7" s="1"/>
  <c r="B236" i="7" a="1"/>
  <c r="B236" i="7" s="1"/>
  <c r="B237" i="7" a="1"/>
  <c r="B237" i="7" s="1"/>
  <c r="B238" i="7" a="1"/>
  <c r="B238" i="7" s="1"/>
  <c r="B239" i="7" a="1"/>
  <c r="B239" i="7" s="1"/>
  <c r="B240" i="7" a="1"/>
  <c r="B240" i="7" s="1"/>
  <c r="B241" i="7" a="1"/>
  <c r="B241" i="7" s="1"/>
  <c r="B242" i="7" a="1"/>
  <c r="B242" i="7" s="1"/>
  <c r="B243" i="7" a="1"/>
  <c r="B243" i="7" s="1"/>
  <c r="B234" i="7" a="1"/>
  <c r="B234" i="7" s="1"/>
  <c r="B230" i="7" a="1"/>
  <c r="B230" i="7" s="1"/>
  <c r="B231" i="7" a="1"/>
  <c r="B231" i="7" s="1"/>
  <c r="B232" i="7" a="1"/>
  <c r="B232" i="7" s="1"/>
  <c r="B233" i="7" a="1"/>
  <c r="B233" i="7" s="1"/>
  <c r="B226" i="7" a="1"/>
  <c r="B226" i="7" s="1"/>
  <c r="B227" i="7" a="1"/>
  <c r="B227" i="7" s="1"/>
  <c r="B228" i="7" a="1"/>
  <c r="B228" i="7" s="1"/>
  <c r="B229" i="7" a="1"/>
  <c r="B229" i="7" s="1"/>
  <c r="B89" i="15" a="1"/>
  <c r="B89" i="15" s="1"/>
  <c r="B90" i="15" a="1"/>
  <c r="B90" i="15" s="1"/>
  <c r="B67" i="12" a="1"/>
  <c r="B67" i="12" s="1"/>
  <c r="B62" i="12" a="1"/>
  <c r="B62" i="12" s="1"/>
  <c r="B63" i="12" a="1"/>
  <c r="B63" i="12" s="1"/>
  <c r="B64" i="12" a="1"/>
  <c r="B64" i="12" s="1"/>
  <c r="B65" i="12" a="1"/>
  <c r="B65" i="12" s="1"/>
  <c r="B66" i="12" a="1"/>
  <c r="B66" i="12" s="1"/>
  <c r="B33" i="8" a="1"/>
  <c r="B33" i="8" s="1"/>
  <c r="B34" i="8" a="1"/>
  <c r="B34" i="8" s="1"/>
  <c r="B35" i="8" a="1"/>
  <c r="B35" i="8" s="1"/>
  <c r="B110" i="10" a="1"/>
  <c r="B110" i="10" s="1"/>
  <c r="B111" i="10" a="1"/>
  <c r="B111" i="10" s="1"/>
  <c r="B56" i="9" a="1"/>
  <c r="B56" i="9" s="1"/>
  <c r="B57" i="9" a="1"/>
  <c r="B57" i="9" s="1"/>
  <c r="C328" i="4" a="1"/>
  <c r="C328" i="4" s="1"/>
  <c r="C330" i="4" a="1"/>
  <c r="C330" i="4" s="1"/>
  <c r="C331" i="4" a="1"/>
  <c r="C331" i="4" s="1"/>
  <c r="C118" i="5" a="1"/>
  <c r="C118" i="5" s="1"/>
  <c r="B32" i="8" a="1"/>
  <c r="B32" i="8" s="1"/>
  <c r="B213" i="7" a="1"/>
  <c r="B213" i="7" s="1"/>
  <c r="B214" i="7" a="1"/>
  <c r="B214" i="7" s="1"/>
  <c r="B215" i="7" a="1"/>
  <c r="B215" i="7" s="1"/>
  <c r="B216" i="7" a="1"/>
  <c r="B216" i="7" s="1"/>
  <c r="B217" i="7" a="1"/>
  <c r="B217" i="7" s="1"/>
  <c r="B218" i="7" a="1"/>
  <c r="B218" i="7" s="1"/>
  <c r="B219" i="7" a="1"/>
  <c r="B219" i="7" s="1"/>
  <c r="B220" i="7" a="1"/>
  <c r="B220" i="7" s="1"/>
  <c r="B221" i="7" a="1"/>
  <c r="B221" i="7" s="1"/>
  <c r="B222" i="7" a="1"/>
  <c r="B222" i="7" s="1"/>
  <c r="B223" i="7" a="1"/>
  <c r="B223" i="7" s="1"/>
  <c r="B224" i="7" a="1"/>
  <c r="B224" i="7" s="1"/>
  <c r="B225" i="7" a="1"/>
  <c r="B225" i="7" s="1"/>
  <c r="B206" i="7" a="1"/>
  <c r="B206" i="7" s="1"/>
  <c r="B207" i="7" a="1"/>
  <c r="B207" i="7" s="1"/>
  <c r="B208" i="7" a="1"/>
  <c r="B208" i="7" s="1"/>
  <c r="B209" i="7" a="1"/>
  <c r="B209" i="7" s="1"/>
  <c r="B210" i="7" a="1"/>
  <c r="B210" i="7" s="1"/>
  <c r="B211" i="7" a="1"/>
  <c r="B211" i="7" s="1"/>
  <c r="B212" i="7" a="1"/>
  <c r="B212" i="7" s="1"/>
  <c r="B55" i="9" a="1"/>
  <c r="B55" i="9" s="1"/>
  <c r="B88" i="15" a="1"/>
  <c r="B88" i="15" s="1"/>
  <c r="B5" i="15" a="1"/>
  <c r="B5" i="15" s="1"/>
  <c r="B6" i="15" a="1"/>
  <c r="B6" i="15" s="1"/>
  <c r="B7" i="15" a="1"/>
  <c r="B7" i="15" s="1"/>
  <c r="B8" i="15" a="1"/>
  <c r="B8" i="15" s="1"/>
  <c r="B9" i="15" a="1"/>
  <c r="B9" i="15" s="1"/>
  <c r="B10" i="15" a="1"/>
  <c r="B10" i="15" s="1"/>
  <c r="B11" i="15" a="1"/>
  <c r="B11" i="15" s="1"/>
  <c r="B12" i="15" a="1"/>
  <c r="B12" i="15" s="1"/>
  <c r="B13" i="15" a="1"/>
  <c r="B13" i="15" s="1"/>
  <c r="B14" i="15" a="1"/>
  <c r="B14" i="15" s="1"/>
  <c r="B15" i="15" a="1"/>
  <c r="B15" i="15" s="1"/>
  <c r="B16" i="15" a="1"/>
  <c r="B16" i="15" s="1"/>
  <c r="B17" i="15" a="1"/>
  <c r="B17" i="15" s="1"/>
  <c r="B19" i="15" a="1"/>
  <c r="B19" i="15" s="1"/>
  <c r="B20" i="15" a="1"/>
  <c r="B20" i="15" s="1"/>
  <c r="B21" i="15" a="1"/>
  <c r="B21" i="15" s="1"/>
  <c r="B22" i="15" a="1"/>
  <c r="B22" i="15" s="1"/>
  <c r="B23" i="15" a="1"/>
  <c r="B23" i="15" s="1"/>
  <c r="B24" i="15" a="1"/>
  <c r="B24" i="15" s="1"/>
  <c r="B25" i="15" a="1"/>
  <c r="B25" i="15" s="1"/>
  <c r="B26" i="15" a="1"/>
  <c r="B26" i="15" s="1"/>
  <c r="B27" i="15" a="1"/>
  <c r="B27" i="15" s="1"/>
  <c r="B28" i="15" a="1"/>
  <c r="B28" i="15" s="1"/>
  <c r="B29" i="15" a="1"/>
  <c r="B29" i="15" s="1"/>
  <c r="B30" i="15" a="1"/>
  <c r="B30" i="15" s="1"/>
  <c r="B31" i="15" a="1"/>
  <c r="B31" i="15" s="1"/>
  <c r="B32" i="15" a="1"/>
  <c r="B32" i="15" s="1"/>
  <c r="B33" i="15" a="1"/>
  <c r="B33" i="15" s="1"/>
  <c r="B34" i="15" a="1"/>
  <c r="B34" i="15" s="1"/>
  <c r="B35" i="15" a="1"/>
  <c r="B35" i="15" s="1"/>
  <c r="B36" i="15" a="1"/>
  <c r="B36" i="15" s="1"/>
  <c r="B37" i="15" a="1"/>
  <c r="B37" i="15" s="1"/>
  <c r="B38" i="15" a="1"/>
  <c r="B38" i="15" s="1"/>
  <c r="B39" i="15" a="1"/>
  <c r="B39" i="15" s="1"/>
  <c r="B40" i="15" a="1"/>
  <c r="B40" i="15" s="1"/>
  <c r="B41" i="15" a="1"/>
  <c r="B41" i="15" s="1"/>
  <c r="B42" i="15" a="1"/>
  <c r="B42" i="15" s="1"/>
  <c r="B43" i="15" a="1"/>
  <c r="B43" i="15" s="1"/>
  <c r="B44" i="15" a="1"/>
  <c r="B44" i="15" s="1"/>
  <c r="B45" i="15" a="1"/>
  <c r="B45" i="15" s="1"/>
  <c r="B46" i="15" a="1"/>
  <c r="B46" i="15" s="1"/>
  <c r="B47" i="15" a="1"/>
  <c r="B47" i="15" s="1"/>
  <c r="B48" i="15" a="1"/>
  <c r="B48" i="15" s="1"/>
  <c r="B49" i="15" a="1"/>
  <c r="B49" i="15" s="1"/>
  <c r="B50" i="15" a="1"/>
  <c r="B50" i="15" s="1"/>
  <c r="B51" i="15" a="1"/>
  <c r="B51" i="15" s="1"/>
  <c r="B52" i="15" a="1"/>
  <c r="B52" i="15" s="1"/>
  <c r="B53" i="15" a="1"/>
  <c r="B53" i="15" s="1"/>
  <c r="B54" i="15" a="1"/>
  <c r="B54" i="15" s="1"/>
  <c r="B55" i="15" a="1"/>
  <c r="B55" i="15" s="1"/>
  <c r="B56" i="15" a="1"/>
  <c r="B56" i="15" s="1"/>
  <c r="B57" i="15" a="1"/>
  <c r="B57" i="15" s="1"/>
  <c r="B58" i="15" a="1"/>
  <c r="B58" i="15" s="1"/>
  <c r="B59" i="15" a="1"/>
  <c r="B59" i="15" s="1"/>
  <c r="B60" i="15" a="1"/>
  <c r="B60" i="15" s="1"/>
  <c r="B61" i="15" a="1"/>
  <c r="B61" i="15" s="1"/>
  <c r="B62" i="15" a="1"/>
  <c r="B62" i="15" s="1"/>
  <c r="B63" i="15" a="1"/>
  <c r="B63" i="15" s="1"/>
  <c r="B64" i="15" a="1"/>
  <c r="B64" i="15" s="1"/>
  <c r="B65" i="15" a="1"/>
  <c r="B65" i="15" s="1"/>
  <c r="B66" i="15" a="1"/>
  <c r="B66" i="15" s="1"/>
  <c r="B67" i="15" a="1"/>
  <c r="B67" i="15" s="1"/>
  <c r="B68" i="15" a="1"/>
  <c r="B68" i="15" s="1"/>
  <c r="B69" i="15" a="1"/>
  <c r="B69" i="15" s="1"/>
  <c r="B70" i="15" a="1"/>
  <c r="B70" i="15" s="1"/>
  <c r="B71" i="15" a="1"/>
  <c r="B71" i="15" s="1"/>
  <c r="B72" i="15" a="1"/>
  <c r="B72" i="15" s="1"/>
  <c r="B73" i="15" a="1"/>
  <c r="B73" i="15" s="1"/>
  <c r="B74" i="15" a="1"/>
  <c r="B74" i="15" s="1"/>
  <c r="B75" i="15" a="1"/>
  <c r="B75" i="15" s="1"/>
  <c r="B76" i="15" a="1"/>
  <c r="B76" i="15" s="1"/>
  <c r="B77" i="15" a="1"/>
  <c r="B77" i="15" s="1"/>
  <c r="B78" i="15" a="1"/>
  <c r="B78" i="15" s="1"/>
  <c r="B79" i="15" a="1"/>
  <c r="B79" i="15" s="1"/>
  <c r="B80" i="15" a="1"/>
  <c r="B80" i="15" s="1"/>
  <c r="B81" i="15" a="1"/>
  <c r="B81" i="15" s="1"/>
  <c r="B82" i="15" a="1"/>
  <c r="B82" i="15" s="1"/>
  <c r="B83" i="15" a="1"/>
  <c r="B83" i="15" s="1"/>
  <c r="B84" i="15" a="1"/>
  <c r="B84" i="15" s="1"/>
  <c r="B85" i="15" a="1"/>
  <c r="B85" i="15" s="1"/>
  <c r="B86" i="15" a="1"/>
  <c r="B86" i="15" s="1"/>
  <c r="B87" i="15" a="1"/>
  <c r="B87" i="15" s="1"/>
  <c r="B39" i="13" a="1"/>
  <c r="B39" i="13" s="1"/>
  <c r="B35" i="13" a="1"/>
  <c r="B35" i="13" s="1"/>
  <c r="B36" i="13" a="1"/>
  <c r="B36" i="13" s="1"/>
  <c r="B37" i="13" a="1"/>
  <c r="B37" i="13" s="1"/>
  <c r="B38" i="13" a="1"/>
  <c r="B38" i="13" s="1"/>
  <c r="B59" i="12" a="1"/>
  <c r="B59" i="12" s="1"/>
  <c r="B60" i="12" a="1"/>
  <c r="B60" i="12" s="1"/>
  <c r="B55" i="12" a="1"/>
  <c r="B55" i="12" s="1"/>
  <c r="B56" i="12" a="1"/>
  <c r="B56" i="12" s="1"/>
  <c r="B57" i="12" a="1"/>
  <c r="B57" i="12" s="1"/>
  <c r="B51" i="12" a="1"/>
  <c r="B51" i="12" s="1"/>
  <c r="B52" i="12" a="1"/>
  <c r="B52" i="12" s="1"/>
  <c r="B53" i="12" a="1"/>
  <c r="B53" i="12" s="1"/>
  <c r="B47" i="12" a="1"/>
  <c r="B47" i="12" s="1"/>
  <c r="B48" i="12" a="1"/>
  <c r="B48" i="12" s="1"/>
  <c r="B49" i="12" a="1"/>
  <c r="B49" i="12" s="1"/>
  <c r="B44" i="12" a="1"/>
  <c r="B44" i="12" s="1"/>
  <c r="B45" i="12" a="1"/>
  <c r="B45" i="12" s="1"/>
  <c r="B42" i="12" a="1"/>
  <c r="B42" i="12" s="1"/>
  <c r="C54" i="6" a="1"/>
  <c r="C54" i="6" s="1"/>
  <c r="C55" i="6" a="1"/>
  <c r="C55" i="6" s="1"/>
  <c r="C325" i="4" a="1"/>
  <c r="C325" i="4" s="1"/>
  <c r="C326" i="4" a="1"/>
  <c r="C326" i="4" s="1"/>
  <c r="C327" i="4" a="1"/>
  <c r="C327" i="4" s="1"/>
  <c r="C329" i="4" a="1"/>
  <c r="C329" i="4" s="1"/>
  <c r="C324" i="4" a="1"/>
  <c r="C324" i="4" s="1"/>
  <c r="C320" i="4" a="1"/>
  <c r="C320" i="4" s="1"/>
  <c r="C321" i="4" a="1"/>
  <c r="C321" i="4" s="1"/>
  <c r="C322" i="4" a="1"/>
  <c r="C322" i="4" s="1"/>
  <c r="C323" i="4" a="1"/>
  <c r="C323" i="4" s="1"/>
  <c r="C316" i="4" a="1"/>
  <c r="C316" i="4" s="1"/>
  <c r="C317" i="4" a="1"/>
  <c r="C317" i="4" s="1"/>
  <c r="C318" i="4" a="1"/>
  <c r="C318" i="4" s="1"/>
  <c r="C319" i="4" a="1"/>
  <c r="C319" i="4" s="1"/>
  <c r="C307" i="4" a="1"/>
  <c r="C307" i="4" s="1"/>
  <c r="C308" i="4" a="1"/>
  <c r="C308" i="4" s="1"/>
  <c r="C309" i="4" a="1"/>
  <c r="C309" i="4" s="1"/>
  <c r="C310" i="4" a="1"/>
  <c r="C310" i="4" s="1"/>
  <c r="C311" i="4" a="1"/>
  <c r="C311" i="4" s="1"/>
  <c r="C312" i="4" a="1"/>
  <c r="C312" i="4" s="1"/>
  <c r="C313" i="4" a="1"/>
  <c r="C313" i="4" s="1"/>
  <c r="C314" i="4" a="1"/>
  <c r="C314" i="4" s="1"/>
  <c r="C315" i="4" a="1"/>
  <c r="C315" i="4" s="1"/>
  <c r="C106" i="5" a="1"/>
  <c r="C106" i="5" s="1"/>
  <c r="C107" i="5" a="1"/>
  <c r="C107" i="5" s="1"/>
  <c r="C108" i="5" a="1"/>
  <c r="C108" i="5" s="1"/>
  <c r="C109" i="5" a="1"/>
  <c r="C109" i="5" s="1"/>
  <c r="C110" i="5" a="1"/>
  <c r="C110" i="5" s="1"/>
  <c r="C111" i="5" a="1"/>
  <c r="C111" i="5" s="1"/>
  <c r="C112" i="5" a="1"/>
  <c r="C112" i="5" s="1"/>
  <c r="C113" i="5" a="1"/>
  <c r="C113" i="5" s="1"/>
  <c r="C114" i="5" a="1"/>
  <c r="C114" i="5" s="1"/>
  <c r="C115" i="5" a="1"/>
  <c r="C115" i="5" s="1"/>
  <c r="C116" i="5" a="1"/>
  <c r="C116" i="5" s="1"/>
  <c r="C117" i="5" a="1"/>
  <c r="C117" i="5" s="1"/>
  <c r="C119" i="5" a="1"/>
  <c r="C119" i="5" s="1"/>
  <c r="C285" i="4" a="1"/>
  <c r="C285" i="4" s="1"/>
  <c r="C286" i="4" a="1"/>
  <c r="C286" i="4" s="1"/>
  <c r="C287" i="4" a="1"/>
  <c r="C287" i="4" s="1"/>
  <c r="C288" i="4" a="1"/>
  <c r="C288" i="4" s="1"/>
  <c r="C289" i="4" a="1"/>
  <c r="C289" i="4" s="1"/>
  <c r="C290" i="4" a="1"/>
  <c r="C290" i="4" s="1"/>
  <c r="C291" i="4" a="1"/>
  <c r="C291" i="4" s="1"/>
  <c r="C292" i="4" a="1"/>
  <c r="C292" i="4" s="1"/>
  <c r="C293" i="4" a="1"/>
  <c r="C293" i="4" s="1"/>
  <c r="C294" i="4" a="1"/>
  <c r="C294" i="4" s="1"/>
  <c r="C295" i="4" a="1"/>
  <c r="C295" i="4" s="1"/>
  <c r="C296" i="4" a="1"/>
  <c r="C296" i="4" s="1"/>
  <c r="C297" i="4" a="1"/>
  <c r="C297" i="4" s="1"/>
  <c r="C298" i="4" a="1"/>
  <c r="C298" i="4" s="1"/>
  <c r="C299" i="4" a="1"/>
  <c r="C299" i="4" s="1"/>
  <c r="C300" i="4" a="1"/>
  <c r="C300" i="4" s="1"/>
  <c r="C301" i="4" a="1"/>
  <c r="C301" i="4" s="1"/>
  <c r="C302" i="4" a="1"/>
  <c r="C302" i="4" s="1"/>
  <c r="C303" i="4" a="1"/>
  <c r="C303" i="4" s="1"/>
  <c r="C304" i="4" a="1"/>
  <c r="C304" i="4" s="1"/>
  <c r="C305" i="4" a="1"/>
  <c r="C305" i="4" s="1"/>
  <c r="C306" i="4" a="1"/>
  <c r="C306" i="4" s="1"/>
  <c r="C284" i="4" a="1"/>
  <c r="C284" i="4" s="1"/>
  <c r="C282" i="4" a="1"/>
  <c r="C282" i="4" s="1"/>
  <c r="C283" i="4" a="1"/>
  <c r="C283" i="4" s="1"/>
  <c r="C280" i="4" a="1"/>
  <c r="C280" i="4" s="1"/>
  <c r="C281" i="4" a="1"/>
  <c r="C281" i="4" s="1"/>
  <c r="C276" i="4" a="1"/>
  <c r="C276" i="4" s="1"/>
  <c r="C277" i="4" a="1"/>
  <c r="C277" i="4" s="1"/>
  <c r="C278" i="4" a="1"/>
  <c r="C278" i="4" s="1"/>
  <c r="C279" i="4" a="1"/>
  <c r="C279" i="4" s="1"/>
  <c r="C257" i="4" a="1"/>
  <c r="C257" i="4" s="1"/>
  <c r="C258" i="4" a="1"/>
  <c r="C258" i="4" s="1"/>
  <c r="C259" i="4" a="1"/>
  <c r="C259" i="4" s="1"/>
  <c r="C260" i="4" a="1"/>
  <c r="C260" i="4" s="1"/>
  <c r="C261" i="4" a="1"/>
  <c r="C261" i="4" s="1"/>
  <c r="C262" i="4" a="1"/>
  <c r="C262" i="4" s="1"/>
  <c r="C263" i="4" a="1"/>
  <c r="C263" i="4" s="1"/>
  <c r="C264" i="4" a="1"/>
  <c r="C264" i="4" s="1"/>
  <c r="C265" i="4" a="1"/>
  <c r="C265" i="4" s="1"/>
  <c r="C266" i="4" a="1"/>
  <c r="C266" i="4" s="1"/>
  <c r="C267" i="4" a="1"/>
  <c r="C267" i="4" s="1"/>
  <c r="C268" i="4" a="1"/>
  <c r="C268" i="4" s="1"/>
  <c r="C269" i="4" a="1"/>
  <c r="C269" i="4" s="1"/>
  <c r="C270" i="4" a="1"/>
  <c r="C270" i="4" s="1"/>
  <c r="C271" i="4" a="1"/>
  <c r="C271" i="4" s="1"/>
  <c r="C272" i="4" a="1"/>
  <c r="C272" i="4" s="1"/>
  <c r="C273" i="4" a="1"/>
  <c r="C273" i="4" s="1"/>
  <c r="C274" i="4" a="1"/>
  <c r="C274" i="4" s="1"/>
  <c r="C275" i="4" a="1"/>
  <c r="C275" i="4" s="1"/>
  <c r="C104" i="5" a="1"/>
  <c r="C104" i="5" s="1"/>
  <c r="C105" i="5" a="1"/>
  <c r="C105" i="5" s="1"/>
  <c r="C103" i="5" a="1"/>
  <c r="C103" i="5" s="1"/>
  <c r="C99" i="5" a="1"/>
  <c r="C99" i="5" s="1"/>
  <c r="C100" i="5" a="1"/>
  <c r="C100" i="5" s="1"/>
  <c r="C101" i="5" a="1"/>
  <c r="C101" i="5" s="1"/>
  <c r="C102" i="5" a="1"/>
  <c r="C102" i="5" s="1"/>
  <c r="C92" i="5" a="1"/>
  <c r="C92" i="5" s="1"/>
  <c r="C93" i="5" a="1"/>
  <c r="C93" i="5" s="1"/>
  <c r="C94" i="5" a="1"/>
  <c r="C94" i="5" s="1"/>
  <c r="C95" i="5" a="1"/>
  <c r="C95" i="5" s="1"/>
  <c r="C96" i="5" a="1"/>
  <c r="C96" i="5" s="1"/>
  <c r="C97" i="5" a="1"/>
  <c r="C97" i="5" s="1"/>
  <c r="C98" i="5" a="1"/>
  <c r="C98" i="5" s="1"/>
  <c r="C77" i="5" a="1"/>
  <c r="C77" i="5" s="1"/>
  <c r="C79" i="5" a="1"/>
  <c r="C79" i="5" s="1"/>
  <c r="C80" i="5" a="1"/>
  <c r="C80" i="5" s="1"/>
  <c r="C81" i="5" a="1"/>
  <c r="C81" i="5" s="1"/>
  <c r="C82" i="5" a="1"/>
  <c r="C82" i="5" s="1"/>
  <c r="C83" i="5" a="1"/>
  <c r="C83" i="5" s="1"/>
  <c r="C84" i="5" a="1"/>
  <c r="C84" i="5" s="1"/>
  <c r="C85" i="5" a="1"/>
  <c r="C85" i="5" s="1"/>
  <c r="C86" i="5" a="1"/>
  <c r="C86" i="5" s="1"/>
  <c r="C87" i="5" a="1"/>
  <c r="C87" i="5" s="1"/>
  <c r="C88" i="5" a="1"/>
  <c r="C88" i="5" s="1"/>
  <c r="C89" i="5" a="1"/>
  <c r="C89" i="5" s="1"/>
  <c r="C90" i="5" a="1"/>
  <c r="C90" i="5" s="1"/>
  <c r="C91" i="5" a="1"/>
  <c r="C91" i="5" s="1"/>
  <c r="B50" i="12" a="1"/>
  <c r="B50" i="12" s="1"/>
  <c r="B54" i="12" a="1"/>
  <c r="B54" i="12" s="1"/>
  <c r="B58" i="12" a="1"/>
  <c r="B58" i="12" s="1"/>
  <c r="B61" i="12" a="1"/>
  <c r="B61" i="12" s="1"/>
  <c r="B43" i="12" a="1"/>
  <c r="B43" i="12" s="1"/>
  <c r="B46" i="12" a="1"/>
  <c r="B46" i="12" s="1"/>
  <c r="C78" i="5" a="1"/>
  <c r="C78" i="5" s="1"/>
  <c r="B5" i="7" a="1"/>
  <c r="B5" i="7" s="1"/>
  <c r="B6" i="7" a="1"/>
  <c r="B6" i="7" s="1"/>
  <c r="B7" i="7" a="1"/>
  <c r="B7" i="7" s="1"/>
  <c r="B8" i="7" a="1"/>
  <c r="B8" i="7" s="1"/>
  <c r="B9" i="7" a="1"/>
  <c r="B9" i="7" s="1"/>
  <c r="B10" i="7" a="1"/>
  <c r="B10" i="7" s="1"/>
  <c r="B12" i="36" a="1"/>
  <c r="B12" i="36" s="1"/>
  <c r="B5" i="8" a="1"/>
  <c r="B5" i="8" s="1"/>
  <c r="B7" i="8" a="1"/>
  <c r="B7" i="8" s="1"/>
  <c r="B15" i="13" l="1" a="1"/>
  <c r="B15" i="13" s="1"/>
  <c r="B7" i="54" a="1"/>
  <c r="B7" i="54" s="1"/>
  <c r="B6" i="54" a="1"/>
  <c r="B6" i="54" s="1"/>
  <c r="B109" i="10" a="1"/>
  <c r="B109" i="10" s="1"/>
  <c r="B108" i="10" l="1" a="1"/>
  <c r="B108" i="10" s="1"/>
  <c r="C256" i="4" a="1"/>
  <c r="C256" i="4" s="1"/>
  <c r="C255" i="4" a="1"/>
  <c r="C255" i="4" s="1"/>
  <c r="C252" i="4" a="1"/>
  <c r="C252" i="4" s="1"/>
  <c r="C253" i="4" a="1"/>
  <c r="C253" i="4" s="1"/>
  <c r="C254" i="4" a="1"/>
  <c r="C254" i="4" s="1"/>
  <c r="C73" i="5" a="1"/>
  <c r="C73" i="5" s="1"/>
  <c r="C74" i="5" a="1"/>
  <c r="C74" i="5" s="1"/>
  <c r="C75" i="5" a="1"/>
  <c r="C75" i="5" s="1"/>
  <c r="C76" i="5" a="1"/>
  <c r="C76" i="5" s="1"/>
  <c r="C244" i="4" a="1"/>
  <c r="C244" i="4" s="1"/>
  <c r="C245" i="4" a="1"/>
  <c r="C245" i="4" s="1"/>
  <c r="C246" i="4" a="1"/>
  <c r="C246" i="4" s="1"/>
  <c r="C247" i="4" a="1"/>
  <c r="C247" i="4" s="1"/>
  <c r="C248" i="4" a="1"/>
  <c r="C248" i="4" s="1"/>
  <c r="C249" i="4" a="1"/>
  <c r="C249" i="4" s="1"/>
  <c r="C250" i="4" a="1"/>
  <c r="C250" i="4" s="1"/>
  <c r="C69" i="5" a="1"/>
  <c r="C69" i="5" s="1"/>
  <c r="C70" i="5" a="1"/>
  <c r="C70" i="5" s="1"/>
  <c r="C71" i="5" a="1"/>
  <c r="C71" i="5" s="1"/>
  <c r="C240" i="4" a="1"/>
  <c r="C240" i="4" s="1"/>
  <c r="C241" i="4" a="1"/>
  <c r="C241" i="4" s="1"/>
  <c r="C239" i="4" a="1"/>
  <c r="C239" i="4" s="1"/>
  <c r="C242" i="4" a="1"/>
  <c r="C242" i="4" s="1"/>
  <c r="C66" i="5" a="1"/>
  <c r="C66" i="5" s="1"/>
  <c r="C67" i="5" a="1"/>
  <c r="C67" i="5" s="1"/>
  <c r="C235" i="4" a="1"/>
  <c r="C235" i="4" s="1"/>
  <c r="C236" i="4" a="1"/>
  <c r="C236" i="4" s="1"/>
  <c r="C237" i="4" a="1"/>
  <c r="C237" i="4" s="1"/>
  <c r="C231" i="4" a="1"/>
  <c r="C231" i="4" s="1"/>
  <c r="C232" i="4" a="1"/>
  <c r="C232" i="4" s="1"/>
  <c r="C233" i="4" a="1"/>
  <c r="C233" i="4" s="1"/>
  <c r="C229" i="4" a="1"/>
  <c r="C229" i="4" s="1"/>
  <c r="C228" i="4" a="1"/>
  <c r="C228" i="4" s="1"/>
  <c r="C230" i="4" a="1"/>
  <c r="C230" i="4" s="1"/>
  <c r="C227" i="4" a="1"/>
  <c r="C227" i="4" s="1"/>
  <c r="C61" i="5" a="1"/>
  <c r="C61" i="5" s="1"/>
  <c r="C62" i="5" a="1"/>
  <c r="C62" i="5" s="1"/>
  <c r="C63" i="5" a="1"/>
  <c r="C63" i="5" s="1"/>
  <c r="C49" i="4" a="1"/>
  <c r="C49" i="4" s="1"/>
  <c r="C50" i="4" a="1"/>
  <c r="C50" i="4" s="1"/>
  <c r="C48" i="4" a="1"/>
  <c r="C48" i="4" s="1"/>
  <c r="C51" i="4" a="1"/>
  <c r="C51" i="4" s="1"/>
  <c r="C30" i="4" a="1"/>
  <c r="C30" i="4" s="1"/>
  <c r="C31" i="4" a="1"/>
  <c r="C31" i="4" s="1"/>
  <c r="C32" i="4" a="1"/>
  <c r="C32" i="4" s="1"/>
  <c r="C33" i="4" a="1"/>
  <c r="C33" i="4" s="1"/>
  <c r="C16" i="5" a="1"/>
  <c r="C16" i="5" s="1"/>
  <c r="C17" i="5" a="1"/>
  <c r="C17" i="5" s="1"/>
  <c r="C34" i="4" a="1"/>
  <c r="C34" i="4" s="1"/>
  <c r="C22" i="4" a="1"/>
  <c r="C22" i="4" s="1"/>
  <c r="C20" i="4" a="1"/>
  <c r="C20" i="4" s="1"/>
  <c r="C21" i="4" a="1"/>
  <c r="C21" i="4" s="1"/>
  <c r="C23" i="4" a="1"/>
  <c r="C23" i="4" s="1"/>
  <c r="C11" i="4" a="1"/>
  <c r="C11" i="4" s="1"/>
  <c r="C6" i="4" a="1"/>
  <c r="C6" i="4" s="1"/>
  <c r="C7" i="4" a="1"/>
  <c r="C7" i="4" s="1"/>
  <c r="C8" i="4" a="1"/>
  <c r="C8" i="4" s="1"/>
  <c r="C9" i="4" a="1"/>
  <c r="C9" i="4" s="1"/>
  <c r="C10" i="4" a="1"/>
  <c r="C10" i="4" s="1"/>
  <c r="C6" i="5" a="1"/>
  <c r="C6" i="5" s="1"/>
  <c r="C7" i="5" a="1"/>
  <c r="C7" i="5" s="1"/>
  <c r="C8" i="5" a="1"/>
  <c r="C8" i="5" s="1"/>
  <c r="C53" i="6" a="1"/>
  <c r="C53" i="6" s="1"/>
  <c r="C49" i="6" a="1"/>
  <c r="C49" i="6" s="1"/>
  <c r="C50" i="6" a="1"/>
  <c r="C50" i="6" s="1"/>
  <c r="C51" i="6" a="1"/>
  <c r="C51" i="6" s="1"/>
  <c r="C52" i="6" a="1"/>
  <c r="C52" i="6" s="1"/>
  <c r="C251" i="4" a="1"/>
  <c r="C251" i="4" s="1"/>
  <c r="C5" i="5" a="1"/>
  <c r="C5" i="5" s="1"/>
  <c r="C13" i="5" a="1"/>
  <c r="C13" i="5" s="1"/>
  <c r="C15" i="5" a="1"/>
  <c r="C15" i="5" s="1"/>
  <c r="C24" i="5" a="1"/>
  <c r="C24" i="5" s="1"/>
  <c r="C60" i="5" a="1"/>
  <c r="C60" i="5" s="1"/>
  <c r="C64" i="5" a="1"/>
  <c r="C64" i="5" s="1"/>
  <c r="C65" i="5" a="1"/>
  <c r="C65" i="5" s="1"/>
  <c r="C68" i="5" a="1"/>
  <c r="C68" i="5" s="1"/>
  <c r="C72" i="5" a="1"/>
  <c r="C72" i="5" s="1"/>
  <c r="B204" i="7" a="1"/>
  <c r="B204" i="7" s="1"/>
  <c r="B205" i="7" a="1"/>
  <c r="B205" i="7" s="1"/>
  <c r="B34" i="13" a="1"/>
  <c r="B34" i="13" s="1"/>
  <c r="B41" i="12" a="1"/>
  <c r="B41" i="12" s="1"/>
  <c r="B30" i="8" a="1"/>
  <c r="B30" i="8" s="1"/>
  <c r="B53" i="9" a="1"/>
  <c r="B53" i="9" s="1"/>
  <c r="B54" i="9" a="1"/>
  <c r="B54" i="9" s="1"/>
  <c r="B20" i="31" a="1"/>
  <c r="B20" i="31" s="1"/>
  <c r="B31" i="8" a="1"/>
  <c r="B31" i="8" s="1"/>
  <c r="B33" i="13" a="1"/>
  <c r="B33" i="13" s="1"/>
  <c r="B40" i="12" a="1"/>
  <c r="B40" i="12" s="1"/>
  <c r="B203" i="7" a="1"/>
  <c r="B203" i="7" s="1"/>
  <c r="B202" i="7" a="1"/>
  <c r="B202" i="7" s="1"/>
  <c r="B45" i="17" a="1"/>
  <c r="B45" i="17" s="1"/>
  <c r="B42" i="17" a="1"/>
  <c r="B42" i="17" s="1"/>
  <c r="B41" i="17" a="1"/>
  <c r="B41" i="17" s="1"/>
  <c r="B31" i="13" a="1"/>
  <c r="B31" i="13" s="1"/>
  <c r="B29" i="13" a="1"/>
  <c r="B29" i="13" s="1"/>
  <c r="B30" i="13" a="1"/>
  <c r="B30" i="13" s="1"/>
  <c r="B32" i="13" a="1"/>
  <c r="B32" i="13" s="1"/>
  <c r="B28" i="13" a="1"/>
  <c r="B28" i="13" s="1"/>
  <c r="B27" i="13" a="1"/>
  <c r="B27" i="13" s="1"/>
  <c r="B26" i="13" a="1"/>
  <c r="B26" i="13" s="1"/>
  <c r="B25" i="13" a="1"/>
  <c r="B25" i="13" s="1"/>
  <c r="B24" i="13" a="1"/>
  <c r="B24" i="13" s="1"/>
  <c r="B23" i="13" a="1"/>
  <c r="B23" i="13" s="1"/>
  <c r="B5" i="13" a="1"/>
  <c r="B5" i="13" s="1"/>
  <c r="B6" i="13" a="1"/>
  <c r="B6" i="13" s="1"/>
  <c r="B7" i="13" a="1"/>
  <c r="B7" i="13" s="1"/>
  <c r="B8" i="13" a="1"/>
  <c r="B8" i="13" s="1"/>
  <c r="B9" i="13" a="1"/>
  <c r="B9" i="13" s="1"/>
  <c r="B10" i="13" a="1"/>
  <c r="B10" i="13" s="1"/>
  <c r="B11" i="13" a="1"/>
  <c r="B11" i="13" s="1"/>
  <c r="B14" i="13" a="1"/>
  <c r="B14" i="13" s="1"/>
  <c r="B16" i="13" a="1"/>
  <c r="B16" i="13" s="1"/>
  <c r="B17" i="13" a="1"/>
  <c r="B17" i="13" s="1"/>
  <c r="B18" i="13" a="1"/>
  <c r="B18" i="13" s="1"/>
  <c r="B19" i="13" a="1"/>
  <c r="B19" i="13" s="1"/>
  <c r="B20" i="13" a="1"/>
  <c r="B20" i="13" s="1"/>
  <c r="B21" i="13" a="1"/>
  <c r="B21" i="13" s="1"/>
  <c r="B22" i="13" a="1"/>
  <c r="B22" i="13" s="1"/>
  <c r="B38" i="12" a="1"/>
  <c r="B38" i="12" s="1"/>
  <c r="B39" i="12" a="1"/>
  <c r="B39" i="12" s="1"/>
  <c r="B37" i="12" a="1"/>
  <c r="B37" i="12" s="1"/>
  <c r="B29" i="8" a="1"/>
  <c r="B29" i="8" s="1"/>
  <c r="B52" i="9" a="1"/>
  <c r="B52" i="9" s="1"/>
  <c r="B176" i="7" a="1"/>
  <c r="B176" i="7" s="1"/>
  <c r="B177" i="7" a="1"/>
  <c r="B177" i="7" s="1"/>
  <c r="B178" i="7" a="1"/>
  <c r="B178" i="7" s="1"/>
  <c r="B179" i="7" a="1"/>
  <c r="B179" i="7" s="1"/>
  <c r="B180" i="7" a="1"/>
  <c r="B180" i="7" s="1"/>
  <c r="B181" i="7" a="1"/>
  <c r="B181" i="7" s="1"/>
  <c r="B182" i="7" a="1"/>
  <c r="B182" i="7" s="1"/>
  <c r="B183" i="7" a="1"/>
  <c r="B183" i="7" s="1"/>
  <c r="B184" i="7" a="1"/>
  <c r="B184" i="7" s="1"/>
  <c r="B185" i="7" a="1"/>
  <c r="B185" i="7" s="1"/>
  <c r="B186" i="7" a="1"/>
  <c r="B186" i="7" s="1"/>
  <c r="B187" i="7" a="1"/>
  <c r="B187" i="7" s="1"/>
  <c r="B188" i="7" a="1"/>
  <c r="B188" i="7" s="1"/>
  <c r="B189" i="7" a="1"/>
  <c r="B189" i="7" s="1"/>
  <c r="B190" i="7" a="1"/>
  <c r="B190" i="7" s="1"/>
  <c r="B191" i="7" a="1"/>
  <c r="B191" i="7" s="1"/>
  <c r="B192" i="7" a="1"/>
  <c r="B192" i="7" s="1"/>
  <c r="B193" i="7" a="1"/>
  <c r="B193" i="7" s="1"/>
  <c r="B194" i="7" a="1"/>
  <c r="B194" i="7" s="1"/>
  <c r="B195" i="7" a="1"/>
  <c r="B195" i="7" s="1"/>
  <c r="B196" i="7" a="1"/>
  <c r="B196" i="7" s="1"/>
  <c r="B197" i="7" a="1"/>
  <c r="B197" i="7" s="1"/>
  <c r="B198" i="7" a="1"/>
  <c r="B198" i="7" s="1"/>
  <c r="B199" i="7" a="1"/>
  <c r="B199" i="7" s="1"/>
  <c r="B200" i="7" a="1"/>
  <c r="B200" i="7" s="1"/>
  <c r="B201" i="7" a="1"/>
  <c r="B201" i="7" s="1"/>
  <c r="B163" i="7" a="1"/>
  <c r="B163" i="7" s="1"/>
  <c r="B164" i="7" a="1"/>
  <c r="B164" i="7" s="1"/>
  <c r="B165" i="7" a="1"/>
  <c r="B165" i="7" s="1"/>
  <c r="B166" i="7" a="1"/>
  <c r="B166" i="7" s="1"/>
  <c r="B167" i="7" a="1"/>
  <c r="B167" i="7" s="1"/>
  <c r="B168" i="7" a="1"/>
  <c r="B168" i="7" s="1"/>
  <c r="B169" i="7" a="1"/>
  <c r="B169" i="7" s="1"/>
  <c r="B170" i="7" a="1"/>
  <c r="B170" i="7" s="1"/>
  <c r="B171" i="7" a="1"/>
  <c r="B171" i="7" s="1"/>
  <c r="B172" i="7" a="1"/>
  <c r="B172" i="7" s="1"/>
  <c r="B173" i="7" a="1"/>
  <c r="B173" i="7" s="1"/>
  <c r="B174" i="7" a="1"/>
  <c r="B174" i="7" s="1"/>
  <c r="B175" i="7" a="1"/>
  <c r="B175" i="7" s="1"/>
  <c r="B142" i="7" a="1"/>
  <c r="B142" i="7" s="1"/>
  <c r="B143" i="7" a="1"/>
  <c r="B143" i="7" s="1"/>
  <c r="B144" i="7" a="1"/>
  <c r="B144" i="7" s="1"/>
  <c r="B145" i="7" a="1"/>
  <c r="B145" i="7" s="1"/>
  <c r="B146" i="7" a="1"/>
  <c r="B146" i="7" s="1"/>
  <c r="B147" i="7" a="1"/>
  <c r="B147" i="7" s="1"/>
  <c r="B148" i="7" a="1"/>
  <c r="B148" i="7" s="1"/>
  <c r="B149" i="7" a="1"/>
  <c r="B149" i="7" s="1"/>
  <c r="B150" i="7" a="1"/>
  <c r="B150" i="7" s="1"/>
  <c r="B151" i="7" a="1"/>
  <c r="B151" i="7" s="1"/>
  <c r="B152" i="7" a="1"/>
  <c r="B152" i="7" s="1"/>
  <c r="B153" i="7" a="1"/>
  <c r="B153" i="7" s="1"/>
  <c r="B154" i="7" a="1"/>
  <c r="B154" i="7" s="1"/>
  <c r="B155" i="7" a="1"/>
  <c r="B155" i="7" s="1"/>
  <c r="B156" i="7" a="1"/>
  <c r="B156" i="7" s="1"/>
  <c r="B157" i="7" a="1"/>
  <c r="B157" i="7" s="1"/>
  <c r="B158" i="7" a="1"/>
  <c r="B158" i="7" s="1"/>
  <c r="B159" i="7" a="1"/>
  <c r="B159" i="7" s="1"/>
  <c r="B160" i="7" a="1"/>
  <c r="B160" i="7" s="1"/>
  <c r="B161" i="7" a="1"/>
  <c r="B161" i="7" s="1"/>
  <c r="B162" i="7" a="1"/>
  <c r="B162" i="7" s="1"/>
  <c r="B141" i="7" a="1"/>
  <c r="B141" i="7" s="1"/>
  <c r="B140" i="7" a="1"/>
  <c r="B140" i="7" s="1"/>
  <c r="B139" i="7" a="1"/>
  <c r="B139" i="7" s="1"/>
  <c r="B138" i="7" a="1"/>
  <c r="B138" i="7" s="1"/>
  <c r="B137" i="7" a="1"/>
  <c r="B137" i="7" s="1"/>
  <c r="B136" i="7" a="1"/>
  <c r="B136" i="7" s="1"/>
  <c r="B135" i="7" a="1"/>
  <c r="B135" i="7" s="1"/>
  <c r="B134" i="7" a="1"/>
  <c r="B134" i="7" s="1"/>
  <c r="B40" i="17" a="1"/>
  <c r="B40" i="17" s="1"/>
  <c r="B39" i="17" a="1"/>
  <c r="B39" i="17" s="1"/>
  <c r="B38" i="17" a="1"/>
  <c r="B38" i="17" s="1"/>
  <c r="B37" i="17" a="1"/>
  <c r="B37" i="17" s="1"/>
  <c r="B36" i="17" a="1"/>
  <c r="B36" i="17" s="1"/>
  <c r="B35" i="17" a="1"/>
  <c r="B35" i="17" s="1"/>
  <c r="B34" i="17" a="1"/>
  <c r="B34" i="17" s="1"/>
  <c r="B33" i="17" a="1"/>
  <c r="B33" i="17" s="1"/>
  <c r="B32" i="17" a="1"/>
  <c r="B32" i="17" s="1"/>
  <c r="B31" i="17" a="1"/>
  <c r="B31" i="17" s="1"/>
  <c r="B30" i="17" a="1"/>
  <c r="B30" i="17" s="1"/>
  <c r="B29" i="17" a="1"/>
  <c r="B29" i="17" s="1"/>
  <c r="B28" i="17" a="1"/>
  <c r="B28" i="17" s="1"/>
  <c r="B36" i="12" a="1"/>
  <c r="B36" i="12" s="1"/>
  <c r="B35" i="12" a="1"/>
  <c r="B35" i="12" s="1"/>
  <c r="B34" i="12" a="1"/>
  <c r="B34" i="12" s="1"/>
  <c r="B33" i="12" a="1"/>
  <c r="B33" i="12" s="1"/>
  <c r="B32" i="12" a="1"/>
  <c r="B32" i="12" s="1"/>
  <c r="B31" i="12" a="1"/>
  <c r="B31" i="12" s="1"/>
  <c r="B30" i="12" a="1"/>
  <c r="B30" i="12" s="1"/>
  <c r="B29" i="12" a="1"/>
  <c r="B29" i="12" s="1"/>
  <c r="B28" i="12" a="1"/>
  <c r="B28" i="12" s="1"/>
  <c r="B27" i="12" a="1"/>
  <c r="B27" i="12" s="1"/>
  <c r="B26" i="12" a="1"/>
  <c r="B26" i="12" s="1"/>
  <c r="B25" i="12" a="1"/>
  <c r="B25" i="12" s="1"/>
  <c r="B23" i="12" a="1"/>
  <c r="B23" i="12" s="1"/>
  <c r="B24" i="12" a="1"/>
  <c r="B24" i="12" s="1"/>
  <c r="B21" i="31" a="1"/>
  <c r="B21" i="31" s="1"/>
  <c r="B19" i="31" a="1"/>
  <c r="B19" i="31" s="1"/>
  <c r="B18" i="31" a="1"/>
  <c r="B18" i="31" s="1"/>
  <c r="B17" i="31" a="1"/>
  <c r="B17" i="31" s="1"/>
  <c r="B16" i="31" a="1"/>
  <c r="B16" i="31" s="1"/>
  <c r="B15" i="31" a="1"/>
  <c r="B15" i="31" s="1"/>
  <c r="B14" i="31" a="1"/>
  <c r="B14" i="31" s="1"/>
  <c r="B13" i="31" a="1"/>
  <c r="B13" i="31" s="1"/>
  <c r="B10" i="31" a="1"/>
  <c r="B10" i="31" s="1"/>
  <c r="B11" i="31" a="1"/>
  <c r="B11" i="31" s="1"/>
  <c r="B12" i="31" a="1"/>
  <c r="B12" i="31" s="1"/>
  <c r="B9" i="31" a="1"/>
  <c r="B9" i="31" s="1"/>
  <c r="B8" i="31" a="1"/>
  <c r="B8" i="31" s="1"/>
  <c r="B7" i="31" a="1"/>
  <c r="B7" i="31" s="1"/>
  <c r="B28" i="8" a="1"/>
  <c r="B28" i="8" s="1"/>
  <c r="B51" i="9" a="1"/>
  <c r="B51" i="9" s="1"/>
  <c r="C243" i="4" a="1"/>
  <c r="C243" i="4" s="1"/>
  <c r="B133" i="7" a="1"/>
  <c r="B133" i="7" s="1"/>
  <c r="B132" i="7" a="1"/>
  <c r="B132" i="7" s="1"/>
  <c r="B131" i="7" a="1"/>
  <c r="B131" i="7" s="1"/>
  <c r="B130" i="7" a="1"/>
  <c r="B130" i="7" s="1"/>
  <c r="B127" i="7" a="1"/>
  <c r="B127" i="7" s="1"/>
  <c r="B129" i="7" a="1"/>
  <c r="B129" i="7" s="1"/>
  <c r="B128" i="7" a="1"/>
  <c r="B128" i="7" s="1"/>
  <c r="B22" i="12" a="1"/>
  <c r="B22" i="12" s="1"/>
  <c r="B27" i="8" a="1"/>
  <c r="B27" i="8" s="1"/>
  <c r="B26" i="8" a="1"/>
  <c r="B26" i="8" s="1"/>
  <c r="B21" i="12" a="1"/>
  <c r="B21" i="12" s="1"/>
  <c r="C48" i="6" a="1"/>
  <c r="C48" i="6" s="1"/>
  <c r="C238" i="4" a="1"/>
  <c r="C238" i="4" s="1"/>
  <c r="B104" i="7" a="1"/>
  <c r="B104" i="7" s="1"/>
  <c r="B105" i="7" a="1"/>
  <c r="B105" i="7" s="1"/>
  <c r="B106" i="7" a="1"/>
  <c r="B106" i="7" s="1"/>
  <c r="B107" i="7" a="1"/>
  <c r="B107" i="7" s="1"/>
  <c r="B108" i="7" a="1"/>
  <c r="B108" i="7" s="1"/>
  <c r="B109" i="7" a="1"/>
  <c r="B109" i="7" s="1"/>
  <c r="B110" i="7" a="1"/>
  <c r="B110" i="7" s="1"/>
  <c r="B111" i="7" a="1"/>
  <c r="B111" i="7" s="1"/>
  <c r="B112" i="7" a="1"/>
  <c r="B112" i="7" s="1"/>
  <c r="B113" i="7" a="1"/>
  <c r="B113" i="7" s="1"/>
  <c r="B114" i="7" a="1"/>
  <c r="B114" i="7" s="1"/>
  <c r="B115" i="7" a="1"/>
  <c r="B115" i="7" s="1"/>
  <c r="B116" i="7" a="1"/>
  <c r="B116" i="7" s="1"/>
  <c r="B117" i="7" a="1"/>
  <c r="B117" i="7" s="1"/>
  <c r="B118" i="7" a="1"/>
  <c r="B118" i="7" s="1"/>
  <c r="B119" i="7" a="1"/>
  <c r="B119" i="7" s="1"/>
  <c r="B120" i="7" a="1"/>
  <c r="B120" i="7" s="1"/>
  <c r="B121" i="7" a="1"/>
  <c r="B121" i="7" s="1"/>
  <c r="B122" i="7" a="1"/>
  <c r="B122" i="7" s="1"/>
  <c r="B123" i="7" a="1"/>
  <c r="B123" i="7" s="1"/>
  <c r="B124" i="7" a="1"/>
  <c r="B124" i="7" s="1"/>
  <c r="B125" i="7" a="1"/>
  <c r="B125" i="7" s="1"/>
  <c r="B126" i="7" a="1"/>
  <c r="B126" i="7" s="1"/>
  <c r="B103" i="7" a="1"/>
  <c r="B103" i="7" s="1"/>
  <c r="B96" i="7" a="1"/>
  <c r="B96" i="7" s="1"/>
  <c r="B97" i="7" a="1"/>
  <c r="B97" i="7" s="1"/>
  <c r="B98" i="7" a="1"/>
  <c r="B98" i="7" s="1"/>
  <c r="B99" i="7" a="1"/>
  <c r="B99" i="7" s="1"/>
  <c r="B100" i="7" a="1"/>
  <c r="B100" i="7" s="1"/>
  <c r="B101" i="7" a="1"/>
  <c r="B101" i="7" s="1"/>
  <c r="B102" i="7" a="1"/>
  <c r="B102" i="7" s="1"/>
  <c r="B95" i="7" a="1"/>
  <c r="B95" i="7" s="1"/>
  <c r="B92" i="7" a="1"/>
  <c r="B92" i="7" s="1"/>
  <c r="B93" i="7" a="1"/>
  <c r="B93" i="7" s="1"/>
  <c r="B94" i="7" a="1"/>
  <c r="B94" i="7" s="1"/>
  <c r="B91" i="7" a="1"/>
  <c r="B91" i="7" s="1"/>
  <c r="B90" i="7" a="1"/>
  <c r="B90" i="7" s="1"/>
  <c r="B89" i="7" a="1"/>
  <c r="B89" i="7" s="1"/>
  <c r="B88" i="7" a="1"/>
  <c r="B88" i="7" s="1"/>
  <c r="B87" i="7" a="1"/>
  <c r="B87" i="7" s="1"/>
  <c r="B86" i="7" a="1"/>
  <c r="B86" i="7" s="1"/>
  <c r="B85" i="7" a="1"/>
  <c r="B85" i="7" s="1"/>
  <c r="B84" i="7" a="1"/>
  <c r="B84" i="7" s="1"/>
  <c r="B83" i="7" a="1"/>
  <c r="B83" i="7" s="1"/>
  <c r="B82" i="7" a="1"/>
  <c r="B82" i="7" s="1"/>
  <c r="B81" i="7" a="1"/>
  <c r="B81" i="7" s="1"/>
  <c r="B80" i="7" a="1"/>
  <c r="B80" i="7" s="1"/>
  <c r="B27" i="17" a="1"/>
  <c r="B27" i="17" s="1"/>
  <c r="B26" i="17" a="1"/>
  <c r="B26" i="17" s="1"/>
  <c r="B25" i="17" a="1"/>
  <c r="B25" i="17" s="1"/>
  <c r="B24" i="17" a="1"/>
  <c r="B24" i="17" s="1"/>
  <c r="B23" i="17" a="1"/>
  <c r="B23" i="17" s="1"/>
  <c r="B22" i="17" a="1"/>
  <c r="B22" i="17" s="1"/>
  <c r="B20" i="12" a="1"/>
  <c r="B20" i="12" s="1"/>
  <c r="B19" i="12" a="1"/>
  <c r="B19" i="12" s="1"/>
  <c r="B18" i="12" a="1"/>
  <c r="B18" i="12" s="1"/>
  <c r="B17" i="12" a="1"/>
  <c r="B17" i="12" s="1"/>
  <c r="B16" i="12" a="1"/>
  <c r="B16" i="12" s="1"/>
  <c r="B15" i="12" a="1"/>
  <c r="B15" i="12" s="1"/>
  <c r="B25" i="8" a="1"/>
  <c r="B25" i="8" s="1"/>
  <c r="B24" i="8" a="1"/>
  <c r="B24" i="8" s="1"/>
  <c r="B7" i="68" a="1"/>
  <c r="B7" i="68" s="1"/>
  <c r="B6" i="68" a="1"/>
  <c r="B6" i="68" s="1"/>
  <c r="B49" i="9" a="1"/>
  <c r="B49" i="9" s="1"/>
  <c r="B50" i="9" a="1"/>
  <c r="B50" i="9" s="1"/>
  <c r="B48" i="9" a="1"/>
  <c r="B48" i="9" s="1"/>
  <c r="C234" i="4" a="1"/>
  <c r="C234" i="4" s="1"/>
  <c r="B79" i="7" a="1"/>
  <c r="B79" i="7" s="1"/>
  <c r="B78" i="7" a="1"/>
  <c r="B78" i="7" s="1"/>
  <c r="B77" i="7" a="1"/>
  <c r="B77" i="7" s="1"/>
  <c r="B76" i="7" a="1"/>
  <c r="B76" i="7" s="1"/>
  <c r="B75" i="7" a="1"/>
  <c r="B75" i="7" s="1"/>
  <c r="B74" i="7" a="1"/>
  <c r="B74" i="7" s="1"/>
  <c r="B73" i="7" a="1"/>
  <c r="B73" i="7" s="1"/>
  <c r="B72" i="7" a="1"/>
  <c r="B72" i="7" s="1"/>
  <c r="B71" i="7" a="1"/>
  <c r="B71" i="7" s="1"/>
  <c r="B70" i="7" a="1"/>
  <c r="B70" i="7" s="1"/>
  <c r="B69" i="7" a="1"/>
  <c r="B69" i="7" s="1"/>
  <c r="B68" i="7" a="1"/>
  <c r="B68" i="7" s="1"/>
  <c r="B67" i="7" a="1"/>
  <c r="B67" i="7" s="1"/>
  <c r="B66" i="7" a="1"/>
  <c r="B66" i="7" s="1"/>
  <c r="B65" i="7" a="1"/>
  <c r="B65" i="7" s="1"/>
  <c r="B64" i="7" a="1"/>
  <c r="B64" i="7" s="1"/>
  <c r="B63" i="7" a="1"/>
  <c r="B63" i="7" s="1"/>
  <c r="B62" i="7" a="1"/>
  <c r="B62" i="7" s="1"/>
  <c r="B61" i="7" a="1"/>
  <c r="B61" i="7" s="1"/>
  <c r="B60" i="7" a="1"/>
  <c r="B60" i="7" s="1"/>
  <c r="B59" i="7" a="1"/>
  <c r="B59" i="7" s="1"/>
  <c r="B49" i="7" a="1"/>
  <c r="B49" i="7" s="1"/>
  <c r="B50" i="7" a="1"/>
  <c r="B50" i="7" s="1"/>
  <c r="B51" i="7" a="1"/>
  <c r="B51" i="7" s="1"/>
  <c r="B52" i="7" a="1"/>
  <c r="B52" i="7" s="1"/>
  <c r="B53" i="7" a="1"/>
  <c r="B53" i="7" s="1"/>
  <c r="B54" i="7" a="1"/>
  <c r="B54" i="7" s="1"/>
  <c r="B55" i="7" a="1"/>
  <c r="B55" i="7" s="1"/>
  <c r="B56" i="7" a="1"/>
  <c r="B56" i="7" s="1"/>
  <c r="B57" i="7" a="1"/>
  <c r="B57" i="7" s="1"/>
  <c r="B58" i="7" a="1"/>
  <c r="B58" i="7" s="1"/>
  <c r="B48" i="7" a="1"/>
  <c r="B48" i="7" s="1"/>
  <c r="B42" i="7" a="1"/>
  <c r="B42" i="7" s="1"/>
  <c r="B43" i="7" a="1"/>
  <c r="B43" i="7" s="1"/>
  <c r="B44" i="7" a="1"/>
  <c r="B44" i="7" s="1"/>
  <c r="B45" i="7" a="1"/>
  <c r="B45" i="7" s="1"/>
  <c r="B46" i="7" a="1"/>
  <c r="B46" i="7" s="1"/>
  <c r="B47" i="7" a="1"/>
  <c r="B47" i="7" s="1"/>
  <c r="B41" i="7" a="1"/>
  <c r="B41" i="7" s="1"/>
  <c r="B40" i="7" a="1"/>
  <c r="B40" i="7" s="1"/>
  <c r="B39" i="7" a="1"/>
  <c r="B39" i="7" s="1"/>
  <c r="B38" i="7" a="1"/>
  <c r="B38" i="7" s="1"/>
  <c r="B37" i="7" a="1"/>
  <c r="B37" i="7" s="1"/>
  <c r="B36" i="7" a="1"/>
  <c r="B36" i="7" s="1"/>
  <c r="B35" i="7" a="1"/>
  <c r="B35" i="7" s="1"/>
  <c r="B34" i="7" a="1"/>
  <c r="B34" i="7" s="1"/>
  <c r="B33" i="7" a="1"/>
  <c r="B33" i="7" s="1"/>
  <c r="B16" i="17" a="1"/>
  <c r="B16" i="17" s="1"/>
  <c r="B21" i="17" a="1"/>
  <c r="B21" i="17" s="1"/>
  <c r="B14" i="12" a="1"/>
  <c r="B14" i="12" s="1"/>
  <c r="B6" i="31" a="1"/>
  <c r="B6" i="31" s="1"/>
  <c r="B23" i="8" a="1"/>
  <c r="B23" i="8" s="1"/>
  <c r="B22" i="8" a="1"/>
  <c r="B22" i="8" s="1"/>
  <c r="B21" i="8" a="1"/>
  <c r="B21" i="8" s="1"/>
  <c r="B20" i="8" a="1"/>
  <c r="B20" i="8" s="1"/>
  <c r="B19" i="8" a="1"/>
  <c r="B19" i="8" s="1"/>
  <c r="B18" i="8" a="1"/>
  <c r="B18" i="8" s="1"/>
  <c r="B32" i="7" a="1"/>
  <c r="B32" i="7" s="1"/>
  <c r="B5" i="36" a="1"/>
  <c r="B5" i="36" s="1"/>
  <c r="B7" i="36" a="1"/>
  <c r="B7" i="36" s="1"/>
  <c r="B11" i="36" a="1"/>
  <c r="B11" i="36" s="1"/>
  <c r="B107" i="10" a="1"/>
  <c r="B107" i="10" s="1"/>
  <c r="B5" i="10" a="1"/>
  <c r="B5" i="10" s="1"/>
  <c r="B6" i="10" a="1"/>
  <c r="B6" i="10" s="1"/>
  <c r="B12" i="9" a="1"/>
  <c r="B12" i="9" s="1"/>
  <c r="C47" i="4" a="1"/>
  <c r="C47" i="4" s="1"/>
  <c r="B31" i="7" a="1"/>
  <c r="B31" i="7" s="1"/>
  <c r="B6" i="12" a="1"/>
  <c r="B6" i="12" s="1"/>
  <c r="B7" i="12" a="1"/>
  <c r="B7" i="12" s="1"/>
  <c r="B8" i="12" a="1"/>
  <c r="B8" i="12" s="1"/>
  <c r="B5" i="12" a="1"/>
  <c r="B5" i="12" s="1"/>
  <c r="B13" i="12" a="1"/>
  <c r="B13" i="12" s="1"/>
  <c r="B5" i="31" a="1"/>
  <c r="B5" i="31" s="1"/>
  <c r="B17" i="8" a="1"/>
  <c r="B17" i="8" s="1"/>
  <c r="C12" i="6" a="1"/>
  <c r="C12" i="6" s="1"/>
  <c r="B28" i="7" a="1"/>
  <c r="B28" i="7" s="1"/>
  <c r="B26" i="7" a="1"/>
  <c r="B26" i="7" s="1"/>
  <c r="B24" i="7" a="1"/>
  <c r="B24" i="7" s="1"/>
  <c r="B30" i="7" a="1"/>
  <c r="B30" i="7" s="1"/>
  <c r="B29" i="7" a="1"/>
  <c r="B29" i="7" s="1"/>
  <c r="B27" i="7" a="1"/>
  <c r="B27" i="7" s="1"/>
  <c r="B25" i="7" a="1"/>
  <c r="B25" i="7" s="1"/>
  <c r="B23" i="7" a="1"/>
  <c r="B23" i="7" s="1"/>
  <c r="B22" i="7" a="1"/>
  <c r="B22" i="7" s="1"/>
  <c r="B21" i="7" a="1"/>
  <c r="B21" i="7" s="1"/>
  <c r="B20" i="7" a="1"/>
  <c r="B20" i="7" s="1"/>
  <c r="B12" i="12" a="1"/>
  <c r="B12" i="12" s="1"/>
  <c r="B11" i="12" a="1"/>
  <c r="B11" i="12" s="1"/>
  <c r="B10" i="12" a="1"/>
  <c r="B10" i="12" s="1"/>
  <c r="B16" i="8" a="1"/>
  <c r="B16" i="8" s="1"/>
  <c r="B15" i="8" a="1"/>
  <c r="B15" i="8" s="1"/>
  <c r="B14" i="8" a="1"/>
  <c r="B14" i="8" s="1"/>
  <c r="B13" i="8" a="1"/>
  <c r="B13" i="8" s="1"/>
  <c r="B10" i="8" a="1"/>
  <c r="B10" i="8" s="1"/>
  <c r="B9" i="9" a="1"/>
  <c r="B9" i="9" s="1"/>
  <c r="C5" i="4" a="1"/>
  <c r="C5" i="4" s="1"/>
  <c r="B19" i="7" a="1"/>
  <c r="B19" i="7" s="1"/>
  <c r="B18" i="7" a="1"/>
  <c r="B18" i="7" s="1"/>
  <c r="B17" i="7" a="1"/>
  <c r="B17" i="7" s="1"/>
  <c r="B16" i="7" a="1"/>
  <c r="B16" i="7" s="1"/>
  <c r="B5" i="9" a="1"/>
  <c r="B5" i="9" s="1"/>
  <c r="B7" i="9" a="1"/>
  <c r="B7" i="9" s="1"/>
  <c r="C9" i="6" a="1"/>
  <c r="C9" i="6" s="1"/>
  <c r="C29" i="4" a="1"/>
  <c r="C29" i="4" s="1"/>
  <c r="B15" i="7" a="1"/>
  <c r="B15" i="7" s="1"/>
  <c r="B19" i="17" a="1"/>
  <c r="B19" i="17" s="1"/>
  <c r="B20" i="17" a="1"/>
  <c r="B20" i="17" s="1"/>
  <c r="B18" i="17" a="1"/>
  <c r="B18" i="17" s="1"/>
  <c r="B9" i="12" a="1"/>
  <c r="B9" i="12" s="1"/>
  <c r="B9" i="8" a="1"/>
  <c r="B9" i="8" s="1"/>
  <c r="C7" i="6" a="1"/>
  <c r="C7" i="6" s="1"/>
  <c r="C19" i="4" a="1"/>
  <c r="C19" i="4" s="1"/>
  <c r="B13" i="7" a="1"/>
  <c r="B13" i="7" s="1"/>
  <c r="B11" i="7" a="1"/>
  <c r="B11" i="7" s="1"/>
  <c r="B12" i="7" a="1"/>
  <c r="B12" i="7" s="1"/>
  <c r="C5" i="6" a="1"/>
  <c r="C5" i="6" s="1"/>
  <c r="B10" i="36" a="1"/>
  <c r="B10" i="36" s="1"/>
  <c r="B5" i="76" a="1"/>
  <c r="B5" i="76" s="1"/>
  <c r="E172" i="78" l="1"/>
  <c r="E171" i="78"/>
  <c r="E170" i="78"/>
  <c r="E171" i="40"/>
  <c r="E172" i="40"/>
  <c r="E170" i="40"/>
  <c r="B5" i="68" a="1"/>
  <c r="B5" i="68" s="1"/>
  <c r="CB3" i="29" a="1"/>
  <c r="CB3" i="29" s="1"/>
  <c r="CE3" i="29" a="1"/>
  <c r="CE3" i="29"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DQ302" i="62" a="1"/>
  <c r="DQ302" i="62" s="1"/>
  <c r="B5" i="77" l="1" a="1"/>
  <c r="B5" i="77" s="1"/>
  <c r="B4" i="77"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A2" i="73" s="1"/>
  <c r="B5" i="71" a="1"/>
  <c r="B5" i="71" s="1"/>
  <c r="A2" i="72" a="1"/>
  <c r="A2" i="72" s="1"/>
  <c r="A2" i="70" a="1"/>
  <c r="A2" i="70" s="1"/>
  <c r="DQ52" i="56"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A2" i="58" a="1"/>
  <c r="A2" i="58" s="1"/>
  <c r="A2" i="57" a="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DQ17" i="64" l="1"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286" i="64" a="1"/>
  <c r="DQ286"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DQ10" i="60" a="1"/>
  <c r="DQ10" i="60" s="1"/>
  <c r="DQ11" i="60" l="1" a="1"/>
  <c r="DQ11" i="60" s="1"/>
  <c r="DQ9" i="60" a="1"/>
  <c r="DQ9" i="60" s="1"/>
  <c r="DQ8" i="60" a="1"/>
  <c r="DQ8" i="60" s="1"/>
  <c r="DQ6" i="60" a="1"/>
  <c r="DQ6" i="60" s="1"/>
  <c r="BE3" i="29" a="1"/>
  <c r="BE3" i="29" s="1"/>
  <c r="AY3" i="29" a="1"/>
  <c r="AY3" i="29" s="1"/>
  <c r="CZ3" i="29" a="1"/>
  <c r="CZ3" i="29" s="1"/>
  <c r="CW3" i="29" a="1"/>
  <c r="CW3" i="29" s="1"/>
  <c r="CT3" i="29" a="1"/>
  <c r="CT3" i="29" s="1"/>
  <c r="CQ3" i="29" a="1"/>
  <c r="CQ3" i="29" s="1"/>
  <c r="BQ3" i="29" a="1"/>
  <c r="BQ3" i="29" s="1"/>
  <c r="BN3" i="29" a="1"/>
  <c r="BN3" i="29" s="1"/>
  <c r="DQ7" i="60" l="1" a="1"/>
  <c r="DQ7" i="60" s="1"/>
  <c r="DQ3" i="60" a="1"/>
  <c r="DQ3" i="60" s="1"/>
  <c r="DQ5" i="60" a="1"/>
  <c r="DQ5" i="60" s="1"/>
  <c r="DQ4" i="60" a="1"/>
  <c r="DQ4" i="60" s="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DQ5" i="63" l="1" a="1"/>
  <c r="DQ5" i="63" s="1"/>
  <c r="DQ6" i="63" a="1"/>
  <c r="DQ6" i="63" s="1"/>
  <c r="DQ9" i="64" a="1"/>
  <c r="DQ9" i="64" s="1"/>
  <c r="DQ10" i="64" a="1"/>
  <c r="DQ10" i="64" s="1"/>
  <c r="DQ7" i="64" a="1"/>
  <c r="DQ7" i="64" s="1"/>
  <c r="DQ8" i="64" a="1"/>
  <c r="DQ8" i="64" s="1"/>
  <c r="DQ3" i="63" a="1"/>
  <c r="DQ3" i="63" s="1"/>
  <c r="DQ4" i="63" a="1"/>
  <c r="DQ4" i="63" s="1"/>
  <c r="DQ5" i="64" a="1"/>
  <c r="DQ5" i="64" s="1"/>
  <c r="DQ6" i="64" a="1"/>
  <c r="DQ6" i="64" s="1"/>
  <c r="B3" i="58" a="1"/>
  <c r="B3" i="58" s="1"/>
  <c r="DQ3" i="64" a="1"/>
  <c r="DQ3" i="64" s="1"/>
  <c r="DQ4" i="64" a="1"/>
  <c r="DQ4" i="64"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A3" i="30" l="1"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DQ3" i="70" l="1" a="1"/>
  <c r="DQ3" i="70" s="1"/>
  <c r="DQ4" i="70" a="1"/>
  <c r="DQ4" i="70" s="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DQ173" i="61" a="1"/>
  <c r="DQ173" i="61" s="1"/>
  <c r="DQ273" i="61" a="1"/>
  <c r="DQ273" i="61" s="1"/>
  <c r="DQ145" i="61" a="1"/>
  <c r="DQ145" i="61" s="1"/>
  <c r="DQ106" i="61" a="1"/>
  <c r="DQ106" i="61" s="1"/>
  <c r="DQ474" i="61" a="1"/>
  <c r="DQ474" i="61" s="1"/>
  <c r="DQ214" i="61" a="1"/>
  <c r="DQ214" i="61" s="1"/>
  <c r="DQ408" i="61" a="1"/>
  <c r="DQ408" i="61" s="1"/>
  <c r="DQ402" i="61" a="1"/>
  <c r="DQ402" i="61" s="1"/>
  <c r="DQ315" i="61" a="1"/>
  <c r="DQ315" i="61" s="1"/>
  <c r="DQ105" i="61" a="1"/>
  <c r="DQ105" i="61" s="1"/>
  <c r="DQ198" i="61" a="1"/>
  <c r="DQ198" i="61" s="1"/>
  <c r="DQ64" i="61" a="1"/>
  <c r="DQ64" i="61" s="1"/>
  <c r="DQ215" i="61" a="1"/>
  <c r="DQ215" i="61" s="1"/>
  <c r="DQ353" i="61" a="1"/>
  <c r="DQ353" i="61" s="1"/>
  <c r="DQ134" i="61" a="1"/>
  <c r="DQ134" i="61" s="1"/>
  <c r="DQ176" i="61" a="1"/>
  <c r="DQ176" i="61" s="1"/>
  <c r="DQ39" i="61" a="1"/>
  <c r="DQ39" i="61" s="1"/>
  <c r="DQ274" i="61" a="1"/>
  <c r="DQ274" i="61" s="1"/>
  <c r="DQ393" i="61" a="1"/>
  <c r="DQ393" i="61" s="1"/>
  <c r="DQ63" i="61" a="1"/>
  <c r="DQ63" i="61" s="1"/>
  <c r="DQ225" i="61" a="1"/>
  <c r="DQ225" i="61" s="1"/>
  <c r="DQ275" i="61" a="1"/>
  <c r="DQ275" i="61" s="1"/>
  <c r="DQ409" i="61" a="1"/>
  <c r="DQ409" i="61" s="1"/>
  <c r="DQ189" i="61" a="1"/>
  <c r="DQ189" i="61" s="1"/>
  <c r="DQ197" i="61" a="1"/>
  <c r="DQ197" i="61" s="1"/>
  <c r="DQ281" i="61" a="1"/>
  <c r="DQ281" i="61" s="1"/>
  <c r="DQ298" i="61" a="1"/>
  <c r="DQ298" i="61" s="1"/>
  <c r="DQ331" i="61" a="1"/>
  <c r="DQ331" i="61" s="1"/>
  <c r="DQ424" i="61" a="1"/>
  <c r="DQ424" i="61" s="1"/>
  <c r="DQ484" i="61" a="1"/>
  <c r="DQ484" i="61" s="1"/>
  <c r="DQ306" i="61" a="1"/>
  <c r="DQ306" i="61" s="1"/>
  <c r="DQ447" i="61" a="1"/>
  <c r="DQ447" i="61" s="1"/>
  <c r="DQ316" i="61" a="1"/>
  <c r="DQ316" i="61" s="1"/>
  <c r="DQ56" i="61" a="1"/>
  <c r="DQ56" i="61" s="1"/>
  <c r="DQ268" i="61" a="1"/>
  <c r="DQ268" i="61" s="1"/>
  <c r="DQ82" i="61" a="1"/>
  <c r="DQ82" i="61" s="1"/>
  <c r="DQ88" i="61" a="1"/>
  <c r="DQ88" i="61" s="1"/>
  <c r="DQ279" i="61" a="1"/>
  <c r="DQ279" i="61" s="1"/>
  <c r="DQ60" i="61" a="1"/>
  <c r="DQ60" i="61" s="1"/>
  <c r="DQ389" i="61" a="1"/>
  <c r="DQ389" i="61" s="1"/>
  <c r="DQ246" i="61" a="1"/>
  <c r="DQ246" i="61" s="1"/>
  <c r="DQ40" i="61" a="1"/>
  <c r="DQ40" i="61" s="1"/>
  <c r="DQ365" i="61" a="1"/>
  <c r="DQ365" i="61" s="1"/>
  <c r="DQ168" i="61" a="1"/>
  <c r="DQ168" i="61" s="1"/>
  <c r="DQ443" i="61" a="1"/>
  <c r="DQ443" i="61" s="1"/>
  <c r="DQ270" i="61" a="1"/>
  <c r="DQ270" i="61" s="1"/>
  <c r="DQ122" i="61" a="1"/>
  <c r="DQ122" i="61" s="1"/>
  <c r="DQ477" i="61" a="1"/>
  <c r="DQ477" i="61" s="1"/>
  <c r="DQ391" i="61" a="1"/>
  <c r="DQ391" i="61" s="1"/>
  <c r="DQ305" i="61" a="1"/>
  <c r="DQ305" i="61" s="1"/>
  <c r="DQ182" i="61" a="1"/>
  <c r="DQ182" i="61" s="1"/>
  <c r="DQ249" i="61" a="1"/>
  <c r="DQ249" i="61" s="1"/>
  <c r="DQ163" i="61" a="1"/>
  <c r="DQ163" i="61" s="1"/>
  <c r="DQ24" i="61" a="1"/>
  <c r="DQ24" i="61" s="1"/>
  <c r="DQ66" i="61" a="1"/>
  <c r="DQ66" i="61" s="1"/>
  <c r="DQ209" i="61" a="1"/>
  <c r="DQ209" i="61" s="1"/>
  <c r="DQ204" i="61" a="1"/>
  <c r="DQ204" i="61" s="1"/>
  <c r="DQ61" i="61" a="1"/>
  <c r="DQ61" i="61" s="1"/>
  <c r="DQ229" i="61" a="1"/>
  <c r="DQ229" i="61" s="1"/>
  <c r="DQ236" i="61" a="1"/>
  <c r="DQ236" i="61" s="1"/>
  <c r="DQ326" i="61" a="1"/>
  <c r="DQ326" i="61" s="1"/>
  <c r="DQ453" i="61" a="1"/>
  <c r="DQ453" i="61" s="1"/>
  <c r="DQ70" i="61" a="1"/>
  <c r="DQ70" i="61" s="1"/>
  <c r="DQ45" i="61" a="1"/>
  <c r="DQ45" i="61" s="1"/>
  <c r="DQ169" i="61" a="1"/>
  <c r="DQ169" i="61" s="1"/>
  <c r="DQ388" i="61" a="1"/>
  <c r="DQ388" i="61" s="1"/>
  <c r="DQ405" i="61" a="1"/>
  <c r="DQ405" i="61" s="1"/>
  <c r="DQ108" i="61" a="1"/>
  <c r="DQ108" i="61" s="1"/>
  <c r="DQ464" i="61" a="1"/>
  <c r="DQ464" i="61" s="1"/>
  <c r="DQ320" i="61" a="1"/>
  <c r="DQ320" i="61" s="1"/>
  <c r="DQ164" i="61" a="1"/>
  <c r="DQ164" i="61" s="1"/>
  <c r="DQ380" i="61" a="1"/>
  <c r="DQ380" i="61" s="1"/>
  <c r="DQ458" i="61" a="1"/>
  <c r="DQ458" i="61" s="1"/>
  <c r="DQ312" i="61" a="1"/>
  <c r="DQ312" i="61" s="1"/>
  <c r="DQ190" i="61" a="1"/>
  <c r="DQ190" i="61" s="1"/>
  <c r="DQ257" i="61" a="1"/>
  <c r="DQ257" i="61" s="1"/>
  <c r="DQ170" i="61" a="1"/>
  <c r="DQ170" i="61" s="1"/>
  <c r="DQ73" i="61" a="1"/>
  <c r="DQ73" i="61" s="1"/>
  <c r="DQ212" i="61" a="1"/>
  <c r="DQ212" i="61" s="1"/>
  <c r="DQ34" i="61" a="1"/>
  <c r="DQ34" i="61" s="1"/>
  <c r="DQ148" i="61" a="1"/>
  <c r="DQ148" i="61" s="1"/>
  <c r="DQ121" i="61" a="1"/>
  <c r="DQ121" i="61" s="1"/>
  <c r="DQ314" i="61" a="1"/>
  <c r="DQ314" i="61" s="1"/>
  <c r="DQ497" i="61" a="1"/>
  <c r="DQ497" i="61" s="1"/>
  <c r="DQ432" i="61" a="1"/>
  <c r="DQ432" i="61" s="1"/>
  <c r="DQ171" i="61" a="1"/>
  <c r="DQ171" i="61" s="1"/>
  <c r="DQ90" i="61" a="1"/>
  <c r="DQ90" i="61" s="1"/>
  <c r="DQ426" i="61" a="1"/>
  <c r="DQ426" i="61" s="1"/>
  <c r="DQ385" i="61" a="1"/>
  <c r="DQ385" i="61" s="1"/>
  <c r="DQ127" i="61" a="1"/>
  <c r="DQ127" i="61" s="1"/>
  <c r="DQ174" i="61" a="1"/>
  <c r="DQ174" i="61" s="1"/>
  <c r="DQ265" i="61" a="1"/>
  <c r="DQ265" i="61" s="1"/>
  <c r="DQ260" i="61" a="1"/>
  <c r="DQ260" i="61" s="1"/>
  <c r="DQ313" i="61" a="1"/>
  <c r="DQ313" i="61" s="1"/>
  <c r="DQ233" i="61" a="1"/>
  <c r="DQ233" i="61" s="1"/>
  <c r="DQ461" i="61" a="1"/>
  <c r="DQ461" i="61" s="1"/>
  <c r="DQ128" i="61" a="1"/>
  <c r="DQ128" i="61" s="1"/>
  <c r="DQ401" i="61" a="1"/>
  <c r="DQ401" i="61" s="1"/>
  <c r="DQ293" i="61" a="1"/>
  <c r="DQ293" i="61" s="1"/>
  <c r="DQ17" i="61" a="1"/>
  <c r="DQ17" i="61" s="1"/>
  <c r="DQ231" i="61" a="1"/>
  <c r="DQ231" i="61" s="1"/>
  <c r="DQ69" i="61" a="1"/>
  <c r="DQ69" i="61" s="1"/>
  <c r="DQ483" i="61" a="1"/>
  <c r="DQ483" i="61" s="1"/>
  <c r="DQ238" i="61" a="1"/>
  <c r="DQ238" i="61" s="1"/>
  <c r="DQ50" i="61" a="1"/>
  <c r="DQ50" i="61" s="1"/>
  <c r="DQ373" i="61" a="1"/>
  <c r="DQ373" i="61" s="1"/>
  <c r="DQ219" i="61" a="1"/>
  <c r="DQ219" i="61" s="1"/>
  <c r="DQ12" i="61" a="1"/>
  <c r="DQ12" i="61" s="1"/>
  <c r="DQ349" i="61" a="1"/>
  <c r="DQ349" i="61" s="1"/>
  <c r="DQ159" i="61" a="1"/>
  <c r="DQ159" i="61" s="1"/>
  <c r="DQ419" i="61" a="1"/>
  <c r="DQ419" i="61" s="1"/>
  <c r="DQ261" i="61" a="1"/>
  <c r="DQ261" i="61" s="1"/>
  <c r="DQ104" i="61" a="1"/>
  <c r="DQ104" i="61" s="1"/>
  <c r="DQ470" i="61" a="1"/>
  <c r="DQ470" i="61" s="1"/>
  <c r="DQ384" i="61" a="1"/>
  <c r="DQ384" i="61" s="1"/>
  <c r="DQ297" i="61" a="1"/>
  <c r="DQ297" i="61" s="1"/>
  <c r="DQ167" i="61" a="1"/>
  <c r="DQ167" i="61" s="1"/>
  <c r="DQ242" i="61" a="1"/>
  <c r="DQ242" i="61" s="1"/>
  <c r="DQ156" i="61" a="1"/>
  <c r="DQ156" i="61" s="1"/>
  <c r="DQ16" i="61" a="1"/>
  <c r="DQ16" i="61" s="1"/>
  <c r="DQ59" i="61" a="1"/>
  <c r="DQ59" i="61" s="1"/>
  <c r="DQ217" i="61" a="1"/>
  <c r="DQ217" i="61" s="1"/>
  <c r="DQ54" i="61" a="1"/>
  <c r="DQ54" i="61" s="1"/>
  <c r="DQ468" i="61" a="1"/>
  <c r="DQ468" i="61" s="1"/>
  <c r="DQ220" i="61" a="1"/>
  <c r="DQ220" i="61" s="1"/>
  <c r="DQ31" i="61" a="1"/>
  <c r="DQ31" i="61" s="1"/>
  <c r="DQ357" i="61" a="1"/>
  <c r="DQ357" i="61" s="1"/>
  <c r="DQ211" i="61" a="1"/>
  <c r="DQ211" i="61" s="1"/>
  <c r="DQ498" i="61" a="1"/>
  <c r="DQ498" i="61" s="1"/>
  <c r="DQ325" i="61" a="1"/>
  <c r="DQ325" i="61" s="1"/>
  <c r="DQ142" i="61" a="1"/>
  <c r="DQ142" i="61" s="1"/>
  <c r="DQ403" i="61" a="1"/>
  <c r="DQ403" i="61" s="1"/>
  <c r="DQ244" i="61" a="1"/>
  <c r="DQ244" i="61" s="1"/>
  <c r="DQ85" i="61" a="1"/>
  <c r="DQ85" i="61" s="1"/>
  <c r="DQ463" i="61" a="1"/>
  <c r="DQ463" i="61" s="1"/>
  <c r="DQ377" i="61" a="1"/>
  <c r="DQ377" i="61" s="1"/>
  <c r="DQ290" i="61" a="1"/>
  <c r="DQ290" i="61" s="1"/>
  <c r="DQ151" i="61" a="1"/>
  <c r="DQ151" i="61" s="1"/>
  <c r="DQ235" i="61" a="1"/>
  <c r="DQ235" i="61" s="1"/>
  <c r="DQ149" i="61" a="1"/>
  <c r="DQ149" i="61" s="1"/>
  <c r="DQ138" i="61" a="1"/>
  <c r="DQ138" i="61" s="1"/>
  <c r="DQ51" i="61" a="1"/>
  <c r="DQ51" i="61" s="1"/>
  <c r="DQ172" i="61" a="1"/>
  <c r="DQ172" i="61" s="1"/>
  <c r="DQ370" i="61" a="1"/>
  <c r="DQ370" i="61" s="1"/>
  <c r="DQ400" i="61" a="1"/>
  <c r="DQ400" i="61" s="1"/>
  <c r="DQ428" i="61" a="1"/>
  <c r="DQ428" i="61" s="1"/>
  <c r="DQ317" i="61" a="1"/>
  <c r="DQ317" i="61" s="1"/>
  <c r="DQ87" i="61" a="1"/>
  <c r="DQ87" i="61" s="1"/>
  <c r="DQ284" i="61" a="1"/>
  <c r="DQ284" i="61" s="1"/>
  <c r="DQ234" i="61" a="1"/>
  <c r="DQ234" i="61" s="1"/>
  <c r="DQ376" i="61" a="1"/>
  <c r="DQ376" i="61" s="1"/>
  <c r="DQ311" i="61" a="1"/>
  <c r="DQ311" i="61" s="1"/>
  <c r="DQ466" i="61" a="1"/>
  <c r="DQ466" i="61" s="1"/>
  <c r="DQ319" i="61" a="1"/>
  <c r="DQ319" i="61" s="1"/>
  <c r="DQ300" i="61" a="1"/>
  <c r="DQ300" i="61" s="1"/>
  <c r="DQ291" i="61" a="1"/>
  <c r="DQ291" i="61" s="1"/>
  <c r="DQ347" i="61" a="1"/>
  <c r="DQ347" i="61" s="1"/>
  <c r="DQ471" i="61" a="1"/>
  <c r="DQ471" i="61" s="1"/>
  <c r="DQ404" i="61" a="1"/>
  <c r="DQ404" i="61" s="1"/>
  <c r="DQ132" i="61" a="1"/>
  <c r="DQ132" i="61" s="1"/>
  <c r="DQ479" i="61" a="1"/>
  <c r="DQ479" i="61" s="1"/>
  <c r="DQ53" i="61" a="1"/>
  <c r="DQ53" i="61" s="1"/>
  <c r="DQ153" i="61" a="1"/>
  <c r="DQ153" i="61" s="1"/>
  <c r="DQ448" i="61" a="1"/>
  <c r="DQ448" i="61" s="1"/>
  <c r="DQ282" i="61" a="1"/>
  <c r="DQ282" i="61" s="1"/>
  <c r="DQ500" i="61" a="1"/>
  <c r="DQ500" i="61" s="1"/>
  <c r="DQ239" i="61" a="1"/>
  <c r="DQ239" i="61" s="1"/>
  <c r="DQ81" i="61" a="1"/>
  <c r="DQ81" i="61" s="1"/>
  <c r="DQ425" i="61" a="1"/>
  <c r="DQ425" i="61" s="1"/>
  <c r="DQ258" i="61" a="1"/>
  <c r="DQ258" i="61" s="1"/>
  <c r="DQ178" i="61" a="1"/>
  <c r="DQ178" i="61" s="1"/>
  <c r="DQ490" i="61" a="1"/>
  <c r="DQ490" i="61" s="1"/>
  <c r="DQ387" i="61" a="1"/>
  <c r="DQ387" i="61" s="1"/>
  <c r="DQ369" i="61" a="1"/>
  <c r="DQ369" i="61" s="1"/>
  <c r="DQ228" i="61" a="1"/>
  <c r="DQ228" i="61" s="1"/>
  <c r="DQ131" i="61" a="1"/>
  <c r="DQ131" i="61" s="1"/>
  <c r="DQ266" i="61" a="1"/>
  <c r="DQ266" i="61" s="1"/>
  <c r="DQ346" i="61" a="1"/>
  <c r="DQ346" i="61" s="1"/>
  <c r="DQ147" i="61" a="1"/>
  <c r="DQ147" i="61" s="1"/>
  <c r="DQ74" i="61" a="1"/>
  <c r="DQ74" i="61" s="1"/>
  <c r="DQ378" i="61" a="1"/>
  <c r="DQ378" i="61" s="1"/>
  <c r="DQ330" i="61" a="1"/>
  <c r="DQ330" i="61" s="1"/>
  <c r="DQ438" i="61" a="1"/>
  <c r="DQ438" i="61" s="1"/>
  <c r="DQ207" i="61" a="1"/>
  <c r="DQ207" i="61" s="1"/>
  <c r="DQ243" i="61" a="1"/>
  <c r="DQ243" i="61" s="1"/>
  <c r="DQ433" i="61" a="1"/>
  <c r="DQ433" i="61" s="1"/>
  <c r="DQ180" i="61" a="1"/>
  <c r="DQ180" i="61" s="1"/>
  <c r="DQ26" i="61" a="1"/>
  <c r="DQ26" i="61" s="1"/>
  <c r="DQ437" i="61" a="1"/>
  <c r="DQ437" i="61" s="1"/>
  <c r="DQ161" i="61" a="1"/>
  <c r="DQ161" i="61" s="1"/>
  <c r="DQ491" i="61" a="1"/>
  <c r="DQ491" i="61" s="1"/>
  <c r="DQ334" i="61" a="1"/>
  <c r="DQ334" i="61" s="1"/>
  <c r="DQ194" i="61" a="1"/>
  <c r="DQ194" i="61" s="1"/>
  <c r="DQ482" i="61" a="1"/>
  <c r="DQ482" i="61" s="1"/>
  <c r="DQ294" i="61" a="1"/>
  <c r="DQ294" i="61" s="1"/>
  <c r="DQ96" i="61" a="1"/>
  <c r="DQ96" i="61" s="1"/>
  <c r="DQ372" i="61" a="1"/>
  <c r="DQ372" i="61" s="1"/>
  <c r="DQ218" i="61" a="1"/>
  <c r="DQ218" i="61" s="1"/>
  <c r="DQ67" i="61" a="1"/>
  <c r="DQ67" i="61" s="1"/>
  <c r="DQ449" i="61" a="1"/>
  <c r="DQ449" i="61" s="1"/>
  <c r="DQ362" i="61" a="1"/>
  <c r="DQ362" i="61" s="1"/>
  <c r="DQ276" i="61" a="1"/>
  <c r="DQ276" i="61" s="1"/>
  <c r="DQ100" i="61" a="1"/>
  <c r="DQ100" i="61" s="1"/>
  <c r="DQ221" i="61" a="1"/>
  <c r="DQ221" i="61" s="1"/>
  <c r="DQ126" i="61" a="1"/>
  <c r="DQ126" i="61" s="1"/>
  <c r="DQ123" i="61" a="1"/>
  <c r="DQ123" i="61" s="1"/>
  <c r="DQ37" i="61" a="1"/>
  <c r="DQ37" i="61" s="1"/>
  <c r="DQ308" i="61" a="1"/>
  <c r="DQ308" i="61" s="1"/>
  <c r="DQ455" i="61" a="1"/>
  <c r="DQ455" i="61" s="1"/>
  <c r="DQ113" i="61" a="1"/>
  <c r="DQ113" i="61" s="1"/>
  <c r="DQ124" i="61" a="1"/>
  <c r="DQ124" i="61" s="1"/>
  <c r="DQ499" i="61" a="1"/>
  <c r="DQ499" i="61" s="1"/>
  <c r="DQ14" i="61" a="1"/>
  <c r="DQ14" i="61" s="1"/>
  <c r="DQ137" i="61" a="1"/>
  <c r="DQ137" i="61" s="1"/>
  <c r="DQ418" i="61" a="1"/>
  <c r="DQ418" i="61" s="1"/>
  <c r="DQ99" i="61" a="1"/>
  <c r="DQ99" i="61" s="1"/>
  <c r="DQ263" i="61" a="1"/>
  <c r="DQ263" i="61" s="1"/>
  <c r="DQ492" i="61" a="1"/>
  <c r="DQ492" i="61" s="1"/>
  <c r="DQ80" i="61" a="1"/>
  <c r="DQ80" i="61" s="1"/>
  <c r="DQ252" i="61" a="1"/>
  <c r="DQ252" i="61" s="1"/>
  <c r="DQ336" i="61" a="1"/>
  <c r="DQ336" i="61" s="1"/>
  <c r="DQ72" i="61" a="1"/>
  <c r="DQ72" i="61" s="1"/>
  <c r="DQ254" i="61" a="1"/>
  <c r="DQ254" i="61" s="1"/>
  <c r="DQ398" i="61" a="1"/>
  <c r="DQ398" i="61" s="1"/>
  <c r="DQ442" i="61" a="1"/>
  <c r="DQ442" i="61" s="1"/>
  <c r="DQ321" i="61" a="1"/>
  <c r="DQ321" i="61" s="1"/>
  <c r="DQ183" i="61" a="1"/>
  <c r="DQ183" i="61" s="1"/>
  <c r="DQ28" i="61" a="1"/>
  <c r="DQ28" i="61" s="1"/>
  <c r="DQ345" i="61" a="1"/>
  <c r="DQ345" i="61" s="1"/>
  <c r="DQ299" i="61" a="1"/>
  <c r="DQ299" i="61" s="1"/>
  <c r="DQ280" i="61" a="1"/>
  <c r="DQ280" i="61" s="1"/>
  <c r="DQ139" i="61" a="1"/>
  <c r="DQ139" i="61" s="1"/>
  <c r="DQ472" i="61" a="1"/>
  <c r="DQ472" i="61" s="1"/>
  <c r="DQ42" i="61" a="1"/>
  <c r="DQ42" i="61" s="1"/>
  <c r="DQ342" i="61" a="1"/>
  <c r="DQ342" i="61" s="1"/>
  <c r="DQ309" i="61" a="1"/>
  <c r="DQ309" i="61" s="1"/>
  <c r="DQ227" i="61" a="1"/>
  <c r="DQ227" i="61" s="1"/>
  <c r="DQ283" i="61" a="1"/>
  <c r="DQ283" i="61" s="1"/>
  <c r="DQ141" i="61" a="1"/>
  <c r="DQ141" i="61" s="1"/>
  <c r="DQ469" i="61" a="1"/>
  <c r="DQ469" i="61" s="1"/>
  <c r="DQ62" i="61" a="1"/>
  <c r="DQ62" i="61" s="1"/>
  <c r="DQ224" i="61" a="1"/>
  <c r="DQ224" i="61" s="1"/>
  <c r="DQ200" i="61" a="1"/>
  <c r="DQ200" i="61" s="1"/>
  <c r="DQ430" i="61" a="1"/>
  <c r="DQ430" i="61" s="1"/>
  <c r="DQ179" i="61" a="1"/>
  <c r="DQ179" i="61" s="1"/>
  <c r="DQ445" i="61" a="1"/>
  <c r="DQ445" i="61" s="1"/>
  <c r="DQ361" i="61" a="1"/>
  <c r="DQ361" i="61" s="1"/>
  <c r="DQ111" i="61" a="1"/>
  <c r="DQ111" i="61" s="1"/>
  <c r="DQ188" i="61" a="1"/>
  <c r="DQ188" i="61" s="1"/>
  <c r="DQ248" i="61" a="1"/>
  <c r="DQ248" i="61" s="1"/>
  <c r="DQ395" i="61" a="1"/>
  <c r="DQ395" i="61" s="1"/>
  <c r="DQ191" i="61" a="1"/>
  <c r="DQ191" i="61" s="1"/>
  <c r="DQ394" i="61" a="1"/>
  <c r="DQ394" i="61" s="1"/>
  <c r="DQ493" i="61" a="1"/>
  <c r="DQ493" i="61" s="1"/>
  <c r="DQ25" i="61" a="1"/>
  <c r="DQ25" i="61" s="1"/>
  <c r="DQ22" i="61" a="1"/>
  <c r="DQ22" i="61" s="1"/>
  <c r="DQ162" i="61" a="1"/>
  <c r="DQ162" i="61" s="1"/>
  <c r="DQ354" i="61" a="1"/>
  <c r="DQ354" i="61" s="1"/>
  <c r="DQ247" i="61" a="1"/>
  <c r="DQ247" i="61" s="1"/>
  <c r="DQ367" i="61" a="1"/>
  <c r="DQ367" i="61" s="1"/>
  <c r="DQ195" i="61" a="1"/>
  <c r="DQ195" i="61" s="1"/>
  <c r="DQ232" i="61" a="1"/>
  <c r="DQ232" i="61" s="1"/>
  <c r="DQ399" i="61" a="1"/>
  <c r="DQ399" i="61" s="1"/>
  <c r="DQ165" i="61" a="1"/>
  <c r="DQ165" i="61" s="1"/>
  <c r="DQ13" i="61" a="1"/>
  <c r="DQ13" i="61" s="1"/>
  <c r="DQ397" i="61" a="1"/>
  <c r="DQ397" i="61" s="1"/>
  <c r="DQ152" i="61" a="1"/>
  <c r="DQ152" i="61" s="1"/>
  <c r="DQ475" i="61" a="1"/>
  <c r="DQ475" i="61" s="1"/>
  <c r="DQ318" i="61" a="1"/>
  <c r="DQ318" i="61" s="1"/>
  <c r="DQ186" i="61" a="1"/>
  <c r="DQ186" i="61" s="1"/>
  <c r="DQ467" i="61" a="1"/>
  <c r="DQ467" i="61" s="1"/>
  <c r="DQ286" i="61" a="1"/>
  <c r="DQ286" i="61" s="1"/>
  <c r="DQ77" i="61" a="1"/>
  <c r="DQ77" i="61" s="1"/>
  <c r="DQ364" i="61" a="1"/>
  <c r="DQ364" i="61" s="1"/>
  <c r="DQ210" i="61" a="1"/>
  <c r="DQ210" i="61" s="1"/>
  <c r="DQ48" i="61" a="1"/>
  <c r="DQ48" i="61" s="1"/>
  <c r="DQ441" i="61" a="1"/>
  <c r="DQ441" i="61" s="1"/>
  <c r="DQ355" i="61" a="1"/>
  <c r="DQ355" i="61" s="1"/>
  <c r="DQ269" i="61" a="1"/>
  <c r="DQ269" i="61" s="1"/>
  <c r="DQ57" i="61" a="1"/>
  <c r="DQ57" i="61" s="1"/>
  <c r="DQ213" i="61" a="1"/>
  <c r="DQ213" i="61" s="1"/>
  <c r="DQ118" i="61" a="1"/>
  <c r="DQ118" i="61" s="1"/>
  <c r="DQ116" i="61" a="1"/>
  <c r="DQ116" i="61" s="1"/>
  <c r="DQ30" i="61" a="1"/>
  <c r="DQ30" i="61" s="1"/>
  <c r="DQ216" i="61" a="1"/>
  <c r="DQ216" i="61" s="1"/>
  <c r="DQ328" i="61" a="1"/>
  <c r="DQ328" i="61" s="1"/>
  <c r="DQ410" i="61" a="1"/>
  <c r="DQ410" i="61" s="1"/>
  <c r="DQ335" i="61" a="1"/>
  <c r="DQ335" i="61" s="1"/>
  <c r="DQ71" i="61" a="1"/>
  <c r="DQ71" i="61" s="1"/>
  <c r="DQ136" i="61" a="1"/>
  <c r="DQ136" i="61" s="1"/>
  <c r="DQ303" i="61" a="1"/>
  <c r="DQ303" i="61" s="1"/>
  <c r="DQ33" i="61" a="1"/>
  <c r="DQ33" i="61" s="1"/>
  <c r="DQ412" i="61" a="1"/>
  <c r="DQ412" i="61" s="1"/>
  <c r="DQ150" i="61" a="1"/>
  <c r="DQ150" i="61" s="1"/>
  <c r="DQ55" i="61" a="1"/>
  <c r="DQ55" i="61" s="1"/>
  <c r="DQ327" i="61" a="1"/>
  <c r="DQ327" i="61" s="1"/>
  <c r="DQ368" i="61" a="1"/>
  <c r="DQ368" i="61" s="1"/>
  <c r="DQ339" i="61" a="1"/>
  <c r="DQ339" i="61" s="1"/>
  <c r="DQ78" i="61" a="1"/>
  <c r="DQ78" i="61" s="1"/>
  <c r="DQ485" i="61" a="1"/>
  <c r="DQ485" i="61" s="1"/>
  <c r="DQ35" i="61" a="1"/>
  <c r="DQ35" i="61" s="1"/>
  <c r="DQ135" i="61" a="1"/>
  <c r="DQ135" i="61" s="1"/>
  <c r="DQ486" i="61" a="1"/>
  <c r="DQ486" i="61" s="1"/>
  <c r="DQ414" i="61" a="1"/>
  <c r="DQ414" i="61" s="1"/>
  <c r="DQ457" i="61" a="1"/>
  <c r="DQ457" i="61" s="1"/>
  <c r="DQ416" i="61" a="1"/>
  <c r="DQ416" i="61" s="1"/>
  <c r="DQ462" i="61" a="1"/>
  <c r="DQ462" i="61" s="1"/>
  <c r="DQ93" i="61" a="1"/>
  <c r="DQ93" i="61" s="1"/>
  <c r="DQ390" i="61" a="1"/>
  <c r="DQ390" i="61" s="1"/>
  <c r="DQ446" i="61" a="1"/>
  <c r="DQ446" i="61" s="1"/>
  <c r="DQ452" i="61" a="1"/>
  <c r="DQ452" i="61" s="1"/>
  <c r="DQ203" i="61" a="1"/>
  <c r="DQ203" i="61" s="1"/>
  <c r="DQ114" i="61" a="1"/>
  <c r="DQ114" i="61" s="1"/>
  <c r="DQ456" i="61" a="1"/>
  <c r="DQ456" i="61" s="1"/>
  <c r="DQ117" i="61" a="1"/>
  <c r="DQ117" i="61" s="1"/>
  <c r="DQ44" i="61" a="1"/>
  <c r="DQ44" i="61" s="1"/>
  <c r="DQ480" i="61" a="1"/>
  <c r="DQ480" i="61" s="1"/>
  <c r="DQ392" i="61" a="1"/>
  <c r="DQ392" i="61" s="1"/>
  <c r="DQ324" i="61" a="1"/>
  <c r="DQ324" i="61" s="1"/>
  <c r="DQ415" i="61" a="1"/>
  <c r="DQ415" i="61" s="1"/>
  <c r="DQ92" i="61" a="1"/>
  <c r="DQ92" i="61" s="1"/>
  <c r="DQ323" i="61" a="1"/>
  <c r="DQ323" i="61" s="1"/>
  <c r="DQ79" i="61" a="1"/>
  <c r="DQ79" i="61" s="1"/>
  <c r="DQ288" i="61" a="1"/>
  <c r="DQ288" i="61" s="1"/>
  <c r="DQ337" i="61" a="1"/>
  <c r="DQ337" i="61" s="1"/>
  <c r="DQ107" i="61" a="1"/>
  <c r="DQ107" i="61" s="1"/>
  <c r="DQ429" i="61" a="1"/>
  <c r="DQ429" i="61" s="1"/>
  <c r="DQ52" i="61" a="1"/>
  <c r="DQ52" i="61" s="1"/>
  <c r="DQ75" i="61" a="1"/>
  <c r="DQ75" i="61" s="1"/>
  <c r="DQ130" i="61" a="1"/>
  <c r="DQ130" i="61" s="1"/>
  <c r="DQ360" i="61" a="1"/>
  <c r="DQ360" i="61" s="1"/>
  <c r="DQ440" i="61" a="1"/>
  <c r="DQ440" i="61" s="1"/>
  <c r="DQ439" i="61" a="1"/>
  <c r="DQ439" i="61" s="1"/>
  <c r="DQ488" i="61" a="1"/>
  <c r="DQ488" i="61" s="1"/>
  <c r="DQ119" i="61" a="1"/>
  <c r="DQ119" i="61" s="1"/>
  <c r="DQ296" i="61" a="1"/>
  <c r="DQ296" i="61" s="1"/>
  <c r="DQ181" i="61" a="1"/>
  <c r="DQ181" i="61" s="1"/>
  <c r="DQ307" i="61" a="1"/>
  <c r="DQ307" i="61" s="1"/>
  <c r="DQ89" i="61" a="1"/>
  <c r="DQ89" i="61" s="1"/>
  <c r="DQ166" i="61" a="1"/>
  <c r="DQ166" i="61" s="1"/>
  <c r="DQ386" i="61" a="1"/>
  <c r="DQ386" i="61" s="1"/>
  <c r="DQ154" i="61" a="1"/>
  <c r="DQ154" i="61" s="1"/>
  <c r="DQ460" i="61" a="1"/>
  <c r="DQ460" i="61" s="1"/>
  <c r="DQ381" i="61" a="1"/>
  <c r="DQ381" i="61" s="1"/>
  <c r="DQ144" i="61" a="1"/>
  <c r="DQ144" i="61" s="1"/>
  <c r="DQ459" i="61" a="1"/>
  <c r="DQ459" i="61" s="1"/>
  <c r="DQ310" i="61" a="1"/>
  <c r="DQ310" i="61" s="1"/>
  <c r="DQ160" i="61" a="1"/>
  <c r="DQ160" i="61" s="1"/>
  <c r="DQ451" i="61" a="1"/>
  <c r="DQ451" i="61" s="1"/>
  <c r="DQ278" i="61" a="1"/>
  <c r="DQ278" i="61" s="1"/>
  <c r="DQ58" i="61" a="1"/>
  <c r="DQ58" i="61" s="1"/>
  <c r="DQ356" i="61" a="1"/>
  <c r="DQ356" i="61" s="1"/>
  <c r="DQ201" i="61" a="1"/>
  <c r="DQ201" i="61" s="1"/>
  <c r="DQ38" i="61" a="1"/>
  <c r="DQ38" i="61" s="1"/>
  <c r="DQ434" i="61" a="1"/>
  <c r="DQ434" i="61" s="1"/>
  <c r="DQ348" i="61" a="1"/>
  <c r="DQ348" i="61" s="1"/>
  <c r="DQ253" i="61" a="1"/>
  <c r="DQ253" i="61" s="1"/>
  <c r="DQ49" i="61" a="1"/>
  <c r="DQ49" i="61" s="1"/>
  <c r="DQ206" i="61" a="1"/>
  <c r="DQ206" i="61" s="1"/>
  <c r="DQ110" i="61" a="1"/>
  <c r="DQ110" i="61" s="1"/>
  <c r="DQ109" i="61" a="1"/>
  <c r="DQ109" i="61" s="1"/>
  <c r="DQ23" i="61" a="1"/>
  <c r="DQ23" i="61" s="1"/>
  <c r="DQ47" i="61" a="1"/>
  <c r="DQ47" i="61" s="1"/>
  <c r="DQ187" i="61" a="1"/>
  <c r="DQ187" i="61" s="1"/>
  <c r="DQ19" i="61" a="1"/>
  <c r="DQ19" i="61" s="1"/>
  <c r="DQ43" i="61" a="1"/>
  <c r="DQ43" i="61" s="1"/>
  <c r="DQ396" i="61" a="1"/>
  <c r="DQ396" i="61" s="1"/>
  <c r="DQ413" i="61" a="1"/>
  <c r="DQ413" i="61" s="1"/>
  <c r="DQ379" i="61" a="1"/>
  <c r="DQ379" i="61" s="1"/>
  <c r="DQ374" i="61" a="1"/>
  <c r="DQ374" i="61" s="1"/>
  <c r="DQ495" i="61" a="1"/>
  <c r="DQ495" i="61" s="1"/>
  <c r="DQ27" i="61" a="1"/>
  <c r="DQ27" i="61" s="1"/>
  <c r="DQ202" i="61" a="1"/>
  <c r="DQ202" i="61" s="1"/>
  <c r="DQ177" i="61" a="1"/>
  <c r="DQ177" i="61" s="1"/>
  <c r="DQ103" i="61" a="1"/>
  <c r="DQ103" i="61" s="1"/>
  <c r="DQ295" i="61" a="1"/>
  <c r="DQ295" i="61" s="1"/>
  <c r="DQ146" i="61" a="1"/>
  <c r="DQ146" i="61" s="1"/>
  <c r="DQ406" i="61" a="1"/>
  <c r="DQ406" i="61" s="1"/>
  <c r="DQ383" i="61" a="1"/>
  <c r="DQ383" i="61" s="1"/>
  <c r="DQ344" i="61" a="1"/>
  <c r="DQ344" i="61" s="1"/>
  <c r="DQ422" i="61" a="1"/>
  <c r="DQ422" i="61" s="1"/>
  <c r="DQ277" i="61" a="1"/>
  <c r="DQ277" i="61" s="1"/>
  <c r="DQ473" i="61" a="1"/>
  <c r="DQ473" i="61" s="1"/>
  <c r="DQ91" i="61" a="1"/>
  <c r="DQ91" i="61" s="1"/>
  <c r="DQ208" i="61" a="1"/>
  <c r="DQ208" i="61" s="1"/>
  <c r="DQ101" i="61" a="1"/>
  <c r="DQ101" i="61" s="1"/>
  <c r="DQ259" i="61" a="1"/>
  <c r="DQ259" i="61" s="1"/>
  <c r="DQ494" i="61" a="1"/>
  <c r="DQ494" i="61" s="1"/>
  <c r="DQ155" i="61" a="1"/>
  <c r="DQ155" i="61" s="1"/>
  <c r="DQ375" i="61" a="1"/>
  <c r="DQ375" i="61" s="1"/>
  <c r="DQ112" i="61" a="1"/>
  <c r="DQ112" i="61" s="1"/>
  <c r="DQ421" i="61" a="1"/>
  <c r="DQ421" i="61" s="1"/>
  <c r="DQ366" i="61" a="1"/>
  <c r="DQ366" i="61" s="1"/>
  <c r="DQ125" i="61" a="1"/>
  <c r="DQ125" i="61" s="1"/>
  <c r="DQ444" i="61" a="1"/>
  <c r="DQ444" i="61" s="1"/>
  <c r="DQ302" i="61" a="1"/>
  <c r="DQ302" i="61" s="1"/>
  <c r="DQ143" i="61" a="1"/>
  <c r="DQ143" i="61" s="1"/>
  <c r="DQ435" i="61" a="1"/>
  <c r="DQ435" i="61" s="1"/>
  <c r="DQ262" i="61" a="1"/>
  <c r="DQ262" i="61" s="1"/>
  <c r="DQ20" i="61" a="1"/>
  <c r="DQ20" i="61" s="1"/>
  <c r="DQ340" i="61" a="1"/>
  <c r="DQ340" i="61" s="1"/>
  <c r="DQ193" i="61" a="1"/>
  <c r="DQ193" i="61" s="1"/>
  <c r="DQ29" i="61" a="1"/>
  <c r="DQ29" i="61" s="1"/>
  <c r="DQ427" i="61" a="1"/>
  <c r="DQ427" i="61" s="1"/>
  <c r="DQ341" i="61" a="1"/>
  <c r="DQ341" i="61" s="1"/>
  <c r="DQ237" i="61" a="1"/>
  <c r="DQ237" i="61" s="1"/>
  <c r="DQ41" i="61" a="1"/>
  <c r="DQ41" i="61" s="1"/>
  <c r="DQ199" i="61" a="1"/>
  <c r="DQ199" i="61" s="1"/>
  <c r="DQ94" i="61" a="1"/>
  <c r="DQ94" i="61" s="1"/>
  <c r="DQ102" i="61" a="1"/>
  <c r="DQ102" i="61" s="1"/>
  <c r="DQ15" i="61" a="1"/>
  <c r="DQ15" i="61" s="1"/>
  <c r="DQ251" i="61" a="1"/>
  <c r="DQ251" i="61" s="1"/>
  <c r="DQ417" i="61" a="1"/>
  <c r="DQ417" i="61" s="1"/>
  <c r="DQ329" i="61" a="1"/>
  <c r="DQ329" i="61" s="1"/>
  <c r="DQ271" i="61" a="1"/>
  <c r="DQ271" i="61" s="1"/>
  <c r="DQ158" i="61" a="1"/>
  <c r="DQ158" i="61" s="1"/>
  <c r="DQ185" i="61" a="1"/>
  <c r="DQ185" i="61" s="1"/>
  <c r="DQ175" i="61" a="1"/>
  <c r="DQ175" i="61" s="1"/>
  <c r="DQ351" i="61" a="1"/>
  <c r="DQ351" i="61" s="1"/>
  <c r="DQ363" i="61" a="1"/>
  <c r="DQ363" i="61" s="1"/>
  <c r="DQ97" i="61" a="1"/>
  <c r="DQ97" i="61" s="1"/>
  <c r="DQ301" i="61" a="1"/>
  <c r="DQ301" i="61" s="1"/>
  <c r="DQ264" i="61" a="1"/>
  <c r="DQ264" i="61" s="1"/>
  <c r="DQ322" i="61" a="1"/>
  <c r="DQ322" i="61" s="1"/>
  <c r="DQ250" i="61" a="1"/>
  <c r="DQ250" i="61" s="1"/>
  <c r="DQ18" i="61" a="1"/>
  <c r="DQ18" i="61" s="1"/>
  <c r="DQ292" i="61" a="1"/>
  <c r="DQ292" i="61" s="1"/>
  <c r="DQ68" i="61" a="1"/>
  <c r="DQ68" i="61" s="1"/>
  <c r="DQ285" i="61" a="1"/>
  <c r="DQ285" i="61" s="1"/>
  <c r="DQ83" i="61" a="1"/>
  <c r="DQ83" i="61" s="1"/>
  <c r="DQ157" i="61" a="1"/>
  <c r="DQ157" i="61" s="1"/>
  <c r="DQ304" i="61" a="1"/>
  <c r="DQ304" i="61" s="1"/>
  <c r="DQ240" i="61" a="1"/>
  <c r="DQ240" i="61" s="1"/>
  <c r="DQ343" i="61" a="1"/>
  <c r="DQ343" i="61" s="1"/>
  <c r="DQ98" i="61" a="1"/>
  <c r="DQ98" i="61" s="1"/>
  <c r="DQ431" i="61" a="1"/>
  <c r="DQ431" i="61" s="1"/>
  <c r="DQ223" i="61" a="1"/>
  <c r="DQ223" i="61" s="1"/>
  <c r="DQ272" i="61" a="1"/>
  <c r="DQ272" i="61" s="1"/>
  <c r="DQ205" i="61" a="1"/>
  <c r="DQ205" i="61" s="1"/>
  <c r="DQ21" i="61" a="1"/>
  <c r="DQ21" i="61" s="1"/>
  <c r="DQ76" i="61" a="1"/>
  <c r="DQ76" i="61" s="1"/>
  <c r="DQ487" i="61" a="1"/>
  <c r="DQ487" i="61" s="1"/>
  <c r="DQ241" i="61" a="1"/>
  <c r="DQ241" i="61" s="1"/>
  <c r="DQ450" i="61" a="1"/>
  <c r="DQ450" i="61" s="1"/>
  <c r="DQ256" i="61" a="1"/>
  <c r="DQ256" i="61" s="1"/>
  <c r="DQ255" i="61" a="1"/>
  <c r="DQ255" i="61" s="1"/>
  <c r="DQ496" i="61" a="1"/>
  <c r="DQ496" i="61" s="1"/>
  <c r="DQ478" i="61" a="1"/>
  <c r="DQ478" i="61" s="1"/>
  <c r="DQ476" i="61" a="1"/>
  <c r="DQ476" i="61" s="1"/>
  <c r="DQ382" i="61" a="1"/>
  <c r="DQ382" i="61" s="1"/>
  <c r="DQ120" i="61" a="1"/>
  <c r="DQ120" i="61" s="1"/>
  <c r="DQ371" i="61" a="1"/>
  <c r="DQ371" i="61" s="1"/>
  <c r="DQ230" i="61" a="1"/>
  <c r="DQ230" i="61" s="1"/>
  <c r="DQ226" i="61" a="1"/>
  <c r="DQ226" i="61" s="1"/>
  <c r="DQ465" i="61" a="1"/>
  <c r="DQ465" i="61" s="1"/>
  <c r="DQ36" i="61" a="1"/>
  <c r="DQ36" i="61" s="1"/>
  <c r="DQ267" i="61" a="1"/>
  <c r="DQ267" i="61" s="1"/>
  <c r="DQ338" i="61" a="1"/>
  <c r="DQ338" i="61" s="1"/>
  <c r="DQ359" i="61" a="1"/>
  <c r="DQ359" i="61" s="1"/>
  <c r="DQ289" i="61" a="1"/>
  <c r="DQ289" i="61" s="1"/>
  <c r="DQ407" i="61" a="1"/>
  <c r="DQ407" i="61" s="1"/>
  <c r="DQ46" i="61" a="1"/>
  <c r="DQ46" i="61" s="1"/>
  <c r="DQ454" i="61" a="1"/>
  <c r="DQ454" i="61" s="1"/>
  <c r="DQ65" i="61" a="1"/>
  <c r="DQ65" i="61" s="1"/>
  <c r="DQ129" i="61" a="1"/>
  <c r="DQ129" i="61" s="1"/>
  <c r="DQ481" i="61" a="1"/>
  <c r="DQ481" i="61" s="1"/>
  <c r="DQ196" i="61" a="1"/>
  <c r="DQ196" i="61" s="1"/>
  <c r="DQ423" i="61" a="1"/>
  <c r="DQ423" i="61" s="1"/>
  <c r="DQ140" i="61" a="1"/>
  <c r="DQ140" i="61" s="1"/>
  <c r="DQ352" i="61" a="1"/>
  <c r="DQ352" i="61" s="1"/>
  <c r="DQ84" i="61" a="1"/>
  <c r="DQ84" i="61" s="1"/>
  <c r="DQ358" i="61" a="1"/>
  <c r="DQ358" i="61" s="1"/>
  <c r="DQ350" i="61" a="1"/>
  <c r="DQ350" i="61" s="1"/>
  <c r="DQ115" i="61" a="1"/>
  <c r="DQ115" i="61" s="1"/>
  <c r="DQ436" i="61" a="1"/>
  <c r="DQ436" i="61" s="1"/>
  <c r="DQ287" i="61" a="1"/>
  <c r="DQ287" i="61" s="1"/>
  <c r="DQ133" i="61" a="1"/>
  <c r="DQ133" i="61" s="1"/>
  <c r="DQ411" i="61" a="1"/>
  <c r="DQ411" i="61" s="1"/>
  <c r="DQ245" i="61" a="1"/>
  <c r="DQ245" i="61" s="1"/>
  <c r="DQ489" i="61" a="1"/>
  <c r="DQ489" i="61" s="1"/>
  <c r="DQ332" i="61" a="1"/>
  <c r="DQ332" i="61" s="1"/>
  <c r="DQ184" i="61" a="1"/>
  <c r="DQ184" i="61" s="1"/>
  <c r="DQ11" i="61" a="1"/>
  <c r="DQ11" i="61" s="1"/>
  <c r="DQ420" i="61" a="1"/>
  <c r="DQ420" i="61" s="1"/>
  <c r="DQ333" i="61" a="1"/>
  <c r="DQ333" i="61" s="1"/>
  <c r="DQ222" i="61" a="1"/>
  <c r="DQ222" i="61" s="1"/>
  <c r="DQ32" i="61" a="1"/>
  <c r="DQ32" i="61" s="1"/>
  <c r="DQ192" i="61" a="1"/>
  <c r="DQ192" i="61" s="1"/>
  <c r="DQ86" i="61" a="1"/>
  <c r="DQ86" i="61" s="1"/>
  <c r="DQ95" i="61" a="1"/>
  <c r="DQ95" i="61" s="1"/>
  <c r="DQ3" i="61" a="1"/>
  <c r="DQ3" i="61" s="1"/>
  <c r="DQ10" i="61" a="1"/>
  <c r="DQ10" i="61" s="1"/>
  <c r="DQ8" i="61" a="1"/>
  <c r="DQ8" i="61" s="1"/>
  <c r="DQ7" i="61" a="1"/>
  <c r="DQ7" i="61" s="1"/>
  <c r="DQ6" i="61" a="1"/>
  <c r="DQ6" i="61" s="1"/>
  <c r="DQ5" i="61" a="1"/>
  <c r="DQ5" i="61" s="1"/>
  <c r="DQ2" i="61" a="1"/>
  <c r="DQ2" i="61" s="1"/>
  <c r="B145" i="61" a="1"/>
  <c r="B145" i="61" s="1"/>
  <c r="B98" i="61" a="1"/>
  <c r="B98" i="61" s="1"/>
  <c r="B299" i="61" a="1"/>
  <c r="B299" i="61" s="1"/>
  <c r="B141" i="61" a="1"/>
  <c r="B141" i="61" s="1"/>
  <c r="B399" i="61" a="1"/>
  <c r="B399" i="61" s="1"/>
  <c r="B258" i="61" a="1"/>
  <c r="B258" i="61" s="1"/>
  <c r="B109" i="61" a="1"/>
  <c r="B109" i="61" s="1"/>
  <c r="B382" i="61" a="1"/>
  <c r="B382" i="61" s="1"/>
  <c r="B498" i="61" a="1"/>
  <c r="B498" i="61" s="1"/>
  <c r="B179" i="61" a="1"/>
  <c r="B179" i="61" s="1"/>
  <c r="B402" i="61" a="1"/>
  <c r="B402" i="61" s="1"/>
  <c r="B143" i="61" a="1"/>
  <c r="B143" i="61" s="1"/>
  <c r="B343" i="61" a="1"/>
  <c r="B343" i="61" s="1"/>
  <c r="B497" i="61" a="1"/>
  <c r="B497" i="61" s="1"/>
  <c r="B302" i="61" a="1"/>
  <c r="B302" i="61" s="1"/>
  <c r="B476" i="61" a="1"/>
  <c r="B476" i="61" s="1"/>
  <c r="B263" i="61" a="1"/>
  <c r="B263" i="61" s="1"/>
  <c r="B147" i="61" a="1"/>
  <c r="B147" i="61" s="1"/>
  <c r="B255" i="61" a="1"/>
  <c r="B255" i="61" s="1"/>
  <c r="B278" i="61" a="1"/>
  <c r="B278" i="61" s="1"/>
  <c r="B489" i="61" a="1"/>
  <c r="B489" i="61" s="1"/>
  <c r="B254" i="61" a="1"/>
  <c r="B254" i="61" s="1"/>
  <c r="B53" i="61" a="1"/>
  <c r="B53" i="61" s="1"/>
  <c r="B40" i="61" a="1"/>
  <c r="B40" i="61" s="1"/>
  <c r="B291" i="61" a="1"/>
  <c r="B291" i="61" s="1"/>
  <c r="B103" i="61" a="1"/>
  <c r="B103" i="61" s="1"/>
  <c r="B432" i="61" a="1"/>
  <c r="B432" i="61" s="1"/>
  <c r="B283" i="61" a="1"/>
  <c r="B283" i="61" s="1"/>
  <c r="B126" i="61" a="1"/>
  <c r="B126" i="61" s="1"/>
  <c r="B479" i="61" a="1"/>
  <c r="B479" i="61" s="1"/>
  <c r="B321" i="61" a="1"/>
  <c r="B321" i="61" s="1"/>
  <c r="B180" i="61" a="1"/>
  <c r="B180" i="61" s="1"/>
  <c r="B31" i="61" a="1"/>
  <c r="B31" i="61" s="1"/>
  <c r="B384" i="61" a="1"/>
  <c r="B384" i="61" s="1"/>
  <c r="B250" i="61" a="1"/>
  <c r="B250" i="61" s="1"/>
  <c r="B101" i="61" a="1"/>
  <c r="B101" i="61" s="1"/>
  <c r="B346" i="61" a="1"/>
  <c r="B346" i="61" s="1"/>
  <c r="B75" i="61" a="1"/>
  <c r="B75" i="61" s="1"/>
  <c r="B5" i="61" a="1"/>
  <c r="B5" i="61" s="1"/>
  <c r="B499" i="61" a="1"/>
  <c r="B499" i="61" s="1"/>
  <c r="B82" i="61" a="1"/>
  <c r="B82" i="61" s="1"/>
  <c r="B461" i="61" a="1"/>
  <c r="B461" i="61" s="1"/>
  <c r="B12" i="61" a="1"/>
  <c r="B12" i="61" s="1"/>
  <c r="B460" i="61" a="1"/>
  <c r="B460" i="61" s="1"/>
  <c r="B116" i="61" a="1"/>
  <c r="B116" i="61" s="1"/>
  <c r="B194" i="61" a="1"/>
  <c r="B194" i="61" s="1"/>
  <c r="B66" i="61" a="1"/>
  <c r="B66" i="61" s="1"/>
  <c r="B440" i="61" a="1"/>
  <c r="B440" i="61" s="1"/>
  <c r="B188" i="61" a="1"/>
  <c r="B188" i="61" s="1"/>
  <c r="B34" i="61" a="1"/>
  <c r="B34" i="61" s="1"/>
  <c r="B239" i="61" a="1"/>
  <c r="B239" i="61" s="1"/>
  <c r="B106" i="61" a="1"/>
  <c r="B106" i="61" s="1"/>
  <c r="B485" i="61" a="1"/>
  <c r="B485" i="61" s="1"/>
  <c r="B442" i="61" a="1"/>
  <c r="B442" i="61" s="1"/>
  <c r="B61" i="61" a="1"/>
  <c r="B61" i="61" s="1"/>
  <c r="B162" i="61" a="1"/>
  <c r="B162" i="61" s="1"/>
  <c r="B127" i="61" a="1"/>
  <c r="B127" i="61" s="1"/>
  <c r="B83" i="61" a="1"/>
  <c r="B83" i="61" s="1"/>
  <c r="B357" i="61" a="1"/>
  <c r="B357" i="61" s="1"/>
  <c r="B469" i="61" a="1"/>
  <c r="B469" i="61" s="1"/>
  <c r="B50" i="61" a="1"/>
  <c r="B50" i="61" s="1"/>
  <c r="B73" i="61" a="1"/>
  <c r="B73" i="61" s="1"/>
  <c r="B217" i="61" a="1"/>
  <c r="B217" i="61" s="1"/>
  <c r="B350" i="61" a="1"/>
  <c r="B350" i="61" s="1"/>
  <c r="B89" i="61" a="1"/>
  <c r="B89" i="61" s="1"/>
  <c r="B213" i="61" a="1"/>
  <c r="B213" i="61" s="1"/>
  <c r="B36" i="61" a="1"/>
  <c r="B36" i="61" s="1"/>
  <c r="B341" i="61" a="1"/>
  <c r="B341" i="61" s="1"/>
  <c r="B465" i="61" a="1"/>
  <c r="B465" i="61" s="1"/>
  <c r="B403" i="61" a="1"/>
  <c r="B403" i="61" s="1"/>
  <c r="B459" i="61" a="1"/>
  <c r="B459" i="61" s="1"/>
  <c r="B64" i="61" a="1"/>
  <c r="B64" i="61" s="1"/>
  <c r="B222" i="61" a="1"/>
  <c r="B222" i="61" s="1"/>
  <c r="B45" i="61" a="1"/>
  <c r="B45" i="61" s="1"/>
  <c r="B233" i="61" a="1"/>
  <c r="B233" i="61" s="1"/>
  <c r="B91" i="61" a="1"/>
  <c r="B91" i="61" s="1"/>
  <c r="B80" i="61" a="1"/>
  <c r="B80" i="61" s="1"/>
  <c r="B90" i="61" a="1"/>
  <c r="B90" i="61" s="1"/>
  <c r="B208" i="61" a="1"/>
  <c r="B208" i="61" s="1"/>
  <c r="B218" i="61" a="1"/>
  <c r="B218" i="61" s="1"/>
  <c r="B466" i="61" a="1"/>
  <c r="B466" i="61" s="1"/>
  <c r="B241" i="61" a="1"/>
  <c r="B241" i="61" s="1"/>
  <c r="B42" i="61" a="1"/>
  <c r="B42" i="61" s="1"/>
  <c r="B495" i="61" a="1"/>
  <c r="B495" i="61" s="1"/>
  <c r="B276" i="61" a="1"/>
  <c r="B276" i="61" s="1"/>
  <c r="B87" i="61" a="1"/>
  <c r="B87" i="61" s="1"/>
  <c r="B424" i="61" a="1"/>
  <c r="B424" i="61" s="1"/>
  <c r="B267" i="61" a="1"/>
  <c r="B267" i="61" s="1"/>
  <c r="B118" i="61" a="1"/>
  <c r="B118" i="61" s="1"/>
  <c r="B463" i="61" a="1"/>
  <c r="B463" i="61" s="1"/>
  <c r="B306" i="61" a="1"/>
  <c r="B306" i="61" s="1"/>
  <c r="B172" i="61" a="1"/>
  <c r="B172" i="61" s="1"/>
  <c r="B15" i="61" a="1"/>
  <c r="B15" i="61" s="1"/>
  <c r="B376" i="61" a="1"/>
  <c r="B376" i="61" s="1"/>
  <c r="B242" i="61" a="1"/>
  <c r="B242" i="61" s="1"/>
  <c r="B85" i="61" a="1"/>
  <c r="B85" i="61" s="1"/>
  <c r="B310" i="61" a="1"/>
  <c r="B310" i="61" s="1"/>
  <c r="B493" i="61" a="1"/>
  <c r="B493" i="61" s="1"/>
  <c r="B277" i="61" a="1"/>
  <c r="B277" i="61" s="1"/>
  <c r="B229" i="61" a="1"/>
  <c r="B229" i="61" s="1"/>
  <c r="B223" i="61" a="1"/>
  <c r="B223" i="61" s="1"/>
  <c r="B139" i="61" a="1"/>
  <c r="B139" i="61" s="1"/>
  <c r="B206" i="61" a="1"/>
  <c r="B206" i="61" s="1"/>
  <c r="B155" i="61" a="1"/>
  <c r="B155" i="61" s="1"/>
  <c r="B138" i="61" a="1"/>
  <c r="B138" i="61" s="1"/>
  <c r="B500" i="61" a="1"/>
  <c r="B500" i="61" s="1"/>
  <c r="B134" i="61" a="1"/>
  <c r="B134" i="61" s="1"/>
  <c r="B47" i="61" a="1"/>
  <c r="B47" i="61" s="1"/>
  <c r="B96" i="61" a="1"/>
  <c r="B96" i="61" s="1"/>
  <c r="B111" i="61" a="1"/>
  <c r="B111" i="61" s="1"/>
  <c r="B379" i="61" a="1"/>
  <c r="B379" i="61" s="1"/>
  <c r="B131" i="61" a="1"/>
  <c r="B131" i="61" s="1"/>
  <c r="B496" i="61" a="1"/>
  <c r="B496" i="61" s="1"/>
  <c r="B13" i="61" a="1"/>
  <c r="B13" i="61" s="1"/>
  <c r="B303" i="61" a="1"/>
  <c r="B303" i="61" s="1"/>
  <c r="B374" i="61" a="1"/>
  <c r="B374" i="61" s="1"/>
  <c r="B484" i="61" a="1"/>
  <c r="B484" i="61" s="1"/>
  <c r="B25" i="61" a="1"/>
  <c r="B25" i="61" s="1"/>
  <c r="B178" i="61" a="1"/>
  <c r="B178" i="61" s="1"/>
  <c r="B332" i="61" a="1"/>
  <c r="B332" i="61" s="1"/>
  <c r="B84" i="61" a="1"/>
  <c r="B84" i="61" s="1"/>
  <c r="B153" i="61" a="1"/>
  <c r="B153" i="61" s="1"/>
  <c r="B474" i="61" a="1"/>
  <c r="B474" i="61" s="1"/>
  <c r="B209" i="61" a="1"/>
  <c r="B209" i="61" s="1"/>
  <c r="B488" i="61" a="1"/>
  <c r="B488" i="61" s="1"/>
  <c r="B428" i="61" a="1"/>
  <c r="B428" i="61" s="1"/>
  <c r="B366" i="61" a="1"/>
  <c r="B366" i="61" s="1"/>
  <c r="B441" i="61" a="1"/>
  <c r="B441" i="61" s="1"/>
  <c r="B203" i="61" a="1"/>
  <c r="B203" i="61" s="1"/>
  <c r="B483" i="61" a="1"/>
  <c r="B483" i="61" s="1"/>
  <c r="B200" i="61" a="1"/>
  <c r="B200" i="61" s="1"/>
  <c r="B33" i="61" a="1"/>
  <c r="B33" i="61" s="1"/>
  <c r="B56" i="61" a="1"/>
  <c r="B56" i="61" s="1"/>
  <c r="B30" i="61" a="1"/>
  <c r="B30" i="61" s="1"/>
  <c r="B185" i="61" a="1"/>
  <c r="B185" i="61" s="1"/>
  <c r="B207" i="61" a="1"/>
  <c r="B207" i="61" s="1"/>
  <c r="B443" i="61" a="1"/>
  <c r="B443" i="61" s="1"/>
  <c r="B230" i="61" a="1"/>
  <c r="B230" i="61" s="1"/>
  <c r="B29" i="61" a="1"/>
  <c r="B29" i="61" s="1"/>
  <c r="B472" i="61" a="1"/>
  <c r="B472" i="61" s="1"/>
  <c r="B260" i="61" a="1"/>
  <c r="B260" i="61" s="1"/>
  <c r="B79" i="61" a="1"/>
  <c r="B79" i="61" s="1"/>
  <c r="B416" i="61" a="1"/>
  <c r="B416" i="61" s="1"/>
  <c r="B259" i="61" a="1"/>
  <c r="B259" i="61" s="1"/>
  <c r="B110" i="61" a="1"/>
  <c r="B110" i="61" s="1"/>
  <c r="B447" i="61" a="1"/>
  <c r="B447" i="61" s="1"/>
  <c r="B298" i="61" a="1"/>
  <c r="B298" i="61" s="1"/>
  <c r="B164" i="61" a="1"/>
  <c r="B164" i="61" s="1"/>
  <c r="B7" i="61" a="1"/>
  <c r="B7" i="61" s="1"/>
  <c r="B368" i="61" a="1"/>
  <c r="B368" i="61" s="1"/>
  <c r="B227" i="61" a="1"/>
  <c r="B227" i="61" s="1"/>
  <c r="B69" i="61" a="1"/>
  <c r="B69" i="61" s="1"/>
  <c r="B274" i="61" a="1"/>
  <c r="B274" i="61" s="1"/>
  <c r="B445" i="61" a="1"/>
  <c r="B445" i="61" s="1"/>
  <c r="B286" i="61" a="1"/>
  <c r="B286" i="61" s="1"/>
  <c r="B294" i="61" a="1"/>
  <c r="B294" i="61" s="1"/>
  <c r="B248" i="61" a="1"/>
  <c r="B248" i="61" s="1"/>
  <c r="B257" i="61" a="1"/>
  <c r="B257" i="61" s="1"/>
  <c r="B175" i="61" a="1"/>
  <c r="B175" i="61" s="1"/>
  <c r="B3" i="61" a="1"/>
  <c r="B3" i="61" s="1"/>
  <c r="B284" i="61" a="1"/>
  <c r="B284" i="61" s="1"/>
  <c r="B198" i="61" a="1"/>
  <c r="B198" i="61" s="1"/>
  <c r="B288" i="61" a="1"/>
  <c r="B288" i="61" s="1"/>
  <c r="B307" i="61" a="1"/>
  <c r="B307" i="61" s="1"/>
  <c r="B337" i="61" a="1"/>
  <c r="B337" i="61" s="1"/>
  <c r="B414" i="61" a="1"/>
  <c r="B414" i="61" s="1"/>
  <c r="B92" i="61" a="1"/>
  <c r="B92" i="61" s="1"/>
  <c r="B287" i="61" a="1"/>
  <c r="B287" i="61" s="1"/>
  <c r="B52" i="61" a="1"/>
  <c r="B52" i="61" s="1"/>
  <c r="B249" i="61" a="1"/>
  <c r="B249" i="61" s="1"/>
  <c r="B419" i="61" a="1"/>
  <c r="B419" i="61" s="1"/>
  <c r="B435" i="61" a="1"/>
  <c r="B435" i="61" s="1"/>
  <c r="B225" i="61" a="1"/>
  <c r="B225" i="61" s="1"/>
  <c r="B300" i="61" a="1"/>
  <c r="B300" i="61" s="1"/>
  <c r="B411" i="61" a="1"/>
  <c r="B411" i="61" s="1"/>
  <c r="B482" i="61" a="1"/>
  <c r="B482" i="61" s="1"/>
  <c r="B159" i="61" a="1"/>
  <c r="B159" i="61" s="1"/>
  <c r="B311" i="61" a="1"/>
  <c r="B311" i="61" s="1"/>
  <c r="B458" i="61" a="1"/>
  <c r="B458" i="61" s="1"/>
  <c r="B107" i="61" a="1"/>
  <c r="B107" i="61" s="1"/>
  <c r="B452" i="61" a="1"/>
  <c r="B452" i="61" s="1"/>
  <c r="B122" i="61" a="1"/>
  <c r="B122" i="61" s="1"/>
  <c r="B450" i="61" a="1"/>
  <c r="B450" i="61" s="1"/>
  <c r="B412" i="61" a="1"/>
  <c r="B412" i="61" s="1"/>
  <c r="B348" i="61" a="1"/>
  <c r="B348" i="61" s="1"/>
  <c r="B381" i="61" a="1"/>
  <c r="B381" i="61" s="1"/>
  <c r="B473" i="61" a="1"/>
  <c r="B473" i="61" s="1"/>
  <c r="B190" i="61" a="1"/>
  <c r="B190" i="61" s="1"/>
  <c r="B468" i="61" a="1"/>
  <c r="B468" i="61" s="1"/>
  <c r="B168" i="61" a="1"/>
  <c r="B168" i="61" s="1"/>
  <c r="B10" i="61" a="1"/>
  <c r="B10" i="61" s="1"/>
  <c r="B9" i="61" a="1"/>
  <c r="B9" i="61" s="1"/>
  <c r="B151" i="61" a="1"/>
  <c r="B151" i="61" s="1"/>
  <c r="B114" i="61" a="1"/>
  <c r="B114" i="61" s="1"/>
  <c r="B184" i="61" a="1"/>
  <c r="B184" i="61" s="1"/>
  <c r="B429" i="61" a="1"/>
  <c r="B429" i="61" s="1"/>
  <c r="B183" i="61" a="1"/>
  <c r="B183" i="61" s="1"/>
  <c r="B480" i="61" a="1"/>
  <c r="B480" i="61" s="1"/>
  <c r="B464" i="61" a="1"/>
  <c r="B464" i="61" s="1"/>
  <c r="B252" i="61" a="1"/>
  <c r="B252" i="61" s="1"/>
  <c r="B63" i="61" a="1"/>
  <c r="B63" i="61" s="1"/>
  <c r="B401" i="61" a="1"/>
  <c r="B401" i="61" s="1"/>
  <c r="B243" i="61" a="1"/>
  <c r="B243" i="61" s="1"/>
  <c r="B95" i="61" a="1"/>
  <c r="B95" i="61" s="1"/>
  <c r="B439" i="61" a="1"/>
  <c r="B439" i="61" s="1"/>
  <c r="B290" i="61" a="1"/>
  <c r="B290" i="61" s="1"/>
  <c r="B149" i="61" a="1"/>
  <c r="B149" i="61" s="1"/>
  <c r="B2" i="61" a="1"/>
  <c r="B2" i="61" s="1"/>
  <c r="B360" i="61" a="1"/>
  <c r="B360" i="61" s="1"/>
  <c r="B211" i="61" a="1"/>
  <c r="B211" i="61" s="1"/>
  <c r="B54" i="61" a="1"/>
  <c r="B54" i="61" s="1"/>
  <c r="B238" i="61" a="1"/>
  <c r="B238" i="61" s="1"/>
  <c r="B371" i="61" a="1"/>
  <c r="B371" i="61" s="1"/>
  <c r="B128" i="61" a="1"/>
  <c r="B128" i="61" s="1"/>
  <c r="B158" i="61" a="1"/>
  <c r="B158" i="61" s="1"/>
  <c r="B279" i="61" a="1"/>
  <c r="B279" i="61" s="1"/>
  <c r="B336" i="61" a="1"/>
  <c r="B336" i="61" s="1"/>
  <c r="B119" i="61" a="1"/>
  <c r="B119" i="61" s="1"/>
  <c r="B494" i="61" a="1"/>
  <c r="B494" i="61" s="1"/>
  <c r="B192" i="61" a="1"/>
  <c r="B192" i="61" s="1"/>
  <c r="B387" i="61" a="1"/>
  <c r="B387" i="61" s="1"/>
  <c r="B365" i="61" a="1"/>
  <c r="B365" i="61" s="1"/>
  <c r="B358" i="61" a="1"/>
  <c r="B358" i="61" s="1"/>
  <c r="B191" i="61" a="1"/>
  <c r="B191" i="61" s="1"/>
  <c r="B261" i="61" a="1"/>
  <c r="B261" i="61" s="1"/>
  <c r="B390" i="61" a="1"/>
  <c r="B390" i="61" s="1"/>
  <c r="B462" i="61" a="1"/>
  <c r="B462" i="61" s="1"/>
  <c r="B112" i="61" a="1"/>
  <c r="B112" i="61" s="1"/>
  <c r="B272" i="61" a="1"/>
  <c r="B272" i="61" s="1"/>
  <c r="B413" i="61" a="1"/>
  <c r="B413" i="61" s="1"/>
  <c r="B37" i="61" a="1"/>
  <c r="B37" i="61" s="1"/>
  <c r="B398" i="61" a="1"/>
  <c r="B398" i="61" s="1"/>
  <c r="B57" i="61" a="1"/>
  <c r="B57" i="61" s="1"/>
  <c r="B394" i="61" a="1"/>
  <c r="B394" i="61" s="1"/>
  <c r="B355" i="61" a="1"/>
  <c r="B355" i="61" s="1"/>
  <c r="B293" i="61" a="1"/>
  <c r="B293" i="61" s="1"/>
  <c r="B327" i="61" a="1"/>
  <c r="B327" i="61" s="1"/>
  <c r="B438" i="61" a="1"/>
  <c r="B438" i="61" s="1"/>
  <c r="B154" i="61" a="1"/>
  <c r="B154" i="61" s="1"/>
  <c r="B451" i="61" a="1"/>
  <c r="B451" i="61" s="1"/>
  <c r="B152" i="61" a="1"/>
  <c r="B152" i="61" s="1"/>
  <c r="B457" i="61" a="1"/>
  <c r="B457" i="61" s="1"/>
  <c r="B477" i="61" a="1"/>
  <c r="B477" i="61" s="1"/>
  <c r="B104" i="61" a="1"/>
  <c r="B104" i="61" s="1"/>
  <c r="B67" i="61" a="1"/>
  <c r="B67" i="61" s="1"/>
  <c r="B161" i="61" a="1"/>
  <c r="B161" i="61" s="1"/>
  <c r="B406" i="61" a="1"/>
  <c r="B406" i="61" s="1"/>
  <c r="B170" i="61" a="1"/>
  <c r="B170" i="61" s="1"/>
  <c r="B449" i="61" a="1"/>
  <c r="B449" i="61" s="1"/>
  <c r="B433" i="61" a="1"/>
  <c r="B433" i="61" s="1"/>
  <c r="B244" i="61" a="1"/>
  <c r="B244" i="61" s="1"/>
  <c r="B48" i="61" a="1"/>
  <c r="B48" i="61" s="1"/>
  <c r="B385" i="61" a="1"/>
  <c r="B385" i="61" s="1"/>
  <c r="B228" i="61" a="1"/>
  <c r="B228" i="61" s="1"/>
  <c r="B86" i="61" a="1"/>
  <c r="B86" i="61" s="1"/>
  <c r="B423" i="61" a="1"/>
  <c r="B423" i="61" s="1"/>
  <c r="B275" i="61" a="1"/>
  <c r="B275" i="61" s="1"/>
  <c r="B133" i="61" a="1"/>
  <c r="B133" i="61" s="1"/>
  <c r="B486" i="61" a="1"/>
  <c r="B486" i="61" s="1"/>
  <c r="B352" i="61" a="1"/>
  <c r="B352" i="61" s="1"/>
  <c r="B195" i="61" a="1"/>
  <c r="B195" i="61" s="1"/>
  <c r="B46" i="61" a="1"/>
  <c r="B46" i="61" s="1"/>
  <c r="B202" i="61" a="1"/>
  <c r="B202" i="61" s="1"/>
  <c r="B324" i="61" a="1"/>
  <c r="B324" i="61" s="1"/>
  <c r="B72" i="61" a="1"/>
  <c r="B72" i="61" s="1"/>
  <c r="B335" i="61" a="1"/>
  <c r="B335" i="61" s="1"/>
  <c r="B426" i="61" a="1"/>
  <c r="B426" i="61" s="1"/>
  <c r="B436" i="61" a="1"/>
  <c r="B436" i="61" s="1"/>
  <c r="B44" i="61" a="1"/>
  <c r="B44" i="61" s="1"/>
  <c r="B383" i="61" a="1"/>
  <c r="B383" i="61" s="1"/>
  <c r="B160" i="61" a="1"/>
  <c r="B160" i="61" s="1"/>
  <c r="B221" i="61" a="1"/>
  <c r="B221" i="61" s="1"/>
  <c r="B220" i="61" a="1"/>
  <c r="B220" i="61" s="1"/>
  <c r="B408" i="61" a="1"/>
  <c r="B408" i="61" s="1"/>
  <c r="B478" i="61" a="1"/>
  <c r="B478" i="61" s="1"/>
  <c r="B344" i="61" a="1"/>
  <c r="B344" i="61" s="1"/>
  <c r="B38" i="61" a="1"/>
  <c r="B38" i="61" s="1"/>
  <c r="B285" i="61" a="1"/>
  <c r="B285" i="61" s="1"/>
  <c r="B427" i="61" a="1"/>
  <c r="B427" i="61" s="1"/>
  <c r="B237" i="61" a="1"/>
  <c r="B237" i="61" s="1"/>
  <c r="B247" i="61" a="1"/>
  <c r="B247" i="61" s="1"/>
  <c r="B296" i="61" a="1"/>
  <c r="B296" i="61" s="1"/>
  <c r="B120" i="61" a="1"/>
  <c r="B120" i="61" s="1"/>
  <c r="B326" i="61" a="1"/>
  <c r="B326" i="61" s="1"/>
  <c r="B491" i="61" a="1"/>
  <c r="B491" i="61" s="1"/>
  <c r="B136" i="61" a="1"/>
  <c r="B136" i="61" s="1"/>
  <c r="B370" i="61" a="1"/>
  <c r="B370" i="61" s="1"/>
  <c r="B354" i="61" a="1"/>
  <c r="B354" i="61" s="1"/>
  <c r="B55" i="61" a="1"/>
  <c r="B55" i="61" s="1"/>
  <c r="B251" i="61" a="1"/>
  <c r="B251" i="61" s="1"/>
  <c r="B470" i="61" a="1"/>
  <c r="B470" i="61" s="1"/>
  <c r="B329" i="61" a="1"/>
  <c r="B329" i="61" s="1"/>
  <c r="B130" i="61" a="1"/>
  <c r="B130" i="61" s="1"/>
  <c r="B60" i="61" a="1"/>
  <c r="B60" i="61" s="1"/>
  <c r="B264" i="61" a="1"/>
  <c r="B264" i="61" s="1"/>
  <c r="B375" i="61" a="1"/>
  <c r="B375" i="61" s="1"/>
  <c r="B74" i="61" a="1"/>
  <c r="B74" i="61" s="1"/>
  <c r="B333" i="61" a="1"/>
  <c r="B333" i="61" s="1"/>
  <c r="B405" i="61" a="1"/>
  <c r="B405" i="61" s="1"/>
  <c r="B492" i="61" a="1"/>
  <c r="B492" i="61" s="1"/>
  <c r="B216" i="61" a="1"/>
  <c r="B216" i="61" s="1"/>
  <c r="B328" i="61" a="1"/>
  <c r="B328" i="61" s="1"/>
  <c r="B364" i="61" a="1"/>
  <c r="B364" i="61" s="1"/>
  <c r="B210" i="61" a="1"/>
  <c r="B210" i="61" s="1"/>
  <c r="B395" i="61" a="1"/>
  <c r="B395" i="61" s="1"/>
  <c r="B224" i="61" a="1"/>
  <c r="B224" i="61" s="1"/>
  <c r="B240" i="61" a="1"/>
  <c r="B240" i="61" s="1"/>
  <c r="B108" i="61" a="1"/>
  <c r="B108" i="61" s="1"/>
  <c r="B253" i="61" a="1"/>
  <c r="B253" i="61" s="1"/>
  <c r="B391" i="61" a="1"/>
  <c r="B391" i="61" s="1"/>
  <c r="B65" i="61" a="1"/>
  <c r="B65" i="61" s="1"/>
  <c r="B404" i="61" a="1"/>
  <c r="B404" i="61" s="1"/>
  <c r="B81" i="61" a="1"/>
  <c r="B81" i="61" s="1"/>
  <c r="B292" i="61" a="1"/>
  <c r="B292" i="61" s="1"/>
  <c r="B349" i="61" a="1"/>
  <c r="B349" i="61" s="1"/>
  <c r="B444" i="61" a="1"/>
  <c r="B444" i="61" s="1"/>
  <c r="B467" i="61" a="1"/>
  <c r="B467" i="61" s="1"/>
  <c r="B100" i="61" a="1"/>
  <c r="B100" i="61" s="1"/>
  <c r="B359" i="61" a="1"/>
  <c r="B359" i="61" s="1"/>
  <c r="B123" i="61" a="1"/>
  <c r="B123" i="61" s="1"/>
  <c r="B323" i="61" a="1"/>
  <c r="B323" i="61" s="1"/>
  <c r="B378" i="61" a="1"/>
  <c r="B378" i="61" s="1"/>
  <c r="B189" i="61" a="1"/>
  <c r="B189" i="61" s="1"/>
  <c r="B487" i="61" a="1"/>
  <c r="B487" i="61" s="1"/>
  <c r="B345" i="61" a="1"/>
  <c r="B345" i="61" s="1"/>
  <c r="B197" i="61" a="1"/>
  <c r="B197" i="61" s="1"/>
  <c r="B39" i="61" a="1"/>
  <c r="B39" i="61" s="1"/>
  <c r="B392" i="61" a="1"/>
  <c r="B392" i="61" s="1"/>
  <c r="B235" i="61" a="1"/>
  <c r="B235" i="61" s="1"/>
  <c r="B93" i="61" a="1"/>
  <c r="B93" i="61" s="1"/>
  <c r="B455" i="61" a="1"/>
  <c r="B455" i="61" s="1"/>
  <c r="B313" i="61" a="1"/>
  <c r="B313" i="61" s="1"/>
  <c r="B156" i="61" a="1"/>
  <c r="B156" i="61" s="1"/>
  <c r="B14" i="61" a="1"/>
  <c r="B14" i="61" s="1"/>
  <c r="B94" i="61" a="1"/>
  <c r="B94" i="61" s="1"/>
  <c r="B320" i="61" a="1"/>
  <c r="B320" i="61" s="1"/>
  <c r="B256" i="61" a="1"/>
  <c r="B256" i="61" s="1"/>
  <c r="B318" i="61" a="1"/>
  <c r="B318" i="61" s="1"/>
  <c r="B308" i="61" a="1"/>
  <c r="B308" i="61" s="1"/>
  <c r="B115" i="61" a="1"/>
  <c r="B115" i="61" s="1"/>
  <c r="B453" i="61" a="1"/>
  <c r="B453" i="61" s="1"/>
  <c r="B137" i="61" a="1"/>
  <c r="B137" i="61" s="1"/>
  <c r="B425" i="61" a="1"/>
  <c r="B425" i="61" s="1"/>
  <c r="B32" i="61" a="1"/>
  <c r="B32" i="61" s="1"/>
  <c r="B369" i="61" a="1"/>
  <c r="B369" i="61" s="1"/>
  <c r="B266" i="61" a="1"/>
  <c r="B266" i="61" s="1"/>
  <c r="B117" i="61" a="1"/>
  <c r="B117" i="61" s="1"/>
  <c r="B187" i="61" a="1"/>
  <c r="B187" i="61" s="1"/>
  <c r="B166" i="61" a="1"/>
  <c r="B166" i="61" s="1"/>
  <c r="B35" i="61" a="1"/>
  <c r="B35" i="61" s="1"/>
  <c r="B351" i="61" a="1"/>
  <c r="B351" i="61" s="1"/>
  <c r="B422" i="61" a="1"/>
  <c r="B422" i="61" s="1"/>
  <c r="B434" i="61" a="1"/>
  <c r="B434" i="61" s="1"/>
  <c r="B215" i="61" a="1"/>
  <c r="B215" i="61" s="1"/>
  <c r="B410" i="61" a="1"/>
  <c r="B410" i="61" s="1"/>
  <c r="B97" i="61" a="1"/>
  <c r="B97" i="61" s="1"/>
  <c r="B20" i="61" a="1"/>
  <c r="B20" i="61" s="1"/>
  <c r="B372" i="61" a="1"/>
  <c r="B372" i="61" s="1"/>
  <c r="B393" i="61" a="1"/>
  <c r="B393" i="61" s="1"/>
  <c r="B17" i="61" a="1"/>
  <c r="B17" i="61" s="1"/>
  <c r="B212" i="61" a="1"/>
  <c r="B212" i="61" s="1"/>
  <c r="B400" i="61" a="1"/>
  <c r="B400" i="61" s="1"/>
  <c r="B102" i="61" a="1"/>
  <c r="B102" i="61" s="1"/>
  <c r="B171" i="61" a="1"/>
  <c r="B171" i="61" s="1"/>
  <c r="B23" i="61" a="1"/>
  <c r="B23" i="61" s="1"/>
  <c r="B417" i="61" a="1"/>
  <c r="B417" i="61" s="1"/>
  <c r="B226" i="61" a="1"/>
  <c r="B226" i="61" s="1"/>
  <c r="B340" i="61" a="1"/>
  <c r="B340" i="61" s="1"/>
  <c r="B27" i="61" a="1"/>
  <c r="B27" i="61" s="1"/>
  <c r="B317" i="61" a="1"/>
  <c r="B317" i="61" s="1"/>
  <c r="B388" i="61" a="1"/>
  <c r="B388" i="61" s="1"/>
  <c r="B281" i="61" a="1"/>
  <c r="B281" i="61" s="1"/>
  <c r="B199" i="61" a="1"/>
  <c r="B199" i="61" s="1"/>
  <c r="B41" i="61" a="1"/>
  <c r="B41" i="61" s="1"/>
  <c r="B305" i="61" a="1"/>
  <c r="B305" i="61" s="1"/>
  <c r="B146" i="61" a="1"/>
  <c r="B146" i="61" s="1"/>
  <c r="B356" i="61" a="1"/>
  <c r="B356" i="61" s="1"/>
  <c r="B167" i="61" a="1"/>
  <c r="B167" i="61" s="1"/>
  <c r="B201" i="61" a="1"/>
  <c r="B201" i="61" s="1"/>
  <c r="B88" i="61" a="1"/>
  <c r="B88" i="61" s="1"/>
  <c r="B214" i="61" a="1"/>
  <c r="B214" i="61" s="1"/>
  <c r="B363" i="61" a="1"/>
  <c r="B363" i="61" s="1"/>
  <c r="B49" i="61" a="1"/>
  <c r="B49" i="61" s="1"/>
  <c r="B389" i="61" a="1"/>
  <c r="B389" i="61" s="1"/>
  <c r="B26" i="61" a="1"/>
  <c r="B26" i="61" s="1"/>
  <c r="B269" i="61" a="1"/>
  <c r="B269" i="61" s="1"/>
  <c r="B289" i="61" a="1"/>
  <c r="B289" i="61" s="1"/>
  <c r="B397" i="61" a="1"/>
  <c r="B397" i="61" s="1"/>
  <c r="B430" i="61" a="1"/>
  <c r="B430" i="61" s="1"/>
  <c r="B77" i="61" a="1"/>
  <c r="B77" i="61" s="1"/>
  <c r="B325" i="61" a="1"/>
  <c r="B325" i="61" s="1"/>
  <c r="B113" i="61" a="1"/>
  <c r="B113" i="61" s="1"/>
  <c r="B268" i="61" a="1"/>
  <c r="B268" i="61" s="1"/>
  <c r="B362" i="61" a="1"/>
  <c r="B362" i="61" s="1"/>
  <c r="B174" i="61" a="1"/>
  <c r="B174" i="61" s="1"/>
  <c r="B471" i="61" a="1"/>
  <c r="B471" i="61" s="1"/>
  <c r="B330" i="61" a="1"/>
  <c r="B330" i="61" s="1"/>
  <c r="B181" i="61" a="1"/>
  <c r="B181" i="61" s="1"/>
  <c r="B24" i="61" a="1"/>
  <c r="B24" i="61" s="1"/>
  <c r="B377" i="61" a="1"/>
  <c r="B377" i="61" s="1"/>
  <c r="B219" i="61" a="1"/>
  <c r="B219" i="61" s="1"/>
  <c r="B78" i="61" a="1"/>
  <c r="B78" i="61" s="1"/>
  <c r="B446" i="61" a="1"/>
  <c r="B446" i="61" s="1"/>
  <c r="B297" i="61" a="1"/>
  <c r="B297" i="61" s="1"/>
  <c r="B148" i="61" a="1"/>
  <c r="B148" i="61" s="1"/>
  <c r="B490" i="61" a="1"/>
  <c r="B490" i="61" s="1"/>
  <c r="B58" i="61" a="1"/>
  <c r="B58" i="61" s="1"/>
  <c r="B186" i="61" a="1"/>
  <c r="B186" i="61" s="1"/>
  <c r="B304" i="61" a="1"/>
  <c r="B304" i="61" s="1"/>
  <c r="B234" i="61" a="1"/>
  <c r="B234" i="61" s="1"/>
  <c r="B135" i="61" a="1"/>
  <c r="B135" i="61" s="1"/>
  <c r="B386" i="61" a="1"/>
  <c r="B386" i="61" s="1"/>
  <c r="B43" i="61" a="1"/>
  <c r="B43" i="61" s="1"/>
  <c r="B409" i="61" a="1"/>
  <c r="B409" i="61" s="1"/>
  <c r="B71" i="61" a="1"/>
  <c r="B71" i="61" s="1"/>
  <c r="B129" i="61" a="1"/>
  <c r="B129" i="61" s="1"/>
  <c r="B144" i="61" a="1"/>
  <c r="B144" i="61" s="1"/>
  <c r="B21" i="61" a="1"/>
  <c r="B21" i="61" s="1"/>
  <c r="B437" i="61" a="1"/>
  <c r="B437" i="61" s="1"/>
  <c r="B280" i="61" a="1"/>
  <c r="B280" i="61" s="1"/>
  <c r="B271" i="61" a="1"/>
  <c r="B271" i="61" s="1"/>
  <c r="B421" i="61" a="1"/>
  <c r="B421" i="61" s="1"/>
  <c r="B407" i="61" a="1"/>
  <c r="B407" i="61" s="1"/>
  <c r="B124" i="61" a="1"/>
  <c r="B124" i="61" s="1"/>
  <c r="B205" i="61" a="1"/>
  <c r="B205" i="61" s="1"/>
  <c r="B380" i="61" a="1"/>
  <c r="B380" i="61" s="1"/>
  <c r="B169" i="61" a="1"/>
  <c r="B169" i="61" s="1"/>
  <c r="B246" i="61" a="1"/>
  <c r="B246" i="61" s="1"/>
  <c r="B334" i="61" a="1"/>
  <c r="B334" i="61" s="1"/>
  <c r="B295" i="61" a="1"/>
  <c r="B295" i="61" s="1"/>
  <c r="B367" i="61" a="1"/>
  <c r="B367" i="61" s="1"/>
  <c r="B182" i="61" a="1"/>
  <c r="B182" i="61" s="1"/>
  <c r="B177" i="61" a="1"/>
  <c r="B177" i="61" s="1"/>
  <c r="B475" i="61" a="1"/>
  <c r="B475" i="61" s="1"/>
  <c r="B270" i="61" a="1"/>
  <c r="B270" i="61" s="1"/>
  <c r="B105" i="61" a="1"/>
  <c r="B105" i="61" s="1"/>
  <c r="B319" i="61" a="1"/>
  <c r="B319" i="61" s="1"/>
  <c r="B121" i="61" a="1"/>
  <c r="B121" i="61" s="1"/>
  <c r="B163" i="61" a="1"/>
  <c r="B163" i="61" s="1"/>
  <c r="B68" i="61" a="1"/>
  <c r="B68" i="61" s="1"/>
  <c r="B193" i="61" a="1"/>
  <c r="B193" i="61" s="1"/>
  <c r="B331" i="61" a="1"/>
  <c r="B331" i="61" s="1"/>
  <c r="B28" i="61" a="1"/>
  <c r="B28" i="61" s="1"/>
  <c r="B342" i="61" a="1"/>
  <c r="B342" i="61" s="1"/>
  <c r="B11" i="61" a="1"/>
  <c r="B11" i="61" s="1"/>
  <c r="B245" i="61" a="1"/>
  <c r="B245" i="61" s="1"/>
  <c r="B265" i="61" a="1"/>
  <c r="B265" i="61" s="1"/>
  <c r="B373" i="61" a="1"/>
  <c r="B373" i="61" s="1"/>
  <c r="B420" i="61" a="1"/>
  <c r="B420" i="61" s="1"/>
  <c r="B19" i="61" a="1"/>
  <c r="B19" i="61" s="1"/>
  <c r="B312" i="61" a="1"/>
  <c r="B312" i="61" s="1"/>
  <c r="B99" i="61" a="1"/>
  <c r="B99" i="61" s="1"/>
  <c r="B236" i="61" a="1"/>
  <c r="B236" i="61" s="1"/>
  <c r="B347" i="61" a="1"/>
  <c r="B347" i="61" s="1"/>
  <c r="B165" i="61" a="1"/>
  <c r="B165" i="61" s="1"/>
  <c r="B456" i="61" a="1"/>
  <c r="B456" i="61" s="1"/>
  <c r="B322" i="61" a="1"/>
  <c r="B322" i="61" s="1"/>
  <c r="B173" i="61" a="1"/>
  <c r="B173" i="61" s="1"/>
  <c r="B16" i="61" a="1"/>
  <c r="B16" i="61" s="1"/>
  <c r="B361" i="61" a="1"/>
  <c r="B361" i="61" s="1"/>
  <c r="B204" i="61" a="1"/>
  <c r="B204" i="61" s="1"/>
  <c r="B70" i="61" a="1"/>
  <c r="B70" i="61" s="1"/>
  <c r="B431" i="61" a="1"/>
  <c r="B431" i="61" s="1"/>
  <c r="B282" i="61" a="1"/>
  <c r="B282" i="61" s="1"/>
  <c r="B140" i="61" a="1"/>
  <c r="B140" i="61" s="1"/>
  <c r="B454" i="61" a="1"/>
  <c r="B454" i="61" s="1"/>
  <c r="B22" i="61" a="1"/>
  <c r="B22" i="61" s="1"/>
  <c r="B59" i="61" a="1"/>
  <c r="B59" i="61" s="1"/>
  <c r="B262" i="61" a="1"/>
  <c r="B262" i="61" s="1"/>
  <c r="B51" i="61" a="1"/>
  <c r="B51" i="61" s="1"/>
  <c r="B481" i="61" a="1"/>
  <c r="B481" i="61" s="1"/>
  <c r="B18" i="61" a="1"/>
  <c r="B18" i="61" s="1"/>
  <c r="B176" i="61" a="1"/>
  <c r="B176" i="61" s="1"/>
  <c r="B316" i="61" a="1"/>
  <c r="B316" i="61" s="1"/>
  <c r="B132" i="61" a="1"/>
  <c r="B132" i="61" s="1"/>
  <c r="B309" i="61" a="1"/>
  <c r="B309" i="61" s="1"/>
  <c r="B339" i="61" a="1"/>
  <c r="B339" i="61" s="1"/>
  <c r="B232" i="61" a="1"/>
  <c r="B232" i="61" s="1"/>
  <c r="B231" i="61" a="1"/>
  <c r="B231" i="61" s="1"/>
  <c r="B315" i="61" a="1"/>
  <c r="B315" i="61" s="1"/>
  <c r="B396" i="61" a="1"/>
  <c r="B396" i="61" s="1"/>
  <c r="B6" i="61" a="1"/>
  <c r="B6" i="61" s="1"/>
  <c r="B301" i="61" a="1"/>
  <c r="B301" i="61" s="1"/>
  <c r="B76" i="61" a="1"/>
  <c r="B76" i="61" s="1"/>
  <c r="B150" i="61" a="1"/>
  <c r="B150" i="61" s="1"/>
  <c r="B338" i="61" a="1"/>
  <c r="B338" i="61" s="1"/>
  <c r="B142" i="61" a="1"/>
  <c r="B142" i="61" s="1"/>
  <c r="B448" i="61" a="1"/>
  <c r="B448" i="61" s="1"/>
  <c r="B314" i="61" a="1"/>
  <c r="B314" i="61" s="1"/>
  <c r="B157" i="61" a="1"/>
  <c r="B157" i="61" s="1"/>
  <c r="B8" i="61" a="1"/>
  <c r="B8" i="61" s="1"/>
  <c r="B353" i="61" a="1"/>
  <c r="B353" i="61" s="1"/>
  <c r="B196" i="61" a="1"/>
  <c r="B196" i="61" s="1"/>
  <c r="B62" i="61" a="1"/>
  <c r="B62" i="61" s="1"/>
  <c r="B415" i="61" a="1"/>
  <c r="B415" i="61" s="1"/>
  <c r="B273" i="61" a="1"/>
  <c r="B273" i="61" s="1"/>
  <c r="B125" i="61" a="1"/>
  <c r="B125" i="61" s="1"/>
  <c r="B418" i="61" a="1"/>
  <c r="B418" i="61" s="1"/>
  <c r="DQ9" i="61" a="1"/>
  <c r="DQ9" i="61" s="1"/>
  <c r="B4" i="61" a="1"/>
  <c r="B4" i="61" s="1"/>
  <c r="DQ4" i="61" a="1"/>
  <c r="DQ4" i="61" s="1"/>
  <c r="J97" i="16"/>
  <c r="J97" i="16" a="1"/>
  <c r="J133" i="16"/>
  <c r="J133" i="16" a="1"/>
  <c r="F14" i="20"/>
  <c r="F14" i="20" a="1"/>
  <c r="F7" i="20"/>
  <c r="F7" i="20" a="1"/>
  <c r="I50" i="16"/>
  <c r="I50" i="16" a="1"/>
  <c r="J103" i="16"/>
  <c r="J103" i="16" a="1"/>
  <c r="J91" i="16"/>
  <c r="J91" i="16" a="1"/>
  <c r="F8" i="20"/>
  <c r="F8" i="20" a="1"/>
  <c r="F5" i="20"/>
  <c r="F5" i="20" a="1"/>
  <c r="J73" i="16"/>
  <c r="J73" i="16" a="1"/>
  <c r="I56" i="16"/>
  <c r="I56" i="16" a="1"/>
  <c r="J67" i="16"/>
  <c r="J67" i="16" a="1"/>
  <c r="I53" i="16"/>
  <c r="I53" i="16" a="1"/>
  <c r="J61" i="16"/>
  <c r="J61" i="16" a="1"/>
  <c r="F9" i="20"/>
  <c r="F9" i="20" a="1"/>
  <c r="J109" i="16"/>
  <c r="J109" i="16" a="1"/>
  <c r="J115" i="16"/>
  <c r="J115" i="16" a="1"/>
  <c r="I47" i="16"/>
  <c r="I47" i="16" a="1"/>
  <c r="F10" i="20"/>
  <c r="F10" i="20" a="1"/>
  <c r="F6" i="20"/>
  <c r="F6" i="20" a="1"/>
  <c r="J79" i="16"/>
  <c r="J79" i="16" a="1"/>
  <c r="F12" i="20"/>
  <c r="F12" i="20" a="1"/>
  <c r="F11" i="20"/>
  <c r="F11" i="20" a="1"/>
  <c r="J85" i="16"/>
  <c r="J85" i="16" a="1"/>
  <c r="F13" i="20"/>
  <c r="F13" i="20" a="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<sst xmlns="http://schemas.openxmlformats.org/spreadsheetml/2006/main" count="49536" uniqueCount="9948">
  <si>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</si>
  <si>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</si>
  <si>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</si>
  <si>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</si>
  <si>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</si>
  <si>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</si>
  <si>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</si>
  <si>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</si>
  <si>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</si>
  <si>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</si>
  <si>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</si>
  <si>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</si>
  <si>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</si>
  <si>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</si>
  <si>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</si>
  <si>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</si>
  <si>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</si>
  <si>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</si>
  <si>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</si>
  <si>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</si>
  <si>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</si>
  <si>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</si>
  <si>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</si>
  <si>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</si>
  <si>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</si>
  <si>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</si>
  <si>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</si>
  <si>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</si>
  <si>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</si>
  <si>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</si>
  <si>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</si>
  <si>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</si>
  <si>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</si>
  <si>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</si>
  <si>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</si>
  <si>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</si>
  <si>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</si>
  <si>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</si>
  <si>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</si>
  <si>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</si>
  <si>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</si>
  <si>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</si>
  <si>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</si>
  <si>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</si>
  <si>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</si>
  <si>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</si>
  <si>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</si>
  <si>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</si>
  <si>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</si>
  <si>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</si>
  <si>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</si>
  <si>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</si>
  <si>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</si>
  <si>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</si>
  <si>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</si>
  <si>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</si>
  <si>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</si>
  <si>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</si>
  <si>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</si>
  <si>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</si>
  <si>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</si>
  <si>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</si>
  <si>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</si>
  <si>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</si>
  <si>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</si>
  <si>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</si>
  <si>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</si>
  <si>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</si>
  <si>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</si>
  <si>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</si>
  <si>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</si>
  <si>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</si>
  <si>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</si>
  <si>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</si>
  <si>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</si>
  <si>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</si>
  <si>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</si>
  <si>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</si>
  <si>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</si>
  <si>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</si>
  <si>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</si>
  <si>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</si>
  <si>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</si>
  <si>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</si>
  <si>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</si>
  <si>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</si>
  <si>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</si>
  <si>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</si>
  <si>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</si>
  <si>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</si>
  <si>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</si>
  <si>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</si>
  <si>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</si>
  <si>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</si>
  <si>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</si>
  <si>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</si>
  <si>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</si>
  <si>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</si>
  <si>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</si>
  <si>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</si>
  <si>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</si>
  <si>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</si>
  <si>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</si>
  <si>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</si>
  <si>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</si>
  <si>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</si>
  <si>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</si>
  <si>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</si>
  <si>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</si>
  <si>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</si>
  <si>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</si>
  <si>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</si>
  <si>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</si>
  <si>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</si>
  <si>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</si>
  <si>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</si>
  <si>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</si>
  <si>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</si>
  <si>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</si>
  <si>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</si>
  <si>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</si>
  <si>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</si>
  <si>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</si>
  <si>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</si>
  <si>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</si>
  <si>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</si>
  <si>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</si>
  <si>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</si>
  <si>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</si>
  <si>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</si>
  <si>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</si>
  <si>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</si>
  <si>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</si>
  <si>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</si>
  <si>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</si>
  <si>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</si>
  <si>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</si>
  <si>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</si>
  <si>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</si>
  <si>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</si>
  <si>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</si>
  <si>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</si>
  <si>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</si>
  <si>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</si>
  <si>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</si>
  <si>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</si>
  <si>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</si>
  <si>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</si>
  <si>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</si>
  <si>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</si>
  <si>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</si>
  <si>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</si>
  <si>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</si>
  <si>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</si>
  <si>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</si>
  <si>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</si>
  <si>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</si>
  <si>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</si>
  <si>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</si>
  <si>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</si>
  <si>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</si>
  <si>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</si>
  <si>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</si>
  <si>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</si>
  <si>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</si>
  <si>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</si>
  <si>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</si>
  <si>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</si>
  <si>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</si>
  <si>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</si>
  <si>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</si>
  <si>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</si>
  <si>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</si>
  <si>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</si>
  <si>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</si>
  <si>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</si>
  <si>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</si>
  <si>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</si>
  <si>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</si>
  <si>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</si>
  <si>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</si>
  <si>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</si>
  <si>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</si>
  <si>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</si>
  <si>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</si>
  <si>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</si>
  <si>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</si>
  <si>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</si>
  <si>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</si>
  <si>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</si>
  <si>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</si>
  <si>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</si>
  <si>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</si>
  <si>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</si>
  <si>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</si>
  <si>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</si>
  <si>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</si>
  <si>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</si>
  <si>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</si>
  <si>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</si>
  <si>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</si>
  <si>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</si>
  <si>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</si>
  <si>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</si>
  <si>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</si>
  <si>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</si>
  <si>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</si>
  <si>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</si>
  <si>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</si>
  <si>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</si>
  <si>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</si>
  <si>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</si>
  <si>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</si>
  <si>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</si>
  <si>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</si>
  <si>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</si>
  <si>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</si>
  <si>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</si>
  <si>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</si>
  <si>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</si>
  <si>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</si>
  <si>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</si>
  <si>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</si>
  <si>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</si>
  <si>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</si>
  <si>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</si>
  <si>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</si>
  <si>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</si>
  <si>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</si>
  <si>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</si>
  <si>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</si>
  <si>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</si>
  <si>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</si>
  <si>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</si>
  <si>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</si>
  <si>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</si>
  <si>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</si>
  <si>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</si>
  <si>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</si>
  <si>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</si>
  <si>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</si>
  <si>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</si>
  <si>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</si>
  <si>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</si>
  <si>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</si>
  <si>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</si>
  <si>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</si>
  <si>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</si>
  <si>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</si>
  <si>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</si>
  <si>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</si>
  <si>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</si>
  <si>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</si>
  <si>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</si>
  <si>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</si>
  <si>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</si>
  <si>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</si>
  <si>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</si>
  <si>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</si>
  <si>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</si>
  <si>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</si>
  <si>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</si>
  <si>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</si>
  <si>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</si>
  <si>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</si>
  <si>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</si>
  <si>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</si>
  <si>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</si>
  <si>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</si>
  <si>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</si>
  <si>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</si>
  <si>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</si>
  <si>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</si>
  <si>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</si>
  <si>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</si>
  <si>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</si>
  <si>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</si>
  <si>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</si>
  <si>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</si>
  <si>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</si>
  <si>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</si>
  <si>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</si>
  <si>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</si>
  <si>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</si>
  <si>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</si>
  <si>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</si>
  <si>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</si>
  <si>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</si>
  <si>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</si>
  <si>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</si>
  <si>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</si>
  <si>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</si>
  <si>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</si>
  <si>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</si>
  <si>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</si>
  <si>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</si>
  <si>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</si>
  <si>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</si>
  <si>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</si>
  <si>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</si>
  <si>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</si>
  <si>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</si>
  <si>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</si>
  <si>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</si>
  <si>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</si>
  <si>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</si>
  <si>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</si>
  <si>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</si>
  <si>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</si>
  <si>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</si>
  <si>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</si>
  <si>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</si>
  <si>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</si>
  <si>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</si>
  <si>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</si>
  <si>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</si>
  <si>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</si>
  <si>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</si>
  <si>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</si>
  <si>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</si>
  <si>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</si>
  <si>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</si>
  <si>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</si>
  <si>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</si>
  <si>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</si>
  <si>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</si>
  <si>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</si>
  <si>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</si>
  <si>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</si>
  <si>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</si>
  <si>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</si>
  <si>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</si>
  <si>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</si>
  <si>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</si>
  <si>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</si>
  <si>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</si>
  <si>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</si>
  <si>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</si>
  <si>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</si>
  <si>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</si>
  <si>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</si>
  <si>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</si>
  <si>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</si>
  <si>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</si>
  <si>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</si>
  <si>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</si>
  <si>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</si>
  <si>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</si>
  <si>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</si>
  <si>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</si>
  <si>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</si>
  <si>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</si>
  <si>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</si>
  <si>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</si>
  <si>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</si>
  <si>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</si>
  <si>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</si>
  <si>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</si>
  <si>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</si>
  <si>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</si>
  <si>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</si>
  <si>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</si>
  <si>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</si>
  <si>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</si>
  <si>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</si>
  <si>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</si>
  <si>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</si>
  <si>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</si>
  <si>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</si>
  <si>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</si>
  <si>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</si>
  <si>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</si>
  <si>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</si>
  <si>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</si>
  <si>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</si>
  <si>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</si>
  <si>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</si>
  <si>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</si>
  <si>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</si>
  <si>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</si>
  <si>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</si>
  <si>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</si>
  <si>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</si>
  <si>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</si>
  <si>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</si>
  <si>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</si>
  <si>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</si>
  <si>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</si>
  <si>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</si>
  <si>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</si>
  <si>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</si>
  <si>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</si>
  <si>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</si>
  <si>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</si>
  <si>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</si>
  <si>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</si>
  <si>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</si>
  <si>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</si>
  <si>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</si>
  <si>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</si>
  <si>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</si>
  <si>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</si>
  <si>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</si>
  <si>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</si>
  <si>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</si>
  <si>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</si>
  <si>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</si>
  <si>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</si>
  <si>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</si>
  <si>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</si>
  <si>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</si>
  <si>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</si>
  <si>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</si>
  <si>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</si>
  <si>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</si>
  <si>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</si>
  <si>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</si>
  <si>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</si>
  <si>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</si>
  <si>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</si>
  <si>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</si>
  <si>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</si>
  <si>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</si>
  <si>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</si>
  <si>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</si>
  <si>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</si>
  <si>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</si>
  <si>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</si>
  <si>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</si>
  <si>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</si>
  <si>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</si>
  <si>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</si>
  <si>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</si>
  <si>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</si>
  <si>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</si>
  <si>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</si>
  <si>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</si>
  <si>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</si>
  <si>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</si>
  <si>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</si>
  <si>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</si>
  <si>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</si>
  <si>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</si>
  <si>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</si>
  <si>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</si>
  <si>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</si>
  <si>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</si>
  <si>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</si>
  <si>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</si>
  <si>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</si>
  <si>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</si>
  <si>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</si>
  <si>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</si>
  <si>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</si>
  <si>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</si>
  <si>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</si>
  <si>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</si>
  <si>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</si>
  <si>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</si>
  <si>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</si>
  <si>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</si>
  <si>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</si>
  <si>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</si>
  <si>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</si>
  <si>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</si>
  <si>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</si>
  <si>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</si>
  <si>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</si>
  <si>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</si>
  <si>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</si>
  <si>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</si>
  <si>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</si>
  <si>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</si>
  <si>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</si>
  <si>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</si>
  <si>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</si>
  <si>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</si>
  <si>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</si>
  <si>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</si>
  <si>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</si>
  <si>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</si>
  <si>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</si>
  <si>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</si>
  <si>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</si>
  <si>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</si>
  <si>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</si>
  <si>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</si>
  <si>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</si>
  <si>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</si>
  <si>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</si>
  <si>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</si>
  <si>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</si>
  <si>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</si>
  <si>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</si>
  <si>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</si>
  <si>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</si>
  <si>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</si>
  <si>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</si>
  <si>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</si>
  <si>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</si>
  <si>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</si>
  <si>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</si>
  <si>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</si>
  <si>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</si>
  <si>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</si>
  <si>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</si>
  <si>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</si>
  <si>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</si>
  <si>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</si>
  <si>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</si>
  <si>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</si>
  <si>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</si>
  <si>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</si>
  <si>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</si>
  <si>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</si>
  <si>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</si>
  <si>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</si>
  <si>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</si>
  <si>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</si>
  <si>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</si>
  <si>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</si>
  <si>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</si>
  <si>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</si>
  <si>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</si>
  <si>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</si>
  <si>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</si>
  <si>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</si>
  <si>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</si>
  <si>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</si>
  <si>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</si>
  <si>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</si>
  <si>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</si>
  <si>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</si>
  <si>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</si>
  <si>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</si>
  <si>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</si>
  <si>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</si>
  <si>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</si>
  <si>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</si>
  <si>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</si>
  <si>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</si>
  <si>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</si>
  <si>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</si>
  <si>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</si>
  <si>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</si>
  <si>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</si>
  <si>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</si>
  <si>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</si>
  <si>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</si>
  <si>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</si>
  <si>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</si>
  <si>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</si>
  <si>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</si>
  <si>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</si>
  <si>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</si>
  <si>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</si>
  <si>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</si>
  <si>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</si>
  <si>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</si>
  <si>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</si>
  <si>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</si>
  <si>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</si>
  <si>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</si>
  <si>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</si>
  <si>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</si>
  <si>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</si>
  <si>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</si>
  <si>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</si>
  <si>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</si>
  <si>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</si>
  <si>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</si>
  <si>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</si>
  <si>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</si>
  <si>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</si>
  <si>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</si>
  <si>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</si>
  <si>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</si>
  <si>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</si>
  <si>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</si>
  <si>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</si>
  <si>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</si>
  <si>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</si>
  <si>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</si>
  <si>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</si>
  <si>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</si>
  <si>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</si>
  <si>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</si>
  <si>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</si>
  <si>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</si>
  <si>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</si>
  <si>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</si>
  <si>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</si>
  <si>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</si>
  <si>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</si>
  <si>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</si>
  <si>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</si>
  <si>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</si>
  <si>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</si>
  <si>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</si>
  <si>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</si>
  <si>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</si>
  <si>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</si>
  <si>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</si>
  <si>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</si>
  <si>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</si>
  <si>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</si>
  <si>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</si>
  <si>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</si>
  <si>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</si>
  <si>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</si>
  <si>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</si>
  <si>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</si>
  <si>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</si>
  <si>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</si>
  <si>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</si>
  <si>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</si>
  <si>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</si>
  <si>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</si>
  <si>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</si>
  <si>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</si>
  <si>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</si>
  <si>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</si>
  <si>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</si>
  <si>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</si>
  <si>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</si>
  <si>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</si>
  <si>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</si>
  <si>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</si>
  <si>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</si>
  <si>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</si>
  <si>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</si>
  <si>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</si>
  <si>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</si>
  <si>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</si>
  <si>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</si>
  <si>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</si>
  <si>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</si>
  <si>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</si>
  <si>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</si>
  <si>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</si>
  <si>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</si>
  <si>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</si>
  <si>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</si>
  <si>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</si>
  <si>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</si>
  <si>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</si>
  <si>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</si>
  <si>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</si>
  <si>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</si>
  <si>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</si>
  <si>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</si>
  <si>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</si>
  <si>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</si>
  <si>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</si>
  <si>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</si>
  <si>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</si>
  <si>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</si>
  <si>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</si>
  <si>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</si>
  <si>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</si>
  <si>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</si>
  <si>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</si>
  <si>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</si>
  <si>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</si>
  <si>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</si>
  <si>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</si>
  <si>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</si>
  <si>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</si>
  <si>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</si>
  <si>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</si>
  <si>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</si>
  <si>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</si>
  <si>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</si>
  <si>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</si>
  <si>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</si>
  <si>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</si>
  <si>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</si>
  <si>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</si>
  <si>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</si>
  <si>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</si>
  <si>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</si>
  <si>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</si>
  <si>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</si>
  <si>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</si>
  <si>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</si>
  <si>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</si>
  <si>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</si>
  <si>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</si>
  <si>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</si>
  <si>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</si>
  <si>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</si>
  <si>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</si>
  <si>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</si>
  <si>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</si>
  <si>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</si>
  <si>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</si>
  <si>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</si>
  <si>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</si>
  <si>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</si>
  <si>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</si>
  <si>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</si>
  <si>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</si>
  <si>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</si>
  <si>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</si>
  <si>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</si>
  <si>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</si>
  <si>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</si>
  <si>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</si>
  <si>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</si>
  <si>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</si>
  <si>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</si>
  <si>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</si>
  <si>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</si>
  <si>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</si>
  <si>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</si>
  <si>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</si>
  <si>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</si>
  <si>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</si>
  <si>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</si>
  <si>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</si>
  <si>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</si>
  <si>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</si>
  <si>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</si>
  <si>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</si>
  <si>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</si>
  <si>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</si>
  <si>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</si>
  <si>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</si>
  <si>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</si>
  <si>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</si>
  <si>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</si>
  <si>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</si>
  <si>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</si>
  <si>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</si>
  <si>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</si>
  <si>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</si>
  <si>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</si>
  <si>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</si>
  <si>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</si>
  <si>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</si>
  <si>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</si>
  <si>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</si>
  <si>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</si>
  <si>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</si>
  <si>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</si>
  <si>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</si>
  <si>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</si>
  <si>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</si>
  <si>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</si>
  <si>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</si>
  <si>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</si>
  <si>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</si>
  <si>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</si>
  <si>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</si>
  <si>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</si>
  <si>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</si>
  <si>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</si>
  <si>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</si>
  <si>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</si>
  <si>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</si>
  <si>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</si>
  <si>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</si>
  <si>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</si>
  <si>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</si>
  <si>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</si>
  <si>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</si>
  <si>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</si>
  <si>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</si>
  <si>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</si>
  <si>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</si>
  <si>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</si>
  <si>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</si>
  <si>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</si>
  <si>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</si>
  <si>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</si>
  <si>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</si>
  <si>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</si>
  <si>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</si>
  <si>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</si>
  <si>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</si>
  <si>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</si>
  <si>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</si>
  <si>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</si>
  <si>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</si>
  <si>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</si>
  <si>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</si>
  <si>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</si>
  <si>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</si>
  <si>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</si>
  <si>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</si>
  <si>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</si>
  <si>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</si>
  <si>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</si>
  <si>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</si>
  <si>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</si>
  <si>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</si>
  <si>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</si>
  <si>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</si>
  <si>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</si>
  <si>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</si>
  <si>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</si>
  <si>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</si>
  <si>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</si>
  <si>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</si>
  <si>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</si>
  <si>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</si>
  <si>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</si>
  <si>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</si>
  <si>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</si>
  <si>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</si>
  <si>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</si>
  <si>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</si>
  <si>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</si>
  <si>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</si>
  <si>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</si>
  <si>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</si>
  <si>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</si>
  <si>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</si>
  <si>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</si>
  <si>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</si>
  <si>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</si>
  <si>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</si>
  <si>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</si>
  <si>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</si>
  <si>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</si>
  <si>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</si>
  <si>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</si>
  <si>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</si>
  <si>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</si>
  <si>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</si>
  <si>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</si>
  <si>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</si>
  <si>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</si>
  <si>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</si>
  <si>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</si>
  <si>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</si>
  <si>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</si>
  <si>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</si>
  <si>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</si>
  <si>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</si>
  <si>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</si>
  <si>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</si>
  <si>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</si>
  <si>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</si>
  <si>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</si>
  <si>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</si>
  <si>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</si>
  <si>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</si>
  <si>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</si>
  <si>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</si>
  <si>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</si>
  <si>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</si>
  <si>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</si>
  <si>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</si>
  <si>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</si>
  <si>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</si>
  <si>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</si>
  <si>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</si>
  <si>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</si>
  <si>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</si>
  <si>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</si>
  <si>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</si>
  <si>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</si>
  <si>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</si>
  <si>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</si>
  <si>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</si>
  <si>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</si>
  <si>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</si>
  <si>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</si>
  <si>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</si>
  <si>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</si>
  <si>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</si>
  <si>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</si>
  <si>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</si>
  <si>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</si>
  <si>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</si>
  <si>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</si>
  <si>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</si>
  <si>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</si>
  <si>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</si>
  <si>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</si>
  <si>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</si>
  <si>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</si>
  <si>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</si>
  <si>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</si>
  <si>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</si>
  <si>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</si>
  <si>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</si>
  <si>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</si>
  <si>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</si>
  <si>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</si>
  <si>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</si>
  <si>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</si>
  <si>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</si>
  <si>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</si>
  <si>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</si>
  <si>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</si>
  <si>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</si>
  <si>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</si>
  <si>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</si>
  <si>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</si>
  <si>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</si>
  <si>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</si>
  <si>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</si>
  <si>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</si>
  <si>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</si>
  <si>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</si>
  <si>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</si>
  <si>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</si>
  <si>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</si>
  <si>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</si>
  <si>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</si>
  <si>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</si>
  <si>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</si>
  <si>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</si>
  <si>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</si>
  <si>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</si>
  <si>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</si>
  <si>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</si>
  <si>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</si>
  <si>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</si>
  <si>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</si>
  <si>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</si>
  <si>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</si>
  <si>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</si>
  <si>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</si>
  <si>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</si>
  <si>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</si>
  <si>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</si>
  <si>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</si>
  <si>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</si>
  <si>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</si>
  <si>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</si>
  <si>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</si>
  <si>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</si>
  <si>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</si>
  <si>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</si>
  <si>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</si>
  <si>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</si>
  <si>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</si>
  <si>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</si>
  <si>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</si>
  <si>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</si>
  <si>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</si>
  <si>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</si>
  <si>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</si>
  <si>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</si>
  <si>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</si>
  <si>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</si>
  <si>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</si>
  <si>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</si>
  <si>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</si>
  <si>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</si>
  <si>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</si>
  <si>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</si>
  <si>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</si>
  <si>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</si>
  <si>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</si>
  <si>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</si>
  <si>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</si>
  <si>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</si>
  <si>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</si>
  <si>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</si>
  <si>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</si>
  <si>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</si>
  <si>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</si>
  <si>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</si>
  <si>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</si>
  <si>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</si>
  <si>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</si>
  <si>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</si>
  <si>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</si>
  <si>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</si>
  <si>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</si>
  <si>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</si>
  <si>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</si>
  <si>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</si>
  <si>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</si>
  <si>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</si>
  <si>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</si>
  <si>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</si>
  <si>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</si>
  <si>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</si>
  <si>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</si>
  <si>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</si>
  <si>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</si>
  <si>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</si>
  <si>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</si>
  <si>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</si>
  <si>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</si>
  <si>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</si>
  <si>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</si>
  <si>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</si>
  <si>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</si>
  <si>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</si>
  <si>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</si>
  <si>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</si>
  <si>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</si>
  <si>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</si>
  <si>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</si>
  <si>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</si>
  <si>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</si>
  <si>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</si>
  <si>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</si>
  <si>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</si>
  <si>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</si>
  <si>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</si>
  <si>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</si>
  <si>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</si>
  <si>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</si>
  <si>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</si>
  <si>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</si>
  <si>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</si>
  <si>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</si>
  <si>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</si>
  <si>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</si>
  <si>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</si>
  <si>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</si>
  <si>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</si>
  <si>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</si>
  <si>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</si>
  <si>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</si>
  <si>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</si>
  <si>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</si>
  <si>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</si>
  <si>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</si>
  <si>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</si>
  <si>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</si>
  <si>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</si>
  <si>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</si>
  <si>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</si>
  <si>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</si>
  <si>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</si>
  <si>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</si>
  <si>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</si>
  <si>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</si>
  <si>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</si>
  <si>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</si>
  <si>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</si>
  <si>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</si>
  <si>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</si>
  <si>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</si>
  <si>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</si>
  <si>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</si>
  <si>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</si>
  <si>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</si>
  <si>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</si>
  <si>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</si>
  <si>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</si>
  <si>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</si>
  <si>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</si>
  <si>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</si>
  <si>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</si>
  <si>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</si>
  <si>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</si>
  <si>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</si>
  <si>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</si>
  <si>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</si>
  <si>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</si>
  <si>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</si>
  <si>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</si>
  <si>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</si>
  <si>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</si>
  <si>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</si>
  <si>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</si>
  <si>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</si>
  <si>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</si>
  <si>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</si>
  <si>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</si>
  <si>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</si>
  <si>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</si>
  <si>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</si>
  <si>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</si>
  <si>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</si>
  <si>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</si>
  <si>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</si>
  <si>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</si>
  <si>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</si>
  <si>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</si>
  <si>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</si>
  <si>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</si>
  <si>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</si>
  <si>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</si>
  <si>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</si>
  <si>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</si>
  <si>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</si>
  <si>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</si>
  <si>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</si>
  <si>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</si>
  <si>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</si>
  <si>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</si>
  <si>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</si>
  <si>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</si>
  <si>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</si>
  <si>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</si>
  <si>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</si>
  <si>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</si>
  <si>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</si>
  <si>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</si>
  <si>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</si>
  <si>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</si>
  <si>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</si>
  <si>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</si>
  <si>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</si>
  <si>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</si>
  <si>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</si>
  <si>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</si>
  <si>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</si>
  <si>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</si>
  <si>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</si>
  <si>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</si>
  <si>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</si>
  <si>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</si>
  <si>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</si>
  <si>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</si>
  <si>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</si>
  <si>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</si>
  <si>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</si>
  <si>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</si>
  <si>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</si>
  <si>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</si>
  <si>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</si>
  <si>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</si>
  <si>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</si>
  <si>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</si>
  <si>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</si>
  <si>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</si>
  <si>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</si>
  <si>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</si>
  <si>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</si>
  <si>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</si>
  <si>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</si>
  <si>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</si>
  <si>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</si>
  <si>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</si>
  <si>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</si>
  <si>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</si>
  <si>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</si>
  <si>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</si>
  <si>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</si>
  <si>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</si>
  <si>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</si>
  <si>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</si>
  <si>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</si>
  <si>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</si>
  <si>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</si>
  <si>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</si>
  <si>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</si>
  <si>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</si>
  <si>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</si>
  <si>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</si>
  <si>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</si>
  <si>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</si>
  <si>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</si>
  <si>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</si>
  <si>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</si>
  <si>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</si>
  <si>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</si>
  <si>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</si>
  <si>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</si>
  <si>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</si>
  <si>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</si>
  <si>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</si>
  <si>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</si>
  <si>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</si>
  <si>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</si>
  <si>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</si>
  <si>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</si>
  <si>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</si>
  <si>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</si>
  <si>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</si>
  <si>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</si>
  <si>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</si>
  <si>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</si>
  <si>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</si>
  <si>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</si>
  <si>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</si>
  <si>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</si>
  <si>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</si>
  <si>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</si>
  <si>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</si>
  <si>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</si>
  <si>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</si>
  <si>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</si>
  <si>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</si>
  <si>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</si>
  <si>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</si>
  <si>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</si>
  <si>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</si>
  <si>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</si>
  <si>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</si>
  <si>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</si>
  <si>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</si>
  <si>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</si>
  <si>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</si>
  <si>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</si>
  <si>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</si>
  <si>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</si>
  <si>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</si>
  <si>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</si>
  <si>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</si>
  <si>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</si>
  <si>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</si>
  <si>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</si>
  <si>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</si>
  <si>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</si>
  <si>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</si>
  <si>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</si>
  <si>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</si>
  <si>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</si>
  <si>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</si>
  <si>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</si>
  <si>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</si>
  <si>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</si>
  <si>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</si>
  <si>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</si>
  <si>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</si>
  <si>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</si>
  <si>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</si>
  <si>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</si>
  <si>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</si>
  <si>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</si>
  <si>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</si>
  <si>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</si>
  <si>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</si>
  <si>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</si>
  <si>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</si>
  <si>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</si>
  <si>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</si>
  <si>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</si>
  <si>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</si>
  <si>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</si>
  <si>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</si>
  <si>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</si>
  <si>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</si>
  <si>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</si>
  <si>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</si>
  <si>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</si>
  <si>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</si>
  <si>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</si>
  <si>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</si>
  <si>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</si>
  <si>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</si>
  <si>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</si>
  <si>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</si>
  <si>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</si>
  <si>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</si>
  <si>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</si>
  <si>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</si>
  <si>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</si>
  <si>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</si>
  <si>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</si>
  <si>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</si>
  <si>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</si>
  <si>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</si>
  <si>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</si>
  <si>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</si>
  <si>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</si>
  <si>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</si>
  <si>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</si>
  <si>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</si>
  <si>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</si>
  <si>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</si>
  <si>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</si>
  <si>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</si>
  <si>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</si>
  <si>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</si>
  <si>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</si>
  <si>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</si>
  <si>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</si>
  <si>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</si>
  <si>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</si>
  <si>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</si>
  <si>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</si>
  <si>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</si>
  <si>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</si>
  <si>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</si>
  <si>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</si>
  <si>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</si>
  <si>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</si>
  <si>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</si>
  <si>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</si>
  <si>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</si>
  <si>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</si>
  <si>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</si>
  <si>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</si>
  <si>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</si>
  <si>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</si>
  <si>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</si>
  <si>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</si>
  <si>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</si>
  <si>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</si>
  <si>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</si>
  <si>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</si>
  <si>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</si>
  <si>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</si>
  <si>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</si>
  <si>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</si>
  <si>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</si>
  <si>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</si>
  <si>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</si>
  <si>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</si>
  <si>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</si>
  <si>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</si>
  <si>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</si>
  <si>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</si>
  <si>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</si>
  <si>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</si>
  <si>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</si>
  <si>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</si>
  <si>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</si>
  <si>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</si>
  <si>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</si>
  <si>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</si>
  <si>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</si>
  <si>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</si>
  <si>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</si>
  <si>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</si>
  <si>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</si>
  <si>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</si>
  <si>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</si>
  <si>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</si>
  <si>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</si>
  <si>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</si>
  <si>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</si>
  <si>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</si>
  <si>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</si>
  <si>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</si>
  <si>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</si>
  <si>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</si>
  <si>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</si>
  <si>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</si>
  <si>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</si>
  <si>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</si>
  <si>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</si>
  <si>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</si>
  <si>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</si>
  <si>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</si>
  <si>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</si>
  <si>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</si>
  <si>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</si>
  <si>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</si>
  <si>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</si>
  <si>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</si>
  <si>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</si>
  <si>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</si>
  <si>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</si>
  <si>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</si>
  <si>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</si>
  <si>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</si>
  <si>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</si>
  <si>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</si>
  <si>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</si>
  <si>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</si>
  <si>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</si>
  <si>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</si>
  <si>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</si>
  <si>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</si>
  <si>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</si>
  <si>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</si>
  <si>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</si>
  <si>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</si>
  <si>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</si>
  <si>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</si>
  <si>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</si>
  <si>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</si>
  <si>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</si>
  <si>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</si>
  <si>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</si>
  <si>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</si>
  <si>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</si>
  <si>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</si>
  <si>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</si>
  <si>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</si>
  <si>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</si>
  <si>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</si>
  <si>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</si>
  <si>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</si>
  <si>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</si>
  <si>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</si>
  <si>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</si>
  <si>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</si>
  <si>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</si>
  <si>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</si>
  <si>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</si>
  <si>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</si>
  <si>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</si>
  <si>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</si>
  <si>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</si>
  <si>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</si>
  <si>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</si>
  <si>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</si>
  <si>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</si>
  <si>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</si>
  <si>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</si>
  <si>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</si>
  <si>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</si>
  <si>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</si>
  <si>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</si>
  <si>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</si>
  <si>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</si>
  <si>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</si>
  <si>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</si>
  <si>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</si>
  <si>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</si>
  <si>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</si>
  <si>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</si>
  <si>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</si>
  <si>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</si>
  <si>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</si>
  <si>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</si>
  <si>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</si>
  <si>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</si>
  <si>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</si>
  <si>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</si>
  <si>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</si>
  <si>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</si>
  <si>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</si>
  <si>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</si>
  <si>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</si>
  <si>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</si>
  <si>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</si>
  <si>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</si>
  <si>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</si>
  <si>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</si>
  <si>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</si>
  <si>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</si>
  <si>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</si>
  <si>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</si>
  <si>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</si>
  <si>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</si>
  <si>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</si>
  <si>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</si>
  <si>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</si>
  <si>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</si>
  <si>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</si>
  <si>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</si>
  <si>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</si>
  <si>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</si>
  <si>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</si>
  <si>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</si>
  <si>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</si>
  <si>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</si>
  <si>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</si>
  <si>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</si>
  <si>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</si>
  <si>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</si>
  <si>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</si>
  <si>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</si>
  <si>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</si>
  <si>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</si>
  <si>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</si>
  <si>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</si>
  <si>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</si>
  <si>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</si>
  <si>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</si>
  <si>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</si>
  <si>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</si>
  <si>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</si>
  <si>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</si>
  <si>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</si>
  <si>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</si>
  <si>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</si>
  <si>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</si>
  <si>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</si>
  <si>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</si>
  <si>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</si>
  <si>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</si>
  <si>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</si>
  <si>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</si>
  <si>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</si>
  <si>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</si>
  <si>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</si>
  <si>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</si>
  <si>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</si>
  <si>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</si>
  <si>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</si>
  <si>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</si>
  <si>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</si>
  <si>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</si>
  <si>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</si>
  <si>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</si>
  <si>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</si>
  <si>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</si>
  <si>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</si>
  <si>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</si>
  <si>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</si>
  <si>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</si>
  <si>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</si>
  <si>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</si>
  <si>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</si>
  <si>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</si>
  <si>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</si>
  <si>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</si>
  <si>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</si>
  <si>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</si>
  <si>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</si>
  <si>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</si>
  <si>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</si>
  <si>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</si>
  <si>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</si>
  <si>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</si>
  <si>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</si>
  <si>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</si>
  <si>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</si>
  <si>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</si>
  <si>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</si>
  <si>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</si>
  <si>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</si>
  <si>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</si>
  <si>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</si>
  <si>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</si>
  <si>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</si>
  <si>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</si>
  <si>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</si>
  <si>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</si>
  <si>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</si>
  <si>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</si>
  <si>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</si>
  <si>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</si>
  <si>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</si>
  <si>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</si>
  <si>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</si>
  <si>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</si>
  <si>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</si>
  <si>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</si>
  <si>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</si>
  <si>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</si>
  <si>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</si>
  <si>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</si>
  <si>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</si>
  <si>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</si>
  <si>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</si>
  <si>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</si>
  <si>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</si>
  <si>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</si>
  <si>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</si>
  <si>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</si>
  <si>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</si>
  <si>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</si>
  <si>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</si>
  <si>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</si>
  <si>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</si>
  <si>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</si>
  <si>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</si>
  <si>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</si>
  <si>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</si>
  <si>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</si>
  <si>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</si>
  <si>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</si>
  <si>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</si>
  <si>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</si>
  <si>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</si>
  <si>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</si>
  <si>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</si>
  <si>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</si>
  <si>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</si>
  <si>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</si>
  <si>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</si>
  <si>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</si>
  <si>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</si>
  <si>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</si>
  <si>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</si>
  <si>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</si>
  <si>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</si>
  <si>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</si>
  <si>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</si>
  <si>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</si>
  <si>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</si>
  <si>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</si>
  <si>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</si>
  <si>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</si>
  <si>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</si>
  <si>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</si>
  <si>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</si>
  <si>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</si>
  <si>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</si>
  <si>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</si>
  <si>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</si>
  <si>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</si>
  <si>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</si>
  <si>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</si>
  <si>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</si>
  <si>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</si>
  <si>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</si>
  <si>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</si>
  <si>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</si>
  <si>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</si>
  <si>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</si>
  <si>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</si>
  <si>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</si>
  <si>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</si>
  <si>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</si>
  <si>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</si>
  <si>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</si>
  <si>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</si>
  <si>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</si>
  <si>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</si>
  <si>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</si>
  <si>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</si>
  <si>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</si>
  <si>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</si>
  <si>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</si>
  <si>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</si>
  <si>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</si>
  <si>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</si>
  <si>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</si>
  <si>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</si>
  <si>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</si>
  <si>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</si>
  <si>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</si>
  <si>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</si>
  <si>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</si>
  <si>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</si>
  <si>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</si>
  <si>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</si>
  <si>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</si>
  <si>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</si>
  <si>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</si>
  <si>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</si>
  <si>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</si>
  <si>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</si>
  <si>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</si>
  <si>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</si>
  <si>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</si>
  <si>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</si>
  <si>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</si>
  <si>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</si>
  <si>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</si>
  <si>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</si>
  <si>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</si>
  <si>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</si>
  <si>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</si>
  <si>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</si>
  <si>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</si>
  <si>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</si>
  <si>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</si>
  <si>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</si>
  <si>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</si>
  <si>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</si>
  <si>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</si>
  <si>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</si>
  <si>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</si>
  <si>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</si>
  <si>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</si>
  <si>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</si>
  <si>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</si>
  <si>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</si>
  <si>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</si>
  <si>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</si>
  <si>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</si>
  <si>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</si>
  <si>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</si>
  <si>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</si>
  <si>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</si>
  <si>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</si>
  <si>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</si>
  <si>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</si>
  <si>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</si>
  <si>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</si>
  <si>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</si>
  <si>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</si>
  <si>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</si>
  <si>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</si>
  <si>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</si>
  <si>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</si>
  <si>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</si>
  <si>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</si>
  <si>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</si>
  <si>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</si>
  <si>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</si>
  <si>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</si>
  <si>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</si>
  <si>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</si>
  <si>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</si>
  <si>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</si>
  <si>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</si>
  <si>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</si>
  <si>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</si>
  <si>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</si>
  <si>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</si>
  <si>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</si>
  <si>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</si>
  <si>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</si>
  <si>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</si>
  <si>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</si>
  <si>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</si>
  <si>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</si>
  <si>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</si>
  <si>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</si>
  <si>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</si>
  <si>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</si>
  <si>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</si>
  <si>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</si>
  <si>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</si>
  <si>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</si>
  <si>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</si>
  <si>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</si>
  <si>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</si>
  <si>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</si>
  <si>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</si>
  <si>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</si>
  <si>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</si>
  <si>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</si>
  <si>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</si>
  <si>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</si>
  <si>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</si>
  <si>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</si>
  <si>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</si>
  <si>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</si>
  <si>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</si>
  <si>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</si>
  <si>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</si>
  <si>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</si>
  <si>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</si>
  <si>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</si>
  <si>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</si>
  <si>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</si>
  <si>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</si>
  <si>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</si>
  <si>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</si>
  <si>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</si>
  <si>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</si>
  <si>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</si>
  <si>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</si>
  <si>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</si>
  <si>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</si>
  <si>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</si>
  <si>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</si>
  <si>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</si>
  <si>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</si>
  <si>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</si>
  <si>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</si>
  <si>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</si>
  <si>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</si>
  <si>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</si>
  <si>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</si>
  <si>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</si>
  <si>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</si>
  <si>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</si>
  <si>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</si>
  <si>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</si>
  <si>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</si>
  <si>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</si>
  <si>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</si>
  <si>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</si>
  <si>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</si>
  <si>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</si>
  <si>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</si>
  <si>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</si>
  <si>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</si>
  <si>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</si>
  <si>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</si>
  <si>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</si>
  <si>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</si>
  <si>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</si>
  <si>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</si>
  <si>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</si>
  <si>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</si>
  <si>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</si>
  <si>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</si>
  <si>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</si>
  <si>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</si>
  <si>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</si>
  <si>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</si>
  <si>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</si>
  <si>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</si>
  <si>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</si>
  <si>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</si>
  <si>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</si>
  <si>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</si>
  <si>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</si>
  <si>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</si>
  <si>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</si>
  <si>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</si>
  <si>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</si>
  <si>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</si>
  <si>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</si>
  <si>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</si>
  <si>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</si>
  <si>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</si>
  <si>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</si>
  <si>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</si>
  <si>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</si>
  <si>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</si>
  <si>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</si>
  <si>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</si>
  <si>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</si>
  <si>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</si>
  <si>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</si>
  <si>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</si>
  <si>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</si>
  <si>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</si>
  <si>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</si>
  <si>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</si>
  <si>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</si>
  <si>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</si>
  <si>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</si>
  <si>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</si>
  <si>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</si>
  <si>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</si>
  <si>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</si>
  <si>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</si>
  <si>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</si>
  <si>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</si>
  <si>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</si>
  <si>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</si>
  <si>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</si>
  <si>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</si>
  <si>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</si>
  <si>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</si>
  <si>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</si>
  <si>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</si>
  <si>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</si>
  <si>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</si>
  <si>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</si>
  <si>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</si>
  <si>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</si>
  <si>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</si>
  <si>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</si>
  <si>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</si>
  <si>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</si>
  <si>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</si>
  <si>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</si>
  <si>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</si>
  <si>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</si>
  <si>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</si>
  <si>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</si>
  <si>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</si>
  <si>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</si>
  <si>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</si>
  <si>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</si>
  <si>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</si>
  <si>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</si>
  <si>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</si>
  <si>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</si>
  <si>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</si>
  <si>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</si>
  <si>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</si>
  <si>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</si>
  <si>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</si>
  <si>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</si>
  <si>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</si>
  <si>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</si>
  <si>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</si>
  <si>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</si>
  <si>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</si>
  <si>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</si>
  <si>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</si>
  <si>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</si>
  <si>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</si>
  <si>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</si>
  <si>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</si>
  <si>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</si>
  <si>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</si>
  <si>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</si>
  <si>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</si>
  <si>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</si>
  <si>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</si>
  <si>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</si>
  <si>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</si>
  <si>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</si>
  <si>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</si>
  <si>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</si>
  <si>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</si>
  <si>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</si>
  <si>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</si>
  <si>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</si>
  <si>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</si>
  <si>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</si>
  <si>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</si>
  <si>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</si>
  <si>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</si>
  <si>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</si>
  <si>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</si>
  <si>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</si>
  <si>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</si>
  <si>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</si>
  <si>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</si>
  <si>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</si>
  <si>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</si>
  <si>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</si>
  <si>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</si>
  <si>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</si>
  <si>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</si>
  <si>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</si>
  <si>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</si>
  <si>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</si>
  <si>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</si>
  <si>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</si>
  <si>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</si>
  <si>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</si>
  <si>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</si>
  <si>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</si>
  <si>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</si>
  <si>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</si>
  <si>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</si>
  <si>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</si>
  <si>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</si>
  <si>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</si>
  <si>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</si>
  <si>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</si>
  <si>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</si>
  <si>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</si>
  <si>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</si>
  <si>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</si>
  <si>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</si>
  <si>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</si>
  <si>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</si>
  <si>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</si>
  <si>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</si>
  <si>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</si>
  <si>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</si>
  <si>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</si>
  <si>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</si>
  <si>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</si>
  <si>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</si>
  <si>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</si>
  <si>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</si>
  <si>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</si>
  <si>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</si>
  <si>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</si>
  <si>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</si>
  <si>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</si>
  <si>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</si>
  <si>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</si>
  <si>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</si>
  <si>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</si>
  <si>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</si>
  <si>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</si>
  <si>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</si>
  <si>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</si>
  <si>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</si>
  <si>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</si>
  <si>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</si>
  <si>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</si>
  <si>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</si>
  <si>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</si>
  <si>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</si>
  <si>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</si>
  <si>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</si>
  <si>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</si>
  <si>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</si>
  <si>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</si>
  <si>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</si>
  <si>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</si>
  <si>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</si>
  <si>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</si>
  <si>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</si>
  <si>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</si>
  <si>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</si>
  <si>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</si>
  <si>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</si>
  <si>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</si>
  <si>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</si>
  <si>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</si>
  <si>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</si>
  <si>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</si>
  <si>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</si>
  <si>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</si>
  <si>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</si>
  <si>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</si>
  <si>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</si>
  <si>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</si>
  <si>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</si>
  <si>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</si>
  <si>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</si>
  <si>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</si>
  <si>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</si>
  <si>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</si>
  <si>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</si>
  <si>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</si>
  <si>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</si>
  <si>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</si>
  <si>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</si>
  <si>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</si>
  <si>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</si>
  <si>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</si>
  <si>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</si>
  <si>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</si>
  <si>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</si>
  <si>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</si>
  <si>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</si>
  <si>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</si>
  <si>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</si>
  <si>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</si>
  <si>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</si>
  <si>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</si>
  <si>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</si>
  <si>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</si>
  <si>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</si>
  <si>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</si>
  <si>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</si>
  <si>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</si>
  <si>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</si>
  <si>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</si>
  <si>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</si>
  <si>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</si>
  <si>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</si>
  <si>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</si>
  <si>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</si>
  <si>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</si>
  <si>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</si>
  <si>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</si>
  <si>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</si>
  <si>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</si>
  <si>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</si>
  <si>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</si>
  <si>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</si>
  <si>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</si>
  <si>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</si>
  <si>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</si>
  <si>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</si>
  <si>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</si>
  <si>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</si>
  <si>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</si>
  <si>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</si>
  <si>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</si>
  <si>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</si>
  <si>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</si>
  <si>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</si>
  <si>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</si>
  <si>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</si>
  <si>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</si>
  <si>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</si>
  <si>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</si>
  <si>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</si>
  <si>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</si>
  <si>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</si>
  <si>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</si>
  <si>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</si>
  <si>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</si>
  <si>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</si>
  <si>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</si>
  <si>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</si>
  <si>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</si>
  <si>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</si>
  <si>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</si>
  <si>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</si>
  <si>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</si>
  <si>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</si>
  <si>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</si>
  <si>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</si>
  <si>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</si>
  <si>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</si>
  <si>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</si>
  <si>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</si>
  <si>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</si>
  <si>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</si>
  <si>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</si>
  <si>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</si>
  <si>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</si>
  <si>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</si>
  <si>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</si>
  <si>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</si>
  <si>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</si>
  <si>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</si>
  <si>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</si>
  <si>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</si>
  <si>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</si>
  <si>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</si>
  <si>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</si>
  <si>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</si>
  <si>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</si>
  <si>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</si>
  <si>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</si>
  <si>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</si>
  <si>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</si>
  <si>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</si>
  <si>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</si>
  <si>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</si>
  <si>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</si>
  <si>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</si>
  <si>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</si>
  <si>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</si>
  <si>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</si>
  <si>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</si>
  <si>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</si>
  <si>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</si>
  <si>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</si>
  <si>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</si>
  <si>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</si>
  <si>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</si>
  <si>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</si>
  <si>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</si>
  <si>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</si>
  <si>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</si>
  <si>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</si>
  <si>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</si>
  <si>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</si>
  <si>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</si>
  <si>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</si>
  <si>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</si>
  <si>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</si>
  <si>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</si>
  <si>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</si>
  <si>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</si>
  <si>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</si>
  <si>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</si>
  <si>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</si>
  <si>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</si>
  <si>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</si>
  <si>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</si>
  <si>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</si>
  <si>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</si>
  <si>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</si>
  <si>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</si>
  <si>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</si>
  <si>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</si>
  <si>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</si>
  <si>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</si>
  <si>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</si>
  <si>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</si>
  <si>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</si>
  <si>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</si>
  <si>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</si>
  <si>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</si>
  <si>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</si>
  <si>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</si>
  <si>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</si>
  <si>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</si>
  <si>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</si>
  <si>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</si>
  <si>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</si>
  <si>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</si>
  <si>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</si>
  <si>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</si>
  <si>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</si>
  <si>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</si>
  <si>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</si>
  <si>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</si>
  <si>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</si>
  <si>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</si>
  <si>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</si>
  <si>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</si>
  <si>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</si>
  <si>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</si>
  <si>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</si>
  <si>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</si>
  <si>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</si>
  <si>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</si>
  <si>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</si>
  <si>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</si>
  <si>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</si>
  <si>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</si>
  <si>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</si>
  <si>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</si>
  <si>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</si>
  <si>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</si>
  <si>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</si>
  <si>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</si>
  <si>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</si>
  <si>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</si>
  <si>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</si>
  <si>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</si>
  <si>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</si>
  <si>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</si>
  <si>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</si>
  <si>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</si>
  <si>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</si>
  <si>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</si>
  <si>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</si>
  <si>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</si>
  <si>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</si>
  <si>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</si>
  <si>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</si>
  <si>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</si>
  <si>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</si>
  <si>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</si>
  <si>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</si>
  <si>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</si>
  <si>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</si>
  <si>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</si>
  <si>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</si>
  <si>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</si>
  <si>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</si>
  <si>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</si>
  <si>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</si>
  <si>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</si>
  <si>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</si>
  <si>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</si>
  <si>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</si>
  <si>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</si>
  <si>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</si>
  <si>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</si>
  <si>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</si>
  <si>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</si>
  <si>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</si>
  <si>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</si>
  <si>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</si>
  <si>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</si>
  <si>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</si>
  <si>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</si>
  <si>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</si>
  <si>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</si>
  <si>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</si>
  <si>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</si>
  <si>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</si>
  <si>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</si>
  <si>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</si>
  <si>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</si>
  <si>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</si>
  <si>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</si>
  <si>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</si>
  <si>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</si>
  <si>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</si>
  <si>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</si>
  <si>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</si>
  <si>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</si>
  <si>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</si>
  <si>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</si>
  <si>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</si>
  <si>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</si>
  <si>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</si>
  <si>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</si>
  <si>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</si>
  <si>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</si>
  <si>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</si>
  <si>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</si>
  <si>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</si>
  <si>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</si>
  <si>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</si>
  <si>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</si>
  <si>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</si>
  <si>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</si>
  <si>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</si>
  <si>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</si>
  <si>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</si>
  <si>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</si>
  <si>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</si>
  <si>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</si>
  <si>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</si>
  <si>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</si>
  <si>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</si>
  <si>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</si>
  <si>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</si>
  <si>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</si>
  <si>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</si>
  <si>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</si>
  <si>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</si>
  <si>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</si>
  <si>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</si>
  <si>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</si>
  <si>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</si>
  <si>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</si>
  <si>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</si>
  <si>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</si>
  <si>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</si>
  <si>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</si>
  <si>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</si>
  <si>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</si>
  <si>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</si>
  <si>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</si>
  <si>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</si>
  <si>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</si>
  <si>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</si>
  <si>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</si>
  <si>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</si>
  <si>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</si>
  <si>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</si>
  <si>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</si>
  <si>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</si>
  <si>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</si>
  <si>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</si>
  <si>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</si>
  <si>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</si>
  <si>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</si>
  <si>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</si>
  <si>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</si>
  <si>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</si>
  <si>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</si>
  <si>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</si>
  <si>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</si>
  <si>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</si>
  <si>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</si>
  <si>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</si>
  <si>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</si>
  <si>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</si>
  <si>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</si>
  <si>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</si>
  <si>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</si>
  <si>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</si>
  <si>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</si>
  <si>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</si>
  <si>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</si>
  <si>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</si>
  <si>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</si>
  <si>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</si>
  <si>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</si>
  <si>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</si>
  <si>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</si>
  <si>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</si>
  <si>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</si>
  <si>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</si>
  <si>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</si>
  <si>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</si>
  <si>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</si>
  <si>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</si>
  <si>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</si>
  <si>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</si>
  <si>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</si>
  <si>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</si>
  <si>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</si>
  <si>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</si>
  <si>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</si>
  <si>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</si>
  <si>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</si>
  <si>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</si>
  <si>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</si>
  <si>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</si>
  <si>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</si>
  <si>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</si>
  <si>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</si>
  <si>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</si>
  <si>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</si>
  <si>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</si>
  <si>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</si>
  <si>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</si>
  <si>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</si>
  <si>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</si>
  <si>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</si>
  <si>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</si>
  <si>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</si>
  <si>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</si>
  <si>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</si>
  <si>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</si>
  <si>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</si>
  <si>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</si>
  <si>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</si>
  <si>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</si>
  <si>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</si>
  <si>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</si>
  <si>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</si>
  <si>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</si>
  <si>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</si>
  <si>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</si>
  <si>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</si>
  <si>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</si>
  <si>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</si>
  <si>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</si>
  <si>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</si>
  <si>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</si>
  <si>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</si>
  <si>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</si>
  <si>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</si>
  <si>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</si>
  <si>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</si>
  <si>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</si>
  <si>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</si>
  <si>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</si>
  <si>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</si>
  <si>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</si>
  <si>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</si>
  <si>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</si>
  <si>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</si>
  <si>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</si>
  <si>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</si>
  <si>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</si>
  <si>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</si>
  <si>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</si>
  <si>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</si>
  <si>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</si>
  <si>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</si>
  <si>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</si>
  <si>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</si>
  <si>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</si>
  <si>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</si>
  <si>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</si>
  <si>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</si>
  <si>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</si>
  <si>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</si>
  <si>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</si>
  <si>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</si>
  <si>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</si>
  <si>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</si>
  <si>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</si>
  <si>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</si>
  <si>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</si>
  <si>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</si>
  <si>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</si>
  <si>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</si>
  <si>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</si>
  <si>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</si>
  <si>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</si>
  <si>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</si>
  <si>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</si>
  <si>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</si>
  <si>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</si>
  <si>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</si>
  <si>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</si>
  <si>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</si>
  <si>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</si>
  <si>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</si>
  <si>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</si>
  <si>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</si>
  <si>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</si>
  <si>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</si>
  <si>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</si>
  <si>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</si>
  <si>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</si>
  <si>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</si>
  <si>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</si>
  <si>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</si>
  <si>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</si>
  <si>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</si>
  <si>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</si>
  <si>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</si>
  <si>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</si>
  <si>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</si>
  <si>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</si>
  <si>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</si>
  <si>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</si>
  <si>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</si>
  <si>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</si>
  <si>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</si>
  <si>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</si>
  <si>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</si>
  <si>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</si>
  <si>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</si>
  <si>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</si>
  <si>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</si>
  <si>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</si>
  <si>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</si>
  <si>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</si>
  <si>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</si>
  <si>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</si>
  <si>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</si>
  <si>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</si>
  <si>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</si>
  <si>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</si>
  <si>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</si>
  <si>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</si>
  <si>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</si>
  <si>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</si>
  <si>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</si>
  <si>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</si>
  <si>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</si>
  <si>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</si>
  <si>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</si>
  <si>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</si>
  <si>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</si>
  <si>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</si>
  <si>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</si>
  <si>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</si>
  <si>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</si>
  <si>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</si>
  <si>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</si>
  <si>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</si>
  <si>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</si>
  <si>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</si>
  <si>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</si>
  <si>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</si>
  <si>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</si>
  <si>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</si>
  <si>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</si>
  <si>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</si>
  <si>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</si>
  <si>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</si>
  <si>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</si>
  <si>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</si>
  <si>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</si>
  <si>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</si>
  <si>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</si>
  <si>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</si>
  <si>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</si>
  <si>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</si>
  <si>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</si>
  <si>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</si>
  <si>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</si>
  <si>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</si>
  <si>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</si>
  <si>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</si>
  <si>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</si>
  <si>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</si>
  <si>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</si>
  <si>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</si>
  <si>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</si>
  <si>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</si>
  <si>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</si>
  <si>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</si>
  <si>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</si>
  <si>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</si>
  <si>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</si>
  <si>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</si>
  <si>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</si>
  <si>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</si>
  <si>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</si>
  <si>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</si>
  <si>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</si>
  <si>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</si>
  <si>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</si>
  <si>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</si>
  <si>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</si>
  <si>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</si>
  <si>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</si>
  <si>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</si>
  <si>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</si>
  <si>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</si>
  <si>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</si>
  <si>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</si>
  <si>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</si>
  <si>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</si>
  <si>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</si>
  <si>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</si>
  <si>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</si>
  <si>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</si>
  <si>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</si>
  <si>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</si>
  <si>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</si>
  <si>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</si>
  <si>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</si>
  <si>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</si>
  <si>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</si>
  <si>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</si>
  <si>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</si>
  <si>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</si>
  <si>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</si>
  <si>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</si>
  <si>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</si>
  <si>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</si>
  <si>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</si>
  <si>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</si>
  <si>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</si>
  <si>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</si>
  <si>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</si>
  <si>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</si>
  <si>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</si>
  <si>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</si>
  <si>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</si>
  <si>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</si>
  <si>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</si>
  <si>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</si>
  <si>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</si>
  <si>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</si>
  <si>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</si>
  <si>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</si>
  <si>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</si>
  <si>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</si>
  <si>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</si>
  <si>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</si>
  <si>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</si>
  <si>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</si>
  <si>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</si>
  <si>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</si>
  <si>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</si>
  <si>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</si>
  <si>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</si>
  <si>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</si>
  <si>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</si>
  <si>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</si>
  <si>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</si>
  <si>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</si>
  <si>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</si>
  <si>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</si>
  <si>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</si>
  <si>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</si>
  <si>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</si>
  <si>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</si>
  <si>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</si>
  <si>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</si>
  <si>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</si>
  <si>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</si>
  <si>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</si>
  <si>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</si>
  <si>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</si>
  <si>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</si>
  <si>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</si>
  <si>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</si>
  <si>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</si>
  <si>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</si>
  <si>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</si>
  <si>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</si>
  <si>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</si>
  <si>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</si>
  <si>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</si>
  <si>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</si>
  <si>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</si>
  <si>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</si>
  <si>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</si>
  <si>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</si>
  <si>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</si>
  <si>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</si>
  <si>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</si>
  <si>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</si>
  <si>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</si>
  <si>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</si>
  <si>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</si>
  <si>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</si>
  <si>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</si>
  <si>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</si>
  <si>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</si>
  <si>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</si>
  <si>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</si>
  <si>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</si>
  <si>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</si>
  <si>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</si>
  <si>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</si>
  <si>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</si>
  <si>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</si>
  <si>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</si>
  <si>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</si>
  <si>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</si>
  <si>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</si>
  <si>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</si>
  <si>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</si>
  <si>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</si>
  <si>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</si>
  <si>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</si>
  <si>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</si>
  <si>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</si>
  <si>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</si>
  <si>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</si>
  <si>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</si>
  <si>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</si>
  <si>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</si>
  <si>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</si>
  <si>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</si>
  <si>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</si>
  <si>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</si>
  <si>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</si>
  <si>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</si>
  <si>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</si>
  <si>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</si>
  <si>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</si>
  <si>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</si>
  <si>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</si>
  <si>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</si>
  <si>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</si>
  <si>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</si>
  <si>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</si>
  <si>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</si>
  <si>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</si>
  <si>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</si>
  <si>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</si>
  <si>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</si>
  <si>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</si>
  <si>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</si>
  <si>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</si>
  <si>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</si>
  <si>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</si>
  <si>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</si>
  <si>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</si>
  <si>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</si>
  <si>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</si>
  <si>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</si>
  <si>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</si>
  <si>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</si>
  <si>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</si>
  <si>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</si>
  <si>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</si>
  <si>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</si>
  <si>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</si>
  <si>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</si>
  <si>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</si>
  <si>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</si>
  <si>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</si>
  <si>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</si>
  <si>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</si>
  <si>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</si>
  <si>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</si>
  <si>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</si>
  <si>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</si>
  <si>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</si>
  <si>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</si>
  <si>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</si>
  <si>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</si>
  <si>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</si>
  <si>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</si>
  <si>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</si>
  <si>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</si>
  <si>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</si>
  <si>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</si>
  <si>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</si>
  <si>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</si>
  <si>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</si>
  <si>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</si>
  <si>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</si>
  <si>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</si>
  <si>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</si>
  <si>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</si>
  <si>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</si>
  <si>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</si>
  <si>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</si>
  <si>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</si>
  <si>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</si>
  <si>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</si>
  <si>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</si>
  <si>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</si>
  <si>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</si>
  <si>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</si>
  <si>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</si>
  <si>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</si>
  <si>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</si>
  <si>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</si>
  <si>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</si>
  <si>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</si>
  <si>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</si>
  <si>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</si>
  <si>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</si>
  <si>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</si>
  <si>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</si>
  <si>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</si>
  <si>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</si>
  <si>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</si>
  <si>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</si>
  <si>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</si>
  <si>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</si>
  <si>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</si>
  <si>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</si>
  <si>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</si>
  <si>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</si>
  <si>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</si>
  <si>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</si>
  <si>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</si>
  <si>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</si>
  <si>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</si>
  <si>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</si>
  <si>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</si>
  <si>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</si>
  <si>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</si>
  <si>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</si>
  <si>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</si>
  <si>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</si>
  <si>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</si>
  <si>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</si>
  <si>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</si>
  <si>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</si>
  <si>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</si>
  <si>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</si>
  <si>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</si>
  <si>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</si>
  <si>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</si>
  <si>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</si>
  <si>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</si>
  <si>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</si>
  <si>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</si>
  <si>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</si>
  <si>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</si>
  <si>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</si>
  <si>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</si>
  <si>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</si>
  <si>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</si>
  <si>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</si>
  <si>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</si>
  <si>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</si>
  <si>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</si>
  <si>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</si>
  <si>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</si>
  <si>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</si>
  <si>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</si>
  <si>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</si>
  <si>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</si>
  <si>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</si>
  <si>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</si>
  <si>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</si>
  <si>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</si>
  <si>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</si>
  <si>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</si>
  <si>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</si>
  <si>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</si>
  <si>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</si>
  <si>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</si>
  <si>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</si>
  <si>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</si>
  <si>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</si>
  <si>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</si>
  <si>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</si>
  <si>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</si>
  <si>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</si>
  <si>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</si>
  <si>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</si>
  <si>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</si>
  <si>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</si>
  <si>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</si>
  <si>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</si>
  <si>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</si>
  <si>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</si>
  <si>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</si>
  <si>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</si>
  <si>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</si>
  <si>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</si>
  <si>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</si>
  <si>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</si>
  <si>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</si>
  <si>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</si>
  <si>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</si>
  <si>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</si>
  <si>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</si>
  <si>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</si>
  <si>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</si>
  <si>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</si>
  <si>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</si>
  <si>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</si>
  <si>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</si>
  <si>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</si>
  <si>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</si>
  <si>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</si>
  <si>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</si>
  <si>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</si>
  <si>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</si>
  <si>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</si>
  <si>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</si>
  <si>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</si>
  <si>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</si>
  <si>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</si>
  <si>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</si>
  <si>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</si>
  <si>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</si>
  <si>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</si>
  <si>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</si>
  <si>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</si>
  <si>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</si>
  <si>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</si>
  <si>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</si>
  <si>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</si>
  <si>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</si>
  <si>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</si>
  <si>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</si>
  <si>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</si>
  <si>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</si>
  <si>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</si>
  <si>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</si>
  <si>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</si>
  <si>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</si>
  <si>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</si>
  <si>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</si>
  <si>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</si>
  <si>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</si>
  <si>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</si>
  <si>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</si>
  <si>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</si>
  <si>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</si>
  <si>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</si>
  <si>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</si>
  <si>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</si>
  <si>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</si>
  <si>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</si>
  <si>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</si>
  <si>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</si>
  <si>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</si>
  <si>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</si>
  <si>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</si>
  <si>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</si>
  <si>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</si>
  <si>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</si>
  <si>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</si>
  <si>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</si>
  <si>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</si>
  <si>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</si>
  <si>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</si>
  <si>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</si>
  <si>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</si>
  <si>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</si>
  <si>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</si>
  <si>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</si>
  <si>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</si>
  <si>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</si>
  <si>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</si>
  <si>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</si>
  <si>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</si>
  <si>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</si>
  <si>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</si>
  <si>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</si>
  <si>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</si>
  <si>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</si>
  <si>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</si>
  <si>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</si>
  <si>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</si>
  <si>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</si>
  <si>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</si>
  <si>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</si>
  <si>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</si>
  <si>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</si>
  <si>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</si>
  <si>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</si>
  <si>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</si>
  <si>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</si>
  <si>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</si>
  <si>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</si>
  <si>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</si>
  <si>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</si>
  <si>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</si>
  <si>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</si>
  <si>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</si>
  <si>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</si>
  <si>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</si>
  <si>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</si>
  <si>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</si>
  <si>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</si>
  <si>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</si>
  <si>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</si>
  <si>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</si>
  <si>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</si>
  <si>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</si>
  <si>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</si>
  <si>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</si>
  <si>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</si>
  <si>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</si>
  <si>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</si>
  <si>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</si>
  <si>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</si>
  <si>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</si>
  <si>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</si>
  <si>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</si>
  <si>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</si>
  <si>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</si>
  <si>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</si>
  <si>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</si>
  <si>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</si>
  <si>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</si>
  <si>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</si>
  <si>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</si>
  <si>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</si>
  <si>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</si>
  <si>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</si>
  <si>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</si>
  <si>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</si>
  <si>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</si>
  <si>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</si>
  <si>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</si>
  <si>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</si>
  <si>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</si>
  <si>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</si>
  <si>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</si>
  <si>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</si>
  <si>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</si>
  <si>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</si>
  <si>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</si>
  <si>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</si>
  <si>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</si>
  <si>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</si>
  <si>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</si>
  <si>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</si>
  <si>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</si>
  <si>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</si>
  <si>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</si>
  <si>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</si>
  <si>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</si>
  <si>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</si>
  <si>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</si>
  <si>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</si>
  <si>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</si>
  <si>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</si>
  <si>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</si>
  <si>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</si>
  <si>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</si>
  <si>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</si>
  <si>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</si>
  <si>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</si>
  <si>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</si>
  <si>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</si>
  <si>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</si>
  <si>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</si>
  <si>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</si>
  <si>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</si>
  <si>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</si>
  <si>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</si>
  <si>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</si>
  <si>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</si>
  <si>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</si>
  <si>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</si>
  <si>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</si>
  <si>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</si>
  <si>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</si>
  <si>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</si>
  <si>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</si>
  <si>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</si>
  <si>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</si>
  <si>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</si>
  <si>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</si>
  <si>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</si>
  <si>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</si>
  <si>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</si>
  <si>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</si>
  <si>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</si>
  <si>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</si>
  <si>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</si>
  <si>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</si>
  <si>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</si>
  <si>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</si>
  <si>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</si>
  <si>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</si>
  <si>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</si>
  <si>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</si>
  <si>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</si>
  <si>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</si>
  <si>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</si>
  <si>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</si>
  <si>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</si>
  <si>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</si>
  <si>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</si>
  <si>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</si>
  <si>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</si>
  <si>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</si>
  <si>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</si>
  <si>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</si>
  <si>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</si>
  <si>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</si>
  <si>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</si>
  <si>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</si>
  <si>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</si>
  <si>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</si>
  <si>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</si>
  <si>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</si>
  <si>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</si>
  <si>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</si>
  <si>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</si>
  <si>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</si>
  <si>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</si>
  <si>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</si>
  <si>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</si>
  <si>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</si>
  <si>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</si>
  <si>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</si>
  <si>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</si>
  <si>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</si>
  <si>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</si>
  <si>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</si>
  <si>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</si>
  <si>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</si>
  <si>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</si>
  <si>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</si>
  <si>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</si>
  <si>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</si>
  <si>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</si>
  <si>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</si>
  <si>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</si>
  <si>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</si>
  <si>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</si>
  <si>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</si>
  <si>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</si>
  <si>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</si>
  <si>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</si>
  <si>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</si>
  <si>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</si>
  <si>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</si>
  <si>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</si>
  <si>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</si>
  <si>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</si>
  <si>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</si>
  <si>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</si>
  <si>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</si>
  <si>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</si>
  <si>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</si>
  <si>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</si>
  <si>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</si>
  <si>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</si>
  <si>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</si>
  <si>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</si>
  <si>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</si>
  <si>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</si>
  <si>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</si>
  <si>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</si>
  <si>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</si>
  <si>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</si>
  <si>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</si>
  <si>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</si>
  <si>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</si>
  <si>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</si>
  <si>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</si>
  <si>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</si>
  <si>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</si>
  <si>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</si>
  <si>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</si>
  <si>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</si>
  <si>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</si>
  <si>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</si>
  <si>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</si>
  <si>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</si>
  <si>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</si>
  <si>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</si>
  <si>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</si>
  <si>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</si>
  <si>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</si>
  <si>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</si>
  <si>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</si>
  <si>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</si>
  <si>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</si>
  <si>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</si>
  <si>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</si>
  <si>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</si>
  <si>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</si>
  <si>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</si>
  <si>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</si>
  <si>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</si>
  <si>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</si>
  <si>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</si>
  <si>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</si>
  <si>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</si>
  <si>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</si>
  <si>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</si>
  <si>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</si>
  <si>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</si>
  <si>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</si>
  <si>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</si>
  <si>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</si>
  <si>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</si>
  <si>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</si>
  <si>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</si>
  <si>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</si>
  <si>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</si>
  <si>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</si>
  <si>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</si>
  <si>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</si>
  <si>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</si>
  <si>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</si>
  <si>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</si>
  <si>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</si>
  <si>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</si>
  <si>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</si>
  <si>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</si>
  <si>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</si>
  <si>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</si>
  <si>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</si>
  <si>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</si>
  <si>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</si>
  <si>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</si>
  <si>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</si>
  <si>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</si>
  <si>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</si>
  <si>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</si>
  <si>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</si>
  <si>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</si>
  <si>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</si>
  <si>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</si>
  <si>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</si>
  <si>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</si>
  <si>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</si>
  <si>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</si>
  <si>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</si>
  <si>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</si>
  <si>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</si>
  <si>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</si>
  <si>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</si>
  <si>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</si>
  <si>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</si>
  <si>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</si>
  <si>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</si>
  <si>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</si>
  <si>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</si>
  <si>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</si>
  <si>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</si>
  <si>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</si>
  <si>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</si>
  <si>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</si>
  <si>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</si>
  <si>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</si>
  <si>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</si>
  <si>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</si>
  <si>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</si>
  <si>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</si>
  <si>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</si>
  <si>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</si>
  <si>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</si>
  <si>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</si>
  <si>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</si>
  <si>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</si>
  <si>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</si>
  <si>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</si>
  <si>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</si>
  <si>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</si>
  <si>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</si>
  <si>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</si>
  <si>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</si>
  <si>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</si>
  <si>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</si>
  <si>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</si>
  <si>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</si>
  <si>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</si>
  <si>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</si>
  <si>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</si>
  <si>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</si>
  <si>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</si>
  <si>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</si>
  <si>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</si>
  <si>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</si>
  <si>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</si>
  <si>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</si>
  <si>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</si>
  <si>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</si>
  <si>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</si>
  <si>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</si>
  <si>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</si>
  <si>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</si>
  <si>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</si>
  <si>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</si>
  <si>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</si>
  <si>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</si>
  <si>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</si>
  <si>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</si>
  <si>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</si>
  <si>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</si>
  <si>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</si>
  <si>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</si>
  <si>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</si>
  <si>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</si>
  <si>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</si>
  <si>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</si>
  <si>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</si>
  <si>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</si>
  <si>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</si>
  <si>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</si>
  <si>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</si>
  <si>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</si>
  <si>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</si>
  <si>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</si>
  <si>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</si>
  <si>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</si>
  <si>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</si>
  <si>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</si>
  <si>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</si>
  <si>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</si>
  <si>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</si>
  <si>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</si>
  <si>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</si>
  <si>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</si>
  <si>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</si>
  <si>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</si>
  <si>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</si>
  <si>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</si>
  <si>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</si>
  <si>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</si>
  <si>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</si>
  <si>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</si>
  <si>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</si>
  <si>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</si>
  <si>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</si>
  <si>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</si>
  <si>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</si>
  <si>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</si>
  <si>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</si>
  <si>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</si>
  <si>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</si>
  <si>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</si>
  <si>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</si>
  <si>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</si>
  <si>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</si>
  <si>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</si>
  <si>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</si>
  <si>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</si>
  <si>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</si>
  <si>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</si>
  <si>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</si>
  <si>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</si>
  <si>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</si>
  <si>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</si>
  <si>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</si>
  <si>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</si>
  <si>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</si>
  <si>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</si>
  <si>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</si>
  <si>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</si>
  <si>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</si>
  <si>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</si>
  <si>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</si>
  <si>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</si>
  <si>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</si>
  <si>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</si>
  <si>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</si>
  <si>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</si>
  <si>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</si>
  <si>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</si>
  <si>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</si>
  <si>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</si>
  <si>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</si>
  <si>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</si>
  <si>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</si>
  <si>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</si>
  <si>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</si>
  <si>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</si>
  <si>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</si>
  <si>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</si>
  <si>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</si>
  <si>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</si>
  <si>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</si>
  <si>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</si>
  <si>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</si>
  <si>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</si>
  <si>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</si>
  <si>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</si>
  <si>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</si>
  <si>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</si>
  <si>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</si>
  <si>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</si>
  <si>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</si>
  <si>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</si>
  <si>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</si>
  <si>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</si>
  <si>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</si>
  <si>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</si>
  <si>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</si>
  <si>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</si>
  <si>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</si>
  <si>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</si>
  <si>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</si>
  <si>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</si>
  <si>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</si>
  <si>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</si>
  <si>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</si>
  <si>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</si>
  <si>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</si>
  <si>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</si>
  <si>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</si>
  <si>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</si>
  <si>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</si>
  <si>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</si>
  <si>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</si>
  <si>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</si>
  <si>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</si>
  <si>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</si>
  <si>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</si>
  <si>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</si>
  <si>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</si>
  <si>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</si>
  <si>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</si>
  <si>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</si>
  <si>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</si>
  <si>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</si>
  <si>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</si>
  <si>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</si>
  <si>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</si>
  <si>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</si>
  <si>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</si>
  <si>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</si>
  <si>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</si>
  <si>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</si>
  <si>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</si>
  <si>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</si>
  <si>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</si>
  <si>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</si>
  <si>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</si>
  <si>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</si>
  <si>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</si>
  <si>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</si>
  <si>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</si>
  <si>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</si>
  <si>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</si>
  <si>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</si>
  <si>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</si>
  <si>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</si>
  <si>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</si>
  <si>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</si>
  <si>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</si>
  <si>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</si>
  <si>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</si>
  <si>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</si>
  <si>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</si>
  <si>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</si>
  <si>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</si>
  <si>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</si>
  <si>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</si>
  <si>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</si>
  <si>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</si>
  <si>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</si>
  <si>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</si>
  <si>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</si>
  <si>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</si>
  <si>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</si>
  <si>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</si>
  <si>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</si>
  <si>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</si>
  <si>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</si>
  <si>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</si>
  <si>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</si>
  <si>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</si>
  <si>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</si>
  <si>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</si>
  <si>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</si>
  <si>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</si>
  <si>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</si>
  <si>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</si>
  <si>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</si>
  <si>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</si>
  <si>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</si>
  <si>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</si>
  <si>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</si>
  <si>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</si>
  <si>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</si>
  <si>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</si>
  <si>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</si>
  <si>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</si>
  <si>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</si>
  <si>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</si>
  <si>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</si>
  <si>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</si>
  <si>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</si>
  <si>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</si>
  <si>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</si>
  <si>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</si>
  <si>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</si>
  <si>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</si>
  <si>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</si>
  <si>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</si>
  <si>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</si>
  <si>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</si>
  <si>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</si>
  <si>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</si>
  <si>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</si>
  <si>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</si>
  <si>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</si>
  <si>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</si>
  <si>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</si>
  <si>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</si>
  <si>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</si>
  <si>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</si>
  <si>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</si>
  <si>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</si>
  <si>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</si>
  <si>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</si>
  <si>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</si>
  <si>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</si>
  <si>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</si>
  <si>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</si>
  <si>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</si>
  <si>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</si>
  <si>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</si>
  <si>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</si>
  <si>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</si>
  <si>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</si>
  <si>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</si>
  <si>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</si>
  <si>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</si>
  <si>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</si>
  <si>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</si>
  <si>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</si>
  <si>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</si>
  <si>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</si>
  <si>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</si>
  <si>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</si>
  <si>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</si>
  <si>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</si>
  <si>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</si>
  <si>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</si>
  <si>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</si>
  <si>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</si>
  <si>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</si>
  <si>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</si>
  <si>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</si>
  <si>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</si>
  <si>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</si>
  <si>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</si>
  <si>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</si>
  <si>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</si>
  <si>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</si>
  <si>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</si>
  <si>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</si>
  <si>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</si>
  <si>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</si>
  <si>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</si>
  <si>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</si>
  <si>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</si>
  <si>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</si>
  <si>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</si>
  <si>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</si>
  <si>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</si>
  <si>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</si>
  <si>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</si>
  <si>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</si>
  <si>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</si>
  <si>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</si>
  <si>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</si>
  <si>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</si>
  <si>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</si>
  <si>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</si>
  <si>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</si>
  <si>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</si>
  <si>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</si>
  <si>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</si>
  <si>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</si>
  <si>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</si>
  <si>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</si>
  <si>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</si>
  <si>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</si>
  <si>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</si>
  <si>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</si>
  <si>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</si>
  <si>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</si>
  <si>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</si>
  <si>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</si>
  <si>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</si>
  <si>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</si>
  <si>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</si>
  <si>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</si>
  <si>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</si>
  <si>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</si>
  <si>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</si>
  <si>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</si>
  <si>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</si>
  <si>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</si>
  <si>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</si>
  <si>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</si>
  <si>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</si>
  <si>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</si>
  <si>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</si>
  <si>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</si>
  <si>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</si>
  <si>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</si>
  <si>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</si>
  <si>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</si>
  <si>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</si>
  <si>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</si>
  <si>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</si>
  <si>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</si>
  <si>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</si>
  <si>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</si>
  <si>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</si>
  <si>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</si>
  <si>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</si>
  <si>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</si>
  <si>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</si>
  <si>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</si>
  <si>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</si>
  <si>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</si>
  <si>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</si>
  <si>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</si>
  <si>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</si>
  <si>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</si>
  <si>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</si>
  <si>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</si>
  <si>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</si>
  <si>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</si>
  <si>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</si>
  <si>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</si>
  <si>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</si>
  <si>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</si>
  <si>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</si>
  <si>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</si>
  <si>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</si>
  <si>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</si>
  <si>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</si>
  <si>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</si>
  <si>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</si>
  <si>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</si>
  <si>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</si>
  <si>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</si>
  <si>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</si>
  <si>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</si>
  <si>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</si>
  <si>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</si>
  <si>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</si>
  <si>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</si>
  <si>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</si>
  <si>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</si>
  <si>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</si>
  <si>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</si>
  <si>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</si>
  <si>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</si>
  <si>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</si>
  <si>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</si>
  <si>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</si>
  <si>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</si>
  <si>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</si>
  <si>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</si>
  <si>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</si>
  <si>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</si>
  <si>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</si>
  <si>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</si>
  <si>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</si>
  <si>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</si>
  <si>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</si>
  <si>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</si>
  <si>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</si>
  <si>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</si>
  <si>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</si>
  <si>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</si>
  <si>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</si>
  <si>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</si>
  <si>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</si>
  <si>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</si>
  <si>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</si>
  <si>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</si>
  <si>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</si>
  <si>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</si>
  <si>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</si>
  <si>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</si>
  <si>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</si>
  <si>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</si>
  <si>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</si>
  <si>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</si>
  <si>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</si>
  <si>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</si>
  <si>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</si>
  <si>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</si>
  <si>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</si>
  <si>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</si>
  <si>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</si>
  <si>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</si>
  <si>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</si>
  <si>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</si>
  <si>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</si>
  <si>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</si>
  <si>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</si>
  <si>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</si>
  <si>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</si>
  <si>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</si>
  <si>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</si>
  <si>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</si>
  <si>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</si>
  <si>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</si>
  <si>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</si>
  <si>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</si>
  <si>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</si>
  <si>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</si>
  <si>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</si>
  <si>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</si>
  <si>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</si>
  <si>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</si>
  <si>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</si>
  <si>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</si>
  <si>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</si>
  <si>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</si>
  <si>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</si>
  <si>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</si>
  <si>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</si>
  <si>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</si>
  <si>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</si>
  <si>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</si>
  <si>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</si>
  <si>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</si>
  <si>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</si>
  <si>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</si>
  <si>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</si>
  <si>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</si>
  <si>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</si>
  <si>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</si>
  <si>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</si>
  <si>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</si>
  <si>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</si>
  <si>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</si>
  <si>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</si>
  <si>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</si>
  <si>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</si>
  <si>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</si>
  <si>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</si>
  <si>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</si>
  <si>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</si>
  <si>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</si>
  <si>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</si>
  <si>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</si>
  <si>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</si>
  <si>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</si>
  <si>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</si>
  <si>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</si>
  <si>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</si>
  <si>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</si>
  <si>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</si>
  <si>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</si>
  <si>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</si>
  <si>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</si>
  <si>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</si>
  <si>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</si>
  <si>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</si>
  <si>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</si>
  <si>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</si>
  <si>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</si>
  <si>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</si>
  <si>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</si>
  <si>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</si>
  <si>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</si>
  <si>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</si>
  <si>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</si>
  <si>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</si>
  <si>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</si>
  <si>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</si>
  <si>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</si>
  <si>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</si>
  <si>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</si>
  <si>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</si>
  <si>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</si>
  <si>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</si>
  <si>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</si>
  <si>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</si>
  <si>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</si>
  <si>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</si>
  <si>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</si>
  <si>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</si>
  <si>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</si>
  <si>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</si>
  <si>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</si>
  <si>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</si>
  <si>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</si>
  <si>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</si>
  <si>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</si>
  <si>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</si>
  <si>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</si>
  <si>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</si>
  <si>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</si>
  <si>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</si>
  <si>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</si>
  <si>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</si>
  <si>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</si>
  <si>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</si>
  <si>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</si>
  <si>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</si>
  <si>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</si>
  <si>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</si>
  <si>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</si>
  <si>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</si>
  <si>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</si>
  <si>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</si>
  <si>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</si>
  <si>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</si>
  <si>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</si>
  <si>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</si>
  <si>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</si>
  <si>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</si>
  <si>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</si>
  <si>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</si>
  <si>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</si>
  <si>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</si>
  <si>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</si>
  <si>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</si>
  <si>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</si>
  <si>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</si>
  <si>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</si>
  <si>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</si>
  <si>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</si>
  <si>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</si>
  <si>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</si>
  <si>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</si>
  <si>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</si>
  <si>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</si>
  <si>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</si>
  <si>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</si>
  <si>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</si>
  <si>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</si>
  <si>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</si>
  <si>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</si>
  <si>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</si>
  <si>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</si>
  <si>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</si>
  <si>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</si>
  <si>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</si>
  <si>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</si>
  <si>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</si>
  <si>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</si>
  <si>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</si>
  <si>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</si>
  <si>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</si>
  <si>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</si>
  <si>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</si>
  <si>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</si>
  <si>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</si>
  <si>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</si>
  <si>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</si>
  <si>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</si>
  <si>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</si>
  <si>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</si>
  <si>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</si>
  <si>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</si>
  <si>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</si>
  <si>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</si>
  <si>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</si>
  <si>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</si>
  <si>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</si>
  <si>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</si>
  <si>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</si>
  <si>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</si>
  <si>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</si>
  <si>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</si>
  <si>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</si>
  <si>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</si>
  <si>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</si>
  <si>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</si>
  <si>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</si>
  <si>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</si>
  <si>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</si>
  <si>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</si>
  <si>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</si>
  <si>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</si>
  <si>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</si>
  <si>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</si>
  <si>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</si>
  <si>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</si>
  <si>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</si>
  <si>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</si>
  <si>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</si>
  <si>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</si>
  <si>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</si>
  <si>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</si>
  <si>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</si>
  <si>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</si>
  <si>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</si>
  <si>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</si>
  <si>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</si>
  <si>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</si>
  <si>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</si>
  <si>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</si>
  <si>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</si>
  <si>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</si>
  <si>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</si>
  <si>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</si>
  <si>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</si>
  <si>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</si>
  <si>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</si>
  <si>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</si>
  <si>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</si>
  <si>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</si>
  <si>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</si>
  <si>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</si>
  <si>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</si>
  <si>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</si>
  <si>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</si>
  <si>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</si>
  <si>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</si>
  <si>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</si>
  <si>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</si>
  <si>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</si>
  <si>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</si>
  <si>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</si>
  <si>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</si>
  <si>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</si>
  <si>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</si>
  <si>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</si>
  <si>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</si>
  <si>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</si>
  <si>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</si>
  <si>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</si>
  <si>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</si>
  <si>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</si>
  <si>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</si>
  <si>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</si>
  <si>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</si>
  <si>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</si>
  <si>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</si>
  <si>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</si>
  <si>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</si>
  <si>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</si>
  <si>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</si>
  <si>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</si>
  <si>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</si>
  <si>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</si>
  <si>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</si>
  <si>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</si>
  <si>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</si>
  <si>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</si>
  <si>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</si>
  <si>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</si>
  <si>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</si>
  <si>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</si>
  <si>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</si>
  <si>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</si>
  <si>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</si>
  <si>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</si>
  <si>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</si>
  <si>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</si>
  <si>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</si>
  <si>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</si>
  <si>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</si>
  <si>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</si>
  <si>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</si>
  <si>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</si>
  <si>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</si>
  <si>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</si>
  <si>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</si>
  <si>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</si>
  <si>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</si>
  <si>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</si>
  <si>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</si>
  <si>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</si>
  <si>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</si>
  <si>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</si>
  <si>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</si>
  <si>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</si>
  <si>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</si>
  <si>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</si>
  <si>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</si>
  <si>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</si>
  <si>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</si>
  <si>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</si>
  <si>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</si>
  <si>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</si>
  <si>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</si>
  <si>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</si>
  <si>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</si>
  <si>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</si>
  <si>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</si>
  <si>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</si>
  <si>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</si>
  <si>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</si>
  <si>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</si>
  <si>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</si>
  <si>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</si>
  <si>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</si>
  <si>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</si>
  <si>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</si>
  <si>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</si>
  <si>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</si>
  <si>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</si>
  <si>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</si>
  <si>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</si>
  <si>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</si>
  <si>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</si>
  <si>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</si>
  <si>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</si>
  <si>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</si>
  <si>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</si>
  <si>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</si>
  <si>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</si>
  <si>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</si>
  <si>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</si>
  <si>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</si>
  <si>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</si>
  <si>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</si>
  <si>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</si>
  <si>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</si>
  <si>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</si>
  <si>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</si>
  <si>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</si>
  <si>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</si>
  <si>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</si>
  <si>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</si>
  <si>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</si>
  <si>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</si>
  <si>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</si>
  <si>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</si>
  <si>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</si>
  <si>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</si>
  <si>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</si>
  <si>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</si>
  <si>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</si>
  <si>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</si>
  <si>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</si>
  <si>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</si>
  <si>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</si>
  <si>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</si>
  <si>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</si>
  <si>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</si>
  <si>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</si>
  <si>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</si>
  <si>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</si>
  <si>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</si>
  <si>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</si>
  <si>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</si>
  <si>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</si>
  <si>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</si>
  <si>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</si>
  <si>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</si>
  <si>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</si>
  <si>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</si>
  <si>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</si>
  <si>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</si>
  <si>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</si>
  <si>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</si>
  <si>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</si>
  <si>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</si>
  <si>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</si>
  <si>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</si>
  <si>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</si>
  <si>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</si>
  <si>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</si>
  <si>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</si>
  <si>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</si>
  <si>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</si>
  <si>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</si>
  <si>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</si>
  <si>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</si>
  <si>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</si>
  <si>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</si>
  <si>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</si>
  <si>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</si>
  <si>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</si>
  <si>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</si>
  <si>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</si>
  <si>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</si>
  <si>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</si>
  <si>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</si>
  <si>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</si>
  <si>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</si>
  <si>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</si>
  <si>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</si>
  <si>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</si>
  <si>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</si>
  <si>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</si>
  <si>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</si>
  <si>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</si>
  <si>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</si>
  <si>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</si>
  <si>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</si>
  <si>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</si>
  <si>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</si>
  <si>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</si>
  <si>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</si>
  <si>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</si>
  <si>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</si>
  <si>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</si>
  <si>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</si>
  <si>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</si>
  <si>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</si>
  <si>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</si>
  <si>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</si>
  <si>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</si>
  <si>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</si>
  <si>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</si>
  <si>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</si>
  <si>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</si>
  <si>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</si>
  <si>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</si>
  <si>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</si>
  <si>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</si>
  <si>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</si>
  <si>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</si>
  <si>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</si>
  <si>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</si>
  <si>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</si>
  <si>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</si>
  <si>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</si>
  <si>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</si>
  <si>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</si>
  <si>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</si>
  <si>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</si>
  <si>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</si>
  <si>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</si>
  <si>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</si>
  <si>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</si>
  <si>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</si>
  <si>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</si>
  <si>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</si>
  <si>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</si>
  <si>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</si>
  <si>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</si>
  <si>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</si>
  <si>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</si>
  <si>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</si>
  <si>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</si>
  <si>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</si>
  <si>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</si>
  <si>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</si>
  <si>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</si>
  <si>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</si>
  <si>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</si>
  <si>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</si>
  <si>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</si>
  <si>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</si>
  <si>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</si>
  <si>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</si>
  <si>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</si>
  <si>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</si>
  <si>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</si>
  <si>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</si>
  <si>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</si>
  <si>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</si>
  <si>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</si>
  <si>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</si>
  <si>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</si>
  <si>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</si>
  <si>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</si>
  <si>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</si>
  <si>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</si>
  <si>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</si>
  <si>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</si>
  <si>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</si>
  <si>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</si>
  <si>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</si>
  <si>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</si>
  <si>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</si>
  <si>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</si>
  <si>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</si>
  <si>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</si>
  <si>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</si>
  <si>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</si>
  <si>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</si>
  <si>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</si>
  <si>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</si>
  <si>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</si>
  <si>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</si>
  <si>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</si>
  <si>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</si>
  <si>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</si>
  <si>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</si>
  <si>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</si>
  <si>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</si>
  <si>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</si>
  <si>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</si>
  <si>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</si>
  <si>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</si>
  <si>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</si>
  <si>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</si>
  <si>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</si>
  <si>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</si>
  <si>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</si>
  <si>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</si>
  <si>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</si>
  <si>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</si>
  <si>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</si>
  <si>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</si>
  <si>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</si>
  <si>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</si>
  <si>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</si>
  <si>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</si>
  <si>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</si>
  <si>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</si>
  <si>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</si>
  <si>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</si>
  <si>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</si>
  <si>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</si>
  <si>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</si>
  <si>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</si>
  <si>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</si>
  <si>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</si>
  <si>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</si>
  <si>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</si>
  <si>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</si>
  <si>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</si>
  <si>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</si>
  <si>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</si>
  <si>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</si>
  <si>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</si>
  <si>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</si>
  <si>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</si>
  <si>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</si>
  <si>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</si>
  <si>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</si>
  <si>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</si>
  <si>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</si>
  <si>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</si>
  <si>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</si>
  <si>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</si>
  <si>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</si>
  <si>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</si>
  <si>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</si>
  <si>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</si>
  <si>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</si>
  <si>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</si>
  <si>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</si>
  <si>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</si>
  <si>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</si>
  <si>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</si>
  <si>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</si>
  <si>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</si>
  <si>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</si>
  <si>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</si>
  <si>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</si>
  <si>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</si>
  <si>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</si>
  <si>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</si>
  <si>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</si>
  <si>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</si>
  <si>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</si>
  <si>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</si>
  <si>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</si>
  <si>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</si>
  <si>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</si>
  <si>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</si>
  <si>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</si>
  <si>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</si>
  <si>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</si>
  <si>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</si>
  <si>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</si>
  <si>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</si>
  <si>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</si>
  <si>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</si>
  <si>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</si>
  <si>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</si>
  <si>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</si>
  <si>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</si>
  <si>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</si>
  <si>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</si>
  <si>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</si>
  <si>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</si>
  <si>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</si>
  <si>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</si>
  <si>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</si>
  <si>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</si>
  <si>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</si>
  <si>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</si>
  <si>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</si>
  <si>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</si>
  <si>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</si>
  <si>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</si>
  <si>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</si>
  <si>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</si>
  <si>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</si>
  <si>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</si>
  <si>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</si>
  <si>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</si>
  <si>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</si>
  <si>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</si>
  <si>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</si>
  <si>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</si>
  <si>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</si>
  <si>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</si>
  <si>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</si>
  <si>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</si>
  <si>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</si>
  <si>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</si>
  <si>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</si>
  <si>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</si>
  <si>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</si>
  <si>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</si>
  <si>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</si>
  <si>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</si>
  <si>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</si>
  <si>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</si>
  <si>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</si>
  <si>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</si>
  <si>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</si>
  <si>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</si>
  <si>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</si>
  <si>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</si>
  <si>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</si>
  <si>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</si>
  <si>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</si>
  <si>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</si>
  <si>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</si>
  <si>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</si>
  <si>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</si>
  <si>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</si>
  <si>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</si>
  <si>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</si>
  <si>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</si>
  <si>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</si>
  <si>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</si>
  <si>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</si>
  <si>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</si>
  <si>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</si>
  <si>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</si>
  <si>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</si>
  <si>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</si>
  <si>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</si>
  <si>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</si>
  <si>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</si>
  <si>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</si>
  <si>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</si>
  <si>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</si>
  <si>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</si>
  <si>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</si>
  <si>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</si>
  <si>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</si>
  <si>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</si>
  <si>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</si>
  <si>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</si>
  <si>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</si>
  <si>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</si>
  <si>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</si>
  <si>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</si>
  <si>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</si>
  <si>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</si>
  <si>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</si>
  <si>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</si>
  <si>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</si>
  <si>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</si>
  <si>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</si>
  <si>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</si>
  <si>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</si>
  <si>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</si>
  <si>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</si>
  <si>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</si>
  <si>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</si>
  <si>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</si>
  <si>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</si>
  <si>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</si>
  <si>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</si>
  <si>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</si>
  <si>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</si>
  <si>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</si>
  <si>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</si>
  <si>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</si>
  <si>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</si>
  <si>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</si>
  <si>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</si>
  <si>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</si>
  <si>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</si>
  <si>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</si>
  <si>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</si>
  <si>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</si>
  <si>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</si>
  <si>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</si>
  <si>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</si>
  <si>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</si>
  <si>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</si>
  <si>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</si>
  <si>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</si>
  <si>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</si>
  <si>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</si>
  <si>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</si>
  <si>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</si>
  <si>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</si>
  <si>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</si>
  <si>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</si>
  <si>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</si>
  <si>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</si>
  <si>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</si>
  <si>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</si>
  <si>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</si>
  <si>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</si>
  <si>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</si>
  <si>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</si>
  <si>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</si>
  <si>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</si>
  <si>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</si>
  <si>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</si>
  <si>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</si>
  <si>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</si>
  <si>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</si>
  <si>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</si>
  <si>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</si>
  <si>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</si>
  <si>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</si>
  <si>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</si>
  <si>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</si>
  <si>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</si>
  <si>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</si>
  <si>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</si>
  <si>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</si>
  <si>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</si>
  <si>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</si>
  <si>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</si>
  <si>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</si>
  <si>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</si>
  <si>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</si>
  <si>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</si>
  <si>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</si>
  <si>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</si>
  <si>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</si>
  <si>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</si>
  <si>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</si>
  <si>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</si>
  <si>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</si>
  <si>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</si>
  <si>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</si>
  <si>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</si>
  <si>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</si>
  <si>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</si>
  <si>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</si>
  <si>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</si>
  <si>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</si>
  <si>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</si>
  <si>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</si>
  <si>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</si>
  <si>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</si>
  <si>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</si>
  <si>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</si>
  <si>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</si>
  <si>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</si>
  <si>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</si>
  <si>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</si>
  <si>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</si>
  <si>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</si>
  <si>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</si>
  <si>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</si>
  <si>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</si>
  <si>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</si>
  <si>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</si>
  <si>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</si>
  <si>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</si>
  <si>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</si>
  <si>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</si>
  <si>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</si>
  <si>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</si>
  <si>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</si>
  <si>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</si>
  <si>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</si>
  <si>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</si>
  <si>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</si>
  <si>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</si>
  <si>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</si>
  <si>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</si>
  <si>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</si>
  <si>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</si>
  <si>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</si>
  <si>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</si>
  <si>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</si>
  <si>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</si>
  <si>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</si>
  <si>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</si>
  <si>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</si>
  <si>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</si>
  <si>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</si>
  <si>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</si>
  <si>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</si>
  <si>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</si>
  <si>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</si>
  <si>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</si>
  <si>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</si>
  <si>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</si>
  <si>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</si>
  <si>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</si>
  <si>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</si>
  <si>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</si>
  <si>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</si>
  <si>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</si>
  <si>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</si>
  <si>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</si>
  <si>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</si>
  <si>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</si>
  <si>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</si>
  <si>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</si>
  <si>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</si>
  <si>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</si>
  <si>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</si>
  <si>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</si>
  <si>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</si>
  <si>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</si>
  <si>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</si>
  <si>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</si>
  <si>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</si>
  <si>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</si>
  <si>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</si>
  <si>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</si>
  <si>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</si>
  <si>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</si>
  <si>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</si>
  <si>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</si>
  <si>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</si>
  <si>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</si>
  <si>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</si>
  <si>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</si>
  <si>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</si>
  <si>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</si>
  <si>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</si>
  <si>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</si>
  <si>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</si>
  <si>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</si>
  <si>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</si>
  <si>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</si>
  <si>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</si>
  <si>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</si>
  <si>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</si>
  <si>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</si>
  <si>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</si>
  <si>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</si>
  <si>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</si>
  <si>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</si>
  <si>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</si>
  <si>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</si>
  <si>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</si>
  <si>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</si>
  <si>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</si>
  <si>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</si>
  <si>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</si>
  <si>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</si>
  <si>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</si>
  <si>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</si>
  <si>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</si>
  <si>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</si>
  <si>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</si>
  <si>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</si>
  <si>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</si>
  <si>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</si>
  <si>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</si>
  <si>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</si>
  <si>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</si>
  <si>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</si>
  <si>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</si>
  <si>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</si>
  <si>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</si>
  <si>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</si>
  <si>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</si>
  <si>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</si>
  <si>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</si>
  <si>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</si>
  <si>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</si>
  <si>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</si>
  <si>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</si>
  <si>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</si>
  <si>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</si>
  <si>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</si>
  <si>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</si>
  <si>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</si>
  <si>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</si>
  <si>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</si>
  <si>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</si>
  <si>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</si>
  <si>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</si>
  <si>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</si>
  <si>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</si>
  <si>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</si>
  <si>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</si>
  <si>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</si>
  <si>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</si>
  <si>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</si>
  <si>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</si>
  <si>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</si>
  <si>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</si>
  <si>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</si>
  <si>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</si>
  <si>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</si>
  <si>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</si>
  <si>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</si>
  <si>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</si>
  <si>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</si>
  <si>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</si>
  <si>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</si>
  <si>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</si>
  <si>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</si>
  <si>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</si>
  <si>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</si>
  <si>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</si>
  <si>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</si>
  <si>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</si>
  <si>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</si>
  <si>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</si>
  <si>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</si>
  <si>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</si>
  <si>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</si>
  <si>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</si>
  <si>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</si>
  <si>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</si>
  <si>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</si>
  <si>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</si>
  <si>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</si>
  <si>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</si>
  <si>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</si>
  <si>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</si>
  <si>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</si>
  <si>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</si>
  <si>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</si>
  <si>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</si>
  <si>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</si>
  <si>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</si>
  <si>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</si>
  <si>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</si>
  <si>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</si>
  <si>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</si>
  <si>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</si>
  <si>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</si>
  <si>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</si>
  <si>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</si>
  <si>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</si>
  <si>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</si>
  <si>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</si>
  <si>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</si>
  <si>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</si>
  <si>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</si>
  <si>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</si>
  <si>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</si>
  <si>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</si>
  <si>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</si>
  <si>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</si>
  <si>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</si>
  <si>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</si>
  <si>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</si>
  <si>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</si>
  <si>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</si>
  <si>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</si>
  <si>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</si>
  <si>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</si>
  <si>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</si>
  <si>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</si>
  <si>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</si>
  <si>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</si>
  <si>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</si>
  <si>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</si>
  <si>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</si>
  <si>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</si>
  <si>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</si>
  <si>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</si>
  <si>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</si>
  <si>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</si>
  <si>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</si>
  <si>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</si>
  <si>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</si>
  <si>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</si>
  <si>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</si>
  <si>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</si>
  <si>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</si>
  <si>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</si>
  <si>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</si>
  <si>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</si>
  <si>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</si>
  <si>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</si>
  <si>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</si>
  <si>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</si>
  <si>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</si>
  <si>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</si>
  <si>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</si>
  <si>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</si>
  <si>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</si>
  <si>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</si>
  <si>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</si>
  <si>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</si>
  <si>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</si>
  <si>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</si>
  <si>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</si>
  <si>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</si>
  <si>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</si>
  <si>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</si>
  <si>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</si>
  <si>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</si>
  <si>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</si>
  <si>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</si>
  <si>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</si>
  <si>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</si>
  <si>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</si>
  <si>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</si>
  <si>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</si>
  <si>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</si>
  <si>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</si>
  <si>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</si>
  <si>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</si>
  <si>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</si>
  <si>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</si>
  <si>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</si>
  <si>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</si>
  <si>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</si>
  <si>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</si>
  <si>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</si>
  <si>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</si>
  <si>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</si>
  <si>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</si>
  <si>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</si>
  <si>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</si>
  <si>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</si>
  <si>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</si>
  <si>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</si>
  <si>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</si>
  <si>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</si>
  <si>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</si>
  <si>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</si>
  <si>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</si>
  <si>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</si>
  <si>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</si>
  <si>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</si>
  <si>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</si>
  <si>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</si>
  <si>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</si>
  <si>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</si>
  <si>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</si>
  <si>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</si>
  <si>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</si>
  <si>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</si>
  <si>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</si>
  <si>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</si>
  <si>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</si>
  <si>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</si>
  <si>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</si>
  <si>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</si>
  <si>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</si>
  <si>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</si>
  <si>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</si>
  <si>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</si>
  <si>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</si>
  <si>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</si>
  <si>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</si>
  <si>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</si>
  <si>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</si>
  <si>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</si>
  <si>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</si>
  <si>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</si>
  <si>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</si>
  <si>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</si>
  <si>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</si>
  <si>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</si>
  <si>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</si>
  <si>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</si>
  <si>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</si>
  <si>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</si>
  <si>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</si>
  <si>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</si>
  <si>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</si>
  <si>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</si>
  <si>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</si>
  <si>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</si>
  <si>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</si>
  <si>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</si>
  <si>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</si>
  <si>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</si>
  <si>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</si>
  <si>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</si>
  <si>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</si>
  <si>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</si>
  <si>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</si>
  <si>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</si>
  <si>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</si>
  <si>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</si>
  <si>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</si>
  <si>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</si>
  <si>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</si>
  <si>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</si>
  <si>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</si>
  <si>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</si>
  <si>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</si>
  <si>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</si>
  <si>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</si>
  <si>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</si>
  <si>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</si>
  <si>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</si>
  <si>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</si>
  <si>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</si>
  <si>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</si>
  <si>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</si>
  <si>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</si>
  <si>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</si>
  <si>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</si>
  <si>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</si>
  <si>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</si>
  <si>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</si>
  <si>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</si>
  <si>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</si>
  <si>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</si>
  <si>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</si>
  <si>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</si>
  <si>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</si>
  <si>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</si>
  <si>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</si>
  <si>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</si>
  <si>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</si>
  <si>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</si>
  <si>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</si>
  <si>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</si>
  <si>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</si>
  <si>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</si>
  <si>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</si>
  <si>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</si>
  <si>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</si>
  <si>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</si>
  <si>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</si>
  <si>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</si>
  <si>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</si>
  <si>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</si>
  <si>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</si>
  <si>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</si>
  <si>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</si>
  <si>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</si>
  <si>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</si>
  <si>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</si>
  <si>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</si>
  <si>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</si>
  <si>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</si>
  <si>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</si>
  <si>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</si>
  <si>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</si>
  <si>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</si>
  <si>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</si>
  <si>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</si>
  <si>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</si>
  <si>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</si>
  <si>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</si>
  <si>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</si>
  <si>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</si>
  <si>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</si>
  <si>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</si>
  <si>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</si>
  <si>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</si>
  <si>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</si>
  <si>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</si>
  <si>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</si>
  <si>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</si>
  <si>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</si>
  <si>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</si>
  <si>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</si>
  <si>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</si>
  <si>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</si>
  <si>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</si>
  <si>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</si>
  <si>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</si>
  <si>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</si>
  <si>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</si>
  <si>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</si>
  <si>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</si>
  <si>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</si>
  <si>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</si>
  <si>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</si>
  <si>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</si>
  <si>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</si>
  <si>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</si>
  <si>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</si>
  <si>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</si>
  <si>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</si>
  <si>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</si>
  <si>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</si>
  <si>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</si>
  <si>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</si>
  <si>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</si>
  <si>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</si>
  <si>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</si>
  <si>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</si>
  <si>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</si>
  <si>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</si>
  <si>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</si>
  <si>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</si>
  <si>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</si>
  <si>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</si>
  <si>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</si>
  <si>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</si>
  <si>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</si>
  <si>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</si>
  <si>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</si>
  <si>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</si>
  <si>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</si>
  <si>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</si>
  <si>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</si>
  <si>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</si>
  <si>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</si>
  <si>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</si>
  <si>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</si>
  <si>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</si>
  <si>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</si>
  <si>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</si>
  <si>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</si>
  <si>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</si>
  <si>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</si>
  <si>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</si>
  <si>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</si>
  <si>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</si>
  <si>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</si>
  <si>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</si>
  <si>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</si>
  <si>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</si>
  <si>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</si>
  <si>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</si>
  <si>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</si>
  <si>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</si>
  <si>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</si>
  <si>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</si>
  <si>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</si>
  <si>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</si>
  <si>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</si>
  <si>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</si>
  <si>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</si>
  <si>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</si>
  <si>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</si>
  <si>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</si>
  <si>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</si>
  <si>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</si>
  <si>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</si>
  <si>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</si>
  <si>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</si>
  <si>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</si>
  <si>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</si>
  <si>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</si>
  <si>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</si>
  <si>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</si>
  <si>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</si>
  <si>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</si>
  <si>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</si>
  <si>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</si>
  <si>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</si>
  <si>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</si>
  <si>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</si>
  <si>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</si>
  <si>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</si>
  <si>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</si>
  <si>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</si>
  <si>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</si>
  <si>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</si>
  <si>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</si>
  <si>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</si>
  <si>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</si>
  <si>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</si>
  <si>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</si>
  <si>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</si>
  <si>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</si>
  <si>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</si>
  <si>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</si>
  <si>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</si>
  <si>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</si>
  <si>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</si>
  <si>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</si>
  <si>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</si>
  <si>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</si>
  <si>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</si>
  <si>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</si>
  <si>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</si>
  <si>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</si>
  <si>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</si>
  <si>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</si>
  <si>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</si>
  <si>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</si>
  <si>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</si>
  <si>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</si>
  <si>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</si>
  <si>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</si>
  <si>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</si>
  <si>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</si>
  <si>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</si>
  <si>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</si>
  <si>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</si>
  <si>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</si>
  <si>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</si>
  <si>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</si>
  <si>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</si>
  <si>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</si>
  <si>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</si>
  <si>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</si>
  <si>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</si>
  <si>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</si>
  <si>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</si>
  <si>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</si>
  <si>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</si>
  <si>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</si>
  <si>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</si>
  <si>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</si>
  <si>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</si>
  <si>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</si>
  <si>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</si>
  <si>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</si>
  <si>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</si>
  <si>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</si>
  <si>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</si>
  <si>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</si>
  <si>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</si>
  <si>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</si>
  <si>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</si>
  <si>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</si>
  <si>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</si>
  <si>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</si>
  <si>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</si>
  <si>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</si>
  <si>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</si>
  <si>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</si>
  <si>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</si>
  <si>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</si>
  <si>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</si>
  <si>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</si>
  <si>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</si>
  <si>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</si>
  <si>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</si>
  <si>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</si>
  <si>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</si>
  <si>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</si>
  <si>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</si>
  <si>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</si>
  <si>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</si>
  <si>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</si>
  <si>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</si>
  <si>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</si>
  <si>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</si>
  <si>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</si>
  <si>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</si>
  <si>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</si>
  <si>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</si>
  <si>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</si>
  <si>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</si>
  <si>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</si>
  <si>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</si>
  <si>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</si>
  <si>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</si>
  <si>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</si>
  <si>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</si>
  <si>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</si>
  <si>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</si>
  <si>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</si>
  <si>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</si>
  <si>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</si>
  <si>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</si>
  <si>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</si>
  <si>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</si>
  <si>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</si>
  <si>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</si>
  <si>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</si>
  <si>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</si>
  <si>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</si>
  <si>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</si>
  <si>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</si>
  <si>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</si>
  <si>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</si>
  <si>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</si>
  <si>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</si>
  <si>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</si>
  <si>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</si>
  <si>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</si>
  <si>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</si>
  <si>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</si>
  <si>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</si>
  <si>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</si>
  <si>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</si>
  <si>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</si>
  <si>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</si>
  <si>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</si>
  <si>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</si>
  <si>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</si>
  <si>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</si>
  <si>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</si>
  <si>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</si>
  <si>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</si>
  <si>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</si>
  <si>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</si>
  <si>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</si>
  <si>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</si>
  <si>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</si>
  <si>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</si>
  <si>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</si>
  <si>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</si>
  <si>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</si>
  <si>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</si>
  <si>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</si>
  <si>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</si>
  <si>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</si>
  <si>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</si>
  <si>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</si>
  <si>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</si>
  <si>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</si>
  <si>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</si>
  <si>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</si>
  <si>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</si>
  <si>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</si>
  <si>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</si>
  <si>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</si>
  <si>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</si>
  <si>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</si>
  <si>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</si>
  <si>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</si>
  <si>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</si>
  <si>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</si>
  <si>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</si>
  <si>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</si>
  <si>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</si>
  <si>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</si>
  <si>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</si>
  <si>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</si>
  <si>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</si>
  <si>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</si>
  <si>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</si>
  <si>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</si>
  <si>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</si>
  <si>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</si>
  <si>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</si>
  <si>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</si>
  <si>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</si>
  <si>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</si>
  <si>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</si>
  <si>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</si>
  <si>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</si>
  <si>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</si>
  <si>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</si>
  <si>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</si>
  <si>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</si>
  <si>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</si>
  <si>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</si>
  <si>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</si>
  <si>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</si>
  <si>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</si>
  <si>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</si>
  <si>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</si>
  <si>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</si>
  <si>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</si>
  <si>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</si>
  <si>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</si>
  <si>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</si>
  <si>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</si>
  <si>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</si>
  <si>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</si>
  <si>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</si>
  <si>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</si>
  <si>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</si>
  <si>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</si>
  <si>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</si>
  <si>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</si>
  <si>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</si>
  <si>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</si>
  <si>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</si>
  <si>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</si>
  <si>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</si>
  <si>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</si>
  <si>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</si>
  <si>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</si>
  <si>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</si>
  <si>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</si>
  <si>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</si>
  <si>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</si>
  <si>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</si>
  <si>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</si>
  <si>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</si>
  <si>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</si>
  <si>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</si>
  <si>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</si>
  <si>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</si>
  <si>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</si>
  <si>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</si>
  <si>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</si>
  <si>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</si>
  <si>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</si>
  <si>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</si>
  <si>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</si>
  <si>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</si>
  <si>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</si>
  <si>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</si>
  <si>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</si>
  <si>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</si>
  <si>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</si>
  <si>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</si>
  <si>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</si>
  <si>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</si>
  <si>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</si>
  <si>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</si>
  <si>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</si>
  <si>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</si>
  <si>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</si>
  <si>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</si>
  <si>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</si>
  <si>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</si>
  <si>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</si>
  <si>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</si>
  <si>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</si>
  <si>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</si>
  <si>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</si>
  <si>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</si>
  <si>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</si>
  <si>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</si>
  <si>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</si>
  <si>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</si>
  <si>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</si>
  <si>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</si>
  <si>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</si>
  <si>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</si>
  <si>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</si>
  <si>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</si>
  <si>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</si>
  <si>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</si>
  <si>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</si>
  <si>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</si>
  <si>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</si>
  <si>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</si>
  <si>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</si>
  <si>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</si>
  <si>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</si>
  <si>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</si>
  <si>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</si>
  <si>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</si>
  <si>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</si>
  <si>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</si>
  <si>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</si>
  <si>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</si>
  <si>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</si>
  <si>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</si>
  <si>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</si>
  <si>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</si>
  <si>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</si>
  <si>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</si>
  <si>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</si>
  <si>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</si>
  <si>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</si>
  <si>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</si>
  <si>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</si>
  <si>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</si>
  <si>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</si>
  <si>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</si>
  <si>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</si>
  <si>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</si>
  <si>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</si>
  <si>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</si>
  <si>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</si>
  <si>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</si>
  <si>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</si>
  <si>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</si>
  <si>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</si>
  <si>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</si>
  <si>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</si>
  <si>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</si>
  <si>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</si>
  <si>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</si>
  <si>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</si>
  <si>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</si>
  <si>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</si>
  <si>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</si>
  <si>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</si>
  <si>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</si>
  <si>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</si>
  <si>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</si>
  <si>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</si>
  <si>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</si>
  <si>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</si>
  <si>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</si>
  <si>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</si>
  <si>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</si>
  <si>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</si>
  <si>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</si>
  <si>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</si>
  <si>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</si>
  <si>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</si>
  <si>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</si>
  <si>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</si>
  <si>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</si>
  <si>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</si>
  <si>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</si>
  <si>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</si>
  <si>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</si>
  <si>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</si>
  <si>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</si>
  <si>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</si>
  <si>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</si>
  <si>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</si>
  <si>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</si>
  <si>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</si>
  <si>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</si>
  <si>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</si>
  <si>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</si>
  <si>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</si>
  <si>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</si>
  <si>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</si>
  <si>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</si>
  <si>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</si>
  <si>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</si>
  <si>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</si>
  <si>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</si>
  <si>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</si>
  <si>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</si>
  <si>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</si>
  <si>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</si>
  <si>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</si>
  <si>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</si>
  <si>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</si>
  <si>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</si>
  <si>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</si>
  <si>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</si>
  <si>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</si>
  <si>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</si>
  <si>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</si>
  <si>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</si>
  <si>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</si>
  <si>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</si>
  <si>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</si>
  <si>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</si>
  <si>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</si>
  <si>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</si>
  <si>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</si>
  <si>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</si>
  <si>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</si>
  <si>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</si>
  <si>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</si>
  <si>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</si>
  <si>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</si>
  <si>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</si>
  <si>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</si>
  <si>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</si>
  <si>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</si>
  <si>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</si>
  <si>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</si>
  <si>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</si>
  <si>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</si>
  <si>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</si>
  <si>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</si>
  <si>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</si>
  <si>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</si>
  <si>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</si>
  <si>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</si>
  <si>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</si>
  <si>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</si>
  <si>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</si>
  <si>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</si>
  <si>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</si>
  <si>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</si>
  <si>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</si>
  <si>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</si>
  <si>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</si>
  <si>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</si>
  <si>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</si>
  <si>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</si>
  <si>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</si>
  <si>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</si>
  <si>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</si>
  <si>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</si>
  <si>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</si>
  <si>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</si>
  <si>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</si>
  <si>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</si>
  <si>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</si>
  <si>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</si>
  <si>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</si>
  <si>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</si>
  <si>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</si>
  <si>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</si>
  <si>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</si>
  <si>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</si>
  <si>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</si>
  <si>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</si>
  <si>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</si>
  <si>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</si>
  <si>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</si>
  <si>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</si>
  <si>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</si>
  <si>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</si>
  <si>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</si>
  <si>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</si>
  <si>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</si>
  <si>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</si>
  <si>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</si>
  <si>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</si>
  <si>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</si>
  <si>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</si>
  <si>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</si>
  <si>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</si>
  <si>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</si>
  <si>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</si>
  <si>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</si>
  <si>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</si>
  <si>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</si>
  <si>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</si>
  <si>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</si>
  <si>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</si>
  <si>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</si>
  <si>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</si>
  <si>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</si>
  <si>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</si>
  <si>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</si>
  <si>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</si>
  <si>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</si>
  <si>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</si>
  <si>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</si>
  <si>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</si>
  <si>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</si>
  <si>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</si>
  <si>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</si>
  <si>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</si>
  <si>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</si>
  <si>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</si>
  <si>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</si>
  <si>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</si>
  <si>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</si>
  <si>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</si>
  <si>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</si>
  <si>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</si>
  <si>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</si>
  <si>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</si>
  <si>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</si>
  <si>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</si>
  <si>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</si>
  <si>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</si>
  <si>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</si>
  <si>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</si>
  <si>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</si>
  <si>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</si>
  <si>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</si>
  <si>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</si>
  <si>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</si>
  <si>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</si>
  <si>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</si>
  <si>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</si>
  <si>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</si>
  <si>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</si>
  <si>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</si>
  <si>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</si>
  <si>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</si>
  <si>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</si>
  <si>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</si>
  <si>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</si>
  <si>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</si>
  <si>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</si>
  <si>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</si>
  <si>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</si>
  <si>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</si>
  <si>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</si>
  <si>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</si>
  <si>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</si>
  <si>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</si>
  <si>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</si>
  <si>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</si>
  <si>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</si>
  <si>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</si>
  <si>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</si>
  <si>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</si>
  <si>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</si>
  <si>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</si>
  <si>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</si>
  <si>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</si>
  <si>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</si>
  <si>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</si>
  <si>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</si>
  <si>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</si>
  <si>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</si>
  <si>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</si>
  <si>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</si>
  <si>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</si>
  <si>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</si>
  <si>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</si>
  <si>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</si>
  <si>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</si>
  <si>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</si>
  <si>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</si>
  <si>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</si>
  <si>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</si>
  <si>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</si>
  <si>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</si>
  <si>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</si>
  <si>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</si>
  <si>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</si>
  <si>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</si>
  <si>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</si>
  <si>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</si>
  <si>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</si>
  <si>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</si>
  <si>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</si>
  <si>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</si>
  <si>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</si>
  <si>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</si>
  <si>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</si>
  <si>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</si>
  <si>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</si>
  <si>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</si>
  <si>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</si>
  <si>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</si>
  <si>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</si>
  <si>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</si>
  <si>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</si>
  <si>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</si>
  <si>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</si>
  <si>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</si>
  <si>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</si>
  <si>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</si>
  <si>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</si>
  <si>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</si>
  <si>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</si>
  <si>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</si>
  <si>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</si>
  <si>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</si>
  <si>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</si>
  <si>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</si>
  <si>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</si>
  <si>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</si>
  <si>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</si>
  <si>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</si>
  <si>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</si>
  <si>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</si>
  <si>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</si>
  <si>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</si>
  <si>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</si>
  <si>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</si>
  <si>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</si>
  <si>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</si>
  <si>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</si>
  <si>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</si>
  <si>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</si>
  <si>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</si>
  <si>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</si>
  <si>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</si>
  <si>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</si>
  <si>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</si>
  <si>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</si>
  <si>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</si>
  <si>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</si>
  <si>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</si>
  <si>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</si>
  <si>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</si>
  <si>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</si>
  <si>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</si>
  <si>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</si>
  <si>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</si>
  <si>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</si>
  <si>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</si>
  <si>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</si>
  <si>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</si>
  <si>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</si>
  <si>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</si>
  <si>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</si>
  <si>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</si>
  <si>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</si>
  <si>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</si>
  <si>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</si>
  <si>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</si>
  <si>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</si>
  <si>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</si>
  <si>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</si>
  <si>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</si>
  <si>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</si>
  <si>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</si>
  <si>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</si>
  <si>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</si>
  <si>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</si>
  <si>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</si>
  <si>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</si>
  <si>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</si>
  <si>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</si>
  <si>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</si>
  <si>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</si>
  <si>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</si>
  <si>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</si>
  <si>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</si>
  <si>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</si>
  <si>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</si>
  <si>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</si>
  <si>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</si>
  <si>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</si>
  <si>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</si>
  <si>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</si>
  <si>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</si>
  <si>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</si>
  <si>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</si>
  <si>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</si>
  <si>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</si>
  <si>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</si>
  <si>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</si>
  <si>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</si>
  <si>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</si>
  <si>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</si>
  <si>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</si>
  <si>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</si>
  <si>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</si>
  <si>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</si>
  <si>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</si>
  <si>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</si>
  <si>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</si>
  <si>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</si>
  <si>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</si>
  <si>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</si>
  <si>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</si>
  <si>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</si>
  <si>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</si>
  <si>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</si>
  <si>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</si>
  <si>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</si>
  <si>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</si>
  <si>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</si>
  <si>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</si>
  <si>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</si>
  <si>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</si>
  <si>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</si>
  <si>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</si>
  <si>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</si>
  <si>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</si>
  <si>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</si>
  <si>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</si>
  <si>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</si>
  <si>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</si>
  <si>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</si>
  <si>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</si>
  <si>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</si>
  <si>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</si>
  <si>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</si>
  <si>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</si>
  <si>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</si>
  <si>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</si>
  <si>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</si>
  <si>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</si>
  <si>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</si>
  <si>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</si>
  <si>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</si>
  <si>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</si>
  <si>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</si>
  <si>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</si>
  <si>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</si>
  <si>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</si>
  <si>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</si>
  <si>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</si>
  <si>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</si>
  <si>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</si>
  <si>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</si>
  <si>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</si>
  <si>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</si>
  <si>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</si>
  <si>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</si>
  <si>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</si>
  <si>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</si>
  <si>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</si>
  <si>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</si>
  <si>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</si>
  <si>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</si>
  <si>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</si>
  <si>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</si>
  <si>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</si>
  <si>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</si>
  <si>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</si>
  <si>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</si>
  <si>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</si>
  <si>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</si>
  <si>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</si>
  <si>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</si>
  <si>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</si>
  <si>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</si>
  <si>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</si>
  <si>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</si>
  <si>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</si>
  <si>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</si>
  <si>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</si>
  <si>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</si>
  <si>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</si>
  <si>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</si>
  <si>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</si>
  <si>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</si>
  <si>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</si>
  <si>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</si>
  <si>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</si>
  <si>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</si>
  <si>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</si>
  <si>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</si>
  <si>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</si>
  <si>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</si>
  <si>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</si>
  <si>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</si>
  <si>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</si>
  <si>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</si>
  <si>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</si>
  <si>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</si>
  <si>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</si>
  <si>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</si>
  <si>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</si>
  <si>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</si>
  <si>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</si>
  <si>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</si>
  <si>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</si>
  <si>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</si>
  <si>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</si>
  <si>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</si>
  <si>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</si>
  <si>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</si>
  <si>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</si>
  <si>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</si>
  <si>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</si>
  <si>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</si>
  <si>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</si>
  <si>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</si>
  <si>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</si>
  <si>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</si>
  <si>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</si>
  <si>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</si>
  <si>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</si>
  <si>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</si>
  <si>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</si>
  <si>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</si>
  <si>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</si>
  <si>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</si>
  <si>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</si>
  <si>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</si>
  <si>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</si>
  <si>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</si>
  <si>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</si>
  <si>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</si>
  <si>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</si>
  <si>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</si>
  <si>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</si>
  <si>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</si>
  <si>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</si>
  <si>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</si>
  <si>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</si>
  <si>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</si>
  <si>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</si>
  <si>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</si>
  <si>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</si>
  <si>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</si>
  <si>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</si>
  <si>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</si>
  <si>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</si>
  <si>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</si>
  <si>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</si>
  <si>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</si>
  <si>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</si>
  <si>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</si>
  <si>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</si>
  <si>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</si>
  <si>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</si>
  <si>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</si>
  <si>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</si>
  <si>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</si>
  <si>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</si>
  <si>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</si>
  <si>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</si>
  <si>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</si>
  <si>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</si>
  <si>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</si>
  <si>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</si>
  <si>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</si>
  <si>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</si>
  <si>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</si>
  <si>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</si>
  <si>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</si>
  <si>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</si>
  <si>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</si>
  <si>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</si>
  <si>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</si>
  <si>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</si>
  <si>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</si>
  <si>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</si>
  <si>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</si>
  <si>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</si>
  <si>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</si>
  <si>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</si>
  <si>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</si>
  <si>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</si>
  <si>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</si>
  <si>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</si>
  <si>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</si>
  <si>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</si>
  <si>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</si>
  <si>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</si>
  <si>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</si>
  <si>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</si>
  <si>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</si>
  <si>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</si>
  <si>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</si>
  <si>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</si>
  <si>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</si>
  <si>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</si>
  <si>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</si>
  <si>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</si>
  <si>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</si>
  <si>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</si>
  <si>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</si>
  <si>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</si>
  <si>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</si>
  <si>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</si>
  <si>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</si>
  <si>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</si>
  <si>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</si>
  <si>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</si>
  <si>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</si>
  <si>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</si>
  <si>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</si>
  <si>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</si>
  <si>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</si>
  <si>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</si>
  <si>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</si>
  <si>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</si>
  <si>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</si>
  <si>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</si>
  <si>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</si>
  <si>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</si>
  <si>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</si>
  <si>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</si>
  <si>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</si>
  <si>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</si>
  <si>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</si>
  <si>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</si>
  <si>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</si>
  <si>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</si>
  <si>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</si>
  <si>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</si>
  <si>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</si>
  <si>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</si>
  <si>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</si>
  <si>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</si>
  <si>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</si>
  <si>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</si>
  <si>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</si>
  <si>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</si>
  <si>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</si>
  <si>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</si>
  <si>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</si>
  <si>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</si>
  <si>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</si>
  <si>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</si>
  <si>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</si>
  <si>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</si>
  <si>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</si>
  <si>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</si>
  <si>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</si>
  <si>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</si>
  <si>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</si>
  <si>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</si>
  <si>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</si>
  <si>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</si>
  <si>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</si>
  <si>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</si>
  <si>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</si>
  <si>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</si>
  <si>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</si>
  <si>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</si>
  <si>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</si>
  <si>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</si>
  <si>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</si>
  <si>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</si>
  <si>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</si>
  <si>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</si>
  <si>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</si>
  <si>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</si>
  <si>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</si>
  <si>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</si>
  <si>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</si>
  <si>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</si>
  <si>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</si>
  <si>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</si>
  <si>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</si>
  <si>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</si>
  <si>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</si>
  <si>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</si>
  <si>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</si>
  <si>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</si>
  <si>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</si>
  <si>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</si>
  <si>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</si>
  <si>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</si>
  <si>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</si>
  <si>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</si>
  <si>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</si>
  <si>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</si>
  <si>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</si>
  <si>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</si>
  <si>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</si>
  <si>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</si>
  <si>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</si>
  <si>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</si>
  <si>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</si>
  <si>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</si>
  <si>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</si>
  <si>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</si>
  <si>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</si>
  <si>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</si>
  <si>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</si>
  <si>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</si>
  <si>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</si>
  <si>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</si>
  <si>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</si>
  <si>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</si>
  <si>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</si>
  <si>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</si>
  <si>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</si>
  <si>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</si>
  <si>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</si>
  <si>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</si>
  <si>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</si>
  <si>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</si>
  <si>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</si>
  <si>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</si>
  <si>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</si>
  <si>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</si>
  <si>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</si>
  <si>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</si>
  <si>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</si>
  <si>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</si>
  <si>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</si>
  <si>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</si>
  <si>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</si>
  <si>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</si>
  <si>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</si>
  <si>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</si>
  <si>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</si>
  <si>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</si>
  <si>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</si>
  <si>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</si>
  <si>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</si>
  <si>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</si>
  <si>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</si>
  <si>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</si>
  <si>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</si>
  <si>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</si>
  <si>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</si>
  <si>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</si>
  <si>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</si>
  <si>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</si>
  <si>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</si>
  <si>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</si>
  <si>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</si>
  <si>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</si>
  <si>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</si>
  <si>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</si>
  <si>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</si>
  <si>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</si>
  <si>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</si>
  <si>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</si>
  <si>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</si>
  <si>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</si>
  <si>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</si>
  <si>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</si>
  <si>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</si>
  <si>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</si>
  <si>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</si>
  <si>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</si>
  <si>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</si>
  <si>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</si>
  <si>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</si>
  <si>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</si>
  <si>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</si>
  <si>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</si>
  <si>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</si>
  <si>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</si>
  <si>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</si>
  <si>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</si>
  <si>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</si>
  <si>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</si>
  <si>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</si>
  <si>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</si>
  <si>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</si>
  <si>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</si>
  <si>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</si>
  <si>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</si>
  <si>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</si>
  <si>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</si>
  <si>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</si>
  <si>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</si>
  <si>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</si>
  <si>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</si>
  <si>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</si>
  <si>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</si>
  <si>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</si>
  <si>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</si>
  <si>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</si>
  <si>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</si>
  <si>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</si>
  <si>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</si>
  <si>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</si>
  <si>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</si>
  <si>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</si>
  <si>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</si>
  <si>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</si>
  <si>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</si>
  <si>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</si>
  <si>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</si>
  <si>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</si>
  <si>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</si>
  <si>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</si>
  <si>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</si>
  <si>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</si>
  <si>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</si>
  <si>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</si>
  <si>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</si>
  <si>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</si>
  <si>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</si>
  <si>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</si>
  <si>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</si>
  <si>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</si>
  <si>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</si>
  <si>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</si>
  <si>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</si>
  <si>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</si>
  <si>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</si>
  <si>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</si>
  <si>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</si>
  <si>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</si>
  <si>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</si>
  <si>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</si>
  <si>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</si>
  <si>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</si>
  <si>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</si>
  <si>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</si>
  <si>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</si>
  <si>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</si>
  <si>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</si>
  <si>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</si>
  <si>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</si>
  <si>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</si>
  <si>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</si>
  <si>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</si>
  <si>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</si>
  <si>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</si>
  <si>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</si>
  <si>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</si>
  <si>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</si>
  <si>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</si>
  <si>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</si>
  <si>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</si>
  <si>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</si>
  <si>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</si>
  <si>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</si>
  <si>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</si>
  <si>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</si>
  <si>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</si>
  <si>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</si>
  <si>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</si>
  <si>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</si>
  <si>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</si>
  <si>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</si>
  <si>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</si>
  <si>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</si>
  <si>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</si>
  <si>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</si>
  <si>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</si>
  <si>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</si>
  <si>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</si>
  <si>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</si>
  <si>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</si>
  <si>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</si>
  <si>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</si>
  <si>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</si>
  <si>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</si>
  <si>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</si>
  <si>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</si>
  <si>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</si>
  <si>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</si>
  <si>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</si>
  <si>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</si>
  <si>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</si>
  <si>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</si>
  <si>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</si>
  <si>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</si>
  <si>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</si>
  <si>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</si>
  <si>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</si>
  <si>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</si>
  <si>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</si>
  <si>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</si>
  <si>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</si>
  <si>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</si>
  <si>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</si>
  <si>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</si>
  <si>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</si>
  <si>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</si>
  <si>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</si>
  <si>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</si>
  <si>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</si>
  <si>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</si>
  <si>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</si>
  <si>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</si>
  <si>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</si>
  <si>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</si>
  <si>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</si>
  <si>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</si>
  <si>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</si>
  <si>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</si>
  <si>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</si>
  <si>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</si>
  <si>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</si>
  <si>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</si>
  <si>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</si>
  <si>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</si>
  <si>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</si>
  <si>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</si>
  <si>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</si>
  <si>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</si>
  <si>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</si>
  <si>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</si>
  <si>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</si>
  <si>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</si>
  <si>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</si>
  <si>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</si>
  <si>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</si>
  <si>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</si>
  <si>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</si>
  <si>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</si>
  <si>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</si>
  <si>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</si>
  <si>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</si>
  <si>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</si>
  <si>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</si>
  <si>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</si>
  <si>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</si>
  <si>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</si>
  <si>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</si>
  <si>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</si>
  <si>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</si>
  <si>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</si>
  <si>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</si>
  <si>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</si>
  <si>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</si>
  <si>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</si>
  <si>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</si>
  <si>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</si>
  <si>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</si>
  <si>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</si>
  <si>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</si>
  <si>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</si>
  <si>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</si>
  <si>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</si>
  <si>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</si>
  <si>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</si>
  <si>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</si>
  <si>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</si>
  <si>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</si>
  <si>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</si>
  <si>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</si>
  <si>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</si>
  <si>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</si>
  <si>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</si>
  <si>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</si>
  <si>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</si>
  <si>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</si>
  <si>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</si>
  <si>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</si>
  <si>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</si>
  <si>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</si>
  <si>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</si>
  <si>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</si>
  <si>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</si>
  <si>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</si>
  <si>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</si>
  <si>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</si>
  <si>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</si>
  <si>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</si>
  <si>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</si>
  <si>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</si>
  <si>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</si>
  <si>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</si>
  <si>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</si>
  <si>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</si>
  <si>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</si>
  <si>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</si>
  <si>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</si>
  <si>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</si>
  <si>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</si>
  <si>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</si>
  <si>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</si>
  <si>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</si>
  <si>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</si>
  <si>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</si>
  <si>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</si>
  <si>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</si>
  <si>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</si>
  <si>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</si>
  <si>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</si>
  <si>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</si>
  <si>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</si>
  <si>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</si>
  <si>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</si>
  <si>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</si>
  <si>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</si>
  <si>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</si>
  <si>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</si>
  <si>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</si>
  <si>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</si>
  <si>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</si>
  <si>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</si>
  <si>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</si>
  <si>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</si>
  <si>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</si>
  <si>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</si>
  <si>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</si>
  <si>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</si>
  <si>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</si>
  <si>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</si>
  <si>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</si>
  <si>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</si>
  <si>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</si>
  <si>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</si>
  <si>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</si>
  <si>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</si>
  <si>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</si>
  <si>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</si>
  <si>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</si>
  <si>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</si>
  <si>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</si>
  <si>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</si>
  <si>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</si>
  <si>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</si>
  <si>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</si>
  <si>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</si>
  <si>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</si>
  <si>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</si>
  <si>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</si>
  <si>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</si>
  <si>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</si>
  <si>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</si>
  <si>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</si>
  <si>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</si>
  <si>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</si>
  <si>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</si>
  <si>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</si>
  <si>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</si>
  <si>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</si>
  <si>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</si>
  <si>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</si>
  <si>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</si>
  <si>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</si>
  <si>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</si>
  <si>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</si>
  <si>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</si>
  <si>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</si>
  <si>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</si>
  <si>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</si>
  <si>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</si>
  <si>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</si>
  <si>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</si>
  <si>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</si>
  <si>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</si>
  <si>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</si>
  <si>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</si>
  <si>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</si>
  <si>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</si>
  <si>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</si>
  <si>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</si>
  <si>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</si>
  <si>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</si>
  <si>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</si>
  <si>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</si>
  <si>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</si>
  <si>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</si>
  <si>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</si>
  <si>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</si>
  <si>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</si>
  <si>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</si>
  <si>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</si>
  <si>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</si>
  <si>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</si>
  <si>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</si>
  <si>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</si>
  <si>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</si>
  <si>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</si>
  <si>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</si>
  <si>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</si>
  <si>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</si>
  <si>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</si>
  <si>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</si>
  <si>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</si>
  <si>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</si>
  <si>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</si>
  <si>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</si>
  <si>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</si>
  <si>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</si>
  <si>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</si>
  <si>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</si>
  <si>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</si>
  <si>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</si>
  <si>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</si>
  <si>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</si>
  <si>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</si>
  <si>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</si>
  <si>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</si>
  <si>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</si>
  <si>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</si>
  <si>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</si>
  <si>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</si>
  <si>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</si>
  <si>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</si>
  <si>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</si>
  <si>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</si>
  <si>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</si>
  <si>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</si>
  <si>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</si>
  <si>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</si>
  <si>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</si>
  <si>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</si>
  <si>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</si>
  <si>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</si>
  <si>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</si>
  <si>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</si>
  <si>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</si>
  <si>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</si>
  <si>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</si>
  <si>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</si>
  <si>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</si>
  <si>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</si>
  <si>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</si>
  <si>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</si>
  <si>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</si>
  <si>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</si>
  <si>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</si>
  <si>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</si>
  <si>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</si>
  <si>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</si>
  <si>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</si>
  <si>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</si>
  <si>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</si>
  <si>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</si>
  <si>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</si>
  <si>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</si>
  <si>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</si>
  <si>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</si>
  <si>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</si>
  <si>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</si>
  <si>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</si>
  <si>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</si>
  <si>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</si>
  <si>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</si>
  <si>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</si>
  <si>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</si>
  <si>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</si>
  <si>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</si>
  <si>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</si>
  <si>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</si>
  <si>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</si>
  <si>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</si>
  <si>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</si>
  <si>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</si>
  <si>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</si>
  <si>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</si>
  <si>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</si>
  <si>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</si>
  <si>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</si>
  <si>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</si>
  <si>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</si>
  <si>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</si>
  <si>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</si>
  <si>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</si>
  <si>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</si>
  <si>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</si>
  <si>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</si>
  <si>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</si>
  <si>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</si>
  <si>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</si>
  <si>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</si>
  <si>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</si>
  <si>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</si>
  <si>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</si>
  <si>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</si>
  <si>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</si>
  <si>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</si>
  <si>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</si>
  <si>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</si>
  <si>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</si>
  <si>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</si>
  <si>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</si>
  <si>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</si>
  <si>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</si>
  <si>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</si>
  <si>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</si>
  <si>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</si>
  <si>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</si>
  <si>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</si>
  <si>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</si>
  <si>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</si>
  <si>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</si>
  <si>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</si>
  <si>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</si>
  <si>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</si>
  <si>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</si>
  <si>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</si>
  <si>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</si>
  <si>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</si>
  <si>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</si>
  <si>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</si>
  <si>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</si>
  <si>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</si>
  <si>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</si>
  <si>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</si>
  <si>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</si>
  <si>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</si>
  <si>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</si>
  <si>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</si>
  <si>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</si>
  <si>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</si>
  <si>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</si>
  <si>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</si>
  <si>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</si>
  <si>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</si>
  <si>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</si>
  <si>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</si>
  <si>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</si>
  <si>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</si>
  <si>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</si>
  <si>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</si>
  <si>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</si>
  <si>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</si>
  <si>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</si>
  <si>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</si>
  <si>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</si>
  <si>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</si>
  <si>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</si>
  <si>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</si>
  <si>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</si>
  <si>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</si>
  <si>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</si>
  <si>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</si>
  <si>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</si>
  <si>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</si>
  <si>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</si>
  <si>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</si>
  <si>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</si>
  <si>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</si>
  <si>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</si>
  <si>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</si>
  <si>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</si>
  <si>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</si>
  <si>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</si>
  <si>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</si>
  <si>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</si>
  <si>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</si>
  <si>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</si>
  <si>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</si>
  <si>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</si>
  <si>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</si>
  <si>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</si>
  <si>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</si>
  <si>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</si>
  <si>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</si>
  <si>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</si>
  <si>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</si>
  <si>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</si>
  <si>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</si>
  <si>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</si>
  <si>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</si>
  <si>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</si>
  <si>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</si>
  <si>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</si>
  <si>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</si>
  <si>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</si>
  <si>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</si>
  <si>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</si>
  <si>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</si>
  <si>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</si>
  <si>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</si>
  <si>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</si>
  <si>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</si>
  <si>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</si>
  <si>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</si>
  <si>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</si>
  <si>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</si>
  <si>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</si>
  <si>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</si>
  <si>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</si>
  <si>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</si>
  <si>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</si>
  <si>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</si>
  <si>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</si>
  <si>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</si>
  <si>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</si>
  <si>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</si>
  <si>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</si>
  <si>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</si>
  <si>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</si>
  <si>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</si>
  <si>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</si>
  <si>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</si>
  <si>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</si>
  <si>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</si>
  <si>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</si>
  <si>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</si>
  <si>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</si>
  <si>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</si>
  <si>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</si>
  <si>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</si>
  <si>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</si>
  <si>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</si>
  <si>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</si>
  <si>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</si>
  <si>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</si>
  <si>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</si>
  <si>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</si>
  <si>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</si>
  <si>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</si>
  <si>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</si>
  <si>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</si>
  <si>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plot_ID</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</si>
  <si>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</si>
  <si>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</si>
  <si>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</si>
  <si>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</si>
  <si>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</si>
  <si>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</si>
  <si>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</si>
  <si>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</si>
  <si>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</si>
  <si>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</si>
  <si>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</si>
  <si>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</si>
  <si>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Fertilizer application name</t>
  </si>
  <si>
    <t>Chemical regime name</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</si>
  <si>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</si>
  <si>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</si>
  <si>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</si>
  <si>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</si>
  <si>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</si>
  <si>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</si>
  <si>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</si>
  <si>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</si>
  <si>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</si>
  <si>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</si>
  <si>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</si>
  <si>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</si>
  <si>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</si>
  <si>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</si>
  <si>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</si>
  <si>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</si>
  <si>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</si>
  <si>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</si>
  <si>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</si>
  <si>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</si>
  <si>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</si>
  <si>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</si>
  <si>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</si>
  <si>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</si>
  <si>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</si>
  <si>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</si>
  <si>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</si>
  <si>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</si>
  <si>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</si>
  <si>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</si>
  <si>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</si>
  <si>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</si>
  <si>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</si>
  <si>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</si>
  <si>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</si>
  <si>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</si>
  <si>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</si>
  <si>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</si>
  <si>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</si>
  <si>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</si>
  <si>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</si>
  <si>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</si>
  <si>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</si>
  <si>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</si>
  <si>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</si>
  <si>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</si>
  <si>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</si>
  <si>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</si>
  <si>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</si>
  <si>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</si>
  <si>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</si>
  <si>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</si>
  <si>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</si>
  <si>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</si>
  <si>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</si>
  <si>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</si>
  <si>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</si>
  <si>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</si>
  <si>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</si>
  <si>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</si>
  <si>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</si>
  <si>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</si>
  <si>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</si>
  <si>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</si>
  <si>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</si>
  <si>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</si>
  <si>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</si>
  <si>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</si>
  <si>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</si>
  <si>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</si>
  <si>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</si>
  <si>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</si>
  <si>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</si>
  <si>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</si>
  <si>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</si>
  <si>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</si>
  <si>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</si>
  <si>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</si>
  <si>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</si>
  <si>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</si>
  <si>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</si>
  <si>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</si>
  <si>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</si>
  <si>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</si>
  <si>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</si>
  <si>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</si>
  <si>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</si>
  <si>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</si>
  <si>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</si>
  <si>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</si>
  <si>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</si>
  <si>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</si>
  <si>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</si>
  <si>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</si>
  <si>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</si>
  <si>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</si>
  <si>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</si>
  <si>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</si>
  <si>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</si>
  <si>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</si>
  <si>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</si>
  <si>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</si>
  <si>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</si>
  <si>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</si>
  <si>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</si>
  <si>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</si>
  <si>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</si>
  <si>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</si>
  <si>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</si>
  <si>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</si>
  <si>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</si>
  <si>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</si>
  <si>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</si>
  <si>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</si>
  <si>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</si>
  <si>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</si>
  <si>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</si>
  <si>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</si>
  <si>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</si>
  <si>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</si>
  <si>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</si>
  <si>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</si>
  <si>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</si>
  <si>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</si>
  <si>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</si>
  <si>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</si>
  <si>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</si>
  <si>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</si>
  <si>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</si>
  <si>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</si>
  <si>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</si>
  <si>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</si>
  <si>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</si>
  <si>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</si>
  <si>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</si>
  <si>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</si>
  <si>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</si>
  <si>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</si>
  <si>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</si>
  <si>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</si>
  <si>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</si>
  <si>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</si>
  <si>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</si>
  <si>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</si>
  <si>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</si>
  <si>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</si>
  <si>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</si>
  <si>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</si>
  <si>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</si>
  <si>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</si>
  <si>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</si>
  <si>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</si>
  <si>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</si>
  <si>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</si>
  <si>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</si>
  <si>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</si>
  <si>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</si>
  <si>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</si>
  <si>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</si>
  <si>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</si>
  <si>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</si>
  <si>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</si>
  <si>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</si>
  <si>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</si>
  <si>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</si>
  <si>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</si>
  <si>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</si>
  <si>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</si>
  <si>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</si>
  <si>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</si>
  <si>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</si>
  <si>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</si>
  <si>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</si>
  <si>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</si>
  <si>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</si>
  <si>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</si>
  <si>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</si>
  <si>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</si>
  <si>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</si>
  <si>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</si>
  <si>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</si>
  <si>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</si>
  <si>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</si>
  <si>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</si>
  <si>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</si>
  <si>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</si>
  <si>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</si>
  <si>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</si>
  <si>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</si>
  <si>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</si>
  <si>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</si>
  <si>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</si>
  <si>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</si>
  <si>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</si>
  <si>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</si>
  <si>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</si>
  <si>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</si>
  <si>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</si>
  <si>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</si>
  <si>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</si>
  <si>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</si>
  <si>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</si>
  <si>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</si>
  <si>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</si>
  <si>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</si>
  <si>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</si>
  <si>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</si>
  <si>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</si>
  <si>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</si>
  <si>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</si>
  <si>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</si>
  <si>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</si>
  <si>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</si>
  <si>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</si>
  <si>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</si>
  <si>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</si>
  <si>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</si>
  <si>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</si>
  <si>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</si>
  <si>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</si>
  <si>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</si>
  <si>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</si>
  <si>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</si>
  <si>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</si>
  <si>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</si>
  <si>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</si>
  <si>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</si>
  <si>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</si>
  <si>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</si>
  <si>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</si>
  <si>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</si>
  <si>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</si>
  <si>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</si>
  <si>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</si>
  <si>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</si>
  <si>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</si>
  <si>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</si>
  <si>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</si>
  <si>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</si>
  <si>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</si>
  <si>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</si>
  <si>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</si>
  <si>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</si>
  <si>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</si>
  <si>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</si>
  <si>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</si>
  <si>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</si>
  <si>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</si>
  <si>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</si>
  <si>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</si>
  <si>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</si>
  <si>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</si>
  <si>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</si>
  <si>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</si>
  <si>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</si>
  <si>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</si>
  <si>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</si>
  <si>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</si>
  <si>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</si>
  <si>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</si>
  <si>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</si>
  <si>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</si>
  <si>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</si>
  <si>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</si>
  <si>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</si>
  <si>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</si>
  <si>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</si>
  <si>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</si>
  <si>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</si>
  <si>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</si>
  <si>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</si>
  <si>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</si>
  <si>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</si>
  <si>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</si>
  <si>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</si>
  <si>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</si>
  <si>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</si>
  <si>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</si>
  <si>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</si>
  <si>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</si>
  <si>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</si>
  <si>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</si>
  <si>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</si>
  <si>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</si>
  <si>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</si>
  <si>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</si>
  <si>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</si>
  <si>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</si>
  <si>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</si>
  <si>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</si>
  <si>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</si>
  <si>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</si>
  <si>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</si>
  <si>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</si>
  <si>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</si>
  <si>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</si>
  <si>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</si>
  <si>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</si>
  <si>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</si>
  <si>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</si>
  <si>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</si>
  <si>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</si>
  <si>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</si>
  <si>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</si>
  <si>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</si>
  <si>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</si>
  <si>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</si>
  <si>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</si>
  <si>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</si>
  <si>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</si>
  <si>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</si>
  <si>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</si>
  <si>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</si>
  <si>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</si>
  <si>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</si>
  <si>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</si>
  <si>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</si>
  <si>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</si>
  <si>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</si>
  <si>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</si>
  <si>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</si>
  <si>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</si>
  <si>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</si>
  <si>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</si>
  <si>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</si>
  <si>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</si>
  <si>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</si>
  <si>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</si>
  <si>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</si>
  <si>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</si>
  <si>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</si>
  <si>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</si>
  <si>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</si>
  <si>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</si>
  <si>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</si>
  <si>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</si>
  <si>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</si>
  <si>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</si>
  <si>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</si>
  <si>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</si>
  <si>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</si>
  <si>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</si>
  <si>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</si>
  <si>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</si>
  <si>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</si>
  <si>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</si>
  <si>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</si>
  <si>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</si>
  <si>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</si>
  <si>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</si>
  <si>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</si>
  <si>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</si>
  <si>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</si>
  <si>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</si>
  <si>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</si>
  <si>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</si>
  <si>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</si>
  <si>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</si>
  <si>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</si>
  <si>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</si>
  <si>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</si>
  <si>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</si>
  <si>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</si>
  <si>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</si>
  <si>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</si>
  <si>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</si>
  <si>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</si>
  <si>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</si>
  <si>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</si>
  <si>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</si>
  <si>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</si>
  <si>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</si>
  <si>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</si>
  <si>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</si>
  <si>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</si>
  <si>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</si>
  <si>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</si>
  <si>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</si>
  <si>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</si>
  <si>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</si>
  <si>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</si>
  <si>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</si>
  <si>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</si>
  <si>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</si>
  <si>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</si>
  <si>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</si>
  <si>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</si>
  <si>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</si>
  <si>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</si>
  <si>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</si>
  <si>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</si>
  <si>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</si>
  <si>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</si>
  <si>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</si>
  <si>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</si>
  <si>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</si>
  <si>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</si>
  <si>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</si>
  <si>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</si>
  <si>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</si>
  <si>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</si>
  <si>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</si>
  <si>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</si>
  <si>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</si>
  <si>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</si>
  <si>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</si>
  <si>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</si>
  <si>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</si>
  <si>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</si>
  <si>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</si>
  <si>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</si>
  <si>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</si>
  <si>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</si>
  <si>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</si>
  <si>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</si>
  <si>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</si>
  <si>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</si>
  <si>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</si>
  <si>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</si>
  <si>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</si>
  <si>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</si>
  <si>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</si>
  <si>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</si>
  <si>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</si>
  <si>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</si>
  <si>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</si>
  <si>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</si>
  <si>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</si>
  <si>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</si>
  <si>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</si>
  <si>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</si>
  <si>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A.</t>
  </si>
  <si>
    <t>Research article</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</si>
  <si>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</si>
  <si>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</si>
  <si>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</si>
  <si>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</si>
  <si>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</si>
  <si>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</si>
  <si>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</si>
  <si>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</si>
  <si>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</si>
  <si>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</si>
  <si>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</si>
  <si>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</si>
  <si>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</si>
  <si>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</si>
  <si>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</si>
  <si>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</si>
  <si>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</si>
  <si>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</si>
  <si>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</si>
  <si>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</si>
  <si>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</si>
  <si>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</si>
  <si>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</si>
  <si>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</si>
  <si>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</si>
  <si>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</si>
  <si>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</si>
  <si>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</si>
  <si>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</si>
  <si>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</si>
  <si>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</si>
  <si>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</si>
  <si>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</si>
  <si>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</si>
  <si>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</si>
  <si>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</si>
  <si>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</si>
  <si>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</si>
  <si>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</si>
  <si>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</si>
  <si>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</si>
  <si>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</si>
  <si>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</si>
  <si>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</si>
  <si>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</si>
  <si>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</si>
  <si>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</si>
  <si>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</si>
  <si>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</si>
  <si>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</si>
  <si>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</si>
  <si>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</si>
  <si>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</si>
  <si>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</si>
  <si>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</si>
  <si>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</si>
  <si>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</si>
  <si>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</si>
  <si>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</si>
  <si>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</si>
  <si>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</si>
  <si>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</si>
  <si>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</si>
  <si>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</si>
  <si>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</si>
  <si>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</si>
  <si>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</si>
  <si>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</si>
  <si>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</si>
  <si>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</si>
  <si>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</si>
  <si>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</si>
  <si>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</si>
  <si>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</si>
  <si>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</si>
  <si>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</si>
  <si>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</si>
  <si>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</si>
  <si>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</si>
  <si>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</si>
  <si>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</si>
  <si>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</si>
  <si>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</si>
  <si>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</si>
  <si>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</si>
  <si>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</si>
  <si>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</si>
  <si>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</si>
  <si>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</si>
  <si>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</si>
  <si>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</si>
  <si>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</si>
  <si>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</si>
  <si>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</si>
  <si>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</si>
  <si>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</si>
  <si>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</si>
  <si>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</si>
  <si>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</si>
  <si>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</si>
  <si>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</si>
  <si>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</si>
  <si>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</si>
  <si>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</si>
  <si>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</si>
  <si>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</si>
  <si>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</si>
  <si>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</si>
  <si>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</si>
  <si>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</si>
  <si>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</si>
  <si>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</si>
  <si>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</si>
  <si>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</si>
  <si>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</si>
  <si>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</si>
  <si>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</si>
  <si>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</si>
  <si>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</si>
  <si>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</si>
  <si>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</si>
  <si>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</si>
  <si>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</si>
  <si>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</si>
  <si>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</si>
  <si>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</si>
  <si>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</si>
  <si>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</si>
  <si>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</si>
  <si>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</si>
  <si>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</si>
  <si>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</si>
  <si>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</si>
  <si>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</si>
  <si>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</si>
  <si>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</si>
  <si>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</si>
  <si>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</si>
  <si>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</si>
  <si>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</si>
  <si>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</si>
  <si>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</si>
  <si>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</si>
  <si>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</si>
  <si>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</si>
  <si>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</si>
  <si>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</si>
  <si>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</si>
  <si>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</si>
  <si>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</si>
  <si>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</si>
  <si>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</si>
  <si>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</si>
  <si>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</si>
  <si>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</si>
  <si>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</si>
  <si>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</si>
  <si>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</si>
  <si>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</si>
  <si>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</si>
  <si>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</si>
  <si>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</si>
  <si>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</si>
  <si>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</si>
  <si>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</si>
  <si>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</si>
  <si>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</si>
  <si>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</si>
  <si>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</si>
  <si>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</si>
  <si>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</si>
  <si>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</si>
  <si>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</si>
  <si>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</si>
  <si>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</si>
  <si>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</si>
  <si>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</si>
  <si>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</si>
  <si>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</si>
  <si>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</si>
  <si>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</si>
  <si>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</si>
  <si>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</si>
  <si>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</si>
  <si>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</si>
  <si>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</si>
  <si>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</si>
  <si>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</si>
  <si>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</si>
  <si>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</si>
  <si>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</si>
  <si>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</si>
  <si>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</si>
  <si>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</si>
  <si>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</si>
  <si>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</si>
  <si>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</si>
  <si>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</si>
  <si>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</si>
  <si>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</si>
  <si>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</si>
  <si>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</si>
  <si>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</si>
  <si>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</si>
  <si>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</si>
  <si>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</si>
  <si>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</si>
  <si>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</si>
  <si>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</si>
  <si>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</si>
  <si>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</si>
  <si>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</si>
  <si>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</si>
  <si>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</si>
  <si>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</si>
  <si>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</si>
  <si>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</si>
  <si>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</si>
  <si>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</si>
  <si>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</si>
  <si>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</si>
  <si>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</si>
  <si>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</si>
  <si>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</si>
  <si>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</si>
  <si>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</si>
  <si>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</si>
  <si>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</si>
  <si>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</si>
  <si>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</si>
  <si>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</si>
  <si>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</si>
  <si>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</si>
  <si>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</si>
  <si>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</si>
  <si>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</si>
  <si>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</si>
  <si>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</si>
  <si>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</si>
  <si>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</si>
  <si>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</si>
  <si>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</si>
  <si>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</si>
  <si>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</si>
  <si>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</si>
  <si>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</si>
  <si>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</si>
  <si>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</si>
  <si>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</si>
  <si>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</si>
  <si>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</si>
  <si>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</si>
  <si>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</si>
  <si>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</si>
  <si>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</si>
  <si>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</si>
  <si>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</si>
  <si>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</si>
  <si>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</si>
  <si>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</si>
  <si>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</si>
  <si>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</si>
  <si>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</si>
  <si>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</si>
  <si>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</si>
  <si>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</si>
  <si>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</si>
  <si>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</si>
  <si>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</si>
  <si>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</si>
  <si>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</si>
  <si>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</si>
  <si>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</si>
  <si>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</si>
  <si>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</si>
  <si>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</si>
  <si>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</si>
  <si>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</si>
  <si>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</si>
  <si>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</si>
  <si>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</si>
  <si>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</si>
  <si>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</si>
  <si>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</si>
  <si>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</si>
  <si>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</si>
  <si>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</si>
  <si>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</si>
  <si>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</si>
  <si>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</si>
  <si>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</si>
  <si>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</si>
  <si>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</si>
  <si>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</si>
  <si>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</si>
  <si>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</si>
  <si>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</si>
  <si>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</si>
  <si>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</si>
  <si>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</si>
  <si>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</si>
  <si>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</si>
  <si>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</si>
  <si>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</si>
  <si>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</si>
  <si>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</si>
  <si>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</si>
  <si>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</si>
  <si>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</si>
  <si>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</si>
  <si>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</si>
  <si>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</si>
  <si>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</si>
  <si>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</si>
  <si>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</si>
  <si>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</si>
  <si>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</si>
  <si>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</si>
  <si>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</si>
  <si>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</si>
  <si>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</si>
  <si>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</si>
  <si>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</si>
  <si>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</si>
  <si>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</si>
  <si>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</si>
  <si>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</si>
  <si>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</si>
  <si>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</si>
  <si>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</si>
  <si>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</si>
  <si>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</si>
  <si>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</si>
  <si>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</si>
  <si>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</si>
  <si>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</si>
  <si>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</si>
  <si>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</si>
  <si>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</si>
  <si>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</si>
  <si>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</si>
  <si>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</si>
  <si>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</si>
  <si>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</si>
  <si>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</si>
  <si>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</si>
  <si>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</si>
  <si>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</si>
  <si>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</si>
  <si>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</si>
  <si>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</si>
  <si>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</si>
  <si>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</si>
  <si>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</si>
  <si>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</si>
  <si>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</si>
  <si>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</si>
  <si>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</si>
  <si>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</si>
  <si>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</si>
  <si>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</si>
  <si>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</si>
  <si>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</si>
  <si>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</si>
  <si>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</si>
  <si>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</si>
  <si>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</si>
  <si>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</si>
  <si>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</si>
  <si>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</si>
  <si>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</si>
  <si>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</si>
  <si>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</si>
  <si>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</si>
  <si>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</si>
  <si>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</si>
  <si>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</si>
  <si>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</si>
  <si>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</si>
  <si>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</si>
  <si>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</si>
  <si>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</si>
  <si>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</si>
  <si>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</si>
  <si>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</si>
  <si>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</si>
  <si>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</si>
  <si>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</si>
  <si>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</si>
  <si>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</si>
  <si>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</si>
  <si>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</si>
  <si>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</si>
  <si>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</si>
  <si>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</si>
  <si>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</si>
  <si>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</si>
  <si>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</si>
  <si>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</si>
  <si>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</si>
  <si>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</si>
  <si>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</si>
  <si>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</si>
  <si>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</si>
  <si>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</si>
  <si>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</si>
  <si>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</si>
  <si>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</si>
  <si>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</si>
  <si>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</si>
  <si>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</si>
  <si>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</si>
  <si>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</si>
  <si>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</si>
  <si>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</si>
  <si>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</si>
  <si>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</si>
  <si>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</si>
  <si>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</si>
  <si>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</si>
  <si>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</si>
  <si>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</si>
  <si>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</si>
  <si>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</si>
  <si>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</si>
  <si>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</si>
  <si>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</si>
  <si>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</si>
  <si>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</si>
  <si>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</si>
  <si>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</si>
  <si>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</si>
  <si>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</si>
  <si>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</si>
  <si>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</si>
  <si>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</si>
  <si>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</si>
  <si>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</si>
  <si>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</si>
  <si>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</si>
  <si>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</si>
  <si>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</si>
  <si>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</si>
  <si>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</si>
  <si>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</si>
  <si>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</si>
  <si>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</si>
  <si>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</si>
  <si>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</si>
  <si>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</si>
  <si>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</si>
  <si>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</si>
  <si>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</si>
  <si>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</si>
  <si>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</si>
  <si>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</si>
  <si>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</si>
  <si>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</si>
  <si>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</si>
  <si>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</si>
  <si>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</si>
  <si>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</si>
  <si>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</si>
  <si>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</si>
  <si>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</si>
  <si>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</si>
  <si>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</si>
  <si>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</si>
  <si>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</si>
  <si>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</si>
  <si>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</si>
  <si>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</si>
  <si>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</si>
  <si>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</si>
  <si>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</si>
  <si>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</si>
  <si>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</si>
  <si>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</si>
  <si>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</si>
  <si>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</si>
  <si>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</si>
  <si>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</si>
  <si>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</si>
  <si>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</si>
  <si>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</si>
  <si>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</si>
  <si>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</si>
  <si>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</si>
  <si>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</si>
  <si>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</si>
  <si>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</si>
  <si>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</si>
  <si>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</si>
  <si>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</si>
  <si>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</si>
  <si>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</si>
  <si>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</si>
  <si>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</si>
  <si>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</si>
  <si>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</si>
  <si>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</si>
  <si>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</si>
  <si>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</si>
  <si>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</si>
  <si>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</si>
  <si>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</si>
  <si>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</si>
  <si>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</si>
  <si>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</si>
  <si>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</si>
  <si>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</si>
  <si>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</si>
  <si>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</si>
  <si>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</si>
  <si>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</si>
  <si>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</si>
  <si>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</si>
  <si>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</si>
  <si>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</si>
  <si>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</si>
  <si>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</si>
  <si>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</si>
  <si>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</si>
  <si>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</si>
  <si>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</si>
  <si>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</si>
  <si>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</si>
  <si>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</si>
  <si>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</si>
  <si>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</si>
  <si>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</si>
  <si>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</si>
  <si>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</si>
  <si>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</si>
  <si>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</si>
  <si>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</si>
  <si>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</si>
  <si>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</si>
  <si>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</si>
  <si>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</si>
  <si>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</si>
  <si>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</si>
  <si>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</si>
  <si>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</si>
  <si>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</si>
  <si>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</si>
  <si>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</si>
  <si>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</si>
  <si>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</si>
  <si>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</si>
  <si>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</si>
  <si>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</si>
  <si>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</si>
  <si>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</si>
  <si>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</si>
  <si>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</si>
  <si>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</si>
  <si>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</si>
  <si>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</si>
  <si>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</si>
  <si>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</si>
  <si>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</si>
  <si>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</si>
  <si>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</si>
  <si>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</si>
  <si>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</si>
  <si>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</si>
  <si>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</si>
  <si>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</si>
  <si>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</si>
  <si>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</si>
  <si>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</si>
  <si>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</si>
  <si>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</si>
  <si>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</si>
  <si>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</si>
  <si>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</si>
  <si>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</si>
  <si>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</si>
  <si>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</si>
  <si>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</si>
  <si>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</si>
  <si>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</si>
  <si>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</si>
  <si>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</si>
  <si>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</si>
  <si>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</si>
  <si>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</si>
  <si>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</si>
  <si>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</si>
  <si>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</si>
  <si>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</si>
  <si>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</si>
  <si>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</si>
  <si>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</si>
  <si>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</si>
  <si>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</si>
  <si>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</si>
  <si>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</si>
  <si>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</si>
  <si>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</si>
  <si>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</si>
  <si>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</si>
  <si>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</si>
  <si>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</si>
  <si>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</si>
  <si>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</si>
  <si>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</si>
  <si>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</si>
  <si>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</si>
  <si>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</si>
  <si>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</si>
  <si>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</si>
  <si>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</si>
  <si>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</si>
  <si>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</si>
  <si>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</si>
  <si>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</si>
  <si>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</si>
  <si>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</si>
  <si>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</si>
  <si>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</si>
  <si>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</si>
  <si>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</si>
  <si>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</si>
  <si>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</si>
  <si>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</si>
  <si>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</si>
  <si>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</si>
  <si>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</si>
  <si>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</si>
  <si>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</si>
  <si>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</si>
  <si>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</si>
  <si>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</si>
  <si>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</si>
  <si>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</si>
  <si>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</si>
  <si>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</si>
  <si>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</si>
  <si>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</si>
  <si>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</si>
  <si>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</si>
  <si>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</si>
  <si>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</si>
  <si>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</si>
  <si>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</si>
  <si>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</si>
  <si>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</si>
  <si>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</si>
  <si>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</si>
  <si>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</si>
  <si>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</si>
  <si>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</si>
  <si>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</si>
  <si>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</si>
  <si>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</si>
  <si>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J.</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</si>
  <si>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</si>
  <si>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</si>
  <si>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</si>
  <si>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</si>
  <si>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</si>
  <si>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</si>
  <si>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</si>
  <si>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</si>
  <si>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</si>
  <si>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</si>
  <si>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</si>
  <si>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</si>
  <si>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</si>
  <si>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</si>
  <si>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</si>
  <si>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</si>
  <si>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</si>
  <si>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</si>
  <si>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</si>
  <si>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</si>
  <si>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</si>
  <si>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</si>
  <si>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</si>
  <si>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</si>
  <si>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</si>
  <si>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</si>
  <si>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</si>
  <si>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</si>
  <si>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</si>
  <si>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</si>
  <si>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</si>
  <si>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</si>
  <si>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</si>
  <si>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</si>
  <si>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</si>
  <si>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</si>
  <si>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</si>
  <si>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</si>
  <si>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</si>
  <si>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</si>
  <si>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</si>
  <si>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</si>
  <si>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</si>
  <si>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</si>
  <si>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</si>
  <si>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</si>
  <si>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</si>
  <si>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</si>
  <si>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</si>
  <si>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</si>
  <si>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</si>
  <si>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</si>
  <si>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</si>
  <si>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</si>
  <si>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</si>
  <si>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</si>
  <si>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</si>
  <si>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</si>
  <si>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</si>
  <si>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</si>
  <si>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</si>
  <si>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</si>
  <si>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</si>
  <si>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</si>
  <si>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</si>
  <si>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</si>
  <si>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</si>
  <si>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</si>
  <si>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</si>
  <si>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</si>
  <si>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</si>
  <si>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</si>
  <si>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</si>
  <si>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</si>
  <si>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</si>
  <si>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</si>
  <si>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</si>
  <si>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</si>
  <si>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</si>
  <si>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</si>
  <si>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</si>
  <si>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</si>
  <si>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</si>
  <si>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</si>
  <si>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</si>
  <si>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</si>
  <si>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</si>
  <si>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</si>
  <si>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</si>
  <si>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</si>
  <si>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</si>
  <si>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</si>
  <si>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</si>
  <si>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</si>
  <si>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</si>
  <si>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</si>
  <si>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</si>
  <si>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</si>
  <si>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</si>
  <si>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</si>
  <si>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</si>
  <si>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</si>
  <si>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</si>
  <si>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</si>
  <si>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</si>
  <si>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</si>
  <si>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</si>
  <si>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</si>
  <si>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</si>
  <si>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</si>
  <si>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</si>
  <si>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</si>
  <si>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</si>
  <si>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</si>
  <si>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</si>
  <si>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</si>
  <si>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</si>
  <si>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</si>
  <si>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</si>
  <si>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</si>
  <si>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</si>
  <si>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</si>
  <si>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</si>
  <si>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</si>
  <si>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</si>
  <si>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</si>
  <si>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</si>
  <si>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</si>
  <si>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</si>
  <si>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</si>
  <si>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</si>
  <si>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</si>
  <si>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</si>
  <si>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</si>
  <si>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</si>
  <si>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</si>
  <si>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</si>
  <si>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</si>
  <si>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</si>
  <si>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</si>
  <si>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</si>
  <si>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</si>
  <si>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</si>
  <si>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</si>
  <si>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</si>
  <si>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</si>
  <si>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</si>
  <si>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</si>
  <si>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</si>
  <si>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</si>
  <si>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</si>
  <si>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</si>
  <si>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</si>
  <si>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</si>
  <si>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</si>
  <si>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</si>
  <si>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</si>
  <si>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</si>
  <si>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</si>
  <si>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</si>
  <si>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</si>
  <si>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</si>
  <si>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</si>
  <si>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</si>
  <si>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</si>
  <si>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</si>
  <si>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</si>
  <si>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</si>
  <si>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</si>
  <si>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</si>
  <si>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</si>
  <si>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</si>
  <si>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</si>
  <si>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</si>
  <si>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</si>
  <si>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</si>
  <si>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</si>
  <si>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</si>
  <si>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</si>
  <si>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</si>
  <si>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</si>
  <si>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</si>
  <si>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</si>
  <si>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</si>
  <si>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</si>
  <si>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</si>
  <si>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</si>
  <si>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</si>
  <si>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</si>
  <si>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</si>
  <si>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</si>
  <si>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</si>
  <si>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</si>
  <si>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</si>
  <si>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</si>
  <si>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</si>
  <si>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</si>
  <si>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</si>
  <si>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</si>
  <si>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</si>
  <si>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</si>
  <si>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</si>
  <si>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</si>
  <si>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</si>
  <si>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</si>
  <si>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</si>
  <si>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</si>
  <si>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</si>
  <si>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</si>
  <si>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</si>
  <si>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</si>
  <si>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</si>
  <si>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</si>
  <si>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</si>
  <si>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</si>
  <si>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</si>
  <si>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</si>
  <si>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</si>
  <si>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</si>
  <si>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</si>
  <si>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</si>
  <si>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</si>
  <si>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</si>
  <si>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</si>
  <si>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</si>
  <si>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</si>
  <si>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</si>
  <si>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</si>
  <si>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</si>
  <si>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</si>
  <si>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</si>
  <si>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</si>
  <si>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</si>
  <si>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</si>
  <si>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</si>
  <si>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</si>
  <si>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</si>
  <si>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</si>
  <si>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</si>
  <si>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</si>
  <si>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</si>
  <si>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</si>
  <si>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</si>
  <si>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</si>
  <si>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</si>
  <si>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</si>
  <si>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</si>
  <si>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</si>
  <si>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</si>
  <si>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</si>
  <si>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</si>
  <si>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</si>
  <si>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</si>
  <si>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</si>
  <si>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</si>
  <si>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</si>
  <si>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</si>
  <si>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</si>
  <si>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</si>
  <si>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</si>
  <si>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</si>
  <si>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</si>
  <si>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</si>
  <si>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</si>
  <si>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</si>
  <si>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</si>
  <si>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</si>
  <si>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</si>
  <si>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</si>
  <si>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</si>
  <si>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</si>
  <si>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</si>
  <si>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</si>
  <si>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</si>
  <si>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</si>
  <si>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</si>
  <si>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</si>
  <si>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</si>
  <si>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</si>
  <si>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</si>
  <si>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</si>
  <si>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</si>
  <si>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</si>
  <si>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</si>
  <si>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</si>
  <si>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</si>
  <si>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</si>
  <si>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</si>
  <si>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</si>
  <si>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</si>
  <si>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</si>
  <si>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</si>
  <si>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</si>
  <si>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</si>
  <si>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</si>
  <si>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</si>
  <si>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</si>
  <si>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</si>
  <si>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</si>
  <si>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</si>
  <si>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</si>
  <si>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</si>
  <si>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</si>
  <si>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</si>
  <si>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</si>
  <si>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</si>
  <si>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</si>
  <si>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</si>
  <si>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</si>
  <si>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</si>
  <si>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</si>
  <si>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</si>
  <si>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</si>
  <si>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</si>
  <si>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</si>
  <si>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</si>
  <si>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</si>
  <si>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</si>
  <si>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</si>
  <si>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</si>
  <si>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</si>
  <si>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</si>
  <si>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</si>
  <si>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</si>
  <si>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</si>
  <si>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</si>
  <si>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</si>
  <si>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</si>
  <si>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</si>
  <si>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</si>
  <si>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</si>
  <si>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</si>
  <si>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</si>
  <si>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</si>
  <si>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</si>
  <si>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</si>
  <si>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</si>
  <si>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</si>
  <si>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</si>
  <si>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</si>
  <si>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</si>
  <si>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</si>
  <si>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</si>
  <si>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</si>
  <si>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</si>
  <si>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</si>
  <si>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</si>
  <si>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</si>
  <si>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</si>
  <si>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</si>
  <si>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</si>
  <si>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</si>
  <si>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</si>
  <si>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</si>
  <si>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</si>
  <si>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</si>
  <si>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</si>
  <si>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</si>
  <si>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</si>
  <si>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</si>
  <si>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</si>
  <si>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</si>
  <si>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</si>
  <si>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</si>
  <si>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</si>
  <si>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</si>
  <si>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</si>
  <si>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</si>
  <si>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</si>
  <si>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</si>
  <si>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</si>
  <si>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</si>
  <si>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</si>
  <si>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</si>
  <si>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</si>
  <si>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</si>
  <si>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</si>
  <si>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</si>
  <si>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</si>
  <si>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</si>
  <si>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</si>
  <si>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</si>
  <si>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</si>
  <si>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</si>
  <si>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</si>
  <si>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</si>
  <si>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</si>
  <si>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</si>
  <si>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</si>
  <si>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</si>
  <si>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</si>
  <si>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</si>
  <si>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</si>
  <si>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</si>
  <si>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</si>
  <si>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</si>
  <si>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</si>
  <si>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</si>
  <si>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</si>
  <si>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</si>
  <si>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</si>
  <si>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</si>
  <si>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</si>
  <si>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</si>
  <si>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</si>
  <si>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</si>
  <si>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</si>
  <si>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</si>
  <si>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</si>
  <si>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</si>
  <si>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</si>
  <si>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</si>
  <si>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</si>
  <si>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</si>
  <si>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</si>
  <si>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</si>
  <si>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</si>
  <si>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</si>
  <si>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</si>
  <si>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</si>
  <si>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</si>
  <si>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</si>
  <si>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</si>
  <si>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</si>
  <si>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</si>
  <si>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</si>
  <si>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</si>
  <si>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</si>
  <si>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</si>
  <si>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</si>
  <si>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</si>
  <si>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</si>
  <si>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</si>
  <si>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</si>
  <si>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</si>
  <si>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</si>
  <si>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</si>
  <si>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</si>
  <si>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</si>
  <si>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</si>
  <si>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</si>
  <si>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</si>
  <si>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</si>
  <si>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</si>
  <si>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</si>
  <si>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</si>
  <si>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</si>
  <si>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</si>
  <si>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</si>
  <si>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</si>
  <si>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</si>
  <si>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</si>
  <si>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</si>
  <si>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</si>
  <si>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</si>
  <si>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</si>
  <si>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</si>
  <si>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</si>
  <si>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</si>
  <si>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</si>
  <si>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</si>
  <si>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</si>
  <si>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</si>
  <si>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</si>
  <si>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</si>
  <si>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</si>
  <si>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</si>
  <si>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</si>
  <si>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</si>
  <si>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</si>
  <si>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</si>
  <si>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</si>
  <si>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</si>
  <si>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</si>
  <si>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</si>
  <si>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</si>
  <si>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</si>
  <si>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</si>
  <si>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</si>
  <si>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</si>
  <si>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</si>
  <si>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</si>
  <si>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</si>
  <si>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</si>
  <si>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</si>
  <si>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</si>
  <si>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</si>
  <si>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</si>
  <si>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</si>
  <si>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</si>
  <si>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</si>
  <si>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</si>
  <si>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</si>
  <si>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</si>
  <si>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</si>
  <si>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</si>
  <si>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</si>
  <si>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</si>
  <si>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</si>
  <si>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</si>
  <si>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</si>
  <si>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</si>
  <si>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</si>
  <si>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</si>
  <si>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</si>
  <si>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</si>
  <si>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</si>
  <si>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</si>
  <si>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</si>
  <si>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</si>
  <si>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</si>
  <si>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</si>
  <si>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</si>
  <si>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</si>
  <si>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</si>
  <si>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</si>
  <si>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</si>
  <si>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</si>
  <si>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</si>
  <si>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</si>
  <si>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</si>
  <si>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</si>
  <si>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</si>
  <si>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</si>
  <si>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</si>
  <si>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</si>
  <si>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</si>
  <si>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</si>
  <si>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</si>
  <si>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</si>
  <si>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</si>
  <si>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</si>
  <si>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</si>
  <si>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</si>
  <si>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</si>
  <si>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</si>
  <si>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</si>
  <si>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</si>
  <si>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</si>
  <si>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</si>
  <si>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</si>
  <si>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</si>
  <si>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</si>
  <si>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</si>
  <si>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</si>
  <si>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</si>
  <si>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</si>
  <si>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</si>
  <si>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</si>
  <si>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</si>
  <si>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</si>
  <si>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</si>
  <si>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</si>
  <si>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</si>
  <si>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</si>
  <si>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</si>
  <si>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</si>
  <si>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</si>
  <si>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</si>
  <si>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</si>
  <si>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</si>
  <si>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</si>
  <si>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</si>
  <si>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</si>
  <si>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</si>
  <si>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</si>
  <si>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</si>
  <si>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</si>
  <si>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</si>
  <si>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</si>
  <si>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</si>
  <si>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</si>
  <si>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</si>
  <si>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</si>
  <si>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</si>
  <si>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</si>
  <si>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</si>
  <si>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</si>
  <si>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</si>
  <si>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</si>
  <si>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</si>
  <si>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</si>
  <si>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</si>
  <si>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</si>
  <si>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</si>
  <si>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</si>
  <si>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</si>
  <si>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</si>
  <si>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</si>
  <si>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</si>
  <si>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</si>
  <si>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</si>
  <si>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</si>
  <si>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</si>
  <si>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</si>
  <si>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</si>
  <si>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</si>
  <si>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</si>
  <si>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</si>
  <si>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</si>
  <si>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</si>
  <si>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</si>
  <si>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</si>
  <si>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</si>
  <si>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</si>
  <si>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</si>
  <si>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</si>
  <si>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</si>
  <si>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</si>
  <si>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</si>
  <si>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</si>
  <si>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</si>
  <si>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</si>
  <si>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</si>
  <si>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</si>
  <si>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</si>
  <si>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</si>
  <si>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</si>
  <si>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</si>
  <si>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</si>
  <si>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</si>
  <si>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</si>
  <si>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</si>
  <si>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</si>
  <si>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</si>
  <si>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</si>
  <si>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</si>
  <si>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</si>
  <si>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</si>
  <si>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</si>
  <si>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</si>
  <si>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</si>
  <si>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</si>
  <si>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</si>
  <si>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</si>
  <si>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</si>
  <si>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</si>
  <si>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</si>
  <si>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</si>
  <si>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</si>
  <si>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</si>
  <si>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</si>
  <si>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</si>
  <si>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</si>
  <si>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</si>
  <si>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</si>
  <si>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</si>
  <si>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</si>
  <si>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</si>
  <si>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</si>
  <si>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</si>
  <si>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</si>
  <si>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</si>
  <si>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</si>
  <si>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</si>
  <si>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</si>
  <si>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</si>
  <si>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</si>
  <si>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</si>
  <si>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</si>
  <si>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</si>
  <si>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</si>
  <si>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</si>
  <si>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</si>
  <si>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</si>
  <si>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</si>
  <si>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</si>
  <si>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</si>
  <si>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</si>
  <si>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</si>
  <si>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</si>
  <si>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</si>
  <si>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</si>
  <si>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</si>
  <si>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</si>
  <si>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</si>
  <si>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</si>
  <si>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</si>
  <si>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</si>
  <si>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</si>
  <si>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</si>
  <si>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</si>
  <si>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</si>
  <si>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</si>
  <si>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</si>
  <si>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</si>
  <si>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</si>
  <si>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</si>
  <si>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</si>
  <si>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</si>
  <si>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</si>
  <si>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</si>
  <si>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</si>
  <si>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</si>
  <si>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</si>
  <si>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</si>
  <si>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</si>
  <si>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</si>
  <si>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</si>
  <si>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</si>
  <si>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</si>
  <si>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</si>
  <si>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</si>
  <si>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</si>
  <si>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</si>
  <si>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</si>
  <si>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</si>
  <si>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</si>
  <si>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</si>
  <si>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</si>
  <si>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</si>
  <si>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</si>
  <si>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</si>
  <si>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</si>
  <si>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</si>
  <si>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</si>
  <si>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</si>
  <si>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</si>
  <si>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</si>
  <si>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</si>
  <si>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</si>
  <si>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</si>
  <si>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</si>
  <si>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</si>
  <si>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</si>
  <si>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</si>
  <si>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</si>
  <si>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</si>
  <si>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</si>
  <si>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</si>
  <si>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</si>
  <si>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</si>
  <si>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</si>
  <si>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</si>
  <si>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</si>
  <si>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</si>
  <si>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</si>
  <si>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</si>
  <si>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</si>
  <si>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</si>
  <si>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</si>
  <si>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</si>
  <si>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</si>
  <si>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</si>
  <si>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</si>
  <si>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</si>
  <si>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</si>
  <si>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</si>
  <si>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</si>
  <si>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</si>
  <si>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</si>
  <si>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</si>
  <si>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</si>
  <si>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</si>
  <si>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</si>
  <si>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</si>
  <si>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</si>
  <si>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</si>
  <si>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</si>
  <si>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</si>
  <si>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</si>
  <si>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</si>
  <si>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</si>
  <si>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</si>
  <si>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</si>
  <si>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</si>
  <si>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</si>
  <si>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</si>
  <si>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</si>
  <si>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</si>
  <si>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</si>
  <si>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</si>
  <si>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</si>
  <si>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</si>
  <si>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</si>
  <si>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</si>
  <si>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</si>
  <si>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</si>
  <si>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</si>
  <si>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</si>
  <si>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</si>
  <si>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</si>
  <si>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</si>
  <si>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</si>
  <si>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</si>
  <si>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</si>
  <si>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</si>
  <si>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</si>
  <si>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</si>
  <si>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</si>
  <si>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</si>
  <si>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</si>
  <si>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</si>
  <si>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</si>
  <si>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</si>
  <si>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</si>
  <si>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</si>
  <si>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</si>
  <si>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</si>
  <si>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</si>
  <si>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</si>
  <si>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</si>
  <si>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</si>
  <si>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</si>
  <si>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</si>
  <si>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</si>
  <si>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</si>
  <si>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</si>
  <si>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</si>
  <si>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</si>
  <si>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</si>
  <si>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</si>
  <si>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</si>
  <si>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</si>
  <si>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</si>
  <si>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</si>
  <si>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</si>
  <si>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</si>
  <si>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</si>
  <si>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</si>
  <si>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</si>
  <si>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</si>
  <si>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</si>
  <si>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</si>
  <si>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</si>
  <si>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</si>
  <si>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</si>
  <si>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</si>
  <si>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</si>
  <si>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</si>
  <si>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</si>
  <si>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</si>
  <si>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</si>
  <si>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</si>
  <si>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</si>
  <si>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</si>
  <si>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</si>
  <si>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</si>
  <si>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</si>
  <si>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</si>
  <si>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</si>
  <si>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</si>
  <si>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</si>
  <si>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</si>
  <si>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</si>
  <si>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</si>
  <si>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</si>
  <si>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</si>
  <si>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</si>
  <si>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</si>
  <si>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</si>
  <si>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</si>
  <si>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</si>
  <si>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</si>
  <si>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</si>
  <si>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</si>
  <si>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</si>
  <si>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</si>
  <si>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</si>
  <si>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</si>
  <si>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</si>
  <si>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</si>
  <si>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</si>
  <si>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</si>
  <si>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</si>
  <si>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</si>
  <si>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</si>
  <si>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</si>
  <si>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</si>
  <si>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</si>
  <si>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</si>
  <si>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</si>
  <si>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</si>
  <si>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</si>
  <si>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</si>
  <si>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</si>
  <si>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</si>
  <si>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</si>
  <si>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</si>
  <si>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</si>
  <si>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</si>
  <si>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</si>
  <si>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</si>
  <si>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</si>
  <si>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</si>
  <si>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</si>
  <si>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</si>
  <si>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</si>
  <si>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</si>
  <si>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</si>
  <si>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</si>
  <si>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</si>
  <si>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</si>
  <si>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</si>
  <si>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</si>
  <si>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</si>
  <si>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</si>
  <si>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</si>
  <si>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</si>
  <si>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</si>
  <si>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</si>
  <si>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</si>
  <si>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</si>
  <si>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</si>
  <si>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</si>
  <si>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</si>
  <si>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</si>
  <si>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</si>
  <si>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</si>
  <si>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</si>
  <si>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</si>
  <si>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</si>
  <si>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</si>
  <si>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</si>
  <si>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</si>
  <si>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</si>
  <si>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</si>
  <si>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</si>
  <si>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</si>
  <si>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</si>
  <si>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</si>
  <si>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</si>
  <si>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</si>
  <si>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</si>
  <si>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</si>
  <si>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</si>
  <si>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</si>
  <si>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</si>
  <si>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</si>
  <si>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</si>
  <si>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</si>
  <si>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</si>
  <si>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</si>
  <si>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</si>
  <si>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</si>
  <si>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</si>
  <si>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</si>
  <si>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</si>
  <si>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</si>
  <si>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</si>
  <si>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</si>
  <si>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</si>
  <si>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</si>
  <si>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</si>
  <si>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</si>
  <si>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</si>
  <si>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</si>
  <si>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</si>
  <si>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</si>
  <si>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</si>
  <si>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</si>
  <si>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</si>
  <si>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</si>
  <si>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</si>
  <si>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</si>
  <si>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</si>
  <si>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</si>
  <si>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</si>
  <si>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</si>
  <si>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</si>
  <si>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</si>
  <si>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</si>
  <si>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</si>
  <si>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</si>
  <si>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</si>
  <si>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</si>
  <si>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</si>
  <si>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</si>
  <si>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</si>
  <si>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</si>
  <si>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</si>
  <si>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</si>
  <si>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</si>
  <si>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</si>
  <si>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</si>
  <si>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</si>
  <si>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</si>
  <si>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</si>
  <si>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</si>
  <si>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</si>
  <si>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</si>
  <si>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</si>
  <si>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</si>
  <si>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</si>
  <si>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</si>
  <si>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</si>
  <si>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</si>
  <si>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</si>
  <si>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</si>
  <si>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</si>
  <si>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</si>
  <si>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</si>
  <si>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</si>
  <si>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</si>
  <si>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</si>
  <si>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</si>
  <si>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</si>
  <si>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</si>
  <si>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</si>
  <si>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</si>
  <si>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</si>
  <si>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</si>
  <si>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</si>
  <si>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</si>
  <si>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</si>
  <si>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</si>
  <si>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</si>
  <si>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</si>
  <si>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</si>
  <si>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</si>
  <si>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</si>
  <si>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</si>
  <si>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</si>
  <si>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</si>
  <si>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</si>
  <si>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</si>
  <si>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</si>
  <si>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</si>
  <si>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</si>
  <si>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</si>
  <si>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</si>
  <si>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</si>
  <si>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</si>
  <si>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</si>
  <si>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</si>
  <si>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</si>
  <si>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</si>
  <si>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</si>
  <si>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</si>
  <si>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</si>
  <si>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</si>
  <si>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</si>
  <si>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</si>
  <si>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</si>
  <si>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</si>
  <si>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</si>
  <si>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</si>
  <si>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</si>
  <si>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</si>
  <si>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</si>
  <si>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</si>
  <si>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</si>
  <si>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</si>
  <si>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</si>
  <si>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</si>
  <si>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</si>
  <si>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</si>
  <si>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</si>
  <si>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</si>
  <si>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</si>
  <si>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</si>
  <si>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</si>
  <si>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</si>
  <si>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</si>
  <si>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</si>
  <si>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</si>
  <si>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</si>
  <si>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</si>
  <si>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</si>
  <si>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</si>
  <si>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</si>
  <si>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</si>
  <si>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</si>
  <si>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</si>
  <si>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</si>
  <si>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</si>
  <si>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</si>
  <si>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</si>
  <si>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</si>
  <si>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</si>
  <si>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</si>
  <si>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</si>
  <si>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</si>
  <si>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USA</t>
  </si>
  <si>
    <t>Davide</t>
  </si>
  <si>
    <t>Cammarano</t>
  </si>
  <si>
    <t>Bruno</t>
  </si>
  <si>
    <t>Basso</t>
  </si>
  <si>
    <t>Fitzgerald</t>
  </si>
  <si>
    <t>Robert</t>
  </si>
  <si>
    <t>L.</t>
  </si>
  <si>
    <t>G.</t>
  </si>
  <si>
    <t>T.</t>
  </si>
  <si>
    <t>Victoria</t>
  </si>
  <si>
    <t>Horsham</t>
  </si>
  <si>
    <t>duplicate id, from ICASA MULCH_ADD subsection</t>
  </si>
  <si>
    <t>nitrogen</t>
  </si>
  <si>
    <t>Zhouzhou Experimental Station of China Agricultural University</t>
  </si>
  <si>
    <t>Hebei</t>
  </si>
  <si>
    <t>Baoding</t>
  </si>
  <si>
    <t xml:space="preserve">USDA </t>
  </si>
  <si>
    <t>randomized complete block design (RCBD) with three repetitions</t>
  </si>
  <si>
    <t>Nongda 212</t>
  </si>
  <si>
    <t>overwintering</t>
  </si>
  <si>
    <t>regreening</t>
  </si>
  <si>
    <t>early jointing</t>
  </si>
  <si>
    <t>late jointing</t>
  </si>
  <si>
    <t>heading</t>
  </si>
  <si>
    <t>anthesis</t>
  </si>
  <si>
    <t>early filling</t>
  </si>
  <si>
    <t>late filling</t>
  </si>
  <si>
    <t>Basal</t>
  </si>
  <si>
    <t>Regreening</t>
  </si>
  <si>
    <t>Jointing</t>
  </si>
  <si>
    <t>Anthesis</t>
  </si>
  <si>
    <t>1 | Nongda 212</t>
  </si>
  <si>
    <t>The weather data, which includes the maximum temperature, minimum temperature, and precipitation, were gathered within a 100-m radius of the measurement site usin a HOBO U30 automated weather station manufactured by Onset Computer Co., located in Massachusetts, USA.</t>
  </si>
  <si>
    <t>Hunsaker_1996_method</t>
  </si>
  <si>
    <t>experimental farm</t>
  </si>
  <si>
    <t>Free-Air Co2 Enrichment</t>
  </si>
  <si>
    <t>Arizona</t>
  </si>
  <si>
    <t>Maricopa Agriculture Central</t>
  </si>
  <si>
    <t>The university of Arizona</t>
  </si>
  <si>
    <t>AZMET weather station</t>
  </si>
  <si>
    <t>AZMET</t>
  </si>
  <si>
    <t>Meteorological data for the modified Penman calculation was provided by The University of Arizona, AZMET weather station (Brown, 1987), located about 2km from the field site.</t>
  </si>
  <si>
    <t>Arizona University</t>
  </si>
  <si>
    <t>strip-split-plot (G. V. Richardson, personal communication, 1994), with two levels of the main treatment, CO2 concetration, replicated four times</t>
  </si>
  <si>
    <t>Triticum aestivum L., cv. Yecora Rojo</t>
  </si>
  <si>
    <t>Hard red spring wheat</t>
  </si>
  <si>
    <t>irrigated when AZSCHED predict =30% of the available water in the root zone was depleted. Cumulative irrigation total between crop emergence and harvest were 600mm. Cumulative rainfall during the same periods was 76mm.</t>
  </si>
  <si>
    <t>irrigated when AZSCHED predict =30% of the available water in the root zone was depleted.  Cumulative irrigation total between crop emergence and harvest were 275mm.Cumulative rainfall during the same periods was 76mm.</t>
  </si>
  <si>
    <t>irrigated when AZSCHED predict =30% of the available water in the root zone was depleted. Cumulative irrigation total between crop emergence and harvest were 620mm.Cumulative rainfall during the same periods was 61mm.</t>
  </si>
  <si>
    <t>irrigated only every other time the WET treatments were irrigated. Cumulative rainfall during the same periods was 61mm.</t>
  </si>
  <si>
    <t>Plant nurtients were managed according to recommendations of The University of Arizona Cooperative Extension Service and research staff(Pinter et al.1995).</t>
  </si>
  <si>
    <t>machine harvesting 20 m^ of undisturbed areas within each subplot</t>
  </si>
  <si>
    <t>25/05/1993 to 27/05/1993</t>
  </si>
  <si>
    <t>1 | Triticum aestivum L., cv. Yecora Rojo</t>
  </si>
  <si>
    <t>07/12/1993 to 08/12/1993</t>
  </si>
  <si>
    <t xml:space="preserve">2 | </t>
  </si>
  <si>
    <t>Experiment station of the Universidad Austral de Chile in Valdivia</t>
  </si>
  <si>
    <t>plant densities with cultivars</t>
  </si>
  <si>
    <t>experimental station of the Universidad Austral de Chile</t>
  </si>
  <si>
    <t>Valdivoa</t>
  </si>
  <si>
    <t>soil_note</t>
  </si>
  <si>
    <t>Typic Hapludand soil</t>
  </si>
  <si>
    <t>experimental station of the Universidad Austral de Chile in Valdivia</t>
  </si>
  <si>
    <t>Valdivia</t>
  </si>
  <si>
    <t>Pandora-INIA</t>
  </si>
  <si>
    <t>Exp1. 105 spring wheat DH lines, their parental cultivars</t>
  </si>
  <si>
    <t>Exp1. Chilean spring wheat</t>
  </si>
  <si>
    <t>Exp2. one of the two highest yielding DH lines from Exp.1, selected from S1</t>
  </si>
  <si>
    <t>Exp2. one of the two highest yielding DH lines from Exp.1, selected from S2</t>
  </si>
  <si>
    <t>DH1</t>
  </si>
  <si>
    <t>DH2</t>
  </si>
  <si>
    <t>Invento-BAER</t>
  </si>
  <si>
    <t>Exp.2 one of two high yielding Chilean cultivars released by breeding programs:Invento-BAER released by one of the most important private-sector Chilean wheat breeders (Semillas Baer)</t>
  </si>
  <si>
    <t>Exp2. one of two high yielding Chilean cultivars released by breeding programs: Pandora-INIA from the National Wheat Program</t>
  </si>
  <si>
    <t>Water was supplied by irrigation when ncessary to complement rainfall in all experiments, avoiding any risk of water stress</t>
  </si>
  <si>
    <t>All fertilization dosages were designed based on soil analysis guranteeing that the crop would not suffer for any nutrient limitation</t>
  </si>
  <si>
    <t>fertilized at sowing</t>
  </si>
  <si>
    <t>applied at tillering</t>
  </si>
  <si>
    <t>added at tillering</t>
  </si>
  <si>
    <t>2 | Pandora-INIA</t>
  </si>
  <si>
    <t>different irrigation amounts on wheat response to CO2</t>
  </si>
  <si>
    <t>five different treatments, including the application of nitrogen (N), were conducted</t>
  </si>
  <si>
    <t>winter wheat</t>
  </si>
  <si>
    <t>Ventrella_2016_method</t>
  </si>
  <si>
    <t>field experiment</t>
  </si>
  <si>
    <t>a randomized block with five replicates, unit plots of 80-m2 size and eight crop residue (CR) management treatments.</t>
  </si>
  <si>
    <t>crop residue (CR) management treatments</t>
  </si>
  <si>
    <t>crop residue (CR) managemnt residue</t>
  </si>
  <si>
    <t>Foggia</t>
  </si>
  <si>
    <t>clay-loam texture of alluvial origin, classified by Soil Taxonomy-USDA as fine, mesic, Typic Chromoxerert (Soil Survey Staff, 1992)</t>
  </si>
  <si>
    <t>The climate is classified as "accentuated thermomediterranean", with temperatures that may fall below 0◦C in winter and exceed 40 ◦C in summer. Rainfall is unevenly distributed throughout the year and is mostly concentrated in the winter months with a long-term annual average of 550 mm.</t>
  </si>
  <si>
    <t>field experiment farm "Podere"</t>
  </si>
  <si>
    <t>Soil Taxonomy-USDA</t>
  </si>
  <si>
    <t>fine, mesic, Typic Chromoxerert</t>
  </si>
  <si>
    <t>buring of crop residues</t>
  </si>
  <si>
    <t>incorporation of stubble and straw (CR)into the soil</t>
  </si>
  <si>
    <t>Chemically with herbicide</t>
  </si>
  <si>
    <t>applied in March before stem elongation and in accordance to local practices</t>
  </si>
  <si>
    <t>Diseases and insects were prevented or controlled by spraying recommended pesticides as required. Weeds were periodically removed by hand or by chemical applications at the rates recommended by their manufacture.</t>
  </si>
  <si>
    <t>insect and weed control, were managed according to recommendations of The University of Arizona Cooperative Extension Service and research staff.</t>
  </si>
  <si>
    <t>sown between 1977 and 1981</t>
  </si>
  <si>
    <t>1982-1986</t>
  </si>
  <si>
    <t>1987-1991</t>
  </si>
  <si>
    <t>1992-1995</t>
  </si>
  <si>
    <t>1996-1999 and 2006-2012</t>
  </si>
  <si>
    <t>2000-2005</t>
  </si>
  <si>
    <t>Valgerardo</t>
  </si>
  <si>
    <t>Appulo</t>
  </si>
  <si>
    <t>Latino</t>
  </si>
  <si>
    <t>Appio</t>
  </si>
  <si>
    <t>Simeto</t>
  </si>
  <si>
    <t>Ofanto</t>
  </si>
  <si>
    <t>main tillage</t>
  </si>
  <si>
    <t>secondary tillage</t>
  </si>
  <si>
    <t>tooth-harrow or disc-harrow for seedbed preparation in oder to improve wheat germination</t>
  </si>
  <si>
    <t>ploughing of 40cm</t>
  </si>
  <si>
    <t>Durum wheat in 1977_2012 growing season</t>
  </si>
  <si>
    <t>30-40</t>
  </si>
  <si>
    <t>The sowin is usually carried out in October or November but it may deplayed to December adverse meteorological conditions. Durum wheat is sown in all plots pn the same day with a conventional sowing machine</t>
  </si>
  <si>
    <t>During the research period, 1977-2012, due to the particularly dry conditions, supplemental irrigations were done in eight years during the entire experiment with irrigation depth ranging 30-70mm and mostly from January to April.</t>
  </si>
  <si>
    <t>Fertilzer_before_main_tillage</t>
  </si>
  <si>
    <t>Fertilzer_as_top_dressing</t>
  </si>
  <si>
    <t xml:space="preserve">P2O5 were applied before main tillage </t>
  </si>
  <si>
    <t>harvest for 1977_2012</t>
  </si>
  <si>
    <t>typicaly occuring in the middle of June</t>
  </si>
  <si>
    <t>1 | Valgerardo</t>
  </si>
  <si>
    <t>1 | crop_residue_T1</t>
  </si>
  <si>
    <t>1 | Durum wheat in 1977_2012 growing season</t>
  </si>
  <si>
    <t>tillage</t>
  </si>
  <si>
    <t>1 | tillage</t>
  </si>
  <si>
    <t>Val_gen_CR_T1_1977_1981</t>
  </si>
  <si>
    <t>1 | harvest for 1977_2012</t>
  </si>
  <si>
    <t>2 | Appulo</t>
  </si>
  <si>
    <t>Val_gen_CR_T2_1977_1981</t>
  </si>
  <si>
    <t>Val_gen_CR_T3_1977_1981</t>
  </si>
  <si>
    <t>4 | Appio</t>
  </si>
  <si>
    <t>Val_gen_CR_T4_1977_1981</t>
  </si>
  <si>
    <t>App_gen_CR_T1_1982_1986</t>
  </si>
  <si>
    <t>Val_gen_CR_T8_1977_1981</t>
  </si>
  <si>
    <t>Val_gen_CR_T7_1977_1981</t>
  </si>
  <si>
    <t>Val_gen_CR_T6_1977_1981</t>
  </si>
  <si>
    <t>Val_gen_CR_T5_1977_1981</t>
  </si>
  <si>
    <t>App_gen_CR_T2_1982_1986</t>
  </si>
  <si>
    <t>App_gen_CR_T3_1982_1986</t>
  </si>
  <si>
    <t>App_gen_CR_T4_1982_1986</t>
  </si>
  <si>
    <t>App_gen_CR_T5_1982_1986</t>
  </si>
  <si>
    <t>App_gen_CR_T6_1982_1986</t>
  </si>
  <si>
    <t>App_gen_CR_T7_1982_1986</t>
  </si>
  <si>
    <t>App_gen_CR_T8_1982_1986</t>
  </si>
  <si>
    <t>3 | Latino</t>
  </si>
  <si>
    <t>Lat_gen_CR_T1_1987_1991</t>
  </si>
  <si>
    <t>Lat_gen_CR_T2_1987_1991</t>
  </si>
  <si>
    <t>Lat_gen_CR_T3_1987_1991</t>
  </si>
  <si>
    <t>Lat_gen_CR_T4_1987_1991</t>
  </si>
  <si>
    <t>Lat_gen_CR_T5_1987_1991</t>
  </si>
  <si>
    <t>Lat_gen_CR_T6_1987_1991</t>
  </si>
  <si>
    <t>Lat_gen_CR_T7_1987_1991</t>
  </si>
  <si>
    <t>Lat_gen_CR_T8_1987_1991</t>
  </si>
  <si>
    <t>Appio_gen_CR_T1_1992_1995</t>
  </si>
  <si>
    <t>Appio_gen_CR_T2_1992_1995</t>
  </si>
  <si>
    <t>Appio_gen_CR_T3_1992_1995</t>
  </si>
  <si>
    <t>Appio_gen_CR_T4_1992_1995</t>
  </si>
  <si>
    <t>Appio_gen_CR_T5_1992_1995</t>
  </si>
  <si>
    <t>Appio_gen_CR_T6_1992_1995</t>
  </si>
  <si>
    <t>Appio_gen_CR_T7_1992_1995</t>
  </si>
  <si>
    <t>Appio_gen_CR_T8_1992_1995</t>
  </si>
  <si>
    <t>5 | Simeto</t>
  </si>
  <si>
    <t>Sim_gen_CR_T1_1996_1999_and_2006_2012</t>
  </si>
  <si>
    <t>Sim_gen_CR_T2_1996_1999_and_2006_2012</t>
  </si>
  <si>
    <t>Sim_gen_CR_T3_1996_1999_and_2006_2012</t>
  </si>
  <si>
    <t>Sim_gen_CR_T4_1996_1999_and_2006_2012</t>
  </si>
  <si>
    <t>Sim_gen_CR_T5_1996_1999_and_2006_2012</t>
  </si>
  <si>
    <t>Sim_gen_CR_T6_1996_1999_and_2006_2012</t>
  </si>
  <si>
    <t>Sim_gen_CR_T7_1996_1999_and_2006_2012</t>
  </si>
  <si>
    <t>Sim_gen_CR_T8_1996_1999_and_2006_2012</t>
  </si>
  <si>
    <t>6 | Ofanto</t>
  </si>
  <si>
    <t>Ofa_gen_CR_T1_2000_2005</t>
  </si>
  <si>
    <t>Ofa_gen_CR_T2_2000_2005</t>
  </si>
  <si>
    <t>Ofa_gen_CR_T3_2000_2005</t>
  </si>
  <si>
    <t>Ofa_gen_CR_T4_2000_2005</t>
  </si>
  <si>
    <t>Ofa_gen_CR_T5_2000_2005</t>
  </si>
  <si>
    <t>Ofa_gen_CR_T6_2000_2005</t>
  </si>
  <si>
    <t>Ofa_gen_CR_T7_2000_2005</t>
  </si>
  <si>
    <t>Ofa_gen_CR_T8_2000_2005</t>
  </si>
  <si>
    <t>Fernando_2013_method</t>
  </si>
  <si>
    <t>a complete randomized split-split block design with two [CO2] treatments (a[CO2] and e[co2]) as the main plot (fix factor)</t>
  </si>
  <si>
    <t>Fernando_2013_method_soil</t>
  </si>
  <si>
    <t>AGFACE facility</t>
  </si>
  <si>
    <t>The soil type of experimentl site is Vertosol according to the Australian Soil Classfication (Isbel, 1996)</t>
  </si>
  <si>
    <t>Vertosol</t>
  </si>
  <si>
    <t>Australian soil Classfication</t>
  </si>
  <si>
    <t>Soil consists of ~35% clay at the soil surface, increasing up to 60% at 1.4m depth.</t>
  </si>
  <si>
    <t>AGFACE facility at Horsham, Victoria, Australia</t>
  </si>
  <si>
    <t>e[CO2]</t>
  </si>
  <si>
    <t>a[CO2]</t>
  </si>
  <si>
    <t>Triticum aestivum L. cv. Yitpi</t>
  </si>
  <si>
    <t>Triticum aestivum L. cv. Janz</t>
  </si>
  <si>
    <t>Yitpi is a moderate to high yielding cultivar with high tillering capacity and categorised as Australian hard (AH) quality wheat. Yitpi has the pedigree Champlein/II 8156//Mengavi/Siete Cerros T 66/4/Champlein/II 8156//Heron/3/Mengavi/Siete Ceros T66/5/Dagger/Molineux//2*RAC111/Insignia and was developed by Waite Institute, University of Adelaide, Austrlia.</t>
  </si>
  <si>
    <t>Cultivar Janz is reported as a high yielding cultivar under drier conditions, classified as Australian hard (AH) wheat and has good milling and dough mixing properties. Cultivar Janz has the pedigree 3 Ag3/4* Condor//Cook and was developed by Queensland Department of Primary Industries in 1989 (Brennan et al., 1991). Overall flour and dough quality of cv. Yitpi is very similar to Janz.</t>
  </si>
  <si>
    <t>2007_TOS1</t>
  </si>
  <si>
    <t>2007_TOS2</t>
  </si>
  <si>
    <t>2008_TOS1</t>
  </si>
  <si>
    <t>2008_TOS2</t>
  </si>
  <si>
    <t>2009_TOS1</t>
  </si>
  <si>
    <t>2009_TOS2</t>
  </si>
  <si>
    <t>TOS1 was a 'normal' sowing date according to local agricultural practice</t>
  </si>
  <si>
    <t>TOS2 treatment was a late sowing date designed to push the flowering period later into a warmer time of year</t>
  </si>
  <si>
    <t>rainfed</t>
  </si>
  <si>
    <t>irrigated</t>
  </si>
  <si>
    <t>harvest for TOS1 in 2007</t>
  </si>
  <si>
    <t>harvest for TOS2 in 2007</t>
  </si>
  <si>
    <t>harvest for TOS1 in 2008</t>
  </si>
  <si>
    <t>harvest for TOS2 in 2008</t>
  </si>
  <si>
    <t>harvest for TOS1 in 2009</t>
  </si>
  <si>
    <t>harvest for TOS2 in 2009</t>
  </si>
  <si>
    <t>1 | Triticum aestivum L. cv. Yitpi</t>
  </si>
  <si>
    <t>1 | 2007_TOS1</t>
  </si>
  <si>
    <t>1 | rainfed</t>
  </si>
  <si>
    <t>1 | e[CO2]</t>
  </si>
  <si>
    <t>1 | harvest for TOS1 in 2007</t>
  </si>
  <si>
    <t>Yitpi_TOS1_2007_rainfed_eCO2</t>
  </si>
  <si>
    <t>Yitpi_TOS1_2007_rainfed_aCO2</t>
  </si>
  <si>
    <t>Yitpi_TOS1_2007_irrigated_eCO2</t>
  </si>
  <si>
    <t>Yitpi_TOS1_2007_irrigated_aCO2</t>
  </si>
  <si>
    <t>Yitpi_TOS2_2007_rainfed_eCO2</t>
  </si>
  <si>
    <t>Yitpi_TOS2_2007_rainfed_aCO2</t>
  </si>
  <si>
    <t>Yitpi_TOS2_2007_irrigated_eCO2</t>
  </si>
  <si>
    <t>Yitpi_TOS2_2007_irrigated_aCO2</t>
  </si>
  <si>
    <t>Yitpi_TOS1_2008_rainfed_eCO2</t>
  </si>
  <si>
    <t>Yitpi_TOS1_2008_rainfed_aCO2</t>
  </si>
  <si>
    <t>Yitpi_TOS1_2008_irrigated_eCO2</t>
  </si>
  <si>
    <t>Yitpi_TOS1_2008_irrigated_aCO2</t>
  </si>
  <si>
    <t>Yitpi_TOS2_2008_rainfed_eCO2</t>
  </si>
  <si>
    <t>Yitpi_TOS2_2008_rainfed_aCO2</t>
  </si>
  <si>
    <t>Yitpi_TOS2_2008_irrigated_eCO2</t>
  </si>
  <si>
    <t>Yitpi_TOS2_2008_irrigated_aCO2</t>
  </si>
  <si>
    <t>Yitpi_TOS1_2009_rainfed_eCO2</t>
  </si>
  <si>
    <t>Yitpi_TOS1_2009_rainfed_aCO2</t>
  </si>
  <si>
    <t>Yitpi_TOS1_2009_irrigated_eCO2</t>
  </si>
  <si>
    <t>Yitpi_TOS1_2009_irrigated_aCO2</t>
  </si>
  <si>
    <t>Yitpi_TOS2_2009_rainfed_eCO2</t>
  </si>
  <si>
    <t>Yitpi_TOS2_2009_rainfed_aCO2</t>
  </si>
  <si>
    <t>Yitpi_TOS2_2009_irrigated_eCO2</t>
  </si>
  <si>
    <t>Yitpi_TOS2_2009_irrigated_aCO2</t>
  </si>
  <si>
    <t>Janz_TOS1_2007_rainfed_eCO2</t>
  </si>
  <si>
    <t>Janz_TOS1_2007_rainfed_aCO2</t>
  </si>
  <si>
    <t>Janz_TOS1_2007_irrigated_eCO2</t>
  </si>
  <si>
    <t>Janz_TOS1_2007_irrigated_aCO2</t>
  </si>
  <si>
    <t>Janz_TOS2_2007_rainfed_eCO2</t>
  </si>
  <si>
    <t>Janz_TOS2_2007_rainfed_aCO2</t>
  </si>
  <si>
    <t>Janz_TOS2_2007_irrigated_eCO2</t>
  </si>
  <si>
    <t>Janz_TOS2_2007_irrigated_aCO2</t>
  </si>
  <si>
    <t>Janz_TOS1_2008_rainfed_eCO2</t>
  </si>
  <si>
    <t>Janz_TOS1_2008_rainfed_aCO2</t>
  </si>
  <si>
    <t>Janz_TOS1_2008_irrigated_eCO2</t>
  </si>
  <si>
    <t>Janz_TOS1_2008_irrigated_aCO2</t>
  </si>
  <si>
    <t>Janz_TOS2_2008_rainfed_eCO2</t>
  </si>
  <si>
    <t>Janz_TOS2_2008_rainfed_aCO2</t>
  </si>
  <si>
    <t>Janz_TOS2_2008_irrigated_eCO2</t>
  </si>
  <si>
    <t>Janz_TOS2_2008_irrigated_aCO2</t>
  </si>
  <si>
    <t>Janz_TOS1_2009_rainfed_eCO2</t>
  </si>
  <si>
    <t>Janz_TOS1_2009_rainfed_aCO2</t>
  </si>
  <si>
    <t>Janz_TOS1_2009_irrigated_eCO2</t>
  </si>
  <si>
    <t>Janz_TOS1_2009_irrigated_aCO2</t>
  </si>
  <si>
    <t>Janz_TOS2_2009_rainfed_eCO2</t>
  </si>
  <si>
    <t>Janz_TOS2_2009_rainfed_aCO2</t>
  </si>
  <si>
    <t>Janz_TOS2_2009_irrigated_eCO2</t>
  </si>
  <si>
    <t>Janz_TOS2_2009_irrigated_aCO2</t>
  </si>
  <si>
    <t>2 | irrigated</t>
  </si>
  <si>
    <t>2 | 2007_TOS2</t>
  </si>
  <si>
    <t>3 | 2008_TOS1</t>
  </si>
  <si>
    <t>2 | a[CO2]</t>
  </si>
  <si>
    <t>2 | harvest for TOS2 in 2007</t>
  </si>
  <si>
    <t>3 | harvest for TOS1 in 2008</t>
  </si>
  <si>
    <t>4 | 2008_TOS2</t>
  </si>
  <si>
    <t>4 | harvest for TOS2 in 2008</t>
  </si>
  <si>
    <t>5 | 2009_TOS1</t>
  </si>
  <si>
    <t>6 | 2009_TOS2</t>
  </si>
  <si>
    <t>6 | harvest for TOS2 in 2009</t>
  </si>
  <si>
    <t>5 | harvest for TOS1 in 2009</t>
  </si>
  <si>
    <t>2 | Triticum aestivum L. cv. Janz</t>
  </si>
  <si>
    <t>Boulch_2021_method</t>
  </si>
  <si>
    <t>experimental farms</t>
  </si>
  <si>
    <t>experiment farms</t>
  </si>
  <si>
    <t>Experimental plots were replicated five times and assigned to a randomized complete block design.</t>
  </si>
  <si>
    <t>Boulch_2021_method_soil_beauvais</t>
  </si>
  <si>
    <t>Boulch_2021_method_soil_catillon</t>
  </si>
  <si>
    <t>Catillon-Fumechon</t>
  </si>
  <si>
    <t>Beauvais</t>
  </si>
  <si>
    <t>the Institut Polytechnique UniLaSalle (Beauvais, France)</t>
  </si>
  <si>
    <t>ANTEDIS company (Catillon-Fumechon, France)</t>
  </si>
  <si>
    <t>Catilllon-Fumechon</t>
  </si>
  <si>
    <t>RGT Sirelia (MG 000)</t>
  </si>
  <si>
    <t>ES Mentor</t>
  </si>
  <si>
    <t>2009_Beauvais_1</t>
  </si>
  <si>
    <t>2009_Beauvais_2</t>
  </si>
  <si>
    <t>2009_Catillon-Fummenchon</t>
  </si>
  <si>
    <t>1 | RGT Sirelia (MG 000)</t>
  </si>
  <si>
    <t>2 | ES Mentor</t>
  </si>
  <si>
    <t>1 | 2009_Beauvais_1</t>
  </si>
  <si>
    <t>2 | 2009_Beauvais_2</t>
  </si>
  <si>
    <t>3 | 2009_Catillon-Fummenchon</t>
  </si>
  <si>
    <t>Li_2014_method</t>
  </si>
  <si>
    <t>long-term fertilizer experiment farm</t>
  </si>
  <si>
    <t>a randomized complete block design with three replications</t>
  </si>
  <si>
    <t>Li_2014_method_soil</t>
  </si>
  <si>
    <t>Gaoping</t>
  </si>
  <si>
    <t>Gansu</t>
  </si>
  <si>
    <t>Piliang</t>
  </si>
  <si>
    <t>Chinese soil classification system</t>
  </si>
  <si>
    <t>dark loessial soil</t>
  </si>
  <si>
    <t>silty loam textured top soil (0-20cm) (Fan et al., 2005a). This dark loessial soil is developed from Quaternary loess sediments classified as Mollisols in USDA soil taxonomy (Li et al., 2013)</t>
  </si>
  <si>
    <t>Changwu weather station</t>
  </si>
  <si>
    <t>located 33km away from the Gaoping experimental site</t>
  </si>
  <si>
    <t>the soil profile (0-150cm) data were obtained from published data measured in Changwu Loess plateau with the same soil type by Zhang and Liu (2005).</t>
  </si>
  <si>
    <t>Changwu</t>
  </si>
  <si>
    <t>Pingliang</t>
  </si>
  <si>
    <t>MZ1985</t>
  </si>
  <si>
    <t>WH1983</t>
  </si>
  <si>
    <t>tillage_1979</t>
  </si>
  <si>
    <t>tillage_1980</t>
  </si>
  <si>
    <t>tillage_1981</t>
  </si>
  <si>
    <t>These crop management data were obtained from the published data for this field site as described by Fan et al. (2004, 2005a, 2005b 2008) and Liu etal. (2010a, 2013a)</t>
  </si>
  <si>
    <t>tillage_1982</t>
  </si>
  <si>
    <t>tillage_1983</t>
  </si>
  <si>
    <t>tillage_1984</t>
  </si>
  <si>
    <t>tillage_1985</t>
  </si>
  <si>
    <t>tillage_1986</t>
  </si>
  <si>
    <t>tillage_1987</t>
  </si>
  <si>
    <t>tillage_1988</t>
  </si>
  <si>
    <t>tillage_1989</t>
  </si>
  <si>
    <t>tillage_1990</t>
  </si>
  <si>
    <t>tillage_1991</t>
  </si>
  <si>
    <t>tillage_1992</t>
  </si>
  <si>
    <t>deep tillage_1979</t>
  </si>
  <si>
    <t>deep tillage_1980</t>
  </si>
  <si>
    <t>deep tillage_1981</t>
  </si>
  <si>
    <t>deep_tillage_1982</t>
  </si>
  <si>
    <t>deep_tillage_1983</t>
  </si>
  <si>
    <t>deep_tillage_1984</t>
  </si>
  <si>
    <t>deep_tillage_1985</t>
  </si>
  <si>
    <t>deep_tillage_1986</t>
  </si>
  <si>
    <t>deep_tillage_1987</t>
  </si>
  <si>
    <t>deep_tillage_1988</t>
  </si>
  <si>
    <t>deep_tillage_1989</t>
  </si>
  <si>
    <t>deep_tillage_1990</t>
  </si>
  <si>
    <t>deep_tillage_1991</t>
  </si>
  <si>
    <t>deep_tillage_1992</t>
  </si>
  <si>
    <t>planting_1979</t>
  </si>
  <si>
    <t>planting_1980</t>
  </si>
  <si>
    <t>planting_1981</t>
  </si>
  <si>
    <t>planting_1982</t>
  </si>
  <si>
    <t>planting_1983</t>
  </si>
  <si>
    <t>planting_1984</t>
  </si>
  <si>
    <t>planting_1985</t>
  </si>
  <si>
    <t>planting_1986</t>
  </si>
  <si>
    <t>planting_1987</t>
  </si>
  <si>
    <t>planting_1988</t>
  </si>
  <si>
    <t>planting_1989</t>
  </si>
  <si>
    <t>planting_1990</t>
  </si>
  <si>
    <t>planting_1991</t>
  </si>
  <si>
    <t>planting_1992</t>
  </si>
  <si>
    <t>straw residue</t>
  </si>
  <si>
    <t>harvest_1979</t>
  </si>
  <si>
    <t>harvest_1980</t>
  </si>
  <si>
    <t>harvest_1981</t>
  </si>
  <si>
    <t>harvest_1982</t>
  </si>
  <si>
    <t>harvest_1983</t>
  </si>
  <si>
    <t>harvest_1984</t>
  </si>
  <si>
    <t>harvest_1985</t>
  </si>
  <si>
    <t>harvest_1986</t>
  </si>
  <si>
    <t>harvest_1987</t>
  </si>
  <si>
    <t>harvest_1988</t>
  </si>
  <si>
    <t>harvest_1989</t>
  </si>
  <si>
    <t>harvest_1990</t>
  </si>
  <si>
    <t>harvest_1991</t>
  </si>
  <si>
    <t>harvest_1992</t>
  </si>
  <si>
    <t>1 | MZ1985</t>
  </si>
  <si>
    <t>1 | planting_1979</t>
  </si>
  <si>
    <t>1 | tillage_1979</t>
  </si>
  <si>
    <t>1 | harvest_1979</t>
  </si>
  <si>
    <t>2 | harvest_1980</t>
  </si>
  <si>
    <t>2 | planting_1980</t>
  </si>
  <si>
    <t>2 | tillage_1980</t>
  </si>
  <si>
    <t>2 | WH1983</t>
  </si>
  <si>
    <t>3 | planting_1981</t>
  </si>
  <si>
    <t>3 | tillage_1981</t>
  </si>
  <si>
    <t>3 | harvest_1981</t>
  </si>
  <si>
    <t>4 | planting_1982</t>
  </si>
  <si>
    <t>4 | tillage_1982</t>
  </si>
  <si>
    <t>4 | harvest_1982</t>
  </si>
  <si>
    <t>5 | planting_1983</t>
  </si>
  <si>
    <t>5 | tillage_1983</t>
  </si>
  <si>
    <t>14 | harvest_1992</t>
  </si>
  <si>
    <t>6 | planting_1984</t>
  </si>
  <si>
    <t>6 | tillage_1984</t>
  </si>
  <si>
    <t>5 | harvest_1983</t>
  </si>
  <si>
    <t>6 | harvest_1984</t>
  </si>
  <si>
    <t>7 | planting_1985</t>
  </si>
  <si>
    <t>8 | planting_1986</t>
  </si>
  <si>
    <t>9 | planting_1987</t>
  </si>
  <si>
    <t>10 | planting_1988</t>
  </si>
  <si>
    <t>11 | planting_1989</t>
  </si>
  <si>
    <t>12 | planting_1990</t>
  </si>
  <si>
    <t>13 | planting_1991</t>
  </si>
  <si>
    <t>14 | planting_1992</t>
  </si>
  <si>
    <t>7 | harvest_1985</t>
  </si>
  <si>
    <t>7 | tillage_1985</t>
  </si>
  <si>
    <t>8 | tillage_1986</t>
  </si>
  <si>
    <t>9 | tillage_1987</t>
  </si>
  <si>
    <t>10 | tillage_1988</t>
  </si>
  <si>
    <t>11 | tillage_1989</t>
  </si>
  <si>
    <t>12 | tillage_1990</t>
  </si>
  <si>
    <t>13 | tillage_1991</t>
  </si>
  <si>
    <t>14 | tillage_1992</t>
  </si>
  <si>
    <t>8 | harvest_1986</t>
  </si>
  <si>
    <t>9 | harvest_1987</t>
  </si>
  <si>
    <t>10 | harvest_1988</t>
  </si>
  <si>
    <t>11 | harvest_1989</t>
  </si>
  <si>
    <t>12 | harvest_1990</t>
  </si>
  <si>
    <t>13 | harvest_1991</t>
  </si>
  <si>
    <t>Iqba_2014_method</t>
  </si>
  <si>
    <t>experimental station</t>
  </si>
  <si>
    <t>five kinds of deficit irrigation schedules were tested for winter wheat based on growth stages</t>
  </si>
  <si>
    <t>deficit irrigation schedules</t>
  </si>
  <si>
    <t>Iqba_2014_method_soil</t>
  </si>
  <si>
    <t>Luancheng</t>
  </si>
  <si>
    <t>a fertile topsoil, plenty of organic matter in loamy soil, and a high grain yield (Yhang et al., 2002)</t>
  </si>
  <si>
    <t>fertile topsoil and abundant organic matter in the loamy soil</t>
  </si>
  <si>
    <t>luancheng</t>
  </si>
  <si>
    <t>Gaozou No. 503</t>
  </si>
  <si>
    <t>planting_1998</t>
  </si>
  <si>
    <t>planting_1999</t>
  </si>
  <si>
    <t>planting_2000</t>
  </si>
  <si>
    <t>irrigated_treatmentA_1998</t>
  </si>
  <si>
    <t>irrigated_treatmentB_1998</t>
  </si>
  <si>
    <t>irrigated_treatmentC_1998</t>
  </si>
  <si>
    <t>irrigated_treatmentD_1998</t>
  </si>
  <si>
    <t>rainfed_treatmentE_1998</t>
  </si>
  <si>
    <t>irrigated_treatmentA_1999</t>
  </si>
  <si>
    <t>irrigated_treatmentB_1999</t>
  </si>
  <si>
    <t>irrigated_treatmentC_1999</t>
  </si>
  <si>
    <t>irrigated_treatmentD_1999</t>
  </si>
  <si>
    <t>rainfed_treatmentE_1999</t>
  </si>
  <si>
    <t>irrigated_treatmentA_2000</t>
  </si>
  <si>
    <t>irrigated_treatmentB_2000</t>
  </si>
  <si>
    <t>irrigated_treatmentC_2000</t>
  </si>
  <si>
    <t>irrigated_treatmentD_2000</t>
  </si>
  <si>
    <t>rainfed_treatmentE_2000</t>
  </si>
  <si>
    <t>irrigated 80mm before sowing</t>
  </si>
  <si>
    <t>irrigated before winter dormancy</t>
  </si>
  <si>
    <t>irrigated 252mm during the experiment</t>
  </si>
  <si>
    <t>irrigated 239.5mm during the experiment</t>
  </si>
  <si>
    <t>irrigated 202.3mm during the experiment</t>
  </si>
  <si>
    <t>irrigated 362.1mm during the experiment</t>
  </si>
  <si>
    <t>irrigated 50mm during the experiment</t>
  </si>
  <si>
    <t>irrigated_treatmentE_1998</t>
  </si>
  <si>
    <t>irrigated 281.5mm during the experiment</t>
  </si>
  <si>
    <t>irrigated 323.9mm during the experiment</t>
  </si>
  <si>
    <t>irrigated 247.9mm during the experiment</t>
  </si>
  <si>
    <t>irrigated 404.8mm during the experiment</t>
  </si>
  <si>
    <t>irrigated 90mm during the experiment</t>
  </si>
  <si>
    <t>irrigated_treatmentE_1999</t>
  </si>
  <si>
    <t>irrigated 234mm during the experiment</t>
  </si>
  <si>
    <t>irrigated 230mm during the experiment</t>
  </si>
  <si>
    <t>irrigated 216.7mm during the experiment</t>
  </si>
  <si>
    <t>irrigated 364.7mm during the experiment</t>
  </si>
  <si>
    <t>irrigated 80mm during the experiment</t>
  </si>
  <si>
    <t>irrigated_treatmentE_2000</t>
  </si>
  <si>
    <t>before sowing, irrigation contain fertilization</t>
  </si>
  <si>
    <t>harvest_1998</t>
  </si>
  <si>
    <t>harvest_1999</t>
  </si>
  <si>
    <t>harvest_2000</t>
  </si>
  <si>
    <t>1 | Gaozou No. 503</t>
  </si>
  <si>
    <t>RGT_Bea_1_2009</t>
  </si>
  <si>
    <t>RGT_Bea_2_2009</t>
  </si>
  <si>
    <t>RGT_Cat_2009</t>
  </si>
  <si>
    <t>ES_Bea_1_2009</t>
  </si>
  <si>
    <t>ES_Bea_2_2009</t>
  </si>
  <si>
    <t>ES_Cat_2009</t>
  </si>
  <si>
    <t>MZ_1979_N0</t>
  </si>
  <si>
    <t>MZ_1979_N90</t>
  </si>
  <si>
    <t>MZ_1979_SN90</t>
  </si>
  <si>
    <t>MZ_1979_MN90</t>
  </si>
  <si>
    <t>MZ_1980_N0</t>
  </si>
  <si>
    <t>MZ_1980_N90</t>
  </si>
  <si>
    <t>MZ_1980_SN90</t>
  </si>
  <si>
    <t>MZ_1980_MN90</t>
  </si>
  <si>
    <t>WH_1981_N0</t>
  </si>
  <si>
    <t>WH_1981_N90</t>
  </si>
  <si>
    <t>WH_1981_SN90</t>
  </si>
  <si>
    <t>WH_1981_MN90</t>
  </si>
  <si>
    <t>WH_1982_N0</t>
  </si>
  <si>
    <t>WH_1982_N90</t>
  </si>
  <si>
    <t>WH_1982_SN90</t>
  </si>
  <si>
    <t>WH_1982_MN90</t>
  </si>
  <si>
    <t>WH_1983_N0</t>
  </si>
  <si>
    <t>WH_1983_N90</t>
  </si>
  <si>
    <t>WH_1983_SN90</t>
  </si>
  <si>
    <t>WH_1983_MN90</t>
  </si>
  <si>
    <t>WH_1984_N0</t>
  </si>
  <si>
    <t>WH_1984_N90</t>
  </si>
  <si>
    <t>WH_1984_SN90</t>
  </si>
  <si>
    <t>WH_1984_MN90</t>
  </si>
  <si>
    <t>MZ_1985_MN90</t>
  </si>
  <si>
    <t>MZ_1985_N0</t>
  </si>
  <si>
    <t>MZ_1985_N90</t>
  </si>
  <si>
    <t>MZ_1985_SN90</t>
  </si>
  <si>
    <t>MZ_1986_N0</t>
  </si>
  <si>
    <t>MZ_1986_N90</t>
  </si>
  <si>
    <t>MZ_1986_SN90</t>
  </si>
  <si>
    <t>MZ_1986_MN90</t>
  </si>
  <si>
    <t>WH_1987_N0</t>
  </si>
  <si>
    <t>WH_1987_N90</t>
  </si>
  <si>
    <t>WH_1987_SN90</t>
  </si>
  <si>
    <t>WH_1987_MN90</t>
  </si>
  <si>
    <t>WH_1988_N0</t>
  </si>
  <si>
    <t>WH_1988_N90</t>
  </si>
  <si>
    <t>WH_1989_SN90</t>
  </si>
  <si>
    <t>WH_1988_SN90</t>
  </si>
  <si>
    <t>WH_1988_MN90</t>
  </si>
  <si>
    <t>WH_1989_N0</t>
  </si>
  <si>
    <t>WH_1989_N90</t>
  </si>
  <si>
    <t>WH_1989_MN90</t>
  </si>
  <si>
    <t>WH_1990_N0</t>
  </si>
  <si>
    <t>WH_1990_N90</t>
  </si>
  <si>
    <t>WH_1990_SN90</t>
  </si>
  <si>
    <t>WH_1990_MN90</t>
  </si>
  <si>
    <t>MZ_1991_N0</t>
  </si>
  <si>
    <t>MZ_1991_N90</t>
  </si>
  <si>
    <t>MZ_1991_SN90</t>
  </si>
  <si>
    <t>MZ_1991_MN90</t>
  </si>
  <si>
    <t>MZ_1992_N0</t>
  </si>
  <si>
    <t>MZ_1992_N90</t>
  </si>
  <si>
    <t>MZ_1992_SN90</t>
  </si>
  <si>
    <t>MZ_1992_MN90</t>
  </si>
  <si>
    <t>1 | planting_1998</t>
  </si>
  <si>
    <t>1 | irrigated_treatmentA_1998</t>
  </si>
  <si>
    <t>1 | harvest_1998</t>
  </si>
  <si>
    <t>2 | irrigated_treatmentB_1998</t>
  </si>
  <si>
    <t>3 | irrigated_treatmentC_1998</t>
  </si>
  <si>
    <t>4 | irrigated_treatmentD_1998</t>
  </si>
  <si>
    <t>5 | rainfed_treatmentE_1998</t>
  </si>
  <si>
    <t>2 | planting_1999</t>
  </si>
  <si>
    <t>6 | irrigated_treatmentA_1999</t>
  </si>
  <si>
    <t>2 | harvest_1999</t>
  </si>
  <si>
    <t>7 | irrigated_treatmentB_1999</t>
  </si>
  <si>
    <t>8 | irrigated_treatmentC_1999</t>
  </si>
  <si>
    <t>9 | irrigated_treatmentD_1999</t>
  </si>
  <si>
    <t>10 | rainfed_treatmentE_1999</t>
  </si>
  <si>
    <t>3 | planting_2000</t>
  </si>
  <si>
    <t>11 | irrigated_treatmentA_2000</t>
  </si>
  <si>
    <t>3 | harvest_2000</t>
  </si>
  <si>
    <t>12 | irrigated_treatmentB_2000</t>
  </si>
  <si>
    <t>15 | rainfed_treatmentE_2000</t>
  </si>
  <si>
    <t>14 | irrigated_treatmentD_2000</t>
  </si>
  <si>
    <t>13 | irrigated_treatmentC_2000</t>
  </si>
  <si>
    <t>experiment stations</t>
  </si>
  <si>
    <t>Basso_2010_method</t>
  </si>
  <si>
    <t xml:space="preserve">different fertilizer amount </t>
  </si>
  <si>
    <t>Basso_2010_method_soil</t>
  </si>
  <si>
    <t>note</t>
  </si>
  <si>
    <t>Triticum Durum, Desf.; cv. Ofanto)</t>
  </si>
  <si>
    <t>planting_1991_2006</t>
  </si>
  <si>
    <t>The sowing time windows of durum wheat in the study area was between mid-November and mid-December. Durum wheat was sown on 28 December 2006.</t>
  </si>
  <si>
    <t>no supplemental irrigation selected</t>
  </si>
  <si>
    <t>apply at sowing</t>
  </si>
  <si>
    <t>1 | Triticum Durum, Desf.; cv. Ofanto)</t>
  </si>
  <si>
    <t>1 | planting_1991_2006</t>
  </si>
  <si>
    <t>1 | no supplemental irrigation selected</t>
  </si>
  <si>
    <t>1998_irrigated_treatmentA</t>
  </si>
  <si>
    <t>1998_irrigated_treatmentB</t>
  </si>
  <si>
    <t>1998_irrigated_treatmentC</t>
  </si>
  <si>
    <t>1998_irrigated_treatmentD</t>
  </si>
  <si>
    <t>1998_irrigated_treatmentE</t>
  </si>
  <si>
    <t>1999_irrigated_treatmentA</t>
  </si>
  <si>
    <t>1999_irrigated_treatmentB</t>
  </si>
  <si>
    <t>1999_irrigated_treatmentC</t>
  </si>
  <si>
    <t>1999_irrigated_treatmentD</t>
  </si>
  <si>
    <t>1999_irrigated_treatmentE</t>
  </si>
  <si>
    <t>2000_irrigated_treatmentA</t>
  </si>
  <si>
    <t>2000_irrigated_treatmentB</t>
  </si>
  <si>
    <t>2000_irrigated_treatmentC</t>
  </si>
  <si>
    <t>2000_irrigated_treatmentD</t>
  </si>
  <si>
    <t>2000_irrigated_treatmentE</t>
  </si>
  <si>
    <t>1 | field experiment farm "Podere"</t>
  </si>
  <si>
    <t>1 | Gaoping Agronomy Farm, Pingliang, Gansu province, northwestern China</t>
  </si>
  <si>
    <t>Haijun</t>
  </si>
  <si>
    <t>Yan</t>
  </si>
  <si>
    <t>yanhj@cau.deu.cn</t>
  </si>
  <si>
    <t>Douglas</t>
  </si>
  <si>
    <t>Hunsaker</t>
  </si>
  <si>
    <t>dhunsake@uswcl.ars.ag.gov</t>
  </si>
  <si>
    <t>Daniel</t>
  </si>
  <si>
    <t>Calderini</t>
  </si>
  <si>
    <t>F.</t>
  </si>
  <si>
    <t>daniel calderini@uach.cl</t>
  </si>
  <si>
    <t>Domenico</t>
  </si>
  <si>
    <t>Ventrella</t>
  </si>
  <si>
    <t>domenico.ventrella@entecra.it</t>
  </si>
  <si>
    <t>Saman</t>
  </si>
  <si>
    <t>Seneweera</t>
  </si>
  <si>
    <t>Guenole</t>
  </si>
  <si>
    <t>Boulch</t>
  </si>
  <si>
    <t>guenole.boulch@unilasalle.fr</t>
  </si>
  <si>
    <t>Y.</t>
  </si>
  <si>
    <t>Yang</t>
  </si>
  <si>
    <t>Jingyi.yang@agr.gc.ca</t>
  </si>
  <si>
    <t>bruno.basso@unibas.it</t>
  </si>
  <si>
    <t>M.</t>
  </si>
  <si>
    <t>Anjum</t>
  </si>
  <si>
    <t>Iqbal</t>
  </si>
  <si>
    <t>anjumuaf0023@gmail.com</t>
  </si>
  <si>
    <t>https://doi.org/10.1016/j.agsy.2024.104066</t>
  </si>
  <si>
    <t>10.1016/j.agsy.2024.104066</t>
  </si>
  <si>
    <t>Adaptation strategies for winter wheat production at farmer fields under a changing climate: Employing crop and multiple global climate models</t>
  </si>
  <si>
    <t>Carbon dioxide enrichment and irrigation effects on wheat evapotranspiration and water use efficiencz</t>
  </si>
  <si>
    <t>combining high grain number and weight through a DH-population to improve grain yield potential of wheat in high-yielding environments</t>
  </si>
  <si>
    <t>https://doi.org/10.1016/j.fcr.2013.01.015</t>
  </si>
  <si>
    <t>10.1016/j.fcr.2013.01.015</t>
  </si>
  <si>
    <t>Effects of crop residue management on winter durum wheat productivity in a long term experiment in Southern Italy</t>
  </si>
  <si>
    <t>http://dx.doi.org/10.1016/j.eja.2016.02.010</t>
  </si>
  <si>
    <t>10.1016/j.eja.2016.02.010</t>
  </si>
  <si>
    <t>http://dx.doi.org/10.1016/j.agee.2013.11.023</t>
  </si>
  <si>
    <t>10.1016/j.agee.2013.11.023</t>
  </si>
  <si>
    <t>Elevated CO2 alters grain quality of two bread wheat cultivars grown under different environmental conditions</t>
  </si>
  <si>
    <t>Evaluation of soybean (Glycine max L.) adaptation to northern European regions under different agro-climatic scenarios</t>
  </si>
  <si>
    <t>10.1093/insilicoplants/diab008</t>
  </si>
  <si>
    <t>Evaluation of the DSSAT-CSM for simulating yield and soil organic C and N of a long-term maize and wheat rotation experiment in the Loess Plateau of Northwestern China</t>
  </si>
  <si>
    <t>http://dx.doi.org/10.1016/j.agsy.2014.12.006</t>
  </si>
  <si>
    <t>10.1016/j.agsy.2014.12.006</t>
  </si>
  <si>
    <t>Long-term wheat response to nitrogen in a rainfed Mediterranean environment: Field data and simulation analysis</t>
  </si>
  <si>
    <t>10.1016/j.eja.2010.04.004</t>
  </si>
  <si>
    <t>Evaluation of the FAO AquaCrop model for winter wheat on the North China Plain under deficit irrigation from field experiment to regional yield simulation</t>
  </si>
  <si>
    <t>http://dx.doi.org/10.1016/j.agwat.2013.12.012</t>
  </si>
  <si>
    <t>10.1016/j.agwat.2013.12.012</t>
  </si>
  <si>
    <t>University</t>
  </si>
  <si>
    <t>College of Water Resources and Civil Engineering,China Agricultural University, Beijing, China</t>
  </si>
  <si>
    <t>Institute of Crop Science and Resource Conservation (INRES), University Bonn, Germany</t>
  </si>
  <si>
    <t>Agricultural and Biological Engineering, University of Florida, Gainesville, USA</t>
  </si>
  <si>
    <t>Engineering Research Center for Agricultural Water-Saving and Water Resources, Beijing, China</t>
  </si>
  <si>
    <t>Ministry of Education</t>
  </si>
  <si>
    <t>1 | College of Water Resources and Civil Engineering,China Agricultural University, Beijing, China</t>
  </si>
  <si>
    <t>Muhammad</t>
  </si>
  <si>
    <t>Shoukat</t>
  </si>
  <si>
    <t>Rizwan</t>
  </si>
  <si>
    <t>Jingjing</t>
  </si>
  <si>
    <t>Wang</t>
  </si>
  <si>
    <t>Habib-ur-Rahman</t>
  </si>
  <si>
    <t>Xin</t>
  </si>
  <si>
    <t>Hui</t>
  </si>
  <si>
    <t>Gerrit</t>
  </si>
  <si>
    <t>Hoogenboom</t>
  </si>
  <si>
    <t>2 | Institute of Crop Science and Resource Conservation (INRES), University Bonn, Germany</t>
  </si>
  <si>
    <t>3 | Agricultural and Biological Engineering, University of Florida, Gainesville, USA</t>
  </si>
  <si>
    <t>4 | Engineering Research Center for Agricultural Water-Saving and Water Resources, Beijing, China</t>
  </si>
  <si>
    <t>USDA-Agricultural Research Service, U.S. Water Conservation Laboratory, Flioenix, Arizona</t>
  </si>
  <si>
    <t>1 | USDA-Agricultural Research Service, U.S. Water Conservation Laboratory, Flioenix, Arizona</t>
  </si>
  <si>
    <t>Bruce</t>
  </si>
  <si>
    <t>Kimball</t>
  </si>
  <si>
    <t>Paul</t>
  </si>
  <si>
    <t>Pinter</t>
  </si>
  <si>
    <t>LaMorte</t>
  </si>
  <si>
    <t>Gary</t>
  </si>
  <si>
    <t>Wall</t>
  </si>
  <si>
    <t>W.</t>
  </si>
  <si>
    <t>Graduate School, Faculty of Agricultural Sciences, Universidad Austral de Chile, Campus Isla Teja, Valdivia, Chile</t>
  </si>
  <si>
    <t>Institute of Plant Production and Protection, Universidad Austral de Chile, Campus Isla Teja, Valdivia, Chile</t>
  </si>
  <si>
    <t>Global Wheat Program, International Maize and Wheat Improvement Center (CIMMYT), Apdo, Mexico</t>
  </si>
  <si>
    <t>International research institution</t>
  </si>
  <si>
    <t>Daniela</t>
  </si>
  <si>
    <t>Bustos</t>
  </si>
  <si>
    <t>V.</t>
  </si>
  <si>
    <t>2 | Institute of Plant Production and Protection, Universidad Austral de Chile, Campus Isla Teja, Valdivia, Chile</t>
  </si>
  <si>
    <t>1 | Graduate School, Faculty of Agricultural Sciences, Universidad Austral de Chile, Campus Isla Teja, Valdivia, Chile</t>
  </si>
  <si>
    <t>Ahmed</t>
  </si>
  <si>
    <t>Hasan</t>
  </si>
  <si>
    <t>K.</t>
  </si>
  <si>
    <t>3 | Global Wheat Program, International Maize and Wheat Improvement Center (CIMMYT), Apdo, Mexico</t>
  </si>
  <si>
    <t>Mattew</t>
  </si>
  <si>
    <t>Reynolds</t>
  </si>
  <si>
    <t>P.</t>
  </si>
  <si>
    <t>Olesen</t>
  </si>
  <si>
    <t>Anna</t>
  </si>
  <si>
    <t>Stellacci</t>
  </si>
  <si>
    <t>Maria</t>
  </si>
  <si>
    <t>Annamaria</t>
  </si>
  <si>
    <t>Castrignano</t>
  </si>
  <si>
    <t>Monia</t>
  </si>
  <si>
    <t>Charfeddine</t>
  </si>
  <si>
    <t>Mirko</t>
  </si>
  <si>
    <t>Castellini</t>
  </si>
  <si>
    <t>Department of Agriculture and Food Systems, Melbourne School of Land and Environment, The University of Melbourne, 4, Water Street, Creswick, Melbourne, VIC  Australia</t>
  </si>
  <si>
    <t>Department of Environment and Primary Industries, Natimuk Road, Private Box 260, Horsham, VIC, Australia</t>
  </si>
  <si>
    <t>Department of Forest and Ecosystem Science, Melbourne School of Land and Environment, The University of Melbourne, 4, Water Street, Creswick, Melbourne, VIC, Australia</t>
  </si>
  <si>
    <t>International Plant Nutrition Institute, 54 Florence Street, Horsham, VIC, Australia</t>
  </si>
  <si>
    <t>1 | Department of Agriculture and Food Systems, Melbourne School of Land and Environment, The University of Melbourne, 4, Water Street, Creswick, Melbourne, VIC  Australia</t>
  </si>
  <si>
    <t>2 | Department of Environment and Primary Industries, Natimuk Road, Private Box 260, Horsham, VIC, Australia</t>
  </si>
  <si>
    <t>3 | Department of Forest and Ecosystem Science, Melbourne School of Land and Environment, The University of Melbourne, 4, Water Street, Creswick, Melbourne, VIC, Australia</t>
  </si>
  <si>
    <t>4 | International Plant Nutrition Institute, 54 Florence Street, Horsham, VIC, Australia</t>
  </si>
  <si>
    <t>Nimesha</t>
  </si>
  <si>
    <t>Fernando</t>
  </si>
  <si>
    <t>Joe</t>
  </si>
  <si>
    <t>Panozzo</t>
  </si>
  <si>
    <t>Michael</t>
  </si>
  <si>
    <t>Tausz</t>
  </si>
  <si>
    <t>Robbert</t>
  </si>
  <si>
    <t>Norton</t>
  </si>
  <si>
    <t>Nathan</t>
  </si>
  <si>
    <t>Neumann</t>
  </si>
  <si>
    <t>Gelenn</t>
  </si>
  <si>
    <t>Institut Polytechnique UniLaSalle, AGHYLE, 60000 Beauvais, France</t>
  </si>
  <si>
    <t>1 | Institut Polytechnique UniLaSalle, AGHYLE, 60000 Beauvais, France</t>
  </si>
  <si>
    <t>annamaria.stellacci@entecra.it</t>
  </si>
  <si>
    <t>annamaria.castrignano@entecra.it</t>
  </si>
  <si>
    <t>monia.charfeddine@entecra.it</t>
  </si>
  <si>
    <t>mirko.castellini@entecra.it</t>
  </si>
  <si>
    <t>Chloe</t>
  </si>
  <si>
    <t>Elmerich</t>
  </si>
  <si>
    <t>Amina</t>
  </si>
  <si>
    <t>Djemel</t>
  </si>
  <si>
    <t>Bastien</t>
  </si>
  <si>
    <t>Lange</t>
  </si>
  <si>
    <t>State Key Laboratory of Grassland and Agro-ecosystems, School of Life Sciences, Lanzhou University, South Tianshui Road, Lanzhou, China</t>
  </si>
  <si>
    <t>Greenhouse and Processing Crops Research Centre, Agriculture and Agri-Food Canada, Harrow, ON N0R 1G0, Canada</t>
  </si>
  <si>
    <t>AgWeatherNet, Washington State University, WA, USA</t>
  </si>
  <si>
    <t>2 | Greenhouse and Processing Crops Research Centre, Agriculture and Agri-Food Canada, Harrow, ON N0R 1G0, Canada</t>
  </si>
  <si>
    <t>3 | AgWeatherNet, Washington State University, WA, USA</t>
  </si>
  <si>
    <t>Zhuo</t>
  </si>
  <si>
    <t>Li</t>
  </si>
  <si>
    <t>Ting</t>
  </si>
  <si>
    <t>C.</t>
  </si>
  <si>
    <t>Drury</t>
  </si>
  <si>
    <t>Center for Agricultural Resources Research, Institute of Genetics and Developmental Biology, Chinese Academy of Sciences, Shijiazhuang, China</t>
  </si>
  <si>
    <t>University of Belgrade, Faculty of Agriculture, Nemanjina 6,  Zemun, Serbia</t>
  </si>
  <si>
    <t>Department of Agriculture, Islamic Azad University, Lahijan Branch, Lahijan, Iran</t>
  </si>
  <si>
    <t>Department of Biodiversity and Environmental Management (Area of Botany), Mountain Livestock Farming Institute (Joint Center CSIC-ULE), Faculty of Biological and Environmental Sciences, University of Leon, Spain</t>
  </si>
  <si>
    <t>1 | Center for Agricultural Resources Research, Institute of Genetics and Developmental Biology, Chinese Academy of Sciences, Shijiazhuang, China</t>
  </si>
  <si>
    <t>Yanjun</t>
  </si>
  <si>
    <t>Shen</t>
  </si>
  <si>
    <t>Ruzica</t>
  </si>
  <si>
    <t>Stricevic</t>
  </si>
  <si>
    <t>Hongwei</t>
  </si>
  <si>
    <t>Pei</t>
  </si>
  <si>
    <t>Hongyoung</t>
  </si>
  <si>
    <t>Sun</t>
  </si>
  <si>
    <t>Ebrahim</t>
  </si>
  <si>
    <t>Amiri</t>
  </si>
  <si>
    <t>Angel</t>
  </si>
  <si>
    <t>Penas</t>
  </si>
  <si>
    <t>Sara</t>
  </si>
  <si>
    <t>Rio</t>
  </si>
  <si>
    <t>del</t>
  </si>
  <si>
    <t>2 | University of Belgrade, Faculty of Agriculture, Nemanjina 6,  Zemun, Serbia</t>
  </si>
  <si>
    <t>3 | Department of Agriculture, Islamic Azad University, Lahijan Branch, Lahijan, Iran</t>
  </si>
  <si>
    <t>4 | Department of Biodiversity and Environmental Management (Area of Botany), Mountain Livestock Farming Institute (Joint Center CSIC-ULE), Faculty of Biological and Environmental Sciences, University of Leon, Spain</t>
  </si>
  <si>
    <t>yjshen@sjziam.ac.cn</t>
  </si>
  <si>
    <t>sruzica@agrif.bg.ac.rs</t>
  </si>
  <si>
    <t>phw1987@126.com</t>
  </si>
  <si>
    <t>sunhongyoung@ms.sjzim.ac.cn</t>
  </si>
  <si>
    <t>eamiri@iau-lahijan.ac.ir</t>
  </si>
  <si>
    <t>apenm@unileon.es</t>
  </si>
  <si>
    <t>sriog@unileon.es</t>
  </si>
  <si>
    <t>Department of Crop Systems, Forestry and Environmental Sciences, University of Basilicata, Via Ateneo Lucano 10, Potenza, 85100, Italy</t>
  </si>
  <si>
    <t>Institute for Sustainable Resources, Queensland University of Technology, D Level 3, Gardens Point, Queensland, 4001, Australia</t>
  </si>
  <si>
    <t>Centre for Cereal Research, S.S. 16, km 675, 71100, Foggia, Italy</t>
  </si>
  <si>
    <t>Department of Resource Management and Geography, School of Land and Environment, The University of Melbourne, Parkville, 3010, Australia</t>
  </si>
  <si>
    <t>Department of Agriculture and Biosystems Engineering, University of Florida, Gainesville, USA</t>
  </si>
  <si>
    <t>1 | Department of Crop Systems, Forestry and Environmental Sciences, University of Basilicata, Via Ateneo Lucano 10, Potenza, 85100, Italy</t>
  </si>
  <si>
    <t>2 | Institute for Sustainable Resources, Queensland University of Technology, D Level 3, Gardens Point, Queensland, 4001, Australia</t>
  </si>
  <si>
    <t>3 | Centre for Cereal Research, S.S. 16, km 675, 71100, Foggia, Italy</t>
  </si>
  <si>
    <t>4 | Department of Resource Management and Geography, School of Land and Environment, The University of Melbourne, Parkville, 3010, Australia</t>
  </si>
  <si>
    <t>5 | Department of Agriculture and Biosystems Engineering, University of Florida, Gainesville, USA</t>
  </si>
  <si>
    <t>Antonio</t>
  </si>
  <si>
    <t>Troccoli</t>
  </si>
  <si>
    <t>Deli</t>
  </si>
  <si>
    <t>Chen</t>
  </si>
  <si>
    <t>Ritchie</t>
  </si>
  <si>
    <t>beauvais</t>
  </si>
  <si>
    <t>catillon</t>
  </si>
  <si>
    <t>sixteen plots were arranged into four blocks with four replications in each year, plant area: 25-35 m2</t>
  </si>
  <si>
    <t>1 | beauvais</t>
  </si>
  <si>
    <t>2 | catillon</t>
  </si>
  <si>
    <t>spread on CR</t>
  </si>
  <si>
    <t>Rainfed+irrigation_T6&amp;T7&amp;T8</t>
  </si>
  <si>
    <t>During the research period, 1977-2012, due to the particularly dry conditions, supplemental irrigations were done in eight years during the entire experiment with irrigation depth ranging 30-70mm and mostly from January to April. 500 m3 ha-1 of water on CR.</t>
  </si>
  <si>
    <t>2 | crop_residue_T2_T8</t>
  </si>
  <si>
    <t>Rainfed+irrigation_T1&amp;T2&amp;T3&amp;T4&amp;T5</t>
  </si>
  <si>
    <t>1 | Rainfed+irrigation_T1&amp;T2&amp;T3&amp;T4&amp;T5</t>
  </si>
  <si>
    <t>2 | Rainfed+irrigation_T6&amp;T7&amp;T8</t>
  </si>
  <si>
    <t>Fertlizer_plot1</t>
  </si>
  <si>
    <t>Fertlizer_plot2</t>
  </si>
  <si>
    <t>Boulch_2021_method_weather</t>
  </si>
  <si>
    <t>Li_2014_method_weather</t>
  </si>
  <si>
    <t>Weather Station ID</t>
  </si>
  <si>
    <t>__1</t>
  </si>
  <si>
    <t>Dueri_2022_method</t>
  </si>
  <si>
    <t>field trials</t>
  </si>
  <si>
    <t>Sowing dates</t>
  </si>
  <si>
    <t>Dueri_2022_method_soil1</t>
  </si>
  <si>
    <t>Dueri_2022_method_soil2</t>
  </si>
  <si>
    <t>Leeston</t>
  </si>
  <si>
    <t>Wakanui</t>
  </si>
  <si>
    <t>Canterbury Region of South Island</t>
  </si>
  <si>
    <t>soft wheat with very high yield potential associated with a long grain-filling period</t>
  </si>
  <si>
    <t>LEPSE, Univ. Montpellier, INRAE, Institut Agro Montpellier , Montpellier, France</t>
  </si>
  <si>
    <t>The New Zealand Institute for Plant &amp; Food Research Limited, Christchurch, New Zealand</t>
  </si>
  <si>
    <t>Department of Life Science Engineering, Digital Agriculture, Technical University of Munich, Freising, Germany</t>
  </si>
  <si>
    <t>Institute of Crop Science and Resource Conservation INRES, University of Bonn, Bonn, Germany</t>
  </si>
  <si>
    <t>Leibniz Centre for Agricultural Landscape Research, Müncheberg, Germany</t>
  </si>
  <si>
    <t>Brandenburg University of Technology, Faculty of Environment and Natural Sciences, Cottbus, Germany</t>
  </si>
  <si>
    <t>Foundation for Arable Research, Templeton, New Zealand</t>
  </si>
  <si>
    <t>Agricultural &amp; Biological Engineering Department, University of Florida, Gainesville, FL, USA</t>
  </si>
  <si>
    <t>Center for Climate Systems Research, Earth Institute, Columbia University, New York, NY, USA</t>
  </si>
  <si>
    <t>NASA Goddard Institute for Space Studies, New York, NY, USA</t>
  </si>
  <si>
    <t>International Maize and Wheat Improvement Center (CIMMYT), Mexico DF, Mexico</t>
  </si>
  <si>
    <t>Department of Agronomy, Pir Mehr Ali Shah Arid Agriculture University, Rawalpindi, Pakistan</t>
  </si>
  <si>
    <t>Department of Agricultural Research for Northern Sweden, Swedish University of Agricultural Sciences Umeå, Sweden</t>
  </si>
  <si>
    <t>Department of Plant and Soil Sciences, Oklahoma State University, Stillwater, OK, USA</t>
  </si>
  <si>
    <t>Department of Earth and Environmental Sciences, Michigan State University, East Lansing, MI, USA</t>
  </si>
  <si>
    <t>W. K. Kellogg Biological Station, Michigan State University, East Lansing, MI, USA</t>
  </si>
  <si>
    <t>National Institute of Agricultural Research (INIA), Colonia, Uruguay</t>
  </si>
  <si>
    <t>Tropical Plant Production and Agricultural Systems Modelling (TROPAGS), University of Göttingen, Göttingen, Germany</t>
  </si>
  <si>
    <t>Department of Agroecology, Aarhus University, Tjele, Denmark</t>
  </si>
  <si>
    <t>Institute of Geographical Sciences and Natural Resources Research, Chinese Academy of Science, Beijing, China</t>
  </si>
  <si>
    <t>Plant Sciences Axis – Crop Science, Gembloux Agro-Bio Tech, University of Liege, Gembloux, Belgium</t>
  </si>
  <si>
    <t>IAS-CSIC &amp; DAUCO, University of Cordoba, Cordoba, Spain</t>
  </si>
  <si>
    <t>Department of Agriculture, food, environment and forestry (DAGRI), University of Florence, Florence, Italy</t>
  </si>
  <si>
    <t>Institute of Soil Science and Land Evaluation, University of Hohenheim, Stuttgart, Germany</t>
  </si>
  <si>
    <t>CSIRO Agriculture and Food, Brisbane, Queensland, Australia</t>
  </si>
  <si>
    <t>Institute for Sustainable Food Systems, University of Florida, Gainesville, FL, USA</t>
  </si>
  <si>
    <t>Global Change Research Institute, Academy of Sciences of the Czech Republic, Brno, Czech Republic</t>
  </si>
  <si>
    <t>Institute of Biochemistry and Biology, University of Potsdam, Potsdam, Germany</t>
  </si>
  <si>
    <t>1 | LEPSE, Univ. Montpellier, INRAE, Institut Agro Montpellier , Montpellier, France</t>
  </si>
  <si>
    <t>Sibylle</t>
  </si>
  <si>
    <t xml:space="preserve"> Dueri</t>
  </si>
  <si>
    <t>2 | The New Zealand Institute for Plant &amp; Food Research Limited, Christchurch, New Zealand</t>
  </si>
  <si>
    <t>3 | Department of Life Science Engineering, Digital Agriculture, Technical University of Munich, Freising, Germany</t>
  </si>
  <si>
    <t xml:space="preserve">Hamish </t>
  </si>
  <si>
    <t xml:space="preserve">Senthold </t>
  </si>
  <si>
    <t>Asseng</t>
  </si>
  <si>
    <t>4 | Institute of Crop Science and Resource Conservation INRES, University of Bonn, Bonn, Germany</t>
  </si>
  <si>
    <t>5 | Leibniz Centre for Agricultural Landscape Research, Müncheberg, Germany</t>
  </si>
  <si>
    <t xml:space="preserve">Frank </t>
  </si>
  <si>
    <t>Ewert</t>
  </si>
  <si>
    <t>6 | Brandenburg University of Technology, Faculty of Environment and Natural Sciences, Cottbus, Germany</t>
  </si>
  <si>
    <t xml:space="preserve">Heidi </t>
  </si>
  <si>
    <t>Webber</t>
  </si>
  <si>
    <t>Mike</t>
  </si>
  <si>
    <t xml:space="preserve"> George</t>
  </si>
  <si>
    <t>7 | Foundation for Arable Research, Templeton, New Zealand</t>
  </si>
  <si>
    <t>8 | Agricultural &amp; Biological Engineering Department, University of Florida, Gainesville, FL, USA</t>
  </si>
  <si>
    <t>9 | Center for Climate Systems Research, Earth Institute, Columbia University, New York, NY, USA</t>
  </si>
  <si>
    <t>10 | NASA Goddard Institute for Space Studies, New York, NY, USA</t>
  </si>
  <si>
    <t xml:space="preserve">Rob </t>
  </si>
  <si>
    <t>Craigie</t>
  </si>
  <si>
    <t xml:space="preserve">Jose </t>
  </si>
  <si>
    <t xml:space="preserve">Rafael </t>
  </si>
  <si>
    <t>Guarin</t>
  </si>
  <si>
    <t xml:space="preserve">Diego </t>
  </si>
  <si>
    <t xml:space="preserve">N. L. </t>
  </si>
  <si>
    <t>Pequeno</t>
  </si>
  <si>
    <t>11 | International Maize and Wheat Improvement Center (CIMMYT), Mexico DF, Mexico</t>
  </si>
  <si>
    <t xml:space="preserve">Tommaso </t>
  </si>
  <si>
    <t>Stella</t>
  </si>
  <si>
    <t>Mukhtar</t>
  </si>
  <si>
    <t xml:space="preserve"> Ahmed</t>
  </si>
  <si>
    <t>12 | Department of Agronomy, Pir Mehr Ali Shah Arid Agriculture University, Rawalpindi, Pakistan</t>
  </si>
  <si>
    <t>13 | Department of Agricultural Research for Northern Sweden, Swedish University of Agricultural Sciences Umeå, Sweden</t>
  </si>
  <si>
    <t xml:space="preserve">Bruno </t>
  </si>
  <si>
    <t xml:space="preserve">Phillip </t>
  </si>
  <si>
    <t>D.</t>
  </si>
  <si>
    <t xml:space="preserve"> Alderman</t>
  </si>
  <si>
    <t>14 | Department of Plant and Soil Sciences, Oklahoma State University, Stillwater, OK, USA</t>
  </si>
  <si>
    <t>15 | Department of Earth and Environmental Sciences, Michigan State University, East Lansing, MI, USA</t>
  </si>
  <si>
    <t>16 | W. K. Kellogg Biological Station, Michigan State University, East Lansing, MI, USA</t>
  </si>
  <si>
    <t>Andres</t>
  </si>
  <si>
    <t xml:space="preserve"> G. </t>
  </si>
  <si>
    <t>Berger</t>
  </si>
  <si>
    <t>17 | National Institute of Agricultural Research (INIA), Colonia, Uruguay</t>
  </si>
  <si>
    <t>Gennady</t>
  </si>
  <si>
    <t xml:space="preserve"> Bracho </t>
  </si>
  <si>
    <t>Mujica</t>
  </si>
  <si>
    <t>19 | Department of Agroecology, Aarhus University, Tjele, Denmark</t>
  </si>
  <si>
    <t>18 | Tropical Plant Production and Agricultural Systems Modelling (TROPAGS), University of Göttingen, Göttingen, Germany</t>
  </si>
  <si>
    <t xml:space="preserve"> Cammarano</t>
  </si>
  <si>
    <t>20 | Institute of Geographical Sciences and Natural Resources Research, Chinese Academy of Science, Beijing, China</t>
  </si>
  <si>
    <t>21 | Plant Sciences Axis – Crop Science, Gembloux Agro-Bio Tech, University of Liege, Gembloux, Belgium</t>
  </si>
  <si>
    <t>22 | IAS-CSIC &amp; DAUCO, University of Cordoba, Cordoba, Spain</t>
  </si>
  <si>
    <t xml:space="preserve">Yi </t>
  </si>
  <si>
    <t>Benjamin</t>
  </si>
  <si>
    <t xml:space="preserve"> Dumont</t>
  </si>
  <si>
    <t xml:space="preserve">Ehsan </t>
  </si>
  <si>
    <t>Eyshi</t>
  </si>
  <si>
    <t xml:space="preserve"> Rezaei</t>
  </si>
  <si>
    <t>Elias</t>
  </si>
  <si>
    <t xml:space="preserve"> Fereres</t>
  </si>
  <si>
    <t>23 | Department of Agriculture, food, environment and forestry (DAGRI), University of Florence, Florence, Italy</t>
  </si>
  <si>
    <t xml:space="preserve">Roberto </t>
  </si>
  <si>
    <t>Ferrise</t>
  </si>
  <si>
    <t xml:space="preserve">Thomas </t>
  </si>
  <si>
    <t>Gaiser</t>
  </si>
  <si>
    <t>Yujing</t>
  </si>
  <si>
    <t xml:space="preserve"> Gao</t>
  </si>
  <si>
    <t xml:space="preserve">Margarita </t>
  </si>
  <si>
    <t>Garcia-Vila</t>
  </si>
  <si>
    <t>24 | Institute of Soil Science and Land Evaluation, University of Hohenheim, Stuttgart, Germany</t>
  </si>
  <si>
    <t>25 | CSIRO Agriculture and Food, Brisbane, Queensland, Australia</t>
  </si>
  <si>
    <t>26 | Institute for Sustainable Food Systems, University of Florida, Gainesville, FL, USA</t>
  </si>
  <si>
    <t>27 | Global Change Research Institute, Academy of Sciences of the Czech Republic, Brno, Czech Republic</t>
  </si>
  <si>
    <t xml:space="preserve">Sebastian </t>
  </si>
  <si>
    <t>Gayler</t>
  </si>
  <si>
    <t xml:space="preserve">Zvi </t>
  </si>
  <si>
    <t>Hochman</t>
  </si>
  <si>
    <t xml:space="preserve">Gerrit </t>
  </si>
  <si>
    <t>Kurt</t>
  </si>
  <si>
    <t xml:space="preserve"> C. </t>
  </si>
  <si>
    <t>Kersebaum</t>
  </si>
  <si>
    <t xml:space="preserve">Claas </t>
  </si>
  <si>
    <t>Nendel</t>
  </si>
  <si>
    <t>28 | Institute of Biochemistry and Biology, University of Potsdam, Potsdam, Germany</t>
  </si>
  <si>
    <t>Jørgen</t>
  </si>
  <si>
    <t xml:space="preserve"> E. </t>
  </si>
  <si>
    <t xml:space="preserve">Gloria </t>
  </si>
  <si>
    <t>Padovan</t>
  </si>
  <si>
    <t>Taru</t>
  </si>
  <si>
    <t xml:space="preserve"> Palosuo</t>
  </si>
  <si>
    <t>Eckart</t>
  </si>
  <si>
    <t xml:space="preserve"> Priesack</t>
  </si>
  <si>
    <t>Natural Resources Institute Finland (Luke), Helsinki, Finland</t>
  </si>
  <si>
    <t>Institute of Biochemical Plant Pathology, Helmholtz Zentrum München—German Research Center for Environmental Health, Neuherberg, Germany</t>
  </si>
  <si>
    <t>CEIGRAM, Technical University of Madrid, Madrid, Spain</t>
  </si>
  <si>
    <t>Department of Economic Analysis and Finances, University of Castilla-La Mancha, Toledo, Spain</t>
  </si>
  <si>
    <t>Centre of Biodiversity and Sustainable Land Use (CBL), University of Göttingen, Göttingen, Germany</t>
  </si>
  <si>
    <t>Rothamsted Research, Harpenden, UK</t>
  </si>
  <si>
    <t>Department of Crop Sciences, University of Göttingen, Göttingen, Germany</t>
  </si>
  <si>
    <t>Biological Systems Engineering, Washington State University, Pullman, WA, USA</t>
  </si>
  <si>
    <t>Water Systems &amp; Global Change Group, Wageningen University, Wageningen, The Netherlands</t>
  </si>
  <si>
    <t>CSIRO Agriculture and Food, Canberra, Australian Capital Territory, Australia</t>
  </si>
  <si>
    <t>College of Environmental and Resource Sciences, Zhejiang University, Hangzhou, Zhejiang, China</t>
  </si>
  <si>
    <t>College of Resources and Environmental Sciences, China Agricultural University, Beijing, China</t>
  </si>
  <si>
    <t>30 | Institute of Biochemical Plant Pathology, Helmholtz Zentrum München—German Research Center for Environmental Health, Neuherberg, Germany</t>
  </si>
  <si>
    <t>29 | Natural Resources Institute Finland (Luke), Helsinki, Finland</t>
  </si>
  <si>
    <t>31 | CEIGRAM, Technical University of Madrid, Madrid, Spain</t>
  </si>
  <si>
    <t>32 | Department of Economic Analysis and Finances, University of Castilla-La Mancha, Toledo, Spain</t>
  </si>
  <si>
    <t xml:space="preserve">Johannes </t>
  </si>
  <si>
    <t>W. M.</t>
  </si>
  <si>
    <t xml:space="preserve"> Pullens</t>
  </si>
  <si>
    <t xml:space="preserve">Alfredo </t>
  </si>
  <si>
    <t>Rodríguez</t>
  </si>
  <si>
    <t xml:space="preserve">Reimund </t>
  </si>
  <si>
    <t xml:space="preserve">P. </t>
  </si>
  <si>
    <t>Rötter</t>
  </si>
  <si>
    <t>33 | Centre of Biodiversity and Sustainable Land Use (CBL), University of Göttingen, Göttingen, Germany</t>
  </si>
  <si>
    <t xml:space="preserve"> Ramos</t>
  </si>
  <si>
    <t>Ruiz</t>
  </si>
  <si>
    <t>Mikhail</t>
  </si>
  <si>
    <t xml:space="preserve"> A. </t>
  </si>
  <si>
    <t>Semenov</t>
  </si>
  <si>
    <t>34 | Rothamsted Research, Harpenden, UK</t>
  </si>
  <si>
    <t xml:space="preserve">Nimai </t>
  </si>
  <si>
    <t>Senapati</t>
  </si>
  <si>
    <t>35 | Department of Crop Sciences, University of Göttingen, Göttingen, Germany</t>
  </si>
  <si>
    <t xml:space="preserve">Stefan </t>
  </si>
  <si>
    <t>Siebert</t>
  </si>
  <si>
    <t xml:space="preserve">Amit </t>
  </si>
  <si>
    <t xml:space="preserve">Kumar </t>
  </si>
  <si>
    <t>Srivastava</t>
  </si>
  <si>
    <t>Claudio</t>
  </si>
  <si>
    <t xml:space="preserve"> Stöckle</t>
  </si>
  <si>
    <t>36 | Biological Systems Engineering, Washington State University, Pullman, WA, USA</t>
  </si>
  <si>
    <t xml:space="preserve">Iwan </t>
  </si>
  <si>
    <t>Supit</t>
  </si>
  <si>
    <t>37 | Water Systems &amp; Global Change Group, Wageningen University, Wageningen, The Netherlands</t>
  </si>
  <si>
    <t xml:space="preserve">Fulu </t>
  </si>
  <si>
    <t>Tao</t>
  </si>
  <si>
    <t xml:space="preserve">Peter </t>
  </si>
  <si>
    <t>Thorburn</t>
  </si>
  <si>
    <t xml:space="preserve">Enli </t>
  </si>
  <si>
    <t xml:space="preserve">Tobias </t>
  </si>
  <si>
    <t>Karl David</t>
  </si>
  <si>
    <t xml:space="preserve"> Weber</t>
  </si>
  <si>
    <t>38 | CSIRO Agriculture and Food, Canberra, Australian Capital Territory, Australia</t>
  </si>
  <si>
    <t>39 | College of Environmental and Resource Sciences, Zhejiang University, Hangzhou, Zhejiang, China</t>
  </si>
  <si>
    <t>Liujun</t>
  </si>
  <si>
    <t xml:space="preserve"> Xiao</t>
  </si>
  <si>
    <t>National Engineering and Technology Center for Information Agriculture, Ministry of Agriculture, Jiangsu Key Laboratory for Information Agriculture,  Nanjing Agricultural University, Nanjing, China</t>
  </si>
  <si>
    <t>40 | National Engineering and Technology Center for Information Agriculture, Ministry of Agriculture, Jiangsu Key Laboratory for Information Agriculture,  Nanjing Agricultural University, Nanjing, China</t>
  </si>
  <si>
    <t>Chuang</t>
  </si>
  <si>
    <t xml:space="preserve"> Zhao</t>
  </si>
  <si>
    <t>41 | College of Resources and Environmental Sciences, China Agricultural University, Beijing, China</t>
  </si>
  <si>
    <t xml:space="preserve">Jin </t>
  </si>
  <si>
    <t>Zhao</t>
  </si>
  <si>
    <t>Zhigan</t>
  </si>
  <si>
    <t xml:space="preserve">Yan </t>
  </si>
  <si>
    <t>Zhu</t>
  </si>
  <si>
    <t xml:space="preserve">Pierre </t>
  </si>
  <si>
    <t>Martre</t>
  </si>
  <si>
    <t>https://doi.org/10.1093/jxb/erac221</t>
  </si>
  <si>
    <t>10.1093/jxb/erac221</t>
  </si>
  <si>
    <t>Simulation of winter wheat response to variable sowing dates and densities in a high-yielding environment</t>
  </si>
  <si>
    <t>planting_Leeston_2012_2013_locally_recommended_late_March</t>
  </si>
  <si>
    <t>planting_Leeston_2013_2014_locally_recommend_late_March</t>
  </si>
  <si>
    <t>planting_Leeston_2013_2014_locally_recommend_April</t>
  </si>
  <si>
    <t>planting_Leeston_2014_2015_ealy_early_March</t>
  </si>
  <si>
    <t>planting_Leeston_2014_2015_locally_recommended_late_March</t>
  </si>
  <si>
    <t>planting_Leeston_2014_2015_locally_recommended_April</t>
  </si>
  <si>
    <t>planting_Wakanui_2015_2016_early_February</t>
  </si>
  <si>
    <t>planting_Leeston_2014_2015_ealy_Ferbruary</t>
  </si>
  <si>
    <t>planting_Leeston_2013_2014_early_February</t>
  </si>
  <si>
    <t>planting_Leeston_2012_2013_early_Ferbruary</t>
  </si>
  <si>
    <t>planting_Wakanui_2015_2016_early_Early_March</t>
  </si>
  <si>
    <t>planting_Wakanui_2015_2016_locally_recommended_Late_March</t>
  </si>
  <si>
    <t>planting_Wakanui_2015_2016_locally_recommended_April</t>
  </si>
  <si>
    <t>planting_Wakanui_2016_2017_Early_February</t>
  </si>
  <si>
    <t xml:space="preserve"> planting_Wakanui_2016_2017_Early_Early_March</t>
  </si>
  <si>
    <t xml:space="preserve"> planting_Wakanui_2016_2017_Locally_recommended_Late_March</t>
  </si>
  <si>
    <t xml:space="preserve"> planting_Wakanui_2016_2017_Locally_recommended_April</t>
  </si>
  <si>
    <t>planting_Wakanui_2017_2018_early_Early_March</t>
  </si>
  <si>
    <t>planting_Wakanui_2017_2018_locally_recommended_Late_March</t>
  </si>
  <si>
    <t>planting_Wakanui_2017_2018_locally_recommended_April</t>
  </si>
  <si>
    <t>seed sowing densities</t>
  </si>
  <si>
    <t>a split-plot design with sowing dates as the main plots and sowing rates as the subplots</t>
  </si>
  <si>
    <t>Dueri_2022_method_weather</t>
  </si>
  <si>
    <t xml:space="preserve">the soil type was Tenuka clay loam (Fluventic Endoaquents in the USA classification), a deep, low permeability soil with high plant avaiable water capacity (Kear et al. 1967; Craigie et al., 2015). </t>
  </si>
  <si>
    <t>weather data were collected at a weather statio located within 2 km from the experimental field and provided daily minimum and maximum temperature, rainfall, solar radiation, and wind speed and relative humidity at 2 m.</t>
  </si>
  <si>
    <t>1 | Wakanui</t>
  </si>
  <si>
    <t>1 | planting_Leeston_2012_2013_early_Ferbruary</t>
  </si>
  <si>
    <t>2 | planting_Leeston_2012_2013_locally_recommended_late_March</t>
  </si>
  <si>
    <t>3 | planting_Leeston_2013_2014_early_February</t>
  </si>
  <si>
    <t>4 | planting_Leeston_2013_2014_locally_recommend_late_March</t>
  </si>
  <si>
    <t>5 | planting_Leeston_2013_2014_locally_recommend_April</t>
  </si>
  <si>
    <t>6 | planting_Leeston_2014_2015_ealy_Ferbruary</t>
  </si>
  <si>
    <t>7 | planting_Leeston_2014_2015_ealy_early_March</t>
  </si>
  <si>
    <t>8 | planting_Leeston_2014_2015_locally_recommended_late_March</t>
  </si>
  <si>
    <t>9 | planting_Leeston_2014_2015_locally_recommended_April</t>
  </si>
  <si>
    <t>10 | planting_Wakanui_2015_2016_early_February</t>
  </si>
  <si>
    <t>11 | planting_Wakanui_2015_2016_early_Early_March</t>
  </si>
  <si>
    <t>12 | planting_Wakanui_2015_2016_locally_recommended_Late_March</t>
  </si>
  <si>
    <t>13 | planting_Wakanui_2015_2016_locally_recommended_April</t>
  </si>
  <si>
    <t>14 | planting_Wakanui_2016_2017_Early_February</t>
  </si>
  <si>
    <t>15 |  planting_Wakanui_2016_2017_Early_Early_March</t>
  </si>
  <si>
    <t>16 |  planting_Wakanui_2016_2017_Locally_recommended_Late_March</t>
  </si>
  <si>
    <t>17 |  planting_Wakanui_2016_2017_Locally_recommended_April</t>
  </si>
  <si>
    <t>18 | planting_Wakanui_2017_2018_early_Early_March</t>
  </si>
  <si>
    <t>19 | planting_Wakanui_2017_2018_locally_recommended_Late_March</t>
  </si>
  <si>
    <t>20 | planting_Wakanui_2017_2018_locally_recommended_April</t>
  </si>
  <si>
    <t>Dettori_2017_method</t>
  </si>
  <si>
    <t>Simulation of climate change impacts on production and phenology of durum wheat in Mediterranean environments using CERES-Wheat model</t>
  </si>
  <si>
    <t>http://dx.doi.org/10.1016/j.fcr.2017.02.013</t>
  </si>
  <si>
    <t>10.1016/j.fcr.2017.02.013</t>
  </si>
  <si>
    <t>The experimental design consisted in a triple lattice with 8-rowed plots</t>
  </si>
  <si>
    <t>climate change</t>
  </si>
  <si>
    <t>experimental_two farms</t>
  </si>
  <si>
    <t>Dettori_2017_method_soil1</t>
  </si>
  <si>
    <t>Dettori_2017_method_soil2</t>
  </si>
  <si>
    <t>Ussana</t>
  </si>
  <si>
    <t>Benatzu</t>
  </si>
  <si>
    <t>durum wheat growing area of Southern Sardinia, Italy</t>
  </si>
  <si>
    <t>sandy clay loam soil</t>
  </si>
  <si>
    <t>clay loam soil</t>
  </si>
  <si>
    <t>Dettori_2017_method_weather</t>
  </si>
  <si>
    <t>Daily maximum and minimum air temperature and daily rainfall amounts (mm) over the period 1973-2004 were recorded by an automated weather station (SIDIDATA AD", SILIMET s.r.l., radiation values (MJ m-2 d-1) were estimated using the software RadEst 3.00 (Donatelli et al., 2003)</t>
  </si>
  <si>
    <t>Agricultural Research Agency of Sardinia (Agris), Viale Trieste 111, 09123 Cagliari, Italy</t>
  </si>
  <si>
    <t>Institute of Biometeorology, National Research Council, CNR – IBIMET, Traversa La Crucca 3, 07100 Sassari, Italy</t>
  </si>
  <si>
    <t>2 | Institute of Biometeorology, National Research Council, CNR – IBIMET, Traversa La Crucca 3, 07100 Sassari, Italy</t>
  </si>
  <si>
    <t>1 | Agricultural Research Agency of Sardinia (Agris), Viale Trieste 111, 09123 Cagliari, Italy</t>
  </si>
  <si>
    <t>Marco</t>
  </si>
  <si>
    <t>Dettori</t>
  </si>
  <si>
    <t>Carla</t>
  </si>
  <si>
    <t>Cesaraccio</t>
  </si>
  <si>
    <t>Pierpaolo</t>
  </si>
  <si>
    <t>Duce</t>
  </si>
  <si>
    <t>mdettori@agrisricerca.it</t>
  </si>
  <si>
    <t>c.cesaraccio@ibimet.cnr.it</t>
  </si>
  <si>
    <t>p.duce@ibimet.cnr.it</t>
  </si>
  <si>
    <t>south Sardinia</t>
  </si>
  <si>
    <t>1973_2004</t>
  </si>
  <si>
    <t>Creso</t>
  </si>
  <si>
    <t>medium-late and short variety, well adapted to Mediterranean environmental conditions and grown in rain-fed system</t>
  </si>
  <si>
    <t>Duilio</t>
  </si>
  <si>
    <t>early-medium and medium-tall variety, well adapted to Mediterranean environmental conditions and grown in rain-fed system</t>
  </si>
  <si>
    <t>early and short variety, well adapted to Mediterranean environmental conditions and grown in rain-fed system</t>
  </si>
  <si>
    <t>1 | Creso</t>
  </si>
  <si>
    <t>2 | Duilio</t>
  </si>
  <si>
    <t>3 | Simeto</t>
  </si>
  <si>
    <t>1 | 1973_2004</t>
  </si>
  <si>
    <t>Benatzu_Creso_early_1973</t>
  </si>
  <si>
    <t>Benatzu_Duilio_early_1973</t>
  </si>
  <si>
    <t>Benatzu_Simeto_early_1973</t>
  </si>
  <si>
    <t>Benatzu_Creso_mean_1973</t>
  </si>
  <si>
    <t>Benatzu_Duilio_mean_1973</t>
  </si>
  <si>
    <t>Benatzu_Simeto_mean_1973</t>
  </si>
  <si>
    <t>Benatzu_Creso_late_1973</t>
  </si>
  <si>
    <t>Benatzu_Duilio_late_1973</t>
  </si>
  <si>
    <t>Benatzu_Simeto_late_1973</t>
  </si>
  <si>
    <t>Ussana_Creso_early_1973</t>
  </si>
  <si>
    <t>Ussana_Duilio_early_1973</t>
  </si>
  <si>
    <t>Ussana_Simeto_early_1973</t>
  </si>
  <si>
    <t>Ussana_Creso_mean_1973</t>
  </si>
  <si>
    <t>Ussana_Duilio_mean_1973</t>
  </si>
  <si>
    <t>Ussana_Simeto_mean_1973</t>
  </si>
  <si>
    <t>Ussana_Creso_late_1973</t>
  </si>
  <si>
    <t>Ussana_Duilio_late_1973</t>
  </si>
  <si>
    <t>Ussana_Simeto_late_1973</t>
  </si>
  <si>
    <t>fertilizer application at sowing</t>
  </si>
  <si>
    <t>Fertilizer application at the end of tillering (Jan-Mar)</t>
  </si>
  <si>
    <t>300 plant m-2, 350 seed m-2 for plant density; Nov 21 of each year</t>
  </si>
  <si>
    <t>300 plant m-2, 350 seed m-2 for plant density; Dec 4 of each year</t>
  </si>
  <si>
    <t>300 plant m-2, 350 seed m-2 for plant density; Dec 20 of each year</t>
  </si>
  <si>
    <t>300 plant m-2, 350 seed m-2 for plant density; Dec 17 of each year</t>
  </si>
  <si>
    <t>300 plant m-2, 350 seed m-2 for plant density; Dec 24 of each year</t>
  </si>
  <si>
    <t>planting_Benatzu_1973_2003_earliest</t>
  </si>
  <si>
    <t>planting_Benatzu_1973_2003_mean</t>
  </si>
  <si>
    <t>planting_Benatzu_1973_2003_latest</t>
  </si>
  <si>
    <t>planting_Ussana_1973_2003_earliest</t>
  </si>
  <si>
    <t>planting_Ussana_1973_2003_mean</t>
  </si>
  <si>
    <t>planting_Ussana_1973_2003_latest</t>
  </si>
  <si>
    <t>harvest_1974_2004_Benatzu_ealiest</t>
  </si>
  <si>
    <t>harvest_1974_2004_Benatzu_mean</t>
  </si>
  <si>
    <t>harvest_1974_2004_Benatzu_lateset</t>
  </si>
  <si>
    <t>harvest_1974_2004_Ussana_ealiest</t>
  </si>
  <si>
    <t>harvest_1974_2004_Ussana_mean</t>
  </si>
  <si>
    <t>harvest_1974_2004_Ussana_lateset</t>
  </si>
  <si>
    <t>harvest at Jul 7 for each year</t>
  </si>
  <si>
    <t>harvest at Jun 5 for each year</t>
  </si>
  <si>
    <t>harvest at Jun 24 for each year</t>
  </si>
  <si>
    <t>harvest at Jun 14 for each year</t>
  </si>
  <si>
    <t>harvest at Jun 30 for each year</t>
  </si>
  <si>
    <t>harvest at Jul 16 for each year</t>
  </si>
  <si>
    <t>1 | planting_Benatzu_1973_2003_earliest</t>
  </si>
  <si>
    <t>2 | planting_Benatzu_1973_2003_mean</t>
  </si>
  <si>
    <t>3 | planting_Benatzu_1973_2003_latest</t>
  </si>
  <si>
    <t>4 | planting_Ussana_1973_2003_earliest</t>
  </si>
  <si>
    <t>5 | planting_Ussana_1973_2003_mean</t>
  </si>
  <si>
    <t>6 | planting_Ussana_1973_2003_latest</t>
  </si>
  <si>
    <t>1 | harvest_1974_2004_Benatzu_ealiest</t>
  </si>
  <si>
    <t>2 | harvest_1974_2004_Benatzu_mean</t>
  </si>
  <si>
    <t>3 | harvest_1974_2004_Benatzu_lateset</t>
  </si>
  <si>
    <t>4 | harvest_1974_2004_Ussana_ealiest</t>
  </si>
  <si>
    <t>5 | harvest_1974_2004_Ussana_mean</t>
  </si>
  <si>
    <t>6 | harvest_1974_2004_Ussana_lateset</t>
  </si>
  <si>
    <t>0kg[N]/ha</t>
  </si>
  <si>
    <t>200kg[N]/ha</t>
  </si>
  <si>
    <t>250kg[N]/ha</t>
  </si>
  <si>
    <t>300kg[N]/ha</t>
  </si>
  <si>
    <t>350kg[N]/ha</t>
  </si>
  <si>
    <t>1979_0kg[N]/ha</t>
  </si>
  <si>
    <t>1979_90kg[N]/ha</t>
  </si>
  <si>
    <t>1979_120kg[N]/ha</t>
  </si>
  <si>
    <t>1979_130kg[N]/ha</t>
  </si>
  <si>
    <t>1980_0kg[N]/ha</t>
  </si>
  <si>
    <t>1980_90kg[N]/ha</t>
  </si>
  <si>
    <t>1980_120kg[N]/ha</t>
  </si>
  <si>
    <t>1980_130kg[N]/ha</t>
  </si>
  <si>
    <t>1981_0kg[N]/ha</t>
  </si>
  <si>
    <t>1981_90kg[N]/ha</t>
  </si>
  <si>
    <t>1981_120kg[N]/ha</t>
  </si>
  <si>
    <t>1981_130kg[N]/ha</t>
  </si>
  <si>
    <t>1982_0kg[N]/ha</t>
  </si>
  <si>
    <t>1982_90kg[N]/ha</t>
  </si>
  <si>
    <t>1982_120kg[N]/ha</t>
  </si>
  <si>
    <t>1982_130kg[N]/ha</t>
  </si>
  <si>
    <t>1983_0kg[N]/ha</t>
  </si>
  <si>
    <t>1983_90kg[N]/ha</t>
  </si>
  <si>
    <t>1983_120kg[N]/ha</t>
  </si>
  <si>
    <t>1983_130kg[N]/ha</t>
  </si>
  <si>
    <t>1984_0kg[N]/ha</t>
  </si>
  <si>
    <t>1984_90kg[N]/ha</t>
  </si>
  <si>
    <t>1984_120kg[N]/ha</t>
  </si>
  <si>
    <t>1984_130kg[N]/ha</t>
  </si>
  <si>
    <t>1985_0kg[N]/ha</t>
  </si>
  <si>
    <t>1985_90kg[N]/ha</t>
  </si>
  <si>
    <t>1985_120kg[N]/ha</t>
  </si>
  <si>
    <t>1985_130kg[N]/ha</t>
  </si>
  <si>
    <t>1986_0kg[N]/ha</t>
  </si>
  <si>
    <t>1986_90kg[N]/ha</t>
  </si>
  <si>
    <t>1986_120kg[N]/ha</t>
  </si>
  <si>
    <t>1986_130kg[N]/ha</t>
  </si>
  <si>
    <t>1987_0kg[N]/ha</t>
  </si>
  <si>
    <t>1987_90kg[N]/ha</t>
  </si>
  <si>
    <t>1987_120kg[N]/ha</t>
  </si>
  <si>
    <t>1987_130kg[N]/ha</t>
  </si>
  <si>
    <t>1988_0kg[N]/ha</t>
  </si>
  <si>
    <t>1988_90kg[N]/ha</t>
  </si>
  <si>
    <t>1988_120kg[N]/ha</t>
  </si>
  <si>
    <t>1988_130kg[N]/ha</t>
  </si>
  <si>
    <t>1989_0kg[N]/ha</t>
  </si>
  <si>
    <t>1989_90kg[N]/ha</t>
  </si>
  <si>
    <t>1989_120kg[N]/ha</t>
  </si>
  <si>
    <t>1989_130kg[N]/ha</t>
  </si>
  <si>
    <t>1990_0kg[N]/ha</t>
  </si>
  <si>
    <t>1990_90kg[N]/ha</t>
  </si>
  <si>
    <t>1990_120kg[N]/ha</t>
  </si>
  <si>
    <t>1990_130kg[N]/ha</t>
  </si>
  <si>
    <t>1991_0kg[N]/ha</t>
  </si>
  <si>
    <t>1991_90kg[N]/ha</t>
  </si>
  <si>
    <t>1991_120kg[N]/ha</t>
  </si>
  <si>
    <t>1991_130kg[N]/ha</t>
  </si>
  <si>
    <t>1992_0kg[N]/ha</t>
  </si>
  <si>
    <t>1992_90kg[N]/ha</t>
  </si>
  <si>
    <t>1992_120kg[N]/ha</t>
  </si>
  <si>
    <t>1992_130kg[N]/ha</t>
  </si>
  <si>
    <t>450kg[N]/ha</t>
  </si>
  <si>
    <t>90kg[N]/ha</t>
  </si>
  <si>
    <t>138kg[N]/ha</t>
  </si>
  <si>
    <t>122kg[N]/ha</t>
  </si>
  <si>
    <t>188kg[N]/ha</t>
  </si>
  <si>
    <t>284kg[N]/ha</t>
  </si>
  <si>
    <t>258kg[N]/ha</t>
  </si>
  <si>
    <t>270kg[N]/ha</t>
  </si>
  <si>
    <t>150kg[N]/ha_300kg[P]/ha</t>
  </si>
  <si>
    <t>90kg[N]/ha_90kg[P]/ha</t>
  </si>
  <si>
    <t>1 | 90kg[N]/ha</t>
  </si>
  <si>
    <t>2 | 0kg[N]/ha</t>
  </si>
  <si>
    <t>1 | 150kg[N]/ha_300kg[P]/ha</t>
  </si>
  <si>
    <t>1 | 200kg[N]/ha</t>
  </si>
  <si>
    <t>2 | 250kg[N]/ha</t>
  </si>
  <si>
    <t>3 | 300kg[N]/ha</t>
  </si>
  <si>
    <t>4 | 350kg[N]/ha</t>
  </si>
  <si>
    <t>1 | 1979_0kg[N]/ha</t>
  </si>
  <si>
    <t>2 | 1979_90kg[N]/ha</t>
  </si>
  <si>
    <t>3 | 1979_120kg[N]/ha</t>
  </si>
  <si>
    <t>4 | 1979_130kg[N]/ha</t>
  </si>
  <si>
    <t>5 | 1980_0kg[N]/ha</t>
  </si>
  <si>
    <t>6 | 1980_90kg[N]/ha</t>
  </si>
  <si>
    <t>7 | 1980_120kg[N]/ha</t>
  </si>
  <si>
    <t>8 | 1980_130kg[N]/ha</t>
  </si>
  <si>
    <t>9 | 1981_0kg[N]/ha</t>
  </si>
  <si>
    <t>10 | 1981_90kg[N]/ha</t>
  </si>
  <si>
    <t>11 | 1981_120kg[N]/ha</t>
  </si>
  <si>
    <t>12 | 1981_130kg[N]/ha</t>
  </si>
  <si>
    <t>13 | 1982_0kg[N]/ha</t>
  </si>
  <si>
    <t>14 | 1982_90kg[N]/ha</t>
  </si>
  <si>
    <t>15 | 1982_120kg[N]/ha</t>
  </si>
  <si>
    <t>16 | 1982_130kg[N]/ha</t>
  </si>
  <si>
    <t>17 | 1983_0kg[N]/ha</t>
  </si>
  <si>
    <t>18 | 1983_90kg[N]/ha</t>
  </si>
  <si>
    <t>19 | 1983_120kg[N]/ha</t>
  </si>
  <si>
    <t>20 | 1983_130kg[N]/ha</t>
  </si>
  <si>
    <t>21 | 1984_0kg[N]/ha</t>
  </si>
  <si>
    <t>22 | 1984_90kg[N]/ha</t>
  </si>
  <si>
    <t>23 | 1984_120kg[N]/ha</t>
  </si>
  <si>
    <t>24 | 1984_130kg[N]/ha</t>
  </si>
  <si>
    <t>25 | 1985_0kg[N]/ha</t>
  </si>
  <si>
    <t>26 | 1985_90kg[N]/ha</t>
  </si>
  <si>
    <t>27 | 1985_120kg[N]/ha</t>
  </si>
  <si>
    <t>28 | 1985_130kg[N]/ha</t>
  </si>
  <si>
    <t>29 | 1986_0kg[N]/ha</t>
  </si>
  <si>
    <t>30 | 1986_90kg[N]/ha</t>
  </si>
  <si>
    <t>31 | 1986_120kg[N]/ha</t>
  </si>
  <si>
    <t>32 | 1986_130kg[N]/ha</t>
  </si>
  <si>
    <t>33 | 1987_0kg[N]/ha</t>
  </si>
  <si>
    <t>34 | 1987_90kg[N]/ha</t>
  </si>
  <si>
    <t>35 | 1987_120kg[N]/ha</t>
  </si>
  <si>
    <t>36 | 1987_130kg[N]/ha</t>
  </si>
  <si>
    <t>37 | 1988_0kg[N]/ha</t>
  </si>
  <si>
    <t>38 | 1988_90kg[N]/ha</t>
  </si>
  <si>
    <t>39 | 1988_120kg[N]/ha</t>
  </si>
  <si>
    <t>40 | 1988_130kg[N]/ha</t>
  </si>
  <si>
    <t>41 | 1989_0kg[N]/ha</t>
  </si>
  <si>
    <t>42 | 1989_90kg[N]/ha</t>
  </si>
  <si>
    <t>43 | 1989_120kg[N]/ha</t>
  </si>
  <si>
    <t>44 | 1989_130kg[N]/ha</t>
  </si>
  <si>
    <t>45 | 1990_0kg[N]/ha</t>
  </si>
  <si>
    <t>46 | 1990_90kg[N]/ha</t>
  </si>
  <si>
    <t>47 | 1990_120kg[N]/ha</t>
  </si>
  <si>
    <t>48 | 1990_130kg[N]/ha</t>
  </si>
  <si>
    <t>49 | 1991_0kg[N]/ha</t>
  </si>
  <si>
    <t>50 | 1991_90kg[N]/ha</t>
  </si>
  <si>
    <t>51 | 1991_120kg[N]/ha</t>
  </si>
  <si>
    <t>52 | 1991_130kg[N]/ha</t>
  </si>
  <si>
    <t>53 | 1992_0kg[N]/ha</t>
  </si>
  <si>
    <t>54 | 1992_90kg[N]/ha</t>
  </si>
  <si>
    <t>55 | 1992_120kg[N]/ha</t>
  </si>
  <si>
    <t>56 | 1992_130kg[N]/ha</t>
  </si>
  <si>
    <t>1 | 138kg[N]/ha</t>
  </si>
  <si>
    <t>2 | 122kg[N]/ha</t>
  </si>
  <si>
    <t>3 | 188kg[N]/ha</t>
  </si>
  <si>
    <t>4 | 284kg[N]/ha</t>
  </si>
  <si>
    <t>5 | 258kg[N]/ha</t>
  </si>
  <si>
    <t>6 | 270kg[N]/ha</t>
  </si>
  <si>
    <t>1 | 90kg[N]/ha_90kg[P]/ha</t>
  </si>
  <si>
    <t>12mm</t>
  </si>
  <si>
    <t>0mm</t>
  </si>
  <si>
    <t>30mm</t>
  </si>
  <si>
    <t>210mm</t>
  </si>
  <si>
    <t>50mm</t>
  </si>
  <si>
    <t>125mm</t>
  </si>
  <si>
    <t>1 | 0mm</t>
  </si>
  <si>
    <t>5 | 125mm</t>
  </si>
  <si>
    <t>2 | 30mm</t>
  </si>
  <si>
    <t>3 | 210mm</t>
  </si>
  <si>
    <t>4 | 50mm</t>
  </si>
  <si>
    <t>Shoukat2024_2021</t>
  </si>
  <si>
    <t>Shoukat2024_2022</t>
  </si>
  <si>
    <t>Shoukat2024</t>
  </si>
  <si>
    <t>N54</t>
  </si>
  <si>
    <t>N121</t>
  </si>
  <si>
    <t>N187</t>
  </si>
  <si>
    <t>N254</t>
  </si>
  <si>
    <t>N321</t>
  </si>
  <si>
    <t>1 | N54</t>
  </si>
  <si>
    <t>2 | N121</t>
  </si>
  <si>
    <t>3 | N187</t>
  </si>
  <si>
    <t>4 | N254</t>
  </si>
  <si>
    <t>5 | N321</t>
  </si>
  <si>
    <t>Hunsaker1996_1993</t>
  </si>
  <si>
    <t>Hunsaker1996_1994</t>
  </si>
  <si>
    <t>Hunsaker1996</t>
  </si>
  <si>
    <t>WET</t>
  </si>
  <si>
    <t>DRY</t>
  </si>
  <si>
    <t>1 | WET</t>
  </si>
  <si>
    <t>2 | DRY</t>
  </si>
  <si>
    <t>Bustos-Korts2013_2009</t>
  </si>
  <si>
    <t>Bustos-Korts2013_2010</t>
  </si>
  <si>
    <t>Bustos-Korts2013</t>
  </si>
  <si>
    <t>Bustos-Korts2013_2011</t>
  </si>
  <si>
    <t>Exp.1 was set in a randomized complete block. Each block concissted of a continuous plot where every genetype was sown in three rows of 1.5m long.</t>
  </si>
  <si>
    <t>In Exp.2 the design corresponded to a spilt-plot arragement with three replications. Plots of conventional density were 1.35m wide and 2.0m long and the ones of low density were squared plots of 1.5 by 1.5m</t>
  </si>
  <si>
    <t>conventional density</t>
  </si>
  <si>
    <t>low density</t>
  </si>
  <si>
    <t>water was supplied by irrigation when necessary to complement rainfall in all experiments, avoiding any risk of water stress</t>
  </si>
  <si>
    <t>105 spring wheat DH lines</t>
  </si>
  <si>
    <t>1 | 105 spring wheat DH lines</t>
  </si>
  <si>
    <t>1 | DH1</t>
  </si>
  <si>
    <t>2 | DH2</t>
  </si>
  <si>
    <t>3 | Pandora-INIA</t>
  </si>
  <si>
    <t>4 | Invento-BAER</t>
  </si>
  <si>
    <t>1 | conventional density</t>
  </si>
  <si>
    <t>2 | low density</t>
  </si>
  <si>
    <t>DH1 conventional density</t>
  </si>
  <si>
    <t>DH2 conventional density</t>
  </si>
  <si>
    <t>Pandora-INIA conventional density</t>
  </si>
  <si>
    <t>DH1 low density</t>
  </si>
  <si>
    <t>DH2 low density</t>
  </si>
  <si>
    <t>Pandora-INIA low density</t>
  </si>
  <si>
    <t>Invento-BEAR conventional density</t>
  </si>
  <si>
    <t>Invento-BEAR low density</t>
  </si>
  <si>
    <t>Ventrella2016_1977</t>
  </si>
  <si>
    <t>Ventrella2016_1978</t>
  </si>
  <si>
    <t>Ventrella2016_1979</t>
  </si>
  <si>
    <t>Ventrella2016_1980</t>
  </si>
  <si>
    <t>Ventrella2016_1981</t>
  </si>
  <si>
    <t>Ventrella2016_1982</t>
  </si>
  <si>
    <t>Ventrella2016_1983</t>
  </si>
  <si>
    <t>Ventrella2016_1984</t>
  </si>
  <si>
    <t>Ventrella2016_1985</t>
  </si>
  <si>
    <t>Ventrella2016_1986</t>
  </si>
  <si>
    <t>Ventrella2016_1987</t>
  </si>
  <si>
    <t>Ventrella2016_1988</t>
  </si>
  <si>
    <t>Ventrella2016_1989</t>
  </si>
  <si>
    <t>Ventrella2016_1990</t>
  </si>
  <si>
    <t>Ventrella2016_1991</t>
  </si>
  <si>
    <t>Ventrella2016_1992</t>
  </si>
  <si>
    <t>Ventrella2016_1993</t>
  </si>
  <si>
    <t>Ventrella2016_1994</t>
  </si>
  <si>
    <t>Ventrella2016_1995</t>
  </si>
  <si>
    <t>Ventrella2016_1996</t>
  </si>
  <si>
    <t>Ventrella2016_1997</t>
  </si>
  <si>
    <t>Ventrella2016_1998</t>
  </si>
  <si>
    <t>Ventrella2016_1999</t>
  </si>
  <si>
    <t>Ventrella2016_2000</t>
  </si>
  <si>
    <t>Ventrella2016_2001</t>
  </si>
  <si>
    <t>Ventrella2016_2002</t>
  </si>
  <si>
    <t>Ventrella2016_2003</t>
  </si>
  <si>
    <t>Ventrella2016_2004</t>
  </si>
  <si>
    <t>Ventrella2016_2005</t>
  </si>
  <si>
    <t>Ventrella2016_2006</t>
  </si>
  <si>
    <t>Ventrella2016_2007</t>
  </si>
  <si>
    <t>Ventrella2016_2008</t>
  </si>
  <si>
    <t>Ventrella2016_2009</t>
  </si>
  <si>
    <t>Ventrella2016_2010</t>
  </si>
  <si>
    <t>Ventrella2016_2011</t>
  </si>
  <si>
    <t>Ventrella2016_2012</t>
  </si>
  <si>
    <t>Ventrella2016</t>
  </si>
  <si>
    <t>Ventrella_2016</t>
  </si>
  <si>
    <t>T1</t>
  </si>
  <si>
    <t>T2_T2_T3_T4_T5_T6_T7_T8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</si>
</sst>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5"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11"/>
      <color rgb="FFFF0000"/>
      <name val="Aptos Narrow"/>
      <family val="2"/>
    </font>
    <font>
      <b/>
      <sz val="11"/>
      <color rgb="FFFF0000"/>
      <name val="Aptos Narrow"/>
      <family val="2"/>
    </font>
    <font>
      <sz val="6"/>
      <color rgb="FF333333"/>
      <name val="Arial"/>
      <family val="2"/>
    </font>
    <font>
      <sz val="11"/>
      <color theme="10"/>
      <name val="Aptos Narrow"/>
      <family val="2"/>
      <scheme val="minor"/>
    </font>
    <font>
      <sz val="11"/>
      <color rgb="FFEE0000"/>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right/>
      <top/>
      <bottom style="thin">
        <color theme="1"/>
      </bottom>
      <diagonal/>
    </border>
    <border>
      <left/>
      <right/>
      <top style="thin">
        <color theme="1"/>
      </top>
      <bottom style="thin">
        <color theme="1"/>
      </bottom>
      <diagonal/>
    </border>
  </borders>
  <cellStyleXfs count="3">
    <xf numFmtId="0" fontId="0" fillId="0" borderId="0"/>
    <xf numFmtId="0" fontId="3" fillId="0" borderId="0"/>
    <xf numFmtId="0" fontId="6" fillId="0" borderId="0" applyNumberFormat="0" applyFill="0" applyBorder="0" applyAlignment="0" applyProtection="0"/>
  </cellStyleXfs>
  <cellXfs count="198">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49" fontId="0" fillId="15" borderId="0" xfId="0" applyNumberFormat="1" applyFill="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49" fontId="0" fillId="0" borderId="0" xfId="0" applyNumberFormat="1" applyAlignment="1">
      <alignment horizontal="center"/>
    </xf>
    <xf numFmtId="2" fontId="30" fillId="0" borderId="0" xfId="0" applyNumberFormat="1" applyFont="1"/>
    <xf numFmtId="3" fontId="0" fillId="0" borderId="0" xfId="0" applyNumberFormat="1"/>
    <xf numFmtId="0" fontId="29" fillId="0" borderId="0" xfId="0" applyFont="1"/>
    <xf numFmtId="1" fontId="25" fillId="0" borderId="0" xfId="0" applyNumberFormat="1" applyFont="1" applyAlignment="1">
      <alignment horizontal="right"/>
    </xf>
    <xf numFmtId="0" fontId="25" fillId="0" borderId="0" xfId="0" applyFont="1" applyAlignment="1">
      <alignment horizontal="left"/>
    </xf>
    <xf numFmtId="1" fontId="25" fillId="0" borderId="0" xfId="0" applyNumberFormat="1" applyFont="1"/>
    <xf numFmtId="2" fontId="0" fillId="0" borderId="0" xfId="0" applyNumberFormat="1" applyAlignment="1">
      <alignment horizontal="right"/>
    </xf>
    <xf numFmtId="49" fontId="0" fillId="0" borderId="0" xfId="0" applyNumberFormat="1" applyAlignment="1">
      <alignment horizontal="right"/>
    </xf>
    <xf numFmtId="49" fontId="6" fillId="0" borderId="0" xfId="2" applyNumberFormat="1" applyAlignment="1"/>
    <xf numFmtId="0" fontId="32" fillId="0" borderId="0" xfId="0" applyFont="1"/>
    <xf numFmtId="49" fontId="33" fillId="0" borderId="0" xfId="2" applyNumberFormat="1" applyFont="1" applyAlignment="1"/>
    <xf numFmtId="14" fontId="25" fillId="0" borderId="0" xfId="0" applyNumberFormat="1" applyFont="1"/>
    <xf numFmtId="49" fontId="0" fillId="0" borderId="3" xfId="0" applyNumberFormat="1" applyBorder="1"/>
    <xf numFmtId="0" fontId="0" fillId="15" borderId="0" xfId="0" applyFill="1"/>
    <xf numFmtId="0" fontId="31" fillId="0" borderId="4" xfId="0" applyFont="1" applyBorder="1"/>
    <xf numFmtId="2" fontId="26" fillId="15" borderId="3" xfId="0" applyNumberFormat="1" applyFont="1" applyFill="1" applyBorder="1"/>
    <xf numFmtId="2" fontId="26" fillId="15" borderId="0" xfId="0" applyNumberFormat="1" applyFont="1" applyFill="1"/>
    <xf numFmtId="2" fontId="0" fillId="15" borderId="0" xfId="0" applyNumberFormat="1" applyFill="1"/>
    <xf numFmtId="1" fontId="34" fillId="0" borderId="0" xfId="0" applyNumberFormat="1" applyFont="1" applyAlignment="1">
      <alignment horizontal="right"/>
    </xf>
    <xf numFmtId="49" fontId="0" fillId="0" borderId="0" xfId="0" applyNumberFormat="1" applyAlignment="1">
      <alignment horizontal="left"/>
    </xf>
    <xf numFmtId="49" fontId="25" fillId="0" borderId="0" xfId="0" applyNumberFormat="1" applyFont="1"/>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1" fontId="29" fillId="0" borderId="0" xfId="0" applyNumberFormat="1" applyFont="1"/>
    <xf numFmtId="1" fontId="0" fillId="0" borderId="0" xfId="0" applyNumberFormat="1" applyFont="1" applyAlignment="1"/>
    <xf numFmtId="0" fontId="0" fillId="0" borderId="0" xfId="0" applyNumberFormat="1"/>
    <xf numFmtId="14" fontId="0" fillId="0" borderId="0" xfId="0" applyNumberFormat="1" applyFont="1"/>
  </cellXfs>
  <cellStyles count="3">
    <cellStyle name="Hyperlink" xfId="2" builtinId="8"/>
    <cellStyle name="Normal" xfId="0" builtinId="0"/>
    <cellStyle name="Normal 2" xfId="1" xr:uid="{13DA2DDC-7691-499E-A9BC-7741E7D51125}"/>
  </cellStyles>
  <dxfs count="6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fill>
        <patternFill patternType="solid">
          <fgColor theme="0" tint="-0.14999847407452621"/>
          <bgColor theme="0" tint="-0.14999847407452621"/>
        </patternFill>
      </fill>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fill>
        <patternFill patternType="solid">
          <fgColor theme="0" tint="-0.14999847407452621"/>
          <bgColor theme="0" tint="-0.14999847407452621"/>
        </patternFill>
      </fill>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83"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25400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3603100"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116330"/>
          <a:ext cx="5518683" cy="44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764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426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76490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37999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42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363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3632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331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8155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770029"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4145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577397"/>
          <a:ext cx="3112929" cy="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3827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39384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465263"/>
          <a:ext cx="1481709" cy="44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8317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7680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752200"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7617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56" totalsRowShown="0" headerRowDxfId="611" headerRowBorderDxfId="610">
  <autoFilter ref="A4:O56" xr:uid="{7E3196FD-41CA-4617-B4E6-1663860AE448}"/>
  <tableColumns count="15">
    <tableColumn id="1" xr3:uid="{7AC6F4F0-0B21-48D3-9F25-3D1070C3034B}" name="experiment_ID" dataDxfId="609"/>
    <tableColumn id="21" xr3:uid="{9D4DA41D-CE58-451A-BD31-50D7CBF1EE62}" name="name_of_experiment" dataDxfId="608"/>
    <tableColumn id="22" xr3:uid="{0C321953-54D6-45AC-A207-3D46F9759CC7}" name="exp_code_local" dataDxfId="607"/>
    <tableColumn id="23" xr3:uid="{45987F0B-9242-400A-8F9A-4053C3C08B32}" name="experiment_name_local" dataDxfId="606"/>
    <tableColumn id="24" xr3:uid="{3BFAEB9F-FC18-4EFE-8423-A029B1EF9B2F}" name="experiment_type" dataDxfId="605"/>
    <tableColumn id="25" xr3:uid="{203815DC-ECF8-45D5-9FB4-2F7C9BDFCEB2}" name="management_type" dataDxfId="604"/>
    <tableColumn id="26" xr3:uid="{6C69A743-44C0-4C87-A384-14977A5990EF}" name="number_of_replicates" dataDxfId="603"/>
    <tableColumn id="27" xr3:uid="{7DE35B79-41B9-401A-BFDB-0FE51EBE1CC3}" name="number_of_treatments" dataDxfId="602"/>
    <tableColumn id="28" xr3:uid="{031AA929-EC35-4D49-8AE4-D8B70A35E2ED}" name="experimental_design" dataDxfId="601"/>
    <tableColumn id="29" xr3:uid="{154F22E4-CC3D-403D-92A7-83E196BAAB1C}" name="main_experiment_factor" dataDxfId="600"/>
    <tableColumn id="30" xr3:uid="{6E5024E5-CF17-41A0-A45D-E99988F2B346}" name="site_type" dataDxfId="599"/>
    <tableColumn id="31" xr3:uid="{5FFFF8B5-542A-48F1-8F3C-2DE43E022A0D}" name="experiment_duration" dataDxfId="598"/>
    <tableColumn id="2" xr3:uid="{F7C6A0C8-0937-41C0-9859-5E28B9634EAE}" name="experimental_factor_comb" dataDxfId="597"/>
    <tableColumn id="3" xr3:uid="{4261F109-4CC4-48B6-B5E5-B27CAA5AFEAB}" name="revision_date_first" dataDxfId="596"/>
    <tableColumn id="4" xr3:uid="{3CA63CAC-D9EE-4B74-8C04-0B23EC0655E8}" name="revision_date_latest" dataDxfId="59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19" totalsRowShown="0" headerRowDxfId="594">
  <autoFilter ref="A4:N19" xr:uid="{4764CA42-BDDC-497C-B82B-528A3783901F}"/>
  <tableColumns count="14">
    <tableColumn id="1" xr3:uid="{7B93E340-CBA9-40CE-A1EF-B67FCE2190CA}" name="soil_profile_ID" dataDxfId="593"/>
    <tableColumn id="2" xr3:uid="{91103EA9-886D-46E4-98AC-E31C03494653}" name="name_of_soil_profile" dataDxfId="592"/>
    <tableColumn id="15" xr3:uid="{50158705-A7CF-4E07-9B70-09C342ACCF56}" name="soil_site" dataDxfId="591"/>
    <tableColumn id="16" xr3:uid="{14CAC2FB-6597-4DE3-B653-822F24DEF3D6}" name="soil_location_country" dataDxfId="590"/>
    <tableColumn id="17" xr3:uid="{F513BDFD-A6F1-4793-B1A2-75126D628185}" name="soil_loc_2nd_level" dataDxfId="589"/>
    <tableColumn id="18" xr3:uid="{5BAD4E40-90D3-474A-A79D-D8BC65875960}" name="soil_loc_3rd_level" dataDxfId="588"/>
    <tableColumn id="19" xr3:uid="{9591FE11-FDA3-4687-A8BA-D5940751D38C}" name="latitude_soil_profile" dataDxfId="587"/>
    <tableColumn id="20" xr3:uid="{993B34F5-2076-4C22-9F86-045131A126C7}" name="longitude_soil_profile" dataDxfId="586"/>
    <tableColumn id="21" xr3:uid="{DDE7EAE7-332C-489A-92A5-CBFB1A23FC25}" name="soil_site_elevation" dataDxfId="585"/>
    <tableColumn id="22" xr3:uid="{6F739D77-5692-4A76-B625-C40410794B54}" name="soil_sampling_date" dataDxfId="584"/>
    <tableColumn id="23" xr3:uid="{7E2CE58A-DBB7-44CB-8CFF-1059F5590ECC}" name="soil_depth" dataDxfId="583"/>
    <tableColumn id="24" xr3:uid="{5383B87D-E0C8-4333-9155-A5A2B3AB189E}" name="soil_profile_slope" dataDxfId="582"/>
    <tableColumn id="25" xr3:uid="{209A508C-C60C-4AAE-BCFB-7CFD9BB95E1B}" name="soil_source" dataDxfId="581"/>
    <tableColumn id="26" xr3:uid="{5DA4AE2A-1A76-4774-A207-5306B3C674D4}" name="soil_profile_notes" dataDxfId="58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13" totalsRowShown="0" headerRowDxfId="579" dataDxfId="578">
  <autoFilter ref="A4:L13" xr:uid="{506D2BCE-E568-448F-8779-3B54605BBFFE}"/>
  <tableColumns count="12">
    <tableColumn id="3" xr3:uid="{105BFAB4-F9C1-420A-89F2-3F65625DFAF9}" name="weather_station_name" dataDxfId="577"/>
    <tableColumn id="4" xr3:uid="{468A82B1-C9A9-42AC-A22D-CEC506F1073C}" name="weather_station_site" dataDxfId="576"/>
    <tableColumn id="5" xr3:uid="{E929CA5A-14B9-4E6F-ABE2-2167BF5EFB00}" name="wsta_location_country" dataDxfId="575"/>
    <tableColumn id="6" xr3:uid="{05439B1A-A3FD-4DC6-AC75-47ACE6EA59A0}" name="wsta_loc_2nd_level" dataDxfId="574"/>
    <tableColumn id="7" xr3:uid="{ECAF2EA5-CCAA-44D8-A968-B7DB1470C250}" name="wsta_loc_3rd_level" dataDxfId="573"/>
    <tableColumn id="8" xr3:uid="{3B8E4BB1-E962-4D97-865C-03BCCAB656F2}" name="weather_sta_latitude" dataDxfId="572"/>
    <tableColumn id="9" xr3:uid="{9F6FC6EE-7019-475C-9089-F0C8D04EA9C8}" name="weather_sta_longitude" dataDxfId="571"/>
    <tableColumn id="10" xr3:uid="{F916A068-99DC-4AD3-A24A-CD1581E9DFA5}" name="weather_sta_elevation" dataDxfId="570"/>
    <tableColumn id="11" xr3:uid="{40CDF2DC-C9D1-4F02-9FFA-2D475CE0CD0A}" name="temperature_sensor_ht" dataDxfId="569"/>
    <tableColumn id="12" xr3:uid="{9EFC118F-C92B-404E-9E2D-81A8AC97DFA4}" name="ref_height_windsp_meas" dataDxfId="568"/>
    <tableColumn id="1" xr3:uid="{AB18156E-789C-46E7-8C53-50C09B80A287}" name="ref_height_weather_meas" dataDxfId="567"/>
    <tableColumn id="2" xr3:uid="{E21436E5-C96E-45B8-848C-B109B274A788}" name="source_daily_weather" dataDxfId="56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120" totalsRowShown="0" headerRowDxfId="565">
  <autoFilter ref="A4:G120" xr:uid="{CDF130C1-D396-4A8C-ADF6-BCE95083E13D}"/>
  <tableColumns count="7">
    <tableColumn id="1" xr3:uid="{5BFEF52C-8537-4E4E-95E5-857BB138AC40}" name="resource_ID" dataDxfId="564"/>
    <tableColumn id="7" xr3:uid="{040E20DB-7AEE-4FA6-8A26-C944D4A4A815}" name="resource_type" dataDxfId="563"/>
    <tableColumn id="2" xr3:uid="{6A04E1E9-D55C-41AA-96EE-09A3A36AEC6E}" name="institute_ID" dataDxfId="562">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61"/>
    <tableColumn id="4" xr3:uid="{27D73B94-F1F8-4E34-925D-4CA08157ED0B}" name="institute_role" dataDxfId="560"/>
    <tableColumn id="5" xr3:uid="{4652B04E-9CAD-4A2D-87C2-AD1303E585F9}" name="institute_type" dataDxfId="559"/>
    <tableColumn id="11" xr3:uid="{47F4676C-F707-48A3-A476-CC5C70216E97}" name="institute_notes" dataDxfId="55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331" totalsRowShown="0">
  <autoFilter ref="A4:J331" xr:uid="{D592DB2B-CA70-4984-AAAB-B6DFEDBCC2E1}"/>
  <tableColumns count="10">
    <tableColumn id="1" xr3:uid="{3DC05D3B-A820-4651-B22B-0544975E5828}" name="resource_ID" dataDxfId="557"/>
    <tableColumn id="7" xr3:uid="{BADC33BD-789F-47F8-B7A1-3C7F0C519F7E}" name="resource_type" dataDxfId="556"/>
    <tableColumn id="2" xr3:uid="{ABCA1176-7E3E-4E8D-9E72-E06D6DAD50AA}" name="people_level" dataDxfId="555">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54"/>
    <tableColumn id="3" xr3:uid="{2EC10443-A167-4509-B9F6-A1EC90316193}" name="researcher_first_name" dataDxfId="553"/>
    <tableColumn id="4" xr3:uid="{EBDC6D18-4868-46CA-B425-94B6ADEFE928}" name="researcher_last_name" dataDxfId="552"/>
    <tableColumn id="5" xr3:uid="{78A162CC-D9F2-4330-A694-12E2569F5019}" name="researcher_name_mi" dataDxfId="551"/>
    <tableColumn id="6" xr3:uid="{7FAE614C-29AE-4C71-A24A-86D4D1331576}" name="researcher_role" dataDxfId="550"/>
    <tableColumn id="9" xr3:uid="{19A7579E-0521-4500-9406-B221F230FF35}" name="e_mail_address" dataDxfId="549"/>
    <tableColumn id="10" xr3:uid="{C4912046-6BB3-485D-9F22-44FF99460067}" name="persons_notes" dataDxfId="54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55" totalsRowShown="0" headerRowDxfId="547">
  <autoFilter ref="A4:H55" xr:uid="{293FAAE0-B5F9-4163-9FD9-D8C533FDC441}"/>
  <tableColumns count="8">
    <tableColumn id="2" xr3:uid="{064E0BC7-E121-4C10-81EC-2AA5D50BCD43}" name="resource_ID" dataDxfId="546"/>
    <tableColumn id="1" xr3:uid="{C4DBB1FE-38BB-4AC5-A9E1-FC072684F66A}" name="resource_type" dataDxfId="545"/>
    <tableColumn id="8" xr3:uid="{8141EDCB-2A56-4968-81DD-AF9F394F4CC3}" name="document_ID" dataDxfId="544">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543"/>
    <tableColumn id="10" xr3:uid="{81E80CC1-6AA0-40A9-9815-43B3A3489219}" name="digital_object_identifier" dataDxfId="542"/>
    <tableColumn id="11" xr3:uid="{60601409-1FAD-4AC7-922B-9FCAB142469A}" name="document_link" dataDxfId="541"/>
    <tableColumn id="12" xr3:uid="{A90F2AAB-F02E-43D5-A0C3-5DB13D8110CD}" name="document_name" dataDxfId="540"/>
    <tableColumn id="3" xr3:uid="{0162B803-1CB9-4CC8-BC6F-AF919ABF0F6C}" name="document_type" dataDxfId="53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P17" totalsRowShown="0" headerRowDxfId="538">
  <autoFilter ref="A4:P17" xr:uid="{14E9D701-1C4A-4272-8CD2-D69B1CB18D26}"/>
  <tableColumns count="16">
    <tableColumn id="1" xr3:uid="{77579958-6324-4474-9590-F843B0F96336}" name="soil_profile_ID" dataDxfId="537"/>
    <tableColumn id="2" xr3:uid="{C330FE4D-56FF-4BC6-877B-2F1E4D534CC9}" name="soil_classific_system" dataDxfId="536"/>
    <tableColumn id="3" xr3:uid="{3CA4AA88-0DE9-48F6-96F0-1D380B565A78}" name="soil_classification" dataDxfId="535"/>
    <tableColumn id="4" xr3:uid="{0BDB2B97-8CEC-4EDB-A4D3-630DD693C883}" name="soil_drainage_class" dataDxfId="534"/>
    <tableColumn id="5" xr3:uid="{000518D3-FF1D-421E-BB3B-F27B582A32B9}" name="soil_albedo" dataDxfId="533"/>
    <tableColumn id="7" xr3:uid="{6C0E2937-BAFA-4E88-8780-7A14DF6EB968}" name="soil_evaporation_limit" dataDxfId="532">
      <calculatedColumnFormula array="1">F5:K5</calculatedColumnFormula>
    </tableColumn>
    <tableColumn id="8" xr3:uid="{72EF92FF-0589-4726-949B-9B5F6199AF03}" name="drainage_rate_per_day" dataDxfId="531"/>
    <tableColumn id="9" xr3:uid="{D90EE4A4-65C2-46A9-BEFA-2C33874F07CB}" name="runoff_curve_no_SCS" dataDxfId="530"/>
    <tableColumn id="10" xr3:uid="{5CA31174-E18A-47B5-A091-78947D5A45C1}" name="soil_surface_color" dataDxfId="529"/>
    <tableColumn id="11" xr3:uid="{6F3A24B6-C226-43E2-9C1F-3B83D35E9D96}" name="mineralization_factor" dataDxfId="528"/>
    <tableColumn id="12" xr3:uid="{0F606CA2-DF35-43E2-A5B1-CDC7730A182F}" name="soil_texture" dataDxfId="527"/>
    <tableColumn id="6" xr3:uid="{DE60E23A-1987-4F99-BC7B-33698D7B8693}" name="pH_buffer_determin_meth" dataDxfId="526"/>
    <tableColumn id="13" xr3:uid="{57FBD4B4-7224-49F4-A467-D5247EF5D586}" name="potassium_determ_method" dataDxfId="525"/>
    <tableColumn id="14" xr3:uid="{EFE07593-0E98-43B4-896E-1B776B45642A}" name="phosphorus_determ_method" dataDxfId="524"/>
    <tableColumn id="15" xr3:uid="{82717DAA-5906-4B63-8FE6-E8AB33D19E42}" name="soil_fertility_on_photo" dataDxfId="523"/>
    <tableColumn id="16" xr3:uid="{EC7AF4B6-96FE-432B-8387-84DF9B2645A7}" name="soil_note" dataDxfId="52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V45" totalsRowShown="0" headerRowDxfId="521" dataDxfId="520">
  <autoFilter ref="A4:V45" xr:uid="{B06385CB-7B6E-405F-977A-CBB0D33AB843}"/>
  <tableColumns count="22">
    <tableColumn id="1" xr3:uid="{420F3946-BC67-43CA-B782-26D94576E058}" name="soil_profile_ID" dataDxfId="519"/>
    <tableColumn id="2" xr3:uid="{D22F9DE8-A10E-4FDD-9A31-3CB435AD45E3}" name="soil_layer_top_depth" dataDxfId="518"/>
    <tableColumn id="3" xr3:uid="{1D0A37E2-3D3A-4EF4-BB5D-85D224897D6D}" name="soil_layer_base_depth" dataDxfId="517"/>
    <tableColumn id="4" xr3:uid="{3C291ACF-A5BE-40EE-96E1-4473C04F1261}" name="master_horizon" dataDxfId="516"/>
    <tableColumn id="5" xr3:uid="{CFB3A252-9FA7-4D24-8F3E-D6F4B156CE9B}" name="soil_clay_fraction" dataDxfId="515"/>
    <tableColumn id="10" xr3:uid="{A9847EF9-89CB-48F9-A74F-C28FC55B7224}" name="soil_silt_fraction" dataDxfId="514"/>
    <tableColumn id="11" xr3:uid="{0A0E3603-30C4-45D0-B7C3-8B54DF91C626}" name="soil_sand_fraction" dataDxfId="513"/>
    <tableColumn id="12" xr3:uid="{979A0024-95E2-4F75-BF56-B397DFBE34C8}" name="soil_coarse_fraction" dataDxfId="512"/>
    <tableColumn id="13" xr3:uid="{E29E1973-2CBE-4932-AB19-3AD1CC30466C}" name="soil_organic_C_perc_layr" dataDxfId="511"/>
    <tableColumn id="14" xr3:uid="{A1C91ABA-CDD2-43E3-BE59-3A53D4D99E34}" name="soil_pH_in_water" dataDxfId="510"/>
    <tableColumn id="15" xr3:uid="{335256F5-A30B-4B48-B5F8-0FB4A7984472}" name="soil_bulk_density_moist" dataDxfId="509"/>
    <tableColumn id="17" xr3:uid="{8187424B-3FE9-46C2-AA74-DEE5A05577FE}" name="soil_water_lower_limit" dataDxfId="508"/>
    <tableColumn id="6" xr3:uid="{78525120-83B5-404D-9B53-84D8943FA930}" name="soil_pH_in_buffer" dataDxfId="507"/>
    <tableColumn id="7" xr3:uid="{A448CB62-B180-4C01-B44F-6597B67A0E54}" name="soil_adsorption_coef" dataDxfId="506"/>
    <tableColumn id="8" xr3:uid="{AF066E4C-BDCB-40B6-8498-E2757C289C47}" name="soil_wat_drned_upper_lim" dataDxfId="505"/>
    <tableColumn id="9" xr3:uid="{B8DACA95-BE23-4629-A152-6EF404E9AFA2}" name="soil_water_saturated" dataDxfId="504"/>
    <tableColumn id="16" xr3:uid="{C36A0A80-57C9-453F-B470-D87D3B59DB1F}" name="sat_hydraul_conductivity" dataDxfId="503"/>
    <tableColumn id="18" xr3:uid="{527E9D5B-F065-4EE2-B09D-2CE0D60ACC4B}" name="cation_exchange_capacity" dataDxfId="502"/>
    <tableColumn id="19" xr3:uid="{11CF1384-4FBF-4AB7-B2F6-C1BB4B6E60B0}" name="soil_organic_N_conc" dataDxfId="501"/>
    <tableColumn id="20" xr3:uid="{420267BD-3203-4498-96AE-BD164706E6B8}" name="root_growth_factor_soil" dataDxfId="500"/>
    <tableColumn id="21" xr3:uid="{757972AF-8B8E-433B-BAB0-FB20491A9AC4}" name="soil_water_air_dry" dataDxfId="499"/>
    <tableColumn id="29" xr3:uid="{63C5ECFA-82F0-48A3-8470-791049FC2D8D}" name="note" dataDxfId="498"/>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497" tableBorderDxfId="496">
  <autoFilter ref="A4:M5" xr:uid="{B43A5523-FDE0-40F3-935F-821A5B79A027}"/>
  <tableColumns count="13">
    <tableColumn id="1" xr3:uid="{F47E75C8-8E51-49B8-85CD-FF758B7B2C18}" name="weather_id" dataDxfId="495">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494"/>
    <tableColumn id="3" xr3:uid="{59266200-B8EF-487E-8CDE-AB1731780BAF}" name="weather_date" dataDxfId="493"/>
    <tableColumn id="11" xr3:uid="{AC29F5BE-B529-438B-A9A4-AFC05050A786}" name="solar_radiation" dataDxfId="492"/>
    <tableColumn id="12" xr3:uid="{A7851DBA-C3CB-440B-8C86-0C0EDD4C0FD9}" name="maximum_temperature" dataDxfId="491"/>
    <tableColumn id="13" xr3:uid="{3D8F893F-E73E-4A13-89CD-F76BE6603B25}" name="minimum_temperature" dataDxfId="490"/>
    <tableColumn id="14" xr3:uid="{EAC7083F-8CD1-4A33-8554-0754968A3507}" name="precipitation" dataDxfId="489"/>
    <tableColumn id="15" xr3:uid="{70D9E659-B779-4E5F-9856-8F710B832D04}" name="wind_speed_daily" dataDxfId="488"/>
    <tableColumn id="17" xr3:uid="{99C4222D-72F5-47E3-A8F2-6BDCF6DDC11C}" name="temperature_dewpoint" dataDxfId="487"/>
    <tableColumn id="18" xr3:uid="{921D17A5-BEB4-4F32-84A1-5926A3B75E03}" name="CO2_conc_atmosphere_daily" dataDxfId="486"/>
    <tableColumn id="4" xr3:uid="{FD54DECF-C936-4DC1-A7EA-DEBDF48F99DD}" name="evaporation_pan" dataDxfId="485"/>
    <tableColumn id="5" xr3:uid="{52CB5CF0-D40E-4C20-BBB6-81DB045D36EC}" name="evapotranspiration_reference" dataDxfId="484"/>
    <tableColumn id="6" xr3:uid="{686DED8D-9B48-4EA2-8A7D-4261D5826E01}" name="realtive_humidity_avg" dataDxfId="483"/>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58" totalsRowShown="0" headerRowDxfId="482">
  <autoFilter ref="A4:AC58" xr:uid="{3C9D2DB6-8981-41D9-B44E-7995A694A6EF}"/>
  <tableColumns count="29">
    <tableColumn id="1" xr3:uid="{71757B2C-B63F-4B79-ACCB-0ADC28FF9B17}" name="experiment_ID" dataDxfId="481"/>
    <tableColumn id="2" xr3:uid="{53BE7058-238E-4EBF-949E-4C3E4806DE51}" name="field_level" dataDxfId="480"/>
    <tableColumn id="3" xr3:uid="{65150283-65C3-4775-8944-138E447DFDA5}" name="weather_sta_identifier" dataDxfId="479"/>
    <tableColumn id="12" xr3:uid="{509462E9-1D92-4E4C-BD9B-1FB3533D8F7B}" name="soil_identifier" dataDxfId="478"/>
    <tableColumn id="13" xr3:uid="{663AE94E-684F-419B-998A-C702A847659B}" name="field_name" dataDxfId="477"/>
    <tableColumn id="15" xr3:uid="{ABFE498D-3BCC-4AEF-9A36-C7F613194098}" name="field_id" dataDxfId="476"/>
    <tableColumn id="4" xr3:uid="{2276AD56-A9FB-451E-ACF7-C14D3BB55541}" name="field_country" dataDxfId="475"/>
    <tableColumn id="5" xr3:uid="{F76A86DC-1792-458E-BA24-F39B198170B8}" name="field_sub_country" dataDxfId="474"/>
    <tableColumn id="6" xr3:uid="{F1C90C07-84CE-4772-82F0-2004777BA3D2}" name="field_sub_sub_country" dataDxfId="473"/>
    <tableColumn id="7" xr3:uid="{C88744DC-0440-4F34-BF11-4D2D1572B15B}" name="field_latitude" dataDxfId="472"/>
    <tableColumn id="8" xr3:uid="{7CFCE0D2-E2C0-46D4-BA8E-59590DB62B93}" name="field_longitude" dataDxfId="471"/>
    <tableColumn id="9" xr3:uid="{AF655BF0-6B7A-4D3C-90C6-1F6E1CC0F23C}" name="field_elevation" dataDxfId="470"/>
    <tableColumn id="10" xr3:uid="{2DD9FF6D-7463-4D86-884E-7D0B2628BC03}" name="field_soil_texture" dataDxfId="469"/>
    <tableColumn id="14" xr3:uid="{269CDBA9-EC80-40EC-B67F-A555A282FC1E}" name="field_slope" dataDxfId="468"/>
    <tableColumn id="16" xr3:uid="{F4F42096-F08E-440F-8FD5-02A75EBBD7A5}" name="field_slope_length" dataDxfId="467"/>
    <tableColumn id="17" xr3:uid="{E53CB5BA-D876-45F9-9DC3-A8A6F1C3565C}" name="field_slope_aspect" dataDxfId="466"/>
    <tableColumn id="18" xr3:uid="{12139652-7ECC-4FBB-8973-96AFCBE46B0F}" name="field_area" dataDxfId="465"/>
    <tableColumn id="19" xr3:uid="{38E785D1-1F3A-4EB0-99E6-C90D72AAA805}" name="obstruction_to_sun" dataDxfId="464"/>
    <tableColumn id="20" xr3:uid="{BAA5ABE4-EAC9-4346-8D57-1A1803289A80}" name="field_length_width_ratio" dataDxfId="463"/>
    <tableColumn id="21" xr3:uid="{EDFDFF7E-5EBC-4EFB-828A-9A88C5567280}" name="drainage_type" dataDxfId="462"/>
    <tableColumn id="22" xr3:uid="{0AB962C4-8381-4109-837E-431297BEC757}" name="depth_to_drain" dataDxfId="461"/>
    <tableColumn id="23" xr3:uid="{2268E708-DB74-43BC-AE03-71C6C487A202}" name="drain_spacing" dataDxfId="460"/>
    <tableColumn id="26" xr3:uid="{7F7EED72-90D9-4869-AB2E-FA25BAC15FF4}" name="field_surface_stones" dataDxfId="459"/>
    <tableColumn id="27" xr3:uid="{1D6DC861-1582-4294-8DD9-FCECB54382F9}" name="field_soil_depth" dataDxfId="458"/>
    <tableColumn id="28" xr3:uid="{51F3F793-2684-40B3-A90B-BE0EC8711352}" name="water_table_depth" dataDxfId="457"/>
    <tableColumn id="34" xr3:uid="{27A3F41B-862B-4A9F-B61F-C1753C0BCD6A}" name="wsta_distance" dataDxfId="456"/>
    <tableColumn id="36" xr3:uid="{C0F52D3B-E74C-4CFD-83CB-DA5D5E5651B7}" name="field_history" dataDxfId="455"/>
    <tableColumn id="37" xr3:uid="{4BD14D79-869C-4782-B4FF-1C6B48261321}" name="field_history_duration" dataDxfId="454"/>
    <tableColumn id="38" xr3:uid="{185081C0-2293-4B4E-9929-46EACF4CBCB1}" name="field_notes" dataDxfId="453"/>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O111" totalsRowShown="0" headerRowDxfId="452">
  <autoFilter ref="A4:O111" xr:uid="{FE56ED03-3827-4D4B-95D4-C9B25130FFC2}"/>
  <tableColumns count="15">
    <tableColumn id="2" xr3:uid="{E4B89C5A-BCD1-40C8-A0C5-73AFF52367AC}" name="experiment_ID" dataDxfId="451"/>
    <tableColumn id="3" xr3:uid="{2D4DE1A2-C9D5-4709-A96E-1F5BCF57028B}" name="initial_conditions_level" dataDxfId="450">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49"/>
    <tableColumn id="4" xr3:uid="{9259E97D-815E-46E2-A6A6-9506195A9609}" name="residue_nature_prev_crop" dataDxfId="448"/>
    <tableColumn id="5" xr3:uid="{9D195458-51A5-41E1-BEEC-9F897A620974}" name="residue_incorporated" dataDxfId="447"/>
    <tableColumn id="6" xr3:uid="{9D39AEA1-5F0C-4819-B80C-163258319B0A}" name="residue_incorpor_depth" dataDxfId="446"/>
    <tableColumn id="7" xr3:uid="{A33BBD7C-2442-4EE0-9D23-699A079A513D}" name="residue_above_ground_wt" dataDxfId="445"/>
    <tableColumn id="8" xr3:uid="{10D9E02F-C4A1-4813-B13F-75D586D0EE42}" name="residue_moisture_init" dataDxfId="444"/>
    <tableColumn id="9" xr3:uid="{1CF4BE7A-4F6D-498E-8804-E0B27889F27C}" name="residue_N_conc" dataDxfId="443"/>
    <tableColumn id="10" xr3:uid="{79A25CC5-525E-457F-9F6E-EE6E501E4904}" name="residue_P_conc" dataDxfId="442"/>
    <tableColumn id="11" xr3:uid="{255EBFC3-04A8-4652-A60B-1A7F6AE61900}" name="root_wt_previous_crop" dataDxfId="441"/>
    <tableColumn id="12" xr3:uid="{C30CDA9A-9961-4CAC-8044-3258C36CF59B}" name="nodule_wt_previous_crop" dataDxfId="440"/>
    <tableColumn id="13" xr3:uid="{7AFA7382-8E85-472A-ADD6-68511C73C4C4}" name="rhizobia_number" dataDxfId="439"/>
    <tableColumn id="14" xr3:uid="{82B14ADA-ED2F-4258-B760-60AECF2380BD}" name="rhizobia_effectiveness" dataDxfId="438"/>
    <tableColumn id="15" xr3:uid="{E3552F6C-F372-4889-9D64-782362BD6C6B}" name="initial_conditions_notes" dataDxfId="437"/>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17" totalsRowShown="0" headerRowDxfId="436">
  <autoFilter ref="A4:I17"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7" totalsRowShown="0">
  <autoFilter ref="A4:G7" xr:uid="{DB9EB374-C541-4A85-ADC8-845A320AB264}"/>
  <tableColumns count="7">
    <tableColumn id="2" xr3:uid="{4457BB69-D536-4F20-9B2E-528B7A0BB907}" name="experiment_ID" dataDxfId="435"/>
    <tableColumn id="17" xr3:uid="{A66FE8EC-165B-432C-9F83-DCF6149A48C5}" name="soil_analysis_level" dataDxfId="434">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33"/>
    <tableColumn id="4" xr3:uid="{826321F1-3A6A-4CB3-90B2-795ADCCB3DF2}" name="soil_analysis_date" dataDxfId="432"/>
    <tableColumn id="1" xr3:uid="{8CF8C080-6E49-46C9-97F4-3CEE02F64734}" name="soil_analys_meth_pH_buff" dataDxfId="431"/>
    <tableColumn id="5" xr3:uid="{822C635F-CFA7-4F32-B324-CBF875B5B602}" name="soil_anal_meth_P_extract" dataDxfId="430"/>
    <tableColumn id="6" xr3:uid="{86FE5BEF-9FE0-40BE-AC4E-C84590C85051}" name="soil_anal_meth_exch_K" dataDxfId="429"/>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17" totalsRowShown="0" headerRowDxfId="428" dataDxfId="427">
  <autoFilter ref="A4:K17" xr:uid="{7C3F1750-AC69-4213-B59A-E077F022E7D0}"/>
  <tableColumns count="11">
    <tableColumn id="1" xr3:uid="{889454A3-CAA5-460A-B294-0112F82DCF18}" name="experiment_ID" dataDxfId="426"/>
    <tableColumn id="28" xr3:uid="{FA40FA5E-6E53-46CA-BE9D-2D51B659CD0C}" name="soil_analysis_layer_top_depth" dataDxfId="425"/>
    <tableColumn id="29" xr3:uid="{8D68594F-62BC-4E45-B558-B4D7E00F6878}" name="soil_analysis_layer_base_depth" dataDxfId="424"/>
    <tableColumn id="2" xr3:uid="{BB9B1848-596F-4ACD-BFF0-6F413CF43898}" name="soil_bulk_dens_moist" dataDxfId="423"/>
    <tableColumn id="3" xr3:uid="{8BBC2ADA-2011-4E37-A11C-8B32E7590702}" name="pH_in_water" dataDxfId="422"/>
    <tableColumn id="4" xr3:uid="{87F4CF6E-74D2-4807-BB3C-85672D81A06F}" name="pH_in_buffer" dataDxfId="421"/>
    <tableColumn id="5" xr3:uid="{2F92148F-87C0-4D99-8132-86C2CB7891C4}" name="organic_carbon_conc" dataDxfId="420"/>
    <tableColumn id="6" xr3:uid="{A3D13539-E4E8-4670-9F87-5636389F554C}" name="soil_stable_C" dataDxfId="419"/>
    <tableColumn id="7" xr3:uid="{26A36F9A-35C6-408C-B82B-0A549E4F3E40}" name="soil_N_conc_total" dataDxfId="418"/>
    <tableColumn id="8" xr3:uid="{8B0279C2-07D6-4B77-9A24-36B4290735B6}" name="phosphorus_extractable" dataDxfId="417"/>
    <tableColumn id="9" xr3:uid="{D224B653-0C9F-4410-AB6C-B5E58870D904}" name="potassium_exchangeable" dataDxfId="416"/>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7" totalsRowShown="0" headerRowDxfId="415">
  <autoFilter ref="A4:D7"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7" totalsRowShown="0" headerRowDxfId="414">
  <autoFilter ref="A4:G7"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13"/>
    <tableColumn id="19" xr3:uid="{FAACFD37-53A0-4E46-A585-62FF593AFAC9}" name="environ_parameter"/>
    <tableColumn id="20" xr3:uid="{E2142BED-A7E8-43B6-87BD-6CF2DB949556}" name="modif_code"/>
    <tableColumn id="21" xr3:uid="{84FFDAE4-D12B-472C-B609-B42CD222BCBF}" name="environ_parameter_value" dataDxfId="412"/>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19" totalsRowShown="0" headerRowDxfId="411">
  <autoFilter ref="A4:N19" xr:uid="{F704A919-35EF-4F9B-B28A-E5C52918070E}"/>
  <tableColumns count="14">
    <tableColumn id="1" xr3:uid="{10241A42-1437-4B05-B9F8-389A5701D989}" name="experiment_ID" dataDxfId="410"/>
    <tableColumn id="2" xr3:uid="{7FB208B7-C0D6-43DB-8D08-A2BEEB39E50C}" name="plot_length" dataDxfId="409"/>
    <tableColumn id="3" xr3:uid="{F1A4547F-1CC5-4358-A67C-70BE8EDF07CA}" name="plot_width" dataDxfId="408"/>
    <tableColumn id="4" xr3:uid="{8ED72938-1EEE-46CA-AC94-12EFB87A7E3B}" name="plot_area" dataDxfId="407"/>
    <tableColumn id="5" xr3:uid="{1594A504-316F-4A3B-8009-6E6ED2C39F01}" name="plot_separation" dataDxfId="406"/>
    <tableColumn id="6" xr3:uid="{8DBD8976-5B2C-4928-8472-8E9725113563}" name="plot_orientation" dataDxfId="405"/>
    <tableColumn id="7" xr3:uid="{D9AEAAA9-430D-4DAA-89B8-4581C7FD545F}" name="plot_harvest_length" dataDxfId="404"/>
    <tableColumn id="8" xr3:uid="{CAD22EE6-C5C6-49D4-9F31-C21C2324743F}" name="plot_harvest_width" dataDxfId="403"/>
    <tableColumn id="9" xr3:uid="{158A0F1C-364B-4012-83B4-CF3D2DB25E71}" name="plot_harvest_area" dataDxfId="402"/>
    <tableColumn id="10" xr3:uid="{673E07B4-20EC-42EA-8397-9E0EDB1957A8}" name="harvest_method_plot" dataDxfId="401"/>
    <tableColumn id="11" xr3:uid="{3BBE1C10-3632-4EE8-9EA3-28072069E906}" name="plot_layout" dataDxfId="400"/>
    <tableColumn id="12" xr3:uid="{72FD167F-39B5-47DC-8F73-428D203378CC}" name="plot_row_number" dataDxfId="399"/>
    <tableColumn id="13" xr3:uid="{9C83DBDB-9B26-4B4C-9E46-813BD1352A8A}" name="plots_relative_to_drains" dataDxfId="398"/>
    <tableColumn id="14" xr3:uid="{082CAF5C-27B5-49B5-9A5E-8F6CEB8CC2C9}" name="plot_harvest_row_number" dataDxfId="397"/>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35" totalsRowShown="0" tableBorderDxfId="396">
  <autoFilter ref="A4:G35" xr:uid="{B5DB3634-6071-440A-ACB7-120C56A8AEB3}"/>
  <tableColumns count="7">
    <tableColumn id="1" xr3:uid="{00BBA329-0850-4C23-A571-D06B2D410C0B}" name="experiment_ID" dataDxfId="395"/>
    <tableColumn id="2" xr3:uid="{D506A502-AD0E-4576-BA4A-9E3749F78E94}" name="cultivar_level" dataDxfId="394">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393"/>
    <tableColumn id="15" xr3:uid="{9A59B5B7-7B68-4F38-96E2-7D080D8BF671}" name="cultivar_name" dataDxfId="392"/>
    <tableColumn id="19" xr3:uid="{7BCD97B1-6DBE-4764-B922-1F2DCDA74217}" name="crop_ident_ICASA" dataDxfId="391"/>
    <tableColumn id="3" xr3:uid="{F318CBD0-FE96-4710-8F26-0E0B167E94FA}" name="crop_intended_use" dataDxfId="390"/>
    <tableColumn id="5" xr3:uid="{A649E60E-E925-4D5E-AC98-32DD6D0E7F63}" name="cultivar_notes" dataDxfId="389"/>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20" totalsRowShown="0" headerRowDxfId="388">
  <autoFilter ref="A4:D20" xr:uid="{77F7C1D0-1B00-4CF4-88BC-0DEC85F953DC}"/>
  <tableColumns count="4">
    <tableColumn id="1" xr3:uid="{064C0C80-9966-4FE5-A358-3B63D88AFD11}" name="experiment_ID" dataDxfId="387"/>
    <tableColumn id="2" xr3:uid="{123A7DAC-8FE9-4397-9658-262487332BF5}" name="tillage_level" dataDxfId="386">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385"/>
    <tableColumn id="8" xr3:uid="{17128E21-52FE-45DB-9580-F437CD0DCDA4}" name="tillage_treatment_notes" dataDxfId="384"/>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21" totalsRowShown="0" headerRowDxfId="383">
  <autoFilter ref="A4:G21" xr:uid="{A3AAB4EA-51D5-47B5-B4D5-27DD724AC1A8}"/>
  <tableColumns count="7">
    <tableColumn id="1" xr3:uid="{BE6134E0-871E-4354-93DF-B7E89DEE2CAA}" name="experiment_ID" dataDxfId="382"/>
    <tableColumn id="3" xr3:uid="{83DC67DB-647C-4BB5-A921-6C5C560E47AE}" name="tillage_level" dataDxfId="381"/>
    <tableColumn id="4" xr3:uid="{4F516FC8-6F60-4C2B-B76A-6924F1007CAB}" name="tillage_operation_name" dataDxfId="380"/>
    <tableColumn id="7" xr3:uid="{3928CA98-0312-43FB-ADE1-32BB25EBED88}" name="tillage_date" dataDxfId="379"/>
    <tableColumn id="8" xr3:uid="{345978E8-7B1B-4AA2-A869-FD46316EC7C9}" name="tillage_implement" dataDxfId="378"/>
    <tableColumn id="9" xr3:uid="{68205519-7C8B-4DCD-9BD5-BD4F1041DA5E}" name="tillage_operations_depth" dataDxfId="377"/>
    <tableColumn id="2" xr3:uid="{3283F14A-08FF-42F2-807E-814D7B436261}" name="tillage_operations_notes" dataDxfId="376"/>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67" totalsRowShown="0" headerRowDxfId="375">
  <autoFilter ref="A4:O67" xr:uid="{DBCC93B0-4D79-472C-B995-C493E7EC6DC1}"/>
  <tableColumns count="15">
    <tableColumn id="1" xr3:uid="{4FCE37D5-7DAD-4580-885E-2A24AFCAFB23}" name="experiment_ID" dataDxfId="374"/>
    <tableColumn id="3" xr3:uid="{22DEE118-9F6A-48CB-871A-84D7BFF31B8B}" name="planting_level" dataDxfId="373">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72"/>
    <tableColumn id="28" xr3:uid="{999D169E-1EBA-4C31-BDEE-38C7D334CC7D}" name="planting_date" dataDxfId="371"/>
    <tableColumn id="29" xr3:uid="{F8697C7E-5C68-4D3F-9F99-56AA239618FE}" name="plant_pop_at_planting" dataDxfId="370"/>
    <tableColumn id="30" xr3:uid="{C21DA1A1-6B9B-4126-AB49-F9C289146363}" name="planting_material" dataDxfId="369"/>
    <tableColumn id="31" xr3:uid="{93B796FB-A950-4835-BAD7-B99108EBCF60}" name="planting_distribution" dataDxfId="368"/>
    <tableColumn id="32" xr3:uid="{852D630D-16D3-409E-9EA4-5EB47C041BFA}" name="planting_depth" dataDxfId="367"/>
    <tableColumn id="33" xr3:uid="{CC1B8D6E-15BC-4133-9CC9-27EC36479076}" name="planting_material_weight" dataDxfId="366"/>
    <tableColumn id="34" xr3:uid="{EA5935E4-D663-4ED2-9086-7F8CC96E47C0}" name="germination" dataDxfId="365"/>
    <tableColumn id="35" xr3:uid="{3A1EBD13-440C-4713-BDDA-620D23D50CC9}" name="planting_notes" dataDxfId="364"/>
    <tableColumn id="2" xr3:uid="{711578A9-8AB9-463F-A61D-6F4D1254A2CD}" name="emergence_date" dataDxfId="363"/>
    <tableColumn id="4" xr3:uid="{E0198DD6-D522-49D5-BBA5-DB5007F0CB3C}" name="plant_pop_at_emergence" dataDxfId="362"/>
    <tableColumn id="5" xr3:uid="{F74B739F-B6E1-4F30-AF85-22E88F5CF787}" name="row_spacing" dataDxfId="361"/>
    <tableColumn id="6" xr3:uid="{7771BBA3-A06A-4654-AB04-FFB262BA6F8F}" name="row_direction" dataDxfId="360"/>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39" totalsRowShown="0" headerRowDxfId="359">
  <autoFilter ref="A4:E39" xr:uid="{77F7C1D0-1B00-4CF4-88BC-0DEC85F953DC}"/>
  <tableColumns count="5">
    <tableColumn id="1" xr3:uid="{A156CDB4-CA1C-46B2-9A28-F2884AC5D92D}" name="experiment_ID" dataDxfId="358"/>
    <tableColumn id="2" xr3:uid="{ACD08E62-9057-49A7-9EA3-EE0BA19976E3}" name="irrigation_level" dataDxfId="357">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56"/>
    <tableColumn id="6" xr3:uid="{22FD20B3-53D9-43B5-A650-6EFE4BBB9AEE}" name="irrig_applied" dataDxfId="355"/>
    <tableColumn id="4" xr3:uid="{064213CE-0408-4414-81B4-7C758038E3D5}" name="irrigation_notes" dataDxfId="354"/>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G84" totalsRowShown="0" headerRowDxfId="353" dataDxfId="352">
  <autoFilter ref="A4:G84" xr:uid="{A3AAB4EA-51D5-47B5-B4D5-27DD724AC1A8}"/>
  <tableColumns count="7">
    <tableColumn id="1" xr3:uid="{C45E9A7C-2CC6-4576-81A1-EE90CF2C42FA}" name="experiment_ID" dataDxfId="351"/>
    <tableColumn id="3" xr3:uid="{A9243036-F39E-4AF0-B13D-DD0803C7FA54}" name="irrigation_level" dataDxfId="350"/>
    <tableColumn id="17" xr3:uid="{FA25899C-5D99-4977-927E-9CAA9CF77D25}" name="irrigation_operation_name" dataDxfId="349"/>
    <tableColumn id="2" xr3:uid="{3E4B3DA5-9F7B-4B6E-A91A-6C3928BCAFA8}" name="irrigation_date" dataDxfId="348"/>
    <tableColumn id="4" xr3:uid="{6B2B59A8-279C-438A-8F42-4FDD583B2666}" name="irrigation_operation" dataDxfId="347"/>
    <tableColumn id="5" xr3:uid="{DEAECE4B-5F6B-4C05-9A26-338D1D652A11}" name="irrig_amount_depth" dataDxfId="346"/>
    <tableColumn id="6" xr3:uid="{C245A1F4-3485-4E75-9FB8-2EF47CB2D40C}" name="irrigation_operation_notes" dataDxfId="345"/>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344">
  <autoFilter ref="A4:E5" xr:uid="{77F7C1D0-1B00-4CF4-88BC-0DEC85F953DC}"/>
  <tableColumns count="5">
    <tableColumn id="1" xr3:uid="{1C67C35E-E90B-4AC3-A63C-3865AA7F946D}" name="experiment_ID" dataDxfId="343"/>
    <tableColumn id="2" xr3:uid="{EE8EF69A-A40F-4852-B647-5BC9CFBA1BA7}" name="org_materials_applic_lev" dataDxfId="342">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41"/>
    <tableColumn id="9" xr3:uid="{ACFCF9CD-6197-4300-A3C5-75775B372222}" name="org_material_applic_tot" dataDxfId="340"/>
    <tableColumn id="3" xr3:uid="{12F541B9-0E79-44B0-B295-3382406840B2}" name="org_material_notes" dataDxfId="33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338" dataDxfId="337">
  <autoFilter ref="A4:K5" xr:uid="{7C3F1750-AC69-4213-B59A-E077F022E7D0}"/>
  <tableColumns count="11">
    <tableColumn id="1" xr3:uid="{1B26D61E-FE2D-4AC4-A912-D367EB1E1265}" name="experiment_ID" dataDxfId="336"/>
    <tableColumn id="3" xr3:uid="{735E5EED-69EC-45F6-A5E3-D217D11FC4AE}" name="org_materials_applic_lev" dataDxfId="335"/>
    <tableColumn id="2" xr3:uid="{067DB045-F705-42C5-B755-9601CC596A0A}" name="organic_material_applic_date" dataDxfId="334"/>
    <tableColumn id="15" xr3:uid="{AC211CA4-4C6A-46E8-9A7C-7A3B618E998D}" name="organic_material" dataDxfId="333"/>
    <tableColumn id="17" xr3:uid="{DA53AF3E-3BC9-4137-A3FB-F8A5C34EED15}" name="org_material_appl_depth" dataDxfId="332"/>
    <tableColumn id="18" xr3:uid="{97072A05-F46B-4D37-B431-F8762A356ACB}" name="org_material_incorp_perc" dataDxfId="331"/>
    <tableColumn id="19" xr3:uid="{4C260044-6455-43DD-A1C0-1B1E9D76C07F}" name="org_material_applic_amnt" dataDxfId="330"/>
    <tableColumn id="20" xr3:uid="{9AD9E87C-C967-47B7-96A3-1DD8F7D722C2}" name="org_matter_moisture_conc" dataDxfId="329"/>
    <tableColumn id="21" xr3:uid="{D996A876-B860-421D-B47F-0CD2A22209C6}" name="org_matter_carbon_conc" dataDxfId="328"/>
    <tableColumn id="22" xr3:uid="{332AC063-69DF-472F-A702-1A671673AE59}" name="organic_material_N_conc" dataDxfId="327"/>
    <tableColumn id="23" xr3:uid="{6F1E195B-40F9-4C8D-878A-871BE3D660DC}" name="org_material_applic_notes" dataDxfId="326"/>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90" totalsRowShown="0" headerRowDxfId="325">
  <autoFilter ref="A4:G90" xr:uid="{DB9EB374-C541-4A85-ADC8-845A320AB264}"/>
  <tableColumns count="7">
    <tableColumn id="1" xr3:uid="{79B5E9CA-7C90-4CFF-B479-128C58B71009}" name="experiment_ID" dataDxfId="324"/>
    <tableColumn id="2" xr3:uid="{E5917133-2C12-452F-942D-E4260F14FC8F}" name="fertilizer_level" dataDxfId="323">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22"/>
    <tableColumn id="3" xr3:uid="{4849280E-6464-44DA-A745-B5BAC6FF6559}" name="fert_applied" dataDxfId="321"/>
    <tableColumn id="4" xr3:uid="{C4B7560B-56F2-4333-9583-24D9DB57137E}" name="fert_#_tot" dataDxfId="320"/>
    <tableColumn id="5" xr3:uid="{AED1EB50-299C-48F8-A961-521C6C722AD7}" name="fertilizer_season" dataDxfId="319"/>
    <tableColumn id="18" xr3:uid="{D578DCB9-0986-4424-B3AD-4D2F7F3F3804}" name="fertilizer_notes" dataDxfId="318"/>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154" totalsRowShown="0" headerRowDxfId="317">
  <autoFilter ref="A4:X154" xr:uid="{7C3F1750-AC69-4213-B59A-E077F022E7D0}"/>
  <tableColumns count="24">
    <tableColumn id="1" xr3:uid="{86BB556E-921D-459C-95EB-7E01C208482F}" name="experiment_ID" dataDxfId="316"/>
    <tableColumn id="3" xr3:uid="{206AB09C-68CA-4358-98A9-735CEACC74EA}" name="fertilizer_level" dataDxfId="315"/>
    <tableColumn id="28" xr3:uid="{AD29869F-1EFC-4B76-A913-C4192F975B24}" name="fertiliz_app_name" dataDxfId="314"/>
    <tableColumn id="29" xr3:uid="{13C30E9D-D629-4447-B465-23BAF14ADA10}" name="fertilization_date" dataDxfId="313"/>
    <tableColumn id="30" xr3:uid="{A709DAC8-57BE-4DC1-AFDD-C9A35CE94D2E}" name="fertilizer_material" dataDxfId="312"/>
    <tableColumn id="31" xr3:uid="{92A4398B-E281-48AF-8282-1181B058ED7A}" name="fertilizer_applic_method" dataDxfId="311"/>
    <tableColumn id="32" xr3:uid="{94BBBA5A-DF59-45F4-BFBB-A0BA6FE2268E}" name="application_depth_fert" dataDxfId="310"/>
    <tableColumn id="33" xr3:uid="{BCED6F27-DAE7-4EC5-9872-8862E9462381}" name="fertilizer_total_amount" dataDxfId="309"/>
    <tableColumn id="34" xr3:uid="{114F6E6A-5050-462D-8166-BD138F9F9653}" name="N_in_applied_fertilizer" dataDxfId="308"/>
    <tableColumn id="35" xr3:uid="{1CC15F09-7DD6-4EE5-99EA-065B4DCE45CC}" name="NO3_applied_fertilizer" dataDxfId="307"/>
    <tableColumn id="36" xr3:uid="{204AE436-750C-44E7-871C-D3F3AAB01B23}" name="NH4_applied_fertilizer" dataDxfId="306"/>
    <tableColumn id="37" xr3:uid="{F628C0D7-E91C-47F5-B8F2-ED2C86832711}" name="Urea_applied_fertilizer" dataDxfId="305"/>
    <tableColumn id="38" xr3:uid="{F155F9AB-013A-4D6F-B8A2-9D317C5F0BC9}" name="phosphorus_applied_fert" dataDxfId="304"/>
    <tableColumn id="39" xr3:uid="{A00DD634-3309-49CF-B590-8632957F980D}" name="fertilizer_K_applied" dataDxfId="303"/>
    <tableColumn id="40" xr3:uid="{074C0D25-C0C6-4010-8772-475123F63D81}" name="B_in_applied_fertilizer" dataDxfId="302"/>
    <tableColumn id="41" xr3:uid="{48D6EF16-3473-4DBE-BE03-23F730D215C8}" name="Ca_in_applied_fertilizer" dataDxfId="301"/>
    <tableColumn id="42" xr3:uid="{44E13A7D-FE24-42B7-91A9-FB5798EC2324}" name="Fe_in_applied_fertilizer" dataDxfId="300"/>
    <tableColumn id="43" xr3:uid="{292C46D3-AC1C-4F18-951B-A076D6F88868}" name="Mg_in_applied_fertilizer" dataDxfId="299"/>
    <tableColumn id="44" xr3:uid="{90CE11FB-1254-4DFD-93CA-8759263A6132}" name="Mn_in_applied_fertilizer" dataDxfId="298"/>
    <tableColumn id="45" xr3:uid="{27972042-D338-4A32-ABA1-1563C01C04E3}" name="S_in_applied_fertilizer" dataDxfId="297"/>
    <tableColumn id="46" xr3:uid="{61529952-8942-4A28-9AEA-A7460A674A65}" name="Zn_in_applied_fertilizer" dataDxfId="296"/>
    <tableColumn id="2" xr3:uid="{A9638481-95DC-4E58-86DD-251DD647A655}" name="fertiliz_code_other_elem" dataDxfId="295"/>
    <tableColumn id="4" xr3:uid="{D4E8CB31-15D0-4D05-BDCC-D97F97A13922}" name="other_elements_appl_fert" dataDxfId="294"/>
    <tableColumn id="5" xr3:uid="{1E2DAE40-5ABF-409E-AD1C-3FE3C44178FC}" name="fertilizer_applic_notes" dataDxfId="293"/>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12" totalsRowShown="0" headerRowDxfId="292">
  <autoFilter ref="A4:D12" xr:uid="{77F7C1D0-1B00-4CF4-88BC-0DEC85F953DC}"/>
  <tableColumns count="4">
    <tableColumn id="1" xr3:uid="{481EB051-4328-42CD-9B7E-1B5D371B11E8}" name="experiment_ID"/>
    <tableColumn id="2" xr3:uid="{C5E0F8D4-0AC1-43CD-9963-49F39C522011}" name="chemical_applic_level" dataDxfId="291">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90"/>
    <tableColumn id="5" xr3:uid="{624A44F9-1748-4F9C-B889-3E56A5138C2F}" name="chemicals_notes" dataDxfId="289"/>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5" totalsRowShown="0" headerRowDxfId="288">
  <autoFilter ref="A4:I5" xr:uid="{A3AAB4EA-51D5-47B5-B4D5-27DD724AC1A8}"/>
  <tableColumns count="9">
    <tableColumn id="1" xr3:uid="{4571FE7C-A5B1-42E7-A10D-B8C517E57329}" name="experiment_ID" dataDxfId="287"/>
    <tableColumn id="3" xr3:uid="{BEABF4E5-DBFA-48F5-BB68-85D07F2CA2AB}" name="chemical_applic_level" dataDxfId="286"/>
    <tableColumn id="2" xr3:uid="{50DA79F1-F284-4570-9FB1-C3BC391D78BE}" name="chemical_applic_date" dataDxfId="285"/>
    <tableColumn id="58" xr3:uid="{C79458F4-3537-4566-904E-D8A043733DB0}" name="chemical_applic_material" dataDxfId="284"/>
    <tableColumn id="59" xr3:uid="{CCA4B20F-9527-4113-8222-410CBDBBD014}" name="chemical_applic_method" dataDxfId="283"/>
    <tableColumn id="60" xr3:uid="{641D8B7E-2821-4F98-BB3F-EDF8B15FCBD0}" name="application_depth_chem" dataDxfId="282"/>
    <tableColumn id="61" xr3:uid="{E6AD654A-BF7C-458B-8DA7-8EDA1ECF0B05}" name="chemical_applic_amount" dataDxfId="281"/>
    <tableColumn id="62" xr3:uid="{75C36578-C365-4137-B226-932D34495025}" name="chemical_applic_target" dataDxfId="280"/>
    <tableColumn id="4" xr3:uid="{2615844A-BA4F-4DDE-8082-F04DEAEC56AD}" name="chemical_applic_notes" dataDxfId="279"/>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278">
  <autoFilter ref="A4:I5" xr:uid="{B5DB3634-6071-440A-ACB7-120C56A8AEB3}"/>
  <tableColumns count="9">
    <tableColumn id="1" xr3:uid="{CDFFD694-37EA-4136-8B38-531C383330E7}" name="experiment_ID" dataDxfId="277"/>
    <tableColumn id="2" xr3:uid="{2FB7DA15-597F-4D99-A03A-EB00DFC63A8F}" name="mulch_level" dataDxfId="276">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275"/>
    <tableColumn id="15" xr3:uid="{9F041F40-0402-41AC-A0A8-74BFC7D48534}" name="mulch_applic_date" dataDxfId="274"/>
    <tableColumn id="19" xr3:uid="{1B708BC0-AF1C-4D64-94BF-A0B90E96A46A}" name="mulch_removal_date" dataDxfId="273"/>
    <tableColumn id="3" xr3:uid="{1E721FBB-5A34-4090-973D-8DFAACB9EAD2}" name="mulch_type" dataDxfId="272"/>
    <tableColumn id="4" xr3:uid="{45625963-AB56-40A4-9BDA-CC78681D5F09}" name="mulch_type_remove" dataDxfId="271"/>
    <tableColumn id="5" xr3:uid="{5D638432-9BB8-454C-AD81-0E3474E718D3}" name="mulch_cover_fraction" dataDxfId="270"/>
    <tableColumn id="6" xr3:uid="{F46B062A-6E3F-4DB0-A49C-D6D37D611AFD}" name="mulch_level_notes" dataDxfId="269"/>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15:D51" totalsRowShown="0" headerRowDxfId="268">
  <autoFilter ref="A15:D51"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39" totalsRowShown="0" headerRowDxfId="267">
  <autoFilter ref="A4:J39" xr:uid="{F334BE32-25D5-43AD-A28D-6595D81A11E8}"/>
  <tableColumns count="10">
    <tableColumn id="1" xr3:uid="{229B1FAB-E450-4755-81F8-05415EA5CEDA}" name="experiment_ID" dataDxfId="266"/>
    <tableColumn id="3" xr3:uid="{7BB2A383-5548-45FF-AD53-869BFDA02149}" name="harvest_operations_level" dataDxfId="265"/>
    <tableColumn id="18" xr3:uid="{D2B8CE1F-F1E5-41FA-B06C-5289CBDACD1E}" name="harvest_operations_date" dataDxfId="264"/>
    <tableColumn id="20" xr3:uid="{6DB3DD3A-82FE-4613-8C62-05FC810C64C2}" name="harvest_operat_component" dataDxfId="263"/>
    <tableColumn id="21" xr3:uid="{A15B1384-30E2-4551-86F9-A2AB53A46E12}" name="harvest_method" dataDxfId="262"/>
    <tableColumn id="2" xr3:uid="{7DF04191-64DE-427B-8CFB-9D1F8602418A}" name="harvest_stage" dataDxfId="261"/>
    <tableColumn id="4" xr3:uid="{FBCD518C-C103-417F-A584-74DC40BCEC7C}" name="harv_operat_main_product" dataDxfId="260"/>
    <tableColumn id="5" xr3:uid="{9FC54403-06C1-4846-9082-480589D3F591}" name="harv_operation_byproduct" dataDxfId="259"/>
    <tableColumn id="6" xr3:uid="{E8E7FD42-484D-4819-9DAC-925E004EB8EA}" name="harv_operat_size_categor" dataDxfId="258"/>
    <tableColumn id="7" xr3:uid="{72A52620-5DAA-4D25-8565-C9D0CDCCB3CA}" name="harvest_operations_notes" dataDxfId="257"/>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44" totalsRowShown="0" headerRowDxfId="256" dataDxfId="255">
  <autoFilter ref="A4:Q244" xr:uid="{418326F8-391B-45E0-97BB-D948CCE1E8D3}"/>
  <tableColumns count="17">
    <tableColumn id="1" xr3:uid="{E3E3835B-ED22-4E2F-B31F-E7780ABB0DD6}" name="experiment_ID" dataDxfId="254"/>
    <tableColumn id="2" xr3:uid="{DDC4028D-51F9-4B05-A591-AC7BCE40287E}" name="treatment_number" dataDxfId="253">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52"/>
    <tableColumn id="4" xr3:uid="{723AF5B3-C8B4-48EE-A56A-56495723F770}" name="genotype_level_number" dataDxfId="251"/>
    <tableColumn id="5" xr3:uid="{B7E65C1A-5FED-45C6-A1B4-66394B6B10BC}" name="field_level" dataDxfId="250"/>
    <tableColumn id="6" xr3:uid="{0288AF23-3B4F-46D7-96E5-F2836716E890}" name="soil_analysis_level" dataDxfId="249"/>
    <tableColumn id="7" xr3:uid="{A99E7C02-2ECD-4115-9A68-7A5F32B4933B}" name="initial_conditions_level" dataDxfId="248"/>
    <tableColumn id="8" xr3:uid="{A6356408-09C3-4F4F-8609-DA47BF128A5D}" name="planting_level" dataDxfId="247"/>
    <tableColumn id="9" xr3:uid="{2E44F29B-0789-488A-ADD7-E812928A8FF7}" name="irrigation_level" dataDxfId="246"/>
    <tableColumn id="10" xr3:uid="{9377009E-FE92-4471-9F35-B769CDEA0EAE}" name="fertilizer_level" dataDxfId="245"/>
    <tableColumn id="11" xr3:uid="{1E208BA1-C1F0-4711-B7A8-FA4F39726875}" name="org_materials_applic_lev" dataDxfId="244"/>
    <tableColumn id="12" xr3:uid="{5F3C3085-2F26-411A-8530-A0FA0F9C5194}" name="chemical_applic_level" dataDxfId="243"/>
    <tableColumn id="13" xr3:uid="{24D68267-41D3-4A56-B9DC-B15ADCED41A5}" name="tillage_level" dataDxfId="242"/>
    <tableColumn id="14" xr3:uid="{8F54013B-D171-4C0F-97DC-A5D64DFD69B2}" name="environmental_modif_lev" dataDxfId="241"/>
    <tableColumn id="15" xr3:uid="{609E5842-0963-47EC-A6A4-2747D5256F59}" name="harvest_operations_level" dataDxfId="240"/>
    <tableColumn id="16" xr3:uid="{E740A0BB-530D-4FF2-B895-8DB8AF948E78}" name="mulch_level" dataDxfId="239"/>
    <tableColumn id="17" xr3:uid="{650FA923-C999-4B90-BB36-A39625D4CB3F}" name="simulation_control_level" dataDxfId="238"/>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6" totalsRowShown="0" headerRowDxfId="237">
  <autoFilter ref="A4:F6"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36"/>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5" totalsRowShown="0" headerRowDxfId="235">
  <autoFilter ref="A4:J5" xr:uid="{637C23B0-AA44-4AA6-9E36-40568E969208}"/>
  <tableColumns count="10">
    <tableColumn id="1" xr3:uid="{DE0A8CFB-86B1-46C2-B611-583E5EEA8561}" name="experiment_ID" dataDxfId="234"/>
    <tableColumn id="7" xr3:uid="{563854A2-C7A8-4F97-A0CC-793ABCD68755}" name="treatment_lev_ID" dataDxfId="233"/>
    <tableColumn id="5" xr3:uid="{7F1636B8-8FAC-44AD-ABA7-9DDCD3E5CABE}" name="treatment_number" dataDxfId="232"/>
    <tableColumn id="89" xr3:uid="{249E2369-CC86-46F7-8675-DB0347726A4A}" name="replicate_number" dataDxfId="231"/>
    <tableColumn id="91" xr3:uid="{4698CDBF-6B1C-44F4-B9F5-13C13E986BFA}" name="harvest_yld_matur_dry_wt" dataDxfId="230"/>
    <tableColumn id="2" xr3:uid="{531FE137-CA55-4491-B1F0-94AB5FA89C2D}" name="grain_dry_wt_at_maturity" dataDxfId="229"/>
    <tableColumn id="3" xr3:uid="{983252DD-FFC5-44D3-96F4-0430062C4804}" name="grain_unit_dry_wt_matur" dataDxfId="228"/>
    <tableColumn id="6" xr3:uid="{9E6B0084-D045-4D92-A640-0352C256C5FB}" name="tot_dry_wt_at_harvest" dataDxfId="227"/>
    <tableColumn id="8" xr3:uid="{3FF21391-9E30-42F6-A1B6-716C9A63AF29}" name="harvest_index_maturity" dataDxfId="226"/>
    <tableColumn id="9" xr3:uid="{288ECCB8-BAA0-4CD3-9BBE-1BCEA1C9C1DB}" name="tiller_number_maturity" dataDxfId="225"/>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insertRow="1" totalsRowShown="0" headerRowDxfId="224" dataDxfId="223">
  <autoFilter ref="A4:L5" xr:uid="{637C23B0-AA44-4AA6-9E36-40568E969208}"/>
  <tableColumns count="12">
    <tableColumn id="1" xr3:uid="{7F2CE5A8-CAE8-42CF-8EC4-7CF8AC8BBBAD}" name="experiment_ID" dataDxfId="222"/>
    <tableColumn id="4" xr3:uid="{014CE956-2092-460F-B73D-996A8A933E12}" name="treatment_lev_ID" dataDxfId="221"/>
    <tableColumn id="89" xr3:uid="{9CE2AC7A-F0E6-458A-A181-C43995D3AB92}" name="treatment_number" dataDxfId="220"/>
    <tableColumn id="17" xr3:uid="{60313B67-A908-4FE9-AA12-289F429B903B}" name="replicate_number" dataDxfId="219"/>
    <tableColumn id="2" xr3:uid="{E3AA7938-9291-45AF-A12B-8CC882200D8E}" name="anthesis_date" dataDxfId="218"/>
    <tableColumn id="3" xr3:uid="{1CC9F3F6-BD9C-44D4-AEF8-784810AF19F3}" name="physiologic_maturity_dat" dataDxfId="217"/>
    <tableColumn id="6" xr3:uid="{B6637099-B86D-4BF8-B593-1443FE1293FC}" name="harvest_date" dataDxfId="216"/>
    <tableColumn id="7" xr3:uid="{EC0C9B35-9D77-4C25-AB89-769F59251504}" name="emergence_date" dataDxfId="215"/>
    <tableColumn id="8" xr3:uid="{F5EA7C1D-671E-4AB3-A95D-05E71376E5F0}" name="beginning_bloom_stage" dataDxfId="214"/>
    <tableColumn id="9" xr3:uid="{31D71E63-FF8C-4251-B3B6-657A6D93ED2D}" name="beginning_maturity_date" dataDxfId="213"/>
    <tableColumn id="10" xr3:uid="{BDAF7EF8-2AE1-4827-B8EE-7FECFD7E8D8A}" name="beginning_peg_stage" dataDxfId="212"/>
    <tableColumn id="11" xr3:uid="{857ADD19-A5FC-401D-B1D1-609E7ADDEF76}" name="beginning_pod_stage" dataDxfId="211"/>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10" dataDxfId="209">
  <autoFilter ref="A4:D5" xr:uid="{637C23B0-AA44-4AA6-9E36-40568E969208}"/>
  <tableColumns count="4">
    <tableColumn id="1" xr3:uid="{B87FBDA4-8115-4225-8366-96E97D8EBB56}" name="experiment_ID" dataDxfId="208"/>
    <tableColumn id="7" xr3:uid="{949640D5-CED6-4147-A3E6-A7E2C387493E}" name="treatment_lev_ID" dataDxfId="207"/>
    <tableColumn id="5" xr3:uid="{CDB24A26-4309-472D-AE83-5255AEFEC65A}" name="treatment_number" dataDxfId="206"/>
    <tableColumn id="89" xr3:uid="{896E25E6-AB99-494E-B151-1CE90622844D}" name="replicate_number" dataDxfId="205"/>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04" dataDxfId="203">
  <autoFilter ref="A4:D5" xr:uid="{637C23B0-AA44-4AA6-9E36-40568E969208}"/>
  <tableColumns count="4">
    <tableColumn id="1" xr3:uid="{D5F09AF8-2259-482A-84B0-C8DC0E6EF27A}" name="experiment_ID" dataDxfId="202"/>
    <tableColumn id="7" xr3:uid="{8BBAD5C2-9C7B-43B6-8B0F-468D5033C9AD}" name="treatment_lev_ID" dataDxfId="201"/>
    <tableColumn id="5" xr3:uid="{C7833CC8-5CB8-460E-BA01-FB86B3075982}" name="treatment_number" dataDxfId="200"/>
    <tableColumn id="89" xr3:uid="{2D852C3C-CCC0-46E2-956A-6B7D5A1423EF}" name="replicate_number" dataDxfId="199"/>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198" dataDxfId="197">
  <autoFilter ref="A4:D5" xr:uid="{637C23B0-AA44-4AA6-9E36-40568E969208}"/>
  <tableColumns count="4">
    <tableColumn id="1" xr3:uid="{93930785-BC88-47D7-879E-99D2D080CC0E}" name="experiment_ID" dataDxfId="196"/>
    <tableColumn id="7" xr3:uid="{31D58FCE-03CF-47EE-9E28-37C46762B6F8}" name="treatment_lev_ID" dataDxfId="195"/>
    <tableColumn id="5" xr3:uid="{1A9F9D64-E5E0-4C59-917B-A5101BE074F6}" name="treatment_number" dataDxfId="194"/>
    <tableColumn id="89" xr3:uid="{5566ECB4-5E89-4A70-AF17-FC1F3A2C7B50}" name="replicate_number" dataDxfId="193"/>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192" dataDxfId="191">
  <autoFilter ref="A4:D5" xr:uid="{637C23B0-AA44-4AA6-9E36-40568E969208}"/>
  <tableColumns count="4">
    <tableColumn id="1" xr3:uid="{17E467C8-AEC4-4793-A931-0B5349ABACE3}" name="experiment_ID" dataDxfId="190"/>
    <tableColumn id="7" xr3:uid="{2892904C-2D99-472D-A2DD-2610772E3CB8}" name="treatment_lev_ID" dataDxfId="189"/>
    <tableColumn id="5" xr3:uid="{8053B4BF-358E-47A5-A5BA-5A4C1513E2AA}" name="treatment_number" dataDxfId="188"/>
    <tableColumn id="89" xr3:uid="{63893810-FB26-4944-BEDE-B75A06B2B053}" name="replicate_number" dataDxfId="187"/>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186" dataDxfId="185">
  <autoFilter ref="A4:H5" xr:uid="{20435861-579E-497D-999A-529F7B05BFEA}"/>
  <tableColumns count="8">
    <tableColumn id="1" xr3:uid="{11EC9595-1DB0-43F4-9CA1-4CAD69107C94}" name="experiment_ID" dataDxfId="184"/>
    <tableColumn id="7" xr3:uid="{50C22B6E-13B8-4787-86CF-36F99C0E8077}" name="treatment_lev_ID" dataDxfId="183"/>
    <tableColumn id="4" xr3:uid="{E1C2B2DC-E469-4315-989D-997E50622464}" name="treatment_number" dataDxfId="182"/>
    <tableColumn id="6" xr3:uid="{3072FE54-6EFE-45D2-8E36-3136F081E474}" name="replicate_number" dataDxfId="181"/>
    <tableColumn id="5" xr3:uid="{C32DE6CE-BEF9-40B8-9191-A599AB52DB5F}" name="date_of_measurement" dataDxfId="180"/>
    <tableColumn id="8" xr3:uid="{384C8EC1-3286-4B4F-9214-475314DE5576}" name="leaf_area_index" dataDxfId="179"/>
    <tableColumn id="9" xr3:uid="{BCE0A326-3E2F-4912-9A1F-D8B1A1B0413D}" name="shoot_(apex)_number" dataDxfId="178"/>
    <tableColumn id="2" xr3:uid="{D9FEA559-8C8D-4755-9343-A520EF589A34}" name="growth_stage_Zadoks" dataDxfId="177"/>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176" dataDxfId="175">
  <autoFilter ref="A4:E5" xr:uid="{20435861-579E-497D-999A-529F7B05BFEA}"/>
  <tableColumns count="5">
    <tableColumn id="1" xr3:uid="{B8036022-A3F9-407C-BDDA-F89E0B7E4DD5}" name="experiment_ID" dataDxfId="174"/>
    <tableColumn id="7" xr3:uid="{F3D76335-2B28-4514-B119-8F0FC5454B9D}" name="treatment_lev_ID" dataDxfId="173"/>
    <tableColumn id="4" xr3:uid="{1A7611A1-BDAB-4B28-B346-89B6E1522AF9}" name="treatment_number" dataDxfId="172"/>
    <tableColumn id="6" xr3:uid="{E033292B-122E-4E27-B860-57670BFE3E52}" name="replicate_number" dataDxfId="171"/>
    <tableColumn id="5" xr3:uid="{DB78B44F-CC0C-49E7-8619-C8EFABE45E13}" name="date_of_measurement" dataDxfId="170"/>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169" dataDxfId="168">
  <autoFilter ref="A4:E5" xr:uid="{20435861-579E-497D-999A-529F7B05BFEA}"/>
  <tableColumns count="5">
    <tableColumn id="1" xr3:uid="{89CB7365-2CAB-4D48-95F2-FC0553783ADC}" name="experiment_ID" dataDxfId="167"/>
    <tableColumn id="7" xr3:uid="{C4EF157F-705C-494E-9CE0-3472BE316CB4}" name="treatment_lev_ID" dataDxfId="166"/>
    <tableColumn id="4" xr3:uid="{A4239645-4017-4A65-868A-C9B5765F0F43}" name="treatment_number" dataDxfId="165"/>
    <tableColumn id="6" xr3:uid="{9731BC91-4C74-413D-A3F3-CB37129DFA21}" name="replicate_number" dataDxfId="164"/>
    <tableColumn id="5" xr3:uid="{85F55033-DDC1-4BEA-87F9-746C2C0524D2}" name="date_of_measurement" dataDxfId="163"/>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62" dataDxfId="161">
  <autoFilter ref="A4:E5" xr:uid="{20435861-579E-497D-999A-529F7B05BFEA}"/>
  <tableColumns count="5">
    <tableColumn id="1" xr3:uid="{AF3EC75C-AC58-4C49-810A-F0D2C6D5E56B}" name="experiment_ID" dataDxfId="160"/>
    <tableColumn id="7" xr3:uid="{F0A3331C-3F1B-499A-8B1E-D75660A65187}" name="treatment_lev_ID" dataDxfId="159"/>
    <tableColumn id="4" xr3:uid="{403FB5CF-6F52-4810-AB8F-8BD8D2A69111}" name="treatment_number" dataDxfId="158"/>
    <tableColumn id="6" xr3:uid="{DFD6CF61-6FA6-4653-A0E2-D5EDEEF9B087}" name="replicate_number" dataDxfId="157"/>
    <tableColumn id="5" xr3:uid="{FD28EE3F-6539-49AF-A5AE-3BB34EE717E0}" name="date_of_measurement" dataDxfId="156"/>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55" dataDxfId="154">
  <autoFilter ref="A4:E5" xr:uid="{20435861-579E-497D-999A-529F7B05BFEA}"/>
  <tableColumns count="5">
    <tableColumn id="1" xr3:uid="{8BE22FC2-0945-492E-869E-9F726D70D0DB}" name="experiment_ID" dataDxfId="153"/>
    <tableColumn id="7" xr3:uid="{EC78117E-E48E-4C5C-B123-5BE0EEF1F776}" name="treatment_lev_ID" dataDxfId="152"/>
    <tableColumn id="4" xr3:uid="{6A640BCC-F154-4EE4-8781-E74E1EB06DBB}" name="treatment_number" dataDxfId="151"/>
    <tableColumn id="6" xr3:uid="{82B55AFD-0438-4986-8D2A-2810BFAF9519}" name="replicate_number" dataDxfId="150"/>
    <tableColumn id="5" xr3:uid="{ABC2387E-32FA-403D-B807-54F5F414411D}" name="date_of_measurement" dataDxfId="149"/>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48" dataDxfId="147">
  <autoFilter ref="A4:E5" xr:uid="{20435861-579E-497D-999A-529F7B05BFEA}"/>
  <tableColumns count="5">
    <tableColumn id="1" xr3:uid="{5BCCE7C5-FD3C-442A-B586-A6599A57DF69}" name="experiment_ID" dataDxfId="146"/>
    <tableColumn id="7" xr3:uid="{C558DE82-A40E-498D-B00E-15BA26CAB706}" name="treatment_lev_ID" dataDxfId="145"/>
    <tableColumn id="4" xr3:uid="{33F79646-A0C0-40E3-BB1F-35257EEA5162}" name="treatment_number" dataDxfId="144"/>
    <tableColumn id="6" xr3:uid="{6B997D94-5977-45BB-97D8-F0CA07A49321}" name="replicate_number" dataDxfId="143"/>
    <tableColumn id="5" xr3:uid="{37CAE8AD-4172-48A4-9706-11D53C899D9E}" name="date_of_measurement" dataDxfId="142"/>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41" dataDxfId="140">
  <autoFilter ref="A4:E5" xr:uid="{20435861-579E-497D-999A-529F7B05BFEA}"/>
  <tableColumns count="5">
    <tableColumn id="1" xr3:uid="{8C961294-5479-467C-9C60-E8E3C0E6215A}" name="experiment_ID" dataDxfId="139"/>
    <tableColumn id="7" xr3:uid="{ADD2C3BE-F80A-4BB6-A034-0FD0DF78B345}" name="treatment_lev_ID" dataDxfId="138"/>
    <tableColumn id="4" xr3:uid="{1C2CED32-D082-405D-87B7-4FDCA39DD9CE}" name="treatment_number" dataDxfId="137"/>
    <tableColumn id="6" xr3:uid="{2A66A12B-6CB0-4DA7-B1EA-4271BB204D91}" name="replicate_number" dataDxfId="136"/>
    <tableColumn id="5" xr3:uid="{808B5092-A762-44A3-A768-4EBA5825737C}" name="date_of_measurement" dataDxfId="135"/>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34" dataDxfId="133">
  <autoFilter ref="A4:E5" xr:uid="{20435861-579E-497D-999A-529F7B05BFEA}"/>
  <tableColumns count="5">
    <tableColumn id="1" xr3:uid="{2EF3C722-FCC0-4214-8D63-B7DED8911425}" name="experiment_ID" dataDxfId="132"/>
    <tableColumn id="7" xr3:uid="{835FF07C-C4D7-43FB-B407-0623225A1410}" name="treatment_lev_ID" dataDxfId="131"/>
    <tableColumn id="4" xr3:uid="{ADB918F4-9B30-4258-9A00-05AA385B4B15}" name="treatment_number" dataDxfId="130"/>
    <tableColumn id="6" xr3:uid="{496BDF75-6741-4D03-9447-413F81817664}" name="replicate_number" dataDxfId="129"/>
    <tableColumn id="5" xr3:uid="{30D0339F-444F-45E7-924A-CF8428AB64DA}" name="date_of_measurement" dataDxfId="128"/>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2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13" Type="http://schemas.openxmlformats.org/officeDocument/2006/relationships/hyperlink" Target="mailto:eamiri@iau-lahijan.ac.ir" TargetMode="External"/><Relationship Id="rId18" Type="http://schemas.openxmlformats.org/officeDocument/2006/relationships/hyperlink" Target="mailto:yanhj@cau.deu.cn" TargetMode="External"/><Relationship Id="rId26" Type="http://schemas.openxmlformats.org/officeDocument/2006/relationships/hyperlink" Target="mailto:domenico.ventrella@entecra.it" TargetMode="External"/><Relationship Id="rId39" Type="http://schemas.openxmlformats.org/officeDocument/2006/relationships/hyperlink" Target="mailto:domenico.ventrella@entecra.it" TargetMode="External"/><Relationship Id="rId21" Type="http://schemas.openxmlformats.org/officeDocument/2006/relationships/hyperlink" Target="mailto:domenico.ventrella@entecra.it" TargetMode="External"/><Relationship Id="rId34" Type="http://schemas.openxmlformats.org/officeDocument/2006/relationships/hyperlink" Target="mailto:domenico.ventrella@entecra.it" TargetMode="External"/><Relationship Id="rId42" Type="http://schemas.openxmlformats.org/officeDocument/2006/relationships/hyperlink" Target="mailto:domenico.ventrella@entecra.it" TargetMode="External"/><Relationship Id="rId47" Type="http://schemas.openxmlformats.org/officeDocument/2006/relationships/hyperlink" Target="mailto:domenico.ventrella@entecra.it" TargetMode="External"/><Relationship Id="rId50" Type="http://schemas.openxmlformats.org/officeDocument/2006/relationships/hyperlink" Target="mailto:domenico.ventrella@entecra.it" TargetMode="External"/><Relationship Id="rId55" Type="http://schemas.openxmlformats.org/officeDocument/2006/relationships/printerSettings" Target="../printerSettings/printerSettings10.bin"/><Relationship Id="rId7" Type="http://schemas.openxmlformats.org/officeDocument/2006/relationships/hyperlink" Target="mailto:anjumuaf0023@gmail.com" TargetMode="External"/><Relationship Id="rId2" Type="http://schemas.openxmlformats.org/officeDocument/2006/relationships/hyperlink" Target="mailto:dhunsake@uswcl.ars.ag.gov" TargetMode="External"/><Relationship Id="rId16" Type="http://schemas.openxmlformats.org/officeDocument/2006/relationships/hyperlink" Target="mailto:c.cesaraccio@ibimet.cnr.it" TargetMode="External"/><Relationship Id="rId29" Type="http://schemas.openxmlformats.org/officeDocument/2006/relationships/hyperlink" Target="mailto:domenico.ventrella@entecra.it" TargetMode="External"/><Relationship Id="rId11" Type="http://schemas.openxmlformats.org/officeDocument/2006/relationships/hyperlink" Target="mailto:phw1987@126.com" TargetMode="External"/><Relationship Id="rId24" Type="http://schemas.openxmlformats.org/officeDocument/2006/relationships/hyperlink" Target="mailto:domenico.ventrella@entecra.it" TargetMode="External"/><Relationship Id="rId32" Type="http://schemas.openxmlformats.org/officeDocument/2006/relationships/hyperlink" Target="mailto:domenico.ventrella@entecra.it" TargetMode="External"/><Relationship Id="rId37" Type="http://schemas.openxmlformats.org/officeDocument/2006/relationships/hyperlink" Target="mailto:domenico.ventrella@entecra.it" TargetMode="External"/><Relationship Id="rId40" Type="http://schemas.openxmlformats.org/officeDocument/2006/relationships/hyperlink" Target="mailto:domenico.ventrella@entecra.it" TargetMode="External"/><Relationship Id="rId45" Type="http://schemas.openxmlformats.org/officeDocument/2006/relationships/hyperlink" Target="mailto:domenico.ventrella@entecra.it" TargetMode="External"/><Relationship Id="rId53" Type="http://schemas.openxmlformats.org/officeDocument/2006/relationships/hyperlink" Target="mailto:domenico.ventrella@entecra.it" TargetMode="External"/><Relationship Id="rId5" Type="http://schemas.openxmlformats.org/officeDocument/2006/relationships/hyperlink" Target="mailto:Jingyi.yang@agr.gc.ca" TargetMode="External"/><Relationship Id="rId19" Type="http://schemas.openxmlformats.org/officeDocument/2006/relationships/hyperlink" Target="mailto:dhunsake@uswcl.ars.ag.gov" TargetMode="External"/><Relationship Id="rId4" Type="http://schemas.openxmlformats.org/officeDocument/2006/relationships/hyperlink" Target="mailto:guenole.boulch@unilasalle.fr" TargetMode="External"/><Relationship Id="rId9" Type="http://schemas.openxmlformats.org/officeDocument/2006/relationships/hyperlink" Target="mailto:yjshen@sjziam.ac.cn" TargetMode="External"/><Relationship Id="rId14" Type="http://schemas.openxmlformats.org/officeDocument/2006/relationships/hyperlink" Target="mailto:apenm@unileon.es" TargetMode="External"/><Relationship Id="rId22" Type="http://schemas.openxmlformats.org/officeDocument/2006/relationships/hyperlink" Target="mailto:domenico.ventrella@entecra.it" TargetMode="External"/><Relationship Id="rId27" Type="http://schemas.openxmlformats.org/officeDocument/2006/relationships/hyperlink" Target="mailto:domenico.ventrella@entecra.it" TargetMode="External"/><Relationship Id="rId30" Type="http://schemas.openxmlformats.org/officeDocument/2006/relationships/hyperlink" Target="mailto:domenico.ventrella@entecra.it" TargetMode="External"/><Relationship Id="rId35" Type="http://schemas.openxmlformats.org/officeDocument/2006/relationships/hyperlink" Target="mailto:domenico.ventrella@entecra.it" TargetMode="External"/><Relationship Id="rId43" Type="http://schemas.openxmlformats.org/officeDocument/2006/relationships/hyperlink" Target="mailto:domenico.ventrella@entecra.it" TargetMode="External"/><Relationship Id="rId48" Type="http://schemas.openxmlformats.org/officeDocument/2006/relationships/hyperlink" Target="mailto:domenico.ventrella@entecra.it" TargetMode="External"/><Relationship Id="rId56" Type="http://schemas.openxmlformats.org/officeDocument/2006/relationships/drawing" Target="../drawings/drawing6.xml"/><Relationship Id="rId8" Type="http://schemas.openxmlformats.org/officeDocument/2006/relationships/hyperlink" Target="mailto:yanhj@cau.deu.cn" TargetMode="External"/><Relationship Id="rId51" Type="http://schemas.openxmlformats.org/officeDocument/2006/relationships/hyperlink" Target="mailto:domenico.ventrella@entecra.it" TargetMode="External"/><Relationship Id="rId3" Type="http://schemas.openxmlformats.org/officeDocument/2006/relationships/hyperlink" Target="mailto:domenico.ventrella@entecra.it" TargetMode="External"/><Relationship Id="rId12" Type="http://schemas.openxmlformats.org/officeDocument/2006/relationships/hyperlink" Target="mailto:sunhongyoung@ms.sjzim.ac.cn" TargetMode="External"/><Relationship Id="rId17" Type="http://schemas.openxmlformats.org/officeDocument/2006/relationships/hyperlink" Target="mailto:yanhj@cau.deu.cn" TargetMode="External"/><Relationship Id="rId25" Type="http://schemas.openxmlformats.org/officeDocument/2006/relationships/hyperlink" Target="mailto:domenico.ventrella@entecra.it" TargetMode="External"/><Relationship Id="rId33" Type="http://schemas.openxmlformats.org/officeDocument/2006/relationships/hyperlink" Target="mailto:domenico.ventrella@entecra.it" TargetMode="External"/><Relationship Id="rId38" Type="http://schemas.openxmlformats.org/officeDocument/2006/relationships/hyperlink" Target="mailto:domenico.ventrella@entecra.it" TargetMode="External"/><Relationship Id="rId46" Type="http://schemas.openxmlformats.org/officeDocument/2006/relationships/hyperlink" Target="mailto:domenico.ventrella@entecra.it" TargetMode="External"/><Relationship Id="rId20" Type="http://schemas.openxmlformats.org/officeDocument/2006/relationships/hyperlink" Target="mailto:domenico.ventrella@entecra.it" TargetMode="External"/><Relationship Id="rId41" Type="http://schemas.openxmlformats.org/officeDocument/2006/relationships/hyperlink" Target="mailto:domenico.ventrella@entecra.it" TargetMode="External"/><Relationship Id="rId54" Type="http://schemas.openxmlformats.org/officeDocument/2006/relationships/hyperlink" Target="mailto:domenico.ventrella@entecra.it" TargetMode="External"/><Relationship Id="rId1" Type="http://schemas.openxmlformats.org/officeDocument/2006/relationships/hyperlink" Target="mailto:yanhj@cau.deu.cn" TargetMode="External"/><Relationship Id="rId6" Type="http://schemas.openxmlformats.org/officeDocument/2006/relationships/hyperlink" Target="mailto:bruno.basso@unibas.it" TargetMode="External"/><Relationship Id="rId15" Type="http://schemas.openxmlformats.org/officeDocument/2006/relationships/hyperlink" Target="mailto:sriog@unileon.es" TargetMode="External"/><Relationship Id="rId23" Type="http://schemas.openxmlformats.org/officeDocument/2006/relationships/hyperlink" Target="mailto:domenico.ventrella@entecra.it" TargetMode="External"/><Relationship Id="rId28" Type="http://schemas.openxmlformats.org/officeDocument/2006/relationships/hyperlink" Target="mailto:domenico.ventrella@entecra.it" TargetMode="External"/><Relationship Id="rId36" Type="http://schemas.openxmlformats.org/officeDocument/2006/relationships/hyperlink" Target="mailto:domenico.ventrella@entecra.it" TargetMode="External"/><Relationship Id="rId49" Type="http://schemas.openxmlformats.org/officeDocument/2006/relationships/hyperlink" Target="mailto:domenico.ventrella@entecra.it" TargetMode="External"/><Relationship Id="rId57" Type="http://schemas.openxmlformats.org/officeDocument/2006/relationships/table" Target="../tables/table5.xml"/><Relationship Id="rId10" Type="http://schemas.openxmlformats.org/officeDocument/2006/relationships/hyperlink" Target="mailto:sruzica@agrif.bg.ac.rs" TargetMode="External"/><Relationship Id="rId31" Type="http://schemas.openxmlformats.org/officeDocument/2006/relationships/hyperlink" Target="mailto:domenico.ventrella@entecra.it" TargetMode="External"/><Relationship Id="rId44" Type="http://schemas.openxmlformats.org/officeDocument/2006/relationships/hyperlink" Target="mailto:domenico.ventrella@entecra.it" TargetMode="External"/><Relationship Id="rId52" Type="http://schemas.openxmlformats.org/officeDocument/2006/relationships/hyperlink" Target="mailto:domenico.ventrella@entecra.it" TargetMode="External"/></Relationships>
</file>

<file path=xl/worksheets/_rels/sheet29.xml.rels><?xml version="1.0" encoding="UTF-8" standalone="yes"?>
<Relationships xmlns="http://schemas.openxmlformats.org/package/2006/relationships"><Relationship Id="rId13" Type="http://schemas.openxmlformats.org/officeDocument/2006/relationships/hyperlink" Target="http://dx.doi.org/10.1016/j.eja.2016.02.010" TargetMode="External"/><Relationship Id="rId18" Type="http://schemas.openxmlformats.org/officeDocument/2006/relationships/hyperlink" Target="http://dx.doi.org/10.1016/j.eja.2016.02.010" TargetMode="External"/><Relationship Id="rId26" Type="http://schemas.openxmlformats.org/officeDocument/2006/relationships/hyperlink" Target="http://dx.doi.org/10.1016/j.eja.2016.02.010" TargetMode="External"/><Relationship Id="rId39" Type="http://schemas.openxmlformats.org/officeDocument/2006/relationships/hyperlink" Target="http://dx.doi.org/10.1016/j.eja.2016.02.010" TargetMode="External"/><Relationship Id="rId21" Type="http://schemas.openxmlformats.org/officeDocument/2006/relationships/hyperlink" Target="http://dx.doi.org/10.1016/j.eja.2016.02.010" TargetMode="External"/><Relationship Id="rId34" Type="http://schemas.openxmlformats.org/officeDocument/2006/relationships/hyperlink" Target="http://dx.doi.org/10.1016/j.eja.2016.02.010" TargetMode="External"/><Relationship Id="rId42" Type="http://schemas.openxmlformats.org/officeDocument/2006/relationships/hyperlink" Target="http://dx.doi.org/10.1016/j.eja.2016.02.010" TargetMode="External"/><Relationship Id="rId47" Type="http://schemas.openxmlformats.org/officeDocument/2006/relationships/printerSettings" Target="../printerSettings/printerSettings11.bin"/><Relationship Id="rId7" Type="http://schemas.openxmlformats.org/officeDocument/2006/relationships/hyperlink" Target="https://doi.org/10.1093/jxb/erac221" TargetMode="External"/><Relationship Id="rId2" Type="http://schemas.openxmlformats.org/officeDocument/2006/relationships/hyperlink" Target="https://doi.org/10.1016/j.fcr.2013.01.015" TargetMode="External"/><Relationship Id="rId16" Type="http://schemas.openxmlformats.org/officeDocument/2006/relationships/hyperlink" Target="http://dx.doi.org/10.1016/j.eja.2016.02.010" TargetMode="External"/><Relationship Id="rId29" Type="http://schemas.openxmlformats.org/officeDocument/2006/relationships/hyperlink" Target="http://dx.doi.org/10.1016/j.eja.2016.02.010" TargetMode="External"/><Relationship Id="rId11" Type="http://schemas.openxmlformats.org/officeDocument/2006/relationships/hyperlink" Target="https://doi.org/10.1016/j.fcr.2013.01.015" TargetMode="External"/><Relationship Id="rId24" Type="http://schemas.openxmlformats.org/officeDocument/2006/relationships/hyperlink" Target="http://dx.doi.org/10.1016/j.eja.2016.02.010" TargetMode="External"/><Relationship Id="rId32" Type="http://schemas.openxmlformats.org/officeDocument/2006/relationships/hyperlink" Target="http://dx.doi.org/10.1016/j.eja.2016.02.010" TargetMode="External"/><Relationship Id="rId37" Type="http://schemas.openxmlformats.org/officeDocument/2006/relationships/hyperlink" Target="http://dx.doi.org/10.1016/j.eja.2016.02.010" TargetMode="External"/><Relationship Id="rId40" Type="http://schemas.openxmlformats.org/officeDocument/2006/relationships/hyperlink" Target="http://dx.doi.org/10.1016/j.eja.2016.02.010" TargetMode="External"/><Relationship Id="rId45" Type="http://schemas.openxmlformats.org/officeDocument/2006/relationships/hyperlink" Target="http://dx.doi.org/10.1016/j.eja.2016.02.010" TargetMode="External"/><Relationship Id="rId5" Type="http://schemas.openxmlformats.org/officeDocument/2006/relationships/hyperlink" Target="http://dx.doi.org/10.1016/j.agsy.2014.12.006" TargetMode="External"/><Relationship Id="rId15" Type="http://schemas.openxmlformats.org/officeDocument/2006/relationships/hyperlink" Target="http://dx.doi.org/10.1016/j.eja.2016.02.010" TargetMode="External"/><Relationship Id="rId23" Type="http://schemas.openxmlformats.org/officeDocument/2006/relationships/hyperlink" Target="http://dx.doi.org/10.1016/j.eja.2016.02.010" TargetMode="External"/><Relationship Id="rId28" Type="http://schemas.openxmlformats.org/officeDocument/2006/relationships/hyperlink" Target="http://dx.doi.org/10.1016/j.eja.2016.02.010" TargetMode="External"/><Relationship Id="rId36" Type="http://schemas.openxmlformats.org/officeDocument/2006/relationships/hyperlink" Target="http://dx.doi.org/10.1016/j.eja.2016.02.010" TargetMode="External"/><Relationship Id="rId49" Type="http://schemas.openxmlformats.org/officeDocument/2006/relationships/table" Target="../tables/table6.xml"/><Relationship Id="rId10" Type="http://schemas.openxmlformats.org/officeDocument/2006/relationships/hyperlink" Target="https://doi.org/10.1016/j.fcr.2013.01.015" TargetMode="External"/><Relationship Id="rId19" Type="http://schemas.openxmlformats.org/officeDocument/2006/relationships/hyperlink" Target="http://dx.doi.org/10.1016/j.eja.2016.02.010" TargetMode="External"/><Relationship Id="rId31" Type="http://schemas.openxmlformats.org/officeDocument/2006/relationships/hyperlink" Target="http://dx.doi.org/10.1016/j.eja.2016.02.010" TargetMode="External"/><Relationship Id="rId44" Type="http://schemas.openxmlformats.org/officeDocument/2006/relationships/hyperlink" Target="http://dx.doi.org/10.1016/j.eja.2016.02.010" TargetMode="External"/><Relationship Id="rId4" Type="http://schemas.openxmlformats.org/officeDocument/2006/relationships/hyperlink" Target="http://dx.doi.org/10.1016/j.agee.2013.11.023" TargetMode="External"/><Relationship Id="rId9" Type="http://schemas.openxmlformats.org/officeDocument/2006/relationships/hyperlink" Target="https://doi.org/10.1016/j.agsy.2024.104066" TargetMode="External"/><Relationship Id="rId14" Type="http://schemas.openxmlformats.org/officeDocument/2006/relationships/hyperlink" Target="http://dx.doi.org/10.1016/j.eja.2016.02.010" TargetMode="External"/><Relationship Id="rId22" Type="http://schemas.openxmlformats.org/officeDocument/2006/relationships/hyperlink" Target="http://dx.doi.org/10.1016/j.eja.2016.02.010" TargetMode="External"/><Relationship Id="rId27" Type="http://schemas.openxmlformats.org/officeDocument/2006/relationships/hyperlink" Target="http://dx.doi.org/10.1016/j.eja.2016.02.010" TargetMode="External"/><Relationship Id="rId30" Type="http://schemas.openxmlformats.org/officeDocument/2006/relationships/hyperlink" Target="http://dx.doi.org/10.1016/j.eja.2016.02.010" TargetMode="External"/><Relationship Id="rId35" Type="http://schemas.openxmlformats.org/officeDocument/2006/relationships/hyperlink" Target="http://dx.doi.org/10.1016/j.eja.2016.02.010" TargetMode="External"/><Relationship Id="rId43" Type="http://schemas.openxmlformats.org/officeDocument/2006/relationships/hyperlink" Target="http://dx.doi.org/10.1016/j.eja.2016.02.010" TargetMode="External"/><Relationship Id="rId48" Type="http://schemas.openxmlformats.org/officeDocument/2006/relationships/drawing" Target="../drawings/drawing7.xml"/><Relationship Id="rId8" Type="http://schemas.openxmlformats.org/officeDocument/2006/relationships/hyperlink" Target="http://dx.doi.org/10.1016/j.fcr.2017.02.013" TargetMode="External"/><Relationship Id="rId3" Type="http://schemas.openxmlformats.org/officeDocument/2006/relationships/hyperlink" Target="http://dx.doi.org/10.1016/j.eja.2016.02.010" TargetMode="External"/><Relationship Id="rId12" Type="http://schemas.openxmlformats.org/officeDocument/2006/relationships/hyperlink" Target="http://dx.doi.org/10.1016/j.eja.2016.02.010" TargetMode="External"/><Relationship Id="rId17" Type="http://schemas.openxmlformats.org/officeDocument/2006/relationships/hyperlink" Target="http://dx.doi.org/10.1016/j.eja.2016.02.010" TargetMode="External"/><Relationship Id="rId25" Type="http://schemas.openxmlformats.org/officeDocument/2006/relationships/hyperlink" Target="http://dx.doi.org/10.1016/j.eja.2016.02.010" TargetMode="External"/><Relationship Id="rId33" Type="http://schemas.openxmlformats.org/officeDocument/2006/relationships/hyperlink" Target="http://dx.doi.org/10.1016/j.eja.2016.02.010" TargetMode="External"/><Relationship Id="rId38" Type="http://schemas.openxmlformats.org/officeDocument/2006/relationships/hyperlink" Target="http://dx.doi.org/10.1016/j.eja.2016.02.010" TargetMode="External"/><Relationship Id="rId46" Type="http://schemas.openxmlformats.org/officeDocument/2006/relationships/hyperlink" Target="http://dx.doi.org/10.1016/j.eja.2016.02.010" TargetMode="External"/><Relationship Id="rId20" Type="http://schemas.openxmlformats.org/officeDocument/2006/relationships/hyperlink" Target="http://dx.doi.org/10.1016/j.eja.2016.02.010" TargetMode="External"/><Relationship Id="rId41" Type="http://schemas.openxmlformats.org/officeDocument/2006/relationships/hyperlink" Target="http://dx.doi.org/10.1016/j.eja.2016.02.010" TargetMode="External"/><Relationship Id="rId1" Type="http://schemas.openxmlformats.org/officeDocument/2006/relationships/hyperlink" Target="https://doi.org/10.1016/j.agsy.2024.104066" TargetMode="External"/><Relationship Id="rId6" Type="http://schemas.openxmlformats.org/officeDocument/2006/relationships/hyperlink" Target="http://dx.doi.org/10.1016/j.agwat.2013.12.012" TargetMode="External"/></Relationships>
</file>

<file path=xl/worksheets/_rels/sheet3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44.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45.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25.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26.xml"/><Relationship Id="rId1" Type="http://schemas.openxmlformats.org/officeDocument/2006/relationships/printerSettings" Target="../printerSettings/printerSettings30.bin"/></Relationships>
</file>

<file path=xl/worksheets/_rels/sheet49.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27.xml"/><Relationship Id="rId1" Type="http://schemas.openxmlformats.org/officeDocument/2006/relationships/printerSettings" Target="../printerSettings/printerSettings31.bin"/></Relationships>
</file>

<file path=xl/worksheets/_rels/sheet50.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28.xml"/><Relationship Id="rId1" Type="http://schemas.openxmlformats.org/officeDocument/2006/relationships/printerSettings" Target="../printerSettings/printerSettings32.bin"/></Relationships>
</file>

<file path=xl/worksheets/_rels/sheet51.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drawing" Target="../drawings/drawing29.xml"/><Relationship Id="rId1" Type="http://schemas.openxmlformats.org/officeDocument/2006/relationships/printerSettings" Target="../printerSettings/printerSettings33.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drawing" Target="../drawings/drawing30.xml"/><Relationship Id="rId1" Type="http://schemas.openxmlformats.org/officeDocument/2006/relationships/printerSettings" Target="../printerSettings/printerSettings34.bin"/></Relationships>
</file>

<file path=xl/worksheets/_rels/sheet53.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drawing" Target="../drawings/drawing31.xml"/><Relationship Id="rId1" Type="http://schemas.openxmlformats.org/officeDocument/2006/relationships/printerSettings" Target="../printerSettings/printerSettings35.bin"/></Relationships>
</file>

<file path=xl/worksheets/_rels/sheet5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32.xml"/><Relationship Id="rId1" Type="http://schemas.openxmlformats.org/officeDocument/2006/relationships/printerSettings" Target="../printerSettings/printerSettings36.bin"/></Relationships>
</file>

<file path=xl/worksheets/_rels/sheet5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33.xml"/><Relationship Id="rId1" Type="http://schemas.openxmlformats.org/officeDocument/2006/relationships/printerSettings" Target="../printerSettings/printerSettings37.bin"/></Relationships>
</file>

<file path=xl/worksheets/_rels/sheet56.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drawing" Target="../drawings/drawing34.xml"/><Relationship Id="rId1" Type="http://schemas.openxmlformats.org/officeDocument/2006/relationships/printerSettings" Target="../printerSettings/printerSettings38.bin"/></Relationships>
</file>

<file path=xl/worksheets/_rels/sheet57.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35.xml"/><Relationship Id="rId1" Type="http://schemas.openxmlformats.org/officeDocument/2006/relationships/printerSettings" Target="../printerSettings/printerSettings39.bin"/></Relationships>
</file>

<file path=xl/worksheets/_rels/sheet58.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drawing" Target="../drawings/drawing36.xml"/><Relationship Id="rId1" Type="http://schemas.openxmlformats.org/officeDocument/2006/relationships/printerSettings" Target="../printerSettings/printerSettings40.bin"/></Relationships>
</file>

<file path=xl/worksheets/_rels/sheet59.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drawing" Target="../drawings/drawing37.xml"/><Relationship Id="rId1" Type="http://schemas.openxmlformats.org/officeDocument/2006/relationships/printerSettings" Target="../printerSettings/printerSettings41.bin"/></Relationships>
</file>

<file path=xl/worksheets/_rels/sheet60.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drawing" Target="../drawings/drawing38.xml"/><Relationship Id="rId1" Type="http://schemas.openxmlformats.org/officeDocument/2006/relationships/printerSettings" Target="../printerSettings/printerSettings42.bin"/></Relationships>
</file>

<file path=xl/worksheets/_rels/sheet6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drawing" Target="../drawings/drawing39.xml"/><Relationship Id="rId1" Type="http://schemas.openxmlformats.org/officeDocument/2006/relationships/printerSettings" Target="../printerSettings/printerSettings43.bin"/></Relationships>
</file>

<file path=xl/worksheets/_rels/sheet62.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40.xml"/><Relationship Id="rId1" Type="http://schemas.openxmlformats.org/officeDocument/2006/relationships/printerSettings" Target="../printerSettings/printerSettings44.bin"/></Relationships>
</file>

<file path=xl/worksheets/_rels/sheet63.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drawing" Target="../drawings/drawing41.xml"/><Relationship Id="rId1" Type="http://schemas.openxmlformats.org/officeDocument/2006/relationships/printerSettings" Target="../printerSettings/printerSettings45.bin"/></Relationships>
</file>

<file path=xl/worksheets/_rels/sheet64.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drawing" Target="../drawings/drawing42.xml"/><Relationship Id="rId1" Type="http://schemas.openxmlformats.org/officeDocument/2006/relationships/printerSettings" Target="../printerSettings/printerSettings46.bin"/></Relationships>
</file>

<file path=xl/worksheets/_rels/sheet65.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drawing" Target="../drawings/drawing43.xml"/><Relationship Id="rId1" Type="http://schemas.openxmlformats.org/officeDocument/2006/relationships/printerSettings" Target="../printerSettings/printerSettings47.bin"/></Relationships>
</file>

<file path=xl/worksheets/_rels/sheet66.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drawing" Target="../drawings/drawing44.xml"/><Relationship Id="rId1" Type="http://schemas.openxmlformats.org/officeDocument/2006/relationships/printerSettings" Target="../printerSettings/printerSettings48.bin"/></Relationships>
</file>

<file path=xl/worksheets/_rels/sheet67.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drawing" Target="../drawings/drawing45.xml"/><Relationship Id="rId1" Type="http://schemas.openxmlformats.org/officeDocument/2006/relationships/printerSettings" Target="../printerSettings/printerSettings49.bin"/></Relationships>
</file>

<file path=xl/worksheets/_rels/sheet68.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drawing" Target="../drawings/drawing46.xml"/><Relationship Id="rId1" Type="http://schemas.openxmlformats.org/officeDocument/2006/relationships/printerSettings" Target="../printerSettings/printerSettings50.bin"/></Relationships>
</file>

<file path=xl/worksheets/_rels/sheet69.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drawing" Target="../drawings/drawing47.xml"/><Relationship Id="rId1" Type="http://schemas.openxmlformats.org/officeDocument/2006/relationships/printerSettings" Target="../printerSettings/printerSettings51.bin"/></Relationships>
</file>

<file path=xl/worksheets/_rels/sheet70.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drawing" Target="../drawings/drawing48.xml"/><Relationship Id="rId1" Type="http://schemas.openxmlformats.org/officeDocument/2006/relationships/printerSettings" Target="../printerSettings/printerSettings52.bin"/></Relationships>
</file>

<file path=xl/worksheets/_rels/sheet71.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drawing" Target="../drawings/drawing49.xml"/><Relationship Id="rId1" Type="http://schemas.openxmlformats.org/officeDocument/2006/relationships/printerSettings" Target="../printerSettings/printerSettings53.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7461</v>
      </c>
      <c r="I1" s="125"/>
    </row>
    <row r="2" spans="1:9" x14ac:dyDescent="0.3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35">
      <c r="B3" t="str" cm="1">
        <f t="array" ref="B3">TRANSPOSE(_xlfn._xlws.SORT(_xlfn._xlws.FILTER(mulches[mulch_level]&amp;" | "&amp;mulches[mulch_level_name],mulches[experiment_ID]=A3)))</f>
        <v xml:space="preserve"> | </v>
      </c>
    </row>
    <row r="4" spans="1:9" x14ac:dyDescent="0.35">
      <c r="B4" t="str" cm="1">
        <f t="array" ref="B4">TRANSPOSE(_xlfn._xlws.SORT(_xlfn._xlws.FILTER(mulches[mulch_level]&amp;" | "&amp;mulches[mulch_level_name],mulches[experiment_ID]=A4)))</f>
        <v xml:space="preserve"> | </v>
      </c>
    </row>
    <row r="5" spans="1:9" x14ac:dyDescent="0.35">
      <c r="B5" t="str" cm="1">
        <f t="array" ref="B5">TRANSPOSE(_xlfn._xlws.SORT(_xlfn._xlws.FILTER(mulches[mulch_level]&amp;" | "&amp;mulches[mulch_level_name],mulches[experiment_ID]=A5)))</f>
        <v xml:space="preserve"> | </v>
      </c>
    </row>
    <row r="6" spans="1:9" x14ac:dyDescent="0.35">
      <c r="B6" t="str" cm="1">
        <f t="array" ref="B6">TRANSPOSE(_xlfn._xlws.SORT(_xlfn._xlws.FILTER(mulches[mulch_level]&amp;" | "&amp;mulches[mulch_level_name],mulches[experiment_ID]=A6)))</f>
        <v xml:space="preserve"> | </v>
      </c>
    </row>
    <row r="7" spans="1:9" x14ac:dyDescent="0.35">
      <c r="B7" t="str" cm="1">
        <f t="array" ref="B7">TRANSPOSE(_xlfn._xlws.SORT(_xlfn._xlws.FILTER(mulches[mulch_level]&amp;" | "&amp;mulches[mulch_level_name],mulches[experiment_ID]=A7)))</f>
        <v xml:space="preserve"> | </v>
      </c>
    </row>
    <row r="8" spans="1:9" x14ac:dyDescent="0.35">
      <c r="B8" t="str" cm="1">
        <f t="array" ref="B8">TRANSPOSE(_xlfn._xlws.SORT(_xlfn._xlws.FILTER(mulches[mulch_level]&amp;" | "&amp;mulches[mulch_level_name],mulches[experiment_ID]=A8)))</f>
        <v xml:space="preserve"> | </v>
      </c>
    </row>
    <row r="9" spans="1:9" x14ac:dyDescent="0.35">
      <c r="B9" t="str" cm="1">
        <f t="array" ref="B9">TRANSPOSE(_xlfn._xlws.SORT(_xlfn._xlws.FILTER(mulches[mulch_level]&amp;" | "&amp;mulches[mulch_level_name],mulches[experiment_ID]=A9)))</f>
        <v xml:space="preserve"> | </v>
      </c>
    </row>
    <row r="10" spans="1:9" x14ac:dyDescent="0.35">
      <c r="B10" t="str" cm="1">
        <f t="array" ref="B10">TRANSPOSE(_xlfn._xlws.SORT(_xlfn._xlws.FILTER(mulches[mulch_level]&amp;" | "&amp;mulches[mulch_level_name],mulches[experiment_ID]=A10)))</f>
        <v xml:space="preserve"> | </v>
      </c>
    </row>
    <row r="11" spans="1:9" x14ac:dyDescent="0.35">
      <c r="B11" t="str" cm="1">
        <f t="array" ref="B11">TRANSPOSE(_xlfn._xlws.SORT(_xlfn._xlws.FILTER(mulches[mulch_level]&amp;" | "&amp;mulches[mulch_level_name],mulches[experiment_ID]=A11)))</f>
        <v xml:space="preserve"> | </v>
      </c>
    </row>
    <row r="12" spans="1:9" x14ac:dyDescent="0.35">
      <c r="B12" t="str" cm="1">
        <f t="array" ref="B12">TRANSPOSE(_xlfn._xlws.SORT(_xlfn._xlws.FILTER(mulches[mulch_level]&amp;" | "&amp;mulches[mulch_level_name],mulches[experiment_ID]=A12)))</f>
        <v xml:space="preserve"> | </v>
      </c>
    </row>
    <row r="13" spans="1:9" x14ac:dyDescent="0.35">
      <c r="B13" t="str" cm="1">
        <f t="array" ref="B13">TRANSPOSE(_xlfn._xlws.SORT(_xlfn._xlws.FILTER(mulches[mulch_level]&amp;" | "&amp;mulches[mulch_level_name],mulches[experiment_ID]=A13)))</f>
        <v xml:space="preserve"> | </v>
      </c>
    </row>
    <row r="14" spans="1:9" x14ac:dyDescent="0.35">
      <c r="B14" t="str" cm="1">
        <f t="array" ref="B14">TRANSPOSE(_xlfn._xlws.SORT(_xlfn._xlws.FILTER(mulches[mulch_level]&amp;" | "&amp;mulches[mulch_level_name],mulches[experiment_ID]=A14)))</f>
        <v xml:space="preserve"> | </v>
      </c>
    </row>
    <row r="15" spans="1:9" x14ac:dyDescent="0.35">
      <c r="B15" t="str" cm="1">
        <f t="array" ref="B15">TRANSPOSE(_xlfn._xlws.SORT(_xlfn._xlws.FILTER(mulches[mulch_level]&amp;" | "&amp;mulches[mulch_level_name],mulches[experiment_ID]=A15)))</f>
        <v xml:space="preserve"> | </v>
      </c>
    </row>
    <row r="16" spans="1:9" x14ac:dyDescent="0.35">
      <c r="B16" t="str" cm="1">
        <f t="array" ref="B16">TRANSPOSE(_xlfn._xlws.SORT(_xlfn._xlws.FILTER(mulches[mulch_level]&amp;" | "&amp;mulches[mulch_level_name],mulches[experiment_ID]=A16)))</f>
        <v xml:space="preserve"> | </v>
      </c>
    </row>
    <row r="17" spans="2:2" x14ac:dyDescent="0.35">
      <c r="B17" t="str" cm="1">
        <f t="array" ref="B17">TRANSPOSE(_xlfn._xlws.SORT(_xlfn._xlws.FILTER(mulches[mulch_level]&amp;" | "&amp;mulches[mulch_level_name],mulches[experiment_ID]=A17)))</f>
        <v xml:space="preserve"> | </v>
      </c>
    </row>
    <row r="18" spans="2:2" x14ac:dyDescent="0.35">
      <c r="B18" t="str" cm="1">
        <f t="array" ref="B18">TRANSPOSE(_xlfn._xlws.SORT(_xlfn._xlws.FILTER(mulches[mulch_level]&amp;" | "&amp;mulches[mulch_level_name],mulches[experiment_ID]=A18)))</f>
        <v xml:space="preserve"> | </v>
      </c>
    </row>
    <row r="19" spans="2:2" x14ac:dyDescent="0.35">
      <c r="B19" t="str" cm="1">
        <f t="array" ref="B19">TRANSPOSE(_xlfn._xlws.SORT(_xlfn._xlws.FILTER(mulches[mulch_level]&amp;" | "&amp;mulches[mulch_level_name],mulches[experiment_ID]=A19)))</f>
        <v xml:space="preserve"> | </v>
      </c>
    </row>
    <row r="20" spans="2:2" x14ac:dyDescent="0.35">
      <c r="B20" t="str" cm="1">
        <f t="array" ref="B20">TRANSPOSE(_xlfn._xlws.SORT(_xlfn._xlws.FILTER(mulches[mulch_level]&amp;" | "&amp;mulches[mulch_level_name],mulches[experiment_ID]=A20)))</f>
        <v xml:space="preserve"> | </v>
      </c>
    </row>
    <row r="21" spans="2:2" x14ac:dyDescent="0.35">
      <c r="B21" t="str" cm="1">
        <f t="array" ref="B21">TRANSPOSE(_xlfn._xlws.SORT(_xlfn._xlws.FILTER(mulches[mulch_level]&amp;" | "&amp;mulches[mulch_level_name],mulches[experiment_ID]=A21)))</f>
        <v xml:space="preserve"> | </v>
      </c>
    </row>
    <row r="22" spans="2:2" x14ac:dyDescent="0.35">
      <c r="B22" t="str" cm="1">
        <f t="array" ref="B22">TRANSPOSE(_xlfn._xlws.SORT(_xlfn._xlws.FILTER(mulches[mulch_level]&amp;" | "&amp;mulches[mulch_level_name],mulches[experiment_ID]=A22)))</f>
        <v xml:space="preserve"> | </v>
      </c>
    </row>
    <row r="23" spans="2:2" x14ac:dyDescent="0.35">
      <c r="B23" t="str" cm="1">
        <f t="array" ref="B23">TRANSPOSE(_xlfn._xlws.SORT(_xlfn._xlws.FILTER(mulches[mulch_level]&amp;" | "&amp;mulches[mulch_level_name],mulches[experiment_ID]=A23)))</f>
        <v xml:space="preserve"> | </v>
      </c>
    </row>
    <row r="24" spans="2:2" x14ac:dyDescent="0.35">
      <c r="B24" t="str" cm="1">
        <f t="array" ref="B24">TRANSPOSE(_xlfn._xlws.SORT(_xlfn._xlws.FILTER(mulches[mulch_level]&amp;" | "&amp;mulches[mulch_level_name],mulches[experiment_ID]=A24)))</f>
        <v xml:space="preserve"> | </v>
      </c>
    </row>
    <row r="25" spans="2:2" x14ac:dyDescent="0.35">
      <c r="B25" t="str" cm="1">
        <f t="array" ref="B25">TRANSPOSE(_xlfn._xlws.SORT(_xlfn._xlws.FILTER(mulches[mulch_level]&amp;" | "&amp;mulches[mulch_level_name],mulches[experiment_ID]=A25)))</f>
        <v xml:space="preserve"> | </v>
      </c>
    </row>
    <row r="26" spans="2:2" x14ac:dyDescent="0.35">
      <c r="B26" t="str" cm="1">
        <f t="array" ref="B26">TRANSPOSE(_xlfn._xlws.SORT(_xlfn._xlws.FILTER(mulches[mulch_level]&amp;" | "&amp;mulches[mulch_level_name],mulches[experiment_ID]=A26)))</f>
        <v xml:space="preserve"> | </v>
      </c>
    </row>
    <row r="27" spans="2:2" x14ac:dyDescent="0.35">
      <c r="B27" t="str" cm="1">
        <f t="array" ref="B27">TRANSPOSE(_xlfn._xlws.SORT(_xlfn._xlws.FILTER(mulches[mulch_level]&amp;" | "&amp;mulches[mulch_level_name],mulches[experiment_ID]=A27)))</f>
        <v xml:space="preserve"> | </v>
      </c>
    </row>
    <row r="28" spans="2:2" x14ac:dyDescent="0.35">
      <c r="B28" t="str" cm="1">
        <f t="array" ref="B28">TRANSPOSE(_xlfn._xlws.SORT(_xlfn._xlws.FILTER(mulches[mulch_level]&amp;" | "&amp;mulches[mulch_level_name],mulches[experiment_ID]=A28)))</f>
        <v xml:space="preserve"> | </v>
      </c>
    </row>
    <row r="29" spans="2:2" x14ac:dyDescent="0.35">
      <c r="B29" t="str" cm="1">
        <f t="array" ref="B29">TRANSPOSE(_xlfn._xlws.SORT(_xlfn._xlws.FILTER(mulches[mulch_level]&amp;" | "&amp;mulches[mulch_level_name],mulches[experiment_ID]=A29)))</f>
        <v xml:space="preserve"> | </v>
      </c>
    </row>
    <row r="30" spans="2:2" x14ac:dyDescent="0.35">
      <c r="B30" t="str" cm="1">
        <f t="array" ref="B30">TRANSPOSE(_xlfn._xlws.SORT(_xlfn._xlws.FILTER(mulches[mulch_level]&amp;" | "&amp;mulches[mulch_level_name],mulches[experiment_ID]=A30)))</f>
        <v xml:space="preserve"> | </v>
      </c>
    </row>
    <row r="31" spans="2:2" x14ac:dyDescent="0.35">
      <c r="B31" t="str" cm="1">
        <f t="array" ref="B31">TRANSPOSE(_xlfn._xlws.SORT(_xlfn._xlws.FILTER(mulches[mulch_level]&amp;" | "&amp;mulches[mulch_level_name],mulches[experiment_ID]=A31)))</f>
        <v xml:space="preserve"> | </v>
      </c>
    </row>
    <row r="32" spans="2:2" x14ac:dyDescent="0.35">
      <c r="B32" t="str" cm="1">
        <f t="array" ref="B32">TRANSPOSE(_xlfn._xlws.SORT(_xlfn._xlws.FILTER(mulches[mulch_level]&amp;" | "&amp;mulches[mulch_level_name],mulches[experiment_ID]=A32)))</f>
        <v xml:space="preserve"> | </v>
      </c>
    </row>
    <row r="33" spans="2:2" x14ac:dyDescent="0.35">
      <c r="B33" t="str" cm="1">
        <f t="array" ref="B33">TRANSPOSE(_xlfn._xlws.SORT(_xlfn._xlws.FILTER(mulches[mulch_level]&amp;" | "&amp;mulches[mulch_level_name],mulches[experiment_ID]=A33)))</f>
        <v xml:space="preserve"> | </v>
      </c>
    </row>
    <row r="34" spans="2:2" x14ac:dyDescent="0.35">
      <c r="B34" t="str" cm="1">
        <f t="array" ref="B34">TRANSPOSE(_xlfn._xlws.SORT(_xlfn._xlws.FILTER(mulches[mulch_level]&amp;" | "&amp;mulches[mulch_level_name],mulches[experiment_ID]=A34)))</f>
        <v xml:space="preserve"> | </v>
      </c>
    </row>
    <row r="35" spans="2:2" x14ac:dyDescent="0.35">
      <c r="B35" t="str" cm="1">
        <f t="array" ref="B35">TRANSPOSE(_xlfn._xlws.SORT(_xlfn._xlws.FILTER(mulches[mulch_level]&amp;" | "&amp;mulches[mulch_level_name],mulches[experiment_ID]=A35)))</f>
        <v xml:space="preserve"> | </v>
      </c>
    </row>
    <row r="36" spans="2:2" x14ac:dyDescent="0.35">
      <c r="B36" t="str" cm="1">
        <f t="array" ref="B36">TRANSPOSE(_xlfn._xlws.SORT(_xlfn._xlws.FILTER(mulches[mulch_level]&amp;" | "&amp;mulches[mulch_level_name],mulches[experiment_ID]=A36)))</f>
        <v xml:space="preserve"> | </v>
      </c>
    </row>
    <row r="37" spans="2:2" x14ac:dyDescent="0.35">
      <c r="B37" t="str" cm="1">
        <f t="array" ref="B37">TRANSPOSE(_xlfn._xlws.SORT(_xlfn._xlws.FILTER(mulches[mulch_level]&amp;" | "&amp;mulches[mulch_level_name],mulches[experiment_ID]=A37)))</f>
        <v xml:space="preserve"> | </v>
      </c>
    </row>
    <row r="38" spans="2:2" x14ac:dyDescent="0.35">
      <c r="B38" t="str" cm="1">
        <f t="array" ref="B38">TRANSPOSE(_xlfn._xlws.SORT(_xlfn._xlws.FILTER(mulches[mulch_level]&amp;" | "&amp;mulches[mulch_level_name],mulches[experiment_ID]=A38)))</f>
        <v xml:space="preserve"> | </v>
      </c>
    </row>
    <row r="39" spans="2:2" x14ac:dyDescent="0.35">
      <c r="B39" t="str" cm="1">
        <f t="array" ref="B39">TRANSPOSE(_xlfn._xlws.SORT(_xlfn._xlws.FILTER(mulches[mulch_level]&amp;" | "&amp;mulches[mulch_level_name],mulches[experiment_ID]=A39)))</f>
        <v xml:space="preserve"> | </v>
      </c>
    </row>
    <row r="40" spans="2:2" x14ac:dyDescent="0.35">
      <c r="B40" t="str" cm="1">
        <f t="array" ref="B40">TRANSPOSE(_xlfn._xlws.SORT(_xlfn._xlws.FILTER(mulches[mulch_level]&amp;" | "&amp;mulches[mulch_level_name],mulches[experiment_ID]=A40)))</f>
        <v xml:space="preserve"> | </v>
      </c>
    </row>
    <row r="41" spans="2:2" x14ac:dyDescent="0.35">
      <c r="B41" t="str" cm="1">
        <f t="array" ref="B41">TRANSPOSE(_xlfn._xlws.SORT(_xlfn._xlws.FILTER(mulches[mulch_level]&amp;" | "&amp;mulches[mulch_level_name],mulches[experiment_ID]=A41)))</f>
        <v xml:space="preserve"> | </v>
      </c>
    </row>
    <row r="42" spans="2:2" x14ac:dyDescent="0.35">
      <c r="B42" t="str" cm="1">
        <f t="array" ref="B42">TRANSPOSE(_xlfn._xlws.SORT(_xlfn._xlws.FILTER(mulches[mulch_level]&amp;" | "&amp;mulches[mulch_level_name],mulches[experiment_ID]=A42)))</f>
        <v xml:space="preserve"> | </v>
      </c>
    </row>
    <row r="43" spans="2:2" x14ac:dyDescent="0.35">
      <c r="B43" t="str" cm="1">
        <f t="array" ref="B43">TRANSPOSE(_xlfn._xlws.SORT(_xlfn._xlws.FILTER(mulches[mulch_level]&amp;" | "&amp;mulches[mulch_level_name],mulches[experiment_ID]=A43)))</f>
        <v xml:space="preserve"> | </v>
      </c>
    </row>
    <row r="44" spans="2:2" x14ac:dyDescent="0.35">
      <c r="B44" t="str" cm="1">
        <f t="array" ref="B44">TRANSPOSE(_xlfn._xlws.SORT(_xlfn._xlws.FILTER(mulches[mulch_level]&amp;" | "&amp;mulches[mulch_level_name],mulches[experiment_ID]=A44)))</f>
        <v xml:space="preserve"> | </v>
      </c>
    </row>
    <row r="45" spans="2:2" x14ac:dyDescent="0.35">
      <c r="B45" t="str" cm="1">
        <f t="array" ref="B45">TRANSPOSE(_xlfn._xlws.SORT(_xlfn._xlws.FILTER(mulches[mulch_level]&amp;" | "&amp;mulches[mulch_level_name],mulches[experiment_ID]=A45)))</f>
        <v xml:space="preserve"> | </v>
      </c>
    </row>
    <row r="46" spans="2:2" x14ac:dyDescent="0.35">
      <c r="B46" t="str" cm="1">
        <f t="array" ref="B46">TRANSPOSE(_xlfn._xlws.SORT(_xlfn._xlws.FILTER(mulches[mulch_level]&amp;" | "&amp;mulches[mulch_level_name],mulches[experiment_ID]=A46)))</f>
        <v xml:space="preserve"> | </v>
      </c>
    </row>
    <row r="47" spans="2:2" x14ac:dyDescent="0.35">
      <c r="B47" t="str" cm="1">
        <f t="array" ref="B47">TRANSPOSE(_xlfn._xlws.SORT(_xlfn._xlws.FILTER(mulches[mulch_level]&amp;" | "&amp;mulches[mulch_level_name],mulches[experiment_ID]=A47)))</f>
        <v xml:space="preserve"> | </v>
      </c>
    </row>
    <row r="48" spans="2:2" x14ac:dyDescent="0.35">
      <c r="B48" t="str" cm="1">
        <f t="array" ref="B48">TRANSPOSE(_xlfn._xlws.SORT(_xlfn._xlws.FILTER(mulches[mulch_level]&amp;" | "&amp;mulches[mulch_level_name],mulches[experiment_ID]=A48)))</f>
        <v xml:space="preserve"> | </v>
      </c>
    </row>
    <row r="49" spans="2:2" x14ac:dyDescent="0.35">
      <c r="B49" t="str" cm="1">
        <f t="array" ref="B49">TRANSPOSE(_xlfn._xlws.SORT(_xlfn._xlws.FILTER(mulches[mulch_level]&amp;" | "&amp;mulches[mulch_level_name],mulches[experiment_ID]=A49)))</f>
        <v xml:space="preserve"> | </v>
      </c>
    </row>
    <row r="50" spans="2:2" x14ac:dyDescent="0.35">
      <c r="B50" t="str" cm="1">
        <f t="array" ref="B50">TRANSPOSE(_xlfn._xlws.SORT(_xlfn._xlws.FILTER(mulches[mulch_level]&amp;" | "&amp;mulches[mulch_level_name],mulches[experiment_ID]=A50)))</f>
        <v xml:space="preserve"> | </v>
      </c>
    </row>
    <row r="51" spans="2:2" x14ac:dyDescent="0.35">
      <c r="B51" t="str" cm="1">
        <f t="array" ref="B51">TRANSPOSE(_xlfn._xlws.SORT(_xlfn._xlws.FILTER(mulches[mulch_level]&amp;" | "&amp;mulches[mulch_level_name],mulches[experiment_ID]=A51)))</f>
        <v xml:space="preserve"> | </v>
      </c>
    </row>
    <row r="52" spans="2:2" x14ac:dyDescent="0.35">
      <c r="B52" t="str" cm="1">
        <f t="array" ref="B52">TRANSPOSE(_xlfn._xlws.SORT(_xlfn._xlws.FILTER(mulches[mulch_level]&amp;" | "&amp;mulches[mulch_level_name],mulches[experiment_ID]=A52)))</f>
        <v xml:space="preserve"> | </v>
      </c>
    </row>
    <row r="53" spans="2:2" x14ac:dyDescent="0.35">
      <c r="B53" t="str" cm="1">
        <f t="array" ref="B53">TRANSPOSE(_xlfn._xlws.SORT(_xlfn._xlws.FILTER(mulches[mulch_level]&amp;" | "&amp;mulches[mulch_level_name],mulches[experiment_ID]=A53)))</f>
        <v xml:space="preserve"> | </v>
      </c>
    </row>
    <row r="54" spans="2:2" x14ac:dyDescent="0.35">
      <c r="B54" t="str" cm="1">
        <f t="array" ref="B54">TRANSPOSE(_xlfn._xlws.SORT(_xlfn._xlws.FILTER(mulches[mulch_level]&amp;" | "&amp;mulches[mulch_level_name],mulches[experiment_ID]=A54)))</f>
        <v xml:space="preserve"> | </v>
      </c>
    </row>
    <row r="55" spans="2:2" x14ac:dyDescent="0.35">
      <c r="B55" t="str" cm="1">
        <f t="array" ref="B55">TRANSPOSE(_xlfn._xlws.SORT(_xlfn._xlws.FILTER(mulches[mulch_level]&amp;" | "&amp;mulches[mulch_level_name],mulches[experiment_ID]=A55)))</f>
        <v xml:space="preserve"> | </v>
      </c>
    </row>
    <row r="56" spans="2:2" x14ac:dyDescent="0.35">
      <c r="B56" t="str" cm="1">
        <f t="array" ref="B56">TRANSPOSE(_xlfn._xlws.SORT(_xlfn._xlws.FILTER(mulches[mulch_level]&amp;" | "&amp;mulches[mulch_level_name],mulches[experiment_ID]=A56)))</f>
        <v xml:space="preserve"> | </v>
      </c>
    </row>
    <row r="57" spans="2:2" x14ac:dyDescent="0.35">
      <c r="B57" t="str" cm="1">
        <f t="array" ref="B57">TRANSPOSE(_xlfn._xlws.SORT(_xlfn._xlws.FILTER(mulches[mulch_level]&amp;" | "&amp;mulches[mulch_level_name],mulches[experiment_ID]=A57)))</f>
        <v xml:space="preserve"> | </v>
      </c>
    </row>
    <row r="58" spans="2:2" x14ac:dyDescent="0.35">
      <c r="B58" t="str" cm="1">
        <f t="array" ref="B58">TRANSPOSE(_xlfn._xlws.SORT(_xlfn._xlws.FILTER(mulches[mulch_level]&amp;" | "&amp;mulches[mulch_level_name],mulches[experiment_ID]=A58)))</f>
        <v xml:space="preserve"> | </v>
      </c>
    </row>
    <row r="59" spans="2:2" x14ac:dyDescent="0.35">
      <c r="B59" t="str" cm="1">
        <f t="array" ref="B59">TRANSPOSE(_xlfn._xlws.SORT(_xlfn._xlws.FILTER(mulches[mulch_level]&amp;" | "&amp;mulches[mulch_level_name],mulches[experiment_ID]=A59)))</f>
        <v xml:space="preserve"> | </v>
      </c>
    </row>
    <row r="60" spans="2:2" x14ac:dyDescent="0.35">
      <c r="B60" t="str" cm="1">
        <f t="array" ref="B60">TRANSPOSE(_xlfn._xlws.SORT(_xlfn._xlws.FILTER(mulches[mulch_level]&amp;" | "&amp;mulches[mulch_level_name],mulches[experiment_ID]=A60)))</f>
        <v xml:space="preserve"> | </v>
      </c>
    </row>
    <row r="61" spans="2:2" x14ac:dyDescent="0.35">
      <c r="B61" t="str" cm="1">
        <f t="array" ref="B61">TRANSPOSE(_xlfn._xlws.SORT(_xlfn._xlws.FILTER(mulches[mulch_level]&amp;" | "&amp;mulches[mulch_level_name],mulches[experiment_ID]=A61)))</f>
        <v xml:space="preserve"> | </v>
      </c>
    </row>
    <row r="62" spans="2:2" x14ac:dyDescent="0.35">
      <c r="B62" t="str" cm="1">
        <f t="array" ref="B62">TRANSPOSE(_xlfn._xlws.SORT(_xlfn._xlws.FILTER(mulches[mulch_level]&amp;" | "&amp;mulches[mulch_level_name],mulches[experiment_ID]=A62)))</f>
        <v xml:space="preserve"> | </v>
      </c>
    </row>
    <row r="63" spans="2:2" x14ac:dyDescent="0.35">
      <c r="B63" t="str" cm="1">
        <f t="array" ref="B63">TRANSPOSE(_xlfn._xlws.SORT(_xlfn._xlws.FILTER(mulches[mulch_level]&amp;" | "&amp;mulches[mulch_level_name],mulches[experiment_ID]=A63)))</f>
        <v xml:space="preserve"> | </v>
      </c>
    </row>
    <row r="64" spans="2:2" x14ac:dyDescent="0.35">
      <c r="B64" t="str" cm="1">
        <f t="array" ref="B64">TRANSPOSE(_xlfn._xlws.SORT(_xlfn._xlws.FILTER(mulches[mulch_level]&amp;" | "&amp;mulches[mulch_level_name],mulches[experiment_ID]=A64)))</f>
        <v xml:space="preserve"> | </v>
      </c>
    </row>
    <row r="65" spans="2:2" x14ac:dyDescent="0.35">
      <c r="B65" t="str" cm="1">
        <f t="array" ref="B65">TRANSPOSE(_xlfn._xlws.SORT(_xlfn._xlws.FILTER(mulches[mulch_level]&amp;" | "&amp;mulches[mulch_level_name],mulches[experiment_ID]=A65)))</f>
        <v xml:space="preserve"> | </v>
      </c>
    </row>
    <row r="66" spans="2:2" x14ac:dyDescent="0.35">
      <c r="B66" t="str" cm="1">
        <f t="array" ref="B66">TRANSPOSE(_xlfn._xlws.SORT(_xlfn._xlws.FILTER(mulches[mulch_level]&amp;" | "&amp;mulches[mulch_level_name],mulches[experiment_ID]=A66)))</f>
        <v xml:space="preserve"> | </v>
      </c>
    </row>
    <row r="67" spans="2:2" x14ac:dyDescent="0.35">
      <c r="B67" t="str" cm="1">
        <f t="array" ref="B67">TRANSPOSE(_xlfn._xlws.SORT(_xlfn._xlws.FILTER(mulches[mulch_level]&amp;" | "&amp;mulches[mulch_level_name],mulches[experiment_ID]=A67)))</f>
        <v xml:space="preserve"> | </v>
      </c>
    </row>
    <row r="68" spans="2:2" x14ac:dyDescent="0.35">
      <c r="B68" t="str" cm="1">
        <f t="array" ref="B68">TRANSPOSE(_xlfn._xlws.SORT(_xlfn._xlws.FILTER(mulches[mulch_level]&amp;" | "&amp;mulches[mulch_level_name],mulches[experiment_ID]=A68)))</f>
        <v xml:space="preserve"> | </v>
      </c>
    </row>
    <row r="69" spans="2:2" x14ac:dyDescent="0.35">
      <c r="B69" t="str" cm="1">
        <f t="array" ref="B69">TRANSPOSE(_xlfn._xlws.SORT(_xlfn._xlws.FILTER(mulches[mulch_level]&amp;" | "&amp;mulches[mulch_level_name],mulches[experiment_ID]=A69)))</f>
        <v xml:space="preserve"> | </v>
      </c>
    </row>
    <row r="70" spans="2:2" x14ac:dyDescent="0.35">
      <c r="B70" t="str" cm="1">
        <f t="array" ref="B70">TRANSPOSE(_xlfn._xlws.SORT(_xlfn._xlws.FILTER(mulches[mulch_level]&amp;" | "&amp;mulches[mulch_level_name],mulches[experiment_ID]=A70)))</f>
        <v xml:space="preserve"> | </v>
      </c>
    </row>
    <row r="71" spans="2:2" x14ac:dyDescent="0.35">
      <c r="B71" t="str" cm="1">
        <f t="array" ref="B71">TRANSPOSE(_xlfn._xlws.SORT(_xlfn._xlws.FILTER(mulches[mulch_level]&amp;" | "&amp;mulches[mulch_level_name],mulches[experiment_ID]=A71)))</f>
        <v xml:space="preserve"> | </v>
      </c>
    </row>
    <row r="72" spans="2:2" x14ac:dyDescent="0.35">
      <c r="B72" t="str" cm="1">
        <f t="array" ref="B72">TRANSPOSE(_xlfn._xlws.SORT(_xlfn._xlws.FILTER(mulches[mulch_level]&amp;" | "&amp;mulches[mulch_level_name],mulches[experiment_ID]=A72)))</f>
        <v xml:space="preserve"> | </v>
      </c>
    </row>
    <row r="73" spans="2:2" x14ac:dyDescent="0.35">
      <c r="B73" t="str" cm="1">
        <f t="array" ref="B73">TRANSPOSE(_xlfn._xlws.SORT(_xlfn._xlws.FILTER(mulches[mulch_level]&amp;" | "&amp;mulches[mulch_level_name],mulches[experiment_ID]=A73)))</f>
        <v xml:space="preserve"> | </v>
      </c>
    </row>
    <row r="74" spans="2:2" x14ac:dyDescent="0.35">
      <c r="B74" t="str" cm="1">
        <f t="array" ref="B74">TRANSPOSE(_xlfn._xlws.SORT(_xlfn._xlws.FILTER(mulches[mulch_level]&amp;" | "&amp;mulches[mulch_level_name],mulches[experiment_ID]=A74)))</f>
        <v xml:space="preserve"> | </v>
      </c>
    </row>
    <row r="75" spans="2:2" x14ac:dyDescent="0.35">
      <c r="B75" t="str" cm="1">
        <f t="array" ref="B75">TRANSPOSE(_xlfn._xlws.SORT(_xlfn._xlws.FILTER(mulches[mulch_level]&amp;" | "&amp;mulches[mulch_level_name],mulches[experiment_ID]=A75)))</f>
        <v xml:space="preserve"> | </v>
      </c>
    </row>
    <row r="76" spans="2:2" x14ac:dyDescent="0.35">
      <c r="B76" t="str" cm="1">
        <f t="array" ref="B76">TRANSPOSE(_xlfn._xlws.SORT(_xlfn._xlws.FILTER(mulches[mulch_level]&amp;" | "&amp;mulches[mulch_level_name],mulches[experiment_ID]=A76)))</f>
        <v xml:space="preserve"> | </v>
      </c>
    </row>
    <row r="77" spans="2:2" x14ac:dyDescent="0.35">
      <c r="B77" t="str" cm="1">
        <f t="array" ref="B77">TRANSPOSE(_xlfn._xlws.SORT(_xlfn._xlws.FILTER(mulches[mulch_level]&amp;" | "&amp;mulches[mulch_level_name],mulches[experiment_ID]=A77)))</f>
        <v xml:space="preserve"> | </v>
      </c>
    </row>
    <row r="78" spans="2:2" x14ac:dyDescent="0.35">
      <c r="B78" t="str" cm="1">
        <f t="array" ref="B78">TRANSPOSE(_xlfn._xlws.SORT(_xlfn._xlws.FILTER(mulches[mulch_level]&amp;" | "&amp;mulches[mulch_level_name],mulches[experiment_ID]=A78)))</f>
        <v xml:space="preserve"> | </v>
      </c>
    </row>
    <row r="79" spans="2:2" x14ac:dyDescent="0.35">
      <c r="B79" t="str" cm="1">
        <f t="array" ref="B79">TRANSPOSE(_xlfn._xlws.SORT(_xlfn._xlws.FILTER(mulches[mulch_level]&amp;" | "&amp;mulches[mulch_level_name],mulches[experiment_ID]=A79)))</f>
        <v xml:space="preserve"> | </v>
      </c>
    </row>
    <row r="80" spans="2:2" x14ac:dyDescent="0.35">
      <c r="B80" t="str" cm="1">
        <f t="array" ref="B80">TRANSPOSE(_xlfn._xlws.SORT(_xlfn._xlws.FILTER(mulches[mulch_level]&amp;" | "&amp;mulches[mulch_level_name],mulches[experiment_ID]=A80)))</f>
        <v xml:space="preserve"> | </v>
      </c>
    </row>
    <row r="81" spans="2:2" x14ac:dyDescent="0.35">
      <c r="B81" t="str" cm="1">
        <f t="array" ref="B81">TRANSPOSE(_xlfn._xlws.SORT(_xlfn._xlws.FILTER(mulches[mulch_level]&amp;" | "&amp;mulches[mulch_level_name],mulches[experiment_ID]=A81)))</f>
        <v xml:space="preserve"> | </v>
      </c>
    </row>
    <row r="82" spans="2:2" x14ac:dyDescent="0.35">
      <c r="B82" t="str" cm="1">
        <f t="array" ref="B82">TRANSPOSE(_xlfn._xlws.SORT(_xlfn._xlws.FILTER(mulches[mulch_level]&amp;" | "&amp;mulches[mulch_level_name],mulches[experiment_ID]=A82)))</f>
        <v xml:space="preserve"> | </v>
      </c>
    </row>
    <row r="83" spans="2:2" x14ac:dyDescent="0.35">
      <c r="B83" t="str" cm="1">
        <f t="array" ref="B83">TRANSPOSE(_xlfn._xlws.SORT(_xlfn._xlws.FILTER(mulches[mulch_level]&amp;" | "&amp;mulches[mulch_level_name],mulches[experiment_ID]=A83)))</f>
        <v xml:space="preserve"> | </v>
      </c>
    </row>
    <row r="84" spans="2:2" x14ac:dyDescent="0.35">
      <c r="B84" t="str" cm="1">
        <f t="array" ref="B84">TRANSPOSE(_xlfn._xlws.SORT(_xlfn._xlws.FILTER(mulches[mulch_level]&amp;" | "&amp;mulches[mulch_level_name],mulches[experiment_ID]=A84)))</f>
        <v xml:space="preserve"> | </v>
      </c>
    </row>
    <row r="85" spans="2:2" x14ac:dyDescent="0.35">
      <c r="B85" t="str" cm="1">
        <f t="array" ref="B85">TRANSPOSE(_xlfn._xlws.SORT(_xlfn._xlws.FILTER(mulches[mulch_level]&amp;" | "&amp;mulches[mulch_level_name],mulches[experiment_ID]=A85)))</f>
        <v xml:space="preserve"> | </v>
      </c>
    </row>
    <row r="86" spans="2:2" x14ac:dyDescent="0.35">
      <c r="B86" t="str" cm="1">
        <f t="array" ref="B86">TRANSPOSE(_xlfn._xlws.SORT(_xlfn._xlws.FILTER(mulches[mulch_level]&amp;" | "&amp;mulches[mulch_level_name],mulches[experiment_ID]=A86)))</f>
        <v xml:space="preserve"> | </v>
      </c>
    </row>
    <row r="87" spans="2:2" x14ac:dyDescent="0.35">
      <c r="B87" t="str" cm="1">
        <f t="array" ref="B87">TRANSPOSE(_xlfn._xlws.SORT(_xlfn._xlws.FILTER(mulches[mulch_level]&amp;" | "&amp;mulches[mulch_level_name],mulches[experiment_ID]=A87)))</f>
        <v xml:space="preserve"> | </v>
      </c>
    </row>
    <row r="88" spans="2:2" x14ac:dyDescent="0.35">
      <c r="B88" t="str" cm="1">
        <f t="array" ref="B88">TRANSPOSE(_xlfn._xlws.SORT(_xlfn._xlws.FILTER(mulches[mulch_level]&amp;" | "&amp;mulches[mulch_level_name],mulches[experiment_ID]=A88)))</f>
        <v xml:space="preserve"> | </v>
      </c>
    </row>
    <row r="89" spans="2:2" x14ac:dyDescent="0.35">
      <c r="B89" t="str" cm="1">
        <f t="array" ref="B89">TRANSPOSE(_xlfn._xlws.SORT(_xlfn._xlws.FILTER(mulches[mulch_level]&amp;" | "&amp;mulches[mulch_level_name],mulches[experiment_ID]=A89)))</f>
        <v xml:space="preserve"> | </v>
      </c>
    </row>
    <row r="90" spans="2:2" x14ac:dyDescent="0.35">
      <c r="B90" t="str" cm="1">
        <f t="array" ref="B90">TRANSPOSE(_xlfn._xlws.SORT(_xlfn._xlws.FILTER(mulches[mulch_level]&amp;" | "&amp;mulches[mulch_level_name],mulches[experiment_ID]=A90)))</f>
        <v xml:space="preserve"> | </v>
      </c>
    </row>
    <row r="91" spans="2:2" x14ac:dyDescent="0.35">
      <c r="B91" t="str" cm="1">
        <f t="array" ref="B91">TRANSPOSE(_xlfn._xlws.SORT(_xlfn._xlws.FILTER(mulches[mulch_level]&amp;" | "&amp;mulches[mulch_level_name],mulches[experiment_ID]=A91)))</f>
        <v xml:space="preserve"> | </v>
      </c>
    </row>
    <row r="92" spans="2:2" x14ac:dyDescent="0.35">
      <c r="B92" t="str" cm="1">
        <f t="array" ref="B92">TRANSPOSE(_xlfn._xlws.SORT(_xlfn._xlws.FILTER(mulches[mulch_level]&amp;" | "&amp;mulches[mulch_level_name],mulches[experiment_ID]=A92)))</f>
        <v xml:space="preserve"> | </v>
      </c>
    </row>
    <row r="93" spans="2:2" x14ac:dyDescent="0.35">
      <c r="B93" t="str" cm="1">
        <f t="array" ref="B93">TRANSPOSE(_xlfn._xlws.SORT(_xlfn._xlws.FILTER(mulches[mulch_level]&amp;" | "&amp;mulches[mulch_level_name],mulches[experiment_ID]=A93)))</f>
        <v xml:space="preserve"> | </v>
      </c>
    </row>
    <row r="94" spans="2:2" x14ac:dyDescent="0.35">
      <c r="B94" t="str" cm="1">
        <f t="array" ref="B94">TRANSPOSE(_xlfn._xlws.SORT(_xlfn._xlws.FILTER(mulches[mulch_level]&amp;" | "&amp;mulches[mulch_level_name],mulches[experiment_ID]=A94)))</f>
        <v xml:space="preserve"> | </v>
      </c>
    </row>
    <row r="95" spans="2:2" x14ac:dyDescent="0.35">
      <c r="B95" t="str" cm="1">
        <f t="array" ref="B95">TRANSPOSE(_xlfn._xlws.SORT(_xlfn._xlws.FILTER(mulches[mulch_level]&amp;" | "&amp;mulches[mulch_level_name],mulches[experiment_ID]=A95)))</f>
        <v xml:space="preserve"> | </v>
      </c>
    </row>
    <row r="96" spans="2:2" x14ac:dyDescent="0.35">
      <c r="B96" t="str" cm="1">
        <f t="array" ref="B96">TRANSPOSE(_xlfn._xlws.SORT(_xlfn._xlws.FILTER(mulches[mulch_level]&amp;" | "&amp;mulches[mulch_level_name],mulches[experiment_ID]=A96)))</f>
        <v xml:space="preserve"> | </v>
      </c>
    </row>
    <row r="97" spans="2:2" x14ac:dyDescent="0.35">
      <c r="B97" t="str" cm="1">
        <f t="array" ref="B97">TRANSPOSE(_xlfn._xlws.SORT(_xlfn._xlws.FILTER(mulches[mulch_level]&amp;" | "&amp;mulches[mulch_level_name],mulches[experiment_ID]=A97)))</f>
        <v xml:space="preserve"> | </v>
      </c>
    </row>
    <row r="98" spans="2:2" x14ac:dyDescent="0.35">
      <c r="B98" t="str" cm="1">
        <f t="array" ref="B98">TRANSPOSE(_xlfn._xlws.SORT(_xlfn._xlws.FILTER(mulches[mulch_level]&amp;" | "&amp;mulches[mulch_level_name],mulches[experiment_ID]=A98)))</f>
        <v xml:space="preserve"> | </v>
      </c>
    </row>
    <row r="99" spans="2:2" x14ac:dyDescent="0.35">
      <c r="B99" t="str" cm="1">
        <f t="array" ref="B99">TRANSPOSE(_xlfn._xlws.SORT(_xlfn._xlws.FILTER(mulches[mulch_level]&amp;" | "&amp;mulches[mulch_level_name],mulches[experiment_ID]=A99)))</f>
        <v xml:space="preserve"> | </v>
      </c>
    </row>
    <row r="100" spans="2:2" x14ac:dyDescent="0.35">
      <c r="B100" t="str" cm="1">
        <f t="array" ref="B100">TRANSPOSE(_xlfn._xlws.SORT(_xlfn._xlws.FILTER(mulches[mulch_level]&amp;" | "&amp;mulches[mulch_level_name],mulches[experiment_ID]=A100)))</f>
        <v xml:space="preserve"> | </v>
      </c>
    </row>
    <row r="101" spans="2:2" x14ac:dyDescent="0.35">
      <c r="B101" t="str" cm="1">
        <f t="array" ref="B101">TRANSPOSE(_xlfn._xlws.SORT(_xlfn._xlws.FILTER(mulches[mulch_level]&amp;" | "&amp;mulches[mulch_level_name],mulches[experiment_ID]=A101)))</f>
        <v xml:space="preserve"> | </v>
      </c>
    </row>
    <row r="102" spans="2:2" x14ac:dyDescent="0.35">
      <c r="B102" t="str" cm="1">
        <f t="array" ref="B102">TRANSPOSE(_xlfn._xlws.SORT(_xlfn._xlws.FILTER(mulches[mulch_level]&amp;" | "&amp;mulches[mulch_level_name],mulches[experiment_ID]=A102)))</f>
        <v xml:space="preserve"> | </v>
      </c>
    </row>
    <row r="103" spans="2:2" x14ac:dyDescent="0.35">
      <c r="B103" t="str" cm="1">
        <f t="array" ref="B103">TRANSPOSE(_xlfn._xlws.SORT(_xlfn._xlws.FILTER(mulches[mulch_level]&amp;" | "&amp;mulches[mulch_level_name],mulches[experiment_ID]=A103)))</f>
        <v xml:space="preserve"> | </v>
      </c>
    </row>
    <row r="104" spans="2:2" x14ac:dyDescent="0.35">
      <c r="B104" t="str" cm="1">
        <f t="array" ref="B104">TRANSPOSE(_xlfn._xlws.SORT(_xlfn._xlws.FILTER(mulches[mulch_level]&amp;" | "&amp;mulches[mulch_level_name],mulches[experiment_ID]=A104)))</f>
        <v xml:space="preserve"> | </v>
      </c>
    </row>
    <row r="105" spans="2:2" x14ac:dyDescent="0.35">
      <c r="B105" t="str" cm="1">
        <f t="array" ref="B105">TRANSPOSE(_xlfn._xlws.SORT(_xlfn._xlws.FILTER(mulches[mulch_level]&amp;" | "&amp;mulches[mulch_level_name],mulches[experiment_ID]=A105)))</f>
        <v xml:space="preserve"> | </v>
      </c>
    </row>
    <row r="106" spans="2:2" x14ac:dyDescent="0.35">
      <c r="B106" t="str" cm="1">
        <f t="array" ref="B106">TRANSPOSE(_xlfn._xlws.SORT(_xlfn._xlws.FILTER(mulches[mulch_level]&amp;" | "&amp;mulches[mulch_level_name],mulches[experiment_ID]=A106)))</f>
        <v xml:space="preserve"> | </v>
      </c>
    </row>
    <row r="107" spans="2:2" x14ac:dyDescent="0.35">
      <c r="B107" t="str" cm="1">
        <f t="array" ref="B107">TRANSPOSE(_xlfn._xlws.SORT(_xlfn._xlws.FILTER(mulches[mulch_level]&amp;" | "&amp;mulches[mulch_level_name],mulches[experiment_ID]=A107)))</f>
        <v xml:space="preserve"> | </v>
      </c>
    </row>
    <row r="108" spans="2:2" x14ac:dyDescent="0.35">
      <c r="B108" t="str" cm="1">
        <f t="array" ref="B108">TRANSPOSE(_xlfn._xlws.SORT(_xlfn._xlws.FILTER(mulches[mulch_level]&amp;" | "&amp;mulches[mulch_level_name],mulches[experiment_ID]=A108)))</f>
        <v xml:space="preserve"> | </v>
      </c>
    </row>
    <row r="109" spans="2:2" x14ac:dyDescent="0.35">
      <c r="B109" t="str" cm="1">
        <f t="array" ref="B109">TRANSPOSE(_xlfn._xlws.SORT(_xlfn._xlws.FILTER(mulches[mulch_level]&amp;" | "&amp;mulches[mulch_level_name],mulches[experiment_ID]=A109)))</f>
        <v xml:space="preserve"> | </v>
      </c>
    </row>
    <row r="110" spans="2:2" x14ac:dyDescent="0.35">
      <c r="B110" t="str" cm="1">
        <f t="array" ref="B110">TRANSPOSE(_xlfn._xlws.SORT(_xlfn._xlws.FILTER(mulches[mulch_level]&amp;" | "&amp;mulches[mulch_level_name],mulches[experiment_ID]=A110)))</f>
        <v xml:space="preserve"> | </v>
      </c>
    </row>
    <row r="111" spans="2:2" x14ac:dyDescent="0.35">
      <c r="B111" t="str" cm="1">
        <f t="array" ref="B111">TRANSPOSE(_xlfn._xlws.SORT(_xlfn._xlws.FILTER(mulches[mulch_level]&amp;" | "&amp;mulches[mulch_level_name],mulches[experiment_ID]=A111)))</f>
        <v xml:space="preserve"> | </v>
      </c>
    </row>
    <row r="112" spans="2:2" x14ac:dyDescent="0.35">
      <c r="B112" t="str" cm="1">
        <f t="array" ref="B112">TRANSPOSE(_xlfn._xlws.SORT(_xlfn._xlws.FILTER(mulches[mulch_level]&amp;" | "&amp;mulches[mulch_level_name],mulches[experiment_ID]=A112)))</f>
        <v xml:space="preserve"> | </v>
      </c>
    </row>
    <row r="113" spans="2:2" x14ac:dyDescent="0.35">
      <c r="B113" t="str" cm="1">
        <f t="array" ref="B113">TRANSPOSE(_xlfn._xlws.SORT(_xlfn._xlws.FILTER(mulches[mulch_level]&amp;" | "&amp;mulches[mulch_level_name],mulches[experiment_ID]=A113)))</f>
        <v xml:space="preserve"> | </v>
      </c>
    </row>
    <row r="114" spans="2:2" x14ac:dyDescent="0.35">
      <c r="B114" t="str" cm="1">
        <f t="array" ref="B114">TRANSPOSE(_xlfn._xlws.SORT(_xlfn._xlws.FILTER(mulches[mulch_level]&amp;" | "&amp;mulches[mulch_level_name],mulches[experiment_ID]=A114)))</f>
        <v xml:space="preserve"> | </v>
      </c>
    </row>
    <row r="115" spans="2:2" x14ac:dyDescent="0.35">
      <c r="B115" t="str" cm="1">
        <f t="array" ref="B115">TRANSPOSE(_xlfn._xlws.SORT(_xlfn._xlws.FILTER(mulches[mulch_level]&amp;" | "&amp;mulches[mulch_level_name],mulches[experiment_ID]=A115)))</f>
        <v xml:space="preserve"> | </v>
      </c>
    </row>
    <row r="116" spans="2:2" x14ac:dyDescent="0.35">
      <c r="B116" t="str" cm="1">
        <f t="array" ref="B116">TRANSPOSE(_xlfn._xlws.SORT(_xlfn._xlws.FILTER(mulches[mulch_level]&amp;" | "&amp;mulches[mulch_level_name],mulches[experiment_ID]=A116)))</f>
        <v xml:space="preserve"> | </v>
      </c>
    </row>
    <row r="117" spans="2:2" x14ac:dyDescent="0.35">
      <c r="B117" t="str" cm="1">
        <f t="array" ref="B117">TRANSPOSE(_xlfn._xlws.SORT(_xlfn._xlws.FILTER(mulches[mulch_level]&amp;" | "&amp;mulches[mulch_level_name],mulches[experiment_ID]=A117)))</f>
        <v xml:space="preserve"> | </v>
      </c>
    </row>
    <row r="118" spans="2:2" x14ac:dyDescent="0.35">
      <c r="B118" t="str" cm="1">
        <f t="array" ref="B118">TRANSPOSE(_xlfn._xlws.SORT(_xlfn._xlws.FILTER(mulches[mulch_level]&amp;" | "&amp;mulches[mulch_level_name],mulches[experiment_ID]=A118)))</f>
        <v xml:space="preserve"> | </v>
      </c>
    </row>
    <row r="119" spans="2:2" x14ac:dyDescent="0.35">
      <c r="B119" t="str" cm="1">
        <f t="array" ref="B119">TRANSPOSE(_xlfn._xlws.SORT(_xlfn._xlws.FILTER(mulches[mulch_level]&amp;" | "&amp;mulches[mulch_level_name],mulches[experiment_ID]=A119)))</f>
        <v xml:space="preserve"> | </v>
      </c>
    </row>
    <row r="120" spans="2:2" x14ac:dyDescent="0.35">
      <c r="B120" t="str" cm="1">
        <f t="array" ref="B120">TRANSPOSE(_xlfn._xlws.SORT(_xlfn._xlws.FILTER(mulches[mulch_level]&amp;" | "&amp;mulches[mulch_level_name],mulches[experiment_ID]=A120)))</f>
        <v xml:space="preserve"> | </v>
      </c>
    </row>
    <row r="121" spans="2:2" x14ac:dyDescent="0.35">
      <c r="B121" t="str" cm="1">
        <f t="array" ref="B121">TRANSPOSE(_xlfn._xlws.SORT(_xlfn._xlws.FILTER(mulches[mulch_level]&amp;" | "&amp;mulches[mulch_level_name],mulches[experiment_ID]=A121)))</f>
        <v xml:space="preserve"> | </v>
      </c>
    </row>
    <row r="122" spans="2:2" x14ac:dyDescent="0.35">
      <c r="B122" t="str" cm="1">
        <f t="array" ref="B122">TRANSPOSE(_xlfn._xlws.SORT(_xlfn._xlws.FILTER(mulches[mulch_level]&amp;" | "&amp;mulches[mulch_level_name],mulches[experiment_ID]=A122)))</f>
        <v xml:space="preserve"> | </v>
      </c>
    </row>
    <row r="123" spans="2:2" x14ac:dyDescent="0.35">
      <c r="B123" t="str" cm="1">
        <f t="array" ref="B123">TRANSPOSE(_xlfn._xlws.SORT(_xlfn._xlws.FILTER(mulches[mulch_level]&amp;" | "&amp;mulches[mulch_level_name],mulches[experiment_ID]=A123)))</f>
        <v xml:space="preserve"> | </v>
      </c>
    </row>
    <row r="124" spans="2:2" x14ac:dyDescent="0.35">
      <c r="B124" t="str" cm="1">
        <f t="array" ref="B124">TRANSPOSE(_xlfn._xlws.SORT(_xlfn._xlws.FILTER(mulches[mulch_level]&amp;" | "&amp;mulches[mulch_level_name],mulches[experiment_ID]=A124)))</f>
        <v xml:space="preserve"> | </v>
      </c>
    </row>
    <row r="125" spans="2:2" x14ac:dyDescent="0.35">
      <c r="B125" t="str" cm="1">
        <f t="array" ref="B125">TRANSPOSE(_xlfn._xlws.SORT(_xlfn._xlws.FILTER(mulches[mulch_level]&amp;" | "&amp;mulches[mulch_level_name],mulches[experiment_ID]=A125)))</f>
        <v xml:space="preserve"> | </v>
      </c>
    </row>
    <row r="126" spans="2:2" x14ac:dyDescent="0.35">
      <c r="B126" t="str" cm="1">
        <f t="array" ref="B126">TRANSPOSE(_xlfn._xlws.SORT(_xlfn._xlws.FILTER(mulches[mulch_level]&amp;" | "&amp;mulches[mulch_level_name],mulches[experiment_ID]=A126)))</f>
        <v xml:space="preserve"> | </v>
      </c>
    </row>
    <row r="127" spans="2:2" x14ac:dyDescent="0.35">
      <c r="B127" t="str" cm="1">
        <f t="array" ref="B127">TRANSPOSE(_xlfn._xlws.SORT(_xlfn._xlws.FILTER(mulches[mulch_level]&amp;" | "&amp;mulches[mulch_level_name],mulches[experiment_ID]=A127)))</f>
        <v xml:space="preserve"> | </v>
      </c>
    </row>
    <row r="128" spans="2:2" x14ac:dyDescent="0.35">
      <c r="B128" t="str" cm="1">
        <f t="array" ref="B128">TRANSPOSE(_xlfn._xlws.SORT(_xlfn._xlws.FILTER(mulches[mulch_level]&amp;" | "&amp;mulches[mulch_level_name],mulches[experiment_ID]=A128)))</f>
        <v xml:space="preserve"> | </v>
      </c>
    </row>
    <row r="129" spans="2:2" x14ac:dyDescent="0.35">
      <c r="B129" t="str" cm="1">
        <f t="array" ref="B129">TRANSPOSE(_xlfn._xlws.SORT(_xlfn._xlws.FILTER(mulches[mulch_level]&amp;" | "&amp;mulches[mulch_level_name],mulches[experiment_ID]=A129)))</f>
        <v xml:space="preserve"> | </v>
      </c>
    </row>
    <row r="130" spans="2:2" x14ac:dyDescent="0.35">
      <c r="B130" t="str" cm="1">
        <f t="array" ref="B130">TRANSPOSE(_xlfn._xlws.SORT(_xlfn._xlws.FILTER(mulches[mulch_level]&amp;" | "&amp;mulches[mulch_level_name],mulches[experiment_ID]=A130)))</f>
        <v xml:space="preserve"> | </v>
      </c>
    </row>
    <row r="131" spans="2:2" x14ac:dyDescent="0.35">
      <c r="B131" t="str" cm="1">
        <f t="array" ref="B131">TRANSPOSE(_xlfn._xlws.SORT(_xlfn._xlws.FILTER(mulches[mulch_level]&amp;" | "&amp;mulches[mulch_level_name],mulches[experiment_ID]=A131)))</f>
        <v xml:space="preserve"> | </v>
      </c>
    </row>
    <row r="132" spans="2:2" x14ac:dyDescent="0.35">
      <c r="B132" t="str" cm="1">
        <f t="array" ref="B132">TRANSPOSE(_xlfn._xlws.SORT(_xlfn._xlws.FILTER(mulches[mulch_level]&amp;" | "&amp;mulches[mulch_level_name],mulches[experiment_ID]=A132)))</f>
        <v xml:space="preserve"> | </v>
      </c>
    </row>
    <row r="133" spans="2:2" x14ac:dyDescent="0.35">
      <c r="B133" t="str" cm="1">
        <f t="array" ref="B133">TRANSPOSE(_xlfn._xlws.SORT(_xlfn._xlws.FILTER(mulches[mulch_level]&amp;" | "&amp;mulches[mulch_level_name],mulches[experiment_ID]=A133)))</f>
        <v xml:space="preserve"> | </v>
      </c>
    </row>
    <row r="134" spans="2:2" x14ac:dyDescent="0.35">
      <c r="B134" t="str" cm="1">
        <f t="array" ref="B134">TRANSPOSE(_xlfn._xlws.SORT(_xlfn._xlws.FILTER(mulches[mulch_level]&amp;" | "&amp;mulches[mulch_level_name],mulches[experiment_ID]=A134)))</f>
        <v xml:space="preserve"> | </v>
      </c>
    </row>
    <row r="135" spans="2:2" x14ac:dyDescent="0.35">
      <c r="B135" t="str" cm="1">
        <f t="array" ref="B135">TRANSPOSE(_xlfn._xlws.SORT(_xlfn._xlws.FILTER(mulches[mulch_level]&amp;" | "&amp;mulches[mulch_level_name],mulches[experiment_ID]=A135)))</f>
        <v xml:space="preserve"> | </v>
      </c>
    </row>
    <row r="136" spans="2:2" x14ac:dyDescent="0.35">
      <c r="B136" t="str" cm="1">
        <f t="array" ref="B136">TRANSPOSE(_xlfn._xlws.SORT(_xlfn._xlws.FILTER(mulches[mulch_level]&amp;" | "&amp;mulches[mulch_level_name],mulches[experiment_ID]=A136)))</f>
        <v xml:space="preserve"> | </v>
      </c>
    </row>
    <row r="137" spans="2:2" x14ac:dyDescent="0.35">
      <c r="B137" t="str" cm="1">
        <f t="array" ref="B137">TRANSPOSE(_xlfn._xlws.SORT(_xlfn._xlws.FILTER(mulches[mulch_level]&amp;" | "&amp;mulches[mulch_level_name],mulches[experiment_ID]=A137)))</f>
        <v xml:space="preserve"> | </v>
      </c>
    </row>
    <row r="138" spans="2:2" x14ac:dyDescent="0.35">
      <c r="B138" t="str" cm="1">
        <f t="array" ref="B138">TRANSPOSE(_xlfn._xlws.SORT(_xlfn._xlws.FILTER(mulches[mulch_level]&amp;" | "&amp;mulches[mulch_level_name],mulches[experiment_ID]=A138)))</f>
        <v xml:space="preserve"> | </v>
      </c>
    </row>
    <row r="139" spans="2:2" x14ac:dyDescent="0.35">
      <c r="B139" t="str" cm="1">
        <f t="array" ref="B139">TRANSPOSE(_xlfn._xlws.SORT(_xlfn._xlws.FILTER(mulches[mulch_level]&amp;" | "&amp;mulches[mulch_level_name],mulches[experiment_ID]=A139)))</f>
        <v xml:space="preserve"> | </v>
      </c>
    </row>
    <row r="140" spans="2:2" x14ac:dyDescent="0.35">
      <c r="B140" t="str" cm="1">
        <f t="array" ref="B140">TRANSPOSE(_xlfn._xlws.SORT(_xlfn._xlws.FILTER(mulches[mulch_level]&amp;" | "&amp;mulches[mulch_level_name],mulches[experiment_ID]=A140)))</f>
        <v xml:space="preserve"> | </v>
      </c>
    </row>
    <row r="141" spans="2:2" x14ac:dyDescent="0.35">
      <c r="B141" t="str" cm="1">
        <f t="array" ref="B141">TRANSPOSE(_xlfn._xlws.SORT(_xlfn._xlws.FILTER(mulches[mulch_level]&amp;" | "&amp;mulches[mulch_level_name],mulches[experiment_ID]=A141)))</f>
        <v xml:space="preserve"> | </v>
      </c>
    </row>
    <row r="142" spans="2:2" x14ac:dyDescent="0.35">
      <c r="B142" t="str" cm="1">
        <f t="array" ref="B142">TRANSPOSE(_xlfn._xlws.SORT(_xlfn._xlws.FILTER(mulches[mulch_level]&amp;" | "&amp;mulches[mulch_level_name],mulches[experiment_ID]=A142)))</f>
        <v xml:space="preserve"> | </v>
      </c>
    </row>
    <row r="143" spans="2:2" x14ac:dyDescent="0.35">
      <c r="B143" t="str" cm="1">
        <f t="array" ref="B143">TRANSPOSE(_xlfn._xlws.SORT(_xlfn._xlws.FILTER(mulches[mulch_level]&amp;" | "&amp;mulches[mulch_level_name],mulches[experiment_ID]=A143)))</f>
        <v xml:space="preserve"> | </v>
      </c>
    </row>
    <row r="144" spans="2:2" x14ac:dyDescent="0.35">
      <c r="B144" t="str" cm="1">
        <f t="array" ref="B144">TRANSPOSE(_xlfn._xlws.SORT(_xlfn._xlws.FILTER(mulches[mulch_level]&amp;" | "&amp;mulches[mulch_level_name],mulches[experiment_ID]=A144)))</f>
        <v xml:space="preserve"> | </v>
      </c>
    </row>
    <row r="145" spans="2:2" x14ac:dyDescent="0.35">
      <c r="B145" t="str" cm="1">
        <f t="array" ref="B145">TRANSPOSE(_xlfn._xlws.SORT(_xlfn._xlws.FILTER(mulches[mulch_level]&amp;" | "&amp;mulches[mulch_level_name],mulches[experiment_ID]=A145)))</f>
        <v xml:space="preserve"> | </v>
      </c>
    </row>
    <row r="146" spans="2:2" x14ac:dyDescent="0.35">
      <c r="B146" t="str" cm="1">
        <f t="array" ref="B146">TRANSPOSE(_xlfn._xlws.SORT(_xlfn._xlws.FILTER(mulches[mulch_level]&amp;" | "&amp;mulches[mulch_level_name],mulches[experiment_ID]=A146)))</f>
        <v xml:space="preserve"> | </v>
      </c>
    </row>
    <row r="147" spans="2:2" x14ac:dyDescent="0.35">
      <c r="B147" t="str" cm="1">
        <f t="array" ref="B147">TRANSPOSE(_xlfn._xlws.SORT(_xlfn._xlws.FILTER(mulches[mulch_level]&amp;" | "&amp;mulches[mulch_level_name],mulches[experiment_ID]=A147)))</f>
        <v xml:space="preserve"> | </v>
      </c>
    </row>
    <row r="148" spans="2:2" x14ac:dyDescent="0.35">
      <c r="B148" t="str" cm="1">
        <f t="array" ref="B148">TRANSPOSE(_xlfn._xlws.SORT(_xlfn._xlws.FILTER(mulches[mulch_level]&amp;" | "&amp;mulches[mulch_level_name],mulches[experiment_ID]=A148)))</f>
        <v xml:space="preserve"> | </v>
      </c>
    </row>
    <row r="149" spans="2:2" x14ac:dyDescent="0.35">
      <c r="B149" t="str" cm="1">
        <f t="array" ref="B149">TRANSPOSE(_xlfn._xlws.SORT(_xlfn._xlws.FILTER(mulches[mulch_level]&amp;" | "&amp;mulches[mulch_level_name],mulches[experiment_ID]=A149)))</f>
        <v xml:space="preserve"> | </v>
      </c>
    </row>
    <row r="150" spans="2:2" x14ac:dyDescent="0.35">
      <c r="B150" t="str" cm="1">
        <f t="array" ref="B150">TRANSPOSE(_xlfn._xlws.SORT(_xlfn._xlws.FILTER(mulches[mulch_level]&amp;" | "&amp;mulches[mulch_level_name],mulches[experiment_ID]=A150)))</f>
        <v xml:space="preserve"> | </v>
      </c>
    </row>
    <row r="151" spans="2:2" x14ac:dyDescent="0.35">
      <c r="B151" t="str" cm="1">
        <f t="array" ref="B151">TRANSPOSE(_xlfn._xlws.SORT(_xlfn._xlws.FILTER(mulches[mulch_level]&amp;" | "&amp;mulches[mulch_level_name],mulches[experiment_ID]=A151)))</f>
        <v xml:space="preserve"> | </v>
      </c>
    </row>
    <row r="152" spans="2:2" x14ac:dyDescent="0.35">
      <c r="B152" t="str" cm="1">
        <f t="array" ref="B152">TRANSPOSE(_xlfn._xlws.SORT(_xlfn._xlws.FILTER(mulches[mulch_level]&amp;" | "&amp;mulches[mulch_level_name],mulches[experiment_ID]=A152)))</f>
        <v xml:space="preserve"> | </v>
      </c>
    </row>
    <row r="153" spans="2:2" x14ac:dyDescent="0.35">
      <c r="B153" t="str" cm="1">
        <f t="array" ref="B153">TRANSPOSE(_xlfn._xlws.SORT(_xlfn._xlws.FILTER(mulches[mulch_level]&amp;" | "&amp;mulches[mulch_level_name],mulches[experiment_ID]=A153)))</f>
        <v xml:space="preserve"> | </v>
      </c>
    </row>
    <row r="154" spans="2:2" x14ac:dyDescent="0.35">
      <c r="B154" t="str" cm="1">
        <f t="array" ref="B154">TRANSPOSE(_xlfn._xlws.SORT(_xlfn._xlws.FILTER(mulches[mulch_level]&amp;" | "&amp;mulches[mulch_level_name],mulches[experiment_ID]=A154)))</f>
        <v xml:space="preserve"> | </v>
      </c>
    </row>
    <row r="155" spans="2:2" x14ac:dyDescent="0.35">
      <c r="B155" t="str" cm="1">
        <f t="array" ref="B155">TRANSPOSE(_xlfn._xlws.SORT(_xlfn._xlws.FILTER(mulches[mulch_level]&amp;" | "&amp;mulches[mulch_level_name],mulches[experiment_ID]=A155)))</f>
        <v xml:space="preserve"> | </v>
      </c>
    </row>
    <row r="156" spans="2:2" x14ac:dyDescent="0.35">
      <c r="B156" t="str" cm="1">
        <f t="array" ref="B156">TRANSPOSE(_xlfn._xlws.SORT(_xlfn._xlws.FILTER(mulches[mulch_level]&amp;" | "&amp;mulches[mulch_level_name],mulches[experiment_ID]=A156)))</f>
        <v xml:space="preserve"> | </v>
      </c>
    </row>
    <row r="157" spans="2:2" x14ac:dyDescent="0.35">
      <c r="B157" t="str" cm="1">
        <f t="array" ref="B157">TRANSPOSE(_xlfn._xlws.SORT(_xlfn._xlws.FILTER(mulches[mulch_level]&amp;" | "&amp;mulches[mulch_level_name],mulches[experiment_ID]=A157)))</f>
        <v xml:space="preserve"> | </v>
      </c>
    </row>
    <row r="158" spans="2:2" x14ac:dyDescent="0.35">
      <c r="B158" t="str" cm="1">
        <f t="array" ref="B158">TRANSPOSE(_xlfn._xlws.SORT(_xlfn._xlws.FILTER(mulches[mulch_level]&amp;" | "&amp;mulches[mulch_level_name],mulches[experiment_ID]=A158)))</f>
        <v xml:space="preserve"> | </v>
      </c>
    </row>
    <row r="159" spans="2:2" x14ac:dyDescent="0.35">
      <c r="B159" t="str" cm="1">
        <f t="array" ref="B159">TRANSPOSE(_xlfn._xlws.SORT(_xlfn._xlws.FILTER(mulches[mulch_level]&amp;" | "&amp;mulches[mulch_level_name],mulches[experiment_ID]=A159)))</f>
        <v xml:space="preserve"> | </v>
      </c>
    </row>
    <row r="160" spans="2:2" x14ac:dyDescent="0.35">
      <c r="B160" t="str" cm="1">
        <f t="array" ref="B160">TRANSPOSE(_xlfn._xlws.SORT(_xlfn._xlws.FILTER(mulches[mulch_level]&amp;" | "&amp;mulches[mulch_level_name],mulches[experiment_ID]=A160)))</f>
        <v xml:space="preserve"> | </v>
      </c>
    </row>
    <row r="161" spans="2:2" x14ac:dyDescent="0.35">
      <c r="B161" t="str" cm="1">
        <f t="array" ref="B161">TRANSPOSE(_xlfn._xlws.SORT(_xlfn._xlws.FILTER(mulches[mulch_level]&amp;" | "&amp;mulches[mulch_level_name],mulches[experiment_ID]=A161)))</f>
        <v xml:space="preserve"> | </v>
      </c>
    </row>
    <row r="162" spans="2:2" x14ac:dyDescent="0.35">
      <c r="B162" t="str" cm="1">
        <f t="array" ref="B162">TRANSPOSE(_xlfn._xlws.SORT(_xlfn._xlws.FILTER(mulches[mulch_level]&amp;" | "&amp;mulches[mulch_level_name],mulches[experiment_ID]=A162)))</f>
        <v xml:space="preserve"> | </v>
      </c>
    </row>
    <row r="163" spans="2:2" x14ac:dyDescent="0.35">
      <c r="B163" t="str" cm="1">
        <f t="array" ref="B163">TRANSPOSE(_xlfn._xlws.SORT(_xlfn._xlws.FILTER(mulches[mulch_level]&amp;" | "&amp;mulches[mulch_level_name],mulches[experiment_ID]=A163)))</f>
        <v xml:space="preserve"> | </v>
      </c>
    </row>
    <row r="164" spans="2:2" x14ac:dyDescent="0.35">
      <c r="B164" t="str" cm="1">
        <f t="array" ref="B164">TRANSPOSE(_xlfn._xlws.SORT(_xlfn._xlws.FILTER(mulches[mulch_level]&amp;" | "&amp;mulches[mulch_level_name],mulches[experiment_ID]=A164)))</f>
        <v xml:space="preserve"> | </v>
      </c>
    </row>
    <row r="165" spans="2:2" x14ac:dyDescent="0.35">
      <c r="B165" t="str" cm="1">
        <f t="array" ref="B165">TRANSPOSE(_xlfn._xlws.SORT(_xlfn._xlws.FILTER(mulches[mulch_level]&amp;" | "&amp;mulches[mulch_level_name],mulches[experiment_ID]=A165)))</f>
        <v xml:space="preserve"> | </v>
      </c>
    </row>
    <row r="166" spans="2:2" x14ac:dyDescent="0.35">
      <c r="B166" t="str" cm="1">
        <f t="array" ref="B166">TRANSPOSE(_xlfn._xlws.SORT(_xlfn._xlws.FILTER(mulches[mulch_level]&amp;" | "&amp;mulches[mulch_level_name],mulches[experiment_ID]=A166)))</f>
        <v xml:space="preserve"> | </v>
      </c>
    </row>
    <row r="167" spans="2:2" x14ac:dyDescent="0.35">
      <c r="B167" t="str" cm="1">
        <f t="array" ref="B167">TRANSPOSE(_xlfn._xlws.SORT(_xlfn._xlws.FILTER(mulches[mulch_level]&amp;" | "&amp;mulches[mulch_level_name],mulches[experiment_ID]=A167)))</f>
        <v xml:space="preserve"> | </v>
      </c>
    </row>
    <row r="168" spans="2:2" x14ac:dyDescent="0.35">
      <c r="B168" t="str" cm="1">
        <f t="array" ref="B168">TRANSPOSE(_xlfn._xlws.SORT(_xlfn._xlws.FILTER(mulches[mulch_level]&amp;" | "&amp;mulches[mulch_level_name],mulches[experiment_ID]=A168)))</f>
        <v xml:space="preserve"> | </v>
      </c>
    </row>
    <row r="169" spans="2:2" x14ac:dyDescent="0.35">
      <c r="B169" t="str" cm="1">
        <f t="array" ref="B169">TRANSPOSE(_xlfn._xlws.SORT(_xlfn._xlws.FILTER(mulches[mulch_level]&amp;" | "&amp;mulches[mulch_level_name],mulches[experiment_ID]=A169)))</f>
        <v xml:space="preserve"> | </v>
      </c>
    </row>
    <row r="170" spans="2:2" x14ac:dyDescent="0.35">
      <c r="B170" t="str" cm="1">
        <f t="array" ref="B170">TRANSPOSE(_xlfn._xlws.SORT(_xlfn._xlws.FILTER(mulches[mulch_level]&amp;" | "&amp;mulches[mulch_level_name],mulches[experiment_ID]=A170)))</f>
        <v xml:space="preserve"> | </v>
      </c>
    </row>
    <row r="171" spans="2:2" x14ac:dyDescent="0.35">
      <c r="B171" t="str" cm="1">
        <f t="array" ref="B171">TRANSPOSE(_xlfn._xlws.SORT(_xlfn._xlws.FILTER(mulches[mulch_level]&amp;" | "&amp;mulches[mulch_level_name],mulches[experiment_ID]=A171)))</f>
        <v xml:space="preserve"> | </v>
      </c>
    </row>
    <row r="172" spans="2:2" x14ac:dyDescent="0.35">
      <c r="B172" t="str" cm="1">
        <f t="array" ref="B172">TRANSPOSE(_xlfn._xlws.SORT(_xlfn._xlws.FILTER(mulches[mulch_level]&amp;" | "&amp;mulches[mulch_level_name],mulches[experiment_ID]=A172)))</f>
        <v xml:space="preserve"> | </v>
      </c>
    </row>
    <row r="173" spans="2:2" x14ac:dyDescent="0.35">
      <c r="B173" t="str" cm="1">
        <f t="array" ref="B173">TRANSPOSE(_xlfn._xlws.SORT(_xlfn._xlws.FILTER(mulches[mulch_level]&amp;" | "&amp;mulches[mulch_level_name],mulches[experiment_ID]=A173)))</f>
        <v xml:space="preserve"> | </v>
      </c>
    </row>
    <row r="174" spans="2:2" x14ac:dyDescent="0.35">
      <c r="B174" t="str" cm="1">
        <f t="array" ref="B174">TRANSPOSE(_xlfn._xlws.SORT(_xlfn._xlws.FILTER(mulches[mulch_level]&amp;" | "&amp;mulches[mulch_level_name],mulches[experiment_ID]=A174)))</f>
        <v xml:space="preserve"> | </v>
      </c>
    </row>
    <row r="175" spans="2:2" x14ac:dyDescent="0.35">
      <c r="B175" t="str" cm="1">
        <f t="array" ref="B175">TRANSPOSE(_xlfn._xlws.SORT(_xlfn._xlws.FILTER(mulches[mulch_level]&amp;" | "&amp;mulches[mulch_level_name],mulches[experiment_ID]=A175)))</f>
        <v xml:space="preserve"> | </v>
      </c>
    </row>
    <row r="176" spans="2:2" x14ac:dyDescent="0.35">
      <c r="B176" t="str" cm="1">
        <f t="array" ref="B176">TRANSPOSE(_xlfn._xlws.SORT(_xlfn._xlws.FILTER(mulches[mulch_level]&amp;" | "&amp;mulches[mulch_level_name],mulches[experiment_ID]=A176)))</f>
        <v xml:space="preserve"> | </v>
      </c>
    </row>
    <row r="177" spans="2:2" x14ac:dyDescent="0.35">
      <c r="B177" t="str" cm="1">
        <f t="array" ref="B177">TRANSPOSE(_xlfn._xlws.SORT(_xlfn._xlws.FILTER(mulches[mulch_level]&amp;" | "&amp;mulches[mulch_level_name],mulches[experiment_ID]=A177)))</f>
        <v xml:space="preserve"> | </v>
      </c>
    </row>
    <row r="178" spans="2:2" x14ac:dyDescent="0.35">
      <c r="B178" t="str" cm="1">
        <f t="array" ref="B178">TRANSPOSE(_xlfn._xlws.SORT(_xlfn._xlws.FILTER(mulches[mulch_level]&amp;" | "&amp;mulches[mulch_level_name],mulches[experiment_ID]=A178)))</f>
        <v xml:space="preserve"> | </v>
      </c>
    </row>
    <row r="179" spans="2:2" x14ac:dyDescent="0.35">
      <c r="B179" t="str" cm="1">
        <f t="array" ref="B179">TRANSPOSE(_xlfn._xlws.SORT(_xlfn._xlws.FILTER(mulches[mulch_level]&amp;" | "&amp;mulches[mulch_level_name],mulches[experiment_ID]=A179)))</f>
        <v xml:space="preserve"> | </v>
      </c>
    </row>
    <row r="180" spans="2:2" x14ac:dyDescent="0.35">
      <c r="B180" t="str" cm="1">
        <f t="array" ref="B180">TRANSPOSE(_xlfn._xlws.SORT(_xlfn._xlws.FILTER(mulches[mulch_level]&amp;" | "&amp;mulches[mulch_level_name],mulches[experiment_ID]=A180)))</f>
        <v xml:space="preserve"> | </v>
      </c>
    </row>
    <row r="181" spans="2:2" x14ac:dyDescent="0.35">
      <c r="B181" t="str" cm="1">
        <f t="array" ref="B181">TRANSPOSE(_xlfn._xlws.SORT(_xlfn._xlws.FILTER(mulches[mulch_level]&amp;" | "&amp;mulches[mulch_level_name],mulches[experiment_ID]=A181)))</f>
        <v xml:space="preserve"> | </v>
      </c>
    </row>
    <row r="182" spans="2:2" x14ac:dyDescent="0.35">
      <c r="B182" t="str" cm="1">
        <f t="array" ref="B182">TRANSPOSE(_xlfn._xlws.SORT(_xlfn._xlws.FILTER(mulches[mulch_level]&amp;" | "&amp;mulches[mulch_level_name],mulches[experiment_ID]=A182)))</f>
        <v xml:space="preserve"> | </v>
      </c>
    </row>
    <row r="183" spans="2:2" x14ac:dyDescent="0.35">
      <c r="B183" t="str" cm="1">
        <f t="array" ref="B183">TRANSPOSE(_xlfn._xlws.SORT(_xlfn._xlws.FILTER(mulches[mulch_level]&amp;" | "&amp;mulches[mulch_level_name],mulches[experiment_ID]=A183)))</f>
        <v xml:space="preserve"> | </v>
      </c>
    </row>
    <row r="184" spans="2:2" x14ac:dyDescent="0.35">
      <c r="B184" t="str" cm="1">
        <f t="array" ref="B184">TRANSPOSE(_xlfn._xlws.SORT(_xlfn._xlws.FILTER(mulches[mulch_level]&amp;" | "&amp;mulches[mulch_level_name],mulches[experiment_ID]=A184)))</f>
        <v xml:space="preserve"> | </v>
      </c>
    </row>
    <row r="185" spans="2:2" x14ac:dyDescent="0.35">
      <c r="B185" t="str" cm="1">
        <f t="array" ref="B185">TRANSPOSE(_xlfn._xlws.SORT(_xlfn._xlws.FILTER(mulches[mulch_level]&amp;" | "&amp;mulches[mulch_level_name],mulches[experiment_ID]=A185)))</f>
        <v xml:space="preserve"> | </v>
      </c>
    </row>
    <row r="186" spans="2:2" x14ac:dyDescent="0.35">
      <c r="B186" t="str" cm="1">
        <f t="array" ref="B186">TRANSPOSE(_xlfn._xlws.SORT(_xlfn._xlws.FILTER(mulches[mulch_level]&amp;" | "&amp;mulches[mulch_level_name],mulches[experiment_ID]=A186)))</f>
        <v xml:space="preserve"> | </v>
      </c>
    </row>
    <row r="187" spans="2:2" x14ac:dyDescent="0.35">
      <c r="B187" t="str" cm="1">
        <f t="array" ref="B187">TRANSPOSE(_xlfn._xlws.SORT(_xlfn._xlws.FILTER(mulches[mulch_level]&amp;" | "&amp;mulches[mulch_level_name],mulches[experiment_ID]=A187)))</f>
        <v xml:space="preserve"> | </v>
      </c>
    </row>
    <row r="188" spans="2:2" x14ac:dyDescent="0.35">
      <c r="B188" t="str" cm="1">
        <f t="array" ref="B188">TRANSPOSE(_xlfn._xlws.SORT(_xlfn._xlws.FILTER(mulches[mulch_level]&amp;" | "&amp;mulches[mulch_level_name],mulches[experiment_ID]=A188)))</f>
        <v xml:space="preserve"> | </v>
      </c>
    </row>
    <row r="189" spans="2:2" x14ac:dyDescent="0.35">
      <c r="B189" t="str" cm="1">
        <f t="array" ref="B189">TRANSPOSE(_xlfn._xlws.SORT(_xlfn._xlws.FILTER(mulches[mulch_level]&amp;" | "&amp;mulches[mulch_level_name],mulches[experiment_ID]=A189)))</f>
        <v xml:space="preserve"> | </v>
      </c>
    </row>
    <row r="190" spans="2:2" x14ac:dyDescent="0.35">
      <c r="B190" t="str" cm="1">
        <f t="array" ref="B190">TRANSPOSE(_xlfn._xlws.SORT(_xlfn._xlws.FILTER(mulches[mulch_level]&amp;" | "&amp;mulches[mulch_level_name],mulches[experiment_ID]=A190)))</f>
        <v xml:space="preserve"> | </v>
      </c>
    </row>
    <row r="191" spans="2:2" x14ac:dyDescent="0.35">
      <c r="B191" t="str" cm="1">
        <f t="array" ref="B191">TRANSPOSE(_xlfn._xlws.SORT(_xlfn._xlws.FILTER(mulches[mulch_level]&amp;" | "&amp;mulches[mulch_level_name],mulches[experiment_ID]=A191)))</f>
        <v xml:space="preserve"> | </v>
      </c>
    </row>
    <row r="192" spans="2:2" x14ac:dyDescent="0.35">
      <c r="B192" t="str" cm="1">
        <f t="array" ref="B192">TRANSPOSE(_xlfn._xlws.SORT(_xlfn._xlws.FILTER(mulches[mulch_level]&amp;" | "&amp;mulches[mulch_level_name],mulches[experiment_ID]=A192)))</f>
        <v xml:space="preserve"> | </v>
      </c>
    </row>
    <row r="193" spans="2:2" x14ac:dyDescent="0.35">
      <c r="B193" t="str" cm="1">
        <f t="array" ref="B193">TRANSPOSE(_xlfn._xlws.SORT(_xlfn._xlws.FILTER(mulches[mulch_level]&amp;" | "&amp;mulches[mulch_level_name],mulches[experiment_ID]=A193)))</f>
        <v xml:space="preserve"> | </v>
      </c>
    </row>
    <row r="194" spans="2:2" x14ac:dyDescent="0.35">
      <c r="B194" t="str" cm="1">
        <f t="array" ref="B194">TRANSPOSE(_xlfn._xlws.SORT(_xlfn._xlws.FILTER(mulches[mulch_level]&amp;" | "&amp;mulches[mulch_level_name],mulches[experiment_ID]=A194)))</f>
        <v xml:space="preserve"> | </v>
      </c>
    </row>
    <row r="195" spans="2:2" x14ac:dyDescent="0.35">
      <c r="B195" t="str" cm="1">
        <f t="array" ref="B195">TRANSPOSE(_xlfn._xlws.SORT(_xlfn._xlws.FILTER(mulches[mulch_level]&amp;" | "&amp;mulches[mulch_level_name],mulches[experiment_ID]=A195)))</f>
        <v xml:space="preserve"> | </v>
      </c>
    </row>
    <row r="196" spans="2:2" x14ac:dyDescent="0.35">
      <c r="B196" t="str" cm="1">
        <f t="array" ref="B196">TRANSPOSE(_xlfn._xlws.SORT(_xlfn._xlws.FILTER(mulches[mulch_level]&amp;" | "&amp;mulches[mulch_level_name],mulches[experiment_ID]=A196)))</f>
        <v xml:space="preserve"> | </v>
      </c>
    </row>
    <row r="197" spans="2:2" x14ac:dyDescent="0.35">
      <c r="B197" t="str" cm="1">
        <f t="array" ref="B197">TRANSPOSE(_xlfn._xlws.SORT(_xlfn._xlws.FILTER(mulches[mulch_level]&amp;" | "&amp;mulches[mulch_level_name],mulches[experiment_ID]=A197)))</f>
        <v xml:space="preserve"> | </v>
      </c>
    </row>
    <row r="198" spans="2:2" x14ac:dyDescent="0.35">
      <c r="B198" t="str" cm="1">
        <f t="array" ref="B198">TRANSPOSE(_xlfn._xlws.SORT(_xlfn._xlws.FILTER(mulches[mulch_level]&amp;" | "&amp;mulches[mulch_level_name],mulches[experiment_ID]=A198)))</f>
        <v xml:space="preserve"> | </v>
      </c>
    </row>
    <row r="199" spans="2:2" x14ac:dyDescent="0.35">
      <c r="B199" t="str" cm="1">
        <f t="array" ref="B199">TRANSPOSE(_xlfn._xlws.SORT(_xlfn._xlws.FILTER(mulches[mulch_level]&amp;" | "&amp;mulches[mulch_level_name],mulches[experiment_ID]=A199)))</f>
        <v xml:space="preserve"> | </v>
      </c>
    </row>
    <row r="200" spans="2:2" x14ac:dyDescent="0.35">
      <c r="B200" t="str" cm="1">
        <f t="array" ref="B200">TRANSPOSE(_xlfn._xlws.SORT(_xlfn._xlws.FILTER(mulches[mulch_level]&amp;" | "&amp;mulches[mulch_level_name],mulches[experiment_ID]=A200)))</f>
        <v xml:space="preserve"> | </v>
      </c>
    </row>
    <row r="201" spans="2:2" x14ac:dyDescent="0.35">
      <c r="B201" t="str" cm="1">
        <f t="array" ref="B201">TRANSPOSE(_xlfn._xlws.SORT(_xlfn._xlws.FILTER(mulches[mulch_level]&amp;" | "&amp;mulches[mulch_level_name],mulches[experiment_ID]=A201)))</f>
        <v xml:space="preserve"> | </v>
      </c>
    </row>
    <row r="202" spans="2:2" x14ac:dyDescent="0.35">
      <c r="B202" t="str" cm="1">
        <f t="array" ref="B202">TRANSPOSE(_xlfn._xlws.SORT(_xlfn._xlws.FILTER(mulches[mulch_level]&amp;" | "&amp;mulches[mulch_level_name],mulches[experiment_ID]=A202)))</f>
        <v xml:space="preserve"> | </v>
      </c>
    </row>
    <row r="203" spans="2:2" x14ac:dyDescent="0.35">
      <c r="B203" t="str" cm="1">
        <f t="array" ref="B203">TRANSPOSE(_xlfn._xlws.SORT(_xlfn._xlws.FILTER(mulches[mulch_level]&amp;" | "&amp;mulches[mulch_level_name],mulches[experiment_ID]=A203)))</f>
        <v xml:space="preserve"> | </v>
      </c>
    </row>
    <row r="204" spans="2:2" x14ac:dyDescent="0.35">
      <c r="B204" t="str" cm="1">
        <f t="array" ref="B204">TRANSPOSE(_xlfn._xlws.SORT(_xlfn._xlws.FILTER(mulches[mulch_level]&amp;" | "&amp;mulches[mulch_level_name],mulches[experiment_ID]=A204)))</f>
        <v xml:space="preserve"> | </v>
      </c>
    </row>
    <row r="205" spans="2:2" x14ac:dyDescent="0.35">
      <c r="B205" t="str" cm="1">
        <f t="array" ref="B205">TRANSPOSE(_xlfn._xlws.SORT(_xlfn._xlws.FILTER(mulches[mulch_level]&amp;" | "&amp;mulches[mulch_level_name],mulches[experiment_ID]=A205)))</f>
        <v xml:space="preserve"> | </v>
      </c>
    </row>
    <row r="206" spans="2:2" x14ac:dyDescent="0.35">
      <c r="B206" t="str" cm="1">
        <f t="array" ref="B206">TRANSPOSE(_xlfn._xlws.SORT(_xlfn._xlws.FILTER(mulches[mulch_level]&amp;" | "&amp;mulches[mulch_level_name],mulches[experiment_ID]=A206)))</f>
        <v xml:space="preserve"> | </v>
      </c>
    </row>
    <row r="207" spans="2:2" x14ac:dyDescent="0.35">
      <c r="B207" t="str" cm="1">
        <f t="array" ref="B207">TRANSPOSE(_xlfn._xlws.SORT(_xlfn._xlws.FILTER(mulches[mulch_level]&amp;" | "&amp;mulches[mulch_level_name],mulches[experiment_ID]=A207)))</f>
        <v xml:space="preserve"> | </v>
      </c>
    </row>
    <row r="208" spans="2:2" x14ac:dyDescent="0.35">
      <c r="B208" t="str" cm="1">
        <f t="array" ref="B208">TRANSPOSE(_xlfn._xlws.SORT(_xlfn._xlws.FILTER(mulches[mulch_level]&amp;" | "&amp;mulches[mulch_level_name],mulches[experiment_ID]=A208)))</f>
        <v xml:space="preserve"> | </v>
      </c>
    </row>
    <row r="209" spans="2:2" x14ac:dyDescent="0.35">
      <c r="B209" t="str" cm="1">
        <f t="array" ref="B209">TRANSPOSE(_xlfn._xlws.SORT(_xlfn._xlws.FILTER(mulches[mulch_level]&amp;" | "&amp;mulches[mulch_level_name],mulches[experiment_ID]=A209)))</f>
        <v xml:space="preserve"> | </v>
      </c>
    </row>
    <row r="210" spans="2:2" x14ac:dyDescent="0.35">
      <c r="B210" t="str" cm="1">
        <f t="array" ref="B210">TRANSPOSE(_xlfn._xlws.SORT(_xlfn._xlws.FILTER(mulches[mulch_level]&amp;" | "&amp;mulches[mulch_level_name],mulches[experiment_ID]=A210)))</f>
        <v xml:space="preserve"> | </v>
      </c>
    </row>
    <row r="211" spans="2:2" x14ac:dyDescent="0.35">
      <c r="B211" t="str" cm="1">
        <f t="array" ref="B211">TRANSPOSE(_xlfn._xlws.SORT(_xlfn._xlws.FILTER(mulches[mulch_level]&amp;" | "&amp;mulches[mulch_level_name],mulches[experiment_ID]=A211)))</f>
        <v xml:space="preserve"> | </v>
      </c>
    </row>
    <row r="212" spans="2:2" x14ac:dyDescent="0.35">
      <c r="B212" t="str" cm="1">
        <f t="array" ref="B212">TRANSPOSE(_xlfn._xlws.SORT(_xlfn._xlws.FILTER(mulches[mulch_level]&amp;" | "&amp;mulches[mulch_level_name],mulches[experiment_ID]=A212)))</f>
        <v xml:space="preserve"> | </v>
      </c>
    </row>
    <row r="213" spans="2:2" x14ac:dyDescent="0.35">
      <c r="B213" t="str" cm="1">
        <f t="array" ref="B213">TRANSPOSE(_xlfn._xlws.SORT(_xlfn._xlws.FILTER(mulches[mulch_level]&amp;" | "&amp;mulches[mulch_level_name],mulches[experiment_ID]=A213)))</f>
        <v xml:space="preserve"> | </v>
      </c>
    </row>
    <row r="214" spans="2:2" x14ac:dyDescent="0.35">
      <c r="B214" t="str" cm="1">
        <f t="array" ref="B214">TRANSPOSE(_xlfn._xlws.SORT(_xlfn._xlws.FILTER(mulches[mulch_level]&amp;" | "&amp;mulches[mulch_level_name],mulches[experiment_ID]=A214)))</f>
        <v xml:space="preserve"> | </v>
      </c>
    </row>
    <row r="215" spans="2:2" x14ac:dyDescent="0.35">
      <c r="B215" t="str" cm="1">
        <f t="array" ref="B215">TRANSPOSE(_xlfn._xlws.SORT(_xlfn._xlws.FILTER(mulches[mulch_level]&amp;" | "&amp;mulches[mulch_level_name],mulches[experiment_ID]=A215)))</f>
        <v xml:space="preserve"> | </v>
      </c>
    </row>
    <row r="216" spans="2:2" x14ac:dyDescent="0.35">
      <c r="B216" t="str" cm="1">
        <f t="array" ref="B216">TRANSPOSE(_xlfn._xlws.SORT(_xlfn._xlws.FILTER(mulches[mulch_level]&amp;" | "&amp;mulches[mulch_level_name],mulches[experiment_ID]=A216)))</f>
        <v xml:space="preserve"> | </v>
      </c>
    </row>
    <row r="217" spans="2:2" x14ac:dyDescent="0.35">
      <c r="B217" t="str" cm="1">
        <f t="array" ref="B217">TRANSPOSE(_xlfn._xlws.SORT(_xlfn._xlws.FILTER(mulches[mulch_level]&amp;" | "&amp;mulches[mulch_level_name],mulches[experiment_ID]=A217)))</f>
        <v xml:space="preserve"> | </v>
      </c>
    </row>
    <row r="218" spans="2:2" x14ac:dyDescent="0.35">
      <c r="B218" t="str" cm="1">
        <f t="array" ref="B218">TRANSPOSE(_xlfn._xlws.SORT(_xlfn._xlws.FILTER(mulches[mulch_level]&amp;" | "&amp;mulches[mulch_level_name],mulches[experiment_ID]=A218)))</f>
        <v xml:space="preserve"> | </v>
      </c>
    </row>
    <row r="219" spans="2:2" x14ac:dyDescent="0.35">
      <c r="B219" t="str" cm="1">
        <f t="array" ref="B219">TRANSPOSE(_xlfn._xlws.SORT(_xlfn._xlws.FILTER(mulches[mulch_level]&amp;" | "&amp;mulches[mulch_level_name],mulches[experiment_ID]=A219)))</f>
        <v xml:space="preserve"> | </v>
      </c>
    </row>
    <row r="220" spans="2:2" x14ac:dyDescent="0.35">
      <c r="B220" t="str" cm="1">
        <f t="array" ref="B220">TRANSPOSE(_xlfn._xlws.SORT(_xlfn._xlws.FILTER(mulches[mulch_level]&amp;" | "&amp;mulches[mulch_level_name],mulches[experiment_ID]=A220)))</f>
        <v xml:space="preserve"> | </v>
      </c>
    </row>
    <row r="221" spans="2:2" x14ac:dyDescent="0.35">
      <c r="B221" t="str" cm="1">
        <f t="array" ref="B221">TRANSPOSE(_xlfn._xlws.SORT(_xlfn._xlws.FILTER(mulches[mulch_level]&amp;" | "&amp;mulches[mulch_level_name],mulches[experiment_ID]=A221)))</f>
        <v xml:space="preserve"> | </v>
      </c>
    </row>
    <row r="222" spans="2:2" x14ac:dyDescent="0.35">
      <c r="B222" t="str" cm="1">
        <f t="array" ref="B222">TRANSPOSE(_xlfn._xlws.SORT(_xlfn._xlws.FILTER(mulches[mulch_level]&amp;" | "&amp;mulches[mulch_level_name],mulches[experiment_ID]=A222)))</f>
        <v xml:space="preserve"> | </v>
      </c>
    </row>
    <row r="223" spans="2:2" x14ac:dyDescent="0.35">
      <c r="B223" t="str" cm="1">
        <f t="array" ref="B223">TRANSPOSE(_xlfn._xlws.SORT(_xlfn._xlws.FILTER(mulches[mulch_level]&amp;" | "&amp;mulches[mulch_level_name],mulches[experiment_ID]=A223)))</f>
        <v xml:space="preserve"> | </v>
      </c>
    </row>
    <row r="224" spans="2:2" x14ac:dyDescent="0.35">
      <c r="B224" t="str" cm="1">
        <f t="array" ref="B224">TRANSPOSE(_xlfn._xlws.SORT(_xlfn._xlws.FILTER(mulches[mulch_level]&amp;" | "&amp;mulches[mulch_level_name],mulches[experiment_ID]=A224)))</f>
        <v xml:space="preserve"> | </v>
      </c>
    </row>
    <row r="225" spans="2:2" x14ac:dyDescent="0.35">
      <c r="B225" t="str" cm="1">
        <f t="array" ref="B225">TRANSPOSE(_xlfn._xlws.SORT(_xlfn._xlws.FILTER(mulches[mulch_level]&amp;" | "&amp;mulches[mulch_level_name],mulches[experiment_ID]=A225)))</f>
        <v xml:space="preserve"> | </v>
      </c>
    </row>
    <row r="226" spans="2:2" x14ac:dyDescent="0.35">
      <c r="B226" t="str" cm="1">
        <f t="array" ref="B226">TRANSPOSE(_xlfn._xlws.SORT(_xlfn._xlws.FILTER(mulches[mulch_level]&amp;" | "&amp;mulches[mulch_level_name],mulches[experiment_ID]=A226)))</f>
        <v xml:space="preserve"> | </v>
      </c>
    </row>
    <row r="227" spans="2:2" x14ac:dyDescent="0.35">
      <c r="B227" t="str" cm="1">
        <f t="array" ref="B227">TRANSPOSE(_xlfn._xlws.SORT(_xlfn._xlws.FILTER(mulches[mulch_level]&amp;" | "&amp;mulches[mulch_level_name],mulches[experiment_ID]=A227)))</f>
        <v xml:space="preserve"> | </v>
      </c>
    </row>
    <row r="228" spans="2:2" x14ac:dyDescent="0.35">
      <c r="B228" t="str" cm="1">
        <f t="array" ref="B228">TRANSPOSE(_xlfn._xlws.SORT(_xlfn._xlws.FILTER(mulches[mulch_level]&amp;" | "&amp;mulches[mulch_level_name],mulches[experiment_ID]=A228)))</f>
        <v xml:space="preserve"> | </v>
      </c>
    </row>
    <row r="229" spans="2:2" x14ac:dyDescent="0.35">
      <c r="B229" t="str" cm="1">
        <f t="array" ref="B229">TRANSPOSE(_xlfn._xlws.SORT(_xlfn._xlws.FILTER(mulches[mulch_level]&amp;" | "&amp;mulches[mulch_level_name],mulches[experiment_ID]=A229)))</f>
        <v xml:space="preserve"> | </v>
      </c>
    </row>
    <row r="230" spans="2:2" x14ac:dyDescent="0.35">
      <c r="B230" t="str" cm="1">
        <f t="array" ref="B230">TRANSPOSE(_xlfn._xlws.SORT(_xlfn._xlws.FILTER(mulches[mulch_level]&amp;" | "&amp;mulches[mulch_level_name],mulches[experiment_ID]=A230)))</f>
        <v xml:space="preserve"> | </v>
      </c>
    </row>
    <row r="231" spans="2:2" x14ac:dyDescent="0.35">
      <c r="B231" t="str" cm="1">
        <f t="array" ref="B231">TRANSPOSE(_xlfn._xlws.SORT(_xlfn._xlws.FILTER(mulches[mulch_level]&amp;" | "&amp;mulches[mulch_level_name],mulches[experiment_ID]=A231)))</f>
        <v xml:space="preserve"> | </v>
      </c>
    </row>
    <row r="232" spans="2:2" x14ac:dyDescent="0.35">
      <c r="B232" t="str" cm="1">
        <f t="array" ref="B232">TRANSPOSE(_xlfn._xlws.SORT(_xlfn._xlws.FILTER(mulches[mulch_level]&amp;" | "&amp;mulches[mulch_level_name],mulches[experiment_ID]=A232)))</f>
        <v xml:space="preserve"> | </v>
      </c>
    </row>
    <row r="233" spans="2:2" x14ac:dyDescent="0.35">
      <c r="B233" t="str" cm="1">
        <f t="array" ref="B233">TRANSPOSE(_xlfn._xlws.SORT(_xlfn._xlws.FILTER(mulches[mulch_level]&amp;" | "&amp;mulches[mulch_level_name],mulches[experiment_ID]=A233)))</f>
        <v xml:space="preserve"> | </v>
      </c>
    </row>
    <row r="234" spans="2:2" x14ac:dyDescent="0.35">
      <c r="B234" t="str" cm="1">
        <f t="array" ref="B234">TRANSPOSE(_xlfn._xlws.SORT(_xlfn._xlws.FILTER(mulches[mulch_level]&amp;" | "&amp;mulches[mulch_level_name],mulches[experiment_ID]=A234)))</f>
        <v xml:space="preserve"> | </v>
      </c>
    </row>
    <row r="235" spans="2:2" x14ac:dyDescent="0.35">
      <c r="B235" t="str" cm="1">
        <f t="array" ref="B235">TRANSPOSE(_xlfn._xlws.SORT(_xlfn._xlws.FILTER(mulches[mulch_level]&amp;" | "&amp;mulches[mulch_level_name],mulches[experiment_ID]=A235)))</f>
        <v xml:space="preserve"> | </v>
      </c>
    </row>
    <row r="236" spans="2:2" x14ac:dyDescent="0.35">
      <c r="B236" t="str" cm="1">
        <f t="array" ref="B236">TRANSPOSE(_xlfn._xlws.SORT(_xlfn._xlws.FILTER(mulches[mulch_level]&amp;" | "&amp;mulches[mulch_level_name],mulches[experiment_ID]=A236)))</f>
        <v xml:space="preserve"> | </v>
      </c>
    </row>
    <row r="237" spans="2:2" x14ac:dyDescent="0.35">
      <c r="B237" t="str" cm="1">
        <f t="array" ref="B237">TRANSPOSE(_xlfn._xlws.SORT(_xlfn._xlws.FILTER(mulches[mulch_level]&amp;" | "&amp;mulches[mulch_level_name],mulches[experiment_ID]=A237)))</f>
        <v xml:space="preserve"> | </v>
      </c>
    </row>
    <row r="238" spans="2:2" x14ac:dyDescent="0.35">
      <c r="B238" t="str" cm="1">
        <f t="array" ref="B238">TRANSPOSE(_xlfn._xlws.SORT(_xlfn._xlws.FILTER(mulches[mulch_level]&amp;" | "&amp;mulches[mulch_level_name],mulches[experiment_ID]=A238)))</f>
        <v xml:space="preserve"> | </v>
      </c>
    </row>
    <row r="239" spans="2:2" x14ac:dyDescent="0.35">
      <c r="B239" t="str" cm="1">
        <f t="array" ref="B239">TRANSPOSE(_xlfn._xlws.SORT(_xlfn._xlws.FILTER(mulches[mulch_level]&amp;" | "&amp;mulches[mulch_level_name],mulches[experiment_ID]=A239)))</f>
        <v xml:space="preserve"> | </v>
      </c>
    </row>
    <row r="240" spans="2:2" x14ac:dyDescent="0.35">
      <c r="B240" t="str" cm="1">
        <f t="array" ref="B240">TRANSPOSE(_xlfn._xlws.SORT(_xlfn._xlws.FILTER(mulches[mulch_level]&amp;" | "&amp;mulches[mulch_level_name],mulches[experiment_ID]=A240)))</f>
        <v xml:space="preserve"> | </v>
      </c>
    </row>
    <row r="241" spans="2:2" x14ac:dyDescent="0.35">
      <c r="B241" t="str" cm="1">
        <f t="array" ref="B241">TRANSPOSE(_xlfn._xlws.SORT(_xlfn._xlws.FILTER(mulches[mulch_level]&amp;" | "&amp;mulches[mulch_level_name],mulches[experiment_ID]=A241)))</f>
        <v xml:space="preserve"> | </v>
      </c>
    </row>
    <row r="242" spans="2:2" x14ac:dyDescent="0.35">
      <c r="B242" t="str" cm="1">
        <f t="array" ref="B242">TRANSPOSE(_xlfn._xlws.SORT(_xlfn._xlws.FILTER(mulches[mulch_level]&amp;" | "&amp;mulches[mulch_level_name],mulches[experiment_ID]=A242)))</f>
        <v xml:space="preserve"> | </v>
      </c>
    </row>
    <row r="243" spans="2:2" x14ac:dyDescent="0.35">
      <c r="B243" t="str" cm="1">
        <f t="array" ref="B243">TRANSPOSE(_xlfn._xlws.SORT(_xlfn._xlws.FILTER(mulches[mulch_level]&amp;" | "&amp;mulches[mulch_level_name],mulches[experiment_ID]=A243)))</f>
        <v xml:space="preserve"> | </v>
      </c>
    </row>
    <row r="244" spans="2:2" x14ac:dyDescent="0.35">
      <c r="B244" t="str" cm="1">
        <f t="array" ref="B244">TRANSPOSE(_xlfn._xlws.SORT(_xlfn._xlws.FILTER(mulches[mulch_level]&amp;" | "&amp;mulches[mulch_level_name],mulches[experiment_ID]=A244)))</f>
        <v xml:space="preserve"> | </v>
      </c>
    </row>
    <row r="245" spans="2:2" x14ac:dyDescent="0.35">
      <c r="B245" t="str" cm="1">
        <f t="array" ref="B245">TRANSPOSE(_xlfn._xlws.SORT(_xlfn._xlws.FILTER(mulches[mulch_level]&amp;" | "&amp;mulches[mulch_level_name],mulches[experiment_ID]=A245)))</f>
        <v xml:space="preserve"> | </v>
      </c>
    </row>
    <row r="246" spans="2:2" x14ac:dyDescent="0.35">
      <c r="B246" t="str" cm="1">
        <f t="array" ref="B246">TRANSPOSE(_xlfn._xlws.SORT(_xlfn._xlws.FILTER(mulches[mulch_level]&amp;" | "&amp;mulches[mulch_level_name],mulches[experiment_ID]=A246)))</f>
        <v xml:space="preserve"> | </v>
      </c>
    </row>
    <row r="247" spans="2:2" x14ac:dyDescent="0.35">
      <c r="B247" t="str" cm="1">
        <f t="array" ref="B247">TRANSPOSE(_xlfn._xlws.SORT(_xlfn._xlws.FILTER(mulches[mulch_level]&amp;" | "&amp;mulches[mulch_level_name],mulches[experiment_ID]=A247)))</f>
        <v xml:space="preserve"> | </v>
      </c>
    </row>
    <row r="248" spans="2:2" x14ac:dyDescent="0.35">
      <c r="B248" t="str" cm="1">
        <f t="array" ref="B248">TRANSPOSE(_xlfn._xlws.SORT(_xlfn._xlws.FILTER(mulches[mulch_level]&amp;" | "&amp;mulches[mulch_level_name],mulches[experiment_ID]=A248)))</f>
        <v xml:space="preserve"> | </v>
      </c>
    </row>
    <row r="249" spans="2:2" x14ac:dyDescent="0.35">
      <c r="B249" t="str" cm="1">
        <f t="array" ref="B249">TRANSPOSE(_xlfn._xlws.SORT(_xlfn._xlws.FILTER(mulches[mulch_level]&amp;" | "&amp;mulches[mulch_level_name],mulches[experiment_ID]=A249)))</f>
        <v xml:space="preserve"> | </v>
      </c>
    </row>
    <row r="250" spans="2:2" x14ac:dyDescent="0.35">
      <c r="B250" t="str" cm="1">
        <f t="array" ref="B250">TRANSPOSE(_xlfn._xlws.SORT(_xlfn._xlws.FILTER(mulches[mulch_level]&amp;" | "&amp;mulches[mulch_level_name],mulches[experiment_ID]=A250)))</f>
        <v xml:space="preserve"> | </v>
      </c>
    </row>
    <row r="251" spans="2:2" x14ac:dyDescent="0.35">
      <c r="B251" t="str" cm="1">
        <f t="array" ref="B251">TRANSPOSE(_xlfn._xlws.SORT(_xlfn._xlws.FILTER(mulches[mulch_level]&amp;" | "&amp;mulches[mulch_level_name],mulches[experiment_ID]=A251)))</f>
        <v xml:space="preserve"> | </v>
      </c>
    </row>
    <row r="252" spans="2:2" x14ac:dyDescent="0.35">
      <c r="B252" t="str" cm="1">
        <f t="array" ref="B252">TRANSPOSE(_xlfn._xlws.SORT(_xlfn._xlws.FILTER(mulches[mulch_level]&amp;" | "&amp;mulches[mulch_level_name],mulches[experiment_ID]=A252)))</f>
        <v xml:space="preserve"> | </v>
      </c>
    </row>
    <row r="253" spans="2:2" x14ac:dyDescent="0.35">
      <c r="B253" t="str" cm="1">
        <f t="array" ref="B253">TRANSPOSE(_xlfn._xlws.SORT(_xlfn._xlws.FILTER(mulches[mulch_level]&amp;" | "&amp;mulches[mulch_level_name],mulches[experiment_ID]=A253)))</f>
        <v xml:space="preserve"> | </v>
      </c>
    </row>
    <row r="254" spans="2:2" x14ac:dyDescent="0.35">
      <c r="B254" t="str" cm="1">
        <f t="array" ref="B254">TRANSPOSE(_xlfn._xlws.SORT(_xlfn._xlws.FILTER(mulches[mulch_level]&amp;" | "&amp;mulches[mulch_level_name],mulches[experiment_ID]=A254)))</f>
        <v xml:space="preserve"> | </v>
      </c>
    </row>
    <row r="255" spans="2:2" x14ac:dyDescent="0.35">
      <c r="B255" t="str" cm="1">
        <f t="array" ref="B255">TRANSPOSE(_xlfn._xlws.SORT(_xlfn._xlws.FILTER(mulches[mulch_level]&amp;" | "&amp;mulches[mulch_level_name],mulches[experiment_ID]=A255)))</f>
        <v xml:space="preserve"> | </v>
      </c>
    </row>
    <row r="256" spans="2:2" x14ac:dyDescent="0.35">
      <c r="B256" t="str" cm="1">
        <f t="array" ref="B256">TRANSPOSE(_xlfn._xlws.SORT(_xlfn._xlws.FILTER(mulches[mulch_level]&amp;" | "&amp;mulches[mulch_level_name],mulches[experiment_ID]=A256)))</f>
        <v xml:space="preserve"> | </v>
      </c>
    </row>
    <row r="257" spans="2:2" x14ac:dyDescent="0.35">
      <c r="B257" t="str" cm="1">
        <f t="array" ref="B257">TRANSPOSE(_xlfn._xlws.SORT(_xlfn._xlws.FILTER(mulches[mulch_level]&amp;" | "&amp;mulches[mulch_level_name],mulches[experiment_ID]=A257)))</f>
        <v xml:space="preserve"> | </v>
      </c>
    </row>
    <row r="258" spans="2:2" x14ac:dyDescent="0.35">
      <c r="B258" t="str" cm="1">
        <f t="array" ref="B258">TRANSPOSE(_xlfn._xlws.SORT(_xlfn._xlws.FILTER(mulches[mulch_level]&amp;" | "&amp;mulches[mulch_level_name],mulches[experiment_ID]=A258)))</f>
        <v xml:space="preserve"> | </v>
      </c>
    </row>
    <row r="259" spans="2:2" x14ac:dyDescent="0.35">
      <c r="B259" t="str" cm="1">
        <f t="array" ref="B259">TRANSPOSE(_xlfn._xlws.SORT(_xlfn._xlws.FILTER(mulches[mulch_level]&amp;" | "&amp;mulches[mulch_level_name],mulches[experiment_ID]=A259)))</f>
        <v xml:space="preserve"> | </v>
      </c>
    </row>
    <row r="260" spans="2:2" x14ac:dyDescent="0.35">
      <c r="B260" t="str" cm="1">
        <f t="array" ref="B260">TRANSPOSE(_xlfn._xlws.SORT(_xlfn._xlws.FILTER(mulches[mulch_level]&amp;" | "&amp;mulches[mulch_level_name],mulches[experiment_ID]=A260)))</f>
        <v xml:space="preserve"> | </v>
      </c>
    </row>
    <row r="261" spans="2:2" x14ac:dyDescent="0.35">
      <c r="B261" t="str" cm="1">
        <f t="array" ref="B261">TRANSPOSE(_xlfn._xlws.SORT(_xlfn._xlws.FILTER(mulches[mulch_level]&amp;" | "&amp;mulches[mulch_level_name],mulches[experiment_ID]=A261)))</f>
        <v xml:space="preserve"> | </v>
      </c>
    </row>
    <row r="262" spans="2:2" x14ac:dyDescent="0.35">
      <c r="B262" t="str" cm="1">
        <f t="array" ref="B262">TRANSPOSE(_xlfn._xlws.SORT(_xlfn._xlws.FILTER(mulches[mulch_level]&amp;" | "&amp;mulches[mulch_level_name],mulches[experiment_ID]=A262)))</f>
        <v xml:space="preserve"> | </v>
      </c>
    </row>
    <row r="263" spans="2:2" x14ac:dyDescent="0.35">
      <c r="B263" t="str" cm="1">
        <f t="array" ref="B263">TRANSPOSE(_xlfn._xlws.SORT(_xlfn._xlws.FILTER(mulches[mulch_level]&amp;" | "&amp;mulches[mulch_level_name],mulches[experiment_ID]=A263)))</f>
        <v xml:space="preserve"> | </v>
      </c>
    </row>
    <row r="264" spans="2:2" x14ac:dyDescent="0.35">
      <c r="B264" t="str" cm="1">
        <f t="array" ref="B264">TRANSPOSE(_xlfn._xlws.SORT(_xlfn._xlws.FILTER(mulches[mulch_level]&amp;" | "&amp;mulches[mulch_level_name],mulches[experiment_ID]=A264)))</f>
        <v xml:space="preserve"> | </v>
      </c>
    </row>
    <row r="265" spans="2:2" x14ac:dyDescent="0.35">
      <c r="B265" t="str" cm="1">
        <f t="array" ref="B265">TRANSPOSE(_xlfn._xlws.SORT(_xlfn._xlws.FILTER(mulches[mulch_level]&amp;" | "&amp;mulches[mulch_level_name],mulches[experiment_ID]=A265)))</f>
        <v xml:space="preserve"> | </v>
      </c>
    </row>
    <row r="266" spans="2:2" x14ac:dyDescent="0.35">
      <c r="B266" t="str" cm="1">
        <f t="array" ref="B266">TRANSPOSE(_xlfn._xlws.SORT(_xlfn._xlws.FILTER(mulches[mulch_level]&amp;" | "&amp;mulches[mulch_level_name],mulches[experiment_ID]=A266)))</f>
        <v xml:space="preserve"> | </v>
      </c>
    </row>
    <row r="267" spans="2:2" x14ac:dyDescent="0.35">
      <c r="B267" t="str" cm="1">
        <f t="array" ref="B267">TRANSPOSE(_xlfn._xlws.SORT(_xlfn._xlws.FILTER(mulches[mulch_level]&amp;" | "&amp;mulches[mulch_level_name],mulches[experiment_ID]=A267)))</f>
        <v xml:space="preserve"> | </v>
      </c>
    </row>
    <row r="268" spans="2:2" x14ac:dyDescent="0.35">
      <c r="B268" t="str" cm="1">
        <f t="array" ref="B268">TRANSPOSE(_xlfn._xlws.SORT(_xlfn._xlws.FILTER(mulches[mulch_level]&amp;" | "&amp;mulches[mulch_level_name],mulches[experiment_ID]=A268)))</f>
        <v xml:space="preserve"> | </v>
      </c>
    </row>
    <row r="269" spans="2:2" x14ac:dyDescent="0.35">
      <c r="B269" t="str" cm="1">
        <f t="array" ref="B269">TRANSPOSE(_xlfn._xlws.SORT(_xlfn._xlws.FILTER(mulches[mulch_level]&amp;" | "&amp;mulches[mulch_level_name],mulches[experiment_ID]=A269)))</f>
        <v xml:space="preserve"> | </v>
      </c>
    </row>
    <row r="270" spans="2:2" x14ac:dyDescent="0.35">
      <c r="B270" t="str" cm="1">
        <f t="array" ref="B270">TRANSPOSE(_xlfn._xlws.SORT(_xlfn._xlws.FILTER(mulches[mulch_level]&amp;" | "&amp;mulches[mulch_level_name],mulches[experiment_ID]=A270)))</f>
        <v xml:space="preserve"> | </v>
      </c>
    </row>
    <row r="271" spans="2:2" x14ac:dyDescent="0.35">
      <c r="B271" t="str" cm="1">
        <f t="array" ref="B271">TRANSPOSE(_xlfn._xlws.SORT(_xlfn._xlws.FILTER(mulches[mulch_level]&amp;" | "&amp;mulches[mulch_level_name],mulches[experiment_ID]=A271)))</f>
        <v xml:space="preserve"> | </v>
      </c>
    </row>
    <row r="272" spans="2:2" x14ac:dyDescent="0.35">
      <c r="B272" t="str" cm="1">
        <f t="array" ref="B272">TRANSPOSE(_xlfn._xlws.SORT(_xlfn._xlws.FILTER(mulches[mulch_level]&amp;" | "&amp;mulches[mulch_level_name],mulches[experiment_ID]=A272)))</f>
        <v xml:space="preserve"> | </v>
      </c>
    </row>
    <row r="273" spans="2:2" x14ac:dyDescent="0.35">
      <c r="B273" t="str" cm="1">
        <f t="array" ref="B273">TRANSPOSE(_xlfn._xlws.SORT(_xlfn._xlws.FILTER(mulches[mulch_level]&amp;" | "&amp;mulches[mulch_level_name],mulches[experiment_ID]=A273)))</f>
        <v xml:space="preserve"> | </v>
      </c>
    </row>
    <row r="274" spans="2:2" x14ac:dyDescent="0.35">
      <c r="B274" t="str" cm="1">
        <f t="array" ref="B274">TRANSPOSE(_xlfn._xlws.SORT(_xlfn._xlws.FILTER(mulches[mulch_level]&amp;" | "&amp;mulches[mulch_level_name],mulches[experiment_ID]=A274)))</f>
        <v xml:space="preserve"> | </v>
      </c>
    </row>
    <row r="275" spans="2:2" x14ac:dyDescent="0.35">
      <c r="B275" t="str" cm="1">
        <f t="array" ref="B275">TRANSPOSE(_xlfn._xlws.SORT(_xlfn._xlws.FILTER(mulches[mulch_level]&amp;" | "&amp;mulches[mulch_level_name],mulches[experiment_ID]=A275)))</f>
        <v xml:space="preserve"> | </v>
      </c>
    </row>
    <row r="276" spans="2:2" x14ac:dyDescent="0.35">
      <c r="B276" t="str" cm="1">
        <f t="array" ref="B276">TRANSPOSE(_xlfn._xlws.SORT(_xlfn._xlws.FILTER(mulches[mulch_level]&amp;" | "&amp;mulches[mulch_level_name],mulches[experiment_ID]=A276)))</f>
        <v xml:space="preserve"> | </v>
      </c>
    </row>
    <row r="277" spans="2:2" x14ac:dyDescent="0.35">
      <c r="B277" t="str" cm="1">
        <f t="array" ref="B277">TRANSPOSE(_xlfn._xlws.SORT(_xlfn._xlws.FILTER(mulches[mulch_level]&amp;" | "&amp;mulches[mulch_level_name],mulches[experiment_ID]=A277)))</f>
        <v xml:space="preserve"> | </v>
      </c>
    </row>
    <row r="278" spans="2:2" x14ac:dyDescent="0.35">
      <c r="B278" t="str" cm="1">
        <f t="array" ref="B278">TRANSPOSE(_xlfn._xlws.SORT(_xlfn._xlws.FILTER(mulches[mulch_level]&amp;" | "&amp;mulches[mulch_level_name],mulches[experiment_ID]=A278)))</f>
        <v xml:space="preserve"> | </v>
      </c>
    </row>
    <row r="279" spans="2:2" x14ac:dyDescent="0.35">
      <c r="B279" t="str" cm="1">
        <f t="array" ref="B279">TRANSPOSE(_xlfn._xlws.SORT(_xlfn._xlws.FILTER(mulches[mulch_level]&amp;" | "&amp;mulches[mulch_level_name],mulches[experiment_ID]=A279)))</f>
        <v xml:space="preserve"> | </v>
      </c>
    </row>
    <row r="280" spans="2:2" x14ac:dyDescent="0.35">
      <c r="B280" t="str" cm="1">
        <f t="array" ref="B280">TRANSPOSE(_xlfn._xlws.SORT(_xlfn._xlws.FILTER(mulches[mulch_level]&amp;" | "&amp;mulches[mulch_level_name],mulches[experiment_ID]=A280)))</f>
        <v xml:space="preserve"> | </v>
      </c>
    </row>
    <row r="281" spans="2:2" x14ac:dyDescent="0.35">
      <c r="B281" t="str" cm="1">
        <f t="array" ref="B281">TRANSPOSE(_xlfn._xlws.SORT(_xlfn._xlws.FILTER(mulches[mulch_level]&amp;" | "&amp;mulches[mulch_level_name],mulches[experiment_ID]=A281)))</f>
        <v xml:space="preserve"> | </v>
      </c>
    </row>
    <row r="282" spans="2:2" x14ac:dyDescent="0.35">
      <c r="B282" t="str" cm="1">
        <f t="array" ref="B282">TRANSPOSE(_xlfn._xlws.SORT(_xlfn._xlws.FILTER(mulches[mulch_level]&amp;" | "&amp;mulches[mulch_level_name],mulches[experiment_ID]=A282)))</f>
        <v xml:space="preserve"> | </v>
      </c>
    </row>
    <row r="283" spans="2:2" x14ac:dyDescent="0.35">
      <c r="B283" t="str" cm="1">
        <f t="array" ref="B283">TRANSPOSE(_xlfn._xlws.SORT(_xlfn._xlws.FILTER(mulches[mulch_level]&amp;" | "&amp;mulches[mulch_level_name],mulches[experiment_ID]=A283)))</f>
        <v xml:space="preserve"> | </v>
      </c>
    </row>
    <row r="284" spans="2:2" x14ac:dyDescent="0.35">
      <c r="B284" t="str" cm="1">
        <f t="array" ref="B284">TRANSPOSE(_xlfn._xlws.SORT(_xlfn._xlws.FILTER(mulches[mulch_level]&amp;" | "&amp;mulches[mulch_level_name],mulches[experiment_ID]=A284)))</f>
        <v xml:space="preserve"> | </v>
      </c>
    </row>
    <row r="285" spans="2:2" x14ac:dyDescent="0.35">
      <c r="B285" t="str" cm="1">
        <f t="array" ref="B285">TRANSPOSE(_xlfn._xlws.SORT(_xlfn._xlws.FILTER(mulches[mulch_level]&amp;" | "&amp;mulches[mulch_level_name],mulches[experiment_ID]=A285)))</f>
        <v xml:space="preserve"> | </v>
      </c>
    </row>
    <row r="286" spans="2:2" x14ac:dyDescent="0.35">
      <c r="B286" t="str" cm="1">
        <f t="array" ref="B286">TRANSPOSE(_xlfn._xlws.SORT(_xlfn._xlws.FILTER(mulches[mulch_level]&amp;" | "&amp;mulches[mulch_level_name],mulches[experiment_ID]=A286)))</f>
        <v xml:space="preserve"> | </v>
      </c>
    </row>
    <row r="287" spans="2:2" x14ac:dyDescent="0.35">
      <c r="B287" t="str" cm="1">
        <f t="array" ref="B287">TRANSPOSE(_xlfn._xlws.SORT(_xlfn._xlws.FILTER(mulches[mulch_level]&amp;" | "&amp;mulches[mulch_level_name],mulches[experiment_ID]=A287)))</f>
        <v xml:space="preserve"> | </v>
      </c>
    </row>
    <row r="288" spans="2:2" x14ac:dyDescent="0.35">
      <c r="B288" t="str" cm="1">
        <f t="array" ref="B288">TRANSPOSE(_xlfn._xlws.SORT(_xlfn._xlws.FILTER(mulches[mulch_level]&amp;" | "&amp;mulches[mulch_level_name],mulches[experiment_ID]=A288)))</f>
        <v xml:space="preserve"> | </v>
      </c>
    </row>
    <row r="289" spans="2:2" x14ac:dyDescent="0.35">
      <c r="B289" t="str" cm="1">
        <f t="array" ref="B289">TRANSPOSE(_xlfn._xlws.SORT(_xlfn._xlws.FILTER(mulches[mulch_level]&amp;" | "&amp;mulches[mulch_level_name],mulches[experiment_ID]=A289)))</f>
        <v xml:space="preserve"> | </v>
      </c>
    </row>
    <row r="290" spans="2:2" x14ac:dyDescent="0.35">
      <c r="B290" t="str" cm="1">
        <f t="array" ref="B290">TRANSPOSE(_xlfn._xlws.SORT(_xlfn._xlws.FILTER(mulches[mulch_level]&amp;" | "&amp;mulches[mulch_level_name],mulches[experiment_ID]=A290)))</f>
        <v xml:space="preserve"> | </v>
      </c>
    </row>
    <row r="291" spans="2:2" x14ac:dyDescent="0.35">
      <c r="B291" t="str" cm="1">
        <f t="array" ref="B291">TRANSPOSE(_xlfn._xlws.SORT(_xlfn._xlws.FILTER(mulches[mulch_level]&amp;" | "&amp;mulches[mulch_level_name],mulches[experiment_ID]=A291)))</f>
        <v xml:space="preserve"> | </v>
      </c>
    </row>
    <row r="292" spans="2:2" x14ac:dyDescent="0.35">
      <c r="B292" t="str" cm="1">
        <f t="array" ref="B292">TRANSPOSE(_xlfn._xlws.SORT(_xlfn._xlws.FILTER(mulches[mulch_level]&amp;" | "&amp;mulches[mulch_level_name],mulches[experiment_ID]=A292)))</f>
        <v xml:space="preserve"> | </v>
      </c>
    </row>
    <row r="293" spans="2:2" x14ac:dyDescent="0.35">
      <c r="B293" t="str" cm="1">
        <f t="array" ref="B293">TRANSPOSE(_xlfn._xlws.SORT(_xlfn._xlws.FILTER(mulches[mulch_level]&amp;" | "&amp;mulches[mulch_level_name],mulches[experiment_ID]=A293)))</f>
        <v xml:space="preserve"> | </v>
      </c>
    </row>
    <row r="294" spans="2:2" x14ac:dyDescent="0.35">
      <c r="B294" t="str" cm="1">
        <f t="array" ref="B294">TRANSPOSE(_xlfn._xlws.SORT(_xlfn._xlws.FILTER(mulches[mulch_level]&amp;" | "&amp;mulches[mulch_level_name],mulches[experiment_ID]=A294)))</f>
        <v xml:space="preserve"> | </v>
      </c>
    </row>
    <row r="295" spans="2:2" x14ac:dyDescent="0.35">
      <c r="B295" t="str" cm="1">
        <f t="array" ref="B295">TRANSPOSE(_xlfn._xlws.SORT(_xlfn._xlws.FILTER(mulches[mulch_level]&amp;" | "&amp;mulches[mulch_level_name],mulches[experiment_ID]=A295)))</f>
        <v xml:space="preserve"> | </v>
      </c>
    </row>
    <row r="296" spans="2:2" x14ac:dyDescent="0.35">
      <c r="B296" t="str" cm="1">
        <f t="array" ref="B296">TRANSPOSE(_xlfn._xlws.SORT(_xlfn._xlws.FILTER(mulches[mulch_level]&amp;" | "&amp;mulches[mulch_level_name],mulches[experiment_ID]=A296)))</f>
        <v xml:space="preserve"> | </v>
      </c>
    </row>
    <row r="297" spans="2:2" x14ac:dyDescent="0.35">
      <c r="B297" t="str" cm="1">
        <f t="array" ref="B297">TRANSPOSE(_xlfn._xlws.SORT(_xlfn._xlws.FILTER(mulches[mulch_level]&amp;" | "&amp;mulches[mulch_level_name],mulches[experiment_ID]=A297)))</f>
        <v xml:space="preserve"> | </v>
      </c>
    </row>
    <row r="298" spans="2:2" x14ac:dyDescent="0.35">
      <c r="B298" t="str" cm="1">
        <f t="array" ref="B298">TRANSPOSE(_xlfn._xlws.SORT(_xlfn._xlws.FILTER(mulches[mulch_level]&amp;" | "&amp;mulches[mulch_level_name],mulches[experiment_ID]=A298)))</f>
        <v xml:space="preserve"> | </v>
      </c>
    </row>
    <row r="299" spans="2:2" x14ac:dyDescent="0.35">
      <c r="B299" t="str" cm="1">
        <f t="array" ref="B299">TRANSPOSE(_xlfn._xlws.SORT(_xlfn._xlws.FILTER(mulches[mulch_level]&amp;" | "&amp;mulches[mulch_level_name],mulches[experiment_ID]=A299)))</f>
        <v xml:space="preserve"> | </v>
      </c>
    </row>
    <row r="300" spans="2:2" x14ac:dyDescent="0.35">
      <c r="B300" t="str" cm="1">
        <f t="array" ref="B300">TRANSPOSE(_xlfn._xlws.SORT(_xlfn._xlws.FILTER(mulches[mulch_level]&amp;" | "&amp;mulches[mulch_level_name],mulches[experiment_ID]=A300)))</f>
        <v xml:space="preserve"> | </v>
      </c>
    </row>
    <row r="301" spans="2:2" x14ac:dyDescent="0.35">
      <c r="B301" t="str" cm="1">
        <f t="array" ref="B301">TRANSPOSE(_xlfn._xlws.SORT(_xlfn._xlws.FILTER(mulches[mulch_level]&amp;" | "&amp;mulches[mulch_level_name],mulches[experiment_ID]=A301)))</f>
        <v xml:space="preserve"> | </v>
      </c>
    </row>
    <row r="302" spans="2:2" x14ac:dyDescent="0.35">
      <c r="B302" t="str" cm="1">
        <f t="array" ref="B302">TRANSPOSE(_xlfn._xlws.SORT(_xlfn._xlws.FILTER(mulches[mulch_level]&amp;" | "&amp;mulches[mulch_level_name],mulches[experiment_ID]=A302)))</f>
        <v xml:space="preserve"> | </v>
      </c>
    </row>
    <row r="303" spans="2:2" x14ac:dyDescent="0.35">
      <c r="B303" t="str" cm="1">
        <f t="array" ref="B303">TRANSPOSE(_xlfn._xlws.SORT(_xlfn._xlws.FILTER(mulches[mulch_level]&amp;" | "&amp;mulches[mulch_level_name],mulches[experiment_ID]=A303)))</f>
        <v xml:space="preserve"> | </v>
      </c>
    </row>
    <row r="304" spans="2:2" x14ac:dyDescent="0.35">
      <c r="B304" t="str" cm="1">
        <f t="array" ref="B304">TRANSPOSE(_xlfn._xlws.SORT(_xlfn._xlws.FILTER(mulches[mulch_level]&amp;" | "&amp;mulches[mulch_level_name],mulches[experiment_ID]=A304)))</f>
        <v xml:space="preserve"> | </v>
      </c>
    </row>
    <row r="305" spans="2:2" x14ac:dyDescent="0.35">
      <c r="B305" t="str" cm="1">
        <f t="array" ref="B305">TRANSPOSE(_xlfn._xlws.SORT(_xlfn._xlws.FILTER(mulches[mulch_level]&amp;" | "&amp;mulches[mulch_level_name],mulches[experiment_ID]=A305)))</f>
        <v xml:space="preserve"> | </v>
      </c>
    </row>
    <row r="306" spans="2:2" x14ac:dyDescent="0.35">
      <c r="B306" t="str" cm="1">
        <f t="array" ref="B306">TRANSPOSE(_xlfn._xlws.SORT(_xlfn._xlws.FILTER(mulches[mulch_level]&amp;" | "&amp;mulches[mulch_level_name],mulches[experiment_ID]=A306)))</f>
        <v xml:space="preserve"> | </v>
      </c>
    </row>
    <row r="307" spans="2:2" x14ac:dyDescent="0.35">
      <c r="B307" t="str" cm="1">
        <f t="array" ref="B307">TRANSPOSE(_xlfn._xlws.SORT(_xlfn._xlws.FILTER(mulches[mulch_level]&amp;" | "&amp;mulches[mulch_level_name],mulches[experiment_ID]=A307)))</f>
        <v xml:space="preserve"> | </v>
      </c>
    </row>
    <row r="308" spans="2:2" x14ac:dyDescent="0.35">
      <c r="B308" t="str" cm="1">
        <f t="array" ref="B308">TRANSPOSE(_xlfn._xlws.SORT(_xlfn._xlws.FILTER(mulches[mulch_level]&amp;" | "&amp;mulches[mulch_level_name],mulches[experiment_ID]=A308)))</f>
        <v xml:space="preserve"> | </v>
      </c>
    </row>
    <row r="309" spans="2:2" x14ac:dyDescent="0.35">
      <c r="B309" t="str" cm="1">
        <f t="array" ref="B309">TRANSPOSE(_xlfn._xlws.SORT(_xlfn._xlws.FILTER(mulches[mulch_level]&amp;" | "&amp;mulches[mulch_level_name],mulches[experiment_ID]=A309)))</f>
        <v xml:space="preserve"> | </v>
      </c>
    </row>
    <row r="310" spans="2:2" x14ac:dyDescent="0.35">
      <c r="B310" t="str" cm="1">
        <f t="array" ref="B310">TRANSPOSE(_xlfn._xlws.SORT(_xlfn._xlws.FILTER(mulches[mulch_level]&amp;" | "&amp;mulches[mulch_level_name],mulches[experiment_ID]=A310)))</f>
        <v xml:space="preserve"> | </v>
      </c>
    </row>
    <row r="311" spans="2:2" x14ac:dyDescent="0.35">
      <c r="B311" t="str" cm="1">
        <f t="array" ref="B311">TRANSPOSE(_xlfn._xlws.SORT(_xlfn._xlws.FILTER(mulches[mulch_level]&amp;" | "&amp;mulches[mulch_level_name],mulches[experiment_ID]=A311)))</f>
        <v xml:space="preserve"> | </v>
      </c>
    </row>
    <row r="312" spans="2:2" x14ac:dyDescent="0.35">
      <c r="B312" t="str" cm="1">
        <f t="array" ref="B312">TRANSPOSE(_xlfn._xlws.SORT(_xlfn._xlws.FILTER(mulches[mulch_level]&amp;" | "&amp;mulches[mulch_level_name],mulches[experiment_ID]=A312)))</f>
        <v xml:space="preserve"> | </v>
      </c>
    </row>
    <row r="313" spans="2:2" x14ac:dyDescent="0.35">
      <c r="B313" t="str" cm="1">
        <f t="array" ref="B313">TRANSPOSE(_xlfn._xlws.SORT(_xlfn._xlws.FILTER(mulches[mulch_level]&amp;" | "&amp;mulches[mulch_level_name],mulches[experiment_ID]=A313)))</f>
        <v xml:space="preserve"> | </v>
      </c>
    </row>
    <row r="314" spans="2:2" x14ac:dyDescent="0.35">
      <c r="B314" t="str" cm="1">
        <f t="array" ref="B314">TRANSPOSE(_xlfn._xlws.SORT(_xlfn._xlws.FILTER(mulches[mulch_level]&amp;" | "&amp;mulches[mulch_level_name],mulches[experiment_ID]=A314)))</f>
        <v xml:space="preserve"> | </v>
      </c>
    </row>
    <row r="315" spans="2:2" x14ac:dyDescent="0.35">
      <c r="B315" t="str" cm="1">
        <f t="array" ref="B315">TRANSPOSE(_xlfn._xlws.SORT(_xlfn._xlws.FILTER(mulches[mulch_level]&amp;" | "&amp;mulches[mulch_level_name],mulches[experiment_ID]=A315)))</f>
        <v xml:space="preserve"> | </v>
      </c>
    </row>
    <row r="316" spans="2:2" x14ac:dyDescent="0.35">
      <c r="B316" t="str" cm="1">
        <f t="array" ref="B316">TRANSPOSE(_xlfn._xlws.SORT(_xlfn._xlws.FILTER(mulches[mulch_level]&amp;" | "&amp;mulches[mulch_level_name],mulches[experiment_ID]=A316)))</f>
        <v xml:space="preserve"> | </v>
      </c>
    </row>
    <row r="317" spans="2:2" x14ac:dyDescent="0.35">
      <c r="B317" t="str" cm="1">
        <f t="array" ref="B317">TRANSPOSE(_xlfn._xlws.SORT(_xlfn._xlws.FILTER(mulches[mulch_level]&amp;" | "&amp;mulches[mulch_level_name],mulches[experiment_ID]=A317)))</f>
        <v xml:space="preserve"> | </v>
      </c>
    </row>
    <row r="318" spans="2:2" x14ac:dyDescent="0.35">
      <c r="B318" t="str" cm="1">
        <f t="array" ref="B318">TRANSPOSE(_xlfn._xlws.SORT(_xlfn._xlws.FILTER(mulches[mulch_level]&amp;" | "&amp;mulches[mulch_level_name],mulches[experiment_ID]=A318)))</f>
        <v xml:space="preserve"> | </v>
      </c>
    </row>
    <row r="319" spans="2:2" x14ac:dyDescent="0.35">
      <c r="B319" t="str" cm="1">
        <f t="array" ref="B319">TRANSPOSE(_xlfn._xlws.SORT(_xlfn._xlws.FILTER(mulches[mulch_level]&amp;" | "&amp;mulches[mulch_level_name],mulches[experiment_ID]=A319)))</f>
        <v xml:space="preserve"> | </v>
      </c>
    </row>
    <row r="320" spans="2:2" x14ac:dyDescent="0.35">
      <c r="B320" t="str" cm="1">
        <f t="array" ref="B320">TRANSPOSE(_xlfn._xlws.SORT(_xlfn._xlws.FILTER(mulches[mulch_level]&amp;" | "&amp;mulches[mulch_level_name],mulches[experiment_ID]=A320)))</f>
        <v xml:space="preserve"> | </v>
      </c>
    </row>
    <row r="321" spans="2:2" x14ac:dyDescent="0.35">
      <c r="B321" t="str" cm="1">
        <f t="array" ref="B321">TRANSPOSE(_xlfn._xlws.SORT(_xlfn._xlws.FILTER(mulches[mulch_level]&amp;" | "&amp;mulches[mulch_level_name],mulches[experiment_ID]=A321)))</f>
        <v xml:space="preserve"> | </v>
      </c>
    </row>
    <row r="322" spans="2:2" x14ac:dyDescent="0.35">
      <c r="B322" t="str" cm="1">
        <f t="array" ref="B322">TRANSPOSE(_xlfn._xlws.SORT(_xlfn._xlws.FILTER(mulches[mulch_level]&amp;" | "&amp;mulches[mulch_level_name],mulches[experiment_ID]=A322)))</f>
        <v xml:space="preserve"> | </v>
      </c>
    </row>
    <row r="323" spans="2:2" x14ac:dyDescent="0.35">
      <c r="B323" t="str" cm="1">
        <f t="array" ref="B323">TRANSPOSE(_xlfn._xlws.SORT(_xlfn._xlws.FILTER(mulches[mulch_level]&amp;" | "&amp;mulches[mulch_level_name],mulches[experiment_ID]=A323)))</f>
        <v xml:space="preserve"> | </v>
      </c>
    </row>
    <row r="324" spans="2:2" x14ac:dyDescent="0.35">
      <c r="B324" t="str" cm="1">
        <f t="array" ref="B324">TRANSPOSE(_xlfn._xlws.SORT(_xlfn._xlws.FILTER(mulches[mulch_level]&amp;" | "&amp;mulches[mulch_level_name],mulches[experiment_ID]=A324)))</f>
        <v xml:space="preserve"> | </v>
      </c>
    </row>
    <row r="325" spans="2:2" x14ac:dyDescent="0.35">
      <c r="B325" t="str" cm="1">
        <f t="array" ref="B325">TRANSPOSE(_xlfn._xlws.SORT(_xlfn._xlws.FILTER(mulches[mulch_level]&amp;" | "&amp;mulches[mulch_level_name],mulches[experiment_ID]=A325)))</f>
        <v xml:space="preserve"> | </v>
      </c>
    </row>
    <row r="326" spans="2:2" x14ac:dyDescent="0.35">
      <c r="B326" t="str" cm="1">
        <f t="array" ref="B326">TRANSPOSE(_xlfn._xlws.SORT(_xlfn._xlws.FILTER(mulches[mulch_level]&amp;" | "&amp;mulches[mulch_level_name],mulches[experiment_ID]=A326)))</f>
        <v xml:space="preserve"> | </v>
      </c>
    </row>
    <row r="327" spans="2:2" x14ac:dyDescent="0.35">
      <c r="B327" t="str" cm="1">
        <f t="array" ref="B327">TRANSPOSE(_xlfn._xlws.SORT(_xlfn._xlws.FILTER(mulches[mulch_level]&amp;" | "&amp;mulches[mulch_level_name],mulches[experiment_ID]=A327)))</f>
        <v xml:space="preserve"> | </v>
      </c>
    </row>
    <row r="328" spans="2:2" x14ac:dyDescent="0.35">
      <c r="B328" t="str" cm="1">
        <f t="array" ref="B328">TRANSPOSE(_xlfn._xlws.SORT(_xlfn._xlws.FILTER(mulches[mulch_level]&amp;" | "&amp;mulches[mulch_level_name],mulches[experiment_ID]=A328)))</f>
        <v xml:space="preserve"> | </v>
      </c>
    </row>
    <row r="329" spans="2:2" x14ac:dyDescent="0.35">
      <c r="B329" t="str" cm="1">
        <f t="array" ref="B329">TRANSPOSE(_xlfn._xlws.SORT(_xlfn._xlws.FILTER(mulches[mulch_level]&amp;" | "&amp;mulches[mulch_level_name],mulches[experiment_ID]=A329)))</f>
        <v xml:space="preserve"> | </v>
      </c>
    </row>
    <row r="330" spans="2:2" x14ac:dyDescent="0.35">
      <c r="B330" t="str" cm="1">
        <f t="array" ref="B330">TRANSPOSE(_xlfn._xlws.SORT(_xlfn._xlws.FILTER(mulches[mulch_level]&amp;" | "&amp;mulches[mulch_level_name],mulches[experiment_ID]=A330)))</f>
        <v xml:space="preserve"> | </v>
      </c>
    </row>
    <row r="331" spans="2:2" x14ac:dyDescent="0.35">
      <c r="B331" t="str" cm="1">
        <f t="array" ref="B331">TRANSPOSE(_xlfn._xlws.SORT(_xlfn._xlws.FILTER(mulches[mulch_level]&amp;" | "&amp;mulches[mulch_level_name],mulches[experiment_ID]=A331)))</f>
        <v xml:space="preserve"> | </v>
      </c>
    </row>
    <row r="332" spans="2:2" x14ac:dyDescent="0.35">
      <c r="B332" t="str" cm="1">
        <f t="array" ref="B332">TRANSPOSE(_xlfn._xlws.SORT(_xlfn._xlws.FILTER(mulches[mulch_level]&amp;" | "&amp;mulches[mulch_level_name],mulches[experiment_ID]=A332)))</f>
        <v xml:space="preserve"> | </v>
      </c>
    </row>
    <row r="333" spans="2:2" x14ac:dyDescent="0.35">
      <c r="B333" t="str" cm="1">
        <f t="array" ref="B333">TRANSPOSE(_xlfn._xlws.SORT(_xlfn._xlws.FILTER(mulches[mulch_level]&amp;" | "&amp;mulches[mulch_level_name],mulches[experiment_ID]=A333)))</f>
        <v xml:space="preserve"> | </v>
      </c>
    </row>
    <row r="334" spans="2:2" x14ac:dyDescent="0.35">
      <c r="B334" t="str" cm="1">
        <f t="array" ref="B334">TRANSPOSE(_xlfn._xlws.SORT(_xlfn._xlws.FILTER(mulches[mulch_level]&amp;" | "&amp;mulches[mulch_level_name],mulches[experiment_ID]=A334)))</f>
        <v xml:space="preserve"> | </v>
      </c>
    </row>
    <row r="335" spans="2:2" x14ac:dyDescent="0.35">
      <c r="B335" t="str" cm="1">
        <f t="array" ref="B335">TRANSPOSE(_xlfn._xlws.SORT(_xlfn._xlws.FILTER(mulches[mulch_level]&amp;" | "&amp;mulches[mulch_level_name],mulches[experiment_ID]=A335)))</f>
        <v xml:space="preserve"> | </v>
      </c>
    </row>
    <row r="336" spans="2:2" x14ac:dyDescent="0.35">
      <c r="B336" t="str" cm="1">
        <f t="array" ref="B336">TRANSPOSE(_xlfn._xlws.SORT(_xlfn._xlws.FILTER(mulches[mulch_level]&amp;" | "&amp;mulches[mulch_level_name],mulches[experiment_ID]=A336)))</f>
        <v xml:space="preserve"> | </v>
      </c>
    </row>
    <row r="337" spans="2:2" x14ac:dyDescent="0.35">
      <c r="B337" t="str" cm="1">
        <f t="array" ref="B337">TRANSPOSE(_xlfn._xlws.SORT(_xlfn._xlws.FILTER(mulches[mulch_level]&amp;" | "&amp;mulches[mulch_level_name],mulches[experiment_ID]=A337)))</f>
        <v xml:space="preserve"> | </v>
      </c>
    </row>
    <row r="338" spans="2:2" x14ac:dyDescent="0.35">
      <c r="B338" t="str" cm="1">
        <f t="array" ref="B338">TRANSPOSE(_xlfn._xlws.SORT(_xlfn._xlws.FILTER(mulches[mulch_level]&amp;" | "&amp;mulches[mulch_level_name],mulches[experiment_ID]=A338)))</f>
        <v xml:space="preserve"> | </v>
      </c>
    </row>
    <row r="339" spans="2:2" x14ac:dyDescent="0.35">
      <c r="B339" t="str" cm="1">
        <f t="array" ref="B339">TRANSPOSE(_xlfn._xlws.SORT(_xlfn._xlws.FILTER(mulches[mulch_level]&amp;" | "&amp;mulches[mulch_level_name],mulches[experiment_ID]=A339)))</f>
        <v xml:space="preserve"> | </v>
      </c>
    </row>
    <row r="340" spans="2:2" x14ac:dyDescent="0.35">
      <c r="B340" t="str" cm="1">
        <f t="array" ref="B340">TRANSPOSE(_xlfn._xlws.SORT(_xlfn._xlws.FILTER(mulches[mulch_level]&amp;" | "&amp;mulches[mulch_level_name],mulches[experiment_ID]=A340)))</f>
        <v xml:space="preserve"> | </v>
      </c>
    </row>
    <row r="341" spans="2:2" x14ac:dyDescent="0.35">
      <c r="B341" t="str" cm="1">
        <f t="array" ref="B341">TRANSPOSE(_xlfn._xlws.SORT(_xlfn._xlws.FILTER(mulches[mulch_level]&amp;" | "&amp;mulches[mulch_level_name],mulches[experiment_ID]=A341)))</f>
        <v xml:space="preserve"> | </v>
      </c>
    </row>
    <row r="342" spans="2:2" x14ac:dyDescent="0.35">
      <c r="B342" t="str" cm="1">
        <f t="array" ref="B342">TRANSPOSE(_xlfn._xlws.SORT(_xlfn._xlws.FILTER(mulches[mulch_level]&amp;" | "&amp;mulches[mulch_level_name],mulches[experiment_ID]=A342)))</f>
        <v xml:space="preserve"> | </v>
      </c>
    </row>
    <row r="343" spans="2:2" x14ac:dyDescent="0.35">
      <c r="B343" t="str" cm="1">
        <f t="array" ref="B343">TRANSPOSE(_xlfn._xlws.SORT(_xlfn._xlws.FILTER(mulches[mulch_level]&amp;" | "&amp;mulches[mulch_level_name],mulches[experiment_ID]=A343)))</f>
        <v xml:space="preserve"> | </v>
      </c>
    </row>
    <row r="344" spans="2:2" x14ac:dyDescent="0.35">
      <c r="B344" t="str" cm="1">
        <f t="array" ref="B344">TRANSPOSE(_xlfn._xlws.SORT(_xlfn._xlws.FILTER(mulches[mulch_level]&amp;" | "&amp;mulches[mulch_level_name],mulches[experiment_ID]=A344)))</f>
        <v xml:space="preserve"> | </v>
      </c>
    </row>
    <row r="345" spans="2:2" x14ac:dyDescent="0.35">
      <c r="B345" t="str" cm="1">
        <f t="array" ref="B345">TRANSPOSE(_xlfn._xlws.SORT(_xlfn._xlws.FILTER(mulches[mulch_level]&amp;" | "&amp;mulches[mulch_level_name],mulches[experiment_ID]=A345)))</f>
        <v xml:space="preserve"> | </v>
      </c>
    </row>
    <row r="346" spans="2:2" x14ac:dyDescent="0.35">
      <c r="B346" t="str" cm="1">
        <f t="array" ref="B346">TRANSPOSE(_xlfn._xlws.SORT(_xlfn._xlws.FILTER(mulches[mulch_level]&amp;" | "&amp;mulches[mulch_level_name],mulches[experiment_ID]=A346)))</f>
        <v xml:space="preserve"> | </v>
      </c>
    </row>
    <row r="347" spans="2:2" x14ac:dyDescent="0.35">
      <c r="B347" t="str" cm="1">
        <f t="array" ref="B347">TRANSPOSE(_xlfn._xlws.SORT(_xlfn._xlws.FILTER(mulches[mulch_level]&amp;" | "&amp;mulches[mulch_level_name],mulches[experiment_ID]=A347)))</f>
        <v xml:space="preserve"> | </v>
      </c>
    </row>
    <row r="348" spans="2:2" x14ac:dyDescent="0.35">
      <c r="B348" t="str" cm="1">
        <f t="array" ref="B348">TRANSPOSE(_xlfn._xlws.SORT(_xlfn._xlws.FILTER(mulches[mulch_level]&amp;" | "&amp;mulches[mulch_level_name],mulches[experiment_ID]=A348)))</f>
        <v xml:space="preserve"> | </v>
      </c>
    </row>
    <row r="349" spans="2:2" x14ac:dyDescent="0.35">
      <c r="B349" t="str" cm="1">
        <f t="array" ref="B349">TRANSPOSE(_xlfn._xlws.SORT(_xlfn._xlws.FILTER(mulches[mulch_level]&amp;" | "&amp;mulches[mulch_level_name],mulches[experiment_ID]=A349)))</f>
        <v xml:space="preserve"> | </v>
      </c>
    </row>
    <row r="350" spans="2:2" x14ac:dyDescent="0.35">
      <c r="B350" t="str" cm="1">
        <f t="array" ref="B350">TRANSPOSE(_xlfn._xlws.SORT(_xlfn._xlws.FILTER(mulches[mulch_level]&amp;" | "&amp;mulches[mulch_level_name],mulches[experiment_ID]=A350)))</f>
        <v xml:space="preserve"> | </v>
      </c>
    </row>
    <row r="351" spans="2:2" x14ac:dyDescent="0.35">
      <c r="B351" t="str" cm="1">
        <f t="array" ref="B351">TRANSPOSE(_xlfn._xlws.SORT(_xlfn._xlws.FILTER(mulches[mulch_level]&amp;" | "&amp;mulches[mulch_level_name],mulches[experiment_ID]=A351)))</f>
        <v xml:space="preserve"> | </v>
      </c>
    </row>
    <row r="352" spans="2:2" x14ac:dyDescent="0.35">
      <c r="B352" t="str" cm="1">
        <f t="array" ref="B352">TRANSPOSE(_xlfn._xlws.SORT(_xlfn._xlws.FILTER(mulches[mulch_level]&amp;" | "&amp;mulches[mulch_level_name],mulches[experiment_ID]=A352)))</f>
        <v xml:space="preserve"> | </v>
      </c>
    </row>
    <row r="353" spans="2:2" x14ac:dyDescent="0.35">
      <c r="B353" t="str" cm="1">
        <f t="array" ref="B353">TRANSPOSE(_xlfn._xlws.SORT(_xlfn._xlws.FILTER(mulches[mulch_level]&amp;" | "&amp;mulches[mulch_level_name],mulches[experiment_ID]=A353)))</f>
        <v xml:space="preserve"> | </v>
      </c>
    </row>
    <row r="354" spans="2:2" x14ac:dyDescent="0.35">
      <c r="B354" t="str" cm="1">
        <f t="array" ref="B354">TRANSPOSE(_xlfn._xlws.SORT(_xlfn._xlws.FILTER(mulches[mulch_level]&amp;" | "&amp;mulches[mulch_level_name],mulches[experiment_ID]=A354)))</f>
        <v xml:space="preserve"> | </v>
      </c>
    </row>
    <row r="355" spans="2:2" x14ac:dyDescent="0.35">
      <c r="B355" t="str" cm="1">
        <f t="array" ref="B355">TRANSPOSE(_xlfn._xlws.SORT(_xlfn._xlws.FILTER(mulches[mulch_level]&amp;" | "&amp;mulches[mulch_level_name],mulches[experiment_ID]=A355)))</f>
        <v xml:space="preserve"> | </v>
      </c>
    </row>
    <row r="356" spans="2:2" x14ac:dyDescent="0.35">
      <c r="B356" t="str" cm="1">
        <f t="array" ref="B356">TRANSPOSE(_xlfn._xlws.SORT(_xlfn._xlws.FILTER(mulches[mulch_level]&amp;" | "&amp;mulches[mulch_level_name],mulches[experiment_ID]=A356)))</f>
        <v xml:space="preserve"> | </v>
      </c>
    </row>
    <row r="357" spans="2:2" x14ac:dyDescent="0.35">
      <c r="B357" t="str" cm="1">
        <f t="array" ref="B357">TRANSPOSE(_xlfn._xlws.SORT(_xlfn._xlws.FILTER(mulches[mulch_level]&amp;" | "&amp;mulches[mulch_level_name],mulches[experiment_ID]=A357)))</f>
        <v xml:space="preserve"> | </v>
      </c>
    </row>
    <row r="358" spans="2:2" x14ac:dyDescent="0.35">
      <c r="B358" t="str" cm="1">
        <f t="array" ref="B358">TRANSPOSE(_xlfn._xlws.SORT(_xlfn._xlws.FILTER(mulches[mulch_level]&amp;" | "&amp;mulches[mulch_level_name],mulches[experiment_ID]=A358)))</f>
        <v xml:space="preserve"> | </v>
      </c>
    </row>
    <row r="359" spans="2:2" x14ac:dyDescent="0.35">
      <c r="B359" t="str" cm="1">
        <f t="array" ref="B359">TRANSPOSE(_xlfn._xlws.SORT(_xlfn._xlws.FILTER(mulches[mulch_level]&amp;" | "&amp;mulches[mulch_level_name],mulches[experiment_ID]=A359)))</f>
        <v xml:space="preserve"> | </v>
      </c>
    </row>
    <row r="360" spans="2:2" x14ac:dyDescent="0.35">
      <c r="B360" t="str" cm="1">
        <f t="array" ref="B360">TRANSPOSE(_xlfn._xlws.SORT(_xlfn._xlws.FILTER(mulches[mulch_level]&amp;" | "&amp;mulches[mulch_level_name],mulches[experiment_ID]=A360)))</f>
        <v xml:space="preserve"> | </v>
      </c>
    </row>
    <row r="361" spans="2:2" x14ac:dyDescent="0.35">
      <c r="B361" t="str" cm="1">
        <f t="array" ref="B361">TRANSPOSE(_xlfn._xlws.SORT(_xlfn._xlws.FILTER(mulches[mulch_level]&amp;" | "&amp;mulches[mulch_level_name],mulches[experiment_ID]=A361)))</f>
        <v xml:space="preserve"> | </v>
      </c>
    </row>
    <row r="362" spans="2:2" x14ac:dyDescent="0.35">
      <c r="B362" t="str" cm="1">
        <f t="array" ref="B362">TRANSPOSE(_xlfn._xlws.SORT(_xlfn._xlws.FILTER(mulches[mulch_level]&amp;" | "&amp;mulches[mulch_level_name],mulches[experiment_ID]=A362)))</f>
        <v xml:space="preserve"> | </v>
      </c>
    </row>
    <row r="363" spans="2:2" x14ac:dyDescent="0.35">
      <c r="B363" t="str" cm="1">
        <f t="array" ref="B363">TRANSPOSE(_xlfn._xlws.SORT(_xlfn._xlws.FILTER(mulches[mulch_level]&amp;" | "&amp;mulches[mulch_level_name],mulches[experiment_ID]=A363)))</f>
        <v xml:space="preserve"> | </v>
      </c>
    </row>
    <row r="364" spans="2:2" x14ac:dyDescent="0.35">
      <c r="B364" t="str" cm="1">
        <f t="array" ref="B364">TRANSPOSE(_xlfn._xlws.SORT(_xlfn._xlws.FILTER(mulches[mulch_level]&amp;" | "&amp;mulches[mulch_level_name],mulches[experiment_ID]=A364)))</f>
        <v xml:space="preserve"> | </v>
      </c>
    </row>
    <row r="365" spans="2:2" x14ac:dyDescent="0.35">
      <c r="B365" t="str" cm="1">
        <f t="array" ref="B365">TRANSPOSE(_xlfn._xlws.SORT(_xlfn._xlws.FILTER(mulches[mulch_level]&amp;" | "&amp;mulches[mulch_level_name],mulches[experiment_ID]=A365)))</f>
        <v xml:space="preserve"> | </v>
      </c>
    </row>
    <row r="366" spans="2:2" x14ac:dyDescent="0.35">
      <c r="B366" t="str" cm="1">
        <f t="array" ref="B366">TRANSPOSE(_xlfn._xlws.SORT(_xlfn._xlws.FILTER(mulches[mulch_level]&amp;" | "&amp;mulches[mulch_level_name],mulches[experiment_ID]=A366)))</f>
        <v xml:space="preserve"> | </v>
      </c>
    </row>
    <row r="367" spans="2:2" x14ac:dyDescent="0.35">
      <c r="B367" t="str" cm="1">
        <f t="array" ref="B367">TRANSPOSE(_xlfn._xlws.SORT(_xlfn._xlws.FILTER(mulches[mulch_level]&amp;" | "&amp;mulches[mulch_level_name],mulches[experiment_ID]=A367)))</f>
        <v xml:space="preserve"> | </v>
      </c>
    </row>
    <row r="368" spans="2:2" x14ac:dyDescent="0.35">
      <c r="B368" t="str" cm="1">
        <f t="array" ref="B368">TRANSPOSE(_xlfn._xlws.SORT(_xlfn._xlws.FILTER(mulches[mulch_level]&amp;" | "&amp;mulches[mulch_level_name],mulches[experiment_ID]=A368)))</f>
        <v xml:space="preserve"> | </v>
      </c>
    </row>
    <row r="369" spans="2:2" x14ac:dyDescent="0.35">
      <c r="B369" t="str" cm="1">
        <f t="array" ref="B369">TRANSPOSE(_xlfn._xlws.SORT(_xlfn._xlws.FILTER(mulches[mulch_level]&amp;" | "&amp;mulches[mulch_level_name],mulches[experiment_ID]=A369)))</f>
        <v xml:space="preserve"> | </v>
      </c>
    </row>
    <row r="370" spans="2:2" x14ac:dyDescent="0.35">
      <c r="B370" t="str" cm="1">
        <f t="array" ref="B370">TRANSPOSE(_xlfn._xlws.SORT(_xlfn._xlws.FILTER(mulches[mulch_level]&amp;" | "&amp;mulches[mulch_level_name],mulches[experiment_ID]=A370)))</f>
        <v xml:space="preserve"> | </v>
      </c>
    </row>
    <row r="371" spans="2:2" x14ac:dyDescent="0.35">
      <c r="B371" t="str" cm="1">
        <f t="array" ref="B371">TRANSPOSE(_xlfn._xlws.SORT(_xlfn._xlws.FILTER(mulches[mulch_level]&amp;" | "&amp;mulches[mulch_level_name],mulches[experiment_ID]=A371)))</f>
        <v xml:space="preserve"> | </v>
      </c>
    </row>
    <row r="372" spans="2:2" x14ac:dyDescent="0.35">
      <c r="B372" t="str" cm="1">
        <f t="array" ref="B372">TRANSPOSE(_xlfn._xlws.SORT(_xlfn._xlws.FILTER(mulches[mulch_level]&amp;" | "&amp;mulches[mulch_level_name],mulches[experiment_ID]=A372)))</f>
        <v xml:space="preserve"> | </v>
      </c>
    </row>
    <row r="373" spans="2:2" x14ac:dyDescent="0.35">
      <c r="B373" t="str" cm="1">
        <f t="array" ref="B373">TRANSPOSE(_xlfn._xlws.SORT(_xlfn._xlws.FILTER(mulches[mulch_level]&amp;" | "&amp;mulches[mulch_level_name],mulches[experiment_ID]=A373)))</f>
        <v xml:space="preserve"> | </v>
      </c>
    </row>
    <row r="374" spans="2:2" x14ac:dyDescent="0.35">
      <c r="B374" t="str" cm="1">
        <f t="array" ref="B374">TRANSPOSE(_xlfn._xlws.SORT(_xlfn._xlws.FILTER(mulches[mulch_level]&amp;" | "&amp;mulches[mulch_level_name],mulches[experiment_ID]=A374)))</f>
        <v xml:space="preserve"> | </v>
      </c>
    </row>
    <row r="375" spans="2:2" x14ac:dyDescent="0.35">
      <c r="B375" t="str" cm="1">
        <f t="array" ref="B375">TRANSPOSE(_xlfn._xlws.SORT(_xlfn._xlws.FILTER(mulches[mulch_level]&amp;" | "&amp;mulches[mulch_level_name],mulches[experiment_ID]=A375)))</f>
        <v xml:space="preserve"> | </v>
      </c>
    </row>
    <row r="376" spans="2:2" x14ac:dyDescent="0.35">
      <c r="B376" t="str" cm="1">
        <f t="array" ref="B376">TRANSPOSE(_xlfn._xlws.SORT(_xlfn._xlws.FILTER(mulches[mulch_level]&amp;" | "&amp;mulches[mulch_level_name],mulches[experiment_ID]=A376)))</f>
        <v xml:space="preserve"> | </v>
      </c>
    </row>
    <row r="377" spans="2:2" x14ac:dyDescent="0.35">
      <c r="B377" t="str" cm="1">
        <f t="array" ref="B377">TRANSPOSE(_xlfn._xlws.SORT(_xlfn._xlws.FILTER(mulches[mulch_level]&amp;" | "&amp;mulches[mulch_level_name],mulches[experiment_ID]=A377)))</f>
        <v xml:space="preserve"> | </v>
      </c>
    </row>
    <row r="378" spans="2:2" x14ac:dyDescent="0.35">
      <c r="B378" t="str" cm="1">
        <f t="array" ref="B378">TRANSPOSE(_xlfn._xlws.SORT(_xlfn._xlws.FILTER(mulches[mulch_level]&amp;" | "&amp;mulches[mulch_level_name],mulches[experiment_ID]=A378)))</f>
        <v xml:space="preserve"> | </v>
      </c>
    </row>
    <row r="379" spans="2:2" x14ac:dyDescent="0.35">
      <c r="B379" t="str" cm="1">
        <f t="array" ref="B379">TRANSPOSE(_xlfn._xlws.SORT(_xlfn._xlws.FILTER(mulches[mulch_level]&amp;" | "&amp;mulches[mulch_level_name],mulches[experiment_ID]=A379)))</f>
        <v xml:space="preserve"> | </v>
      </c>
    </row>
    <row r="380" spans="2:2" x14ac:dyDescent="0.35">
      <c r="B380" t="str" cm="1">
        <f t="array" ref="B380">TRANSPOSE(_xlfn._xlws.SORT(_xlfn._xlws.FILTER(mulches[mulch_level]&amp;" | "&amp;mulches[mulch_level_name],mulches[experiment_ID]=A380)))</f>
        <v xml:space="preserve"> | </v>
      </c>
    </row>
    <row r="381" spans="2:2" x14ac:dyDescent="0.35">
      <c r="B381" t="str" cm="1">
        <f t="array" ref="B381">TRANSPOSE(_xlfn._xlws.SORT(_xlfn._xlws.FILTER(mulches[mulch_level]&amp;" | "&amp;mulches[mulch_level_name],mulches[experiment_ID]=A381)))</f>
        <v xml:space="preserve"> | </v>
      </c>
    </row>
    <row r="382" spans="2:2" x14ac:dyDescent="0.35">
      <c r="B382" t="str" cm="1">
        <f t="array" ref="B382">TRANSPOSE(_xlfn._xlws.SORT(_xlfn._xlws.FILTER(mulches[mulch_level]&amp;" | "&amp;mulches[mulch_level_name],mulches[experiment_ID]=A382)))</f>
        <v xml:space="preserve"> | </v>
      </c>
    </row>
    <row r="383" spans="2:2" x14ac:dyDescent="0.35">
      <c r="B383" t="str" cm="1">
        <f t="array" ref="B383">TRANSPOSE(_xlfn._xlws.SORT(_xlfn._xlws.FILTER(mulches[mulch_level]&amp;" | "&amp;mulches[mulch_level_name],mulches[experiment_ID]=A383)))</f>
        <v xml:space="preserve"> | </v>
      </c>
    </row>
    <row r="384" spans="2:2" x14ac:dyDescent="0.35">
      <c r="B384" t="str" cm="1">
        <f t="array" ref="B384">TRANSPOSE(_xlfn._xlws.SORT(_xlfn._xlws.FILTER(mulches[mulch_level]&amp;" | "&amp;mulches[mulch_level_name],mulches[experiment_ID]=A384)))</f>
        <v xml:space="preserve"> | </v>
      </c>
    </row>
    <row r="385" spans="2:2" x14ac:dyDescent="0.35">
      <c r="B385" t="str" cm="1">
        <f t="array" ref="B385">TRANSPOSE(_xlfn._xlws.SORT(_xlfn._xlws.FILTER(mulches[mulch_level]&amp;" | "&amp;mulches[mulch_level_name],mulches[experiment_ID]=A385)))</f>
        <v xml:space="preserve"> | </v>
      </c>
    </row>
    <row r="386" spans="2:2" x14ac:dyDescent="0.35">
      <c r="B386" t="str" cm="1">
        <f t="array" ref="B386">TRANSPOSE(_xlfn._xlws.SORT(_xlfn._xlws.FILTER(mulches[mulch_level]&amp;" | "&amp;mulches[mulch_level_name],mulches[experiment_ID]=A386)))</f>
        <v xml:space="preserve"> | </v>
      </c>
    </row>
    <row r="387" spans="2:2" x14ac:dyDescent="0.35">
      <c r="B387" t="str" cm="1">
        <f t="array" ref="B387">TRANSPOSE(_xlfn._xlws.SORT(_xlfn._xlws.FILTER(mulches[mulch_level]&amp;" | "&amp;mulches[mulch_level_name],mulches[experiment_ID]=A387)))</f>
        <v xml:space="preserve"> | </v>
      </c>
    </row>
    <row r="388" spans="2:2" x14ac:dyDescent="0.35">
      <c r="B388" t="str" cm="1">
        <f t="array" ref="B388">TRANSPOSE(_xlfn._xlws.SORT(_xlfn._xlws.FILTER(mulches[mulch_level]&amp;" | "&amp;mulches[mulch_level_name],mulches[experiment_ID]=A388)))</f>
        <v xml:space="preserve"> | </v>
      </c>
    </row>
    <row r="389" spans="2:2" x14ac:dyDescent="0.35">
      <c r="B389" t="str" cm="1">
        <f t="array" ref="B389">TRANSPOSE(_xlfn._xlws.SORT(_xlfn._xlws.FILTER(mulches[mulch_level]&amp;" | "&amp;mulches[mulch_level_name],mulches[experiment_ID]=A389)))</f>
        <v xml:space="preserve"> | </v>
      </c>
    </row>
    <row r="390" spans="2:2" x14ac:dyDescent="0.35">
      <c r="B390" t="str" cm="1">
        <f t="array" ref="B390">TRANSPOSE(_xlfn._xlws.SORT(_xlfn._xlws.FILTER(mulches[mulch_level]&amp;" | "&amp;mulches[mulch_level_name],mulches[experiment_ID]=A390)))</f>
        <v xml:space="preserve"> | </v>
      </c>
    </row>
    <row r="391" spans="2:2" x14ac:dyDescent="0.35">
      <c r="B391" t="str" cm="1">
        <f t="array" ref="B391">TRANSPOSE(_xlfn._xlws.SORT(_xlfn._xlws.FILTER(mulches[mulch_level]&amp;" | "&amp;mulches[mulch_level_name],mulches[experiment_ID]=A391)))</f>
        <v xml:space="preserve"> | </v>
      </c>
    </row>
    <row r="392" spans="2:2" x14ac:dyDescent="0.35">
      <c r="B392" t="str" cm="1">
        <f t="array" ref="B392">TRANSPOSE(_xlfn._xlws.SORT(_xlfn._xlws.FILTER(mulches[mulch_level]&amp;" | "&amp;mulches[mulch_level_name],mulches[experiment_ID]=A392)))</f>
        <v xml:space="preserve"> | </v>
      </c>
    </row>
    <row r="393" spans="2:2" x14ac:dyDescent="0.35">
      <c r="B393" t="str" cm="1">
        <f t="array" ref="B393">TRANSPOSE(_xlfn._xlws.SORT(_xlfn._xlws.FILTER(mulches[mulch_level]&amp;" | "&amp;mulches[mulch_level_name],mulches[experiment_ID]=A393)))</f>
        <v xml:space="preserve"> | </v>
      </c>
    </row>
    <row r="394" spans="2:2" x14ac:dyDescent="0.35">
      <c r="B394" t="str" cm="1">
        <f t="array" ref="B394">TRANSPOSE(_xlfn._xlws.SORT(_xlfn._xlws.FILTER(mulches[mulch_level]&amp;" | "&amp;mulches[mulch_level_name],mulches[experiment_ID]=A394)))</f>
        <v xml:space="preserve"> | </v>
      </c>
    </row>
    <row r="395" spans="2:2" x14ac:dyDescent="0.35">
      <c r="B395" t="str" cm="1">
        <f t="array" ref="B395">TRANSPOSE(_xlfn._xlws.SORT(_xlfn._xlws.FILTER(mulches[mulch_level]&amp;" | "&amp;mulches[mulch_level_name],mulches[experiment_ID]=A395)))</f>
        <v xml:space="preserve"> | </v>
      </c>
    </row>
    <row r="396" spans="2:2" x14ac:dyDescent="0.35">
      <c r="B396" t="str" cm="1">
        <f t="array" ref="B396">TRANSPOSE(_xlfn._xlws.SORT(_xlfn._xlws.FILTER(mulches[mulch_level]&amp;" | "&amp;mulches[mulch_level_name],mulches[experiment_ID]=A396)))</f>
        <v xml:space="preserve"> | </v>
      </c>
    </row>
    <row r="397" spans="2:2" x14ac:dyDescent="0.35">
      <c r="B397" t="str" cm="1">
        <f t="array" ref="B397">TRANSPOSE(_xlfn._xlws.SORT(_xlfn._xlws.FILTER(mulches[mulch_level]&amp;" | "&amp;mulches[mulch_level_name],mulches[experiment_ID]=A397)))</f>
        <v xml:space="preserve"> | </v>
      </c>
    </row>
    <row r="398" spans="2:2" x14ac:dyDescent="0.35">
      <c r="B398" t="str" cm="1">
        <f t="array" ref="B398">TRANSPOSE(_xlfn._xlws.SORT(_xlfn._xlws.FILTER(mulches[mulch_level]&amp;" | "&amp;mulches[mulch_level_name],mulches[experiment_ID]=A398)))</f>
        <v xml:space="preserve"> | </v>
      </c>
    </row>
    <row r="399" spans="2:2" x14ac:dyDescent="0.35">
      <c r="B399" t="str" cm="1">
        <f t="array" ref="B399">TRANSPOSE(_xlfn._xlws.SORT(_xlfn._xlws.FILTER(mulches[mulch_level]&amp;" | "&amp;mulches[mulch_level_name],mulches[experiment_ID]=A399)))</f>
        <v xml:space="preserve"> | </v>
      </c>
    </row>
    <row r="400" spans="2:2" x14ac:dyDescent="0.35">
      <c r="B400" t="str" cm="1">
        <f t="array" ref="B400">TRANSPOSE(_xlfn._xlws.SORT(_xlfn._xlws.FILTER(mulches[mulch_level]&amp;" | "&amp;mulches[mulch_level_name],mulches[experiment_ID]=A400)))</f>
        <v xml:space="preserve"> | </v>
      </c>
    </row>
    <row r="401" spans="2:2" x14ac:dyDescent="0.35">
      <c r="B401" t="str" cm="1">
        <f t="array" ref="B401">TRANSPOSE(_xlfn._xlws.SORT(_xlfn._xlws.FILTER(mulches[mulch_level]&amp;" | "&amp;mulches[mulch_level_name],mulches[experiment_ID]=A401)))</f>
        <v xml:space="preserve"> | </v>
      </c>
    </row>
    <row r="402" spans="2:2" x14ac:dyDescent="0.35">
      <c r="B402" t="str" cm="1">
        <f t="array" ref="B402">TRANSPOSE(_xlfn._xlws.SORT(_xlfn._xlws.FILTER(mulches[mulch_level]&amp;" | "&amp;mulches[mulch_level_name],mulches[experiment_ID]=A402)))</f>
        <v xml:space="preserve"> | </v>
      </c>
    </row>
    <row r="403" spans="2:2" x14ac:dyDescent="0.35">
      <c r="B403" t="str" cm="1">
        <f t="array" ref="B403">TRANSPOSE(_xlfn._xlws.SORT(_xlfn._xlws.FILTER(mulches[mulch_level]&amp;" | "&amp;mulches[mulch_level_name],mulches[experiment_ID]=A403)))</f>
        <v xml:space="preserve"> | </v>
      </c>
    </row>
    <row r="404" spans="2:2" x14ac:dyDescent="0.35">
      <c r="B404" t="str" cm="1">
        <f t="array" ref="B404">TRANSPOSE(_xlfn._xlws.SORT(_xlfn._xlws.FILTER(mulches[mulch_level]&amp;" | "&amp;mulches[mulch_level_name],mulches[experiment_ID]=A404)))</f>
        <v xml:space="preserve"> | </v>
      </c>
    </row>
    <row r="405" spans="2:2" x14ac:dyDescent="0.35">
      <c r="B405" t="str" cm="1">
        <f t="array" ref="B405">TRANSPOSE(_xlfn._xlws.SORT(_xlfn._xlws.FILTER(mulches[mulch_level]&amp;" | "&amp;mulches[mulch_level_name],mulches[experiment_ID]=A405)))</f>
        <v xml:space="preserve"> | </v>
      </c>
    </row>
    <row r="406" spans="2:2" x14ac:dyDescent="0.35">
      <c r="B406" t="str" cm="1">
        <f t="array" ref="B406">TRANSPOSE(_xlfn._xlws.SORT(_xlfn._xlws.FILTER(mulches[mulch_level]&amp;" | "&amp;mulches[mulch_level_name],mulches[experiment_ID]=A406)))</f>
        <v xml:space="preserve"> | </v>
      </c>
    </row>
    <row r="407" spans="2:2" x14ac:dyDescent="0.35">
      <c r="B407" t="str" cm="1">
        <f t="array" ref="B407">TRANSPOSE(_xlfn._xlws.SORT(_xlfn._xlws.FILTER(mulches[mulch_level]&amp;" | "&amp;mulches[mulch_level_name],mulches[experiment_ID]=A407)))</f>
        <v xml:space="preserve"> | </v>
      </c>
    </row>
    <row r="408" spans="2:2" x14ac:dyDescent="0.35">
      <c r="B408" t="str" cm="1">
        <f t="array" ref="B408">TRANSPOSE(_xlfn._xlws.SORT(_xlfn._xlws.FILTER(mulches[mulch_level]&amp;" | "&amp;mulches[mulch_level_name],mulches[experiment_ID]=A408)))</f>
        <v xml:space="preserve"> | </v>
      </c>
    </row>
    <row r="409" spans="2:2" x14ac:dyDescent="0.35">
      <c r="B409" t="str" cm="1">
        <f t="array" ref="B409">TRANSPOSE(_xlfn._xlws.SORT(_xlfn._xlws.FILTER(mulches[mulch_level]&amp;" | "&amp;mulches[mulch_level_name],mulches[experiment_ID]=A409)))</f>
        <v xml:space="preserve"> | </v>
      </c>
    </row>
    <row r="410" spans="2:2" x14ac:dyDescent="0.35">
      <c r="B410" t="str" cm="1">
        <f t="array" ref="B410">TRANSPOSE(_xlfn._xlws.SORT(_xlfn._xlws.FILTER(mulches[mulch_level]&amp;" | "&amp;mulches[mulch_level_name],mulches[experiment_ID]=A410)))</f>
        <v xml:space="preserve"> | </v>
      </c>
    </row>
    <row r="411" spans="2:2" x14ac:dyDescent="0.35">
      <c r="B411" t="str" cm="1">
        <f t="array" ref="B411">TRANSPOSE(_xlfn._xlws.SORT(_xlfn._xlws.FILTER(mulches[mulch_level]&amp;" | "&amp;mulches[mulch_level_name],mulches[experiment_ID]=A411)))</f>
        <v xml:space="preserve"> | </v>
      </c>
    </row>
    <row r="412" spans="2:2" x14ac:dyDescent="0.35">
      <c r="B412" t="str" cm="1">
        <f t="array" ref="B412">TRANSPOSE(_xlfn._xlws.SORT(_xlfn._xlws.FILTER(mulches[mulch_level]&amp;" | "&amp;mulches[mulch_level_name],mulches[experiment_ID]=A412)))</f>
        <v xml:space="preserve"> | </v>
      </c>
    </row>
    <row r="413" spans="2:2" x14ac:dyDescent="0.35">
      <c r="B413" t="str" cm="1">
        <f t="array" ref="B413">TRANSPOSE(_xlfn._xlws.SORT(_xlfn._xlws.FILTER(mulches[mulch_level]&amp;" | "&amp;mulches[mulch_level_name],mulches[experiment_ID]=A413)))</f>
        <v xml:space="preserve"> | </v>
      </c>
    </row>
    <row r="414" spans="2:2" x14ac:dyDescent="0.35">
      <c r="B414" t="str" cm="1">
        <f t="array" ref="B414">TRANSPOSE(_xlfn._xlws.SORT(_xlfn._xlws.FILTER(mulches[mulch_level]&amp;" | "&amp;mulches[mulch_level_name],mulches[experiment_ID]=A414)))</f>
        <v xml:space="preserve"> | </v>
      </c>
    </row>
    <row r="415" spans="2:2" x14ac:dyDescent="0.35">
      <c r="B415" t="str" cm="1">
        <f t="array" ref="B415">TRANSPOSE(_xlfn._xlws.SORT(_xlfn._xlws.FILTER(mulches[mulch_level]&amp;" | "&amp;mulches[mulch_level_name],mulches[experiment_ID]=A415)))</f>
        <v xml:space="preserve"> | </v>
      </c>
    </row>
    <row r="416" spans="2:2" x14ac:dyDescent="0.35">
      <c r="B416" t="str" cm="1">
        <f t="array" ref="B416">TRANSPOSE(_xlfn._xlws.SORT(_xlfn._xlws.FILTER(mulches[mulch_level]&amp;" | "&amp;mulches[mulch_level_name],mulches[experiment_ID]=A416)))</f>
        <v xml:space="preserve"> | </v>
      </c>
    </row>
    <row r="417" spans="2:2" x14ac:dyDescent="0.35">
      <c r="B417" t="str" cm="1">
        <f t="array" ref="B417">TRANSPOSE(_xlfn._xlws.SORT(_xlfn._xlws.FILTER(mulches[mulch_level]&amp;" | "&amp;mulches[mulch_level_name],mulches[experiment_ID]=A417)))</f>
        <v xml:space="preserve"> | </v>
      </c>
    </row>
    <row r="418" spans="2:2" x14ac:dyDescent="0.35">
      <c r="B418" t="str" cm="1">
        <f t="array" ref="B418">TRANSPOSE(_xlfn._xlws.SORT(_xlfn._xlws.FILTER(mulches[mulch_level]&amp;" | "&amp;mulches[mulch_level_name],mulches[experiment_ID]=A418)))</f>
        <v xml:space="preserve"> | </v>
      </c>
    </row>
    <row r="419" spans="2:2" x14ac:dyDescent="0.35">
      <c r="B419" t="str" cm="1">
        <f t="array" ref="B419">TRANSPOSE(_xlfn._xlws.SORT(_xlfn._xlws.FILTER(mulches[mulch_level]&amp;" | "&amp;mulches[mulch_level_name],mulches[experiment_ID]=A419)))</f>
        <v xml:space="preserve"> | </v>
      </c>
    </row>
    <row r="420" spans="2:2" x14ac:dyDescent="0.35">
      <c r="B420" t="str" cm="1">
        <f t="array" ref="B420">TRANSPOSE(_xlfn._xlws.SORT(_xlfn._xlws.FILTER(mulches[mulch_level]&amp;" | "&amp;mulches[mulch_level_name],mulches[experiment_ID]=A420)))</f>
        <v xml:space="preserve"> | </v>
      </c>
    </row>
    <row r="421" spans="2:2" x14ac:dyDescent="0.35">
      <c r="B421" t="str" cm="1">
        <f t="array" ref="B421">TRANSPOSE(_xlfn._xlws.SORT(_xlfn._xlws.FILTER(mulches[mulch_level]&amp;" | "&amp;mulches[mulch_level_name],mulches[experiment_ID]=A421)))</f>
        <v xml:space="preserve"> | </v>
      </c>
    </row>
    <row r="422" spans="2:2" x14ac:dyDescent="0.35">
      <c r="B422" t="str" cm="1">
        <f t="array" ref="B422">TRANSPOSE(_xlfn._xlws.SORT(_xlfn._xlws.FILTER(mulches[mulch_level]&amp;" | "&amp;mulches[mulch_level_name],mulches[experiment_ID]=A422)))</f>
        <v xml:space="preserve"> | </v>
      </c>
    </row>
    <row r="423" spans="2:2" x14ac:dyDescent="0.35">
      <c r="B423" t="str" cm="1">
        <f t="array" ref="B423">TRANSPOSE(_xlfn._xlws.SORT(_xlfn._xlws.FILTER(mulches[mulch_level]&amp;" | "&amp;mulches[mulch_level_name],mulches[experiment_ID]=A423)))</f>
        <v xml:space="preserve"> | </v>
      </c>
    </row>
    <row r="424" spans="2:2" x14ac:dyDescent="0.35">
      <c r="B424" t="str" cm="1">
        <f t="array" ref="B424">TRANSPOSE(_xlfn._xlws.SORT(_xlfn._xlws.FILTER(mulches[mulch_level]&amp;" | "&amp;mulches[mulch_level_name],mulches[experiment_ID]=A424)))</f>
        <v xml:space="preserve"> | </v>
      </c>
    </row>
    <row r="425" spans="2:2" x14ac:dyDescent="0.35">
      <c r="B425" t="str" cm="1">
        <f t="array" ref="B425">TRANSPOSE(_xlfn._xlws.SORT(_xlfn._xlws.FILTER(mulches[mulch_level]&amp;" | "&amp;mulches[mulch_level_name],mulches[experiment_ID]=A425)))</f>
        <v xml:space="preserve"> | </v>
      </c>
    </row>
    <row r="426" spans="2:2" x14ac:dyDescent="0.35">
      <c r="B426" t="str" cm="1">
        <f t="array" ref="B426">TRANSPOSE(_xlfn._xlws.SORT(_xlfn._xlws.FILTER(mulches[mulch_level]&amp;" | "&amp;mulches[mulch_level_name],mulches[experiment_ID]=A426)))</f>
        <v xml:space="preserve"> | </v>
      </c>
    </row>
    <row r="427" spans="2:2" x14ac:dyDescent="0.35">
      <c r="B427" t="str" cm="1">
        <f t="array" ref="B427">TRANSPOSE(_xlfn._xlws.SORT(_xlfn._xlws.FILTER(mulches[mulch_level]&amp;" | "&amp;mulches[mulch_level_name],mulches[experiment_ID]=A427)))</f>
        <v xml:space="preserve"> | </v>
      </c>
    </row>
    <row r="428" spans="2:2" x14ac:dyDescent="0.35">
      <c r="B428" t="str" cm="1">
        <f t="array" ref="B428">TRANSPOSE(_xlfn._xlws.SORT(_xlfn._xlws.FILTER(mulches[mulch_level]&amp;" | "&amp;mulches[mulch_level_name],mulches[experiment_ID]=A428)))</f>
        <v xml:space="preserve"> | </v>
      </c>
    </row>
    <row r="429" spans="2:2" x14ac:dyDescent="0.35">
      <c r="B429" t="str" cm="1">
        <f t="array" ref="B429">TRANSPOSE(_xlfn._xlws.SORT(_xlfn._xlws.FILTER(mulches[mulch_level]&amp;" | "&amp;mulches[mulch_level_name],mulches[experiment_ID]=A429)))</f>
        <v xml:space="preserve"> | </v>
      </c>
    </row>
    <row r="430" spans="2:2" x14ac:dyDescent="0.35">
      <c r="B430" t="str" cm="1">
        <f t="array" ref="B430">TRANSPOSE(_xlfn._xlws.SORT(_xlfn._xlws.FILTER(mulches[mulch_level]&amp;" | "&amp;mulches[mulch_level_name],mulches[experiment_ID]=A430)))</f>
        <v xml:space="preserve"> | </v>
      </c>
    </row>
    <row r="431" spans="2:2" x14ac:dyDescent="0.35">
      <c r="B431" t="str" cm="1">
        <f t="array" ref="B431">TRANSPOSE(_xlfn._xlws.SORT(_xlfn._xlws.FILTER(mulches[mulch_level]&amp;" | "&amp;mulches[mulch_level_name],mulches[experiment_ID]=A431)))</f>
        <v xml:space="preserve"> | </v>
      </c>
    </row>
    <row r="432" spans="2:2" x14ac:dyDescent="0.35">
      <c r="B432" t="str" cm="1">
        <f t="array" ref="B432">TRANSPOSE(_xlfn._xlws.SORT(_xlfn._xlws.FILTER(mulches[mulch_level]&amp;" | "&amp;mulches[mulch_level_name],mulches[experiment_ID]=A432)))</f>
        <v xml:space="preserve"> | </v>
      </c>
    </row>
    <row r="433" spans="2:2" x14ac:dyDescent="0.35">
      <c r="B433" t="str" cm="1">
        <f t="array" ref="B433">TRANSPOSE(_xlfn._xlws.SORT(_xlfn._xlws.FILTER(mulches[mulch_level]&amp;" | "&amp;mulches[mulch_level_name],mulches[experiment_ID]=A433)))</f>
        <v xml:space="preserve"> | </v>
      </c>
    </row>
    <row r="434" spans="2:2" x14ac:dyDescent="0.35">
      <c r="B434" t="str" cm="1">
        <f t="array" ref="B434">TRANSPOSE(_xlfn._xlws.SORT(_xlfn._xlws.FILTER(mulches[mulch_level]&amp;" | "&amp;mulches[mulch_level_name],mulches[experiment_ID]=A434)))</f>
        <v xml:space="preserve"> | </v>
      </c>
    </row>
    <row r="435" spans="2:2" x14ac:dyDescent="0.35">
      <c r="B435" t="str" cm="1">
        <f t="array" ref="B435">TRANSPOSE(_xlfn._xlws.SORT(_xlfn._xlws.FILTER(mulches[mulch_level]&amp;" | "&amp;mulches[mulch_level_name],mulches[experiment_ID]=A435)))</f>
        <v xml:space="preserve"> | </v>
      </c>
    </row>
    <row r="436" spans="2:2" x14ac:dyDescent="0.35">
      <c r="B436" t="str" cm="1">
        <f t="array" ref="B436">TRANSPOSE(_xlfn._xlws.SORT(_xlfn._xlws.FILTER(mulches[mulch_level]&amp;" | "&amp;mulches[mulch_level_name],mulches[experiment_ID]=A436)))</f>
        <v xml:space="preserve"> | </v>
      </c>
    </row>
    <row r="437" spans="2:2" x14ac:dyDescent="0.35">
      <c r="B437" t="str" cm="1">
        <f t="array" ref="B437">TRANSPOSE(_xlfn._xlws.SORT(_xlfn._xlws.FILTER(mulches[mulch_level]&amp;" | "&amp;mulches[mulch_level_name],mulches[experiment_ID]=A437)))</f>
        <v xml:space="preserve"> | </v>
      </c>
    </row>
    <row r="438" spans="2:2" x14ac:dyDescent="0.35">
      <c r="B438" t="str" cm="1">
        <f t="array" ref="B438">TRANSPOSE(_xlfn._xlws.SORT(_xlfn._xlws.FILTER(mulches[mulch_level]&amp;" | "&amp;mulches[mulch_level_name],mulches[experiment_ID]=A438)))</f>
        <v xml:space="preserve"> | </v>
      </c>
    </row>
    <row r="439" spans="2:2" x14ac:dyDescent="0.35">
      <c r="B439" t="str" cm="1">
        <f t="array" ref="B439">TRANSPOSE(_xlfn._xlws.SORT(_xlfn._xlws.FILTER(mulches[mulch_level]&amp;" | "&amp;mulches[mulch_level_name],mulches[experiment_ID]=A439)))</f>
        <v xml:space="preserve"> | </v>
      </c>
    </row>
    <row r="440" spans="2:2" x14ac:dyDescent="0.35">
      <c r="B440" t="str" cm="1">
        <f t="array" ref="B440">TRANSPOSE(_xlfn._xlws.SORT(_xlfn._xlws.FILTER(mulches[mulch_level]&amp;" | "&amp;mulches[mulch_level_name],mulches[experiment_ID]=A440)))</f>
        <v xml:space="preserve"> | </v>
      </c>
    </row>
    <row r="441" spans="2:2" x14ac:dyDescent="0.35">
      <c r="B441" t="str" cm="1">
        <f t="array" ref="B441">TRANSPOSE(_xlfn._xlws.SORT(_xlfn._xlws.FILTER(mulches[mulch_level]&amp;" | "&amp;mulches[mulch_level_name],mulches[experiment_ID]=A441)))</f>
        <v xml:space="preserve"> | </v>
      </c>
    </row>
    <row r="442" spans="2:2" x14ac:dyDescent="0.35">
      <c r="B442" t="str" cm="1">
        <f t="array" ref="B442">TRANSPOSE(_xlfn._xlws.SORT(_xlfn._xlws.FILTER(mulches[mulch_level]&amp;" | "&amp;mulches[mulch_level_name],mulches[experiment_ID]=A442)))</f>
        <v xml:space="preserve"> | </v>
      </c>
    </row>
    <row r="443" spans="2:2" x14ac:dyDescent="0.35">
      <c r="B443" t="str" cm="1">
        <f t="array" ref="B443">TRANSPOSE(_xlfn._xlws.SORT(_xlfn._xlws.FILTER(mulches[mulch_level]&amp;" | "&amp;mulches[mulch_level_name],mulches[experiment_ID]=A443)))</f>
        <v xml:space="preserve"> | </v>
      </c>
    </row>
    <row r="444" spans="2:2" x14ac:dyDescent="0.35">
      <c r="B444" t="str" cm="1">
        <f t="array" ref="B444">TRANSPOSE(_xlfn._xlws.SORT(_xlfn._xlws.FILTER(mulches[mulch_level]&amp;" | "&amp;mulches[mulch_level_name],mulches[experiment_ID]=A444)))</f>
        <v xml:space="preserve"> | </v>
      </c>
    </row>
    <row r="445" spans="2:2" x14ac:dyDescent="0.35">
      <c r="B445" t="str" cm="1">
        <f t="array" ref="B445">TRANSPOSE(_xlfn._xlws.SORT(_xlfn._xlws.FILTER(mulches[mulch_level]&amp;" | "&amp;mulches[mulch_level_name],mulches[experiment_ID]=A445)))</f>
        <v xml:space="preserve"> | </v>
      </c>
    </row>
    <row r="446" spans="2:2" x14ac:dyDescent="0.35">
      <c r="B446" t="str" cm="1">
        <f t="array" ref="B446">TRANSPOSE(_xlfn._xlws.SORT(_xlfn._xlws.FILTER(mulches[mulch_level]&amp;" | "&amp;mulches[mulch_level_name],mulches[experiment_ID]=A446)))</f>
        <v xml:space="preserve"> | </v>
      </c>
    </row>
    <row r="447" spans="2:2" x14ac:dyDescent="0.35">
      <c r="B447" t="str" cm="1">
        <f t="array" ref="B447">TRANSPOSE(_xlfn._xlws.SORT(_xlfn._xlws.FILTER(mulches[mulch_level]&amp;" | "&amp;mulches[mulch_level_name],mulches[experiment_ID]=A447)))</f>
        <v xml:space="preserve"> | </v>
      </c>
    </row>
    <row r="448" spans="2:2" x14ac:dyDescent="0.35">
      <c r="B448" t="str" cm="1">
        <f t="array" ref="B448">TRANSPOSE(_xlfn._xlws.SORT(_xlfn._xlws.FILTER(mulches[mulch_level]&amp;" | "&amp;mulches[mulch_level_name],mulches[experiment_ID]=A448)))</f>
        <v xml:space="preserve"> | </v>
      </c>
    </row>
    <row r="449" spans="2:2" x14ac:dyDescent="0.35">
      <c r="B449" t="str" cm="1">
        <f t="array" ref="B449">TRANSPOSE(_xlfn._xlws.SORT(_xlfn._xlws.FILTER(mulches[mulch_level]&amp;" | "&amp;mulches[mulch_level_name],mulches[experiment_ID]=A449)))</f>
        <v xml:space="preserve"> | </v>
      </c>
    </row>
    <row r="450" spans="2:2" x14ac:dyDescent="0.35">
      <c r="B450" t="str" cm="1">
        <f t="array" ref="B450">TRANSPOSE(_xlfn._xlws.SORT(_xlfn._xlws.FILTER(mulches[mulch_level]&amp;" | "&amp;mulches[mulch_level_name],mulches[experiment_ID]=A450)))</f>
        <v xml:space="preserve"> | </v>
      </c>
    </row>
    <row r="451" spans="2:2" x14ac:dyDescent="0.35">
      <c r="B451" t="str" cm="1">
        <f t="array" ref="B451">TRANSPOSE(_xlfn._xlws.SORT(_xlfn._xlws.FILTER(mulches[mulch_level]&amp;" | "&amp;mulches[mulch_level_name],mulches[experiment_ID]=A451)))</f>
        <v xml:space="preserve"> | </v>
      </c>
    </row>
    <row r="452" spans="2:2" x14ac:dyDescent="0.35">
      <c r="B452" t="str" cm="1">
        <f t="array" ref="B452">TRANSPOSE(_xlfn._xlws.SORT(_xlfn._xlws.FILTER(mulches[mulch_level]&amp;" | "&amp;mulches[mulch_level_name],mulches[experiment_ID]=A452)))</f>
        <v xml:space="preserve"> | </v>
      </c>
    </row>
    <row r="453" spans="2:2" x14ac:dyDescent="0.35">
      <c r="B453" t="str" cm="1">
        <f t="array" ref="B453">TRANSPOSE(_xlfn._xlws.SORT(_xlfn._xlws.FILTER(mulches[mulch_level]&amp;" | "&amp;mulches[mulch_level_name],mulches[experiment_ID]=A453)))</f>
        <v xml:space="preserve"> | </v>
      </c>
    </row>
    <row r="454" spans="2:2" x14ac:dyDescent="0.35">
      <c r="B454" t="str" cm="1">
        <f t="array" ref="B454">TRANSPOSE(_xlfn._xlws.SORT(_xlfn._xlws.FILTER(mulches[mulch_level]&amp;" | "&amp;mulches[mulch_level_name],mulches[experiment_ID]=A454)))</f>
        <v xml:space="preserve"> | </v>
      </c>
    </row>
    <row r="455" spans="2:2" x14ac:dyDescent="0.35">
      <c r="B455" t="str" cm="1">
        <f t="array" ref="B455">TRANSPOSE(_xlfn._xlws.SORT(_xlfn._xlws.FILTER(mulches[mulch_level]&amp;" | "&amp;mulches[mulch_level_name],mulches[experiment_ID]=A455)))</f>
        <v xml:space="preserve"> | </v>
      </c>
    </row>
    <row r="456" spans="2:2" x14ac:dyDescent="0.35">
      <c r="B456" t="str" cm="1">
        <f t="array" ref="B456">TRANSPOSE(_xlfn._xlws.SORT(_xlfn._xlws.FILTER(mulches[mulch_level]&amp;" | "&amp;mulches[mulch_level_name],mulches[experiment_ID]=A456)))</f>
        <v xml:space="preserve"> | </v>
      </c>
    </row>
    <row r="457" spans="2:2" x14ac:dyDescent="0.35">
      <c r="B457" t="str" cm="1">
        <f t="array" ref="B457">TRANSPOSE(_xlfn._xlws.SORT(_xlfn._xlws.FILTER(mulches[mulch_level]&amp;" | "&amp;mulches[mulch_level_name],mulches[experiment_ID]=A457)))</f>
        <v xml:space="preserve"> | </v>
      </c>
    </row>
    <row r="458" spans="2:2" x14ac:dyDescent="0.35">
      <c r="B458" t="str" cm="1">
        <f t="array" ref="B458">TRANSPOSE(_xlfn._xlws.SORT(_xlfn._xlws.FILTER(mulches[mulch_level]&amp;" | "&amp;mulches[mulch_level_name],mulches[experiment_ID]=A458)))</f>
        <v xml:space="preserve"> | </v>
      </c>
    </row>
    <row r="459" spans="2:2" x14ac:dyDescent="0.35">
      <c r="B459" t="str" cm="1">
        <f t="array" ref="B459">TRANSPOSE(_xlfn._xlws.SORT(_xlfn._xlws.FILTER(mulches[mulch_level]&amp;" | "&amp;mulches[mulch_level_name],mulches[experiment_ID]=A459)))</f>
        <v xml:space="preserve"> | </v>
      </c>
    </row>
    <row r="460" spans="2:2" x14ac:dyDescent="0.35">
      <c r="B460" t="str" cm="1">
        <f t="array" ref="B460">TRANSPOSE(_xlfn._xlws.SORT(_xlfn._xlws.FILTER(mulches[mulch_level]&amp;" | "&amp;mulches[mulch_level_name],mulches[experiment_ID]=A460)))</f>
        <v xml:space="preserve"> | </v>
      </c>
    </row>
    <row r="461" spans="2:2" x14ac:dyDescent="0.35">
      <c r="B461" t="str" cm="1">
        <f t="array" ref="B461">TRANSPOSE(_xlfn._xlws.SORT(_xlfn._xlws.FILTER(mulches[mulch_level]&amp;" | "&amp;mulches[mulch_level_name],mulches[experiment_ID]=A461)))</f>
        <v xml:space="preserve"> | </v>
      </c>
    </row>
    <row r="462" spans="2:2" x14ac:dyDescent="0.35">
      <c r="B462" t="str" cm="1">
        <f t="array" ref="B462">TRANSPOSE(_xlfn._xlws.SORT(_xlfn._xlws.FILTER(mulches[mulch_level]&amp;" | "&amp;mulches[mulch_level_name],mulches[experiment_ID]=A462)))</f>
        <v xml:space="preserve"> | </v>
      </c>
    </row>
    <row r="463" spans="2:2" x14ac:dyDescent="0.35">
      <c r="B463" t="str" cm="1">
        <f t="array" ref="B463">TRANSPOSE(_xlfn._xlws.SORT(_xlfn._xlws.FILTER(mulches[mulch_level]&amp;" | "&amp;mulches[mulch_level_name],mulches[experiment_ID]=A463)))</f>
        <v xml:space="preserve"> | </v>
      </c>
    </row>
    <row r="464" spans="2:2" x14ac:dyDescent="0.35">
      <c r="B464" t="str" cm="1">
        <f t="array" ref="B464">TRANSPOSE(_xlfn._xlws.SORT(_xlfn._xlws.FILTER(mulches[mulch_level]&amp;" | "&amp;mulches[mulch_level_name],mulches[experiment_ID]=A464)))</f>
        <v xml:space="preserve"> | </v>
      </c>
    </row>
    <row r="465" spans="2:2" x14ac:dyDescent="0.35">
      <c r="B465" t="str" cm="1">
        <f t="array" ref="B465">TRANSPOSE(_xlfn._xlws.SORT(_xlfn._xlws.FILTER(mulches[mulch_level]&amp;" | "&amp;mulches[mulch_level_name],mulches[experiment_ID]=A465)))</f>
        <v xml:space="preserve"> | </v>
      </c>
    </row>
    <row r="466" spans="2:2" x14ac:dyDescent="0.35">
      <c r="B466" t="str" cm="1">
        <f t="array" ref="B466">TRANSPOSE(_xlfn._xlws.SORT(_xlfn._xlws.FILTER(mulches[mulch_level]&amp;" | "&amp;mulches[mulch_level_name],mulches[experiment_ID]=A466)))</f>
        <v xml:space="preserve"> | </v>
      </c>
    </row>
    <row r="467" spans="2:2" x14ac:dyDescent="0.35">
      <c r="B467" t="str" cm="1">
        <f t="array" ref="B467">TRANSPOSE(_xlfn._xlws.SORT(_xlfn._xlws.FILTER(mulches[mulch_level]&amp;" | "&amp;mulches[mulch_level_name],mulches[experiment_ID]=A467)))</f>
        <v xml:space="preserve"> | </v>
      </c>
    </row>
    <row r="468" spans="2:2" x14ac:dyDescent="0.35">
      <c r="B468" t="str" cm="1">
        <f t="array" ref="B468">TRANSPOSE(_xlfn._xlws.SORT(_xlfn._xlws.FILTER(mulches[mulch_level]&amp;" | "&amp;mulches[mulch_level_name],mulches[experiment_ID]=A468)))</f>
        <v xml:space="preserve"> | </v>
      </c>
    </row>
    <row r="469" spans="2:2" x14ac:dyDescent="0.35">
      <c r="B469" t="str" cm="1">
        <f t="array" ref="B469">TRANSPOSE(_xlfn._xlws.SORT(_xlfn._xlws.FILTER(mulches[mulch_level]&amp;" | "&amp;mulches[mulch_level_name],mulches[experiment_ID]=A469)))</f>
        <v xml:space="preserve"> | </v>
      </c>
    </row>
    <row r="470" spans="2:2" x14ac:dyDescent="0.35">
      <c r="B470" t="str" cm="1">
        <f t="array" ref="B470">TRANSPOSE(_xlfn._xlws.SORT(_xlfn._xlws.FILTER(mulches[mulch_level]&amp;" | "&amp;mulches[mulch_level_name],mulches[experiment_ID]=A470)))</f>
        <v xml:space="preserve"> | </v>
      </c>
    </row>
    <row r="471" spans="2:2" x14ac:dyDescent="0.35">
      <c r="B471" t="str" cm="1">
        <f t="array" ref="B471">TRANSPOSE(_xlfn._xlws.SORT(_xlfn._xlws.FILTER(mulches[mulch_level]&amp;" | "&amp;mulches[mulch_level_name],mulches[experiment_ID]=A471)))</f>
        <v xml:space="preserve"> | </v>
      </c>
    </row>
    <row r="472" spans="2:2" x14ac:dyDescent="0.35">
      <c r="B472" t="str" cm="1">
        <f t="array" ref="B472">TRANSPOSE(_xlfn._xlws.SORT(_xlfn._xlws.FILTER(mulches[mulch_level]&amp;" | "&amp;mulches[mulch_level_name],mulches[experiment_ID]=A472)))</f>
        <v xml:space="preserve"> | </v>
      </c>
    </row>
    <row r="473" spans="2:2" x14ac:dyDescent="0.35">
      <c r="B473" t="str" cm="1">
        <f t="array" ref="B473">TRANSPOSE(_xlfn._xlws.SORT(_xlfn._xlws.FILTER(mulches[mulch_level]&amp;" | "&amp;mulches[mulch_level_name],mulches[experiment_ID]=A473)))</f>
        <v xml:space="preserve"> | </v>
      </c>
    </row>
    <row r="474" spans="2:2" x14ac:dyDescent="0.35">
      <c r="B474" t="str" cm="1">
        <f t="array" ref="B474">TRANSPOSE(_xlfn._xlws.SORT(_xlfn._xlws.FILTER(mulches[mulch_level]&amp;" | "&amp;mulches[mulch_level_name],mulches[experiment_ID]=A474)))</f>
        <v xml:space="preserve"> | </v>
      </c>
    </row>
    <row r="475" spans="2:2" x14ac:dyDescent="0.35">
      <c r="B475" t="str" cm="1">
        <f t="array" ref="B475">TRANSPOSE(_xlfn._xlws.SORT(_xlfn._xlws.FILTER(mulches[mulch_level]&amp;" | "&amp;mulches[mulch_level_name],mulches[experiment_ID]=A475)))</f>
        <v xml:space="preserve"> | </v>
      </c>
    </row>
    <row r="476" spans="2:2" x14ac:dyDescent="0.35">
      <c r="B476" t="str" cm="1">
        <f t="array" ref="B476">TRANSPOSE(_xlfn._xlws.SORT(_xlfn._xlws.FILTER(mulches[mulch_level]&amp;" | "&amp;mulches[mulch_level_name],mulches[experiment_ID]=A476)))</f>
        <v xml:space="preserve"> | </v>
      </c>
    </row>
    <row r="477" spans="2:2" x14ac:dyDescent="0.35">
      <c r="B477" t="str" cm="1">
        <f t="array" ref="B477">TRANSPOSE(_xlfn._xlws.SORT(_xlfn._xlws.FILTER(mulches[mulch_level]&amp;" | "&amp;mulches[mulch_level_name],mulches[experiment_ID]=A477)))</f>
        <v xml:space="preserve"> | </v>
      </c>
    </row>
    <row r="478" spans="2:2" x14ac:dyDescent="0.35">
      <c r="B478" t="str" cm="1">
        <f t="array" ref="B478">TRANSPOSE(_xlfn._xlws.SORT(_xlfn._xlws.FILTER(mulches[mulch_level]&amp;" | "&amp;mulches[mulch_level_name],mulches[experiment_ID]=A478)))</f>
        <v xml:space="preserve"> | </v>
      </c>
    </row>
    <row r="479" spans="2:2" x14ac:dyDescent="0.35">
      <c r="B479" t="str" cm="1">
        <f t="array" ref="B479">TRANSPOSE(_xlfn._xlws.SORT(_xlfn._xlws.FILTER(mulches[mulch_level]&amp;" | "&amp;mulches[mulch_level_name],mulches[experiment_ID]=A479)))</f>
        <v xml:space="preserve"> | </v>
      </c>
    </row>
    <row r="480" spans="2:2" x14ac:dyDescent="0.35">
      <c r="B480" t="str" cm="1">
        <f t="array" ref="B480">TRANSPOSE(_xlfn._xlws.SORT(_xlfn._xlws.FILTER(mulches[mulch_level]&amp;" | "&amp;mulches[mulch_level_name],mulches[experiment_ID]=A480)))</f>
        <v xml:space="preserve"> | </v>
      </c>
    </row>
    <row r="481" spans="2:2" x14ac:dyDescent="0.35">
      <c r="B481" t="str" cm="1">
        <f t="array" ref="B481">TRANSPOSE(_xlfn._xlws.SORT(_xlfn._xlws.FILTER(mulches[mulch_level]&amp;" | "&amp;mulches[mulch_level_name],mulches[experiment_ID]=A481)))</f>
        <v xml:space="preserve"> | </v>
      </c>
    </row>
    <row r="482" spans="2:2" x14ac:dyDescent="0.35">
      <c r="B482" t="str" cm="1">
        <f t="array" ref="B482">TRANSPOSE(_xlfn._xlws.SORT(_xlfn._xlws.FILTER(mulches[mulch_level]&amp;" | "&amp;mulches[mulch_level_name],mulches[experiment_ID]=A482)))</f>
        <v xml:space="preserve"> | </v>
      </c>
    </row>
    <row r="483" spans="2:2" x14ac:dyDescent="0.35">
      <c r="B483" t="str" cm="1">
        <f t="array" ref="B483">TRANSPOSE(_xlfn._xlws.SORT(_xlfn._xlws.FILTER(mulches[mulch_level]&amp;" | "&amp;mulches[mulch_level_name],mulches[experiment_ID]=A483)))</f>
        <v xml:space="preserve"> | </v>
      </c>
    </row>
    <row r="484" spans="2:2" x14ac:dyDescent="0.35">
      <c r="B484" t="str" cm="1">
        <f t="array" ref="B484">TRANSPOSE(_xlfn._xlws.SORT(_xlfn._xlws.FILTER(mulches[mulch_level]&amp;" | "&amp;mulches[mulch_level_name],mulches[experiment_ID]=A484)))</f>
        <v xml:space="preserve"> | </v>
      </c>
    </row>
    <row r="485" spans="2:2" x14ac:dyDescent="0.35">
      <c r="B485" t="str" cm="1">
        <f t="array" ref="B485">TRANSPOSE(_xlfn._xlws.SORT(_xlfn._xlws.FILTER(mulches[mulch_level]&amp;" | "&amp;mulches[mulch_level_name],mulches[experiment_ID]=A485)))</f>
        <v xml:space="preserve"> | </v>
      </c>
    </row>
    <row r="486" spans="2:2" x14ac:dyDescent="0.35">
      <c r="B486" t="str" cm="1">
        <f t="array" ref="B486">TRANSPOSE(_xlfn._xlws.SORT(_xlfn._xlws.FILTER(mulches[mulch_level]&amp;" | "&amp;mulches[mulch_level_name],mulches[experiment_ID]=A486)))</f>
        <v xml:space="preserve"> | </v>
      </c>
    </row>
    <row r="487" spans="2:2" x14ac:dyDescent="0.35">
      <c r="B487" t="str" cm="1">
        <f t="array" ref="B487">TRANSPOSE(_xlfn._xlws.SORT(_xlfn._xlws.FILTER(mulches[mulch_level]&amp;" | "&amp;mulches[mulch_level_name],mulches[experiment_ID]=A487)))</f>
        <v xml:space="preserve"> | </v>
      </c>
    </row>
    <row r="488" spans="2:2" x14ac:dyDescent="0.35">
      <c r="B488" t="str" cm="1">
        <f t="array" ref="B488">TRANSPOSE(_xlfn._xlws.SORT(_xlfn._xlws.FILTER(mulches[mulch_level]&amp;" | "&amp;mulches[mulch_level_name],mulches[experiment_ID]=A488)))</f>
        <v xml:space="preserve"> | </v>
      </c>
    </row>
    <row r="489" spans="2:2" x14ac:dyDescent="0.35">
      <c r="B489" t="str" cm="1">
        <f t="array" ref="B489">TRANSPOSE(_xlfn._xlws.SORT(_xlfn._xlws.FILTER(mulches[mulch_level]&amp;" | "&amp;mulches[mulch_level_name],mulches[experiment_ID]=A489)))</f>
        <v xml:space="preserve"> | </v>
      </c>
    </row>
    <row r="490" spans="2:2" x14ac:dyDescent="0.35">
      <c r="B490" t="str" cm="1">
        <f t="array" ref="B490">TRANSPOSE(_xlfn._xlws.SORT(_xlfn._xlws.FILTER(mulches[mulch_level]&amp;" | "&amp;mulches[mulch_level_name],mulches[experiment_ID]=A490)))</f>
        <v xml:space="preserve"> | </v>
      </c>
    </row>
    <row r="491" spans="2:2" x14ac:dyDescent="0.35">
      <c r="B491" t="str" cm="1">
        <f t="array" ref="B491">TRANSPOSE(_xlfn._xlws.SORT(_xlfn._xlws.FILTER(mulches[mulch_level]&amp;" | "&amp;mulches[mulch_level_name],mulches[experiment_ID]=A491)))</f>
        <v xml:space="preserve"> | </v>
      </c>
    </row>
    <row r="492" spans="2:2" x14ac:dyDescent="0.35">
      <c r="B492" t="str" cm="1">
        <f t="array" ref="B492">TRANSPOSE(_xlfn._xlws.SORT(_xlfn._xlws.FILTER(mulches[mulch_level]&amp;" | "&amp;mulches[mulch_level_name],mulches[experiment_ID]=A492)))</f>
        <v xml:space="preserve"> | </v>
      </c>
    </row>
    <row r="493" spans="2:2" x14ac:dyDescent="0.35">
      <c r="B493" t="str" cm="1">
        <f t="array" ref="B493">TRANSPOSE(_xlfn._xlws.SORT(_xlfn._xlws.FILTER(mulches[mulch_level]&amp;" | "&amp;mulches[mulch_level_name],mulches[experiment_ID]=A493)))</f>
        <v xml:space="preserve"> | </v>
      </c>
    </row>
    <row r="494" spans="2:2" x14ac:dyDescent="0.35">
      <c r="B494" t="str" cm="1">
        <f t="array" ref="B494">TRANSPOSE(_xlfn._xlws.SORT(_xlfn._xlws.FILTER(mulches[mulch_level]&amp;" | "&amp;mulches[mulch_level_name],mulches[experiment_ID]=A494)))</f>
        <v xml:space="preserve"> | </v>
      </c>
    </row>
    <row r="495" spans="2:2" x14ac:dyDescent="0.35">
      <c r="B495" t="str" cm="1">
        <f t="array" ref="B495">TRANSPOSE(_xlfn._xlws.SORT(_xlfn._xlws.FILTER(mulches[mulch_level]&amp;" | "&amp;mulches[mulch_level_name],mulches[experiment_ID]=A495)))</f>
        <v xml:space="preserve"> | </v>
      </c>
    </row>
    <row r="496" spans="2:2" x14ac:dyDescent="0.35">
      <c r="B496" t="str" cm="1">
        <f t="array" ref="B496">TRANSPOSE(_xlfn._xlws.SORT(_xlfn._xlws.FILTER(mulches[mulch_level]&amp;" | "&amp;mulches[mulch_level_name],mulches[experiment_ID]=A496)))</f>
        <v xml:space="preserve"> | </v>
      </c>
    </row>
    <row r="497" spans="2:2" x14ac:dyDescent="0.35">
      <c r="B497" t="str" cm="1">
        <f t="array" ref="B497">TRANSPOSE(_xlfn._xlws.SORT(_xlfn._xlws.FILTER(mulches[mulch_level]&amp;" | "&amp;mulches[mulch_level_name],mulches[experiment_ID]=A497)))</f>
        <v xml:space="preserve"> | </v>
      </c>
    </row>
    <row r="498" spans="2:2" x14ac:dyDescent="0.35">
      <c r="B498" t="str" cm="1">
        <f t="array" ref="B498">TRANSPOSE(_xlfn._xlws.SORT(_xlfn._xlws.FILTER(mulches[mulch_level]&amp;" | "&amp;mulches[mulch_level_name],mulches[experiment_ID]=A498)))</f>
        <v xml:space="preserve"> | </v>
      </c>
    </row>
    <row r="499" spans="2:2" x14ac:dyDescent="0.35">
      <c r="B499" t="str" cm="1">
        <f t="array" ref="B499">TRANSPOSE(_xlfn._xlws.SORT(_xlfn._xlws.FILTER(mulches[mulch_level]&amp;" | "&amp;mulches[mulch_level_name],mulches[experiment_ID]=A499)))</f>
        <v xml:space="preserve"> | </v>
      </c>
    </row>
    <row r="500" spans="2:2" s="108" customFormat="1" x14ac:dyDescent="0.3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AP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42" s="124" customFormat="1" x14ac:dyDescent="0.35">
      <c r="A1" s="123" t="s">
        <v>6572</v>
      </c>
      <c r="I1" s="125"/>
    </row>
    <row r="2" spans="1:42" x14ac:dyDescent="0.35">
      <c r="A2" t="str" cm="1">
        <f t="array" ref="A2:A51">_xlfn._xlws.SORT(_xlfn.UNIQUE(_xlfn._xlws.FILTER(institutions[resource_ID],institutions[resource_ID] &lt;&gt; "")))</f>
        <v>Basso_2010_method</v>
      </c>
      <c r="B2" t="str" cm="1">
        <f t="array" ref="B2:F2">TRANSPOSE(_xlfn._xlws.SORT(_xlfn._xlws.FILTER(institutions[institute_ID]&amp;" | "&amp;institutions[institute_name],institutions[resource_ID]=A2)))</f>
        <v>1 | Department of Crop Systems, Forestry and Environmental Sciences, University of Basilicata, Via Ateneo Lucano 10, Potenza, 85100, Italy</v>
      </c>
      <c r="C2" t="str">
        <v>2 | Institute for Sustainable Resources, Queensland University of Technology, D Level 3, Gardens Point, Queensland, 4001, Australia</v>
      </c>
      <c r="D2" t="str">
        <v>3 | Centre for Cereal Research, S.S. 16, km 675, 71100, Foggia, Italy</v>
      </c>
      <c r="E2" t="str">
        <v>4 | Department of Resource Management and Geography, School of Land and Environment, The University of Melbourne, Parkville, 3010, Australia</v>
      </c>
      <c r="F2" t="str">
        <v>5 | Department of Agriculture and Biosystems Engineering, University of Florida, Gainesville, USA</v>
      </c>
    </row>
    <row r="3" spans="1:42" x14ac:dyDescent="0.35">
      <c r="A3" t="str">
        <v>Boulch_2021_method</v>
      </c>
      <c r="B3" t="str" cm="1">
        <f t="array" ref="B3">TRANSPOSE(_xlfn._xlws.SORT(_xlfn._xlws.FILTER(institutions[institute_ID]&amp;" | "&amp;institutions[institute_name],institutions[resource_ID]=A3)))</f>
        <v>1 | Institut Polytechnique UniLaSalle, AGHYLE, 60000 Beauvais, France</v>
      </c>
    </row>
    <row r="4" spans="1:42" x14ac:dyDescent="0.35">
      <c r="A4" t="str">
        <v>Bustos-Korts2013_2009</v>
      </c>
      <c r="B4" t="str" cm="1">
        <f t="array" ref="B4:D4">TRANSPOSE(_xlfn._xlws.SORT(_xlfn._xlws.FILTER(institutions[institute_ID]&amp;" | "&amp;institutions[institute_name],institutions[resource_ID]=A4)))</f>
        <v>1 | Graduate School, Faculty of Agricultural Sciences, Universidad Austral de Chile, Campus Isla Teja, Valdivia, Chile</v>
      </c>
      <c r="C4" t="str">
        <v>2 | Institute of Plant Production and Protection, Universidad Austral de Chile, Campus Isla Teja, Valdivia, Chile</v>
      </c>
      <c r="D4" t="str">
        <v>3 | Global Wheat Program, International Maize and Wheat Improvement Center (CIMMYT), Apdo, Mexico</v>
      </c>
    </row>
    <row r="5" spans="1:42" x14ac:dyDescent="0.35">
      <c r="A5" t="str">
        <v>Bustos-Korts2013_2010</v>
      </c>
      <c r="B5" t="str" cm="1">
        <f t="array" ref="B5:D5">TRANSPOSE(_xlfn._xlws.SORT(_xlfn._xlws.FILTER(institutions[institute_ID]&amp;" | "&amp;institutions[institute_name],institutions[resource_ID]=A5)))</f>
        <v>1 | Graduate School, Faculty of Agricultural Sciences, Universidad Austral de Chile, Campus Isla Teja, Valdivia, Chile</v>
      </c>
      <c r="C5" t="str">
        <v>2 | Institute of Plant Production and Protection, Universidad Austral de Chile, Campus Isla Teja, Valdivia, Chile</v>
      </c>
      <c r="D5" t="str">
        <v>3 | Global Wheat Program, International Maize and Wheat Improvement Center (CIMMYT), Apdo, Mexico</v>
      </c>
    </row>
    <row r="6" spans="1:42" x14ac:dyDescent="0.35">
      <c r="A6" t="str">
        <v>Bustos-Korts2013_2011</v>
      </c>
      <c r="B6" t="str" cm="1">
        <f t="array" ref="B6:D6">TRANSPOSE(_xlfn._xlws.SORT(_xlfn._xlws.FILTER(institutions[institute_ID]&amp;" | "&amp;institutions[institute_name],institutions[resource_ID]=A6)))</f>
        <v>1 | Graduate School, Faculty of Agricultural Sciences, Universidad Austral de Chile, Campus Isla Teja, Valdivia, Chile</v>
      </c>
      <c r="C6" t="str">
        <v>2 | Institute of Plant Production and Protection, Universidad Austral de Chile, Campus Isla Teja, Valdivia, Chile</v>
      </c>
      <c r="D6" t="str">
        <v>3 | Global Wheat Program, International Maize and Wheat Improvement Center (CIMMYT), Apdo, Mexico</v>
      </c>
    </row>
    <row r="7" spans="1:42" x14ac:dyDescent="0.35">
      <c r="A7" t="str">
        <v>Dettori_2017_method</v>
      </c>
      <c r="B7" t="str" cm="1">
        <f t="array" ref="B7:C7">TRANSPOSE(_xlfn._xlws.SORT(_xlfn._xlws.FILTER(institutions[institute_ID]&amp;" | "&amp;institutions[institute_name],institutions[resource_ID]=A7)))</f>
        <v>1 | Agricultural Research Agency of Sardinia (Agris), Viale Trieste 111, 09123 Cagliari, Italy</v>
      </c>
      <c r="C7" t="str">
        <v>2 | Institute of Biometeorology, National Research Council, CNR – IBIMET, Traversa La Crucca 3, 07100 Sassari, Italy</v>
      </c>
    </row>
    <row r="8" spans="1:42" x14ac:dyDescent="0.35">
      <c r="A8" t="str">
        <v>Dueri_2022_method</v>
      </c>
      <c r="B8" t="str" cm="1">
        <f t="array" ref="B8:AP8">TRANSPOSE(_xlfn._xlws.SORT(_xlfn._xlws.FILTER(institutions[institute_ID]&amp;" | "&amp;institutions[institute_name],institutions[resource_ID]=A8)))</f>
        <v>1 | LEPSE, Univ. Montpellier, INRAE, Institut Agro Montpellier , Montpellier, France</v>
      </c>
      <c r="C8" t="str">
        <v>10 | NASA Goddard Institute for Space Studies, New York, NY, USA</v>
      </c>
      <c r="D8" t="str">
        <v>11 | International Maize and Wheat Improvement Center (CIMMYT), Mexico DF, Mexico</v>
      </c>
      <c r="E8" t="str">
        <v>12 | Department of Agronomy, Pir Mehr Ali Shah Arid Agriculture University, Rawalpindi, Pakistan</v>
      </c>
      <c r="F8" t="str">
        <v>13 | Department of Agricultural Research for Northern Sweden, Swedish University of Agricultural Sciences Umeå, Sweden</v>
      </c>
      <c r="G8" t="str">
        <v>14 | Department of Plant and Soil Sciences, Oklahoma State University, Stillwater, OK, USA</v>
      </c>
      <c r="H8" t="str">
        <v>15 | Department of Earth and Environmental Sciences, Michigan State University, East Lansing, MI, USA</v>
      </c>
      <c r="I8" t="str">
        <v>16 | W. K. Kellogg Biological Station, Michigan State University, East Lansing, MI, USA</v>
      </c>
      <c r="J8" t="str">
        <v>17 | National Institute of Agricultural Research (INIA), Colonia, Uruguay</v>
      </c>
      <c r="K8" t="str">
        <v>18 | Tropical Plant Production and Agricultural Systems Modelling (TROPAGS), University of Göttingen, Göttingen, Germany</v>
      </c>
      <c r="L8" t="str">
        <v>19 | Department of Agroecology, Aarhus University, Tjele, Denmark</v>
      </c>
      <c r="M8" t="str">
        <v>2 | The New Zealand Institute for Plant &amp; Food Research Limited, Christchurch, New Zealand</v>
      </c>
      <c r="N8" t="str">
        <v>20 | Institute of Geographical Sciences and Natural Resources Research, Chinese Academy of Science, Beijing, China</v>
      </c>
      <c r="O8" t="str">
        <v>21 | Plant Sciences Axis – Crop Science, Gembloux Agro-Bio Tech, University of Liege, Gembloux, Belgium</v>
      </c>
      <c r="P8" t="str">
        <v>22 | IAS-CSIC &amp; DAUCO, University of Cordoba, Cordoba, Spain</v>
      </c>
      <c r="Q8" t="str">
        <v>23 | Department of Agriculture, food, environment and forestry (DAGRI), University of Florence, Florence, Italy</v>
      </c>
      <c r="R8" t="str">
        <v>24 | Institute of Soil Science and Land Evaluation, University of Hohenheim, Stuttgart, Germany</v>
      </c>
      <c r="S8" t="str">
        <v>25 | CSIRO Agriculture and Food, Brisbane, Queensland, Australia</v>
      </c>
      <c r="T8" t="str">
        <v>26 | Institute for Sustainable Food Systems, University of Florida, Gainesville, FL, USA</v>
      </c>
      <c r="U8" t="str">
        <v>27 | Global Change Research Institute, Academy of Sciences of the Czech Republic, Brno, Czech Republic</v>
      </c>
      <c r="V8" t="str">
        <v>28 | Institute of Biochemistry and Biology, University of Potsdam, Potsdam, Germany</v>
      </c>
      <c r="W8" t="str">
        <v>29 | Natural Resources Institute Finland (Luke), Helsinki, Finland</v>
      </c>
      <c r="X8" t="str">
        <v>3 | Department of Life Science Engineering, Digital Agriculture, Technical University of Munich, Freising, Germany</v>
      </c>
      <c r="Y8" t="str">
        <v>30 | Institute of Biochemical Plant Pathology, Helmholtz Zentrum München—German Research Center for Environmental Health, Neuherberg, Germany</v>
      </c>
      <c r="Z8" t="str">
        <v>31 | CEIGRAM, Technical University of Madrid, Madrid, Spain</v>
      </c>
      <c r="AA8" t="str">
        <v>32 | Department of Economic Analysis and Finances, University of Castilla-La Mancha, Toledo, Spain</v>
      </c>
      <c r="AB8" t="str">
        <v>33 | Centre of Biodiversity and Sustainable Land Use (CBL), University of Göttingen, Göttingen, Germany</v>
      </c>
      <c r="AC8" t="str">
        <v>34 | Rothamsted Research, Harpenden, UK</v>
      </c>
      <c r="AD8" t="str">
        <v>35 | Department of Crop Sciences, University of Göttingen, Göttingen, Germany</v>
      </c>
      <c r="AE8" t="str">
        <v>36 | Biological Systems Engineering, Washington State University, Pullman, WA, USA</v>
      </c>
      <c r="AF8" t="str">
        <v>37 | Water Systems &amp; Global Change Group, Wageningen University, Wageningen, The Netherlands</v>
      </c>
      <c r="AG8" t="str">
        <v>38 | CSIRO Agriculture and Food, Canberra, Australian Capital Territory, Australia</v>
      </c>
      <c r="AH8" t="str">
        <v>39 | College of Environmental and Resource Sciences, Zhejiang University, Hangzhou, Zhejiang, China</v>
      </c>
      <c r="AI8" t="str">
        <v>4 | Institute of Crop Science and Resource Conservation INRES, University of Bonn, Bonn, Germany</v>
      </c>
      <c r="AJ8" t="str">
        <v>40 | National Engineering and Technology Center for Information Agriculture, Ministry of Agriculture, Jiangsu Key Laboratory for Information Agriculture,  Nanjing Agricultural University, Nanjing, China</v>
      </c>
      <c r="AK8" t="str">
        <v>41 | College of Resources and Environmental Sciences, China Agricultural University, Beijing, China</v>
      </c>
      <c r="AL8" t="str">
        <v>5 | Leibniz Centre for Agricultural Landscape Research, Müncheberg, Germany</v>
      </c>
      <c r="AM8" t="str">
        <v>6 | Brandenburg University of Technology, Faculty of Environment and Natural Sciences, Cottbus, Germany</v>
      </c>
      <c r="AN8" t="str">
        <v>7 | Foundation for Arable Research, Templeton, New Zealand</v>
      </c>
      <c r="AO8" t="str">
        <v>8 | Agricultural &amp; Biological Engineering Department, University of Florida, Gainesville, FL, USA</v>
      </c>
      <c r="AP8" t="str">
        <v>9 | Center for Climate Systems Research, Earth Institute, Columbia University, New York, NY, USA</v>
      </c>
    </row>
    <row r="9" spans="1:42" x14ac:dyDescent="0.35">
      <c r="A9" t="str">
        <v>Fernando_2013_method</v>
      </c>
      <c r="B9" t="str" cm="1">
        <f t="array" ref="B9:E9">TRANSPOSE(_xlfn._xlws.SORT(_xlfn._xlws.FILTER(institutions[institute_ID]&amp;" | "&amp;institutions[institute_name],institutions[resource_ID]=A9)))</f>
        <v>1 | Department of Agriculture and Food Systems, Melbourne School of Land and Environment, The University of Melbourne, 4, Water Street, Creswick, Melbourne, VIC  Australia</v>
      </c>
      <c r="C9" t="str">
        <v>2 | Department of Environment and Primary Industries, Natimuk Road, Private Box 260, Horsham, VIC, Australia</v>
      </c>
      <c r="D9" t="str">
        <v>3 | Department of Forest and Ecosystem Science, Melbourne School of Land and Environment, The University of Melbourne, 4, Water Street, Creswick, Melbourne, VIC, Australia</v>
      </c>
      <c r="E9" t="str">
        <v>4 | International Plant Nutrition Institute, 54 Florence Street, Horsham, VIC, Australia</v>
      </c>
    </row>
    <row r="10" spans="1:42" x14ac:dyDescent="0.35">
      <c r="A10" t="str">
        <v>Hunsaker1996_1993</v>
      </c>
      <c r="B10" t="str" cm="1">
        <f t="array" ref="B10">TRANSPOSE(_xlfn._xlws.SORT(_xlfn._xlws.FILTER(institutions[institute_ID]&amp;" | "&amp;institutions[institute_name],institutions[resource_ID]=A10)))</f>
        <v>1 | USDA-Agricultural Research Service, U.S. Water Conservation Laboratory, Flioenix, Arizona</v>
      </c>
    </row>
    <row r="11" spans="1:42" x14ac:dyDescent="0.35">
      <c r="A11" t="str">
        <v>Hunsaker1996_1994</v>
      </c>
      <c r="B11" t="str" cm="1">
        <f t="array" ref="B11">TRANSPOSE(_xlfn._xlws.SORT(_xlfn._xlws.FILTER(institutions[institute_ID]&amp;" | "&amp;institutions[institute_name],institutions[resource_ID]=A11)))</f>
        <v>1 | USDA-Agricultural Research Service, U.S. Water Conservation Laboratory, Flioenix, Arizona</v>
      </c>
    </row>
    <row r="12" spans="1:42" x14ac:dyDescent="0.35">
      <c r="A12" t="str">
        <v>Iqba_2014_method</v>
      </c>
      <c r="B12" t="str" cm="1">
        <f t="array" ref="B12:E12">TRANSPOSE(_xlfn._xlws.SORT(_xlfn._xlws.FILTER(institutions[institute_ID]&amp;" | "&amp;institutions[institute_name],institutions[resource_ID]=A12)))</f>
        <v>1 | Center for Agricultural Resources Research, Institute of Genetics and Developmental Biology, Chinese Academy of Sciences, Shijiazhuang, China</v>
      </c>
      <c r="C12" t="str">
        <v>2 | University of Belgrade, Faculty of Agriculture, Nemanjina 6,  Zemun, Serbia</v>
      </c>
      <c r="D12" t="str">
        <v>3 | Department of Agriculture, Islamic Azad University, Lahijan Branch, Lahijan, Iran</v>
      </c>
      <c r="E12" t="str">
        <v>4 | Department of Biodiversity and Environmental Management (Area of Botany), Mountain Livestock Farming Institute (Joint Center CSIC-ULE), Faculty of Biological and Environmental Sciences, University of Leon, Spain</v>
      </c>
    </row>
    <row r="13" spans="1:42" x14ac:dyDescent="0.35">
      <c r="A13" t="str">
        <v>Li_2014_method</v>
      </c>
      <c r="B13" t="str" cm="1">
        <f t="array" ref="B13:D13">TRANSPOSE(_xlfn._xlws.SORT(_xlfn._xlws.FILTER(institutions[institute_ID]&amp;" | "&amp;institutions[institute_name],institutions[resource_ID]=A13)))</f>
        <v>1 | State Key Laboratory of Grassland and Agro-ecosystems, School of Life Sciences, Lanzhou University, South Tianshui Road, Lanzhou, China</v>
      </c>
      <c r="C13" t="str">
        <v>2 | Greenhouse and Processing Crops Research Centre, Agriculture and Agri-Food Canada, Harrow, ON N0R 1G0, Canada</v>
      </c>
      <c r="D13" t="str">
        <v>3 | AgWeatherNet, Washington State University, WA, USA</v>
      </c>
    </row>
    <row r="14" spans="1:42" x14ac:dyDescent="0.35">
      <c r="A14" t="str">
        <v>Shoukat2024_2021</v>
      </c>
      <c r="B14" t="str" cm="1">
        <f t="array" ref="B14:E14">TRANSPOSE(_xlfn._xlws.SORT(_xlfn._xlws.FILTER(institutions[institute_ID]&amp;" | "&amp;institutions[institute_name],institutions[resource_ID]=A14)))</f>
        <v>1 | College of Water Resources and Civil Engineering,China Agricultural University, Beijing, China</v>
      </c>
      <c r="C14" t="str">
        <v>2 | Institute of Crop Science and Resource Conservation (INRES), University Bonn, Germany</v>
      </c>
      <c r="D14" t="str">
        <v>3 | Agricultural and Biological Engineering, University of Florida, Gainesville, USA</v>
      </c>
      <c r="E14" t="str">
        <v>4 | Engineering Research Center for Agricultural Water-Saving and Water Resources, Beijing, China</v>
      </c>
    </row>
    <row r="15" spans="1:42" x14ac:dyDescent="0.35">
      <c r="A15" t="str">
        <v>Shoukat2024_2022</v>
      </c>
      <c r="B15" t="str" cm="1">
        <f t="array" ref="B15:E15">TRANSPOSE(_xlfn._xlws.SORT(_xlfn._xlws.FILTER(institutions[institute_ID]&amp;" | "&amp;institutions[institute_name],institutions[resource_ID]=A15)))</f>
        <v>1 | College of Water Resources and Civil Engineering,China Agricultural University, Beijing, China</v>
      </c>
      <c r="C15" t="str">
        <v>2 | Institute of Crop Science and Resource Conservation (INRES), University Bonn, Germany</v>
      </c>
      <c r="D15" t="str">
        <v>3 | Agricultural and Biological Engineering, University of Florida, Gainesville, USA</v>
      </c>
      <c r="E15" t="str">
        <v>4 | Engineering Research Center for Agricultural Water-Saving and Water Resources, Beijing, China</v>
      </c>
    </row>
    <row r="16" spans="1:42" x14ac:dyDescent="0.35">
      <c r="A16" t="str">
        <v>Ventrella2016_1977</v>
      </c>
      <c r="B16" t="str" cm="1">
        <f t="array" ref="B16">TRANSPOSE(_xlfn._xlws.SORT(_xlfn._xlws.FILTER(institutions[institute_ID]&amp;" | "&amp;institutions[institute_name],institutions[resource_ID]=A16)))</f>
        <v>1 | field experiment farm "Podere"</v>
      </c>
    </row>
    <row r="17" spans="1:2" x14ac:dyDescent="0.35">
      <c r="A17" t="str">
        <v>Ventrella2016_1978</v>
      </c>
      <c r="B17" t="str" cm="1">
        <f t="array" ref="B17">TRANSPOSE(_xlfn._xlws.SORT(_xlfn._xlws.FILTER(institutions[institute_ID]&amp;" | "&amp;institutions[institute_name],institutions[resource_ID]=A17)))</f>
        <v>1 | field experiment farm "Podere"</v>
      </c>
    </row>
    <row r="18" spans="1:2" x14ac:dyDescent="0.35">
      <c r="A18" t="str">
        <v>Ventrella2016_1979</v>
      </c>
      <c r="B18" t="str" cm="1">
        <f t="array" ref="B18">TRANSPOSE(_xlfn._xlws.SORT(_xlfn._xlws.FILTER(institutions[institute_ID]&amp;" | "&amp;institutions[institute_name],institutions[resource_ID]=A18)))</f>
        <v>1 | field experiment farm "Podere"</v>
      </c>
    </row>
    <row r="19" spans="1:2" x14ac:dyDescent="0.35">
      <c r="A19" t="str">
        <v>Ventrella2016_1980</v>
      </c>
      <c r="B19" t="str" cm="1">
        <f t="array" ref="B19">TRANSPOSE(_xlfn._xlws.SORT(_xlfn._xlws.FILTER(institutions[institute_ID]&amp;" | "&amp;institutions[institute_name],institutions[resource_ID]=A19)))</f>
        <v>1 | field experiment farm "Podere"</v>
      </c>
    </row>
    <row r="20" spans="1:2" x14ac:dyDescent="0.35">
      <c r="A20" t="str">
        <v>Ventrella2016_1981</v>
      </c>
      <c r="B20" t="str" cm="1">
        <f t="array" ref="B20">TRANSPOSE(_xlfn._xlws.SORT(_xlfn._xlws.FILTER(institutions[institute_ID]&amp;" | "&amp;institutions[institute_name],institutions[resource_ID]=A20)))</f>
        <v>1 | field experiment farm "Podere"</v>
      </c>
    </row>
    <row r="21" spans="1:2" x14ac:dyDescent="0.35">
      <c r="A21" t="str">
        <v>Ventrella2016_1982</v>
      </c>
      <c r="B21" t="str" cm="1">
        <f t="array" ref="B21">TRANSPOSE(_xlfn._xlws.SORT(_xlfn._xlws.FILTER(institutions[institute_ID]&amp;" | "&amp;institutions[institute_name],institutions[resource_ID]=A21)))</f>
        <v>1 | field experiment farm "Podere"</v>
      </c>
    </row>
    <row r="22" spans="1:2" x14ac:dyDescent="0.35">
      <c r="A22" t="str">
        <v>Ventrella2016_1983</v>
      </c>
      <c r="B22" t="str" cm="1">
        <f t="array" ref="B22">TRANSPOSE(_xlfn._xlws.SORT(_xlfn._xlws.FILTER(institutions[institute_ID]&amp;" | "&amp;institutions[institute_name],institutions[resource_ID]=A22)))</f>
        <v>1 | field experiment farm "Podere"</v>
      </c>
    </row>
    <row r="23" spans="1:2" x14ac:dyDescent="0.35">
      <c r="A23" t="str">
        <v>Ventrella2016_1984</v>
      </c>
      <c r="B23" t="str" cm="1">
        <f t="array" ref="B23">TRANSPOSE(_xlfn._xlws.SORT(_xlfn._xlws.FILTER(institutions[institute_ID]&amp;" | "&amp;institutions[institute_name],institutions[resource_ID]=A23)))</f>
        <v>1 | field experiment farm "Podere"</v>
      </c>
    </row>
    <row r="24" spans="1:2" x14ac:dyDescent="0.35">
      <c r="A24" t="str">
        <v>Ventrella2016_1985</v>
      </c>
      <c r="B24" t="str" cm="1">
        <f t="array" ref="B24">TRANSPOSE(_xlfn._xlws.SORT(_xlfn._xlws.FILTER(institutions[institute_ID]&amp;" | "&amp;institutions[institute_name],institutions[resource_ID]=A24)))</f>
        <v>1 | field experiment farm "Podere"</v>
      </c>
    </row>
    <row r="25" spans="1:2" x14ac:dyDescent="0.35">
      <c r="A25" t="str">
        <v>Ventrella2016_1986</v>
      </c>
      <c r="B25" t="str" cm="1">
        <f t="array" ref="B25">TRANSPOSE(_xlfn._xlws.SORT(_xlfn._xlws.FILTER(institutions[institute_ID]&amp;" | "&amp;institutions[institute_name],institutions[resource_ID]=A25)))</f>
        <v>1 | field experiment farm "Podere"</v>
      </c>
    </row>
    <row r="26" spans="1:2" x14ac:dyDescent="0.35">
      <c r="A26" t="str">
        <v>Ventrella2016_1987</v>
      </c>
      <c r="B26" t="str" cm="1">
        <f t="array" ref="B26">TRANSPOSE(_xlfn._xlws.SORT(_xlfn._xlws.FILTER(institutions[institute_ID]&amp;" | "&amp;institutions[institute_name],institutions[resource_ID]=A26)))</f>
        <v>1 | field experiment farm "Podere"</v>
      </c>
    </row>
    <row r="27" spans="1:2" x14ac:dyDescent="0.35">
      <c r="A27" t="str">
        <v>Ventrella2016_1988</v>
      </c>
      <c r="B27" t="str" cm="1">
        <f t="array" ref="B27">TRANSPOSE(_xlfn._xlws.SORT(_xlfn._xlws.FILTER(institutions[institute_ID]&amp;" | "&amp;institutions[institute_name],institutions[resource_ID]=A27)))</f>
        <v>1 | field experiment farm "Podere"</v>
      </c>
    </row>
    <row r="28" spans="1:2" x14ac:dyDescent="0.35">
      <c r="A28" t="str">
        <v>Ventrella2016_1989</v>
      </c>
      <c r="B28" t="str" cm="1">
        <f t="array" ref="B28">TRANSPOSE(_xlfn._xlws.SORT(_xlfn._xlws.FILTER(institutions[institute_ID]&amp;" | "&amp;institutions[institute_name],institutions[resource_ID]=A28)))</f>
        <v>1 | field experiment farm "Podere"</v>
      </c>
    </row>
    <row r="29" spans="1:2" x14ac:dyDescent="0.35">
      <c r="A29" t="str">
        <v>Ventrella2016_1990</v>
      </c>
      <c r="B29" t="str" cm="1">
        <f t="array" ref="B29">TRANSPOSE(_xlfn._xlws.SORT(_xlfn._xlws.FILTER(institutions[institute_ID]&amp;" | "&amp;institutions[institute_name],institutions[resource_ID]=A29)))</f>
        <v>1 | field experiment farm "Podere"</v>
      </c>
    </row>
    <row r="30" spans="1:2" x14ac:dyDescent="0.35">
      <c r="A30" t="str">
        <v>Ventrella2016_1991</v>
      </c>
      <c r="B30" t="str" cm="1">
        <f t="array" ref="B30">TRANSPOSE(_xlfn._xlws.SORT(_xlfn._xlws.FILTER(institutions[institute_ID]&amp;" | "&amp;institutions[institute_name],institutions[resource_ID]=A30)))</f>
        <v>1 | field experiment farm "Podere"</v>
      </c>
    </row>
    <row r="31" spans="1:2" x14ac:dyDescent="0.35">
      <c r="A31" t="str">
        <v>Ventrella2016_1992</v>
      </c>
      <c r="B31" t="str" cm="1">
        <f t="array" ref="B31">TRANSPOSE(_xlfn._xlws.SORT(_xlfn._xlws.FILTER(institutions[institute_ID]&amp;" | "&amp;institutions[institute_name],institutions[resource_ID]=A31)))</f>
        <v>1 | field experiment farm "Podere"</v>
      </c>
    </row>
    <row r="32" spans="1:2" x14ac:dyDescent="0.35">
      <c r="A32" t="str">
        <v>Ventrella2016_1993</v>
      </c>
      <c r="B32" t="str" cm="1">
        <f t="array" ref="B32">TRANSPOSE(_xlfn._xlws.SORT(_xlfn._xlws.FILTER(institutions[institute_ID]&amp;" | "&amp;institutions[institute_name],institutions[resource_ID]=A32)))</f>
        <v>1 | field experiment farm "Podere"</v>
      </c>
    </row>
    <row r="33" spans="1:2" x14ac:dyDescent="0.35">
      <c r="A33" t="str">
        <v>Ventrella2016_1994</v>
      </c>
      <c r="B33" t="str" cm="1">
        <f t="array" ref="B33">TRANSPOSE(_xlfn._xlws.SORT(_xlfn._xlws.FILTER(institutions[institute_ID]&amp;" | "&amp;institutions[institute_name],institutions[resource_ID]=A33)))</f>
        <v>1 | field experiment farm "Podere"</v>
      </c>
    </row>
    <row r="34" spans="1:2" x14ac:dyDescent="0.35">
      <c r="A34" t="str">
        <v>Ventrella2016_1995</v>
      </c>
      <c r="B34" t="str" cm="1">
        <f t="array" ref="B34">TRANSPOSE(_xlfn._xlws.SORT(_xlfn._xlws.FILTER(institutions[institute_ID]&amp;" | "&amp;institutions[institute_name],institutions[resource_ID]=A34)))</f>
        <v>1 | field experiment farm "Podere"</v>
      </c>
    </row>
    <row r="35" spans="1:2" x14ac:dyDescent="0.35">
      <c r="A35" t="str">
        <v>Ventrella2016_1996</v>
      </c>
      <c r="B35" t="str" cm="1">
        <f t="array" ref="B35">TRANSPOSE(_xlfn._xlws.SORT(_xlfn._xlws.FILTER(institutions[institute_ID]&amp;" | "&amp;institutions[institute_name],institutions[resource_ID]=A35)))</f>
        <v>1 | field experiment farm "Podere"</v>
      </c>
    </row>
    <row r="36" spans="1:2" x14ac:dyDescent="0.35">
      <c r="A36" t="str">
        <v>Ventrella2016_1997</v>
      </c>
      <c r="B36" t="str" cm="1">
        <f t="array" ref="B36">TRANSPOSE(_xlfn._xlws.SORT(_xlfn._xlws.FILTER(institutions[institute_ID]&amp;" | "&amp;institutions[institute_name],institutions[resource_ID]=A36)))</f>
        <v>1 | field experiment farm "Podere"</v>
      </c>
    </row>
    <row r="37" spans="1:2" x14ac:dyDescent="0.35">
      <c r="A37" t="str">
        <v>Ventrella2016_1998</v>
      </c>
      <c r="B37" t="str" cm="1">
        <f t="array" ref="B37">TRANSPOSE(_xlfn._xlws.SORT(_xlfn._xlws.FILTER(institutions[institute_ID]&amp;" | "&amp;institutions[institute_name],institutions[resource_ID]=A37)))</f>
        <v>1 | field experiment farm "Podere"</v>
      </c>
    </row>
    <row r="38" spans="1:2" x14ac:dyDescent="0.35">
      <c r="A38" t="str">
        <v>Ventrella2016_1999</v>
      </c>
      <c r="B38" t="str" cm="1">
        <f t="array" ref="B38">TRANSPOSE(_xlfn._xlws.SORT(_xlfn._xlws.FILTER(institutions[institute_ID]&amp;" | "&amp;institutions[institute_name],institutions[resource_ID]=A38)))</f>
        <v>1 | field experiment farm "Podere"</v>
      </c>
    </row>
    <row r="39" spans="1:2" x14ac:dyDescent="0.35">
      <c r="A39" t="str">
        <v>Ventrella2016_2000</v>
      </c>
      <c r="B39" t="str" cm="1">
        <f t="array" ref="B39">TRANSPOSE(_xlfn._xlws.SORT(_xlfn._xlws.FILTER(institutions[institute_ID]&amp;" | "&amp;institutions[institute_name],institutions[resource_ID]=A39)))</f>
        <v>1 | field experiment farm "Podere"</v>
      </c>
    </row>
    <row r="40" spans="1:2" x14ac:dyDescent="0.35">
      <c r="A40" t="str">
        <v>Ventrella2016_2001</v>
      </c>
      <c r="B40" t="str" cm="1">
        <f t="array" ref="B40">TRANSPOSE(_xlfn._xlws.SORT(_xlfn._xlws.FILTER(institutions[institute_ID]&amp;" | "&amp;institutions[institute_name],institutions[resource_ID]=A40)))</f>
        <v>1 | field experiment farm "Podere"</v>
      </c>
    </row>
    <row r="41" spans="1:2" x14ac:dyDescent="0.35">
      <c r="A41" t="str">
        <v>Ventrella2016_2002</v>
      </c>
      <c r="B41" t="str" cm="1">
        <f t="array" ref="B41">TRANSPOSE(_xlfn._xlws.SORT(_xlfn._xlws.FILTER(institutions[institute_ID]&amp;" | "&amp;institutions[institute_name],institutions[resource_ID]=A41)))</f>
        <v>1 | field experiment farm "Podere"</v>
      </c>
    </row>
    <row r="42" spans="1:2" x14ac:dyDescent="0.35">
      <c r="A42" t="str">
        <v>Ventrella2016_2003</v>
      </c>
      <c r="B42" t="str" cm="1">
        <f t="array" ref="B42">TRANSPOSE(_xlfn._xlws.SORT(_xlfn._xlws.FILTER(institutions[institute_ID]&amp;" | "&amp;institutions[institute_name],institutions[resource_ID]=A42)))</f>
        <v>1 | field experiment farm "Podere"</v>
      </c>
    </row>
    <row r="43" spans="1:2" x14ac:dyDescent="0.35">
      <c r="A43" t="str">
        <v>Ventrella2016_2004</v>
      </c>
      <c r="B43" t="str" cm="1">
        <f t="array" ref="B43">TRANSPOSE(_xlfn._xlws.SORT(_xlfn._xlws.FILTER(institutions[institute_ID]&amp;" | "&amp;institutions[institute_name],institutions[resource_ID]=A43)))</f>
        <v>1 | field experiment farm "Podere"</v>
      </c>
    </row>
    <row r="44" spans="1:2" x14ac:dyDescent="0.35">
      <c r="A44" t="str">
        <v>Ventrella2016_2005</v>
      </c>
      <c r="B44" t="str" cm="1">
        <f t="array" ref="B44">TRANSPOSE(_xlfn._xlws.SORT(_xlfn._xlws.FILTER(institutions[institute_ID]&amp;" | "&amp;institutions[institute_name],institutions[resource_ID]=A44)))</f>
        <v>1 | field experiment farm "Podere"</v>
      </c>
    </row>
    <row r="45" spans="1:2" x14ac:dyDescent="0.35">
      <c r="A45" t="str">
        <v>Ventrella2016_2006</v>
      </c>
      <c r="B45" t="str" cm="1">
        <f t="array" ref="B45">TRANSPOSE(_xlfn._xlws.SORT(_xlfn._xlws.FILTER(institutions[institute_ID]&amp;" | "&amp;institutions[institute_name],institutions[resource_ID]=A45)))</f>
        <v>1 | field experiment farm "Podere"</v>
      </c>
    </row>
    <row r="46" spans="1:2" x14ac:dyDescent="0.35">
      <c r="A46" t="str">
        <v>Ventrella2016_2007</v>
      </c>
      <c r="B46" t="str" cm="1">
        <f t="array" ref="B46">TRANSPOSE(_xlfn._xlws.SORT(_xlfn._xlws.FILTER(institutions[institute_ID]&amp;" | "&amp;institutions[institute_name],institutions[resource_ID]=A46)))</f>
        <v>1 | field experiment farm "Podere"</v>
      </c>
    </row>
    <row r="47" spans="1:2" x14ac:dyDescent="0.35">
      <c r="A47" t="str">
        <v>Ventrella2016_2008</v>
      </c>
      <c r="B47" t="str" cm="1">
        <f t="array" ref="B47">TRANSPOSE(_xlfn._xlws.SORT(_xlfn._xlws.FILTER(institutions[institute_ID]&amp;" | "&amp;institutions[institute_name],institutions[resource_ID]=A47)))</f>
        <v>1 | field experiment farm "Podere"</v>
      </c>
    </row>
    <row r="48" spans="1:2" x14ac:dyDescent="0.35">
      <c r="A48" t="str">
        <v>Ventrella2016_2009</v>
      </c>
      <c r="B48" t="str" cm="1">
        <f t="array" ref="B48">TRANSPOSE(_xlfn._xlws.SORT(_xlfn._xlws.FILTER(institutions[institute_ID]&amp;" | "&amp;institutions[institute_name],institutions[resource_ID]=A48)))</f>
        <v>1 | field experiment farm "Podere"</v>
      </c>
    </row>
    <row r="49" spans="1:2" x14ac:dyDescent="0.35">
      <c r="A49" t="str">
        <v>Ventrella2016_2010</v>
      </c>
      <c r="B49" t="str" cm="1">
        <f t="array" ref="B49">TRANSPOSE(_xlfn._xlws.SORT(_xlfn._xlws.FILTER(institutions[institute_ID]&amp;" | "&amp;institutions[institute_name],institutions[resource_ID]=A49)))</f>
        <v>1 | field experiment farm "Podere"</v>
      </c>
    </row>
    <row r="50" spans="1:2" x14ac:dyDescent="0.35">
      <c r="A50" t="str">
        <v>Ventrella2016_2011</v>
      </c>
      <c r="B50" t="str" cm="1">
        <f t="array" ref="B50">TRANSPOSE(_xlfn._xlws.SORT(_xlfn._xlws.FILTER(institutions[institute_ID]&amp;" | "&amp;institutions[institute_name],institutions[resource_ID]=A50)))</f>
        <v>1 | field experiment farm "Podere"</v>
      </c>
    </row>
    <row r="51" spans="1:2" x14ac:dyDescent="0.35">
      <c r="A51" t="str">
        <v>Ventrella2016_2012</v>
      </c>
      <c r="B51" t="str" cm="1">
        <f t="array" ref="B51">TRANSPOSE(_xlfn._xlws.SORT(_xlfn._xlws.FILTER(institutions[institute_ID]&amp;" | "&amp;institutions[institute_name],institutions[resource_ID]=A51)))</f>
        <v>1 | field experiment farm "Podere"</v>
      </c>
    </row>
    <row r="52" spans="1:2" x14ac:dyDescent="0.35">
      <c r="B52" t="str" cm="1">
        <f t="array" ref="B52">TRANSPOSE(_xlfn._xlws.SORT(_xlfn._xlws.FILTER(institutions[institute_ID]&amp;" | "&amp;institutions[institute_name],institutions[resource_ID]=A52)))</f>
        <v xml:space="preserve"> | </v>
      </c>
    </row>
    <row r="53" spans="1:2" x14ac:dyDescent="0.35">
      <c r="B53" t="str" cm="1">
        <f t="array" ref="B53">TRANSPOSE(_xlfn._xlws.SORT(_xlfn._xlws.FILTER(institutions[institute_ID]&amp;" | "&amp;institutions[institute_name],institutions[resource_ID]=A53)))</f>
        <v xml:space="preserve"> | </v>
      </c>
    </row>
    <row r="54" spans="1:2" x14ac:dyDescent="0.35">
      <c r="B54" t="str" cm="1">
        <f t="array" ref="B54">TRANSPOSE(_xlfn._xlws.SORT(_xlfn._xlws.FILTER(institutions[institute_ID]&amp;" | "&amp;institutions[institute_name],institutions[resource_ID]=A54)))</f>
        <v xml:space="preserve"> | </v>
      </c>
    </row>
    <row r="55" spans="1:2" x14ac:dyDescent="0.35">
      <c r="B55" t="str" cm="1">
        <f t="array" ref="B55">TRANSPOSE(_xlfn._xlws.SORT(_xlfn._xlws.FILTER(institutions[institute_ID]&amp;" | "&amp;institutions[institute_name],institutions[resource_ID]=A55)))</f>
        <v xml:space="preserve"> | </v>
      </c>
    </row>
    <row r="56" spans="1:2" x14ac:dyDescent="0.35">
      <c r="B56" t="str" cm="1">
        <f t="array" ref="B56">TRANSPOSE(_xlfn._xlws.SORT(_xlfn._xlws.FILTER(institutions[institute_ID]&amp;" | "&amp;institutions[institute_name],institutions[resource_ID]=A56)))</f>
        <v xml:space="preserve"> | </v>
      </c>
    </row>
    <row r="57" spans="1:2" x14ac:dyDescent="0.35">
      <c r="B57" t="str" cm="1">
        <f t="array" ref="B57">TRANSPOSE(_xlfn._xlws.SORT(_xlfn._xlws.FILTER(institutions[institute_ID]&amp;" | "&amp;institutions[institute_name],institutions[resource_ID]=A57)))</f>
        <v xml:space="preserve"> | </v>
      </c>
    </row>
    <row r="58" spans="1:2" x14ac:dyDescent="0.35">
      <c r="B58" t="str" cm="1">
        <f t="array" ref="B58">TRANSPOSE(_xlfn._xlws.SORT(_xlfn._xlws.FILTER(institutions[institute_ID]&amp;" | "&amp;institutions[institute_name],institutions[resource_ID]=A58)))</f>
        <v xml:space="preserve"> | </v>
      </c>
    </row>
    <row r="59" spans="1:2" x14ac:dyDescent="0.35">
      <c r="B59" t="str" cm="1">
        <f t="array" ref="B59">TRANSPOSE(_xlfn._xlws.SORT(_xlfn._xlws.FILTER(institutions[institute_ID]&amp;" | "&amp;institutions[institute_name],institutions[resource_ID]=A59)))</f>
        <v xml:space="preserve"> | </v>
      </c>
    </row>
    <row r="60" spans="1:2" x14ac:dyDescent="0.35">
      <c r="B60" t="str" cm="1">
        <f t="array" ref="B60">TRANSPOSE(_xlfn._xlws.SORT(_xlfn._xlws.FILTER(institutions[institute_ID]&amp;" | "&amp;institutions[institute_name],institutions[resource_ID]=A60)))</f>
        <v xml:space="preserve"> | </v>
      </c>
    </row>
    <row r="61" spans="1:2" x14ac:dyDescent="0.35">
      <c r="B61" t="str" cm="1">
        <f t="array" ref="B61">TRANSPOSE(_xlfn._xlws.SORT(_xlfn._xlws.FILTER(institutions[institute_ID]&amp;" | "&amp;institutions[institute_name],institutions[resource_ID]=A61)))</f>
        <v xml:space="preserve"> | </v>
      </c>
    </row>
    <row r="62" spans="1:2" x14ac:dyDescent="0.35">
      <c r="B62" t="str" cm="1">
        <f t="array" ref="B62">TRANSPOSE(_xlfn._xlws.SORT(_xlfn._xlws.FILTER(institutions[institute_ID]&amp;" | "&amp;institutions[institute_name],institutions[resource_ID]=A62)))</f>
        <v xml:space="preserve"> | </v>
      </c>
    </row>
    <row r="63" spans="1:2" x14ac:dyDescent="0.35">
      <c r="B63" t="str" cm="1">
        <f t="array" ref="B63">TRANSPOSE(_xlfn._xlws.SORT(_xlfn._xlws.FILTER(institutions[institute_ID]&amp;" | "&amp;institutions[institute_name],institutions[resource_ID]=A63)))</f>
        <v xml:space="preserve"> | </v>
      </c>
    </row>
    <row r="64" spans="1:2" x14ac:dyDescent="0.35">
      <c r="B64" t="str" cm="1">
        <f t="array" ref="B64">TRANSPOSE(_xlfn._xlws.SORT(_xlfn._xlws.FILTER(institutions[institute_ID]&amp;" | "&amp;institutions[institute_name],institutions[resource_ID]=A64)))</f>
        <v xml:space="preserve"> | </v>
      </c>
    </row>
    <row r="65" spans="2:2" x14ac:dyDescent="0.35">
      <c r="B65" t="str" cm="1">
        <f t="array" ref="B65">TRANSPOSE(_xlfn._xlws.SORT(_xlfn._xlws.FILTER(institutions[institute_ID]&amp;" | "&amp;institutions[institute_name],institutions[resource_ID]=A65)))</f>
        <v xml:space="preserve"> | </v>
      </c>
    </row>
    <row r="66" spans="2:2" x14ac:dyDescent="0.35">
      <c r="B66" t="str" cm="1">
        <f t="array" ref="B66">TRANSPOSE(_xlfn._xlws.SORT(_xlfn._xlws.FILTER(institutions[institute_ID]&amp;" | "&amp;institutions[institute_name],institutions[resource_ID]=A66)))</f>
        <v xml:space="preserve"> | </v>
      </c>
    </row>
    <row r="67" spans="2:2" x14ac:dyDescent="0.35">
      <c r="B67" t="str" cm="1">
        <f t="array" ref="B67">TRANSPOSE(_xlfn._xlws.SORT(_xlfn._xlws.FILTER(institutions[institute_ID]&amp;" | "&amp;institutions[institute_name],institutions[resource_ID]=A67)))</f>
        <v xml:space="preserve"> | </v>
      </c>
    </row>
    <row r="68" spans="2:2" x14ac:dyDescent="0.35">
      <c r="B68" t="str" cm="1">
        <f t="array" ref="B68">TRANSPOSE(_xlfn._xlws.SORT(_xlfn._xlws.FILTER(institutions[institute_ID]&amp;" | "&amp;institutions[institute_name],institutions[resource_ID]=A68)))</f>
        <v xml:space="preserve"> | </v>
      </c>
    </row>
    <row r="69" spans="2:2" x14ac:dyDescent="0.35">
      <c r="B69" t="str" cm="1">
        <f t="array" ref="B69">TRANSPOSE(_xlfn._xlws.SORT(_xlfn._xlws.FILTER(institutions[institute_ID]&amp;" | "&amp;institutions[institute_name],institutions[resource_ID]=A69)))</f>
        <v xml:space="preserve"> | </v>
      </c>
    </row>
    <row r="70" spans="2:2" x14ac:dyDescent="0.35">
      <c r="B70" t="str" cm="1">
        <f t="array" ref="B70">TRANSPOSE(_xlfn._xlws.SORT(_xlfn._xlws.FILTER(institutions[institute_ID]&amp;" | "&amp;institutions[institute_name],institutions[resource_ID]=A70)))</f>
        <v xml:space="preserve"> | </v>
      </c>
    </row>
    <row r="71" spans="2:2" x14ac:dyDescent="0.35">
      <c r="B71" t="str" cm="1">
        <f t="array" ref="B71">TRANSPOSE(_xlfn._xlws.SORT(_xlfn._xlws.FILTER(institutions[institute_ID]&amp;" | "&amp;institutions[institute_name],institutions[resource_ID]=A71)))</f>
        <v xml:space="preserve"> | </v>
      </c>
    </row>
    <row r="72" spans="2:2" x14ac:dyDescent="0.35">
      <c r="B72" t="str" cm="1">
        <f t="array" ref="B72">TRANSPOSE(_xlfn._xlws.SORT(_xlfn._xlws.FILTER(institutions[institute_ID]&amp;" | "&amp;institutions[institute_name],institutions[resource_ID]=A72)))</f>
        <v xml:space="preserve"> | </v>
      </c>
    </row>
    <row r="73" spans="2:2" x14ac:dyDescent="0.35">
      <c r="B73" t="str" cm="1">
        <f t="array" ref="B73">TRANSPOSE(_xlfn._xlws.SORT(_xlfn._xlws.FILTER(institutions[institute_ID]&amp;" | "&amp;institutions[institute_name],institutions[resource_ID]=A73)))</f>
        <v xml:space="preserve"> | </v>
      </c>
    </row>
    <row r="74" spans="2:2" x14ac:dyDescent="0.35">
      <c r="B74" t="str" cm="1">
        <f t="array" ref="B74">TRANSPOSE(_xlfn._xlws.SORT(_xlfn._xlws.FILTER(institutions[institute_ID]&amp;" | "&amp;institutions[institute_name],institutions[resource_ID]=A74)))</f>
        <v xml:space="preserve"> | </v>
      </c>
    </row>
    <row r="75" spans="2:2" x14ac:dyDescent="0.35">
      <c r="B75" t="str" cm="1">
        <f t="array" ref="B75">TRANSPOSE(_xlfn._xlws.SORT(_xlfn._xlws.FILTER(institutions[institute_ID]&amp;" | "&amp;institutions[institute_name],institutions[resource_ID]=A75)))</f>
        <v xml:space="preserve"> | </v>
      </c>
    </row>
    <row r="76" spans="2:2" x14ac:dyDescent="0.35">
      <c r="B76" t="str" cm="1">
        <f t="array" ref="B76">TRANSPOSE(_xlfn._xlws.SORT(_xlfn._xlws.FILTER(institutions[institute_ID]&amp;" | "&amp;institutions[institute_name],institutions[resource_ID]=A76)))</f>
        <v xml:space="preserve"> | </v>
      </c>
    </row>
    <row r="77" spans="2:2" x14ac:dyDescent="0.35">
      <c r="B77" t="str" cm="1">
        <f t="array" ref="B77">TRANSPOSE(_xlfn._xlws.SORT(_xlfn._xlws.FILTER(institutions[institute_ID]&amp;" | "&amp;institutions[institute_name],institutions[resource_ID]=A77)))</f>
        <v xml:space="preserve"> | </v>
      </c>
    </row>
    <row r="78" spans="2:2" x14ac:dyDescent="0.35">
      <c r="B78" t="str" cm="1">
        <f t="array" ref="B78">TRANSPOSE(_xlfn._xlws.SORT(_xlfn._xlws.FILTER(institutions[institute_ID]&amp;" | "&amp;institutions[institute_name],institutions[resource_ID]=A78)))</f>
        <v xml:space="preserve"> | </v>
      </c>
    </row>
    <row r="79" spans="2:2" x14ac:dyDescent="0.35">
      <c r="B79" t="str" cm="1">
        <f t="array" ref="B79">TRANSPOSE(_xlfn._xlws.SORT(_xlfn._xlws.FILTER(institutions[institute_ID]&amp;" | "&amp;institutions[institute_name],institutions[resource_ID]=A79)))</f>
        <v xml:space="preserve"> | </v>
      </c>
    </row>
    <row r="80" spans="2:2" x14ac:dyDescent="0.35">
      <c r="B80" t="str" cm="1">
        <f t="array" ref="B80">TRANSPOSE(_xlfn._xlws.SORT(_xlfn._xlws.FILTER(institutions[institute_ID]&amp;" | "&amp;institutions[institute_name],institutions[resource_ID]=A80)))</f>
        <v xml:space="preserve"> | </v>
      </c>
    </row>
    <row r="81" spans="2:2" x14ac:dyDescent="0.35">
      <c r="B81" t="str" cm="1">
        <f t="array" ref="B81">TRANSPOSE(_xlfn._xlws.SORT(_xlfn._xlws.FILTER(institutions[institute_ID]&amp;" | "&amp;institutions[institute_name],institutions[resource_ID]=A81)))</f>
        <v xml:space="preserve"> | </v>
      </c>
    </row>
    <row r="82" spans="2:2" x14ac:dyDescent="0.35">
      <c r="B82" t="str" cm="1">
        <f t="array" ref="B82">TRANSPOSE(_xlfn._xlws.SORT(_xlfn._xlws.FILTER(institutions[institute_ID]&amp;" | "&amp;institutions[institute_name],institutions[resource_ID]=A82)))</f>
        <v xml:space="preserve"> | </v>
      </c>
    </row>
    <row r="83" spans="2:2" x14ac:dyDescent="0.35">
      <c r="B83" t="str" cm="1">
        <f t="array" ref="B83">TRANSPOSE(_xlfn._xlws.SORT(_xlfn._xlws.FILTER(institutions[institute_ID]&amp;" | "&amp;institutions[institute_name],institutions[resource_ID]=A83)))</f>
        <v xml:space="preserve"> | </v>
      </c>
    </row>
    <row r="84" spans="2:2" x14ac:dyDescent="0.35">
      <c r="B84" t="str" cm="1">
        <f t="array" ref="B84">TRANSPOSE(_xlfn._xlws.SORT(_xlfn._xlws.FILTER(institutions[institute_ID]&amp;" | "&amp;institutions[institute_name],institutions[resource_ID]=A84)))</f>
        <v xml:space="preserve"> | </v>
      </c>
    </row>
    <row r="85" spans="2:2" x14ac:dyDescent="0.35">
      <c r="B85" t="str" cm="1">
        <f t="array" ref="B85">TRANSPOSE(_xlfn._xlws.SORT(_xlfn._xlws.FILTER(institutions[institute_ID]&amp;" | "&amp;institutions[institute_name],institutions[resource_ID]=A85)))</f>
        <v xml:space="preserve"> | </v>
      </c>
    </row>
    <row r="86" spans="2:2" x14ac:dyDescent="0.35">
      <c r="B86" t="str" cm="1">
        <f t="array" ref="B86">TRANSPOSE(_xlfn._xlws.SORT(_xlfn._xlws.FILTER(institutions[institute_ID]&amp;" | "&amp;institutions[institute_name],institutions[resource_ID]=A86)))</f>
        <v xml:space="preserve"> | </v>
      </c>
    </row>
    <row r="87" spans="2:2" x14ac:dyDescent="0.35">
      <c r="B87" t="str" cm="1">
        <f t="array" ref="B87">TRANSPOSE(_xlfn._xlws.SORT(_xlfn._xlws.FILTER(institutions[institute_ID]&amp;" | "&amp;institutions[institute_name],institutions[resource_ID]=A87)))</f>
        <v xml:space="preserve"> | </v>
      </c>
    </row>
    <row r="88" spans="2:2" x14ac:dyDescent="0.35">
      <c r="B88" t="str" cm="1">
        <f t="array" ref="B88">TRANSPOSE(_xlfn._xlws.SORT(_xlfn._xlws.FILTER(institutions[institute_ID]&amp;" | "&amp;institutions[institute_name],institutions[resource_ID]=A88)))</f>
        <v xml:space="preserve"> | </v>
      </c>
    </row>
    <row r="89" spans="2:2" x14ac:dyDescent="0.35">
      <c r="B89" t="str" cm="1">
        <f t="array" ref="B89">TRANSPOSE(_xlfn._xlws.SORT(_xlfn._xlws.FILTER(institutions[institute_ID]&amp;" | "&amp;institutions[institute_name],institutions[resource_ID]=A89)))</f>
        <v xml:space="preserve"> | </v>
      </c>
    </row>
    <row r="90" spans="2:2" x14ac:dyDescent="0.35">
      <c r="B90" t="str" cm="1">
        <f t="array" ref="B90">TRANSPOSE(_xlfn._xlws.SORT(_xlfn._xlws.FILTER(institutions[institute_ID]&amp;" | "&amp;institutions[institute_name],institutions[resource_ID]=A90)))</f>
        <v xml:space="preserve"> | </v>
      </c>
    </row>
    <row r="91" spans="2:2" x14ac:dyDescent="0.35">
      <c r="B91" t="str" cm="1">
        <f t="array" ref="B91">TRANSPOSE(_xlfn._xlws.SORT(_xlfn._xlws.FILTER(institutions[institute_ID]&amp;" | "&amp;institutions[institute_name],institutions[resource_ID]=A91)))</f>
        <v xml:space="preserve"> | </v>
      </c>
    </row>
    <row r="92" spans="2:2" x14ac:dyDescent="0.35">
      <c r="B92" t="str" cm="1">
        <f t="array" ref="B92">TRANSPOSE(_xlfn._xlws.SORT(_xlfn._xlws.FILTER(institutions[institute_ID]&amp;" | "&amp;institutions[institute_name],institutions[resource_ID]=A92)))</f>
        <v xml:space="preserve"> | </v>
      </c>
    </row>
    <row r="93" spans="2:2" x14ac:dyDescent="0.35">
      <c r="B93" t="str" cm="1">
        <f t="array" ref="B93">TRANSPOSE(_xlfn._xlws.SORT(_xlfn._xlws.FILTER(institutions[institute_ID]&amp;" | "&amp;institutions[institute_name],institutions[resource_ID]=A93)))</f>
        <v xml:space="preserve"> | </v>
      </c>
    </row>
    <row r="94" spans="2:2" x14ac:dyDescent="0.35">
      <c r="B94" t="str" cm="1">
        <f t="array" ref="B94">TRANSPOSE(_xlfn._xlws.SORT(_xlfn._xlws.FILTER(institutions[institute_ID]&amp;" | "&amp;institutions[institute_name],institutions[resource_ID]=A94)))</f>
        <v xml:space="preserve"> | </v>
      </c>
    </row>
    <row r="95" spans="2:2" x14ac:dyDescent="0.35">
      <c r="B95" t="str" cm="1">
        <f t="array" ref="B95">TRANSPOSE(_xlfn._xlws.SORT(_xlfn._xlws.FILTER(institutions[institute_ID]&amp;" | "&amp;institutions[institute_name],institutions[resource_ID]=A95)))</f>
        <v xml:space="preserve"> | </v>
      </c>
    </row>
    <row r="96" spans="2:2" x14ac:dyDescent="0.35">
      <c r="B96" t="str" cm="1">
        <f t="array" ref="B96">TRANSPOSE(_xlfn._xlws.SORT(_xlfn._xlws.FILTER(institutions[institute_ID]&amp;" | "&amp;institutions[institute_name],institutions[resource_ID]=A96)))</f>
        <v xml:space="preserve"> | </v>
      </c>
    </row>
    <row r="97" spans="2:2" x14ac:dyDescent="0.35">
      <c r="B97" t="str" cm="1">
        <f t="array" ref="B97">TRANSPOSE(_xlfn._xlws.SORT(_xlfn._xlws.FILTER(institutions[institute_ID]&amp;" | "&amp;institutions[institute_name],institutions[resource_ID]=A97)))</f>
        <v xml:space="preserve"> | </v>
      </c>
    </row>
    <row r="98" spans="2:2" x14ac:dyDescent="0.35">
      <c r="B98" t="str" cm="1">
        <f t="array" ref="B98">TRANSPOSE(_xlfn._xlws.SORT(_xlfn._xlws.FILTER(institutions[institute_ID]&amp;" | "&amp;institutions[institute_name],institutions[resource_ID]=A98)))</f>
        <v xml:space="preserve"> | </v>
      </c>
    </row>
    <row r="99" spans="2:2" x14ac:dyDescent="0.35">
      <c r="B99" t="str" cm="1">
        <f t="array" ref="B99">TRANSPOSE(_xlfn._xlws.SORT(_xlfn._xlws.FILTER(institutions[institute_ID]&amp;" | "&amp;institutions[institute_name],institutions[resource_ID]=A99)))</f>
        <v xml:space="preserve"> | </v>
      </c>
    </row>
    <row r="100" spans="2:2" x14ac:dyDescent="0.35">
      <c r="B100" t="str" cm="1">
        <f t="array" ref="B100">TRANSPOSE(_xlfn._xlws.SORT(_xlfn._xlws.FILTER(institutions[institute_ID]&amp;" | "&amp;institutions[institute_name],institutions[resource_ID]=A100)))</f>
        <v xml:space="preserve"> | </v>
      </c>
    </row>
    <row r="101" spans="2:2" x14ac:dyDescent="0.35">
      <c r="B101" t="str" cm="1">
        <f t="array" ref="B101">TRANSPOSE(_xlfn._xlws.SORT(_xlfn._xlws.FILTER(institutions[institute_ID]&amp;" | "&amp;institutions[institute_name],institutions[resource_ID]=A101)))</f>
        <v xml:space="preserve"> | </v>
      </c>
    </row>
    <row r="102" spans="2:2" x14ac:dyDescent="0.35">
      <c r="B102" t="str" cm="1">
        <f t="array" ref="B102">TRANSPOSE(_xlfn._xlws.SORT(_xlfn._xlws.FILTER(institutions[institute_ID]&amp;" | "&amp;institutions[institute_name],institutions[resource_ID]=A102)))</f>
        <v xml:space="preserve"> | </v>
      </c>
    </row>
    <row r="103" spans="2:2" x14ac:dyDescent="0.35">
      <c r="B103" t="str" cm="1">
        <f t="array" ref="B103">TRANSPOSE(_xlfn._xlws.SORT(_xlfn._xlws.FILTER(institutions[institute_ID]&amp;" | "&amp;institutions[institute_name],institutions[resource_ID]=A103)))</f>
        <v xml:space="preserve"> | </v>
      </c>
    </row>
    <row r="104" spans="2:2" x14ac:dyDescent="0.35">
      <c r="B104" t="str" cm="1">
        <f t="array" ref="B104">TRANSPOSE(_xlfn._xlws.SORT(_xlfn._xlws.FILTER(institutions[institute_ID]&amp;" | "&amp;institutions[institute_name],institutions[resource_ID]=A104)))</f>
        <v xml:space="preserve"> | </v>
      </c>
    </row>
    <row r="105" spans="2:2" x14ac:dyDescent="0.35">
      <c r="B105" t="str" cm="1">
        <f t="array" ref="B105">TRANSPOSE(_xlfn._xlws.SORT(_xlfn._xlws.FILTER(institutions[institute_ID]&amp;" | "&amp;institutions[institute_name],institutions[resource_ID]=A105)))</f>
        <v xml:space="preserve"> | </v>
      </c>
    </row>
    <row r="106" spans="2:2" x14ac:dyDescent="0.35">
      <c r="B106" t="str" cm="1">
        <f t="array" ref="B106">TRANSPOSE(_xlfn._xlws.SORT(_xlfn._xlws.FILTER(institutions[institute_ID]&amp;" | "&amp;institutions[institute_name],institutions[resource_ID]=A106)))</f>
        <v xml:space="preserve"> | </v>
      </c>
    </row>
    <row r="107" spans="2:2" x14ac:dyDescent="0.35">
      <c r="B107" t="str" cm="1">
        <f t="array" ref="B107">TRANSPOSE(_xlfn._xlws.SORT(_xlfn._xlws.FILTER(institutions[institute_ID]&amp;" | "&amp;institutions[institute_name],institutions[resource_ID]=A107)))</f>
        <v xml:space="preserve"> | </v>
      </c>
    </row>
    <row r="108" spans="2:2" x14ac:dyDescent="0.35">
      <c r="B108" t="str" cm="1">
        <f t="array" ref="B108">TRANSPOSE(_xlfn._xlws.SORT(_xlfn._xlws.FILTER(institutions[institute_ID]&amp;" | "&amp;institutions[institute_name],institutions[resource_ID]=A108)))</f>
        <v xml:space="preserve"> | </v>
      </c>
    </row>
    <row r="109" spans="2:2" x14ac:dyDescent="0.35">
      <c r="B109" t="str" cm="1">
        <f t="array" ref="B109">TRANSPOSE(_xlfn._xlws.SORT(_xlfn._xlws.FILTER(institutions[institute_ID]&amp;" | "&amp;institutions[institute_name],institutions[resource_ID]=A109)))</f>
        <v xml:space="preserve"> | </v>
      </c>
    </row>
    <row r="110" spans="2:2" x14ac:dyDescent="0.35">
      <c r="B110" t="str" cm="1">
        <f t="array" ref="B110">TRANSPOSE(_xlfn._xlws.SORT(_xlfn._xlws.FILTER(institutions[institute_ID]&amp;" | "&amp;institutions[institute_name],institutions[resource_ID]=A110)))</f>
        <v xml:space="preserve"> | </v>
      </c>
    </row>
    <row r="111" spans="2:2" x14ac:dyDescent="0.35">
      <c r="B111" t="str" cm="1">
        <f t="array" ref="B111">TRANSPOSE(_xlfn._xlws.SORT(_xlfn._xlws.FILTER(institutions[institute_ID]&amp;" | "&amp;institutions[institute_name],institutions[resource_ID]=A111)))</f>
        <v xml:space="preserve"> | </v>
      </c>
    </row>
    <row r="112" spans="2:2" x14ac:dyDescent="0.35">
      <c r="B112" t="str" cm="1">
        <f t="array" ref="B112">TRANSPOSE(_xlfn._xlws.SORT(_xlfn._xlws.FILTER(institutions[institute_ID]&amp;" | "&amp;institutions[institute_name],institutions[resource_ID]=A112)))</f>
        <v xml:space="preserve"> | </v>
      </c>
    </row>
    <row r="113" spans="2:2" x14ac:dyDescent="0.35">
      <c r="B113" t="str" cm="1">
        <f t="array" ref="B113">TRANSPOSE(_xlfn._xlws.SORT(_xlfn._xlws.FILTER(institutions[institute_ID]&amp;" | "&amp;institutions[institute_name],institutions[resource_ID]=A113)))</f>
        <v xml:space="preserve"> | </v>
      </c>
    </row>
    <row r="114" spans="2:2" x14ac:dyDescent="0.35">
      <c r="B114" t="str" cm="1">
        <f t="array" ref="B114">TRANSPOSE(_xlfn._xlws.SORT(_xlfn._xlws.FILTER(institutions[institute_ID]&amp;" | "&amp;institutions[institute_name],institutions[resource_ID]=A114)))</f>
        <v xml:space="preserve"> | </v>
      </c>
    </row>
    <row r="115" spans="2:2" x14ac:dyDescent="0.35">
      <c r="B115" t="str" cm="1">
        <f t="array" ref="B115">TRANSPOSE(_xlfn._xlws.SORT(_xlfn._xlws.FILTER(institutions[institute_ID]&amp;" | "&amp;institutions[institute_name],institutions[resource_ID]=A115)))</f>
        <v xml:space="preserve"> | </v>
      </c>
    </row>
    <row r="116" spans="2:2" x14ac:dyDescent="0.35">
      <c r="B116" t="str" cm="1">
        <f t="array" ref="B116">TRANSPOSE(_xlfn._xlws.SORT(_xlfn._xlws.FILTER(institutions[institute_ID]&amp;" | "&amp;institutions[institute_name],institutions[resource_ID]=A116)))</f>
        <v xml:space="preserve"> | </v>
      </c>
    </row>
    <row r="117" spans="2:2" x14ac:dyDescent="0.35">
      <c r="B117" t="str" cm="1">
        <f t="array" ref="B117">TRANSPOSE(_xlfn._xlws.SORT(_xlfn._xlws.FILTER(institutions[institute_ID]&amp;" | "&amp;institutions[institute_name],institutions[resource_ID]=A117)))</f>
        <v xml:space="preserve"> | </v>
      </c>
    </row>
    <row r="118" spans="2:2" x14ac:dyDescent="0.35">
      <c r="B118" t="str" cm="1">
        <f t="array" ref="B118">TRANSPOSE(_xlfn._xlws.SORT(_xlfn._xlws.FILTER(institutions[institute_ID]&amp;" | "&amp;institutions[institute_name],institutions[resource_ID]=A118)))</f>
        <v xml:space="preserve"> | </v>
      </c>
    </row>
    <row r="119" spans="2:2" x14ac:dyDescent="0.35">
      <c r="B119" t="str" cm="1">
        <f t="array" ref="B119">TRANSPOSE(_xlfn._xlws.SORT(_xlfn._xlws.FILTER(institutions[institute_ID]&amp;" | "&amp;institutions[institute_name],institutions[resource_ID]=A119)))</f>
        <v xml:space="preserve"> | </v>
      </c>
    </row>
    <row r="120" spans="2:2" x14ac:dyDescent="0.35">
      <c r="B120" t="str" cm="1">
        <f t="array" ref="B120">TRANSPOSE(_xlfn._xlws.SORT(_xlfn._xlws.FILTER(institutions[institute_ID]&amp;" | "&amp;institutions[institute_name],institutions[resource_ID]=A120)))</f>
        <v xml:space="preserve"> | </v>
      </c>
    </row>
    <row r="121" spans="2:2" x14ac:dyDescent="0.35">
      <c r="B121" t="str" cm="1">
        <f t="array" ref="B121">TRANSPOSE(_xlfn._xlws.SORT(_xlfn._xlws.FILTER(institutions[institute_ID]&amp;" | "&amp;institutions[institute_name],institutions[resource_ID]=A121)))</f>
        <v xml:space="preserve"> | </v>
      </c>
    </row>
    <row r="122" spans="2:2" x14ac:dyDescent="0.35">
      <c r="B122" t="str" cm="1">
        <f t="array" ref="B122">TRANSPOSE(_xlfn._xlws.SORT(_xlfn._xlws.FILTER(institutions[institute_ID]&amp;" | "&amp;institutions[institute_name],institutions[resource_ID]=A122)))</f>
        <v xml:space="preserve"> | </v>
      </c>
    </row>
    <row r="123" spans="2:2" x14ac:dyDescent="0.35">
      <c r="B123" t="str" cm="1">
        <f t="array" ref="B123">TRANSPOSE(_xlfn._xlws.SORT(_xlfn._xlws.FILTER(institutions[institute_ID]&amp;" | "&amp;institutions[institute_name],institutions[resource_ID]=A123)))</f>
        <v xml:space="preserve"> | </v>
      </c>
    </row>
    <row r="124" spans="2:2" x14ac:dyDescent="0.35">
      <c r="B124" t="str" cm="1">
        <f t="array" ref="B124">TRANSPOSE(_xlfn._xlws.SORT(_xlfn._xlws.FILTER(institutions[institute_ID]&amp;" | "&amp;institutions[institute_name],institutions[resource_ID]=A124)))</f>
        <v xml:space="preserve"> | </v>
      </c>
    </row>
    <row r="125" spans="2:2" x14ac:dyDescent="0.35">
      <c r="B125" t="str" cm="1">
        <f t="array" ref="B125">TRANSPOSE(_xlfn._xlws.SORT(_xlfn._xlws.FILTER(institutions[institute_ID]&amp;" | "&amp;institutions[institute_name],institutions[resource_ID]=A125)))</f>
        <v xml:space="preserve"> | </v>
      </c>
    </row>
    <row r="126" spans="2:2" x14ac:dyDescent="0.35">
      <c r="B126" t="str" cm="1">
        <f t="array" ref="B126">TRANSPOSE(_xlfn._xlws.SORT(_xlfn._xlws.FILTER(institutions[institute_ID]&amp;" | "&amp;institutions[institute_name],institutions[resource_ID]=A126)))</f>
        <v xml:space="preserve"> | </v>
      </c>
    </row>
    <row r="127" spans="2:2" x14ac:dyDescent="0.35">
      <c r="B127" t="str" cm="1">
        <f t="array" ref="B127">TRANSPOSE(_xlfn._xlws.SORT(_xlfn._xlws.FILTER(institutions[institute_ID]&amp;" | "&amp;institutions[institute_name],institutions[resource_ID]=A127)))</f>
        <v xml:space="preserve"> | </v>
      </c>
    </row>
    <row r="128" spans="2:2" x14ac:dyDescent="0.35">
      <c r="B128" t="str" cm="1">
        <f t="array" ref="B128">TRANSPOSE(_xlfn._xlws.SORT(_xlfn._xlws.FILTER(institutions[institute_ID]&amp;" | "&amp;institutions[institute_name],institutions[resource_ID]=A128)))</f>
        <v xml:space="preserve"> | </v>
      </c>
    </row>
    <row r="129" spans="2:2" x14ac:dyDescent="0.35">
      <c r="B129" t="str" cm="1">
        <f t="array" ref="B129">TRANSPOSE(_xlfn._xlws.SORT(_xlfn._xlws.FILTER(institutions[institute_ID]&amp;" | "&amp;institutions[institute_name],institutions[resource_ID]=A129)))</f>
        <v xml:space="preserve"> | </v>
      </c>
    </row>
    <row r="130" spans="2:2" x14ac:dyDescent="0.35">
      <c r="B130" t="str" cm="1">
        <f t="array" ref="B130">TRANSPOSE(_xlfn._xlws.SORT(_xlfn._xlws.FILTER(institutions[institute_ID]&amp;" | "&amp;institutions[institute_name],institutions[resource_ID]=A130)))</f>
        <v xml:space="preserve"> | </v>
      </c>
    </row>
    <row r="131" spans="2:2" x14ac:dyDescent="0.35">
      <c r="B131" t="str" cm="1">
        <f t="array" ref="B131">TRANSPOSE(_xlfn._xlws.SORT(_xlfn._xlws.FILTER(institutions[institute_ID]&amp;" | "&amp;institutions[institute_name],institutions[resource_ID]=A131)))</f>
        <v xml:space="preserve"> | </v>
      </c>
    </row>
    <row r="132" spans="2:2" x14ac:dyDescent="0.35">
      <c r="B132" t="str" cm="1">
        <f t="array" ref="B132">TRANSPOSE(_xlfn._xlws.SORT(_xlfn._xlws.FILTER(institutions[institute_ID]&amp;" | "&amp;institutions[institute_name],institutions[resource_ID]=A132)))</f>
        <v xml:space="preserve"> | </v>
      </c>
    </row>
    <row r="133" spans="2:2" x14ac:dyDescent="0.35">
      <c r="B133" t="str" cm="1">
        <f t="array" ref="B133">TRANSPOSE(_xlfn._xlws.SORT(_xlfn._xlws.FILTER(institutions[institute_ID]&amp;" | "&amp;institutions[institute_name],institutions[resource_ID]=A133)))</f>
        <v xml:space="preserve"> | </v>
      </c>
    </row>
    <row r="134" spans="2:2" x14ac:dyDescent="0.35">
      <c r="B134" t="str" cm="1">
        <f t="array" ref="B134">TRANSPOSE(_xlfn._xlws.SORT(_xlfn._xlws.FILTER(institutions[institute_ID]&amp;" | "&amp;institutions[institute_name],institutions[resource_ID]=A134)))</f>
        <v xml:space="preserve"> | </v>
      </c>
    </row>
    <row r="135" spans="2:2" x14ac:dyDescent="0.35">
      <c r="B135" t="str" cm="1">
        <f t="array" ref="B135">TRANSPOSE(_xlfn._xlws.SORT(_xlfn._xlws.FILTER(institutions[institute_ID]&amp;" | "&amp;institutions[institute_name],institutions[resource_ID]=A135)))</f>
        <v xml:space="preserve"> | </v>
      </c>
    </row>
    <row r="136" spans="2:2" x14ac:dyDescent="0.35">
      <c r="B136" t="str" cm="1">
        <f t="array" ref="B136">TRANSPOSE(_xlfn._xlws.SORT(_xlfn._xlws.FILTER(institutions[institute_ID]&amp;" | "&amp;institutions[institute_name],institutions[resource_ID]=A136)))</f>
        <v xml:space="preserve"> | </v>
      </c>
    </row>
    <row r="137" spans="2:2" x14ac:dyDescent="0.35">
      <c r="B137" t="str" cm="1">
        <f t="array" ref="B137">TRANSPOSE(_xlfn._xlws.SORT(_xlfn._xlws.FILTER(institutions[institute_ID]&amp;" | "&amp;institutions[institute_name],institutions[resource_ID]=A137)))</f>
        <v xml:space="preserve"> | </v>
      </c>
    </row>
    <row r="138" spans="2:2" x14ac:dyDescent="0.35">
      <c r="B138" t="str" cm="1">
        <f t="array" ref="B138">TRANSPOSE(_xlfn._xlws.SORT(_xlfn._xlws.FILTER(institutions[institute_ID]&amp;" | "&amp;institutions[institute_name],institutions[resource_ID]=A138)))</f>
        <v xml:space="preserve"> | </v>
      </c>
    </row>
    <row r="139" spans="2:2" x14ac:dyDescent="0.35">
      <c r="B139" t="str" cm="1">
        <f t="array" ref="B139">TRANSPOSE(_xlfn._xlws.SORT(_xlfn._xlws.FILTER(institutions[institute_ID]&amp;" | "&amp;institutions[institute_name],institutions[resource_ID]=A139)))</f>
        <v xml:space="preserve"> | </v>
      </c>
    </row>
    <row r="140" spans="2:2" x14ac:dyDescent="0.35">
      <c r="B140" t="str" cm="1">
        <f t="array" ref="B140">TRANSPOSE(_xlfn._xlws.SORT(_xlfn._xlws.FILTER(institutions[institute_ID]&amp;" | "&amp;institutions[institute_name],institutions[resource_ID]=A140)))</f>
        <v xml:space="preserve"> | </v>
      </c>
    </row>
    <row r="141" spans="2:2" x14ac:dyDescent="0.35">
      <c r="B141" t="str" cm="1">
        <f t="array" ref="B141">TRANSPOSE(_xlfn._xlws.SORT(_xlfn._xlws.FILTER(institutions[institute_ID]&amp;" | "&amp;institutions[institute_name],institutions[resource_ID]=A141)))</f>
        <v xml:space="preserve"> | </v>
      </c>
    </row>
    <row r="142" spans="2:2" x14ac:dyDescent="0.35">
      <c r="B142" t="str" cm="1">
        <f t="array" ref="B142">TRANSPOSE(_xlfn._xlws.SORT(_xlfn._xlws.FILTER(institutions[institute_ID]&amp;" | "&amp;institutions[institute_name],institutions[resource_ID]=A142)))</f>
        <v xml:space="preserve"> | </v>
      </c>
    </row>
    <row r="143" spans="2:2" x14ac:dyDescent="0.35">
      <c r="B143" t="str" cm="1">
        <f t="array" ref="B143">TRANSPOSE(_xlfn._xlws.SORT(_xlfn._xlws.FILTER(institutions[institute_ID]&amp;" | "&amp;institutions[institute_name],institutions[resource_ID]=A143)))</f>
        <v xml:space="preserve"> | </v>
      </c>
    </row>
    <row r="144" spans="2:2" x14ac:dyDescent="0.35">
      <c r="B144" t="str" cm="1">
        <f t="array" ref="B144">TRANSPOSE(_xlfn._xlws.SORT(_xlfn._xlws.FILTER(institutions[institute_ID]&amp;" | "&amp;institutions[institute_name],institutions[resource_ID]=A144)))</f>
        <v xml:space="preserve"> | </v>
      </c>
    </row>
    <row r="145" spans="2:2" x14ac:dyDescent="0.35">
      <c r="B145" t="str" cm="1">
        <f t="array" ref="B145">TRANSPOSE(_xlfn._xlws.SORT(_xlfn._xlws.FILTER(institutions[institute_ID]&amp;" | "&amp;institutions[institute_name],institutions[resource_ID]=A145)))</f>
        <v xml:space="preserve"> | </v>
      </c>
    </row>
    <row r="146" spans="2:2" x14ac:dyDescent="0.35">
      <c r="B146" t="str" cm="1">
        <f t="array" ref="B146">TRANSPOSE(_xlfn._xlws.SORT(_xlfn._xlws.FILTER(institutions[institute_ID]&amp;" | "&amp;institutions[institute_name],institutions[resource_ID]=A146)))</f>
        <v xml:space="preserve"> | </v>
      </c>
    </row>
    <row r="147" spans="2:2" x14ac:dyDescent="0.35">
      <c r="B147" t="str" cm="1">
        <f t="array" ref="B147">TRANSPOSE(_xlfn._xlws.SORT(_xlfn._xlws.FILTER(institutions[institute_ID]&amp;" | "&amp;institutions[institute_name],institutions[resource_ID]=A147)))</f>
        <v xml:space="preserve"> | </v>
      </c>
    </row>
    <row r="148" spans="2:2" x14ac:dyDescent="0.35">
      <c r="B148" t="str" cm="1">
        <f t="array" ref="B148">TRANSPOSE(_xlfn._xlws.SORT(_xlfn._xlws.FILTER(institutions[institute_ID]&amp;" | "&amp;institutions[institute_name],institutions[resource_ID]=A148)))</f>
        <v xml:space="preserve"> | </v>
      </c>
    </row>
    <row r="149" spans="2:2" x14ac:dyDescent="0.35">
      <c r="B149" t="str" cm="1">
        <f t="array" ref="B149">TRANSPOSE(_xlfn._xlws.SORT(_xlfn._xlws.FILTER(institutions[institute_ID]&amp;" | "&amp;institutions[institute_name],institutions[resource_ID]=A149)))</f>
        <v xml:space="preserve"> | </v>
      </c>
    </row>
    <row r="150" spans="2:2" x14ac:dyDescent="0.35">
      <c r="B150" t="str" cm="1">
        <f t="array" ref="B150">TRANSPOSE(_xlfn._xlws.SORT(_xlfn._xlws.FILTER(institutions[institute_ID]&amp;" | "&amp;institutions[institute_name],institutions[resource_ID]=A150)))</f>
        <v xml:space="preserve"> | </v>
      </c>
    </row>
    <row r="151" spans="2:2" x14ac:dyDescent="0.35">
      <c r="B151" t="str" cm="1">
        <f t="array" ref="B151">TRANSPOSE(_xlfn._xlws.SORT(_xlfn._xlws.FILTER(institutions[institute_ID]&amp;" | "&amp;institutions[institute_name],institutions[resource_ID]=A151)))</f>
        <v xml:space="preserve"> | </v>
      </c>
    </row>
    <row r="152" spans="2:2" x14ac:dyDescent="0.35">
      <c r="B152" t="str" cm="1">
        <f t="array" ref="B152">TRANSPOSE(_xlfn._xlws.SORT(_xlfn._xlws.FILTER(institutions[institute_ID]&amp;" | "&amp;institutions[institute_name],institutions[resource_ID]=A152)))</f>
        <v xml:space="preserve"> | </v>
      </c>
    </row>
    <row r="153" spans="2:2" x14ac:dyDescent="0.35">
      <c r="B153" t="str" cm="1">
        <f t="array" ref="B153">TRANSPOSE(_xlfn._xlws.SORT(_xlfn._xlws.FILTER(institutions[institute_ID]&amp;" | "&amp;institutions[institute_name],institutions[resource_ID]=A153)))</f>
        <v xml:space="preserve"> | </v>
      </c>
    </row>
    <row r="154" spans="2:2" x14ac:dyDescent="0.35">
      <c r="B154" t="str" cm="1">
        <f t="array" ref="B154">TRANSPOSE(_xlfn._xlws.SORT(_xlfn._xlws.FILTER(institutions[institute_ID]&amp;" | "&amp;institutions[institute_name],institutions[resource_ID]=A154)))</f>
        <v xml:space="preserve"> | </v>
      </c>
    </row>
    <row r="155" spans="2:2" x14ac:dyDescent="0.35">
      <c r="B155" t="str" cm="1">
        <f t="array" ref="B155">TRANSPOSE(_xlfn._xlws.SORT(_xlfn._xlws.FILTER(institutions[institute_ID]&amp;" | "&amp;institutions[institute_name],institutions[resource_ID]=A155)))</f>
        <v xml:space="preserve"> | </v>
      </c>
    </row>
    <row r="156" spans="2:2" x14ac:dyDescent="0.35">
      <c r="B156" t="str" cm="1">
        <f t="array" ref="B156">TRANSPOSE(_xlfn._xlws.SORT(_xlfn._xlws.FILTER(institutions[institute_ID]&amp;" | "&amp;institutions[institute_name],institutions[resource_ID]=A156)))</f>
        <v xml:space="preserve"> | </v>
      </c>
    </row>
    <row r="157" spans="2:2" x14ac:dyDescent="0.35">
      <c r="B157" t="str" cm="1">
        <f t="array" ref="B157">TRANSPOSE(_xlfn._xlws.SORT(_xlfn._xlws.FILTER(institutions[institute_ID]&amp;" | "&amp;institutions[institute_name],institutions[resource_ID]=A157)))</f>
        <v xml:space="preserve"> | </v>
      </c>
    </row>
    <row r="158" spans="2:2" x14ac:dyDescent="0.35">
      <c r="B158" t="str" cm="1">
        <f t="array" ref="B158">TRANSPOSE(_xlfn._xlws.SORT(_xlfn._xlws.FILTER(institutions[institute_ID]&amp;" | "&amp;institutions[institute_name],institutions[resource_ID]=A158)))</f>
        <v xml:space="preserve"> | </v>
      </c>
    </row>
    <row r="159" spans="2:2" x14ac:dyDescent="0.35">
      <c r="B159" t="str" cm="1">
        <f t="array" ref="B159">TRANSPOSE(_xlfn._xlws.SORT(_xlfn._xlws.FILTER(institutions[institute_ID]&amp;" | "&amp;institutions[institute_name],institutions[resource_ID]=A159)))</f>
        <v xml:space="preserve"> | </v>
      </c>
    </row>
    <row r="160" spans="2:2" x14ac:dyDescent="0.35">
      <c r="B160" t="str" cm="1">
        <f t="array" ref="B160">TRANSPOSE(_xlfn._xlws.SORT(_xlfn._xlws.FILTER(institutions[institute_ID]&amp;" | "&amp;institutions[institute_name],institutions[resource_ID]=A160)))</f>
        <v xml:space="preserve"> | </v>
      </c>
    </row>
    <row r="161" spans="2:2" x14ac:dyDescent="0.35">
      <c r="B161" t="str" cm="1">
        <f t="array" ref="B161">TRANSPOSE(_xlfn._xlws.SORT(_xlfn._xlws.FILTER(institutions[institute_ID]&amp;" | "&amp;institutions[institute_name],institutions[resource_ID]=A161)))</f>
        <v xml:space="preserve"> | </v>
      </c>
    </row>
    <row r="162" spans="2:2" x14ac:dyDescent="0.35">
      <c r="B162" t="str" cm="1">
        <f t="array" ref="B162">TRANSPOSE(_xlfn._xlws.SORT(_xlfn._xlws.FILTER(institutions[institute_ID]&amp;" | "&amp;institutions[institute_name],institutions[resource_ID]=A162)))</f>
        <v xml:space="preserve"> | </v>
      </c>
    </row>
    <row r="163" spans="2:2" x14ac:dyDescent="0.35">
      <c r="B163" t="str" cm="1">
        <f t="array" ref="B163">TRANSPOSE(_xlfn._xlws.SORT(_xlfn._xlws.FILTER(institutions[institute_ID]&amp;" | "&amp;institutions[institute_name],institutions[resource_ID]=A163)))</f>
        <v xml:space="preserve"> | </v>
      </c>
    </row>
    <row r="164" spans="2:2" x14ac:dyDescent="0.35">
      <c r="B164" t="str" cm="1">
        <f t="array" ref="B164">TRANSPOSE(_xlfn._xlws.SORT(_xlfn._xlws.FILTER(institutions[institute_ID]&amp;" | "&amp;institutions[institute_name],institutions[resource_ID]=A164)))</f>
        <v xml:space="preserve"> | </v>
      </c>
    </row>
    <row r="165" spans="2:2" x14ac:dyDescent="0.35">
      <c r="B165" t="str" cm="1">
        <f t="array" ref="B165">TRANSPOSE(_xlfn._xlws.SORT(_xlfn._xlws.FILTER(institutions[institute_ID]&amp;" | "&amp;institutions[institute_name],institutions[resource_ID]=A165)))</f>
        <v xml:space="preserve"> | </v>
      </c>
    </row>
    <row r="166" spans="2:2" x14ac:dyDescent="0.35">
      <c r="B166" t="str" cm="1">
        <f t="array" ref="B166">TRANSPOSE(_xlfn._xlws.SORT(_xlfn._xlws.FILTER(institutions[institute_ID]&amp;" | "&amp;institutions[institute_name],institutions[resource_ID]=A166)))</f>
        <v xml:space="preserve"> | </v>
      </c>
    </row>
    <row r="167" spans="2:2" x14ac:dyDescent="0.35">
      <c r="B167" t="str" cm="1">
        <f t="array" ref="B167">TRANSPOSE(_xlfn._xlws.SORT(_xlfn._xlws.FILTER(institutions[institute_ID]&amp;" | "&amp;institutions[institute_name],institutions[resource_ID]=A167)))</f>
        <v xml:space="preserve"> | </v>
      </c>
    </row>
    <row r="168" spans="2:2" x14ac:dyDescent="0.35">
      <c r="B168" t="str" cm="1">
        <f t="array" ref="B168">TRANSPOSE(_xlfn._xlws.SORT(_xlfn._xlws.FILTER(institutions[institute_ID]&amp;" | "&amp;institutions[institute_name],institutions[resource_ID]=A168)))</f>
        <v xml:space="preserve"> | </v>
      </c>
    </row>
    <row r="169" spans="2:2" x14ac:dyDescent="0.35">
      <c r="B169" t="str" cm="1">
        <f t="array" ref="B169">TRANSPOSE(_xlfn._xlws.SORT(_xlfn._xlws.FILTER(institutions[institute_ID]&amp;" | "&amp;institutions[institute_name],institutions[resource_ID]=A169)))</f>
        <v xml:space="preserve"> | </v>
      </c>
    </row>
    <row r="170" spans="2:2" x14ac:dyDescent="0.35">
      <c r="B170" t="str" cm="1">
        <f t="array" ref="B170">TRANSPOSE(_xlfn._xlws.SORT(_xlfn._xlws.FILTER(institutions[institute_ID]&amp;" | "&amp;institutions[institute_name],institutions[resource_ID]=A170)))</f>
        <v xml:space="preserve"> | </v>
      </c>
    </row>
    <row r="171" spans="2:2" x14ac:dyDescent="0.35">
      <c r="B171" t="str" cm="1">
        <f t="array" ref="B171">TRANSPOSE(_xlfn._xlws.SORT(_xlfn._xlws.FILTER(institutions[institute_ID]&amp;" | "&amp;institutions[institute_name],institutions[resource_ID]=A171)))</f>
        <v xml:space="preserve"> | </v>
      </c>
    </row>
    <row r="172" spans="2:2" x14ac:dyDescent="0.35">
      <c r="B172" t="str" cm="1">
        <f t="array" ref="B172">TRANSPOSE(_xlfn._xlws.SORT(_xlfn._xlws.FILTER(institutions[institute_ID]&amp;" | "&amp;institutions[institute_name],institutions[resource_ID]=A172)))</f>
        <v xml:space="preserve"> | </v>
      </c>
    </row>
    <row r="173" spans="2:2" x14ac:dyDescent="0.35">
      <c r="B173" t="str" cm="1">
        <f t="array" ref="B173">TRANSPOSE(_xlfn._xlws.SORT(_xlfn._xlws.FILTER(institutions[institute_ID]&amp;" | "&amp;institutions[institute_name],institutions[resource_ID]=A173)))</f>
        <v xml:space="preserve"> | </v>
      </c>
    </row>
    <row r="174" spans="2:2" x14ac:dyDescent="0.35">
      <c r="B174" t="str" cm="1">
        <f t="array" ref="B174">TRANSPOSE(_xlfn._xlws.SORT(_xlfn._xlws.FILTER(institutions[institute_ID]&amp;" | "&amp;institutions[institute_name],institutions[resource_ID]=A174)))</f>
        <v xml:space="preserve"> | </v>
      </c>
    </row>
    <row r="175" spans="2:2" x14ac:dyDescent="0.35">
      <c r="B175" t="str" cm="1">
        <f t="array" ref="B175">TRANSPOSE(_xlfn._xlws.SORT(_xlfn._xlws.FILTER(institutions[institute_ID]&amp;" | "&amp;institutions[institute_name],institutions[resource_ID]=A175)))</f>
        <v xml:space="preserve"> | </v>
      </c>
    </row>
    <row r="176" spans="2:2" x14ac:dyDescent="0.35">
      <c r="B176" t="str" cm="1">
        <f t="array" ref="B176">TRANSPOSE(_xlfn._xlws.SORT(_xlfn._xlws.FILTER(institutions[institute_ID]&amp;" | "&amp;institutions[institute_name],institutions[resource_ID]=A176)))</f>
        <v xml:space="preserve"> | </v>
      </c>
    </row>
    <row r="177" spans="2:2" x14ac:dyDescent="0.35">
      <c r="B177" t="str" cm="1">
        <f t="array" ref="B177">TRANSPOSE(_xlfn._xlws.SORT(_xlfn._xlws.FILTER(institutions[institute_ID]&amp;" | "&amp;institutions[institute_name],institutions[resource_ID]=A177)))</f>
        <v xml:space="preserve"> | </v>
      </c>
    </row>
    <row r="178" spans="2:2" x14ac:dyDescent="0.35">
      <c r="B178" t="str" cm="1">
        <f t="array" ref="B178">TRANSPOSE(_xlfn._xlws.SORT(_xlfn._xlws.FILTER(institutions[institute_ID]&amp;" | "&amp;institutions[institute_name],institutions[resource_ID]=A178)))</f>
        <v xml:space="preserve"> | </v>
      </c>
    </row>
    <row r="179" spans="2:2" x14ac:dyDescent="0.35">
      <c r="B179" t="str" cm="1">
        <f t="array" ref="B179">TRANSPOSE(_xlfn._xlws.SORT(_xlfn._xlws.FILTER(institutions[institute_ID]&amp;" | "&amp;institutions[institute_name],institutions[resource_ID]=A179)))</f>
        <v xml:space="preserve"> | </v>
      </c>
    </row>
    <row r="180" spans="2:2" x14ac:dyDescent="0.35">
      <c r="B180" t="str" cm="1">
        <f t="array" ref="B180">TRANSPOSE(_xlfn._xlws.SORT(_xlfn._xlws.FILTER(institutions[institute_ID]&amp;" | "&amp;institutions[institute_name],institutions[resource_ID]=A180)))</f>
        <v xml:space="preserve"> | </v>
      </c>
    </row>
    <row r="181" spans="2:2" x14ac:dyDescent="0.35">
      <c r="B181" t="str" cm="1">
        <f t="array" ref="B181">TRANSPOSE(_xlfn._xlws.SORT(_xlfn._xlws.FILTER(institutions[institute_ID]&amp;" | "&amp;institutions[institute_name],institutions[resource_ID]=A181)))</f>
        <v xml:space="preserve"> | </v>
      </c>
    </row>
    <row r="182" spans="2:2" x14ac:dyDescent="0.35">
      <c r="B182" t="str" cm="1">
        <f t="array" ref="B182">TRANSPOSE(_xlfn._xlws.SORT(_xlfn._xlws.FILTER(institutions[institute_ID]&amp;" | "&amp;institutions[institute_name],institutions[resource_ID]=A182)))</f>
        <v xml:space="preserve"> | </v>
      </c>
    </row>
    <row r="183" spans="2:2" x14ac:dyDescent="0.35">
      <c r="B183" t="str" cm="1">
        <f t="array" ref="B183">TRANSPOSE(_xlfn._xlws.SORT(_xlfn._xlws.FILTER(institutions[institute_ID]&amp;" | "&amp;institutions[institute_name],institutions[resource_ID]=A183)))</f>
        <v xml:space="preserve"> | </v>
      </c>
    </row>
    <row r="184" spans="2:2" x14ac:dyDescent="0.35">
      <c r="B184" t="str" cm="1">
        <f t="array" ref="B184">TRANSPOSE(_xlfn._xlws.SORT(_xlfn._xlws.FILTER(institutions[institute_ID]&amp;" | "&amp;institutions[institute_name],institutions[resource_ID]=A184)))</f>
        <v xml:space="preserve"> | </v>
      </c>
    </row>
    <row r="185" spans="2:2" x14ac:dyDescent="0.35">
      <c r="B185" t="str" cm="1">
        <f t="array" ref="B185">TRANSPOSE(_xlfn._xlws.SORT(_xlfn._xlws.FILTER(institutions[institute_ID]&amp;" | "&amp;institutions[institute_name],institutions[resource_ID]=A185)))</f>
        <v xml:space="preserve"> | </v>
      </c>
    </row>
    <row r="186" spans="2:2" x14ac:dyDescent="0.35">
      <c r="B186" t="str" cm="1">
        <f t="array" ref="B186">TRANSPOSE(_xlfn._xlws.SORT(_xlfn._xlws.FILTER(institutions[institute_ID]&amp;" | "&amp;institutions[institute_name],institutions[resource_ID]=A186)))</f>
        <v xml:space="preserve"> | </v>
      </c>
    </row>
    <row r="187" spans="2:2" x14ac:dyDescent="0.35">
      <c r="B187" t="str" cm="1">
        <f t="array" ref="B187">TRANSPOSE(_xlfn._xlws.SORT(_xlfn._xlws.FILTER(institutions[institute_ID]&amp;" | "&amp;institutions[institute_name],institutions[resource_ID]=A187)))</f>
        <v xml:space="preserve"> | </v>
      </c>
    </row>
    <row r="188" spans="2:2" x14ac:dyDescent="0.35">
      <c r="B188" t="str" cm="1">
        <f t="array" ref="B188">TRANSPOSE(_xlfn._xlws.SORT(_xlfn._xlws.FILTER(institutions[institute_ID]&amp;" | "&amp;institutions[institute_name],institutions[resource_ID]=A188)))</f>
        <v xml:space="preserve"> | </v>
      </c>
    </row>
    <row r="189" spans="2:2" x14ac:dyDescent="0.35">
      <c r="B189" t="str" cm="1">
        <f t="array" ref="B189">TRANSPOSE(_xlfn._xlws.SORT(_xlfn._xlws.FILTER(institutions[institute_ID]&amp;" | "&amp;institutions[institute_name],institutions[resource_ID]=A189)))</f>
        <v xml:space="preserve"> | </v>
      </c>
    </row>
    <row r="190" spans="2:2" x14ac:dyDescent="0.35">
      <c r="B190" t="str" cm="1">
        <f t="array" ref="B190">TRANSPOSE(_xlfn._xlws.SORT(_xlfn._xlws.FILTER(institutions[institute_ID]&amp;" | "&amp;institutions[institute_name],institutions[resource_ID]=A190)))</f>
        <v xml:space="preserve"> | </v>
      </c>
    </row>
    <row r="191" spans="2:2" x14ac:dyDescent="0.35">
      <c r="B191" t="str" cm="1">
        <f t="array" ref="B191">TRANSPOSE(_xlfn._xlws.SORT(_xlfn._xlws.FILTER(institutions[institute_ID]&amp;" | "&amp;institutions[institute_name],institutions[resource_ID]=A191)))</f>
        <v xml:space="preserve"> | </v>
      </c>
    </row>
    <row r="192" spans="2:2" x14ac:dyDescent="0.35">
      <c r="B192" t="str" cm="1">
        <f t="array" ref="B192">TRANSPOSE(_xlfn._xlws.SORT(_xlfn._xlws.FILTER(institutions[institute_ID]&amp;" | "&amp;institutions[institute_name],institutions[resource_ID]=A192)))</f>
        <v xml:space="preserve"> | </v>
      </c>
    </row>
    <row r="193" spans="2:2" x14ac:dyDescent="0.35">
      <c r="B193" t="str" cm="1">
        <f t="array" ref="B193">TRANSPOSE(_xlfn._xlws.SORT(_xlfn._xlws.FILTER(institutions[institute_ID]&amp;" | "&amp;institutions[institute_name],institutions[resource_ID]=A193)))</f>
        <v xml:space="preserve"> | </v>
      </c>
    </row>
    <row r="194" spans="2:2" x14ac:dyDescent="0.35">
      <c r="B194" t="str" cm="1">
        <f t="array" ref="B194">TRANSPOSE(_xlfn._xlws.SORT(_xlfn._xlws.FILTER(institutions[institute_ID]&amp;" | "&amp;institutions[institute_name],institutions[resource_ID]=A194)))</f>
        <v xml:space="preserve"> | </v>
      </c>
    </row>
    <row r="195" spans="2:2" x14ac:dyDescent="0.35">
      <c r="B195" t="str" cm="1">
        <f t="array" ref="B195">TRANSPOSE(_xlfn._xlws.SORT(_xlfn._xlws.FILTER(institutions[institute_ID]&amp;" | "&amp;institutions[institute_name],institutions[resource_ID]=A195)))</f>
        <v xml:space="preserve"> | </v>
      </c>
    </row>
    <row r="196" spans="2:2" x14ac:dyDescent="0.35">
      <c r="B196" t="str" cm="1">
        <f t="array" ref="B196">TRANSPOSE(_xlfn._xlws.SORT(_xlfn._xlws.FILTER(institutions[institute_ID]&amp;" | "&amp;institutions[institute_name],institutions[resource_ID]=A196)))</f>
        <v xml:space="preserve"> | </v>
      </c>
    </row>
    <row r="197" spans="2:2" x14ac:dyDescent="0.35">
      <c r="B197" t="str" cm="1">
        <f t="array" ref="B197">TRANSPOSE(_xlfn._xlws.SORT(_xlfn._xlws.FILTER(institutions[institute_ID]&amp;" | "&amp;institutions[institute_name],institutions[resource_ID]=A197)))</f>
        <v xml:space="preserve"> | </v>
      </c>
    </row>
    <row r="198" spans="2:2" x14ac:dyDescent="0.35">
      <c r="B198" t="str" cm="1">
        <f t="array" ref="B198">TRANSPOSE(_xlfn._xlws.SORT(_xlfn._xlws.FILTER(institutions[institute_ID]&amp;" | "&amp;institutions[institute_name],institutions[resource_ID]=A198)))</f>
        <v xml:space="preserve"> | </v>
      </c>
    </row>
    <row r="199" spans="2:2" x14ac:dyDescent="0.35">
      <c r="B199" t="str" cm="1">
        <f t="array" ref="B199">TRANSPOSE(_xlfn._xlws.SORT(_xlfn._xlws.FILTER(institutions[institute_ID]&amp;" | "&amp;institutions[institute_name],institutions[resource_ID]=A199)))</f>
        <v xml:space="preserve"> | </v>
      </c>
    </row>
    <row r="200" spans="2:2" x14ac:dyDescent="0.35">
      <c r="B200" t="str" cm="1">
        <f t="array" ref="B200">TRANSPOSE(_xlfn._xlws.SORT(_xlfn._xlws.FILTER(institutions[institute_ID]&amp;" | "&amp;institutions[institute_name],institutions[resource_ID]=A200)))</f>
        <v xml:space="preserve"> | </v>
      </c>
    </row>
    <row r="201" spans="2:2" x14ac:dyDescent="0.35">
      <c r="B201" t="str" cm="1">
        <f t="array" ref="B201">TRANSPOSE(_xlfn._xlws.SORT(_xlfn._xlws.FILTER(institutions[institute_ID]&amp;" | "&amp;institutions[institute_name],institutions[resource_ID]=A201)))</f>
        <v xml:space="preserve"> | </v>
      </c>
    </row>
    <row r="202" spans="2:2" x14ac:dyDescent="0.35">
      <c r="B202" t="str" cm="1">
        <f t="array" ref="B202">TRANSPOSE(_xlfn._xlws.SORT(_xlfn._xlws.FILTER(institutions[institute_ID]&amp;" | "&amp;institutions[institute_name],institutions[resource_ID]=A202)))</f>
        <v xml:space="preserve"> | </v>
      </c>
    </row>
    <row r="203" spans="2:2" x14ac:dyDescent="0.35">
      <c r="B203" t="str" cm="1">
        <f t="array" ref="B203">TRANSPOSE(_xlfn._xlws.SORT(_xlfn._xlws.FILTER(institutions[institute_ID]&amp;" | "&amp;institutions[institute_name],institutions[resource_ID]=A203)))</f>
        <v xml:space="preserve"> | </v>
      </c>
    </row>
    <row r="204" spans="2:2" x14ac:dyDescent="0.35">
      <c r="B204" t="str" cm="1">
        <f t="array" ref="B204">TRANSPOSE(_xlfn._xlws.SORT(_xlfn._xlws.FILTER(institutions[institute_ID]&amp;" | "&amp;institutions[institute_name],institutions[resource_ID]=A204)))</f>
        <v xml:space="preserve"> | </v>
      </c>
    </row>
    <row r="205" spans="2:2" x14ac:dyDescent="0.35">
      <c r="B205" t="str" cm="1">
        <f t="array" ref="B205">TRANSPOSE(_xlfn._xlws.SORT(_xlfn._xlws.FILTER(institutions[institute_ID]&amp;" | "&amp;institutions[institute_name],institutions[resource_ID]=A205)))</f>
        <v xml:space="preserve"> | </v>
      </c>
    </row>
    <row r="206" spans="2:2" x14ac:dyDescent="0.35">
      <c r="B206" t="str" cm="1">
        <f t="array" ref="B206">TRANSPOSE(_xlfn._xlws.SORT(_xlfn._xlws.FILTER(institutions[institute_ID]&amp;" | "&amp;institutions[institute_name],institutions[resource_ID]=A206)))</f>
        <v xml:space="preserve"> | </v>
      </c>
    </row>
    <row r="207" spans="2:2" x14ac:dyDescent="0.35">
      <c r="B207" t="str" cm="1">
        <f t="array" ref="B207">TRANSPOSE(_xlfn._xlws.SORT(_xlfn._xlws.FILTER(institutions[institute_ID]&amp;" | "&amp;institutions[institute_name],institutions[resource_ID]=A207)))</f>
        <v xml:space="preserve"> | </v>
      </c>
    </row>
    <row r="208" spans="2:2" x14ac:dyDescent="0.35">
      <c r="B208" t="str" cm="1">
        <f t="array" ref="B208">TRANSPOSE(_xlfn._xlws.SORT(_xlfn._xlws.FILTER(institutions[institute_ID]&amp;" | "&amp;institutions[institute_name],institutions[resource_ID]=A208)))</f>
        <v xml:space="preserve"> | </v>
      </c>
    </row>
    <row r="209" spans="2:2" x14ac:dyDescent="0.35">
      <c r="B209" t="str" cm="1">
        <f t="array" ref="B209">TRANSPOSE(_xlfn._xlws.SORT(_xlfn._xlws.FILTER(institutions[institute_ID]&amp;" | "&amp;institutions[institute_name],institutions[resource_ID]=A209)))</f>
        <v xml:space="preserve"> | </v>
      </c>
    </row>
    <row r="210" spans="2:2" x14ac:dyDescent="0.35">
      <c r="B210" t="str" cm="1">
        <f t="array" ref="B210">TRANSPOSE(_xlfn._xlws.SORT(_xlfn._xlws.FILTER(institutions[institute_ID]&amp;" | "&amp;institutions[institute_name],institutions[resource_ID]=A210)))</f>
        <v xml:space="preserve"> | </v>
      </c>
    </row>
    <row r="211" spans="2:2" x14ac:dyDescent="0.35">
      <c r="B211" t="str" cm="1">
        <f t="array" ref="B211">TRANSPOSE(_xlfn._xlws.SORT(_xlfn._xlws.FILTER(institutions[institute_ID]&amp;" | "&amp;institutions[institute_name],institutions[resource_ID]=A211)))</f>
        <v xml:space="preserve"> | </v>
      </c>
    </row>
    <row r="212" spans="2:2" x14ac:dyDescent="0.35">
      <c r="B212" t="str" cm="1">
        <f t="array" ref="B212">TRANSPOSE(_xlfn._xlws.SORT(_xlfn._xlws.FILTER(institutions[institute_ID]&amp;" | "&amp;institutions[institute_name],institutions[resource_ID]=A212)))</f>
        <v xml:space="preserve"> | </v>
      </c>
    </row>
    <row r="213" spans="2:2" x14ac:dyDescent="0.35">
      <c r="B213" t="str" cm="1">
        <f t="array" ref="B213">TRANSPOSE(_xlfn._xlws.SORT(_xlfn._xlws.FILTER(institutions[institute_ID]&amp;" | "&amp;institutions[institute_name],institutions[resource_ID]=A213)))</f>
        <v xml:space="preserve"> | </v>
      </c>
    </row>
    <row r="214" spans="2:2" x14ac:dyDescent="0.35">
      <c r="B214" t="str" cm="1">
        <f t="array" ref="B214">TRANSPOSE(_xlfn._xlws.SORT(_xlfn._xlws.FILTER(institutions[institute_ID]&amp;" | "&amp;institutions[institute_name],institutions[resource_ID]=A214)))</f>
        <v xml:space="preserve"> | </v>
      </c>
    </row>
    <row r="215" spans="2:2" x14ac:dyDescent="0.35">
      <c r="B215" t="str" cm="1">
        <f t="array" ref="B215">TRANSPOSE(_xlfn._xlws.SORT(_xlfn._xlws.FILTER(institutions[institute_ID]&amp;" | "&amp;institutions[institute_name],institutions[resource_ID]=A215)))</f>
        <v xml:space="preserve"> | </v>
      </c>
    </row>
    <row r="216" spans="2:2" x14ac:dyDescent="0.35">
      <c r="B216" t="str" cm="1">
        <f t="array" ref="B216">TRANSPOSE(_xlfn._xlws.SORT(_xlfn._xlws.FILTER(institutions[institute_ID]&amp;" | "&amp;institutions[institute_name],institutions[resource_ID]=A216)))</f>
        <v xml:space="preserve"> | </v>
      </c>
    </row>
    <row r="217" spans="2:2" x14ac:dyDescent="0.35">
      <c r="B217" t="str" cm="1">
        <f t="array" ref="B217">TRANSPOSE(_xlfn._xlws.SORT(_xlfn._xlws.FILTER(institutions[institute_ID]&amp;" | "&amp;institutions[institute_name],institutions[resource_ID]=A217)))</f>
        <v xml:space="preserve"> | </v>
      </c>
    </row>
    <row r="218" spans="2:2" x14ac:dyDescent="0.35">
      <c r="B218" t="str" cm="1">
        <f t="array" ref="B218">TRANSPOSE(_xlfn._xlws.SORT(_xlfn._xlws.FILTER(institutions[institute_ID]&amp;" | "&amp;institutions[institute_name],institutions[resource_ID]=A218)))</f>
        <v xml:space="preserve"> | </v>
      </c>
    </row>
    <row r="219" spans="2:2" x14ac:dyDescent="0.35">
      <c r="B219" t="str" cm="1">
        <f t="array" ref="B219">TRANSPOSE(_xlfn._xlws.SORT(_xlfn._xlws.FILTER(institutions[institute_ID]&amp;" | "&amp;institutions[institute_name],institutions[resource_ID]=A219)))</f>
        <v xml:space="preserve"> | </v>
      </c>
    </row>
    <row r="220" spans="2:2" x14ac:dyDescent="0.35">
      <c r="B220" t="str" cm="1">
        <f t="array" ref="B220">TRANSPOSE(_xlfn._xlws.SORT(_xlfn._xlws.FILTER(institutions[institute_ID]&amp;" | "&amp;institutions[institute_name],institutions[resource_ID]=A220)))</f>
        <v xml:space="preserve"> | </v>
      </c>
    </row>
    <row r="221" spans="2:2" x14ac:dyDescent="0.35">
      <c r="B221" t="str" cm="1">
        <f t="array" ref="B221">TRANSPOSE(_xlfn._xlws.SORT(_xlfn._xlws.FILTER(institutions[institute_ID]&amp;" | "&amp;institutions[institute_name],institutions[resource_ID]=A221)))</f>
        <v xml:space="preserve"> | </v>
      </c>
    </row>
    <row r="222" spans="2:2" x14ac:dyDescent="0.35">
      <c r="B222" t="str" cm="1">
        <f t="array" ref="B222">TRANSPOSE(_xlfn._xlws.SORT(_xlfn._xlws.FILTER(institutions[institute_ID]&amp;" | "&amp;institutions[institute_name],institutions[resource_ID]=A222)))</f>
        <v xml:space="preserve"> | </v>
      </c>
    </row>
    <row r="223" spans="2:2" x14ac:dyDescent="0.35">
      <c r="B223" t="str" cm="1">
        <f t="array" ref="B223">TRANSPOSE(_xlfn._xlws.SORT(_xlfn._xlws.FILTER(institutions[institute_ID]&amp;" | "&amp;institutions[institute_name],institutions[resource_ID]=A223)))</f>
        <v xml:space="preserve"> | </v>
      </c>
    </row>
    <row r="224" spans="2:2" x14ac:dyDescent="0.35">
      <c r="B224" t="str" cm="1">
        <f t="array" ref="B224">TRANSPOSE(_xlfn._xlws.SORT(_xlfn._xlws.FILTER(institutions[institute_ID]&amp;" | "&amp;institutions[institute_name],institutions[resource_ID]=A224)))</f>
        <v xml:space="preserve"> | </v>
      </c>
    </row>
    <row r="225" spans="2:2" x14ac:dyDescent="0.35">
      <c r="B225" t="str" cm="1">
        <f t="array" ref="B225">TRANSPOSE(_xlfn._xlws.SORT(_xlfn._xlws.FILTER(institutions[institute_ID]&amp;" | "&amp;institutions[institute_name],institutions[resource_ID]=A225)))</f>
        <v xml:space="preserve"> | </v>
      </c>
    </row>
    <row r="226" spans="2:2" x14ac:dyDescent="0.35">
      <c r="B226" t="str" cm="1">
        <f t="array" ref="B226">TRANSPOSE(_xlfn._xlws.SORT(_xlfn._xlws.FILTER(institutions[institute_ID]&amp;" | "&amp;institutions[institute_name],institutions[resource_ID]=A226)))</f>
        <v xml:space="preserve"> | </v>
      </c>
    </row>
    <row r="227" spans="2:2" x14ac:dyDescent="0.35">
      <c r="B227" t="str" cm="1">
        <f t="array" ref="B227">TRANSPOSE(_xlfn._xlws.SORT(_xlfn._xlws.FILTER(institutions[institute_ID]&amp;" | "&amp;institutions[institute_name],institutions[resource_ID]=A227)))</f>
        <v xml:space="preserve"> | </v>
      </c>
    </row>
    <row r="228" spans="2:2" x14ac:dyDescent="0.35">
      <c r="B228" t="str" cm="1">
        <f t="array" ref="B228">TRANSPOSE(_xlfn._xlws.SORT(_xlfn._xlws.FILTER(institutions[institute_ID]&amp;" | "&amp;institutions[institute_name],institutions[resource_ID]=A228)))</f>
        <v xml:space="preserve"> | </v>
      </c>
    </row>
    <row r="229" spans="2:2" x14ac:dyDescent="0.35">
      <c r="B229" t="str" cm="1">
        <f t="array" ref="B229">TRANSPOSE(_xlfn._xlws.SORT(_xlfn._xlws.FILTER(institutions[institute_ID]&amp;" | "&amp;institutions[institute_name],institutions[resource_ID]=A229)))</f>
        <v xml:space="preserve"> | </v>
      </c>
    </row>
    <row r="230" spans="2:2" x14ac:dyDescent="0.35">
      <c r="B230" t="str" cm="1">
        <f t="array" ref="B230">TRANSPOSE(_xlfn._xlws.SORT(_xlfn._xlws.FILTER(institutions[institute_ID]&amp;" | "&amp;institutions[institute_name],institutions[resource_ID]=A230)))</f>
        <v xml:space="preserve"> | </v>
      </c>
    </row>
    <row r="231" spans="2:2" x14ac:dyDescent="0.35">
      <c r="B231" t="str" cm="1">
        <f t="array" ref="B231">TRANSPOSE(_xlfn._xlws.SORT(_xlfn._xlws.FILTER(institutions[institute_ID]&amp;" | "&amp;institutions[institute_name],institutions[resource_ID]=A231)))</f>
        <v xml:space="preserve"> | </v>
      </c>
    </row>
    <row r="232" spans="2:2" x14ac:dyDescent="0.35">
      <c r="B232" t="str" cm="1">
        <f t="array" ref="B232">TRANSPOSE(_xlfn._xlws.SORT(_xlfn._xlws.FILTER(institutions[institute_ID]&amp;" | "&amp;institutions[institute_name],institutions[resource_ID]=A232)))</f>
        <v xml:space="preserve"> | </v>
      </c>
    </row>
    <row r="233" spans="2:2" x14ac:dyDescent="0.35">
      <c r="B233" t="str" cm="1">
        <f t="array" ref="B233">TRANSPOSE(_xlfn._xlws.SORT(_xlfn._xlws.FILTER(institutions[institute_ID]&amp;" | "&amp;institutions[institute_name],institutions[resource_ID]=A233)))</f>
        <v xml:space="preserve"> | </v>
      </c>
    </row>
    <row r="234" spans="2:2" x14ac:dyDescent="0.35">
      <c r="B234" t="str" cm="1">
        <f t="array" ref="B234">TRANSPOSE(_xlfn._xlws.SORT(_xlfn._xlws.FILTER(institutions[institute_ID]&amp;" | "&amp;institutions[institute_name],institutions[resource_ID]=A234)))</f>
        <v xml:space="preserve"> | </v>
      </c>
    </row>
    <row r="235" spans="2:2" x14ac:dyDescent="0.35">
      <c r="B235" t="str" cm="1">
        <f t="array" ref="B235">TRANSPOSE(_xlfn._xlws.SORT(_xlfn._xlws.FILTER(institutions[institute_ID]&amp;" | "&amp;institutions[institute_name],institutions[resource_ID]=A235)))</f>
        <v xml:space="preserve"> | </v>
      </c>
    </row>
    <row r="236" spans="2:2" x14ac:dyDescent="0.35">
      <c r="B236" t="str" cm="1">
        <f t="array" ref="B236">TRANSPOSE(_xlfn._xlws.SORT(_xlfn._xlws.FILTER(institutions[institute_ID]&amp;" | "&amp;institutions[institute_name],institutions[resource_ID]=A236)))</f>
        <v xml:space="preserve"> | </v>
      </c>
    </row>
    <row r="237" spans="2:2" x14ac:dyDescent="0.35">
      <c r="B237" t="str" cm="1">
        <f t="array" ref="B237">TRANSPOSE(_xlfn._xlws.SORT(_xlfn._xlws.FILTER(institutions[institute_ID]&amp;" | "&amp;institutions[institute_name],institutions[resource_ID]=A237)))</f>
        <v xml:space="preserve"> | </v>
      </c>
    </row>
    <row r="238" spans="2:2" x14ac:dyDescent="0.35">
      <c r="B238" t="str" cm="1">
        <f t="array" ref="B238">TRANSPOSE(_xlfn._xlws.SORT(_xlfn._xlws.FILTER(institutions[institute_ID]&amp;" | "&amp;institutions[institute_name],institutions[resource_ID]=A238)))</f>
        <v xml:space="preserve"> | </v>
      </c>
    </row>
    <row r="239" spans="2:2" x14ac:dyDescent="0.35">
      <c r="B239" t="str" cm="1">
        <f t="array" ref="B239">TRANSPOSE(_xlfn._xlws.SORT(_xlfn._xlws.FILTER(institutions[institute_ID]&amp;" | "&amp;institutions[institute_name],institutions[resource_ID]=A239)))</f>
        <v xml:space="preserve"> | </v>
      </c>
    </row>
    <row r="240" spans="2:2" x14ac:dyDescent="0.35">
      <c r="B240" t="str" cm="1">
        <f t="array" ref="B240">TRANSPOSE(_xlfn._xlws.SORT(_xlfn._xlws.FILTER(institutions[institute_ID]&amp;" | "&amp;institutions[institute_name],institutions[resource_ID]=A240)))</f>
        <v xml:space="preserve"> | </v>
      </c>
    </row>
    <row r="241" spans="2:2" x14ac:dyDescent="0.35">
      <c r="B241" t="str" cm="1">
        <f t="array" ref="B241">TRANSPOSE(_xlfn._xlws.SORT(_xlfn._xlws.FILTER(institutions[institute_ID]&amp;" | "&amp;institutions[institute_name],institutions[resource_ID]=A241)))</f>
        <v xml:space="preserve"> | </v>
      </c>
    </row>
    <row r="242" spans="2:2" x14ac:dyDescent="0.35">
      <c r="B242" t="str" cm="1">
        <f t="array" ref="B242">TRANSPOSE(_xlfn._xlws.SORT(_xlfn._xlws.FILTER(institutions[institute_ID]&amp;" | "&amp;institutions[institute_name],institutions[resource_ID]=A242)))</f>
        <v xml:space="preserve"> | </v>
      </c>
    </row>
    <row r="243" spans="2:2" x14ac:dyDescent="0.35">
      <c r="B243" t="str" cm="1">
        <f t="array" ref="B243">TRANSPOSE(_xlfn._xlws.SORT(_xlfn._xlws.FILTER(institutions[institute_ID]&amp;" | "&amp;institutions[institute_name],institutions[resource_ID]=A243)))</f>
        <v xml:space="preserve"> | </v>
      </c>
    </row>
    <row r="244" spans="2:2" x14ac:dyDescent="0.35">
      <c r="B244" t="str" cm="1">
        <f t="array" ref="B244">TRANSPOSE(_xlfn._xlws.SORT(_xlfn._xlws.FILTER(institutions[institute_ID]&amp;" | "&amp;institutions[institute_name],institutions[resource_ID]=A244)))</f>
        <v xml:space="preserve"> | </v>
      </c>
    </row>
    <row r="245" spans="2:2" x14ac:dyDescent="0.35">
      <c r="B245" t="str" cm="1">
        <f t="array" ref="B245">TRANSPOSE(_xlfn._xlws.SORT(_xlfn._xlws.FILTER(institutions[institute_ID]&amp;" | "&amp;institutions[institute_name],institutions[resource_ID]=A245)))</f>
        <v xml:space="preserve"> | </v>
      </c>
    </row>
    <row r="246" spans="2:2" x14ac:dyDescent="0.35">
      <c r="B246" t="str" cm="1">
        <f t="array" ref="B246">TRANSPOSE(_xlfn._xlws.SORT(_xlfn._xlws.FILTER(institutions[institute_ID]&amp;" | "&amp;institutions[institute_name],institutions[resource_ID]=A246)))</f>
        <v xml:space="preserve"> | </v>
      </c>
    </row>
    <row r="247" spans="2:2" x14ac:dyDescent="0.35">
      <c r="B247" t="str" cm="1">
        <f t="array" ref="B247">TRANSPOSE(_xlfn._xlws.SORT(_xlfn._xlws.FILTER(institutions[institute_ID]&amp;" | "&amp;institutions[institute_name],institutions[resource_ID]=A247)))</f>
        <v xml:space="preserve"> | </v>
      </c>
    </row>
    <row r="248" spans="2:2" x14ac:dyDescent="0.35">
      <c r="B248" t="str" cm="1">
        <f t="array" ref="B248">TRANSPOSE(_xlfn._xlws.SORT(_xlfn._xlws.FILTER(institutions[institute_ID]&amp;" | "&amp;institutions[institute_name],institutions[resource_ID]=A248)))</f>
        <v xml:space="preserve"> | </v>
      </c>
    </row>
    <row r="249" spans="2:2" x14ac:dyDescent="0.35">
      <c r="B249" t="str" cm="1">
        <f t="array" ref="B249">TRANSPOSE(_xlfn._xlws.SORT(_xlfn._xlws.FILTER(institutions[institute_ID]&amp;" | "&amp;institutions[institute_name],institutions[resource_ID]=A249)))</f>
        <v xml:space="preserve"> | </v>
      </c>
    </row>
    <row r="250" spans="2:2" x14ac:dyDescent="0.35">
      <c r="B250" t="str" cm="1">
        <f t="array" ref="B250">TRANSPOSE(_xlfn._xlws.SORT(_xlfn._xlws.FILTER(institutions[institute_ID]&amp;" | "&amp;institutions[institute_name],institutions[resource_ID]=A250)))</f>
        <v xml:space="preserve"> | </v>
      </c>
    </row>
    <row r="251" spans="2:2" x14ac:dyDescent="0.35">
      <c r="B251" t="str" cm="1">
        <f t="array" ref="B251">TRANSPOSE(_xlfn._xlws.SORT(_xlfn._xlws.FILTER(institutions[institute_ID]&amp;" | "&amp;institutions[institute_name],institutions[resource_ID]=A251)))</f>
        <v xml:space="preserve"> | </v>
      </c>
    </row>
    <row r="252" spans="2:2" x14ac:dyDescent="0.35">
      <c r="B252" t="str" cm="1">
        <f t="array" ref="B252">TRANSPOSE(_xlfn._xlws.SORT(_xlfn._xlws.FILTER(institutions[institute_ID]&amp;" | "&amp;institutions[institute_name],institutions[resource_ID]=A252)))</f>
        <v xml:space="preserve"> | </v>
      </c>
    </row>
    <row r="253" spans="2:2" x14ac:dyDescent="0.35">
      <c r="B253" t="str" cm="1">
        <f t="array" ref="B253">TRANSPOSE(_xlfn._xlws.SORT(_xlfn._xlws.FILTER(institutions[institute_ID]&amp;" | "&amp;institutions[institute_name],institutions[resource_ID]=A253)))</f>
        <v xml:space="preserve"> | </v>
      </c>
    </row>
    <row r="254" spans="2:2" x14ac:dyDescent="0.35">
      <c r="B254" t="str" cm="1">
        <f t="array" ref="B254">TRANSPOSE(_xlfn._xlws.SORT(_xlfn._xlws.FILTER(institutions[institute_ID]&amp;" | "&amp;institutions[institute_name],institutions[resource_ID]=A254)))</f>
        <v xml:space="preserve"> | </v>
      </c>
    </row>
    <row r="255" spans="2:2" x14ac:dyDescent="0.35">
      <c r="B255" t="str" cm="1">
        <f t="array" ref="B255">TRANSPOSE(_xlfn._xlws.SORT(_xlfn._xlws.FILTER(institutions[institute_ID]&amp;" | "&amp;institutions[institute_name],institutions[resource_ID]=A255)))</f>
        <v xml:space="preserve"> | </v>
      </c>
    </row>
    <row r="256" spans="2:2" x14ac:dyDescent="0.35">
      <c r="B256" t="str" cm="1">
        <f t="array" ref="B256">TRANSPOSE(_xlfn._xlws.SORT(_xlfn._xlws.FILTER(institutions[institute_ID]&amp;" | "&amp;institutions[institute_name],institutions[resource_ID]=A256)))</f>
        <v xml:space="preserve"> | </v>
      </c>
    </row>
    <row r="257" spans="2:2" x14ac:dyDescent="0.35">
      <c r="B257" t="str" cm="1">
        <f t="array" ref="B257">TRANSPOSE(_xlfn._xlws.SORT(_xlfn._xlws.FILTER(institutions[institute_ID]&amp;" | "&amp;institutions[institute_name],institutions[resource_ID]=A257)))</f>
        <v xml:space="preserve"> | </v>
      </c>
    </row>
    <row r="258" spans="2:2" x14ac:dyDescent="0.35">
      <c r="B258" t="str" cm="1">
        <f t="array" ref="B258">TRANSPOSE(_xlfn._xlws.SORT(_xlfn._xlws.FILTER(institutions[institute_ID]&amp;" | "&amp;institutions[institute_name],institutions[resource_ID]=A258)))</f>
        <v xml:space="preserve"> | </v>
      </c>
    </row>
    <row r="259" spans="2:2" x14ac:dyDescent="0.35">
      <c r="B259" t="str" cm="1">
        <f t="array" ref="B259">TRANSPOSE(_xlfn._xlws.SORT(_xlfn._xlws.FILTER(institutions[institute_ID]&amp;" | "&amp;institutions[institute_name],institutions[resource_ID]=A259)))</f>
        <v xml:space="preserve"> | </v>
      </c>
    </row>
    <row r="260" spans="2:2" x14ac:dyDescent="0.35">
      <c r="B260" t="str" cm="1">
        <f t="array" ref="B260">TRANSPOSE(_xlfn._xlws.SORT(_xlfn._xlws.FILTER(institutions[institute_ID]&amp;" | "&amp;institutions[institute_name],institutions[resource_ID]=A260)))</f>
        <v xml:space="preserve"> | </v>
      </c>
    </row>
    <row r="261" spans="2:2" x14ac:dyDescent="0.35">
      <c r="B261" t="str" cm="1">
        <f t="array" ref="B261">TRANSPOSE(_xlfn._xlws.SORT(_xlfn._xlws.FILTER(institutions[institute_ID]&amp;" | "&amp;institutions[institute_name],institutions[resource_ID]=A261)))</f>
        <v xml:space="preserve"> | </v>
      </c>
    </row>
    <row r="262" spans="2:2" x14ac:dyDescent="0.35">
      <c r="B262" t="str" cm="1">
        <f t="array" ref="B262">TRANSPOSE(_xlfn._xlws.SORT(_xlfn._xlws.FILTER(institutions[institute_ID]&amp;" | "&amp;institutions[institute_name],institutions[resource_ID]=A262)))</f>
        <v xml:space="preserve"> | </v>
      </c>
    </row>
    <row r="263" spans="2:2" x14ac:dyDescent="0.35">
      <c r="B263" t="str" cm="1">
        <f t="array" ref="B263">TRANSPOSE(_xlfn._xlws.SORT(_xlfn._xlws.FILTER(institutions[institute_ID]&amp;" | "&amp;institutions[institute_name],institutions[resource_ID]=A263)))</f>
        <v xml:space="preserve"> | </v>
      </c>
    </row>
    <row r="264" spans="2:2" x14ac:dyDescent="0.35">
      <c r="B264" t="str" cm="1">
        <f t="array" ref="B264">TRANSPOSE(_xlfn._xlws.SORT(_xlfn._xlws.FILTER(institutions[institute_ID]&amp;" | "&amp;institutions[institute_name],institutions[resource_ID]=A264)))</f>
        <v xml:space="preserve"> | </v>
      </c>
    </row>
    <row r="265" spans="2:2" x14ac:dyDescent="0.35">
      <c r="B265" t="str" cm="1">
        <f t="array" ref="B265">TRANSPOSE(_xlfn._xlws.SORT(_xlfn._xlws.FILTER(institutions[institute_ID]&amp;" | "&amp;institutions[institute_name],institutions[resource_ID]=A265)))</f>
        <v xml:space="preserve"> | </v>
      </c>
    </row>
    <row r="266" spans="2:2" x14ac:dyDescent="0.35">
      <c r="B266" t="str" cm="1">
        <f t="array" ref="B266">TRANSPOSE(_xlfn._xlws.SORT(_xlfn._xlws.FILTER(institutions[institute_ID]&amp;" | "&amp;institutions[institute_name],institutions[resource_ID]=A266)))</f>
        <v xml:space="preserve"> | </v>
      </c>
    </row>
    <row r="267" spans="2:2" x14ac:dyDescent="0.35">
      <c r="B267" t="str" cm="1">
        <f t="array" ref="B267">TRANSPOSE(_xlfn._xlws.SORT(_xlfn._xlws.FILTER(institutions[institute_ID]&amp;" | "&amp;institutions[institute_name],institutions[resource_ID]=A267)))</f>
        <v xml:space="preserve"> | </v>
      </c>
    </row>
    <row r="268" spans="2:2" x14ac:dyDescent="0.35">
      <c r="B268" t="str" cm="1">
        <f t="array" ref="B268">TRANSPOSE(_xlfn._xlws.SORT(_xlfn._xlws.FILTER(institutions[institute_ID]&amp;" | "&amp;institutions[institute_name],institutions[resource_ID]=A268)))</f>
        <v xml:space="preserve"> | </v>
      </c>
    </row>
    <row r="269" spans="2:2" x14ac:dyDescent="0.35">
      <c r="B269" t="str" cm="1">
        <f t="array" ref="B269">TRANSPOSE(_xlfn._xlws.SORT(_xlfn._xlws.FILTER(institutions[institute_ID]&amp;" | "&amp;institutions[institute_name],institutions[resource_ID]=A269)))</f>
        <v xml:space="preserve"> | </v>
      </c>
    </row>
    <row r="270" spans="2:2" x14ac:dyDescent="0.35">
      <c r="B270" t="str" cm="1">
        <f t="array" ref="B270">TRANSPOSE(_xlfn._xlws.SORT(_xlfn._xlws.FILTER(institutions[institute_ID]&amp;" | "&amp;institutions[institute_name],institutions[resource_ID]=A270)))</f>
        <v xml:space="preserve"> | </v>
      </c>
    </row>
    <row r="271" spans="2:2" x14ac:dyDescent="0.35">
      <c r="B271" t="str" cm="1">
        <f t="array" ref="B271">TRANSPOSE(_xlfn._xlws.SORT(_xlfn._xlws.FILTER(institutions[institute_ID]&amp;" | "&amp;institutions[institute_name],institutions[resource_ID]=A271)))</f>
        <v xml:space="preserve"> | </v>
      </c>
    </row>
    <row r="272" spans="2:2" x14ac:dyDescent="0.35">
      <c r="B272" t="str" cm="1">
        <f t="array" ref="B272">TRANSPOSE(_xlfn._xlws.SORT(_xlfn._xlws.FILTER(institutions[institute_ID]&amp;" | "&amp;institutions[institute_name],institutions[resource_ID]=A272)))</f>
        <v xml:space="preserve"> | </v>
      </c>
    </row>
    <row r="273" spans="2:2" x14ac:dyDescent="0.35">
      <c r="B273" t="str" cm="1">
        <f t="array" ref="B273">TRANSPOSE(_xlfn._xlws.SORT(_xlfn._xlws.FILTER(institutions[institute_ID]&amp;" | "&amp;institutions[institute_name],institutions[resource_ID]=A273)))</f>
        <v xml:space="preserve"> | </v>
      </c>
    </row>
    <row r="274" spans="2:2" x14ac:dyDescent="0.35">
      <c r="B274" t="str" cm="1">
        <f t="array" ref="B274">TRANSPOSE(_xlfn._xlws.SORT(_xlfn._xlws.FILTER(institutions[institute_ID]&amp;" | "&amp;institutions[institute_name],institutions[resource_ID]=A274)))</f>
        <v xml:space="preserve"> | </v>
      </c>
    </row>
    <row r="275" spans="2:2" x14ac:dyDescent="0.35">
      <c r="B275" t="str" cm="1">
        <f t="array" ref="B275">TRANSPOSE(_xlfn._xlws.SORT(_xlfn._xlws.FILTER(institutions[institute_ID]&amp;" | "&amp;institutions[institute_name],institutions[resource_ID]=A275)))</f>
        <v xml:space="preserve"> | </v>
      </c>
    </row>
    <row r="276" spans="2:2" x14ac:dyDescent="0.35">
      <c r="B276" t="str" cm="1">
        <f t="array" ref="B276">TRANSPOSE(_xlfn._xlws.SORT(_xlfn._xlws.FILTER(institutions[institute_ID]&amp;" | "&amp;institutions[institute_name],institutions[resource_ID]=A276)))</f>
        <v xml:space="preserve"> | </v>
      </c>
    </row>
    <row r="277" spans="2:2" x14ac:dyDescent="0.35">
      <c r="B277" t="str" cm="1">
        <f t="array" ref="B277">TRANSPOSE(_xlfn._xlws.SORT(_xlfn._xlws.FILTER(institutions[institute_ID]&amp;" | "&amp;institutions[institute_name],institutions[resource_ID]=A277)))</f>
        <v xml:space="preserve"> | </v>
      </c>
    </row>
    <row r="278" spans="2:2" x14ac:dyDescent="0.35">
      <c r="B278" t="str" cm="1">
        <f t="array" ref="B278">TRANSPOSE(_xlfn._xlws.SORT(_xlfn._xlws.FILTER(institutions[institute_ID]&amp;" | "&amp;institutions[institute_name],institutions[resource_ID]=A278)))</f>
        <v xml:space="preserve"> | </v>
      </c>
    </row>
    <row r="279" spans="2:2" x14ac:dyDescent="0.35">
      <c r="B279" t="str" cm="1">
        <f t="array" ref="B279">TRANSPOSE(_xlfn._xlws.SORT(_xlfn._xlws.FILTER(institutions[institute_ID]&amp;" | "&amp;institutions[institute_name],institutions[resource_ID]=A279)))</f>
        <v xml:space="preserve"> | </v>
      </c>
    </row>
    <row r="280" spans="2:2" x14ac:dyDescent="0.35">
      <c r="B280" t="str" cm="1">
        <f t="array" ref="B280">TRANSPOSE(_xlfn._xlws.SORT(_xlfn._xlws.FILTER(institutions[institute_ID]&amp;" | "&amp;institutions[institute_name],institutions[resource_ID]=A280)))</f>
        <v xml:space="preserve"> | </v>
      </c>
    </row>
    <row r="281" spans="2:2" x14ac:dyDescent="0.35">
      <c r="B281" t="str" cm="1">
        <f t="array" ref="B281">TRANSPOSE(_xlfn._xlws.SORT(_xlfn._xlws.FILTER(institutions[institute_ID]&amp;" | "&amp;institutions[institute_name],institutions[resource_ID]=A281)))</f>
        <v xml:space="preserve"> | </v>
      </c>
    </row>
    <row r="282" spans="2:2" x14ac:dyDescent="0.35">
      <c r="B282" t="str" cm="1">
        <f t="array" ref="B282">TRANSPOSE(_xlfn._xlws.SORT(_xlfn._xlws.FILTER(institutions[institute_ID]&amp;" | "&amp;institutions[institute_name],institutions[resource_ID]=A282)))</f>
        <v xml:space="preserve"> | </v>
      </c>
    </row>
    <row r="283" spans="2:2" x14ac:dyDescent="0.35">
      <c r="B283" t="str" cm="1">
        <f t="array" ref="B283">TRANSPOSE(_xlfn._xlws.SORT(_xlfn._xlws.FILTER(institutions[institute_ID]&amp;" | "&amp;institutions[institute_name],institutions[resource_ID]=A283)))</f>
        <v xml:space="preserve"> | </v>
      </c>
    </row>
    <row r="284" spans="2:2" x14ac:dyDescent="0.35">
      <c r="B284" t="str" cm="1">
        <f t="array" ref="B284">TRANSPOSE(_xlfn._xlws.SORT(_xlfn._xlws.FILTER(institutions[institute_ID]&amp;" | "&amp;institutions[institute_name],institutions[resource_ID]=A284)))</f>
        <v xml:space="preserve"> | </v>
      </c>
    </row>
    <row r="285" spans="2:2" x14ac:dyDescent="0.35">
      <c r="B285" t="str" cm="1">
        <f t="array" ref="B285">TRANSPOSE(_xlfn._xlws.SORT(_xlfn._xlws.FILTER(institutions[institute_ID]&amp;" | "&amp;institutions[institute_name],institutions[resource_ID]=A285)))</f>
        <v xml:space="preserve"> | </v>
      </c>
    </row>
    <row r="286" spans="2:2" x14ac:dyDescent="0.35">
      <c r="B286" t="str" cm="1">
        <f t="array" ref="B286">TRANSPOSE(_xlfn._xlws.SORT(_xlfn._xlws.FILTER(institutions[institute_ID]&amp;" | "&amp;institutions[institute_name],institutions[resource_ID]=A286)))</f>
        <v xml:space="preserve"> | </v>
      </c>
    </row>
    <row r="287" spans="2:2" x14ac:dyDescent="0.35">
      <c r="B287" t="str" cm="1">
        <f t="array" ref="B287">TRANSPOSE(_xlfn._xlws.SORT(_xlfn._xlws.FILTER(institutions[institute_ID]&amp;" | "&amp;institutions[institute_name],institutions[resource_ID]=A287)))</f>
        <v xml:space="preserve"> | </v>
      </c>
    </row>
    <row r="288" spans="2:2" x14ac:dyDescent="0.35">
      <c r="B288" t="str" cm="1">
        <f t="array" ref="B288">TRANSPOSE(_xlfn._xlws.SORT(_xlfn._xlws.FILTER(institutions[institute_ID]&amp;" | "&amp;institutions[institute_name],institutions[resource_ID]=A288)))</f>
        <v xml:space="preserve"> | </v>
      </c>
    </row>
    <row r="289" spans="2:2" x14ac:dyDescent="0.35">
      <c r="B289" t="str" cm="1">
        <f t="array" ref="B289">TRANSPOSE(_xlfn._xlws.SORT(_xlfn._xlws.FILTER(institutions[institute_ID]&amp;" | "&amp;institutions[institute_name],institutions[resource_ID]=A289)))</f>
        <v xml:space="preserve"> | </v>
      </c>
    </row>
    <row r="290" spans="2:2" x14ac:dyDescent="0.35">
      <c r="B290" t="str" cm="1">
        <f t="array" ref="B290">TRANSPOSE(_xlfn._xlws.SORT(_xlfn._xlws.FILTER(institutions[institute_ID]&amp;" | "&amp;institutions[institute_name],institutions[resource_ID]=A290)))</f>
        <v xml:space="preserve"> | </v>
      </c>
    </row>
    <row r="291" spans="2:2" x14ac:dyDescent="0.35">
      <c r="B291" t="str" cm="1">
        <f t="array" ref="B291">TRANSPOSE(_xlfn._xlws.SORT(_xlfn._xlws.FILTER(institutions[institute_ID]&amp;" | "&amp;institutions[institute_name],institutions[resource_ID]=A291)))</f>
        <v xml:space="preserve"> | </v>
      </c>
    </row>
    <row r="292" spans="2:2" x14ac:dyDescent="0.35">
      <c r="B292" t="str" cm="1">
        <f t="array" ref="B292">TRANSPOSE(_xlfn._xlws.SORT(_xlfn._xlws.FILTER(institutions[institute_ID]&amp;" | "&amp;institutions[institute_name],institutions[resource_ID]=A292)))</f>
        <v xml:space="preserve"> | </v>
      </c>
    </row>
    <row r="293" spans="2:2" x14ac:dyDescent="0.35">
      <c r="B293" t="str" cm="1">
        <f t="array" ref="B293">TRANSPOSE(_xlfn._xlws.SORT(_xlfn._xlws.FILTER(institutions[institute_ID]&amp;" | "&amp;institutions[institute_name],institutions[resource_ID]=A293)))</f>
        <v xml:space="preserve"> | </v>
      </c>
    </row>
    <row r="294" spans="2:2" x14ac:dyDescent="0.35">
      <c r="B294" t="str" cm="1">
        <f t="array" ref="B294">TRANSPOSE(_xlfn._xlws.SORT(_xlfn._xlws.FILTER(institutions[institute_ID]&amp;" | "&amp;institutions[institute_name],institutions[resource_ID]=A294)))</f>
        <v xml:space="preserve"> | </v>
      </c>
    </row>
    <row r="295" spans="2:2" x14ac:dyDescent="0.35">
      <c r="B295" t="str" cm="1">
        <f t="array" ref="B295">TRANSPOSE(_xlfn._xlws.SORT(_xlfn._xlws.FILTER(institutions[institute_ID]&amp;" | "&amp;institutions[institute_name],institutions[resource_ID]=A295)))</f>
        <v xml:space="preserve"> | </v>
      </c>
    </row>
    <row r="296" spans="2:2" x14ac:dyDescent="0.35">
      <c r="B296" t="str" cm="1">
        <f t="array" ref="B296">TRANSPOSE(_xlfn._xlws.SORT(_xlfn._xlws.FILTER(institutions[institute_ID]&amp;" | "&amp;institutions[institute_name],institutions[resource_ID]=A296)))</f>
        <v xml:space="preserve"> | </v>
      </c>
    </row>
    <row r="297" spans="2:2" x14ac:dyDescent="0.35">
      <c r="B297" t="str" cm="1">
        <f t="array" ref="B297">TRANSPOSE(_xlfn._xlws.SORT(_xlfn._xlws.FILTER(institutions[institute_ID]&amp;" | "&amp;institutions[institute_name],institutions[resource_ID]=A297)))</f>
        <v xml:space="preserve"> | </v>
      </c>
    </row>
    <row r="298" spans="2:2" x14ac:dyDescent="0.35">
      <c r="B298" t="str" cm="1">
        <f t="array" ref="B298">TRANSPOSE(_xlfn._xlws.SORT(_xlfn._xlws.FILTER(institutions[institute_ID]&amp;" | "&amp;institutions[institute_name],institutions[resource_ID]=A298)))</f>
        <v xml:space="preserve"> | </v>
      </c>
    </row>
    <row r="299" spans="2:2" x14ac:dyDescent="0.35">
      <c r="B299" t="str" cm="1">
        <f t="array" ref="B299">TRANSPOSE(_xlfn._xlws.SORT(_xlfn._xlws.FILTER(institutions[institute_ID]&amp;" | "&amp;institutions[institute_name],institutions[resource_ID]=A299)))</f>
        <v xml:space="preserve"> | </v>
      </c>
    </row>
    <row r="300" spans="2:2" x14ac:dyDescent="0.35">
      <c r="B300" t="str" cm="1">
        <f t="array" ref="B300">TRANSPOSE(_xlfn._xlws.SORT(_xlfn._xlws.FILTER(institutions[institute_ID]&amp;" | "&amp;institutions[institute_name],institutions[resource_ID]=A300)))</f>
        <v xml:space="preserve"> | </v>
      </c>
    </row>
    <row r="301" spans="2:2" x14ac:dyDescent="0.35">
      <c r="B301" t="str" cm="1">
        <f t="array" ref="B301">TRANSPOSE(_xlfn._xlws.SORT(_xlfn._xlws.FILTER(institutions[institute_ID]&amp;" | "&amp;institutions[institute_name],institutions[resource_ID]=A301)))</f>
        <v xml:space="preserve"> | </v>
      </c>
    </row>
    <row r="302" spans="2:2" x14ac:dyDescent="0.35">
      <c r="B302" t="str" cm="1">
        <f t="array" ref="B302">TRANSPOSE(_xlfn._xlws.SORT(_xlfn._xlws.FILTER(institutions[institute_ID]&amp;" | "&amp;institutions[institute_name],institutions[resource_ID]=A302)))</f>
        <v xml:space="preserve"> | </v>
      </c>
    </row>
    <row r="303" spans="2:2" x14ac:dyDescent="0.35">
      <c r="B303" t="str" cm="1">
        <f t="array" ref="B303">TRANSPOSE(_xlfn._xlws.SORT(_xlfn._xlws.FILTER(institutions[institute_ID]&amp;" | "&amp;institutions[institute_name],institutions[resource_ID]=A303)))</f>
        <v xml:space="preserve"> | </v>
      </c>
    </row>
    <row r="304" spans="2:2" x14ac:dyDescent="0.35">
      <c r="B304" t="str" cm="1">
        <f t="array" ref="B304">TRANSPOSE(_xlfn._xlws.SORT(_xlfn._xlws.FILTER(institutions[institute_ID]&amp;" | "&amp;institutions[institute_name],institutions[resource_ID]=A304)))</f>
        <v xml:space="preserve"> | </v>
      </c>
    </row>
    <row r="305" spans="2:2" x14ac:dyDescent="0.35">
      <c r="B305" t="str" cm="1">
        <f t="array" ref="B305">TRANSPOSE(_xlfn._xlws.SORT(_xlfn._xlws.FILTER(institutions[institute_ID]&amp;" | "&amp;institutions[institute_name],institutions[resource_ID]=A305)))</f>
        <v xml:space="preserve"> | </v>
      </c>
    </row>
    <row r="306" spans="2:2" x14ac:dyDescent="0.35">
      <c r="B306" t="str" cm="1">
        <f t="array" ref="B306">TRANSPOSE(_xlfn._xlws.SORT(_xlfn._xlws.FILTER(institutions[institute_ID]&amp;" | "&amp;institutions[institute_name],institutions[resource_ID]=A306)))</f>
        <v xml:space="preserve"> | </v>
      </c>
    </row>
    <row r="307" spans="2:2" x14ac:dyDescent="0.35">
      <c r="B307" t="str" cm="1">
        <f t="array" ref="B307">TRANSPOSE(_xlfn._xlws.SORT(_xlfn._xlws.FILTER(institutions[institute_ID]&amp;" | "&amp;institutions[institute_name],institutions[resource_ID]=A307)))</f>
        <v xml:space="preserve"> | </v>
      </c>
    </row>
    <row r="308" spans="2:2" x14ac:dyDescent="0.35">
      <c r="B308" t="str" cm="1">
        <f t="array" ref="B308">TRANSPOSE(_xlfn._xlws.SORT(_xlfn._xlws.FILTER(institutions[institute_ID]&amp;" | "&amp;institutions[institute_name],institutions[resource_ID]=A308)))</f>
        <v xml:space="preserve"> | </v>
      </c>
    </row>
    <row r="309" spans="2:2" x14ac:dyDescent="0.35">
      <c r="B309" t="str" cm="1">
        <f t="array" ref="B309">TRANSPOSE(_xlfn._xlws.SORT(_xlfn._xlws.FILTER(institutions[institute_ID]&amp;" | "&amp;institutions[institute_name],institutions[resource_ID]=A309)))</f>
        <v xml:space="preserve"> | </v>
      </c>
    </row>
    <row r="310" spans="2:2" x14ac:dyDescent="0.35">
      <c r="B310" t="str" cm="1">
        <f t="array" ref="B310">TRANSPOSE(_xlfn._xlws.SORT(_xlfn._xlws.FILTER(institutions[institute_ID]&amp;" | "&amp;institutions[institute_name],institutions[resource_ID]=A310)))</f>
        <v xml:space="preserve"> | </v>
      </c>
    </row>
    <row r="311" spans="2:2" x14ac:dyDescent="0.35">
      <c r="B311" t="str" cm="1">
        <f t="array" ref="B311">TRANSPOSE(_xlfn._xlws.SORT(_xlfn._xlws.FILTER(institutions[institute_ID]&amp;" | "&amp;institutions[institute_name],institutions[resource_ID]=A311)))</f>
        <v xml:space="preserve"> | </v>
      </c>
    </row>
    <row r="312" spans="2:2" x14ac:dyDescent="0.35">
      <c r="B312" t="str" cm="1">
        <f t="array" ref="B312">TRANSPOSE(_xlfn._xlws.SORT(_xlfn._xlws.FILTER(institutions[institute_ID]&amp;" | "&amp;institutions[institute_name],institutions[resource_ID]=A312)))</f>
        <v xml:space="preserve"> | </v>
      </c>
    </row>
    <row r="313" spans="2:2" x14ac:dyDescent="0.35">
      <c r="B313" t="str" cm="1">
        <f t="array" ref="B313">TRANSPOSE(_xlfn._xlws.SORT(_xlfn._xlws.FILTER(institutions[institute_ID]&amp;" | "&amp;institutions[institute_name],institutions[resource_ID]=A313)))</f>
        <v xml:space="preserve"> | </v>
      </c>
    </row>
    <row r="314" spans="2:2" x14ac:dyDescent="0.35">
      <c r="B314" t="str" cm="1">
        <f t="array" ref="B314">TRANSPOSE(_xlfn._xlws.SORT(_xlfn._xlws.FILTER(institutions[institute_ID]&amp;" | "&amp;institutions[institute_name],institutions[resource_ID]=A314)))</f>
        <v xml:space="preserve"> | </v>
      </c>
    </row>
    <row r="315" spans="2:2" x14ac:dyDescent="0.35">
      <c r="B315" t="str" cm="1">
        <f t="array" ref="B315">TRANSPOSE(_xlfn._xlws.SORT(_xlfn._xlws.FILTER(institutions[institute_ID]&amp;" | "&amp;institutions[institute_name],institutions[resource_ID]=A315)))</f>
        <v xml:space="preserve"> | </v>
      </c>
    </row>
    <row r="316" spans="2:2" x14ac:dyDescent="0.35">
      <c r="B316" t="str" cm="1">
        <f t="array" ref="B316">TRANSPOSE(_xlfn._xlws.SORT(_xlfn._xlws.FILTER(institutions[institute_ID]&amp;" | "&amp;institutions[institute_name],institutions[resource_ID]=A316)))</f>
        <v xml:space="preserve"> | </v>
      </c>
    </row>
    <row r="317" spans="2:2" x14ac:dyDescent="0.35">
      <c r="B317" t="str" cm="1">
        <f t="array" ref="B317">TRANSPOSE(_xlfn._xlws.SORT(_xlfn._xlws.FILTER(institutions[institute_ID]&amp;" | "&amp;institutions[institute_name],institutions[resource_ID]=A317)))</f>
        <v xml:space="preserve"> | </v>
      </c>
    </row>
    <row r="318" spans="2:2" x14ac:dyDescent="0.35">
      <c r="B318" t="str" cm="1">
        <f t="array" ref="B318">TRANSPOSE(_xlfn._xlws.SORT(_xlfn._xlws.FILTER(institutions[institute_ID]&amp;" | "&amp;institutions[institute_name],institutions[resource_ID]=A318)))</f>
        <v xml:space="preserve"> | </v>
      </c>
    </row>
    <row r="319" spans="2:2" x14ac:dyDescent="0.35">
      <c r="B319" t="str" cm="1">
        <f t="array" ref="B319">TRANSPOSE(_xlfn._xlws.SORT(_xlfn._xlws.FILTER(institutions[institute_ID]&amp;" | "&amp;institutions[institute_name],institutions[resource_ID]=A319)))</f>
        <v xml:space="preserve"> | </v>
      </c>
    </row>
    <row r="320" spans="2:2" x14ac:dyDescent="0.35">
      <c r="B320" t="str" cm="1">
        <f t="array" ref="B320">TRANSPOSE(_xlfn._xlws.SORT(_xlfn._xlws.FILTER(institutions[institute_ID]&amp;" | "&amp;institutions[institute_name],institutions[resource_ID]=A320)))</f>
        <v xml:space="preserve"> | </v>
      </c>
    </row>
    <row r="321" spans="2:2" x14ac:dyDescent="0.35">
      <c r="B321" t="str" cm="1">
        <f t="array" ref="B321">TRANSPOSE(_xlfn._xlws.SORT(_xlfn._xlws.FILTER(institutions[institute_ID]&amp;" | "&amp;institutions[institute_name],institutions[resource_ID]=A321)))</f>
        <v xml:space="preserve"> | </v>
      </c>
    </row>
    <row r="322" spans="2:2" x14ac:dyDescent="0.35">
      <c r="B322" t="str" cm="1">
        <f t="array" ref="B322">TRANSPOSE(_xlfn._xlws.SORT(_xlfn._xlws.FILTER(institutions[institute_ID]&amp;" | "&amp;institutions[institute_name],institutions[resource_ID]=A322)))</f>
        <v xml:space="preserve"> | </v>
      </c>
    </row>
    <row r="323" spans="2:2" x14ac:dyDescent="0.35">
      <c r="B323" t="str" cm="1">
        <f t="array" ref="B323">TRANSPOSE(_xlfn._xlws.SORT(_xlfn._xlws.FILTER(institutions[institute_ID]&amp;" | "&amp;institutions[institute_name],institutions[resource_ID]=A323)))</f>
        <v xml:space="preserve"> | </v>
      </c>
    </row>
    <row r="324" spans="2:2" x14ac:dyDescent="0.35">
      <c r="B324" t="str" cm="1">
        <f t="array" ref="B324">TRANSPOSE(_xlfn._xlws.SORT(_xlfn._xlws.FILTER(institutions[institute_ID]&amp;" | "&amp;institutions[institute_name],institutions[resource_ID]=A324)))</f>
        <v xml:space="preserve"> | </v>
      </c>
    </row>
    <row r="325" spans="2:2" x14ac:dyDescent="0.35">
      <c r="B325" t="str" cm="1">
        <f t="array" ref="B325">TRANSPOSE(_xlfn._xlws.SORT(_xlfn._xlws.FILTER(institutions[institute_ID]&amp;" | "&amp;institutions[institute_name],institutions[resource_ID]=A325)))</f>
        <v xml:space="preserve"> | </v>
      </c>
    </row>
    <row r="326" spans="2:2" x14ac:dyDescent="0.35">
      <c r="B326" t="str" cm="1">
        <f t="array" ref="B326">TRANSPOSE(_xlfn._xlws.SORT(_xlfn._xlws.FILTER(institutions[institute_ID]&amp;" | "&amp;institutions[institute_name],institutions[resource_ID]=A326)))</f>
        <v xml:space="preserve"> | </v>
      </c>
    </row>
    <row r="327" spans="2:2" x14ac:dyDescent="0.35">
      <c r="B327" t="str" cm="1">
        <f t="array" ref="B327">TRANSPOSE(_xlfn._xlws.SORT(_xlfn._xlws.FILTER(institutions[institute_ID]&amp;" | "&amp;institutions[institute_name],institutions[resource_ID]=A327)))</f>
        <v xml:space="preserve"> | </v>
      </c>
    </row>
    <row r="328" spans="2:2" x14ac:dyDescent="0.35">
      <c r="B328" t="str" cm="1">
        <f t="array" ref="B328">TRANSPOSE(_xlfn._xlws.SORT(_xlfn._xlws.FILTER(institutions[institute_ID]&amp;" | "&amp;institutions[institute_name],institutions[resource_ID]=A328)))</f>
        <v xml:space="preserve"> | </v>
      </c>
    </row>
    <row r="329" spans="2:2" x14ac:dyDescent="0.35">
      <c r="B329" t="str" cm="1">
        <f t="array" ref="B329">TRANSPOSE(_xlfn._xlws.SORT(_xlfn._xlws.FILTER(institutions[institute_ID]&amp;" | "&amp;institutions[institute_name],institutions[resource_ID]=A329)))</f>
        <v xml:space="preserve"> | </v>
      </c>
    </row>
    <row r="330" spans="2:2" x14ac:dyDescent="0.35">
      <c r="B330" t="str" cm="1">
        <f t="array" ref="B330">TRANSPOSE(_xlfn._xlws.SORT(_xlfn._xlws.FILTER(institutions[institute_ID]&amp;" | "&amp;institutions[institute_name],institutions[resource_ID]=A330)))</f>
        <v xml:space="preserve"> | </v>
      </c>
    </row>
    <row r="331" spans="2:2" x14ac:dyDescent="0.35">
      <c r="B331" t="str" cm="1">
        <f t="array" ref="B331">TRANSPOSE(_xlfn._xlws.SORT(_xlfn._xlws.FILTER(institutions[institute_ID]&amp;" | "&amp;institutions[institute_name],institutions[resource_ID]=A331)))</f>
        <v xml:space="preserve"> | </v>
      </c>
    </row>
    <row r="332" spans="2:2" x14ac:dyDescent="0.35">
      <c r="B332" t="str" cm="1">
        <f t="array" ref="B332">TRANSPOSE(_xlfn._xlws.SORT(_xlfn._xlws.FILTER(institutions[institute_ID]&amp;" | "&amp;institutions[institute_name],institutions[resource_ID]=A332)))</f>
        <v xml:space="preserve"> | </v>
      </c>
    </row>
    <row r="333" spans="2:2" x14ac:dyDescent="0.35">
      <c r="B333" t="str" cm="1">
        <f t="array" ref="B333">TRANSPOSE(_xlfn._xlws.SORT(_xlfn._xlws.FILTER(institutions[institute_ID]&amp;" | "&amp;institutions[institute_name],institutions[resource_ID]=A333)))</f>
        <v xml:space="preserve"> | </v>
      </c>
    </row>
    <row r="334" spans="2:2" x14ac:dyDescent="0.35">
      <c r="B334" t="str" cm="1">
        <f t="array" ref="B334">TRANSPOSE(_xlfn._xlws.SORT(_xlfn._xlws.FILTER(institutions[institute_ID]&amp;" | "&amp;institutions[institute_name],institutions[resource_ID]=A334)))</f>
        <v xml:space="preserve"> | </v>
      </c>
    </row>
    <row r="335" spans="2:2" x14ac:dyDescent="0.35">
      <c r="B335" t="str" cm="1">
        <f t="array" ref="B335">TRANSPOSE(_xlfn._xlws.SORT(_xlfn._xlws.FILTER(institutions[institute_ID]&amp;" | "&amp;institutions[institute_name],institutions[resource_ID]=A335)))</f>
        <v xml:space="preserve"> | </v>
      </c>
    </row>
    <row r="336" spans="2:2" x14ac:dyDescent="0.35">
      <c r="B336" t="str" cm="1">
        <f t="array" ref="B336">TRANSPOSE(_xlfn._xlws.SORT(_xlfn._xlws.FILTER(institutions[institute_ID]&amp;" | "&amp;institutions[institute_name],institutions[resource_ID]=A336)))</f>
        <v xml:space="preserve"> | </v>
      </c>
    </row>
    <row r="337" spans="2:2" x14ac:dyDescent="0.35">
      <c r="B337" t="str" cm="1">
        <f t="array" ref="B337">TRANSPOSE(_xlfn._xlws.SORT(_xlfn._xlws.FILTER(institutions[institute_ID]&amp;" | "&amp;institutions[institute_name],institutions[resource_ID]=A337)))</f>
        <v xml:space="preserve"> | </v>
      </c>
    </row>
    <row r="338" spans="2:2" x14ac:dyDescent="0.35">
      <c r="B338" t="str" cm="1">
        <f t="array" ref="B338">TRANSPOSE(_xlfn._xlws.SORT(_xlfn._xlws.FILTER(institutions[institute_ID]&amp;" | "&amp;institutions[institute_name],institutions[resource_ID]=A338)))</f>
        <v xml:space="preserve"> | </v>
      </c>
    </row>
    <row r="339" spans="2:2" x14ac:dyDescent="0.35">
      <c r="B339" t="str" cm="1">
        <f t="array" ref="B339">TRANSPOSE(_xlfn._xlws.SORT(_xlfn._xlws.FILTER(institutions[institute_ID]&amp;" | "&amp;institutions[institute_name],institutions[resource_ID]=A339)))</f>
        <v xml:space="preserve"> | </v>
      </c>
    </row>
    <row r="340" spans="2:2" x14ac:dyDescent="0.35">
      <c r="B340" t="str" cm="1">
        <f t="array" ref="B340">TRANSPOSE(_xlfn._xlws.SORT(_xlfn._xlws.FILTER(institutions[institute_ID]&amp;" | "&amp;institutions[institute_name],institutions[resource_ID]=A340)))</f>
        <v xml:space="preserve"> | </v>
      </c>
    </row>
    <row r="341" spans="2:2" x14ac:dyDescent="0.35">
      <c r="B341" t="str" cm="1">
        <f t="array" ref="B341">TRANSPOSE(_xlfn._xlws.SORT(_xlfn._xlws.FILTER(institutions[institute_ID]&amp;" | "&amp;institutions[institute_name],institutions[resource_ID]=A341)))</f>
        <v xml:space="preserve"> | </v>
      </c>
    </row>
    <row r="342" spans="2:2" x14ac:dyDescent="0.35">
      <c r="B342" t="str" cm="1">
        <f t="array" ref="B342">TRANSPOSE(_xlfn._xlws.SORT(_xlfn._xlws.FILTER(institutions[institute_ID]&amp;" | "&amp;institutions[institute_name],institutions[resource_ID]=A342)))</f>
        <v xml:space="preserve"> | </v>
      </c>
    </row>
    <row r="343" spans="2:2" x14ac:dyDescent="0.35">
      <c r="B343" t="str" cm="1">
        <f t="array" ref="B343">TRANSPOSE(_xlfn._xlws.SORT(_xlfn._xlws.FILTER(institutions[institute_ID]&amp;" | "&amp;institutions[institute_name],institutions[resource_ID]=A343)))</f>
        <v xml:space="preserve"> | </v>
      </c>
    </row>
    <row r="344" spans="2:2" x14ac:dyDescent="0.35">
      <c r="B344" t="str" cm="1">
        <f t="array" ref="B344">TRANSPOSE(_xlfn._xlws.SORT(_xlfn._xlws.FILTER(institutions[institute_ID]&amp;" | "&amp;institutions[institute_name],institutions[resource_ID]=A344)))</f>
        <v xml:space="preserve"> | </v>
      </c>
    </row>
    <row r="345" spans="2:2" x14ac:dyDescent="0.35">
      <c r="B345" t="str" cm="1">
        <f t="array" ref="B345">TRANSPOSE(_xlfn._xlws.SORT(_xlfn._xlws.FILTER(institutions[institute_ID]&amp;" | "&amp;institutions[institute_name],institutions[resource_ID]=A345)))</f>
        <v xml:space="preserve"> | </v>
      </c>
    </row>
    <row r="346" spans="2:2" x14ac:dyDescent="0.35">
      <c r="B346" t="str" cm="1">
        <f t="array" ref="B346">TRANSPOSE(_xlfn._xlws.SORT(_xlfn._xlws.FILTER(institutions[institute_ID]&amp;" | "&amp;institutions[institute_name],institutions[resource_ID]=A346)))</f>
        <v xml:space="preserve"> | </v>
      </c>
    </row>
    <row r="347" spans="2:2" x14ac:dyDescent="0.35">
      <c r="B347" t="str" cm="1">
        <f t="array" ref="B347">TRANSPOSE(_xlfn._xlws.SORT(_xlfn._xlws.FILTER(institutions[institute_ID]&amp;" | "&amp;institutions[institute_name],institutions[resource_ID]=A347)))</f>
        <v xml:space="preserve"> | </v>
      </c>
    </row>
    <row r="348" spans="2:2" x14ac:dyDescent="0.35">
      <c r="B348" t="str" cm="1">
        <f t="array" ref="B348">TRANSPOSE(_xlfn._xlws.SORT(_xlfn._xlws.FILTER(institutions[institute_ID]&amp;" | "&amp;institutions[institute_name],institutions[resource_ID]=A348)))</f>
        <v xml:space="preserve"> | </v>
      </c>
    </row>
    <row r="349" spans="2:2" x14ac:dyDescent="0.35">
      <c r="B349" t="str" cm="1">
        <f t="array" ref="B349">TRANSPOSE(_xlfn._xlws.SORT(_xlfn._xlws.FILTER(institutions[institute_ID]&amp;" | "&amp;institutions[institute_name],institutions[resource_ID]=A349)))</f>
        <v xml:space="preserve"> | </v>
      </c>
    </row>
    <row r="350" spans="2:2" x14ac:dyDescent="0.35">
      <c r="B350" t="str" cm="1">
        <f t="array" ref="B350">TRANSPOSE(_xlfn._xlws.SORT(_xlfn._xlws.FILTER(institutions[institute_ID]&amp;" | "&amp;institutions[institute_name],institutions[resource_ID]=A350)))</f>
        <v xml:space="preserve"> | </v>
      </c>
    </row>
    <row r="351" spans="2:2" x14ac:dyDescent="0.35">
      <c r="B351" t="str" cm="1">
        <f t="array" ref="B351">TRANSPOSE(_xlfn._xlws.SORT(_xlfn._xlws.FILTER(institutions[institute_ID]&amp;" | "&amp;institutions[institute_name],institutions[resource_ID]=A351)))</f>
        <v xml:space="preserve"> | </v>
      </c>
    </row>
    <row r="352" spans="2:2" x14ac:dyDescent="0.35">
      <c r="B352" t="str" cm="1">
        <f t="array" ref="B352">TRANSPOSE(_xlfn._xlws.SORT(_xlfn._xlws.FILTER(institutions[institute_ID]&amp;" | "&amp;institutions[institute_name],institutions[resource_ID]=A352)))</f>
        <v xml:space="preserve"> | </v>
      </c>
    </row>
    <row r="353" spans="2:2" x14ac:dyDescent="0.35">
      <c r="B353" t="str" cm="1">
        <f t="array" ref="B353">TRANSPOSE(_xlfn._xlws.SORT(_xlfn._xlws.FILTER(institutions[institute_ID]&amp;" | "&amp;institutions[institute_name],institutions[resource_ID]=A353)))</f>
        <v xml:space="preserve"> | </v>
      </c>
    </row>
    <row r="354" spans="2:2" x14ac:dyDescent="0.35">
      <c r="B354" t="str" cm="1">
        <f t="array" ref="B354">TRANSPOSE(_xlfn._xlws.SORT(_xlfn._xlws.FILTER(institutions[institute_ID]&amp;" | "&amp;institutions[institute_name],institutions[resource_ID]=A354)))</f>
        <v xml:space="preserve"> | </v>
      </c>
    </row>
    <row r="355" spans="2:2" x14ac:dyDescent="0.35">
      <c r="B355" t="str" cm="1">
        <f t="array" ref="B355">TRANSPOSE(_xlfn._xlws.SORT(_xlfn._xlws.FILTER(institutions[institute_ID]&amp;" | "&amp;institutions[institute_name],institutions[resource_ID]=A355)))</f>
        <v xml:space="preserve"> | </v>
      </c>
    </row>
    <row r="356" spans="2:2" x14ac:dyDescent="0.35">
      <c r="B356" t="str" cm="1">
        <f t="array" ref="B356">TRANSPOSE(_xlfn._xlws.SORT(_xlfn._xlws.FILTER(institutions[institute_ID]&amp;" | "&amp;institutions[institute_name],institutions[resource_ID]=A356)))</f>
        <v xml:space="preserve"> | </v>
      </c>
    </row>
    <row r="357" spans="2:2" x14ac:dyDescent="0.35">
      <c r="B357" t="str" cm="1">
        <f t="array" ref="B357">TRANSPOSE(_xlfn._xlws.SORT(_xlfn._xlws.FILTER(institutions[institute_ID]&amp;" | "&amp;institutions[institute_name],institutions[resource_ID]=A357)))</f>
        <v xml:space="preserve"> | </v>
      </c>
    </row>
    <row r="358" spans="2:2" x14ac:dyDescent="0.35">
      <c r="B358" t="str" cm="1">
        <f t="array" ref="B358">TRANSPOSE(_xlfn._xlws.SORT(_xlfn._xlws.FILTER(institutions[institute_ID]&amp;" | "&amp;institutions[institute_name],institutions[resource_ID]=A358)))</f>
        <v xml:space="preserve"> | </v>
      </c>
    </row>
    <row r="359" spans="2:2" x14ac:dyDescent="0.35">
      <c r="B359" t="str" cm="1">
        <f t="array" ref="B359">TRANSPOSE(_xlfn._xlws.SORT(_xlfn._xlws.FILTER(institutions[institute_ID]&amp;" | "&amp;institutions[institute_name],institutions[resource_ID]=A359)))</f>
        <v xml:space="preserve"> | </v>
      </c>
    </row>
    <row r="360" spans="2:2" x14ac:dyDescent="0.35">
      <c r="B360" t="str" cm="1">
        <f t="array" ref="B360">TRANSPOSE(_xlfn._xlws.SORT(_xlfn._xlws.FILTER(institutions[institute_ID]&amp;" | "&amp;institutions[institute_name],institutions[resource_ID]=A360)))</f>
        <v xml:space="preserve"> | </v>
      </c>
    </row>
    <row r="361" spans="2:2" x14ac:dyDescent="0.35">
      <c r="B361" t="str" cm="1">
        <f t="array" ref="B361">TRANSPOSE(_xlfn._xlws.SORT(_xlfn._xlws.FILTER(institutions[institute_ID]&amp;" | "&amp;institutions[institute_name],institutions[resource_ID]=A361)))</f>
        <v xml:space="preserve"> | </v>
      </c>
    </row>
    <row r="362" spans="2:2" x14ac:dyDescent="0.35">
      <c r="B362" t="str" cm="1">
        <f t="array" ref="B362">TRANSPOSE(_xlfn._xlws.SORT(_xlfn._xlws.FILTER(institutions[institute_ID]&amp;" | "&amp;institutions[institute_name],institutions[resource_ID]=A362)))</f>
        <v xml:space="preserve"> | </v>
      </c>
    </row>
    <row r="363" spans="2:2" x14ac:dyDescent="0.35">
      <c r="B363" t="str" cm="1">
        <f t="array" ref="B363">TRANSPOSE(_xlfn._xlws.SORT(_xlfn._xlws.FILTER(institutions[institute_ID]&amp;" | "&amp;institutions[institute_name],institutions[resource_ID]=A363)))</f>
        <v xml:space="preserve"> | </v>
      </c>
    </row>
    <row r="364" spans="2:2" x14ac:dyDescent="0.35">
      <c r="B364" t="str" cm="1">
        <f t="array" ref="B364">TRANSPOSE(_xlfn._xlws.SORT(_xlfn._xlws.FILTER(institutions[institute_ID]&amp;" | "&amp;institutions[institute_name],institutions[resource_ID]=A364)))</f>
        <v xml:space="preserve"> | </v>
      </c>
    </row>
    <row r="365" spans="2:2" x14ac:dyDescent="0.35">
      <c r="B365" t="str" cm="1">
        <f t="array" ref="B365">TRANSPOSE(_xlfn._xlws.SORT(_xlfn._xlws.FILTER(institutions[institute_ID]&amp;" | "&amp;institutions[institute_name],institutions[resource_ID]=A365)))</f>
        <v xml:space="preserve"> | </v>
      </c>
    </row>
    <row r="366" spans="2:2" x14ac:dyDescent="0.35">
      <c r="B366" t="str" cm="1">
        <f t="array" ref="B366">TRANSPOSE(_xlfn._xlws.SORT(_xlfn._xlws.FILTER(institutions[institute_ID]&amp;" | "&amp;institutions[institute_name],institutions[resource_ID]=A366)))</f>
        <v xml:space="preserve"> | </v>
      </c>
    </row>
    <row r="367" spans="2:2" x14ac:dyDescent="0.35">
      <c r="B367" t="str" cm="1">
        <f t="array" ref="B367">TRANSPOSE(_xlfn._xlws.SORT(_xlfn._xlws.FILTER(institutions[institute_ID]&amp;" | "&amp;institutions[institute_name],institutions[resource_ID]=A367)))</f>
        <v xml:space="preserve"> | </v>
      </c>
    </row>
    <row r="368" spans="2:2" x14ac:dyDescent="0.35">
      <c r="B368" t="str" cm="1">
        <f t="array" ref="B368">TRANSPOSE(_xlfn._xlws.SORT(_xlfn._xlws.FILTER(institutions[institute_ID]&amp;" | "&amp;institutions[institute_name],institutions[resource_ID]=A368)))</f>
        <v xml:space="preserve"> | </v>
      </c>
    </row>
    <row r="369" spans="2:2" x14ac:dyDescent="0.35">
      <c r="B369" t="str" cm="1">
        <f t="array" ref="B369">TRANSPOSE(_xlfn._xlws.SORT(_xlfn._xlws.FILTER(institutions[institute_ID]&amp;" | "&amp;institutions[institute_name],institutions[resource_ID]=A369)))</f>
        <v xml:space="preserve"> | </v>
      </c>
    </row>
    <row r="370" spans="2:2" x14ac:dyDescent="0.35">
      <c r="B370" t="str" cm="1">
        <f t="array" ref="B370">TRANSPOSE(_xlfn._xlws.SORT(_xlfn._xlws.FILTER(institutions[institute_ID]&amp;" | "&amp;institutions[institute_name],institutions[resource_ID]=A370)))</f>
        <v xml:space="preserve"> | </v>
      </c>
    </row>
    <row r="371" spans="2:2" x14ac:dyDescent="0.35">
      <c r="B371" t="str" cm="1">
        <f t="array" ref="B371">TRANSPOSE(_xlfn._xlws.SORT(_xlfn._xlws.FILTER(institutions[institute_ID]&amp;" | "&amp;institutions[institute_name],institutions[resource_ID]=A371)))</f>
        <v xml:space="preserve"> | </v>
      </c>
    </row>
    <row r="372" spans="2:2" x14ac:dyDescent="0.35">
      <c r="B372" t="str" cm="1">
        <f t="array" ref="B372">TRANSPOSE(_xlfn._xlws.SORT(_xlfn._xlws.FILTER(institutions[institute_ID]&amp;" | "&amp;institutions[institute_name],institutions[resource_ID]=A372)))</f>
        <v xml:space="preserve"> | </v>
      </c>
    </row>
    <row r="373" spans="2:2" x14ac:dyDescent="0.35">
      <c r="B373" t="str" cm="1">
        <f t="array" ref="B373">TRANSPOSE(_xlfn._xlws.SORT(_xlfn._xlws.FILTER(institutions[institute_ID]&amp;" | "&amp;institutions[institute_name],institutions[resource_ID]=A373)))</f>
        <v xml:space="preserve"> | </v>
      </c>
    </row>
    <row r="374" spans="2:2" x14ac:dyDescent="0.35">
      <c r="B374" t="str" cm="1">
        <f t="array" ref="B374">TRANSPOSE(_xlfn._xlws.SORT(_xlfn._xlws.FILTER(institutions[institute_ID]&amp;" | "&amp;institutions[institute_name],institutions[resource_ID]=A374)))</f>
        <v xml:space="preserve"> | </v>
      </c>
    </row>
    <row r="375" spans="2:2" x14ac:dyDescent="0.35">
      <c r="B375" t="str" cm="1">
        <f t="array" ref="B375">TRANSPOSE(_xlfn._xlws.SORT(_xlfn._xlws.FILTER(institutions[institute_ID]&amp;" | "&amp;institutions[institute_name],institutions[resource_ID]=A375)))</f>
        <v xml:space="preserve"> | </v>
      </c>
    </row>
    <row r="376" spans="2:2" x14ac:dyDescent="0.35">
      <c r="B376" t="str" cm="1">
        <f t="array" ref="B376">TRANSPOSE(_xlfn._xlws.SORT(_xlfn._xlws.FILTER(institutions[institute_ID]&amp;" | "&amp;institutions[institute_name],institutions[resource_ID]=A376)))</f>
        <v xml:space="preserve"> | </v>
      </c>
    </row>
    <row r="377" spans="2:2" x14ac:dyDescent="0.35">
      <c r="B377" t="str" cm="1">
        <f t="array" ref="B377">TRANSPOSE(_xlfn._xlws.SORT(_xlfn._xlws.FILTER(institutions[institute_ID]&amp;" | "&amp;institutions[institute_name],institutions[resource_ID]=A377)))</f>
        <v xml:space="preserve"> | </v>
      </c>
    </row>
    <row r="378" spans="2:2" x14ac:dyDescent="0.35">
      <c r="B378" t="str" cm="1">
        <f t="array" ref="B378">TRANSPOSE(_xlfn._xlws.SORT(_xlfn._xlws.FILTER(institutions[institute_ID]&amp;" | "&amp;institutions[institute_name],institutions[resource_ID]=A378)))</f>
        <v xml:space="preserve"> | </v>
      </c>
    </row>
    <row r="379" spans="2:2" x14ac:dyDescent="0.35">
      <c r="B379" t="str" cm="1">
        <f t="array" ref="B379">TRANSPOSE(_xlfn._xlws.SORT(_xlfn._xlws.FILTER(institutions[institute_ID]&amp;" | "&amp;institutions[institute_name],institutions[resource_ID]=A379)))</f>
        <v xml:space="preserve"> | </v>
      </c>
    </row>
    <row r="380" spans="2:2" x14ac:dyDescent="0.35">
      <c r="B380" t="str" cm="1">
        <f t="array" ref="B380">TRANSPOSE(_xlfn._xlws.SORT(_xlfn._xlws.FILTER(institutions[institute_ID]&amp;" | "&amp;institutions[institute_name],institutions[resource_ID]=A380)))</f>
        <v xml:space="preserve"> | </v>
      </c>
    </row>
    <row r="381" spans="2:2" x14ac:dyDescent="0.35">
      <c r="B381" t="str" cm="1">
        <f t="array" ref="B381">TRANSPOSE(_xlfn._xlws.SORT(_xlfn._xlws.FILTER(institutions[institute_ID]&amp;" | "&amp;institutions[institute_name],institutions[resource_ID]=A381)))</f>
        <v xml:space="preserve"> | </v>
      </c>
    </row>
    <row r="382" spans="2:2" x14ac:dyDescent="0.35">
      <c r="B382" t="str" cm="1">
        <f t="array" ref="B382">TRANSPOSE(_xlfn._xlws.SORT(_xlfn._xlws.FILTER(institutions[institute_ID]&amp;" | "&amp;institutions[institute_name],institutions[resource_ID]=A382)))</f>
        <v xml:space="preserve"> | </v>
      </c>
    </row>
    <row r="383" spans="2:2" x14ac:dyDescent="0.35">
      <c r="B383" t="str" cm="1">
        <f t="array" ref="B383">TRANSPOSE(_xlfn._xlws.SORT(_xlfn._xlws.FILTER(institutions[institute_ID]&amp;" | "&amp;institutions[institute_name],institutions[resource_ID]=A383)))</f>
        <v xml:space="preserve"> | </v>
      </c>
    </row>
    <row r="384" spans="2:2" x14ac:dyDescent="0.35">
      <c r="B384" t="str" cm="1">
        <f t="array" ref="B384">TRANSPOSE(_xlfn._xlws.SORT(_xlfn._xlws.FILTER(institutions[institute_ID]&amp;" | "&amp;institutions[institute_name],institutions[resource_ID]=A384)))</f>
        <v xml:space="preserve"> | </v>
      </c>
    </row>
    <row r="385" spans="2:2" x14ac:dyDescent="0.35">
      <c r="B385" t="str" cm="1">
        <f t="array" ref="B385">TRANSPOSE(_xlfn._xlws.SORT(_xlfn._xlws.FILTER(institutions[institute_ID]&amp;" | "&amp;institutions[institute_name],institutions[resource_ID]=A385)))</f>
        <v xml:space="preserve"> | </v>
      </c>
    </row>
    <row r="386" spans="2:2" x14ac:dyDescent="0.35">
      <c r="B386" t="str" cm="1">
        <f t="array" ref="B386">TRANSPOSE(_xlfn._xlws.SORT(_xlfn._xlws.FILTER(institutions[institute_ID]&amp;" | "&amp;institutions[institute_name],institutions[resource_ID]=A386)))</f>
        <v xml:space="preserve"> | </v>
      </c>
    </row>
    <row r="387" spans="2:2" x14ac:dyDescent="0.35">
      <c r="B387" t="str" cm="1">
        <f t="array" ref="B387">TRANSPOSE(_xlfn._xlws.SORT(_xlfn._xlws.FILTER(institutions[institute_ID]&amp;" | "&amp;institutions[institute_name],institutions[resource_ID]=A387)))</f>
        <v xml:space="preserve"> | </v>
      </c>
    </row>
    <row r="388" spans="2:2" x14ac:dyDescent="0.35">
      <c r="B388" t="str" cm="1">
        <f t="array" ref="B388">TRANSPOSE(_xlfn._xlws.SORT(_xlfn._xlws.FILTER(institutions[institute_ID]&amp;" | "&amp;institutions[institute_name],institutions[resource_ID]=A388)))</f>
        <v xml:space="preserve"> | </v>
      </c>
    </row>
    <row r="389" spans="2:2" x14ac:dyDescent="0.35">
      <c r="B389" t="str" cm="1">
        <f t="array" ref="B389">TRANSPOSE(_xlfn._xlws.SORT(_xlfn._xlws.FILTER(institutions[institute_ID]&amp;" | "&amp;institutions[institute_name],institutions[resource_ID]=A389)))</f>
        <v xml:space="preserve"> | </v>
      </c>
    </row>
    <row r="390" spans="2:2" x14ac:dyDescent="0.35">
      <c r="B390" t="str" cm="1">
        <f t="array" ref="B390">TRANSPOSE(_xlfn._xlws.SORT(_xlfn._xlws.FILTER(institutions[institute_ID]&amp;" | "&amp;institutions[institute_name],institutions[resource_ID]=A390)))</f>
        <v xml:space="preserve"> | </v>
      </c>
    </row>
    <row r="391" spans="2:2" x14ac:dyDescent="0.35">
      <c r="B391" t="str" cm="1">
        <f t="array" ref="B391">TRANSPOSE(_xlfn._xlws.SORT(_xlfn._xlws.FILTER(institutions[institute_ID]&amp;" | "&amp;institutions[institute_name],institutions[resource_ID]=A391)))</f>
        <v xml:space="preserve"> | </v>
      </c>
    </row>
    <row r="392" spans="2:2" x14ac:dyDescent="0.35">
      <c r="B392" t="str" cm="1">
        <f t="array" ref="B392">TRANSPOSE(_xlfn._xlws.SORT(_xlfn._xlws.FILTER(institutions[institute_ID]&amp;" | "&amp;institutions[institute_name],institutions[resource_ID]=A392)))</f>
        <v xml:space="preserve"> | </v>
      </c>
    </row>
    <row r="393" spans="2:2" x14ac:dyDescent="0.35">
      <c r="B393" t="str" cm="1">
        <f t="array" ref="B393">TRANSPOSE(_xlfn._xlws.SORT(_xlfn._xlws.FILTER(institutions[institute_ID]&amp;" | "&amp;institutions[institute_name],institutions[resource_ID]=A393)))</f>
        <v xml:space="preserve"> | </v>
      </c>
    </row>
    <row r="394" spans="2:2" x14ac:dyDescent="0.35">
      <c r="B394" t="str" cm="1">
        <f t="array" ref="B394">TRANSPOSE(_xlfn._xlws.SORT(_xlfn._xlws.FILTER(institutions[institute_ID]&amp;" | "&amp;institutions[institute_name],institutions[resource_ID]=A394)))</f>
        <v xml:space="preserve"> | </v>
      </c>
    </row>
    <row r="395" spans="2:2" x14ac:dyDescent="0.35">
      <c r="B395" t="str" cm="1">
        <f t="array" ref="B395">TRANSPOSE(_xlfn._xlws.SORT(_xlfn._xlws.FILTER(institutions[institute_ID]&amp;" | "&amp;institutions[institute_name],institutions[resource_ID]=A395)))</f>
        <v xml:space="preserve"> | </v>
      </c>
    </row>
    <row r="396" spans="2:2" x14ac:dyDescent="0.35">
      <c r="B396" t="str" cm="1">
        <f t="array" ref="B396">TRANSPOSE(_xlfn._xlws.SORT(_xlfn._xlws.FILTER(institutions[institute_ID]&amp;" | "&amp;institutions[institute_name],institutions[resource_ID]=A396)))</f>
        <v xml:space="preserve"> | </v>
      </c>
    </row>
    <row r="397" spans="2:2" x14ac:dyDescent="0.35">
      <c r="B397" t="str" cm="1">
        <f t="array" ref="B397">TRANSPOSE(_xlfn._xlws.SORT(_xlfn._xlws.FILTER(institutions[institute_ID]&amp;" | "&amp;institutions[institute_name],institutions[resource_ID]=A397)))</f>
        <v xml:space="preserve"> | </v>
      </c>
    </row>
    <row r="398" spans="2:2" x14ac:dyDescent="0.35">
      <c r="B398" t="str" cm="1">
        <f t="array" ref="B398">TRANSPOSE(_xlfn._xlws.SORT(_xlfn._xlws.FILTER(institutions[institute_ID]&amp;" | "&amp;institutions[institute_name],institutions[resource_ID]=A398)))</f>
        <v xml:space="preserve"> | </v>
      </c>
    </row>
    <row r="399" spans="2:2" x14ac:dyDescent="0.35">
      <c r="B399" t="str" cm="1">
        <f t="array" ref="B399">TRANSPOSE(_xlfn._xlws.SORT(_xlfn._xlws.FILTER(institutions[institute_ID]&amp;" | "&amp;institutions[institute_name],institutions[resource_ID]=A399)))</f>
        <v xml:space="preserve"> | </v>
      </c>
    </row>
    <row r="400" spans="2:2" x14ac:dyDescent="0.35">
      <c r="B400" t="str" cm="1">
        <f t="array" ref="B400">TRANSPOSE(_xlfn._xlws.SORT(_xlfn._xlws.FILTER(institutions[institute_ID]&amp;" | "&amp;institutions[institute_name],institutions[resource_ID]=A400)))</f>
        <v xml:space="preserve"> | </v>
      </c>
    </row>
    <row r="401" spans="2:2" x14ac:dyDescent="0.35">
      <c r="B401" t="str" cm="1">
        <f t="array" ref="B401">TRANSPOSE(_xlfn._xlws.SORT(_xlfn._xlws.FILTER(institutions[institute_ID]&amp;" | "&amp;institutions[institute_name],institutions[resource_ID]=A401)))</f>
        <v xml:space="preserve"> | </v>
      </c>
    </row>
    <row r="402" spans="2:2" x14ac:dyDescent="0.35">
      <c r="B402" t="str" cm="1">
        <f t="array" ref="B402">TRANSPOSE(_xlfn._xlws.SORT(_xlfn._xlws.FILTER(institutions[institute_ID]&amp;" | "&amp;institutions[institute_name],institutions[resource_ID]=A402)))</f>
        <v xml:space="preserve"> | </v>
      </c>
    </row>
    <row r="403" spans="2:2" x14ac:dyDescent="0.35">
      <c r="B403" t="str" cm="1">
        <f t="array" ref="B403">TRANSPOSE(_xlfn._xlws.SORT(_xlfn._xlws.FILTER(institutions[institute_ID]&amp;" | "&amp;institutions[institute_name],institutions[resource_ID]=A403)))</f>
        <v xml:space="preserve"> | </v>
      </c>
    </row>
    <row r="404" spans="2:2" x14ac:dyDescent="0.35">
      <c r="B404" t="str" cm="1">
        <f t="array" ref="B404">TRANSPOSE(_xlfn._xlws.SORT(_xlfn._xlws.FILTER(institutions[institute_ID]&amp;" | "&amp;institutions[institute_name],institutions[resource_ID]=A404)))</f>
        <v xml:space="preserve"> | </v>
      </c>
    </row>
    <row r="405" spans="2:2" x14ac:dyDescent="0.35">
      <c r="B405" t="str" cm="1">
        <f t="array" ref="B405">TRANSPOSE(_xlfn._xlws.SORT(_xlfn._xlws.FILTER(institutions[institute_ID]&amp;" | "&amp;institutions[institute_name],institutions[resource_ID]=A405)))</f>
        <v xml:space="preserve"> | </v>
      </c>
    </row>
    <row r="406" spans="2:2" x14ac:dyDescent="0.35">
      <c r="B406" t="str" cm="1">
        <f t="array" ref="B406">TRANSPOSE(_xlfn._xlws.SORT(_xlfn._xlws.FILTER(institutions[institute_ID]&amp;" | "&amp;institutions[institute_name],institutions[resource_ID]=A406)))</f>
        <v xml:space="preserve"> | </v>
      </c>
    </row>
    <row r="407" spans="2:2" x14ac:dyDescent="0.35">
      <c r="B407" t="str" cm="1">
        <f t="array" ref="B407">TRANSPOSE(_xlfn._xlws.SORT(_xlfn._xlws.FILTER(institutions[institute_ID]&amp;" | "&amp;institutions[institute_name],institutions[resource_ID]=A407)))</f>
        <v xml:space="preserve"> | </v>
      </c>
    </row>
    <row r="408" spans="2:2" x14ac:dyDescent="0.35">
      <c r="B408" t="str" cm="1">
        <f t="array" ref="B408">TRANSPOSE(_xlfn._xlws.SORT(_xlfn._xlws.FILTER(institutions[institute_ID]&amp;" | "&amp;institutions[institute_name],institutions[resource_ID]=A408)))</f>
        <v xml:space="preserve"> | </v>
      </c>
    </row>
    <row r="409" spans="2:2" x14ac:dyDescent="0.35">
      <c r="B409" t="str" cm="1">
        <f t="array" ref="B409">TRANSPOSE(_xlfn._xlws.SORT(_xlfn._xlws.FILTER(institutions[institute_ID]&amp;" | "&amp;institutions[institute_name],institutions[resource_ID]=A409)))</f>
        <v xml:space="preserve"> | </v>
      </c>
    </row>
    <row r="410" spans="2:2" x14ac:dyDescent="0.35">
      <c r="B410" t="str" cm="1">
        <f t="array" ref="B410">TRANSPOSE(_xlfn._xlws.SORT(_xlfn._xlws.FILTER(institutions[institute_ID]&amp;" | "&amp;institutions[institute_name],institutions[resource_ID]=A410)))</f>
        <v xml:space="preserve"> | </v>
      </c>
    </row>
    <row r="411" spans="2:2" x14ac:dyDescent="0.35">
      <c r="B411" t="str" cm="1">
        <f t="array" ref="B411">TRANSPOSE(_xlfn._xlws.SORT(_xlfn._xlws.FILTER(institutions[institute_ID]&amp;" | "&amp;institutions[institute_name],institutions[resource_ID]=A411)))</f>
        <v xml:space="preserve"> | </v>
      </c>
    </row>
    <row r="412" spans="2:2" x14ac:dyDescent="0.35">
      <c r="B412" t="str" cm="1">
        <f t="array" ref="B412">TRANSPOSE(_xlfn._xlws.SORT(_xlfn._xlws.FILTER(institutions[institute_ID]&amp;" | "&amp;institutions[institute_name],institutions[resource_ID]=A412)))</f>
        <v xml:space="preserve"> | </v>
      </c>
    </row>
    <row r="413" spans="2:2" x14ac:dyDescent="0.35">
      <c r="B413" t="str" cm="1">
        <f t="array" ref="B413">TRANSPOSE(_xlfn._xlws.SORT(_xlfn._xlws.FILTER(institutions[institute_ID]&amp;" | "&amp;institutions[institute_name],institutions[resource_ID]=A413)))</f>
        <v xml:space="preserve"> | </v>
      </c>
    </row>
    <row r="414" spans="2:2" x14ac:dyDescent="0.35">
      <c r="B414" t="str" cm="1">
        <f t="array" ref="B414">TRANSPOSE(_xlfn._xlws.SORT(_xlfn._xlws.FILTER(institutions[institute_ID]&amp;" | "&amp;institutions[institute_name],institutions[resource_ID]=A414)))</f>
        <v xml:space="preserve"> | </v>
      </c>
    </row>
    <row r="415" spans="2:2" x14ac:dyDescent="0.35">
      <c r="B415" t="str" cm="1">
        <f t="array" ref="B415">TRANSPOSE(_xlfn._xlws.SORT(_xlfn._xlws.FILTER(institutions[institute_ID]&amp;" | "&amp;institutions[institute_name],institutions[resource_ID]=A415)))</f>
        <v xml:space="preserve"> | </v>
      </c>
    </row>
    <row r="416" spans="2:2" x14ac:dyDescent="0.35">
      <c r="B416" t="str" cm="1">
        <f t="array" ref="B416">TRANSPOSE(_xlfn._xlws.SORT(_xlfn._xlws.FILTER(institutions[institute_ID]&amp;" | "&amp;institutions[institute_name],institutions[resource_ID]=A416)))</f>
        <v xml:space="preserve"> | </v>
      </c>
    </row>
    <row r="417" spans="2:2" x14ac:dyDescent="0.35">
      <c r="B417" t="str" cm="1">
        <f t="array" ref="B417">TRANSPOSE(_xlfn._xlws.SORT(_xlfn._xlws.FILTER(institutions[institute_ID]&amp;" | "&amp;institutions[institute_name],institutions[resource_ID]=A417)))</f>
        <v xml:space="preserve"> | </v>
      </c>
    </row>
    <row r="418" spans="2:2" x14ac:dyDescent="0.35">
      <c r="B418" t="str" cm="1">
        <f t="array" ref="B418">TRANSPOSE(_xlfn._xlws.SORT(_xlfn._xlws.FILTER(institutions[institute_ID]&amp;" | "&amp;institutions[institute_name],institutions[resource_ID]=A418)))</f>
        <v xml:space="preserve"> | </v>
      </c>
    </row>
    <row r="419" spans="2:2" x14ac:dyDescent="0.35">
      <c r="B419" t="str" cm="1">
        <f t="array" ref="B419">TRANSPOSE(_xlfn._xlws.SORT(_xlfn._xlws.FILTER(institutions[institute_ID]&amp;" | "&amp;institutions[institute_name],institutions[resource_ID]=A419)))</f>
        <v xml:space="preserve"> | </v>
      </c>
    </row>
    <row r="420" spans="2:2" x14ac:dyDescent="0.35">
      <c r="B420" t="str" cm="1">
        <f t="array" ref="B420">TRANSPOSE(_xlfn._xlws.SORT(_xlfn._xlws.FILTER(institutions[institute_ID]&amp;" | "&amp;institutions[institute_name],institutions[resource_ID]=A420)))</f>
        <v xml:space="preserve"> | </v>
      </c>
    </row>
    <row r="421" spans="2:2" x14ac:dyDescent="0.35">
      <c r="B421" t="str" cm="1">
        <f t="array" ref="B421">TRANSPOSE(_xlfn._xlws.SORT(_xlfn._xlws.FILTER(institutions[institute_ID]&amp;" | "&amp;institutions[institute_name],institutions[resource_ID]=A421)))</f>
        <v xml:space="preserve"> | </v>
      </c>
    </row>
    <row r="422" spans="2:2" x14ac:dyDescent="0.35">
      <c r="B422" t="str" cm="1">
        <f t="array" ref="B422">TRANSPOSE(_xlfn._xlws.SORT(_xlfn._xlws.FILTER(institutions[institute_ID]&amp;" | "&amp;institutions[institute_name],institutions[resource_ID]=A422)))</f>
        <v xml:space="preserve"> | </v>
      </c>
    </row>
    <row r="423" spans="2:2" x14ac:dyDescent="0.35">
      <c r="B423" t="str" cm="1">
        <f t="array" ref="B423">TRANSPOSE(_xlfn._xlws.SORT(_xlfn._xlws.FILTER(institutions[institute_ID]&amp;" | "&amp;institutions[institute_name],institutions[resource_ID]=A423)))</f>
        <v xml:space="preserve"> | </v>
      </c>
    </row>
    <row r="424" spans="2:2" x14ac:dyDescent="0.35">
      <c r="B424" t="str" cm="1">
        <f t="array" ref="B424">TRANSPOSE(_xlfn._xlws.SORT(_xlfn._xlws.FILTER(institutions[institute_ID]&amp;" | "&amp;institutions[institute_name],institutions[resource_ID]=A424)))</f>
        <v xml:space="preserve"> | </v>
      </c>
    </row>
    <row r="425" spans="2:2" x14ac:dyDescent="0.35">
      <c r="B425" t="str" cm="1">
        <f t="array" ref="B425">TRANSPOSE(_xlfn._xlws.SORT(_xlfn._xlws.FILTER(institutions[institute_ID]&amp;" | "&amp;institutions[institute_name],institutions[resource_ID]=A425)))</f>
        <v xml:space="preserve"> | </v>
      </c>
    </row>
    <row r="426" spans="2:2" x14ac:dyDescent="0.35">
      <c r="B426" t="str" cm="1">
        <f t="array" ref="B426">TRANSPOSE(_xlfn._xlws.SORT(_xlfn._xlws.FILTER(institutions[institute_ID]&amp;" | "&amp;institutions[institute_name],institutions[resource_ID]=A426)))</f>
        <v xml:space="preserve"> | </v>
      </c>
    </row>
    <row r="427" spans="2:2" x14ac:dyDescent="0.35">
      <c r="B427" t="str" cm="1">
        <f t="array" ref="B427">TRANSPOSE(_xlfn._xlws.SORT(_xlfn._xlws.FILTER(institutions[institute_ID]&amp;" | "&amp;institutions[institute_name],institutions[resource_ID]=A427)))</f>
        <v xml:space="preserve"> | </v>
      </c>
    </row>
    <row r="428" spans="2:2" x14ac:dyDescent="0.35">
      <c r="B428" t="str" cm="1">
        <f t="array" ref="B428">TRANSPOSE(_xlfn._xlws.SORT(_xlfn._xlws.FILTER(institutions[institute_ID]&amp;" | "&amp;institutions[institute_name],institutions[resource_ID]=A428)))</f>
        <v xml:space="preserve"> | </v>
      </c>
    </row>
    <row r="429" spans="2:2" x14ac:dyDescent="0.35">
      <c r="B429" t="str" cm="1">
        <f t="array" ref="B429">TRANSPOSE(_xlfn._xlws.SORT(_xlfn._xlws.FILTER(institutions[institute_ID]&amp;" | "&amp;institutions[institute_name],institutions[resource_ID]=A429)))</f>
        <v xml:space="preserve"> | </v>
      </c>
    </row>
    <row r="430" spans="2:2" x14ac:dyDescent="0.35">
      <c r="B430" t="str" cm="1">
        <f t="array" ref="B430">TRANSPOSE(_xlfn._xlws.SORT(_xlfn._xlws.FILTER(institutions[institute_ID]&amp;" | "&amp;institutions[institute_name],institutions[resource_ID]=A430)))</f>
        <v xml:space="preserve"> | </v>
      </c>
    </row>
    <row r="431" spans="2:2" x14ac:dyDescent="0.35">
      <c r="B431" t="str" cm="1">
        <f t="array" ref="B431">TRANSPOSE(_xlfn._xlws.SORT(_xlfn._xlws.FILTER(institutions[institute_ID]&amp;" | "&amp;institutions[institute_name],institutions[resource_ID]=A431)))</f>
        <v xml:space="preserve"> | </v>
      </c>
    </row>
    <row r="432" spans="2:2" x14ac:dyDescent="0.35">
      <c r="B432" t="str" cm="1">
        <f t="array" ref="B432">TRANSPOSE(_xlfn._xlws.SORT(_xlfn._xlws.FILTER(institutions[institute_ID]&amp;" | "&amp;institutions[institute_name],institutions[resource_ID]=A432)))</f>
        <v xml:space="preserve"> | </v>
      </c>
    </row>
    <row r="433" spans="2:2" x14ac:dyDescent="0.35">
      <c r="B433" t="str" cm="1">
        <f t="array" ref="B433">TRANSPOSE(_xlfn._xlws.SORT(_xlfn._xlws.FILTER(institutions[institute_ID]&amp;" | "&amp;institutions[institute_name],institutions[resource_ID]=A433)))</f>
        <v xml:space="preserve"> | </v>
      </c>
    </row>
    <row r="434" spans="2:2" x14ac:dyDescent="0.35">
      <c r="B434" t="str" cm="1">
        <f t="array" ref="B434">TRANSPOSE(_xlfn._xlws.SORT(_xlfn._xlws.FILTER(institutions[institute_ID]&amp;" | "&amp;institutions[institute_name],institutions[resource_ID]=A434)))</f>
        <v xml:space="preserve"> | </v>
      </c>
    </row>
    <row r="435" spans="2:2" x14ac:dyDescent="0.35">
      <c r="B435" t="str" cm="1">
        <f t="array" ref="B435">TRANSPOSE(_xlfn._xlws.SORT(_xlfn._xlws.FILTER(institutions[institute_ID]&amp;" | "&amp;institutions[institute_name],institutions[resource_ID]=A435)))</f>
        <v xml:space="preserve"> | </v>
      </c>
    </row>
    <row r="436" spans="2:2" x14ac:dyDescent="0.35">
      <c r="B436" t="str" cm="1">
        <f t="array" ref="B436">TRANSPOSE(_xlfn._xlws.SORT(_xlfn._xlws.FILTER(institutions[institute_ID]&amp;" | "&amp;institutions[institute_name],institutions[resource_ID]=A436)))</f>
        <v xml:space="preserve"> | </v>
      </c>
    </row>
    <row r="437" spans="2:2" x14ac:dyDescent="0.35">
      <c r="B437" t="str" cm="1">
        <f t="array" ref="B437">TRANSPOSE(_xlfn._xlws.SORT(_xlfn._xlws.FILTER(institutions[institute_ID]&amp;" | "&amp;institutions[institute_name],institutions[resource_ID]=A437)))</f>
        <v xml:space="preserve"> | </v>
      </c>
    </row>
    <row r="438" spans="2:2" x14ac:dyDescent="0.35">
      <c r="B438" t="str" cm="1">
        <f t="array" ref="B438">TRANSPOSE(_xlfn._xlws.SORT(_xlfn._xlws.FILTER(institutions[institute_ID]&amp;" | "&amp;institutions[institute_name],institutions[resource_ID]=A438)))</f>
        <v xml:space="preserve"> | </v>
      </c>
    </row>
    <row r="439" spans="2:2" x14ac:dyDescent="0.35">
      <c r="B439" t="str" cm="1">
        <f t="array" ref="B439">TRANSPOSE(_xlfn._xlws.SORT(_xlfn._xlws.FILTER(institutions[institute_ID]&amp;" | "&amp;institutions[institute_name],institutions[resource_ID]=A439)))</f>
        <v xml:space="preserve"> | </v>
      </c>
    </row>
    <row r="440" spans="2:2" x14ac:dyDescent="0.35">
      <c r="B440" t="str" cm="1">
        <f t="array" ref="B440">TRANSPOSE(_xlfn._xlws.SORT(_xlfn._xlws.FILTER(institutions[institute_ID]&amp;" | "&amp;institutions[institute_name],institutions[resource_ID]=A440)))</f>
        <v xml:space="preserve"> | </v>
      </c>
    </row>
    <row r="441" spans="2:2" x14ac:dyDescent="0.35">
      <c r="B441" t="str" cm="1">
        <f t="array" ref="B441">TRANSPOSE(_xlfn._xlws.SORT(_xlfn._xlws.FILTER(institutions[institute_ID]&amp;" | "&amp;institutions[institute_name],institutions[resource_ID]=A441)))</f>
        <v xml:space="preserve"> | </v>
      </c>
    </row>
    <row r="442" spans="2:2" x14ac:dyDescent="0.35">
      <c r="B442" t="str" cm="1">
        <f t="array" ref="B442">TRANSPOSE(_xlfn._xlws.SORT(_xlfn._xlws.FILTER(institutions[institute_ID]&amp;" | "&amp;institutions[institute_name],institutions[resource_ID]=A442)))</f>
        <v xml:space="preserve"> | </v>
      </c>
    </row>
    <row r="443" spans="2:2" x14ac:dyDescent="0.35">
      <c r="B443" t="str" cm="1">
        <f t="array" ref="B443">TRANSPOSE(_xlfn._xlws.SORT(_xlfn._xlws.FILTER(institutions[institute_ID]&amp;" | "&amp;institutions[institute_name],institutions[resource_ID]=A443)))</f>
        <v xml:space="preserve"> | </v>
      </c>
    </row>
    <row r="444" spans="2:2" x14ac:dyDescent="0.35">
      <c r="B444" t="str" cm="1">
        <f t="array" ref="B444">TRANSPOSE(_xlfn._xlws.SORT(_xlfn._xlws.FILTER(institutions[institute_ID]&amp;" | "&amp;institutions[institute_name],institutions[resource_ID]=A444)))</f>
        <v xml:space="preserve"> | </v>
      </c>
    </row>
    <row r="445" spans="2:2" x14ac:dyDescent="0.35">
      <c r="B445" t="str" cm="1">
        <f t="array" ref="B445">TRANSPOSE(_xlfn._xlws.SORT(_xlfn._xlws.FILTER(institutions[institute_ID]&amp;" | "&amp;institutions[institute_name],institutions[resource_ID]=A445)))</f>
        <v xml:space="preserve"> | </v>
      </c>
    </row>
    <row r="446" spans="2:2" x14ac:dyDescent="0.35">
      <c r="B446" t="str" cm="1">
        <f t="array" ref="B446">TRANSPOSE(_xlfn._xlws.SORT(_xlfn._xlws.FILTER(institutions[institute_ID]&amp;" | "&amp;institutions[institute_name],institutions[resource_ID]=A446)))</f>
        <v xml:space="preserve"> | </v>
      </c>
    </row>
    <row r="447" spans="2:2" x14ac:dyDescent="0.35">
      <c r="B447" t="str" cm="1">
        <f t="array" ref="B447">TRANSPOSE(_xlfn._xlws.SORT(_xlfn._xlws.FILTER(institutions[institute_ID]&amp;" | "&amp;institutions[institute_name],institutions[resource_ID]=A447)))</f>
        <v xml:space="preserve"> | </v>
      </c>
    </row>
    <row r="448" spans="2:2" x14ac:dyDescent="0.35">
      <c r="B448" t="str" cm="1">
        <f t="array" ref="B448">TRANSPOSE(_xlfn._xlws.SORT(_xlfn._xlws.FILTER(institutions[institute_ID]&amp;" | "&amp;institutions[institute_name],institutions[resource_ID]=A448)))</f>
        <v xml:space="preserve"> | </v>
      </c>
    </row>
    <row r="449" spans="2:2" x14ac:dyDescent="0.35">
      <c r="B449" t="str" cm="1">
        <f t="array" ref="B449">TRANSPOSE(_xlfn._xlws.SORT(_xlfn._xlws.FILTER(institutions[institute_ID]&amp;" | "&amp;institutions[institute_name],institutions[resource_ID]=A449)))</f>
        <v xml:space="preserve"> | </v>
      </c>
    </row>
    <row r="450" spans="2:2" x14ac:dyDescent="0.35">
      <c r="B450" t="str" cm="1">
        <f t="array" ref="B450">TRANSPOSE(_xlfn._xlws.SORT(_xlfn._xlws.FILTER(institutions[institute_ID]&amp;" | "&amp;institutions[institute_name],institutions[resource_ID]=A450)))</f>
        <v xml:space="preserve"> | </v>
      </c>
    </row>
    <row r="451" spans="2:2" x14ac:dyDescent="0.35">
      <c r="B451" t="str" cm="1">
        <f t="array" ref="B451">TRANSPOSE(_xlfn._xlws.SORT(_xlfn._xlws.FILTER(institutions[institute_ID]&amp;" | "&amp;institutions[institute_name],institutions[resource_ID]=A451)))</f>
        <v xml:space="preserve"> | </v>
      </c>
    </row>
    <row r="452" spans="2:2" x14ac:dyDescent="0.35">
      <c r="B452" t="str" cm="1">
        <f t="array" ref="B452">TRANSPOSE(_xlfn._xlws.SORT(_xlfn._xlws.FILTER(institutions[institute_ID]&amp;" | "&amp;institutions[institute_name],institutions[resource_ID]=A452)))</f>
        <v xml:space="preserve"> | </v>
      </c>
    </row>
    <row r="453" spans="2:2" x14ac:dyDescent="0.35">
      <c r="B453" t="str" cm="1">
        <f t="array" ref="B453">TRANSPOSE(_xlfn._xlws.SORT(_xlfn._xlws.FILTER(institutions[institute_ID]&amp;" | "&amp;institutions[institute_name],institutions[resource_ID]=A453)))</f>
        <v xml:space="preserve"> | </v>
      </c>
    </row>
    <row r="454" spans="2:2" x14ac:dyDescent="0.35">
      <c r="B454" t="str" cm="1">
        <f t="array" ref="B454">TRANSPOSE(_xlfn._xlws.SORT(_xlfn._xlws.FILTER(institutions[institute_ID]&amp;" | "&amp;institutions[institute_name],institutions[resource_ID]=A454)))</f>
        <v xml:space="preserve"> | </v>
      </c>
    </row>
    <row r="455" spans="2:2" x14ac:dyDescent="0.35">
      <c r="B455" t="str" cm="1">
        <f t="array" ref="B455">TRANSPOSE(_xlfn._xlws.SORT(_xlfn._xlws.FILTER(institutions[institute_ID]&amp;" | "&amp;institutions[institute_name],institutions[resource_ID]=A455)))</f>
        <v xml:space="preserve"> | </v>
      </c>
    </row>
    <row r="456" spans="2:2" x14ac:dyDescent="0.35">
      <c r="B456" t="str" cm="1">
        <f t="array" ref="B456">TRANSPOSE(_xlfn._xlws.SORT(_xlfn._xlws.FILTER(institutions[institute_ID]&amp;" | "&amp;institutions[institute_name],institutions[resource_ID]=A456)))</f>
        <v xml:space="preserve"> | </v>
      </c>
    </row>
    <row r="457" spans="2:2" x14ac:dyDescent="0.35">
      <c r="B457" t="str" cm="1">
        <f t="array" ref="B457">TRANSPOSE(_xlfn._xlws.SORT(_xlfn._xlws.FILTER(institutions[institute_ID]&amp;" | "&amp;institutions[institute_name],institutions[resource_ID]=A457)))</f>
        <v xml:space="preserve"> | </v>
      </c>
    </row>
    <row r="458" spans="2:2" x14ac:dyDescent="0.35">
      <c r="B458" t="str" cm="1">
        <f t="array" ref="B458">TRANSPOSE(_xlfn._xlws.SORT(_xlfn._xlws.FILTER(institutions[institute_ID]&amp;" | "&amp;institutions[institute_name],institutions[resource_ID]=A458)))</f>
        <v xml:space="preserve"> | </v>
      </c>
    </row>
    <row r="459" spans="2:2" x14ac:dyDescent="0.35">
      <c r="B459" t="str" cm="1">
        <f t="array" ref="B459">TRANSPOSE(_xlfn._xlws.SORT(_xlfn._xlws.FILTER(institutions[institute_ID]&amp;" | "&amp;institutions[institute_name],institutions[resource_ID]=A459)))</f>
        <v xml:space="preserve"> | </v>
      </c>
    </row>
    <row r="460" spans="2:2" x14ac:dyDescent="0.35">
      <c r="B460" t="str" cm="1">
        <f t="array" ref="B460">TRANSPOSE(_xlfn._xlws.SORT(_xlfn._xlws.FILTER(institutions[institute_ID]&amp;" | "&amp;institutions[institute_name],institutions[resource_ID]=A460)))</f>
        <v xml:space="preserve"> | </v>
      </c>
    </row>
    <row r="461" spans="2:2" x14ac:dyDescent="0.35">
      <c r="B461" t="str" cm="1">
        <f t="array" ref="B461">TRANSPOSE(_xlfn._xlws.SORT(_xlfn._xlws.FILTER(institutions[institute_ID]&amp;" | "&amp;institutions[institute_name],institutions[resource_ID]=A461)))</f>
        <v xml:space="preserve"> | </v>
      </c>
    </row>
    <row r="462" spans="2:2" x14ac:dyDescent="0.35">
      <c r="B462" t="str" cm="1">
        <f t="array" ref="B462">TRANSPOSE(_xlfn._xlws.SORT(_xlfn._xlws.FILTER(institutions[institute_ID]&amp;" | "&amp;institutions[institute_name],institutions[resource_ID]=A462)))</f>
        <v xml:space="preserve"> | </v>
      </c>
    </row>
    <row r="463" spans="2:2" x14ac:dyDescent="0.35">
      <c r="B463" t="str" cm="1">
        <f t="array" ref="B463">TRANSPOSE(_xlfn._xlws.SORT(_xlfn._xlws.FILTER(institutions[institute_ID]&amp;" | "&amp;institutions[institute_name],institutions[resource_ID]=A463)))</f>
        <v xml:space="preserve"> | </v>
      </c>
    </row>
    <row r="464" spans="2:2" x14ac:dyDescent="0.35">
      <c r="B464" t="str" cm="1">
        <f t="array" ref="B464">TRANSPOSE(_xlfn._xlws.SORT(_xlfn._xlws.FILTER(institutions[institute_ID]&amp;" | "&amp;institutions[institute_name],institutions[resource_ID]=A464)))</f>
        <v xml:space="preserve"> | </v>
      </c>
    </row>
    <row r="465" spans="2:2" x14ac:dyDescent="0.35">
      <c r="B465" t="str" cm="1">
        <f t="array" ref="B465">TRANSPOSE(_xlfn._xlws.SORT(_xlfn._xlws.FILTER(institutions[institute_ID]&amp;" | "&amp;institutions[institute_name],institutions[resource_ID]=A465)))</f>
        <v xml:space="preserve"> | </v>
      </c>
    </row>
    <row r="466" spans="2:2" x14ac:dyDescent="0.35">
      <c r="B466" t="str" cm="1">
        <f t="array" ref="B466">TRANSPOSE(_xlfn._xlws.SORT(_xlfn._xlws.FILTER(institutions[institute_ID]&amp;" | "&amp;institutions[institute_name],institutions[resource_ID]=A466)))</f>
        <v xml:space="preserve"> | </v>
      </c>
    </row>
    <row r="467" spans="2:2" x14ac:dyDescent="0.35">
      <c r="B467" t="str" cm="1">
        <f t="array" ref="B467">TRANSPOSE(_xlfn._xlws.SORT(_xlfn._xlws.FILTER(institutions[institute_ID]&amp;" | "&amp;institutions[institute_name],institutions[resource_ID]=A467)))</f>
        <v xml:space="preserve"> | </v>
      </c>
    </row>
    <row r="468" spans="2:2" x14ac:dyDescent="0.35">
      <c r="B468" t="str" cm="1">
        <f t="array" ref="B468">TRANSPOSE(_xlfn._xlws.SORT(_xlfn._xlws.FILTER(institutions[institute_ID]&amp;" | "&amp;institutions[institute_name],institutions[resource_ID]=A468)))</f>
        <v xml:space="preserve"> | </v>
      </c>
    </row>
    <row r="469" spans="2:2" x14ac:dyDescent="0.35">
      <c r="B469" t="str" cm="1">
        <f t="array" ref="B469">TRANSPOSE(_xlfn._xlws.SORT(_xlfn._xlws.FILTER(institutions[institute_ID]&amp;" | "&amp;institutions[institute_name],institutions[resource_ID]=A469)))</f>
        <v xml:space="preserve"> | </v>
      </c>
    </row>
    <row r="470" spans="2:2" x14ac:dyDescent="0.35">
      <c r="B470" t="str" cm="1">
        <f t="array" ref="B470">TRANSPOSE(_xlfn._xlws.SORT(_xlfn._xlws.FILTER(institutions[institute_ID]&amp;" | "&amp;institutions[institute_name],institutions[resource_ID]=A470)))</f>
        <v xml:space="preserve"> | </v>
      </c>
    </row>
    <row r="471" spans="2:2" x14ac:dyDescent="0.35">
      <c r="B471" t="str" cm="1">
        <f t="array" ref="B471">TRANSPOSE(_xlfn._xlws.SORT(_xlfn._xlws.FILTER(institutions[institute_ID]&amp;" | "&amp;institutions[institute_name],institutions[resource_ID]=A471)))</f>
        <v xml:space="preserve"> | </v>
      </c>
    </row>
    <row r="472" spans="2:2" x14ac:dyDescent="0.35">
      <c r="B472" t="str" cm="1">
        <f t="array" ref="B472">TRANSPOSE(_xlfn._xlws.SORT(_xlfn._xlws.FILTER(institutions[institute_ID]&amp;" | "&amp;institutions[institute_name],institutions[resource_ID]=A472)))</f>
        <v xml:space="preserve"> | </v>
      </c>
    </row>
    <row r="473" spans="2:2" x14ac:dyDescent="0.35">
      <c r="B473" t="str" cm="1">
        <f t="array" ref="B473">TRANSPOSE(_xlfn._xlws.SORT(_xlfn._xlws.FILTER(institutions[institute_ID]&amp;" | "&amp;institutions[institute_name],institutions[resource_ID]=A473)))</f>
        <v xml:space="preserve"> | </v>
      </c>
    </row>
    <row r="474" spans="2:2" x14ac:dyDescent="0.35">
      <c r="B474" t="str" cm="1">
        <f t="array" ref="B474">TRANSPOSE(_xlfn._xlws.SORT(_xlfn._xlws.FILTER(institutions[institute_ID]&amp;" | "&amp;institutions[institute_name],institutions[resource_ID]=A474)))</f>
        <v xml:space="preserve"> | </v>
      </c>
    </row>
    <row r="475" spans="2:2" x14ac:dyDescent="0.35">
      <c r="B475" t="str" cm="1">
        <f t="array" ref="B475">TRANSPOSE(_xlfn._xlws.SORT(_xlfn._xlws.FILTER(institutions[institute_ID]&amp;" | "&amp;institutions[institute_name],institutions[resource_ID]=A475)))</f>
        <v xml:space="preserve"> | </v>
      </c>
    </row>
    <row r="476" spans="2:2" x14ac:dyDescent="0.35">
      <c r="B476" t="str" cm="1">
        <f t="array" ref="B476">TRANSPOSE(_xlfn._xlws.SORT(_xlfn._xlws.FILTER(institutions[institute_ID]&amp;" | "&amp;institutions[institute_name],institutions[resource_ID]=A476)))</f>
        <v xml:space="preserve"> | </v>
      </c>
    </row>
    <row r="477" spans="2:2" x14ac:dyDescent="0.35">
      <c r="B477" t="str" cm="1">
        <f t="array" ref="B477">TRANSPOSE(_xlfn._xlws.SORT(_xlfn._xlws.FILTER(institutions[institute_ID]&amp;" | "&amp;institutions[institute_name],institutions[resource_ID]=A477)))</f>
        <v xml:space="preserve"> | </v>
      </c>
    </row>
    <row r="478" spans="2:2" x14ac:dyDescent="0.35">
      <c r="B478" t="str" cm="1">
        <f t="array" ref="B478">TRANSPOSE(_xlfn._xlws.SORT(_xlfn._xlws.FILTER(institutions[institute_ID]&amp;" | "&amp;institutions[institute_name],institutions[resource_ID]=A478)))</f>
        <v xml:space="preserve"> | </v>
      </c>
    </row>
    <row r="479" spans="2:2" x14ac:dyDescent="0.35">
      <c r="B479" t="str" cm="1">
        <f t="array" ref="B479">TRANSPOSE(_xlfn._xlws.SORT(_xlfn._xlws.FILTER(institutions[institute_ID]&amp;" | "&amp;institutions[institute_name],institutions[resource_ID]=A479)))</f>
        <v xml:space="preserve"> | </v>
      </c>
    </row>
    <row r="480" spans="2:2" x14ac:dyDescent="0.35">
      <c r="B480" t="str" cm="1">
        <f t="array" ref="B480">TRANSPOSE(_xlfn._xlws.SORT(_xlfn._xlws.FILTER(institutions[institute_ID]&amp;" | "&amp;institutions[institute_name],institutions[resource_ID]=A480)))</f>
        <v xml:space="preserve"> | </v>
      </c>
    </row>
    <row r="481" spans="2:2" x14ac:dyDescent="0.35">
      <c r="B481" t="str" cm="1">
        <f t="array" ref="B481">TRANSPOSE(_xlfn._xlws.SORT(_xlfn._xlws.FILTER(institutions[institute_ID]&amp;" | "&amp;institutions[institute_name],institutions[resource_ID]=A481)))</f>
        <v xml:space="preserve"> | </v>
      </c>
    </row>
    <row r="482" spans="2:2" x14ac:dyDescent="0.35">
      <c r="B482" t="str" cm="1">
        <f t="array" ref="B482">TRANSPOSE(_xlfn._xlws.SORT(_xlfn._xlws.FILTER(institutions[institute_ID]&amp;" | "&amp;institutions[institute_name],institutions[resource_ID]=A482)))</f>
        <v xml:space="preserve"> | </v>
      </c>
    </row>
    <row r="483" spans="2:2" x14ac:dyDescent="0.35">
      <c r="B483" t="str" cm="1">
        <f t="array" ref="B483">TRANSPOSE(_xlfn._xlws.SORT(_xlfn._xlws.FILTER(institutions[institute_ID]&amp;" | "&amp;institutions[institute_name],institutions[resource_ID]=A483)))</f>
        <v xml:space="preserve"> | </v>
      </c>
    </row>
    <row r="484" spans="2:2" x14ac:dyDescent="0.35">
      <c r="B484" t="str" cm="1">
        <f t="array" ref="B484">TRANSPOSE(_xlfn._xlws.SORT(_xlfn._xlws.FILTER(institutions[institute_ID]&amp;" | "&amp;institutions[institute_name],institutions[resource_ID]=A484)))</f>
        <v xml:space="preserve"> | </v>
      </c>
    </row>
    <row r="485" spans="2:2" x14ac:dyDescent="0.35">
      <c r="B485" t="str" cm="1">
        <f t="array" ref="B485">TRANSPOSE(_xlfn._xlws.SORT(_xlfn._xlws.FILTER(institutions[institute_ID]&amp;" | "&amp;institutions[institute_name],institutions[resource_ID]=A485)))</f>
        <v xml:space="preserve"> | </v>
      </c>
    </row>
    <row r="486" spans="2:2" x14ac:dyDescent="0.35">
      <c r="B486" t="str" cm="1">
        <f t="array" ref="B486">TRANSPOSE(_xlfn._xlws.SORT(_xlfn._xlws.FILTER(institutions[institute_ID]&amp;" | "&amp;institutions[institute_name],institutions[resource_ID]=A486)))</f>
        <v xml:space="preserve"> | </v>
      </c>
    </row>
    <row r="487" spans="2:2" x14ac:dyDescent="0.35">
      <c r="B487" t="str" cm="1">
        <f t="array" ref="B487">TRANSPOSE(_xlfn._xlws.SORT(_xlfn._xlws.FILTER(institutions[institute_ID]&amp;" | "&amp;institutions[institute_name],institutions[resource_ID]=A487)))</f>
        <v xml:space="preserve"> | </v>
      </c>
    </row>
    <row r="488" spans="2:2" x14ac:dyDescent="0.35">
      <c r="B488" t="str" cm="1">
        <f t="array" ref="B488">TRANSPOSE(_xlfn._xlws.SORT(_xlfn._xlws.FILTER(institutions[institute_ID]&amp;" | "&amp;institutions[institute_name],institutions[resource_ID]=A488)))</f>
        <v xml:space="preserve"> | </v>
      </c>
    </row>
    <row r="489" spans="2:2" x14ac:dyDescent="0.35">
      <c r="B489" t="str" cm="1">
        <f t="array" ref="B489">TRANSPOSE(_xlfn._xlws.SORT(_xlfn._xlws.FILTER(institutions[institute_ID]&amp;" | "&amp;institutions[institute_name],institutions[resource_ID]=A489)))</f>
        <v xml:space="preserve"> | </v>
      </c>
    </row>
    <row r="490" spans="2:2" x14ac:dyDescent="0.35">
      <c r="B490" t="str" cm="1">
        <f t="array" ref="B490">TRANSPOSE(_xlfn._xlws.SORT(_xlfn._xlws.FILTER(institutions[institute_ID]&amp;" | "&amp;institutions[institute_name],institutions[resource_ID]=A490)))</f>
        <v xml:space="preserve"> | </v>
      </c>
    </row>
    <row r="491" spans="2:2" x14ac:dyDescent="0.35">
      <c r="B491" t="str" cm="1">
        <f t="array" ref="B491">TRANSPOSE(_xlfn._xlws.SORT(_xlfn._xlws.FILTER(institutions[institute_ID]&amp;" | "&amp;institutions[institute_name],institutions[resource_ID]=A491)))</f>
        <v xml:space="preserve"> | </v>
      </c>
    </row>
    <row r="492" spans="2:2" x14ac:dyDescent="0.35">
      <c r="B492" t="str" cm="1">
        <f t="array" ref="B492">TRANSPOSE(_xlfn._xlws.SORT(_xlfn._xlws.FILTER(institutions[institute_ID]&amp;" | "&amp;institutions[institute_name],institutions[resource_ID]=A492)))</f>
        <v xml:space="preserve"> | </v>
      </c>
    </row>
    <row r="493" spans="2:2" x14ac:dyDescent="0.35">
      <c r="B493" t="str" cm="1">
        <f t="array" ref="B493">TRANSPOSE(_xlfn._xlws.SORT(_xlfn._xlws.FILTER(institutions[institute_ID]&amp;" | "&amp;institutions[institute_name],institutions[resource_ID]=A493)))</f>
        <v xml:space="preserve"> | </v>
      </c>
    </row>
    <row r="494" spans="2:2" x14ac:dyDescent="0.35">
      <c r="B494" t="str" cm="1">
        <f t="array" ref="B494">TRANSPOSE(_xlfn._xlws.SORT(_xlfn._xlws.FILTER(institutions[institute_ID]&amp;" | "&amp;institutions[institute_name],institutions[resource_ID]=A494)))</f>
        <v xml:space="preserve"> | </v>
      </c>
    </row>
    <row r="495" spans="2:2" x14ac:dyDescent="0.35">
      <c r="B495" t="str" cm="1">
        <f t="array" ref="B495">TRANSPOSE(_xlfn._xlws.SORT(_xlfn._xlws.FILTER(institutions[institute_ID]&amp;" | "&amp;institutions[institute_name],institutions[resource_ID]=A495)))</f>
        <v xml:space="preserve"> | </v>
      </c>
    </row>
    <row r="496" spans="2:2" x14ac:dyDescent="0.35">
      <c r="B496" t="str" cm="1">
        <f t="array" ref="B496">TRANSPOSE(_xlfn._xlws.SORT(_xlfn._xlws.FILTER(institutions[institute_ID]&amp;" | "&amp;institutions[institute_name],institutions[resource_ID]=A496)))</f>
        <v xml:space="preserve"> | </v>
      </c>
    </row>
    <row r="497" spans="2:2" x14ac:dyDescent="0.35">
      <c r="B497" t="str" cm="1">
        <f t="array" ref="B497">TRANSPOSE(_xlfn._xlws.SORT(_xlfn._xlws.FILTER(institutions[institute_ID]&amp;" | "&amp;institutions[institute_name],institutions[resource_ID]=A497)))</f>
        <v xml:space="preserve"> | </v>
      </c>
    </row>
    <row r="498" spans="2:2" x14ac:dyDescent="0.35">
      <c r="B498" t="str" cm="1">
        <f t="array" ref="B498">TRANSPOSE(_xlfn._xlws.SORT(_xlfn._xlws.FILTER(institutions[institute_ID]&amp;" | "&amp;institutions[institute_name],institutions[resource_ID]=A498)))</f>
        <v xml:space="preserve"> | </v>
      </c>
    </row>
    <row r="499" spans="2:2" x14ac:dyDescent="0.35">
      <c r="B499" t="str" cm="1">
        <f t="array" ref="B499">TRANSPOSE(_xlfn._xlws.SORT(_xlfn._xlws.FILTER(institutions[institute_ID]&amp;" | "&amp;institutions[institute_name],institutions[resource_ID]=A499)))</f>
        <v xml:space="preserve"> | </v>
      </c>
    </row>
    <row r="500" spans="2:2" s="108" customFormat="1" x14ac:dyDescent="0.3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1666</v>
      </c>
      <c r="I1" s="125"/>
    </row>
    <row r="2" spans="1:9" x14ac:dyDescent="0.35">
      <c r="A2" t="str" cm="1">
        <f t="array" ref="A2:A16">_xlfn._xlws.SORT(_xlfn.UNIQUE(_xlfn._xlws.FILTER(genotypes[experiment_ID],genotypes[experiment_ID] &lt;&gt; "")))</f>
        <v>Basso_2010_method</v>
      </c>
      <c r="B2" t="str" cm="1">
        <f t="array" ref="B2">TRANSPOSE(_xlfn._xlws.SORT(_xlfn._xlws.FILTER(genotypes[cultivar_level]&amp;" | "&amp;genotypes[cultivar_name],genotypes[experiment_ID]=A2)))</f>
        <v>1 | Triticum Durum, Desf.; cv. Ofanto)</v>
      </c>
    </row>
    <row r="3" spans="1:9" x14ac:dyDescent="0.35">
      <c r="A3" t="str">
        <v>Boulch_2021_method</v>
      </c>
      <c r="B3" t="str" cm="1">
        <f t="array" ref="B3:C3">TRANSPOSE(_xlfn._xlws.SORT(_xlfn._xlws.FILTER(genotypes[cultivar_level]&amp;" | "&amp;genotypes[cultivar_name],genotypes[experiment_ID]=A3)))</f>
        <v>1 | RGT Sirelia (MG 000)</v>
      </c>
      <c r="C3" t="str">
        <v>2 | ES Mentor</v>
      </c>
    </row>
    <row r="4" spans="1:9" x14ac:dyDescent="0.35">
      <c r="A4" t="str">
        <v>Bustos-Korts2013_2009</v>
      </c>
      <c r="B4" t="str" cm="1">
        <f t="array" ref="B4:C4">TRANSPOSE(_xlfn._xlws.SORT(_xlfn._xlws.FILTER(genotypes[cultivar_level]&amp;" | "&amp;genotypes[cultivar_name],genotypes[experiment_ID]=A4)))</f>
        <v>1 | 105 spring wheat DH lines</v>
      </c>
      <c r="C4" t="str">
        <v>2 | Pandora-INIA</v>
      </c>
    </row>
    <row r="5" spans="1:9" x14ac:dyDescent="0.35">
      <c r="A5" t="str">
        <v>Bustos-Korts2013_2010</v>
      </c>
      <c r="B5" t="str" cm="1">
        <f t="array" ref="B5:C5">TRANSPOSE(_xlfn._xlws.SORT(_xlfn._xlws.FILTER(genotypes[cultivar_level]&amp;" | "&amp;genotypes[cultivar_name],genotypes[experiment_ID]=A5)))</f>
        <v>1 | 105 spring wheat DH lines</v>
      </c>
      <c r="C5" t="str">
        <v>2 | Pandora-INIA</v>
      </c>
    </row>
    <row r="6" spans="1:9" x14ac:dyDescent="0.35">
      <c r="A6" t="str">
        <v>Bustos-Korts2013_2011</v>
      </c>
      <c r="B6" t="str" cm="1">
        <f t="array" ref="B6:E6">TRANSPOSE(_xlfn._xlws.SORT(_xlfn._xlws.FILTER(genotypes[cultivar_level]&amp;" | "&amp;genotypes[cultivar_name],genotypes[experiment_ID]=A6)))</f>
        <v>1 | DH1</v>
      </c>
      <c r="C6" t="str">
        <v>2 | DH2</v>
      </c>
      <c r="D6" t="str">
        <v>3 | Pandora-INIA</v>
      </c>
      <c r="E6" t="str">
        <v>4 | Invento-BAER</v>
      </c>
    </row>
    <row r="7" spans="1:9" x14ac:dyDescent="0.35">
      <c r="A7" t="str">
        <v>Dettori_2017_method</v>
      </c>
      <c r="B7" t="str" cm="1">
        <f t="array" ref="B7:D7">TRANSPOSE(_xlfn._xlws.SORT(_xlfn._xlws.FILTER(genotypes[cultivar_level]&amp;" | "&amp;genotypes[cultivar_name],genotypes[experiment_ID]=A7)))</f>
        <v>1 | Creso</v>
      </c>
      <c r="C7" t="str">
        <v>2 | Duilio</v>
      </c>
      <c r="D7" t="str">
        <v>3 | Simeto</v>
      </c>
    </row>
    <row r="8" spans="1:9" x14ac:dyDescent="0.35">
      <c r="A8" t="str">
        <v>Dueri_2022_method</v>
      </c>
      <c r="B8" t="str" cm="1">
        <f t="array" ref="B8">TRANSPOSE(_xlfn._xlws.SORT(_xlfn._xlws.FILTER(genotypes[cultivar_level]&amp;" | "&amp;genotypes[cultivar_name],genotypes[experiment_ID]=A8)))</f>
        <v>1 | Wakanui</v>
      </c>
    </row>
    <row r="9" spans="1:9" x14ac:dyDescent="0.35">
      <c r="A9" t="str">
        <v>Fernando_2013_method</v>
      </c>
      <c r="B9" t="str" cm="1">
        <f t="array" ref="B9:C9">TRANSPOSE(_xlfn._xlws.SORT(_xlfn._xlws.FILTER(genotypes[cultivar_level]&amp;" | "&amp;genotypes[cultivar_name],genotypes[experiment_ID]=A9)))</f>
        <v>1 | Triticum aestivum L. cv. Yitpi</v>
      </c>
      <c r="C9" t="str">
        <v>2 | Triticum aestivum L. cv. Janz</v>
      </c>
    </row>
    <row r="10" spans="1:9" x14ac:dyDescent="0.35">
      <c r="A10" t="str">
        <v>Hunsaker1996_1993</v>
      </c>
      <c r="B10" t="str" cm="1">
        <f t="array" ref="B10">TRANSPOSE(_xlfn._xlws.SORT(_xlfn._xlws.FILTER(genotypes[cultivar_level]&amp;" | "&amp;genotypes[cultivar_name],genotypes[experiment_ID]=A10)))</f>
        <v>1 | Triticum aestivum L., cv. Yecora Rojo</v>
      </c>
    </row>
    <row r="11" spans="1:9" x14ac:dyDescent="0.35">
      <c r="A11" t="str">
        <v>Hunsaker1996_1994</v>
      </c>
      <c r="B11" t="str" cm="1">
        <f t="array" ref="B11">TRANSPOSE(_xlfn._xlws.SORT(_xlfn._xlws.FILTER(genotypes[cultivar_level]&amp;" | "&amp;genotypes[cultivar_name],genotypes[experiment_ID]=A11)))</f>
        <v>1 | Triticum aestivum L., cv. Yecora Rojo</v>
      </c>
    </row>
    <row r="12" spans="1:9" x14ac:dyDescent="0.35">
      <c r="A12" t="str">
        <v>Iqba_2014_method</v>
      </c>
      <c r="B12" t="str" cm="1">
        <f t="array" ref="B12">TRANSPOSE(_xlfn._xlws.SORT(_xlfn._xlws.FILTER(genotypes[cultivar_level]&amp;" | "&amp;genotypes[cultivar_name],genotypes[experiment_ID]=A12)))</f>
        <v>1 | Gaozou No. 503</v>
      </c>
    </row>
    <row r="13" spans="1:9" x14ac:dyDescent="0.35">
      <c r="A13" t="str">
        <v>Li_2014_method</v>
      </c>
      <c r="B13" t="str" cm="1">
        <f t="array" ref="B13:C13">TRANSPOSE(_xlfn._xlws.SORT(_xlfn._xlws.FILTER(genotypes[cultivar_level]&amp;" | "&amp;genotypes[cultivar_name],genotypes[experiment_ID]=A13)))</f>
        <v>1 | MZ1985</v>
      </c>
      <c r="C13" t="str">
        <v>2 | WH1983</v>
      </c>
    </row>
    <row r="14" spans="1:9" x14ac:dyDescent="0.35">
      <c r="A14" t="str">
        <v>Shoukat2024_2021</v>
      </c>
      <c r="B14" t="str" cm="1">
        <f t="array" ref="B14">TRANSPOSE(_xlfn._xlws.SORT(_xlfn._xlws.FILTER(genotypes[cultivar_level]&amp;" | "&amp;genotypes[cultivar_name],genotypes[experiment_ID]=A14)))</f>
        <v>1 | Nongda 212</v>
      </c>
    </row>
    <row r="15" spans="1:9" x14ac:dyDescent="0.35">
      <c r="A15" t="str">
        <v>Shoukat2024_2022</v>
      </c>
      <c r="B15" t="str" cm="1">
        <f t="array" ref="B15">TRANSPOSE(_xlfn._xlws.SORT(_xlfn._xlws.FILTER(genotypes[cultivar_level]&amp;" | "&amp;genotypes[cultivar_name],genotypes[experiment_ID]=A15)))</f>
        <v>1 | Nongda 212</v>
      </c>
    </row>
    <row r="16" spans="1:9" x14ac:dyDescent="0.35">
      <c r="A16" t="str">
        <v>Ventrella_2016_method</v>
      </c>
      <c r="B16" t="str" cm="1">
        <f t="array" ref="B16:G16">TRANSPOSE(_xlfn._xlws.SORT(_xlfn._xlws.FILTER(genotypes[cultivar_level]&amp;" | "&amp;genotypes[cultivar_name],genotypes[experiment_ID]=A16)))</f>
        <v>1 | Valgerardo</v>
      </c>
      <c r="C16" t="str">
        <v>2 | Appulo</v>
      </c>
      <c r="D16" t="str">
        <v>3 | Latino</v>
      </c>
      <c r="E16" t="str">
        <v>4 | Appio</v>
      </c>
      <c r="F16" t="str">
        <v>5 | Simeto</v>
      </c>
      <c r="G16" t="str">
        <v>6 | Ofanto</v>
      </c>
    </row>
    <row r="17" spans="2:2" x14ac:dyDescent="0.35">
      <c r="B17" t="str" cm="1">
        <f t="array" ref="B17">TRANSPOSE(_xlfn._xlws.SORT(_xlfn._xlws.FILTER(genotypes[cultivar_level]&amp;" | "&amp;genotypes[cultivar_name],genotypes[experiment_ID]=A17)))</f>
        <v xml:space="preserve"> | </v>
      </c>
    </row>
    <row r="18" spans="2:2" x14ac:dyDescent="0.35">
      <c r="B18" t="str" cm="1">
        <f t="array" ref="B18">TRANSPOSE(_xlfn._xlws.SORT(_xlfn._xlws.FILTER(genotypes[cultivar_level]&amp;" | "&amp;genotypes[cultivar_name],genotypes[experiment_ID]=A18)))</f>
        <v xml:space="preserve"> | </v>
      </c>
    </row>
    <row r="19" spans="2:2" x14ac:dyDescent="0.35">
      <c r="B19" t="str" cm="1">
        <f t="array" ref="B19">TRANSPOSE(_xlfn._xlws.SORT(_xlfn._xlws.FILTER(genotypes[cultivar_level]&amp;" | "&amp;genotypes[cultivar_name],genotypes[experiment_ID]=A19)))</f>
        <v xml:space="preserve"> | </v>
      </c>
    </row>
    <row r="20" spans="2:2" x14ac:dyDescent="0.35">
      <c r="B20" t="str" cm="1">
        <f t="array" ref="B20">TRANSPOSE(_xlfn._xlws.SORT(_xlfn._xlws.FILTER(genotypes[cultivar_level]&amp;" | "&amp;genotypes[cultivar_name],genotypes[experiment_ID]=A20)))</f>
        <v xml:space="preserve"> | </v>
      </c>
    </row>
    <row r="21" spans="2:2" x14ac:dyDescent="0.35">
      <c r="B21" t="str" cm="1">
        <f t="array" ref="B21">TRANSPOSE(_xlfn._xlws.SORT(_xlfn._xlws.FILTER(genotypes[cultivar_level]&amp;" | "&amp;genotypes[cultivar_name],genotypes[experiment_ID]=A21)))</f>
        <v xml:space="preserve"> | </v>
      </c>
    </row>
    <row r="22" spans="2:2" x14ac:dyDescent="0.35">
      <c r="B22" t="str" cm="1">
        <f t="array" ref="B22">TRANSPOSE(_xlfn._xlws.SORT(_xlfn._xlws.FILTER(genotypes[cultivar_level]&amp;" | "&amp;genotypes[cultivar_name],genotypes[experiment_ID]=A22)))</f>
        <v xml:space="preserve"> | </v>
      </c>
    </row>
    <row r="23" spans="2:2" x14ac:dyDescent="0.35">
      <c r="B23" t="str" cm="1">
        <f t="array" ref="B23">TRANSPOSE(_xlfn._xlws.SORT(_xlfn._xlws.FILTER(genotypes[cultivar_level]&amp;" | "&amp;genotypes[cultivar_name],genotypes[experiment_ID]=A23)))</f>
        <v xml:space="preserve"> | </v>
      </c>
    </row>
    <row r="24" spans="2:2" x14ac:dyDescent="0.35">
      <c r="B24" t="str" cm="1">
        <f t="array" ref="B24">TRANSPOSE(_xlfn._xlws.SORT(_xlfn._xlws.FILTER(genotypes[cultivar_level]&amp;" | "&amp;genotypes[cultivar_name],genotypes[experiment_ID]=A24)))</f>
        <v xml:space="preserve"> | </v>
      </c>
    </row>
    <row r="25" spans="2:2" x14ac:dyDescent="0.35">
      <c r="B25" t="str" cm="1">
        <f t="array" ref="B25">TRANSPOSE(_xlfn._xlws.SORT(_xlfn._xlws.FILTER(genotypes[cultivar_level]&amp;" | "&amp;genotypes[cultivar_name],genotypes[experiment_ID]=A25)))</f>
        <v xml:space="preserve"> | </v>
      </c>
    </row>
    <row r="26" spans="2:2" x14ac:dyDescent="0.35">
      <c r="B26" t="str" cm="1">
        <f t="array" ref="B26">TRANSPOSE(_xlfn._xlws.SORT(_xlfn._xlws.FILTER(genotypes[cultivar_level]&amp;" | "&amp;genotypes[cultivar_name],genotypes[experiment_ID]=A26)))</f>
        <v xml:space="preserve"> | </v>
      </c>
    </row>
    <row r="27" spans="2:2" x14ac:dyDescent="0.35">
      <c r="B27" t="str" cm="1">
        <f t="array" ref="B27">TRANSPOSE(_xlfn._xlws.SORT(_xlfn._xlws.FILTER(genotypes[cultivar_level]&amp;" | "&amp;genotypes[cultivar_name],genotypes[experiment_ID]=A27)))</f>
        <v xml:space="preserve"> | </v>
      </c>
    </row>
    <row r="28" spans="2:2" x14ac:dyDescent="0.35">
      <c r="B28" t="str" cm="1">
        <f t="array" ref="B28">TRANSPOSE(_xlfn._xlws.SORT(_xlfn._xlws.FILTER(genotypes[cultivar_level]&amp;" | "&amp;genotypes[cultivar_name],genotypes[experiment_ID]=A28)))</f>
        <v xml:space="preserve"> | </v>
      </c>
    </row>
    <row r="29" spans="2:2" x14ac:dyDescent="0.35">
      <c r="B29" t="str" cm="1">
        <f t="array" ref="B29">TRANSPOSE(_xlfn._xlws.SORT(_xlfn._xlws.FILTER(genotypes[cultivar_level]&amp;" | "&amp;genotypes[cultivar_name],genotypes[experiment_ID]=A29)))</f>
        <v xml:space="preserve"> | </v>
      </c>
    </row>
    <row r="30" spans="2:2" x14ac:dyDescent="0.35">
      <c r="B30" t="str" cm="1">
        <f t="array" ref="B30">TRANSPOSE(_xlfn._xlws.SORT(_xlfn._xlws.FILTER(genotypes[cultivar_level]&amp;" | "&amp;genotypes[cultivar_name],genotypes[experiment_ID]=A30)))</f>
        <v xml:space="preserve"> | </v>
      </c>
    </row>
    <row r="31" spans="2:2" x14ac:dyDescent="0.35">
      <c r="B31" t="str" cm="1">
        <f t="array" ref="B31">TRANSPOSE(_xlfn._xlws.SORT(_xlfn._xlws.FILTER(genotypes[cultivar_level]&amp;" | "&amp;genotypes[cultivar_name],genotypes[experiment_ID]=A31)))</f>
        <v xml:space="preserve"> | </v>
      </c>
    </row>
    <row r="32" spans="2:2" x14ac:dyDescent="0.35">
      <c r="B32" t="str" cm="1">
        <f t="array" ref="B32">TRANSPOSE(_xlfn._xlws.SORT(_xlfn._xlws.FILTER(genotypes[cultivar_level]&amp;" | "&amp;genotypes[cultivar_name],genotypes[experiment_ID]=A32)))</f>
        <v xml:space="preserve"> | </v>
      </c>
    </row>
    <row r="33" spans="2:2" x14ac:dyDescent="0.35">
      <c r="B33" t="str" cm="1">
        <f t="array" ref="B33">TRANSPOSE(_xlfn._xlws.SORT(_xlfn._xlws.FILTER(genotypes[cultivar_level]&amp;" | "&amp;genotypes[cultivar_name],genotypes[experiment_ID]=A33)))</f>
        <v xml:space="preserve"> | </v>
      </c>
    </row>
    <row r="34" spans="2:2" x14ac:dyDescent="0.35">
      <c r="B34" t="str" cm="1">
        <f t="array" ref="B34">TRANSPOSE(_xlfn._xlws.SORT(_xlfn._xlws.FILTER(genotypes[cultivar_level]&amp;" | "&amp;genotypes[cultivar_name],genotypes[experiment_ID]=A34)))</f>
        <v xml:space="preserve"> | </v>
      </c>
    </row>
    <row r="35" spans="2:2" x14ac:dyDescent="0.35">
      <c r="B35" t="str" cm="1">
        <f t="array" ref="B35">TRANSPOSE(_xlfn._xlws.SORT(_xlfn._xlws.FILTER(genotypes[cultivar_level]&amp;" | "&amp;genotypes[cultivar_name],genotypes[experiment_ID]=A35)))</f>
        <v xml:space="preserve"> | </v>
      </c>
    </row>
    <row r="36" spans="2:2" x14ac:dyDescent="0.35">
      <c r="B36" t="str" cm="1">
        <f t="array" ref="B36">TRANSPOSE(_xlfn._xlws.SORT(_xlfn._xlws.FILTER(genotypes[cultivar_level]&amp;" | "&amp;genotypes[cultivar_name],genotypes[experiment_ID]=A36)))</f>
        <v xml:space="preserve"> | </v>
      </c>
    </row>
    <row r="37" spans="2:2" x14ac:dyDescent="0.35">
      <c r="B37" t="str" cm="1">
        <f t="array" ref="B37">TRANSPOSE(_xlfn._xlws.SORT(_xlfn._xlws.FILTER(genotypes[cultivar_level]&amp;" | "&amp;genotypes[cultivar_name],genotypes[experiment_ID]=A37)))</f>
        <v xml:space="preserve"> | </v>
      </c>
    </row>
    <row r="38" spans="2:2" x14ac:dyDescent="0.35">
      <c r="B38" t="str" cm="1">
        <f t="array" ref="B38">TRANSPOSE(_xlfn._xlws.SORT(_xlfn._xlws.FILTER(genotypes[cultivar_level]&amp;" | "&amp;genotypes[cultivar_name],genotypes[experiment_ID]=A38)))</f>
        <v xml:space="preserve"> | </v>
      </c>
    </row>
    <row r="39" spans="2:2" x14ac:dyDescent="0.35">
      <c r="B39" t="str" cm="1">
        <f t="array" ref="B39">TRANSPOSE(_xlfn._xlws.SORT(_xlfn._xlws.FILTER(genotypes[cultivar_level]&amp;" | "&amp;genotypes[cultivar_name],genotypes[experiment_ID]=A39)))</f>
        <v xml:space="preserve"> | </v>
      </c>
    </row>
    <row r="40" spans="2:2" x14ac:dyDescent="0.35">
      <c r="B40" t="str" cm="1">
        <f t="array" ref="B40">TRANSPOSE(_xlfn._xlws.SORT(_xlfn._xlws.FILTER(genotypes[cultivar_level]&amp;" | "&amp;genotypes[cultivar_name],genotypes[experiment_ID]=A40)))</f>
        <v xml:space="preserve"> | </v>
      </c>
    </row>
    <row r="41" spans="2:2" x14ac:dyDescent="0.35">
      <c r="B41" t="str" cm="1">
        <f t="array" ref="B41">TRANSPOSE(_xlfn._xlws.SORT(_xlfn._xlws.FILTER(genotypes[cultivar_level]&amp;" | "&amp;genotypes[cultivar_name],genotypes[experiment_ID]=A41)))</f>
        <v xml:space="preserve"> | </v>
      </c>
    </row>
    <row r="42" spans="2:2" x14ac:dyDescent="0.35">
      <c r="B42" t="str" cm="1">
        <f t="array" ref="B42">TRANSPOSE(_xlfn._xlws.SORT(_xlfn._xlws.FILTER(genotypes[cultivar_level]&amp;" | "&amp;genotypes[cultivar_name],genotypes[experiment_ID]=A42)))</f>
        <v xml:space="preserve"> | </v>
      </c>
    </row>
    <row r="43" spans="2:2" x14ac:dyDescent="0.35">
      <c r="B43" t="str" cm="1">
        <f t="array" ref="B43">TRANSPOSE(_xlfn._xlws.SORT(_xlfn._xlws.FILTER(genotypes[cultivar_level]&amp;" | "&amp;genotypes[cultivar_name],genotypes[experiment_ID]=A43)))</f>
        <v xml:space="preserve"> | </v>
      </c>
    </row>
    <row r="44" spans="2:2" x14ac:dyDescent="0.35">
      <c r="B44" t="str" cm="1">
        <f t="array" ref="B44">TRANSPOSE(_xlfn._xlws.SORT(_xlfn._xlws.FILTER(genotypes[cultivar_level]&amp;" | "&amp;genotypes[cultivar_name],genotypes[experiment_ID]=A44)))</f>
        <v xml:space="preserve"> | </v>
      </c>
    </row>
    <row r="45" spans="2:2" x14ac:dyDescent="0.35">
      <c r="B45" t="str" cm="1">
        <f t="array" ref="B45">TRANSPOSE(_xlfn._xlws.SORT(_xlfn._xlws.FILTER(genotypes[cultivar_level]&amp;" | "&amp;genotypes[cultivar_name],genotypes[experiment_ID]=A45)))</f>
        <v xml:space="preserve"> | </v>
      </c>
    </row>
    <row r="46" spans="2:2" x14ac:dyDescent="0.35">
      <c r="B46" t="str" cm="1">
        <f t="array" ref="B46">TRANSPOSE(_xlfn._xlws.SORT(_xlfn._xlws.FILTER(genotypes[cultivar_level]&amp;" | "&amp;genotypes[cultivar_name],genotypes[experiment_ID]=A46)))</f>
        <v xml:space="preserve"> | </v>
      </c>
    </row>
    <row r="47" spans="2:2" x14ac:dyDescent="0.35">
      <c r="B47" t="str" cm="1">
        <f t="array" ref="B47">TRANSPOSE(_xlfn._xlws.SORT(_xlfn._xlws.FILTER(genotypes[cultivar_level]&amp;" | "&amp;genotypes[cultivar_name],genotypes[experiment_ID]=A47)))</f>
        <v xml:space="preserve"> | </v>
      </c>
    </row>
    <row r="48" spans="2:2" x14ac:dyDescent="0.35">
      <c r="B48" t="str" cm="1">
        <f t="array" ref="B48">TRANSPOSE(_xlfn._xlws.SORT(_xlfn._xlws.FILTER(genotypes[cultivar_level]&amp;" | "&amp;genotypes[cultivar_name],genotypes[experiment_ID]=A48)))</f>
        <v xml:space="preserve"> | </v>
      </c>
    </row>
    <row r="49" spans="2:2" x14ac:dyDescent="0.35">
      <c r="B49" t="str" cm="1">
        <f t="array" ref="B49">TRANSPOSE(_xlfn._xlws.SORT(_xlfn._xlws.FILTER(genotypes[cultivar_level]&amp;" | "&amp;genotypes[cultivar_name],genotypes[experiment_ID]=A49)))</f>
        <v xml:space="preserve"> | </v>
      </c>
    </row>
    <row r="50" spans="2:2" x14ac:dyDescent="0.35">
      <c r="B50" t="str" cm="1">
        <f t="array" ref="B50">TRANSPOSE(_xlfn._xlws.SORT(_xlfn._xlws.FILTER(genotypes[cultivar_level]&amp;" | "&amp;genotypes[cultivar_name],genotypes[experiment_ID]=A50)))</f>
        <v xml:space="preserve"> | </v>
      </c>
    </row>
    <row r="51" spans="2:2" x14ac:dyDescent="0.35">
      <c r="B51" t="str" cm="1">
        <f t="array" ref="B51">TRANSPOSE(_xlfn._xlws.SORT(_xlfn._xlws.FILTER(genotypes[cultivar_level]&amp;" | "&amp;genotypes[cultivar_name],genotypes[experiment_ID]=A51)))</f>
        <v xml:space="preserve"> | </v>
      </c>
    </row>
    <row r="52" spans="2:2" x14ac:dyDescent="0.35">
      <c r="B52" t="str" cm="1">
        <f t="array" ref="B52">TRANSPOSE(_xlfn._xlws.SORT(_xlfn._xlws.FILTER(genotypes[cultivar_level]&amp;" | "&amp;genotypes[cultivar_name],genotypes[experiment_ID]=A52)))</f>
        <v xml:space="preserve"> | </v>
      </c>
    </row>
    <row r="53" spans="2:2" x14ac:dyDescent="0.35">
      <c r="B53" t="str" cm="1">
        <f t="array" ref="B53">TRANSPOSE(_xlfn._xlws.SORT(_xlfn._xlws.FILTER(genotypes[cultivar_level]&amp;" | "&amp;genotypes[cultivar_name],genotypes[experiment_ID]=A53)))</f>
        <v xml:space="preserve"> | </v>
      </c>
    </row>
    <row r="54" spans="2:2" x14ac:dyDescent="0.35">
      <c r="B54" t="str" cm="1">
        <f t="array" ref="B54">TRANSPOSE(_xlfn._xlws.SORT(_xlfn._xlws.FILTER(genotypes[cultivar_level]&amp;" | "&amp;genotypes[cultivar_name],genotypes[experiment_ID]=A54)))</f>
        <v xml:space="preserve"> | </v>
      </c>
    </row>
    <row r="55" spans="2:2" x14ac:dyDescent="0.35">
      <c r="B55" t="str" cm="1">
        <f t="array" ref="B55">TRANSPOSE(_xlfn._xlws.SORT(_xlfn._xlws.FILTER(genotypes[cultivar_level]&amp;" | "&amp;genotypes[cultivar_name],genotypes[experiment_ID]=A55)))</f>
        <v xml:space="preserve"> | </v>
      </c>
    </row>
    <row r="56" spans="2:2" x14ac:dyDescent="0.35">
      <c r="B56" t="str" cm="1">
        <f t="array" ref="B56">TRANSPOSE(_xlfn._xlws.SORT(_xlfn._xlws.FILTER(genotypes[cultivar_level]&amp;" | "&amp;genotypes[cultivar_name],genotypes[experiment_ID]=A56)))</f>
        <v xml:space="preserve"> | </v>
      </c>
    </row>
    <row r="57" spans="2:2" x14ac:dyDescent="0.35">
      <c r="B57" t="str" cm="1">
        <f t="array" ref="B57">TRANSPOSE(_xlfn._xlws.SORT(_xlfn._xlws.FILTER(genotypes[cultivar_level]&amp;" | "&amp;genotypes[cultivar_name],genotypes[experiment_ID]=A57)))</f>
        <v xml:space="preserve"> | </v>
      </c>
    </row>
    <row r="58" spans="2:2" x14ac:dyDescent="0.35">
      <c r="B58" t="str" cm="1">
        <f t="array" ref="B58">TRANSPOSE(_xlfn._xlws.SORT(_xlfn._xlws.FILTER(genotypes[cultivar_level]&amp;" | "&amp;genotypes[cultivar_name],genotypes[experiment_ID]=A58)))</f>
        <v xml:space="preserve"> | </v>
      </c>
    </row>
    <row r="59" spans="2:2" x14ac:dyDescent="0.35">
      <c r="B59" t="str" cm="1">
        <f t="array" ref="B59">TRANSPOSE(_xlfn._xlws.SORT(_xlfn._xlws.FILTER(genotypes[cultivar_level]&amp;" | "&amp;genotypes[cultivar_name],genotypes[experiment_ID]=A59)))</f>
        <v xml:space="preserve"> | </v>
      </c>
    </row>
    <row r="60" spans="2:2" x14ac:dyDescent="0.35">
      <c r="B60" t="str" cm="1">
        <f t="array" ref="B60">TRANSPOSE(_xlfn._xlws.SORT(_xlfn._xlws.FILTER(genotypes[cultivar_level]&amp;" | "&amp;genotypes[cultivar_name],genotypes[experiment_ID]=A60)))</f>
        <v xml:space="preserve"> | </v>
      </c>
    </row>
    <row r="61" spans="2:2" x14ac:dyDescent="0.35">
      <c r="B61" t="str" cm="1">
        <f t="array" ref="B61">TRANSPOSE(_xlfn._xlws.SORT(_xlfn._xlws.FILTER(genotypes[cultivar_level]&amp;" | "&amp;genotypes[cultivar_name],genotypes[experiment_ID]=A61)))</f>
        <v xml:space="preserve"> | </v>
      </c>
    </row>
    <row r="62" spans="2:2" x14ac:dyDescent="0.35">
      <c r="B62" t="str" cm="1">
        <f t="array" ref="B62">TRANSPOSE(_xlfn._xlws.SORT(_xlfn._xlws.FILTER(genotypes[cultivar_level]&amp;" | "&amp;genotypes[cultivar_name],genotypes[experiment_ID]=A62)))</f>
        <v xml:space="preserve"> | </v>
      </c>
    </row>
    <row r="63" spans="2:2" x14ac:dyDescent="0.35">
      <c r="B63" t="str" cm="1">
        <f t="array" ref="B63">TRANSPOSE(_xlfn._xlws.SORT(_xlfn._xlws.FILTER(genotypes[cultivar_level]&amp;" | "&amp;genotypes[cultivar_name],genotypes[experiment_ID]=A63)))</f>
        <v xml:space="preserve"> | </v>
      </c>
    </row>
    <row r="64" spans="2:2" x14ac:dyDescent="0.35">
      <c r="B64" t="str" cm="1">
        <f t="array" ref="B64">TRANSPOSE(_xlfn._xlws.SORT(_xlfn._xlws.FILTER(genotypes[cultivar_level]&amp;" | "&amp;genotypes[cultivar_name],genotypes[experiment_ID]=A64)))</f>
        <v xml:space="preserve"> | </v>
      </c>
    </row>
    <row r="65" spans="2:2" x14ac:dyDescent="0.35">
      <c r="B65" t="str" cm="1">
        <f t="array" ref="B65">TRANSPOSE(_xlfn._xlws.SORT(_xlfn._xlws.FILTER(genotypes[cultivar_level]&amp;" | "&amp;genotypes[cultivar_name],genotypes[experiment_ID]=A65)))</f>
        <v xml:space="preserve"> | </v>
      </c>
    </row>
    <row r="66" spans="2:2" x14ac:dyDescent="0.35">
      <c r="B66" t="str" cm="1">
        <f t="array" ref="B66">TRANSPOSE(_xlfn._xlws.SORT(_xlfn._xlws.FILTER(genotypes[cultivar_level]&amp;" | "&amp;genotypes[cultivar_name],genotypes[experiment_ID]=A66)))</f>
        <v xml:space="preserve"> | </v>
      </c>
    </row>
    <row r="67" spans="2:2" x14ac:dyDescent="0.35">
      <c r="B67" t="str" cm="1">
        <f t="array" ref="B67">TRANSPOSE(_xlfn._xlws.SORT(_xlfn._xlws.FILTER(genotypes[cultivar_level]&amp;" | "&amp;genotypes[cultivar_name],genotypes[experiment_ID]=A67)))</f>
        <v xml:space="preserve"> | </v>
      </c>
    </row>
    <row r="68" spans="2:2" x14ac:dyDescent="0.35">
      <c r="B68" t="str" cm="1">
        <f t="array" ref="B68">TRANSPOSE(_xlfn._xlws.SORT(_xlfn._xlws.FILTER(genotypes[cultivar_level]&amp;" | "&amp;genotypes[cultivar_name],genotypes[experiment_ID]=A68)))</f>
        <v xml:space="preserve"> | </v>
      </c>
    </row>
    <row r="69" spans="2:2" x14ac:dyDescent="0.35">
      <c r="B69" t="str" cm="1">
        <f t="array" ref="B69">TRANSPOSE(_xlfn._xlws.SORT(_xlfn._xlws.FILTER(genotypes[cultivar_level]&amp;" | "&amp;genotypes[cultivar_name],genotypes[experiment_ID]=A69)))</f>
        <v xml:space="preserve"> | </v>
      </c>
    </row>
    <row r="70" spans="2:2" x14ac:dyDescent="0.35">
      <c r="B70" t="str" cm="1">
        <f t="array" ref="B70">TRANSPOSE(_xlfn._xlws.SORT(_xlfn._xlws.FILTER(genotypes[cultivar_level]&amp;" | "&amp;genotypes[cultivar_name],genotypes[experiment_ID]=A70)))</f>
        <v xml:space="preserve"> | </v>
      </c>
    </row>
    <row r="71" spans="2:2" x14ac:dyDescent="0.35">
      <c r="B71" t="str" cm="1">
        <f t="array" ref="B71">TRANSPOSE(_xlfn._xlws.SORT(_xlfn._xlws.FILTER(genotypes[cultivar_level]&amp;" | "&amp;genotypes[cultivar_name],genotypes[experiment_ID]=A71)))</f>
        <v xml:space="preserve"> | </v>
      </c>
    </row>
    <row r="72" spans="2:2" x14ac:dyDescent="0.35">
      <c r="B72" t="str" cm="1">
        <f t="array" ref="B72">TRANSPOSE(_xlfn._xlws.SORT(_xlfn._xlws.FILTER(genotypes[cultivar_level]&amp;" | "&amp;genotypes[cultivar_name],genotypes[experiment_ID]=A72)))</f>
        <v xml:space="preserve"> | </v>
      </c>
    </row>
    <row r="73" spans="2:2" x14ac:dyDescent="0.35">
      <c r="B73" t="str" cm="1">
        <f t="array" ref="B73">TRANSPOSE(_xlfn._xlws.SORT(_xlfn._xlws.FILTER(genotypes[cultivar_level]&amp;" | "&amp;genotypes[cultivar_name],genotypes[experiment_ID]=A73)))</f>
        <v xml:space="preserve"> | </v>
      </c>
    </row>
    <row r="74" spans="2:2" x14ac:dyDescent="0.35">
      <c r="B74" t="str" cm="1">
        <f t="array" ref="B74">TRANSPOSE(_xlfn._xlws.SORT(_xlfn._xlws.FILTER(genotypes[cultivar_level]&amp;" | "&amp;genotypes[cultivar_name],genotypes[experiment_ID]=A74)))</f>
        <v xml:space="preserve"> | </v>
      </c>
    </row>
    <row r="75" spans="2:2" x14ac:dyDescent="0.35">
      <c r="B75" t="str" cm="1">
        <f t="array" ref="B75">TRANSPOSE(_xlfn._xlws.SORT(_xlfn._xlws.FILTER(genotypes[cultivar_level]&amp;" | "&amp;genotypes[cultivar_name],genotypes[experiment_ID]=A75)))</f>
        <v xml:space="preserve"> | </v>
      </c>
    </row>
    <row r="76" spans="2:2" x14ac:dyDescent="0.35">
      <c r="B76" t="str" cm="1">
        <f t="array" ref="B76">TRANSPOSE(_xlfn._xlws.SORT(_xlfn._xlws.FILTER(genotypes[cultivar_level]&amp;" | "&amp;genotypes[cultivar_name],genotypes[experiment_ID]=A76)))</f>
        <v xml:space="preserve"> | </v>
      </c>
    </row>
    <row r="77" spans="2:2" x14ac:dyDescent="0.35">
      <c r="B77" t="str" cm="1">
        <f t="array" ref="B77">TRANSPOSE(_xlfn._xlws.SORT(_xlfn._xlws.FILTER(genotypes[cultivar_level]&amp;" | "&amp;genotypes[cultivar_name],genotypes[experiment_ID]=A77)))</f>
        <v xml:space="preserve"> | </v>
      </c>
    </row>
    <row r="78" spans="2:2" x14ac:dyDescent="0.35">
      <c r="B78" t="str" cm="1">
        <f t="array" ref="B78">TRANSPOSE(_xlfn._xlws.SORT(_xlfn._xlws.FILTER(genotypes[cultivar_level]&amp;" | "&amp;genotypes[cultivar_name],genotypes[experiment_ID]=A78)))</f>
        <v xml:space="preserve"> | </v>
      </c>
    </row>
    <row r="79" spans="2:2" x14ac:dyDescent="0.35">
      <c r="B79" t="str" cm="1">
        <f t="array" ref="B79">TRANSPOSE(_xlfn._xlws.SORT(_xlfn._xlws.FILTER(genotypes[cultivar_level]&amp;" | "&amp;genotypes[cultivar_name],genotypes[experiment_ID]=A79)))</f>
        <v xml:space="preserve"> | </v>
      </c>
    </row>
    <row r="80" spans="2:2" x14ac:dyDescent="0.35">
      <c r="B80" t="str" cm="1">
        <f t="array" ref="B80">TRANSPOSE(_xlfn._xlws.SORT(_xlfn._xlws.FILTER(genotypes[cultivar_level]&amp;" | "&amp;genotypes[cultivar_name],genotypes[experiment_ID]=A80)))</f>
        <v xml:space="preserve"> | </v>
      </c>
    </row>
    <row r="81" spans="2:2" x14ac:dyDescent="0.35">
      <c r="B81" t="str" cm="1">
        <f t="array" ref="B81">TRANSPOSE(_xlfn._xlws.SORT(_xlfn._xlws.FILTER(genotypes[cultivar_level]&amp;" | "&amp;genotypes[cultivar_name],genotypes[experiment_ID]=A81)))</f>
        <v xml:space="preserve"> | </v>
      </c>
    </row>
    <row r="82" spans="2:2" x14ac:dyDescent="0.35">
      <c r="B82" t="str" cm="1">
        <f t="array" ref="B82">TRANSPOSE(_xlfn._xlws.SORT(_xlfn._xlws.FILTER(genotypes[cultivar_level]&amp;" | "&amp;genotypes[cultivar_name],genotypes[experiment_ID]=A82)))</f>
        <v xml:space="preserve"> | </v>
      </c>
    </row>
    <row r="83" spans="2:2" x14ac:dyDescent="0.35">
      <c r="B83" t="str" cm="1">
        <f t="array" ref="B83">TRANSPOSE(_xlfn._xlws.SORT(_xlfn._xlws.FILTER(genotypes[cultivar_level]&amp;" | "&amp;genotypes[cultivar_name],genotypes[experiment_ID]=A83)))</f>
        <v xml:space="preserve"> | </v>
      </c>
    </row>
    <row r="84" spans="2:2" x14ac:dyDescent="0.35">
      <c r="B84" t="str" cm="1">
        <f t="array" ref="B84">TRANSPOSE(_xlfn._xlws.SORT(_xlfn._xlws.FILTER(genotypes[cultivar_level]&amp;" | "&amp;genotypes[cultivar_name],genotypes[experiment_ID]=A84)))</f>
        <v xml:space="preserve"> | </v>
      </c>
    </row>
    <row r="85" spans="2:2" x14ac:dyDescent="0.35">
      <c r="B85" t="str" cm="1">
        <f t="array" ref="B85">TRANSPOSE(_xlfn._xlws.SORT(_xlfn._xlws.FILTER(genotypes[cultivar_level]&amp;" | "&amp;genotypes[cultivar_name],genotypes[experiment_ID]=A85)))</f>
        <v xml:space="preserve"> | </v>
      </c>
    </row>
    <row r="86" spans="2:2" x14ac:dyDescent="0.35">
      <c r="B86" t="str" cm="1">
        <f t="array" ref="B86">TRANSPOSE(_xlfn._xlws.SORT(_xlfn._xlws.FILTER(genotypes[cultivar_level]&amp;" | "&amp;genotypes[cultivar_name],genotypes[experiment_ID]=A86)))</f>
        <v xml:space="preserve"> | </v>
      </c>
    </row>
    <row r="87" spans="2:2" x14ac:dyDescent="0.35">
      <c r="B87" t="str" cm="1">
        <f t="array" ref="B87">TRANSPOSE(_xlfn._xlws.SORT(_xlfn._xlws.FILTER(genotypes[cultivar_level]&amp;" | "&amp;genotypes[cultivar_name],genotypes[experiment_ID]=A87)))</f>
        <v xml:space="preserve"> | </v>
      </c>
    </row>
    <row r="88" spans="2:2" x14ac:dyDescent="0.35">
      <c r="B88" t="str" cm="1">
        <f t="array" ref="B88">TRANSPOSE(_xlfn._xlws.SORT(_xlfn._xlws.FILTER(genotypes[cultivar_level]&amp;" | "&amp;genotypes[cultivar_name],genotypes[experiment_ID]=A88)))</f>
        <v xml:space="preserve"> | </v>
      </c>
    </row>
    <row r="89" spans="2:2" x14ac:dyDescent="0.35">
      <c r="B89" t="str" cm="1">
        <f t="array" ref="B89">TRANSPOSE(_xlfn._xlws.SORT(_xlfn._xlws.FILTER(genotypes[cultivar_level]&amp;" | "&amp;genotypes[cultivar_name],genotypes[experiment_ID]=A89)))</f>
        <v xml:space="preserve"> | </v>
      </c>
    </row>
    <row r="90" spans="2:2" x14ac:dyDescent="0.35">
      <c r="B90" t="str" cm="1">
        <f t="array" ref="B90">TRANSPOSE(_xlfn._xlws.SORT(_xlfn._xlws.FILTER(genotypes[cultivar_level]&amp;" | "&amp;genotypes[cultivar_name],genotypes[experiment_ID]=A90)))</f>
        <v xml:space="preserve"> | </v>
      </c>
    </row>
    <row r="91" spans="2:2" x14ac:dyDescent="0.35">
      <c r="B91" t="str" cm="1">
        <f t="array" ref="B91">TRANSPOSE(_xlfn._xlws.SORT(_xlfn._xlws.FILTER(genotypes[cultivar_level]&amp;" | "&amp;genotypes[cultivar_name],genotypes[experiment_ID]=A91)))</f>
        <v xml:space="preserve"> | </v>
      </c>
    </row>
    <row r="92" spans="2:2" x14ac:dyDescent="0.35">
      <c r="B92" t="str" cm="1">
        <f t="array" ref="B92">TRANSPOSE(_xlfn._xlws.SORT(_xlfn._xlws.FILTER(genotypes[cultivar_level]&amp;" | "&amp;genotypes[cultivar_name],genotypes[experiment_ID]=A92)))</f>
        <v xml:space="preserve"> | </v>
      </c>
    </row>
    <row r="93" spans="2:2" x14ac:dyDescent="0.35">
      <c r="B93" t="str" cm="1">
        <f t="array" ref="B93">TRANSPOSE(_xlfn._xlws.SORT(_xlfn._xlws.FILTER(genotypes[cultivar_level]&amp;" | "&amp;genotypes[cultivar_name],genotypes[experiment_ID]=A93)))</f>
        <v xml:space="preserve"> | </v>
      </c>
    </row>
    <row r="94" spans="2:2" x14ac:dyDescent="0.35">
      <c r="B94" t="str" cm="1">
        <f t="array" ref="B94">TRANSPOSE(_xlfn._xlws.SORT(_xlfn._xlws.FILTER(genotypes[cultivar_level]&amp;" | "&amp;genotypes[cultivar_name],genotypes[experiment_ID]=A94)))</f>
        <v xml:space="preserve"> | </v>
      </c>
    </row>
    <row r="95" spans="2:2" x14ac:dyDescent="0.35">
      <c r="B95" t="str" cm="1">
        <f t="array" ref="B95">TRANSPOSE(_xlfn._xlws.SORT(_xlfn._xlws.FILTER(genotypes[cultivar_level]&amp;" | "&amp;genotypes[cultivar_name],genotypes[experiment_ID]=A95)))</f>
        <v xml:space="preserve"> | </v>
      </c>
    </row>
    <row r="96" spans="2:2" x14ac:dyDescent="0.35">
      <c r="B96" t="str" cm="1">
        <f t="array" ref="B96">TRANSPOSE(_xlfn._xlws.SORT(_xlfn._xlws.FILTER(genotypes[cultivar_level]&amp;" | "&amp;genotypes[cultivar_name],genotypes[experiment_ID]=A96)))</f>
        <v xml:space="preserve"> | </v>
      </c>
    </row>
    <row r="97" spans="2:2" x14ac:dyDescent="0.35">
      <c r="B97" t="str" cm="1">
        <f t="array" ref="B97">TRANSPOSE(_xlfn._xlws.SORT(_xlfn._xlws.FILTER(genotypes[cultivar_level]&amp;" | "&amp;genotypes[cultivar_name],genotypes[experiment_ID]=A97)))</f>
        <v xml:space="preserve"> | </v>
      </c>
    </row>
    <row r="98" spans="2:2" x14ac:dyDescent="0.35">
      <c r="B98" t="str" cm="1">
        <f t="array" ref="B98">TRANSPOSE(_xlfn._xlws.SORT(_xlfn._xlws.FILTER(genotypes[cultivar_level]&amp;" | "&amp;genotypes[cultivar_name],genotypes[experiment_ID]=A98)))</f>
        <v xml:space="preserve"> | </v>
      </c>
    </row>
    <row r="99" spans="2:2" x14ac:dyDescent="0.35">
      <c r="B99" t="str" cm="1">
        <f t="array" ref="B99">TRANSPOSE(_xlfn._xlws.SORT(_xlfn._xlws.FILTER(genotypes[cultivar_level]&amp;" | "&amp;genotypes[cultivar_name],genotypes[experiment_ID]=A99)))</f>
        <v xml:space="preserve"> | </v>
      </c>
    </row>
    <row r="100" spans="2:2" x14ac:dyDescent="0.35">
      <c r="B100" t="str" cm="1">
        <f t="array" ref="B100">TRANSPOSE(_xlfn._xlws.SORT(_xlfn._xlws.FILTER(genotypes[cultivar_level]&amp;" | "&amp;genotypes[cultivar_name],genotypes[experiment_ID]=A100)))</f>
        <v xml:space="preserve"> | </v>
      </c>
    </row>
    <row r="101" spans="2:2" x14ac:dyDescent="0.35">
      <c r="B101" t="str" cm="1">
        <f t="array" ref="B101">TRANSPOSE(_xlfn._xlws.SORT(_xlfn._xlws.FILTER(genotypes[cultivar_level]&amp;" | "&amp;genotypes[cultivar_name],genotypes[experiment_ID]=A101)))</f>
        <v xml:space="preserve"> | </v>
      </c>
    </row>
    <row r="102" spans="2:2" x14ac:dyDescent="0.35">
      <c r="B102" t="str" cm="1">
        <f t="array" ref="B102">TRANSPOSE(_xlfn._xlws.SORT(_xlfn._xlws.FILTER(genotypes[cultivar_level]&amp;" | "&amp;genotypes[cultivar_name],genotypes[experiment_ID]=A102)))</f>
        <v xml:space="preserve"> | </v>
      </c>
    </row>
    <row r="103" spans="2:2" x14ac:dyDescent="0.35">
      <c r="B103" t="str" cm="1">
        <f t="array" ref="B103">TRANSPOSE(_xlfn._xlws.SORT(_xlfn._xlws.FILTER(genotypes[cultivar_level]&amp;" | "&amp;genotypes[cultivar_name],genotypes[experiment_ID]=A103)))</f>
        <v xml:space="preserve"> | </v>
      </c>
    </row>
    <row r="104" spans="2:2" x14ac:dyDescent="0.35">
      <c r="B104" t="str" cm="1">
        <f t="array" ref="B104">TRANSPOSE(_xlfn._xlws.SORT(_xlfn._xlws.FILTER(genotypes[cultivar_level]&amp;" | "&amp;genotypes[cultivar_name],genotypes[experiment_ID]=A104)))</f>
        <v xml:space="preserve"> | </v>
      </c>
    </row>
    <row r="105" spans="2:2" x14ac:dyDescent="0.35">
      <c r="B105" t="str" cm="1">
        <f t="array" ref="B105">TRANSPOSE(_xlfn._xlws.SORT(_xlfn._xlws.FILTER(genotypes[cultivar_level]&amp;" | "&amp;genotypes[cultivar_name],genotypes[experiment_ID]=A105)))</f>
        <v xml:space="preserve"> | </v>
      </c>
    </row>
    <row r="106" spans="2:2" x14ac:dyDescent="0.35">
      <c r="B106" t="str" cm="1">
        <f t="array" ref="B106">TRANSPOSE(_xlfn._xlws.SORT(_xlfn._xlws.FILTER(genotypes[cultivar_level]&amp;" | "&amp;genotypes[cultivar_name],genotypes[experiment_ID]=A106)))</f>
        <v xml:space="preserve"> | </v>
      </c>
    </row>
    <row r="107" spans="2:2" x14ac:dyDescent="0.35">
      <c r="B107" t="str" cm="1">
        <f t="array" ref="B107">TRANSPOSE(_xlfn._xlws.SORT(_xlfn._xlws.FILTER(genotypes[cultivar_level]&amp;" | "&amp;genotypes[cultivar_name],genotypes[experiment_ID]=A107)))</f>
        <v xml:space="preserve"> | </v>
      </c>
    </row>
    <row r="108" spans="2:2" x14ac:dyDescent="0.35">
      <c r="B108" t="str" cm="1">
        <f t="array" ref="B108">TRANSPOSE(_xlfn._xlws.SORT(_xlfn._xlws.FILTER(genotypes[cultivar_level]&amp;" | "&amp;genotypes[cultivar_name],genotypes[experiment_ID]=A108)))</f>
        <v xml:space="preserve"> | </v>
      </c>
    </row>
    <row r="109" spans="2:2" x14ac:dyDescent="0.35">
      <c r="B109" t="str" cm="1">
        <f t="array" ref="B109">TRANSPOSE(_xlfn._xlws.SORT(_xlfn._xlws.FILTER(genotypes[cultivar_level]&amp;" | "&amp;genotypes[cultivar_name],genotypes[experiment_ID]=A109)))</f>
        <v xml:space="preserve"> | </v>
      </c>
    </row>
    <row r="110" spans="2:2" x14ac:dyDescent="0.35">
      <c r="B110" t="str" cm="1">
        <f t="array" ref="B110">TRANSPOSE(_xlfn._xlws.SORT(_xlfn._xlws.FILTER(genotypes[cultivar_level]&amp;" | "&amp;genotypes[cultivar_name],genotypes[experiment_ID]=A110)))</f>
        <v xml:space="preserve"> | </v>
      </c>
    </row>
    <row r="111" spans="2:2" x14ac:dyDescent="0.35">
      <c r="B111" t="str" cm="1">
        <f t="array" ref="B111">TRANSPOSE(_xlfn._xlws.SORT(_xlfn._xlws.FILTER(genotypes[cultivar_level]&amp;" | "&amp;genotypes[cultivar_name],genotypes[experiment_ID]=A111)))</f>
        <v xml:space="preserve"> | </v>
      </c>
    </row>
    <row r="112" spans="2:2" x14ac:dyDescent="0.35">
      <c r="B112" t="str" cm="1">
        <f t="array" ref="B112">TRANSPOSE(_xlfn._xlws.SORT(_xlfn._xlws.FILTER(genotypes[cultivar_level]&amp;" | "&amp;genotypes[cultivar_name],genotypes[experiment_ID]=A112)))</f>
        <v xml:space="preserve"> | </v>
      </c>
    </row>
    <row r="113" spans="2:2" x14ac:dyDescent="0.35">
      <c r="B113" t="str" cm="1">
        <f t="array" ref="B113">TRANSPOSE(_xlfn._xlws.SORT(_xlfn._xlws.FILTER(genotypes[cultivar_level]&amp;" | "&amp;genotypes[cultivar_name],genotypes[experiment_ID]=A113)))</f>
        <v xml:space="preserve"> | </v>
      </c>
    </row>
    <row r="114" spans="2:2" x14ac:dyDescent="0.35">
      <c r="B114" t="str" cm="1">
        <f t="array" ref="B114">TRANSPOSE(_xlfn._xlws.SORT(_xlfn._xlws.FILTER(genotypes[cultivar_level]&amp;" | "&amp;genotypes[cultivar_name],genotypes[experiment_ID]=A114)))</f>
        <v xml:space="preserve"> | </v>
      </c>
    </row>
    <row r="115" spans="2:2" x14ac:dyDescent="0.35">
      <c r="B115" t="str" cm="1">
        <f t="array" ref="B115">TRANSPOSE(_xlfn._xlws.SORT(_xlfn._xlws.FILTER(genotypes[cultivar_level]&amp;" | "&amp;genotypes[cultivar_name],genotypes[experiment_ID]=A115)))</f>
        <v xml:space="preserve"> | </v>
      </c>
    </row>
    <row r="116" spans="2:2" x14ac:dyDescent="0.35">
      <c r="B116" t="str" cm="1">
        <f t="array" ref="B116">TRANSPOSE(_xlfn._xlws.SORT(_xlfn._xlws.FILTER(genotypes[cultivar_level]&amp;" | "&amp;genotypes[cultivar_name],genotypes[experiment_ID]=A116)))</f>
        <v xml:space="preserve"> | </v>
      </c>
    </row>
    <row r="117" spans="2:2" x14ac:dyDescent="0.35">
      <c r="B117" t="str" cm="1">
        <f t="array" ref="B117">TRANSPOSE(_xlfn._xlws.SORT(_xlfn._xlws.FILTER(genotypes[cultivar_level]&amp;" | "&amp;genotypes[cultivar_name],genotypes[experiment_ID]=A117)))</f>
        <v xml:space="preserve"> | </v>
      </c>
    </row>
    <row r="118" spans="2:2" x14ac:dyDescent="0.35">
      <c r="B118" t="str" cm="1">
        <f t="array" ref="B118">TRANSPOSE(_xlfn._xlws.SORT(_xlfn._xlws.FILTER(genotypes[cultivar_level]&amp;" | "&amp;genotypes[cultivar_name],genotypes[experiment_ID]=A118)))</f>
        <v xml:space="preserve"> | </v>
      </c>
    </row>
    <row r="119" spans="2:2" x14ac:dyDescent="0.35">
      <c r="B119" t="str" cm="1">
        <f t="array" ref="B119">TRANSPOSE(_xlfn._xlws.SORT(_xlfn._xlws.FILTER(genotypes[cultivar_level]&amp;" | "&amp;genotypes[cultivar_name],genotypes[experiment_ID]=A119)))</f>
        <v xml:space="preserve"> | </v>
      </c>
    </row>
    <row r="120" spans="2:2" x14ac:dyDescent="0.35">
      <c r="B120" t="str" cm="1">
        <f t="array" ref="B120">TRANSPOSE(_xlfn._xlws.SORT(_xlfn._xlws.FILTER(genotypes[cultivar_level]&amp;" | "&amp;genotypes[cultivar_name],genotypes[experiment_ID]=A120)))</f>
        <v xml:space="preserve"> | </v>
      </c>
    </row>
    <row r="121" spans="2:2" x14ac:dyDescent="0.35">
      <c r="B121" t="str" cm="1">
        <f t="array" ref="B121">TRANSPOSE(_xlfn._xlws.SORT(_xlfn._xlws.FILTER(genotypes[cultivar_level]&amp;" | "&amp;genotypes[cultivar_name],genotypes[experiment_ID]=A121)))</f>
        <v xml:space="preserve"> | </v>
      </c>
    </row>
    <row r="122" spans="2:2" x14ac:dyDescent="0.35">
      <c r="B122" t="str" cm="1">
        <f t="array" ref="B122">TRANSPOSE(_xlfn._xlws.SORT(_xlfn._xlws.FILTER(genotypes[cultivar_level]&amp;" | "&amp;genotypes[cultivar_name],genotypes[experiment_ID]=A122)))</f>
        <v xml:space="preserve"> | </v>
      </c>
    </row>
    <row r="123" spans="2:2" x14ac:dyDescent="0.35">
      <c r="B123" t="str" cm="1">
        <f t="array" ref="B123">TRANSPOSE(_xlfn._xlws.SORT(_xlfn._xlws.FILTER(genotypes[cultivar_level]&amp;" | "&amp;genotypes[cultivar_name],genotypes[experiment_ID]=A123)))</f>
        <v xml:space="preserve"> | </v>
      </c>
    </row>
    <row r="124" spans="2:2" x14ac:dyDescent="0.35">
      <c r="B124" t="str" cm="1">
        <f t="array" ref="B124">TRANSPOSE(_xlfn._xlws.SORT(_xlfn._xlws.FILTER(genotypes[cultivar_level]&amp;" | "&amp;genotypes[cultivar_name],genotypes[experiment_ID]=A124)))</f>
        <v xml:space="preserve"> | </v>
      </c>
    </row>
    <row r="125" spans="2:2" x14ac:dyDescent="0.35">
      <c r="B125" t="str" cm="1">
        <f t="array" ref="B125">TRANSPOSE(_xlfn._xlws.SORT(_xlfn._xlws.FILTER(genotypes[cultivar_level]&amp;" | "&amp;genotypes[cultivar_name],genotypes[experiment_ID]=A125)))</f>
        <v xml:space="preserve"> | </v>
      </c>
    </row>
    <row r="126" spans="2:2" x14ac:dyDescent="0.35">
      <c r="B126" t="str" cm="1">
        <f t="array" ref="B126">TRANSPOSE(_xlfn._xlws.SORT(_xlfn._xlws.FILTER(genotypes[cultivar_level]&amp;" | "&amp;genotypes[cultivar_name],genotypes[experiment_ID]=A126)))</f>
        <v xml:space="preserve"> | </v>
      </c>
    </row>
    <row r="127" spans="2:2" x14ac:dyDescent="0.35">
      <c r="B127" t="str" cm="1">
        <f t="array" ref="B127">TRANSPOSE(_xlfn._xlws.SORT(_xlfn._xlws.FILTER(genotypes[cultivar_level]&amp;" | "&amp;genotypes[cultivar_name],genotypes[experiment_ID]=A127)))</f>
        <v xml:space="preserve"> | </v>
      </c>
    </row>
    <row r="128" spans="2:2" x14ac:dyDescent="0.35">
      <c r="B128" t="str" cm="1">
        <f t="array" ref="B128">TRANSPOSE(_xlfn._xlws.SORT(_xlfn._xlws.FILTER(genotypes[cultivar_level]&amp;" | "&amp;genotypes[cultivar_name],genotypes[experiment_ID]=A128)))</f>
        <v xml:space="preserve"> | </v>
      </c>
    </row>
    <row r="129" spans="2:2" x14ac:dyDescent="0.35">
      <c r="B129" t="str" cm="1">
        <f t="array" ref="B129">TRANSPOSE(_xlfn._xlws.SORT(_xlfn._xlws.FILTER(genotypes[cultivar_level]&amp;" | "&amp;genotypes[cultivar_name],genotypes[experiment_ID]=A129)))</f>
        <v xml:space="preserve"> | </v>
      </c>
    </row>
    <row r="130" spans="2:2" x14ac:dyDescent="0.35">
      <c r="B130" t="str" cm="1">
        <f t="array" ref="B130">TRANSPOSE(_xlfn._xlws.SORT(_xlfn._xlws.FILTER(genotypes[cultivar_level]&amp;" | "&amp;genotypes[cultivar_name],genotypes[experiment_ID]=A130)))</f>
        <v xml:space="preserve"> | </v>
      </c>
    </row>
    <row r="131" spans="2:2" x14ac:dyDescent="0.35">
      <c r="B131" t="str" cm="1">
        <f t="array" ref="B131">TRANSPOSE(_xlfn._xlws.SORT(_xlfn._xlws.FILTER(genotypes[cultivar_level]&amp;" | "&amp;genotypes[cultivar_name],genotypes[experiment_ID]=A131)))</f>
        <v xml:space="preserve"> | </v>
      </c>
    </row>
    <row r="132" spans="2:2" x14ac:dyDescent="0.35">
      <c r="B132" t="str" cm="1">
        <f t="array" ref="B132">TRANSPOSE(_xlfn._xlws.SORT(_xlfn._xlws.FILTER(genotypes[cultivar_level]&amp;" | "&amp;genotypes[cultivar_name],genotypes[experiment_ID]=A132)))</f>
        <v xml:space="preserve"> | </v>
      </c>
    </row>
    <row r="133" spans="2:2" x14ac:dyDescent="0.35">
      <c r="B133" t="str" cm="1">
        <f t="array" ref="B133">TRANSPOSE(_xlfn._xlws.SORT(_xlfn._xlws.FILTER(genotypes[cultivar_level]&amp;" | "&amp;genotypes[cultivar_name],genotypes[experiment_ID]=A133)))</f>
        <v xml:space="preserve"> | </v>
      </c>
    </row>
    <row r="134" spans="2:2" x14ac:dyDescent="0.35">
      <c r="B134" t="str" cm="1">
        <f t="array" ref="B134">TRANSPOSE(_xlfn._xlws.SORT(_xlfn._xlws.FILTER(genotypes[cultivar_level]&amp;" | "&amp;genotypes[cultivar_name],genotypes[experiment_ID]=A134)))</f>
        <v xml:space="preserve"> | </v>
      </c>
    </row>
    <row r="135" spans="2:2" x14ac:dyDescent="0.35">
      <c r="B135" t="str" cm="1">
        <f t="array" ref="B135">TRANSPOSE(_xlfn._xlws.SORT(_xlfn._xlws.FILTER(genotypes[cultivar_level]&amp;" | "&amp;genotypes[cultivar_name],genotypes[experiment_ID]=A135)))</f>
        <v xml:space="preserve"> | </v>
      </c>
    </row>
    <row r="136" spans="2:2" x14ac:dyDescent="0.35">
      <c r="B136" t="str" cm="1">
        <f t="array" ref="B136">TRANSPOSE(_xlfn._xlws.SORT(_xlfn._xlws.FILTER(genotypes[cultivar_level]&amp;" | "&amp;genotypes[cultivar_name],genotypes[experiment_ID]=A136)))</f>
        <v xml:space="preserve"> | </v>
      </c>
    </row>
    <row r="137" spans="2:2" x14ac:dyDescent="0.35">
      <c r="B137" t="str" cm="1">
        <f t="array" ref="B137">TRANSPOSE(_xlfn._xlws.SORT(_xlfn._xlws.FILTER(genotypes[cultivar_level]&amp;" | "&amp;genotypes[cultivar_name],genotypes[experiment_ID]=A137)))</f>
        <v xml:space="preserve"> | </v>
      </c>
    </row>
    <row r="138" spans="2:2" x14ac:dyDescent="0.35">
      <c r="B138" t="str" cm="1">
        <f t="array" ref="B138">TRANSPOSE(_xlfn._xlws.SORT(_xlfn._xlws.FILTER(genotypes[cultivar_level]&amp;" | "&amp;genotypes[cultivar_name],genotypes[experiment_ID]=A138)))</f>
        <v xml:space="preserve"> | </v>
      </c>
    </row>
    <row r="139" spans="2:2" x14ac:dyDescent="0.35">
      <c r="B139" t="str" cm="1">
        <f t="array" ref="B139">TRANSPOSE(_xlfn._xlws.SORT(_xlfn._xlws.FILTER(genotypes[cultivar_level]&amp;" | "&amp;genotypes[cultivar_name],genotypes[experiment_ID]=A139)))</f>
        <v xml:space="preserve"> | </v>
      </c>
    </row>
    <row r="140" spans="2:2" x14ac:dyDescent="0.35">
      <c r="B140" t="str" cm="1">
        <f t="array" ref="B140">TRANSPOSE(_xlfn._xlws.SORT(_xlfn._xlws.FILTER(genotypes[cultivar_level]&amp;" | "&amp;genotypes[cultivar_name],genotypes[experiment_ID]=A140)))</f>
        <v xml:space="preserve"> | </v>
      </c>
    </row>
    <row r="141" spans="2:2" x14ac:dyDescent="0.35">
      <c r="B141" t="str" cm="1">
        <f t="array" ref="B141">TRANSPOSE(_xlfn._xlws.SORT(_xlfn._xlws.FILTER(genotypes[cultivar_level]&amp;" | "&amp;genotypes[cultivar_name],genotypes[experiment_ID]=A141)))</f>
        <v xml:space="preserve"> | </v>
      </c>
    </row>
    <row r="142" spans="2:2" x14ac:dyDescent="0.35">
      <c r="B142" t="str" cm="1">
        <f t="array" ref="B142">TRANSPOSE(_xlfn._xlws.SORT(_xlfn._xlws.FILTER(genotypes[cultivar_level]&amp;" | "&amp;genotypes[cultivar_name],genotypes[experiment_ID]=A142)))</f>
        <v xml:space="preserve"> | </v>
      </c>
    </row>
    <row r="143" spans="2:2" x14ac:dyDescent="0.35">
      <c r="B143" t="str" cm="1">
        <f t="array" ref="B143">TRANSPOSE(_xlfn._xlws.SORT(_xlfn._xlws.FILTER(genotypes[cultivar_level]&amp;" | "&amp;genotypes[cultivar_name],genotypes[experiment_ID]=A143)))</f>
        <v xml:space="preserve"> | </v>
      </c>
    </row>
    <row r="144" spans="2:2" x14ac:dyDescent="0.35">
      <c r="B144" t="str" cm="1">
        <f t="array" ref="B144">TRANSPOSE(_xlfn._xlws.SORT(_xlfn._xlws.FILTER(genotypes[cultivar_level]&amp;" | "&amp;genotypes[cultivar_name],genotypes[experiment_ID]=A144)))</f>
        <v xml:space="preserve"> | </v>
      </c>
    </row>
    <row r="145" spans="2:2" x14ac:dyDescent="0.35">
      <c r="B145" t="str" cm="1">
        <f t="array" ref="B145">TRANSPOSE(_xlfn._xlws.SORT(_xlfn._xlws.FILTER(genotypes[cultivar_level]&amp;" | "&amp;genotypes[cultivar_name],genotypes[experiment_ID]=A145)))</f>
        <v xml:space="preserve"> | </v>
      </c>
    </row>
    <row r="146" spans="2:2" x14ac:dyDescent="0.35">
      <c r="B146" t="str" cm="1">
        <f t="array" ref="B146">TRANSPOSE(_xlfn._xlws.SORT(_xlfn._xlws.FILTER(genotypes[cultivar_level]&amp;" | "&amp;genotypes[cultivar_name],genotypes[experiment_ID]=A146)))</f>
        <v xml:space="preserve"> | </v>
      </c>
    </row>
    <row r="147" spans="2:2" x14ac:dyDescent="0.35">
      <c r="B147" t="str" cm="1">
        <f t="array" ref="B147">TRANSPOSE(_xlfn._xlws.SORT(_xlfn._xlws.FILTER(genotypes[cultivar_level]&amp;" | "&amp;genotypes[cultivar_name],genotypes[experiment_ID]=A147)))</f>
        <v xml:space="preserve"> | </v>
      </c>
    </row>
    <row r="148" spans="2:2" x14ac:dyDescent="0.35">
      <c r="B148" t="str" cm="1">
        <f t="array" ref="B148">TRANSPOSE(_xlfn._xlws.SORT(_xlfn._xlws.FILTER(genotypes[cultivar_level]&amp;" | "&amp;genotypes[cultivar_name],genotypes[experiment_ID]=A148)))</f>
        <v xml:space="preserve"> | </v>
      </c>
    </row>
    <row r="149" spans="2:2" x14ac:dyDescent="0.35">
      <c r="B149" t="str" cm="1">
        <f t="array" ref="B149">TRANSPOSE(_xlfn._xlws.SORT(_xlfn._xlws.FILTER(genotypes[cultivar_level]&amp;" | "&amp;genotypes[cultivar_name],genotypes[experiment_ID]=A149)))</f>
        <v xml:space="preserve"> | </v>
      </c>
    </row>
    <row r="150" spans="2:2" x14ac:dyDescent="0.35">
      <c r="B150" t="str" cm="1">
        <f t="array" ref="B150">TRANSPOSE(_xlfn._xlws.SORT(_xlfn._xlws.FILTER(genotypes[cultivar_level]&amp;" | "&amp;genotypes[cultivar_name],genotypes[experiment_ID]=A150)))</f>
        <v xml:space="preserve"> | </v>
      </c>
    </row>
    <row r="151" spans="2:2" x14ac:dyDescent="0.35">
      <c r="B151" t="str" cm="1">
        <f t="array" ref="B151">TRANSPOSE(_xlfn._xlws.SORT(_xlfn._xlws.FILTER(genotypes[cultivar_level]&amp;" | "&amp;genotypes[cultivar_name],genotypes[experiment_ID]=A151)))</f>
        <v xml:space="preserve"> | </v>
      </c>
    </row>
    <row r="152" spans="2:2" x14ac:dyDescent="0.35">
      <c r="B152" t="str" cm="1">
        <f t="array" ref="B152">TRANSPOSE(_xlfn._xlws.SORT(_xlfn._xlws.FILTER(genotypes[cultivar_level]&amp;" | "&amp;genotypes[cultivar_name],genotypes[experiment_ID]=A152)))</f>
        <v xml:space="preserve"> | </v>
      </c>
    </row>
    <row r="153" spans="2:2" x14ac:dyDescent="0.35">
      <c r="B153" t="str" cm="1">
        <f t="array" ref="B153">TRANSPOSE(_xlfn._xlws.SORT(_xlfn._xlws.FILTER(genotypes[cultivar_level]&amp;" | "&amp;genotypes[cultivar_name],genotypes[experiment_ID]=A153)))</f>
        <v xml:space="preserve"> | </v>
      </c>
    </row>
    <row r="154" spans="2:2" x14ac:dyDescent="0.35">
      <c r="B154" t="str" cm="1">
        <f t="array" ref="B154">TRANSPOSE(_xlfn._xlws.SORT(_xlfn._xlws.FILTER(genotypes[cultivar_level]&amp;" | "&amp;genotypes[cultivar_name],genotypes[experiment_ID]=A154)))</f>
        <v xml:space="preserve"> | </v>
      </c>
    </row>
    <row r="155" spans="2:2" x14ac:dyDescent="0.35">
      <c r="B155" t="str" cm="1">
        <f t="array" ref="B155">TRANSPOSE(_xlfn._xlws.SORT(_xlfn._xlws.FILTER(genotypes[cultivar_level]&amp;" | "&amp;genotypes[cultivar_name],genotypes[experiment_ID]=A155)))</f>
        <v xml:space="preserve"> | </v>
      </c>
    </row>
    <row r="156" spans="2:2" x14ac:dyDescent="0.35">
      <c r="B156" t="str" cm="1">
        <f t="array" ref="B156">TRANSPOSE(_xlfn._xlws.SORT(_xlfn._xlws.FILTER(genotypes[cultivar_level]&amp;" | "&amp;genotypes[cultivar_name],genotypes[experiment_ID]=A156)))</f>
        <v xml:space="preserve"> | </v>
      </c>
    </row>
    <row r="157" spans="2:2" x14ac:dyDescent="0.35">
      <c r="B157" t="str" cm="1">
        <f t="array" ref="B157">TRANSPOSE(_xlfn._xlws.SORT(_xlfn._xlws.FILTER(genotypes[cultivar_level]&amp;" | "&amp;genotypes[cultivar_name],genotypes[experiment_ID]=A157)))</f>
        <v xml:space="preserve"> | </v>
      </c>
    </row>
    <row r="158" spans="2:2" x14ac:dyDescent="0.35">
      <c r="B158" t="str" cm="1">
        <f t="array" ref="B158">TRANSPOSE(_xlfn._xlws.SORT(_xlfn._xlws.FILTER(genotypes[cultivar_level]&amp;" | "&amp;genotypes[cultivar_name],genotypes[experiment_ID]=A158)))</f>
        <v xml:space="preserve"> | </v>
      </c>
    </row>
    <row r="159" spans="2:2" x14ac:dyDescent="0.35">
      <c r="B159" t="str" cm="1">
        <f t="array" ref="B159">TRANSPOSE(_xlfn._xlws.SORT(_xlfn._xlws.FILTER(genotypes[cultivar_level]&amp;" | "&amp;genotypes[cultivar_name],genotypes[experiment_ID]=A159)))</f>
        <v xml:space="preserve"> | </v>
      </c>
    </row>
    <row r="160" spans="2:2" x14ac:dyDescent="0.35">
      <c r="B160" t="str" cm="1">
        <f t="array" ref="B160">TRANSPOSE(_xlfn._xlws.SORT(_xlfn._xlws.FILTER(genotypes[cultivar_level]&amp;" | "&amp;genotypes[cultivar_name],genotypes[experiment_ID]=A160)))</f>
        <v xml:space="preserve"> | </v>
      </c>
    </row>
    <row r="161" spans="2:2" x14ac:dyDescent="0.35">
      <c r="B161" t="str" cm="1">
        <f t="array" ref="B161">TRANSPOSE(_xlfn._xlws.SORT(_xlfn._xlws.FILTER(genotypes[cultivar_level]&amp;" | "&amp;genotypes[cultivar_name],genotypes[experiment_ID]=A161)))</f>
        <v xml:space="preserve"> | </v>
      </c>
    </row>
    <row r="162" spans="2:2" x14ac:dyDescent="0.35">
      <c r="B162" t="str" cm="1">
        <f t="array" ref="B162">TRANSPOSE(_xlfn._xlws.SORT(_xlfn._xlws.FILTER(genotypes[cultivar_level]&amp;" | "&amp;genotypes[cultivar_name],genotypes[experiment_ID]=A162)))</f>
        <v xml:space="preserve"> | </v>
      </c>
    </row>
    <row r="163" spans="2:2" x14ac:dyDescent="0.35">
      <c r="B163" t="str" cm="1">
        <f t="array" ref="B163">TRANSPOSE(_xlfn._xlws.SORT(_xlfn._xlws.FILTER(genotypes[cultivar_level]&amp;" | "&amp;genotypes[cultivar_name],genotypes[experiment_ID]=A163)))</f>
        <v xml:space="preserve"> | </v>
      </c>
    </row>
    <row r="164" spans="2:2" x14ac:dyDescent="0.35">
      <c r="B164" t="str" cm="1">
        <f t="array" ref="B164">TRANSPOSE(_xlfn._xlws.SORT(_xlfn._xlws.FILTER(genotypes[cultivar_level]&amp;" | "&amp;genotypes[cultivar_name],genotypes[experiment_ID]=A164)))</f>
        <v xml:space="preserve"> | </v>
      </c>
    </row>
    <row r="165" spans="2:2" x14ac:dyDescent="0.35">
      <c r="B165" t="str" cm="1">
        <f t="array" ref="B165">TRANSPOSE(_xlfn._xlws.SORT(_xlfn._xlws.FILTER(genotypes[cultivar_level]&amp;" | "&amp;genotypes[cultivar_name],genotypes[experiment_ID]=A165)))</f>
        <v xml:space="preserve"> | </v>
      </c>
    </row>
    <row r="166" spans="2:2" x14ac:dyDescent="0.35">
      <c r="B166" t="str" cm="1">
        <f t="array" ref="B166">TRANSPOSE(_xlfn._xlws.SORT(_xlfn._xlws.FILTER(genotypes[cultivar_level]&amp;" | "&amp;genotypes[cultivar_name],genotypes[experiment_ID]=A166)))</f>
        <v xml:space="preserve"> | </v>
      </c>
    </row>
    <row r="167" spans="2:2" x14ac:dyDescent="0.35">
      <c r="B167" t="str" cm="1">
        <f t="array" ref="B167">TRANSPOSE(_xlfn._xlws.SORT(_xlfn._xlws.FILTER(genotypes[cultivar_level]&amp;" | "&amp;genotypes[cultivar_name],genotypes[experiment_ID]=A167)))</f>
        <v xml:space="preserve"> | </v>
      </c>
    </row>
    <row r="168" spans="2:2" x14ac:dyDescent="0.35">
      <c r="B168" t="str" cm="1">
        <f t="array" ref="B168">TRANSPOSE(_xlfn._xlws.SORT(_xlfn._xlws.FILTER(genotypes[cultivar_level]&amp;" | "&amp;genotypes[cultivar_name],genotypes[experiment_ID]=A168)))</f>
        <v xml:space="preserve"> | </v>
      </c>
    </row>
    <row r="169" spans="2:2" x14ac:dyDescent="0.35">
      <c r="B169" t="str" cm="1">
        <f t="array" ref="B169">TRANSPOSE(_xlfn._xlws.SORT(_xlfn._xlws.FILTER(genotypes[cultivar_level]&amp;" | "&amp;genotypes[cultivar_name],genotypes[experiment_ID]=A169)))</f>
        <v xml:space="preserve"> | </v>
      </c>
    </row>
    <row r="170" spans="2:2" x14ac:dyDescent="0.35">
      <c r="B170" t="str" cm="1">
        <f t="array" ref="B170">TRANSPOSE(_xlfn._xlws.SORT(_xlfn._xlws.FILTER(genotypes[cultivar_level]&amp;" | "&amp;genotypes[cultivar_name],genotypes[experiment_ID]=A170)))</f>
        <v xml:space="preserve"> | </v>
      </c>
    </row>
    <row r="171" spans="2:2" x14ac:dyDescent="0.35">
      <c r="B171" t="str" cm="1">
        <f t="array" ref="B171">TRANSPOSE(_xlfn._xlws.SORT(_xlfn._xlws.FILTER(genotypes[cultivar_level]&amp;" | "&amp;genotypes[cultivar_name],genotypes[experiment_ID]=A171)))</f>
        <v xml:space="preserve"> | </v>
      </c>
    </row>
    <row r="172" spans="2:2" x14ac:dyDescent="0.35">
      <c r="B172" t="str" cm="1">
        <f t="array" ref="B172">TRANSPOSE(_xlfn._xlws.SORT(_xlfn._xlws.FILTER(genotypes[cultivar_level]&amp;" | "&amp;genotypes[cultivar_name],genotypes[experiment_ID]=A172)))</f>
        <v xml:space="preserve"> | </v>
      </c>
    </row>
    <row r="173" spans="2:2" x14ac:dyDescent="0.35">
      <c r="B173" t="str" cm="1">
        <f t="array" ref="B173">TRANSPOSE(_xlfn._xlws.SORT(_xlfn._xlws.FILTER(genotypes[cultivar_level]&amp;" | "&amp;genotypes[cultivar_name],genotypes[experiment_ID]=A173)))</f>
        <v xml:space="preserve"> | </v>
      </c>
    </row>
    <row r="174" spans="2:2" x14ac:dyDescent="0.35">
      <c r="B174" t="str" cm="1">
        <f t="array" ref="B174">TRANSPOSE(_xlfn._xlws.SORT(_xlfn._xlws.FILTER(genotypes[cultivar_level]&amp;" | "&amp;genotypes[cultivar_name],genotypes[experiment_ID]=A174)))</f>
        <v xml:space="preserve"> | </v>
      </c>
    </row>
    <row r="175" spans="2:2" x14ac:dyDescent="0.35">
      <c r="B175" t="str" cm="1">
        <f t="array" ref="B175">TRANSPOSE(_xlfn._xlws.SORT(_xlfn._xlws.FILTER(genotypes[cultivar_level]&amp;" | "&amp;genotypes[cultivar_name],genotypes[experiment_ID]=A175)))</f>
        <v xml:space="preserve"> | </v>
      </c>
    </row>
    <row r="176" spans="2:2" x14ac:dyDescent="0.35">
      <c r="B176" t="str" cm="1">
        <f t="array" ref="B176">TRANSPOSE(_xlfn._xlws.SORT(_xlfn._xlws.FILTER(genotypes[cultivar_level]&amp;" | "&amp;genotypes[cultivar_name],genotypes[experiment_ID]=A176)))</f>
        <v xml:space="preserve"> | </v>
      </c>
    </row>
    <row r="177" spans="2:2" x14ac:dyDescent="0.35">
      <c r="B177" t="str" cm="1">
        <f t="array" ref="B177">TRANSPOSE(_xlfn._xlws.SORT(_xlfn._xlws.FILTER(genotypes[cultivar_level]&amp;" | "&amp;genotypes[cultivar_name],genotypes[experiment_ID]=A177)))</f>
        <v xml:space="preserve"> | </v>
      </c>
    </row>
    <row r="178" spans="2:2" x14ac:dyDescent="0.35">
      <c r="B178" t="str" cm="1">
        <f t="array" ref="B178">TRANSPOSE(_xlfn._xlws.SORT(_xlfn._xlws.FILTER(genotypes[cultivar_level]&amp;" | "&amp;genotypes[cultivar_name],genotypes[experiment_ID]=A178)))</f>
        <v xml:space="preserve"> | </v>
      </c>
    </row>
    <row r="179" spans="2:2" x14ac:dyDescent="0.35">
      <c r="B179" t="str" cm="1">
        <f t="array" ref="B179">TRANSPOSE(_xlfn._xlws.SORT(_xlfn._xlws.FILTER(genotypes[cultivar_level]&amp;" | "&amp;genotypes[cultivar_name],genotypes[experiment_ID]=A179)))</f>
        <v xml:space="preserve"> | </v>
      </c>
    </row>
    <row r="180" spans="2:2" x14ac:dyDescent="0.35">
      <c r="B180" t="str" cm="1">
        <f t="array" ref="B180">TRANSPOSE(_xlfn._xlws.SORT(_xlfn._xlws.FILTER(genotypes[cultivar_level]&amp;" | "&amp;genotypes[cultivar_name],genotypes[experiment_ID]=A180)))</f>
        <v xml:space="preserve"> | </v>
      </c>
    </row>
    <row r="181" spans="2:2" x14ac:dyDescent="0.35">
      <c r="B181" t="str" cm="1">
        <f t="array" ref="B181">TRANSPOSE(_xlfn._xlws.SORT(_xlfn._xlws.FILTER(genotypes[cultivar_level]&amp;" | "&amp;genotypes[cultivar_name],genotypes[experiment_ID]=A181)))</f>
        <v xml:space="preserve"> | </v>
      </c>
    </row>
    <row r="182" spans="2:2" x14ac:dyDescent="0.35">
      <c r="B182" t="str" cm="1">
        <f t="array" ref="B182">TRANSPOSE(_xlfn._xlws.SORT(_xlfn._xlws.FILTER(genotypes[cultivar_level]&amp;" | "&amp;genotypes[cultivar_name],genotypes[experiment_ID]=A182)))</f>
        <v xml:space="preserve"> | </v>
      </c>
    </row>
    <row r="183" spans="2:2" x14ac:dyDescent="0.35">
      <c r="B183" t="str" cm="1">
        <f t="array" ref="B183">TRANSPOSE(_xlfn._xlws.SORT(_xlfn._xlws.FILTER(genotypes[cultivar_level]&amp;" | "&amp;genotypes[cultivar_name],genotypes[experiment_ID]=A183)))</f>
        <v xml:space="preserve"> | </v>
      </c>
    </row>
    <row r="184" spans="2:2" x14ac:dyDescent="0.35">
      <c r="B184" t="str" cm="1">
        <f t="array" ref="B184">TRANSPOSE(_xlfn._xlws.SORT(_xlfn._xlws.FILTER(genotypes[cultivar_level]&amp;" | "&amp;genotypes[cultivar_name],genotypes[experiment_ID]=A184)))</f>
        <v xml:space="preserve"> | </v>
      </c>
    </row>
    <row r="185" spans="2:2" x14ac:dyDescent="0.35">
      <c r="B185" t="str" cm="1">
        <f t="array" ref="B185">TRANSPOSE(_xlfn._xlws.SORT(_xlfn._xlws.FILTER(genotypes[cultivar_level]&amp;" | "&amp;genotypes[cultivar_name],genotypes[experiment_ID]=A185)))</f>
        <v xml:space="preserve"> | </v>
      </c>
    </row>
    <row r="186" spans="2:2" x14ac:dyDescent="0.35">
      <c r="B186" t="str" cm="1">
        <f t="array" ref="B186">TRANSPOSE(_xlfn._xlws.SORT(_xlfn._xlws.FILTER(genotypes[cultivar_level]&amp;" | "&amp;genotypes[cultivar_name],genotypes[experiment_ID]=A186)))</f>
        <v xml:space="preserve"> | </v>
      </c>
    </row>
    <row r="187" spans="2:2" x14ac:dyDescent="0.35">
      <c r="B187" t="str" cm="1">
        <f t="array" ref="B187">TRANSPOSE(_xlfn._xlws.SORT(_xlfn._xlws.FILTER(genotypes[cultivar_level]&amp;" | "&amp;genotypes[cultivar_name],genotypes[experiment_ID]=A187)))</f>
        <v xml:space="preserve"> | </v>
      </c>
    </row>
    <row r="188" spans="2:2" x14ac:dyDescent="0.35">
      <c r="B188" t="str" cm="1">
        <f t="array" ref="B188">TRANSPOSE(_xlfn._xlws.SORT(_xlfn._xlws.FILTER(genotypes[cultivar_level]&amp;" | "&amp;genotypes[cultivar_name],genotypes[experiment_ID]=A188)))</f>
        <v xml:space="preserve"> | </v>
      </c>
    </row>
    <row r="189" spans="2:2" x14ac:dyDescent="0.35">
      <c r="B189" t="str" cm="1">
        <f t="array" ref="B189">TRANSPOSE(_xlfn._xlws.SORT(_xlfn._xlws.FILTER(genotypes[cultivar_level]&amp;" | "&amp;genotypes[cultivar_name],genotypes[experiment_ID]=A189)))</f>
        <v xml:space="preserve"> | </v>
      </c>
    </row>
    <row r="190" spans="2:2" x14ac:dyDescent="0.35">
      <c r="B190" t="str" cm="1">
        <f t="array" ref="B190">TRANSPOSE(_xlfn._xlws.SORT(_xlfn._xlws.FILTER(genotypes[cultivar_level]&amp;" | "&amp;genotypes[cultivar_name],genotypes[experiment_ID]=A190)))</f>
        <v xml:space="preserve"> | </v>
      </c>
    </row>
    <row r="191" spans="2:2" x14ac:dyDescent="0.35">
      <c r="B191" t="str" cm="1">
        <f t="array" ref="B191">TRANSPOSE(_xlfn._xlws.SORT(_xlfn._xlws.FILTER(genotypes[cultivar_level]&amp;" | "&amp;genotypes[cultivar_name],genotypes[experiment_ID]=A191)))</f>
        <v xml:space="preserve"> | </v>
      </c>
    </row>
    <row r="192" spans="2:2" x14ac:dyDescent="0.35">
      <c r="B192" t="str" cm="1">
        <f t="array" ref="B192">TRANSPOSE(_xlfn._xlws.SORT(_xlfn._xlws.FILTER(genotypes[cultivar_level]&amp;" | "&amp;genotypes[cultivar_name],genotypes[experiment_ID]=A192)))</f>
        <v xml:space="preserve"> | </v>
      </c>
    </row>
    <row r="193" spans="2:2" x14ac:dyDescent="0.35">
      <c r="B193" t="str" cm="1">
        <f t="array" ref="B193">TRANSPOSE(_xlfn._xlws.SORT(_xlfn._xlws.FILTER(genotypes[cultivar_level]&amp;" | "&amp;genotypes[cultivar_name],genotypes[experiment_ID]=A193)))</f>
        <v xml:space="preserve"> | </v>
      </c>
    </row>
    <row r="194" spans="2:2" x14ac:dyDescent="0.35">
      <c r="B194" t="str" cm="1">
        <f t="array" ref="B194">TRANSPOSE(_xlfn._xlws.SORT(_xlfn._xlws.FILTER(genotypes[cultivar_level]&amp;" | "&amp;genotypes[cultivar_name],genotypes[experiment_ID]=A194)))</f>
        <v xml:space="preserve"> | </v>
      </c>
    </row>
    <row r="195" spans="2:2" x14ac:dyDescent="0.35">
      <c r="B195" t="str" cm="1">
        <f t="array" ref="B195">TRANSPOSE(_xlfn._xlws.SORT(_xlfn._xlws.FILTER(genotypes[cultivar_level]&amp;" | "&amp;genotypes[cultivar_name],genotypes[experiment_ID]=A195)))</f>
        <v xml:space="preserve"> | </v>
      </c>
    </row>
    <row r="196" spans="2:2" x14ac:dyDescent="0.35">
      <c r="B196" t="str" cm="1">
        <f t="array" ref="B196">TRANSPOSE(_xlfn._xlws.SORT(_xlfn._xlws.FILTER(genotypes[cultivar_level]&amp;" | "&amp;genotypes[cultivar_name],genotypes[experiment_ID]=A196)))</f>
        <v xml:space="preserve"> | </v>
      </c>
    </row>
    <row r="197" spans="2:2" x14ac:dyDescent="0.35">
      <c r="B197" t="str" cm="1">
        <f t="array" ref="B197">TRANSPOSE(_xlfn._xlws.SORT(_xlfn._xlws.FILTER(genotypes[cultivar_level]&amp;" | "&amp;genotypes[cultivar_name],genotypes[experiment_ID]=A197)))</f>
        <v xml:space="preserve"> | </v>
      </c>
    </row>
    <row r="198" spans="2:2" x14ac:dyDescent="0.35">
      <c r="B198" t="str" cm="1">
        <f t="array" ref="B198">TRANSPOSE(_xlfn._xlws.SORT(_xlfn._xlws.FILTER(genotypes[cultivar_level]&amp;" | "&amp;genotypes[cultivar_name],genotypes[experiment_ID]=A198)))</f>
        <v xml:space="preserve"> | </v>
      </c>
    </row>
    <row r="199" spans="2:2" x14ac:dyDescent="0.35">
      <c r="B199" t="str" cm="1">
        <f t="array" ref="B199">TRANSPOSE(_xlfn._xlws.SORT(_xlfn._xlws.FILTER(genotypes[cultivar_level]&amp;" | "&amp;genotypes[cultivar_name],genotypes[experiment_ID]=A199)))</f>
        <v xml:space="preserve"> | </v>
      </c>
    </row>
    <row r="200" spans="2:2" x14ac:dyDescent="0.35">
      <c r="B200" t="str" cm="1">
        <f t="array" ref="B200">TRANSPOSE(_xlfn._xlws.SORT(_xlfn._xlws.FILTER(genotypes[cultivar_level]&amp;" | "&amp;genotypes[cultivar_name],genotypes[experiment_ID]=A200)))</f>
        <v xml:space="preserve"> | </v>
      </c>
    </row>
    <row r="201" spans="2:2" x14ac:dyDescent="0.35">
      <c r="B201" t="str" cm="1">
        <f t="array" ref="B201">TRANSPOSE(_xlfn._xlws.SORT(_xlfn._xlws.FILTER(genotypes[cultivar_level]&amp;" | "&amp;genotypes[cultivar_name],genotypes[experiment_ID]=A201)))</f>
        <v xml:space="preserve"> | </v>
      </c>
    </row>
    <row r="202" spans="2:2" x14ac:dyDescent="0.35">
      <c r="B202" t="str" cm="1">
        <f t="array" ref="B202">TRANSPOSE(_xlfn._xlws.SORT(_xlfn._xlws.FILTER(genotypes[cultivar_level]&amp;" | "&amp;genotypes[cultivar_name],genotypes[experiment_ID]=A202)))</f>
        <v xml:space="preserve"> | </v>
      </c>
    </row>
    <row r="203" spans="2:2" x14ac:dyDescent="0.35">
      <c r="B203" t="str" cm="1">
        <f t="array" ref="B203">TRANSPOSE(_xlfn._xlws.SORT(_xlfn._xlws.FILTER(genotypes[cultivar_level]&amp;" | "&amp;genotypes[cultivar_name],genotypes[experiment_ID]=A203)))</f>
        <v xml:space="preserve"> | </v>
      </c>
    </row>
    <row r="204" spans="2:2" x14ac:dyDescent="0.35">
      <c r="B204" t="str" cm="1">
        <f t="array" ref="B204">TRANSPOSE(_xlfn._xlws.SORT(_xlfn._xlws.FILTER(genotypes[cultivar_level]&amp;" | "&amp;genotypes[cultivar_name],genotypes[experiment_ID]=A204)))</f>
        <v xml:space="preserve"> | </v>
      </c>
    </row>
    <row r="205" spans="2:2" x14ac:dyDescent="0.35">
      <c r="B205" t="str" cm="1">
        <f t="array" ref="B205">TRANSPOSE(_xlfn._xlws.SORT(_xlfn._xlws.FILTER(genotypes[cultivar_level]&amp;" | "&amp;genotypes[cultivar_name],genotypes[experiment_ID]=A205)))</f>
        <v xml:space="preserve"> | </v>
      </c>
    </row>
    <row r="206" spans="2:2" x14ac:dyDescent="0.35">
      <c r="B206" t="str" cm="1">
        <f t="array" ref="B206">TRANSPOSE(_xlfn._xlws.SORT(_xlfn._xlws.FILTER(genotypes[cultivar_level]&amp;" | "&amp;genotypes[cultivar_name],genotypes[experiment_ID]=A206)))</f>
        <v xml:space="preserve"> | </v>
      </c>
    </row>
    <row r="207" spans="2:2" x14ac:dyDescent="0.35">
      <c r="B207" t="str" cm="1">
        <f t="array" ref="B207">TRANSPOSE(_xlfn._xlws.SORT(_xlfn._xlws.FILTER(genotypes[cultivar_level]&amp;" | "&amp;genotypes[cultivar_name],genotypes[experiment_ID]=A207)))</f>
        <v xml:space="preserve"> | </v>
      </c>
    </row>
    <row r="208" spans="2:2" x14ac:dyDescent="0.35">
      <c r="B208" t="str" cm="1">
        <f t="array" ref="B208">TRANSPOSE(_xlfn._xlws.SORT(_xlfn._xlws.FILTER(genotypes[cultivar_level]&amp;" | "&amp;genotypes[cultivar_name],genotypes[experiment_ID]=A208)))</f>
        <v xml:space="preserve"> | </v>
      </c>
    </row>
    <row r="209" spans="2:2" x14ac:dyDescent="0.35">
      <c r="B209" t="str" cm="1">
        <f t="array" ref="B209">TRANSPOSE(_xlfn._xlws.SORT(_xlfn._xlws.FILTER(genotypes[cultivar_level]&amp;" | "&amp;genotypes[cultivar_name],genotypes[experiment_ID]=A209)))</f>
        <v xml:space="preserve"> | </v>
      </c>
    </row>
    <row r="210" spans="2:2" x14ac:dyDescent="0.35">
      <c r="B210" t="str" cm="1">
        <f t="array" ref="B210">TRANSPOSE(_xlfn._xlws.SORT(_xlfn._xlws.FILTER(genotypes[cultivar_level]&amp;" | "&amp;genotypes[cultivar_name],genotypes[experiment_ID]=A210)))</f>
        <v xml:space="preserve"> | </v>
      </c>
    </row>
    <row r="211" spans="2:2" x14ac:dyDescent="0.35">
      <c r="B211" t="str" cm="1">
        <f t="array" ref="B211">TRANSPOSE(_xlfn._xlws.SORT(_xlfn._xlws.FILTER(genotypes[cultivar_level]&amp;" | "&amp;genotypes[cultivar_name],genotypes[experiment_ID]=A211)))</f>
        <v xml:space="preserve"> | </v>
      </c>
    </row>
    <row r="212" spans="2:2" x14ac:dyDescent="0.35">
      <c r="B212" t="str" cm="1">
        <f t="array" ref="B212">TRANSPOSE(_xlfn._xlws.SORT(_xlfn._xlws.FILTER(genotypes[cultivar_level]&amp;" | "&amp;genotypes[cultivar_name],genotypes[experiment_ID]=A212)))</f>
        <v xml:space="preserve"> | </v>
      </c>
    </row>
    <row r="213" spans="2:2" x14ac:dyDescent="0.35">
      <c r="B213" t="str" cm="1">
        <f t="array" ref="B213">TRANSPOSE(_xlfn._xlws.SORT(_xlfn._xlws.FILTER(genotypes[cultivar_level]&amp;" | "&amp;genotypes[cultivar_name],genotypes[experiment_ID]=A213)))</f>
        <v xml:space="preserve"> | </v>
      </c>
    </row>
    <row r="214" spans="2:2" x14ac:dyDescent="0.35">
      <c r="B214" t="str" cm="1">
        <f t="array" ref="B214">TRANSPOSE(_xlfn._xlws.SORT(_xlfn._xlws.FILTER(genotypes[cultivar_level]&amp;" | "&amp;genotypes[cultivar_name],genotypes[experiment_ID]=A214)))</f>
        <v xml:space="preserve"> | </v>
      </c>
    </row>
    <row r="215" spans="2:2" x14ac:dyDescent="0.35">
      <c r="B215" t="str" cm="1">
        <f t="array" ref="B215">TRANSPOSE(_xlfn._xlws.SORT(_xlfn._xlws.FILTER(genotypes[cultivar_level]&amp;" | "&amp;genotypes[cultivar_name],genotypes[experiment_ID]=A215)))</f>
        <v xml:space="preserve"> | </v>
      </c>
    </row>
    <row r="216" spans="2:2" x14ac:dyDescent="0.35">
      <c r="B216" t="str" cm="1">
        <f t="array" ref="B216">TRANSPOSE(_xlfn._xlws.SORT(_xlfn._xlws.FILTER(genotypes[cultivar_level]&amp;" | "&amp;genotypes[cultivar_name],genotypes[experiment_ID]=A216)))</f>
        <v xml:space="preserve"> | </v>
      </c>
    </row>
    <row r="217" spans="2:2" x14ac:dyDescent="0.35">
      <c r="B217" t="str" cm="1">
        <f t="array" ref="B217">TRANSPOSE(_xlfn._xlws.SORT(_xlfn._xlws.FILTER(genotypes[cultivar_level]&amp;" | "&amp;genotypes[cultivar_name],genotypes[experiment_ID]=A217)))</f>
        <v xml:space="preserve"> | </v>
      </c>
    </row>
    <row r="218" spans="2:2" x14ac:dyDescent="0.35">
      <c r="B218" t="str" cm="1">
        <f t="array" ref="B218">TRANSPOSE(_xlfn._xlws.SORT(_xlfn._xlws.FILTER(genotypes[cultivar_level]&amp;" | "&amp;genotypes[cultivar_name],genotypes[experiment_ID]=A218)))</f>
        <v xml:space="preserve"> | </v>
      </c>
    </row>
    <row r="219" spans="2:2" x14ac:dyDescent="0.35">
      <c r="B219" t="str" cm="1">
        <f t="array" ref="B219">TRANSPOSE(_xlfn._xlws.SORT(_xlfn._xlws.FILTER(genotypes[cultivar_level]&amp;" | "&amp;genotypes[cultivar_name],genotypes[experiment_ID]=A219)))</f>
        <v xml:space="preserve"> | </v>
      </c>
    </row>
    <row r="220" spans="2:2" x14ac:dyDescent="0.35">
      <c r="B220" t="str" cm="1">
        <f t="array" ref="B220">TRANSPOSE(_xlfn._xlws.SORT(_xlfn._xlws.FILTER(genotypes[cultivar_level]&amp;" | "&amp;genotypes[cultivar_name],genotypes[experiment_ID]=A220)))</f>
        <v xml:space="preserve"> | </v>
      </c>
    </row>
    <row r="221" spans="2:2" x14ac:dyDescent="0.35">
      <c r="B221" t="str" cm="1">
        <f t="array" ref="B221">TRANSPOSE(_xlfn._xlws.SORT(_xlfn._xlws.FILTER(genotypes[cultivar_level]&amp;" | "&amp;genotypes[cultivar_name],genotypes[experiment_ID]=A221)))</f>
        <v xml:space="preserve"> | </v>
      </c>
    </row>
    <row r="222" spans="2:2" x14ac:dyDescent="0.35">
      <c r="B222" t="str" cm="1">
        <f t="array" ref="B222">TRANSPOSE(_xlfn._xlws.SORT(_xlfn._xlws.FILTER(genotypes[cultivar_level]&amp;" | "&amp;genotypes[cultivar_name],genotypes[experiment_ID]=A222)))</f>
        <v xml:space="preserve"> | </v>
      </c>
    </row>
    <row r="223" spans="2:2" x14ac:dyDescent="0.35">
      <c r="B223" t="str" cm="1">
        <f t="array" ref="B223">TRANSPOSE(_xlfn._xlws.SORT(_xlfn._xlws.FILTER(genotypes[cultivar_level]&amp;" | "&amp;genotypes[cultivar_name],genotypes[experiment_ID]=A223)))</f>
        <v xml:space="preserve"> | </v>
      </c>
    </row>
    <row r="224" spans="2:2" x14ac:dyDescent="0.35">
      <c r="B224" t="str" cm="1">
        <f t="array" ref="B224">TRANSPOSE(_xlfn._xlws.SORT(_xlfn._xlws.FILTER(genotypes[cultivar_level]&amp;" | "&amp;genotypes[cultivar_name],genotypes[experiment_ID]=A224)))</f>
        <v xml:space="preserve"> | </v>
      </c>
    </row>
    <row r="225" spans="2:2" x14ac:dyDescent="0.35">
      <c r="B225" t="str" cm="1">
        <f t="array" ref="B225">TRANSPOSE(_xlfn._xlws.SORT(_xlfn._xlws.FILTER(genotypes[cultivar_level]&amp;" | "&amp;genotypes[cultivar_name],genotypes[experiment_ID]=A225)))</f>
        <v xml:space="preserve"> | </v>
      </c>
    </row>
    <row r="226" spans="2:2" x14ac:dyDescent="0.35">
      <c r="B226" t="str" cm="1">
        <f t="array" ref="B226">TRANSPOSE(_xlfn._xlws.SORT(_xlfn._xlws.FILTER(genotypes[cultivar_level]&amp;" | "&amp;genotypes[cultivar_name],genotypes[experiment_ID]=A226)))</f>
        <v xml:space="preserve"> | </v>
      </c>
    </row>
    <row r="227" spans="2:2" x14ac:dyDescent="0.35">
      <c r="B227" t="str" cm="1">
        <f t="array" ref="B227">TRANSPOSE(_xlfn._xlws.SORT(_xlfn._xlws.FILTER(genotypes[cultivar_level]&amp;" | "&amp;genotypes[cultivar_name],genotypes[experiment_ID]=A227)))</f>
        <v xml:space="preserve"> | </v>
      </c>
    </row>
    <row r="228" spans="2:2" x14ac:dyDescent="0.35">
      <c r="B228" t="str" cm="1">
        <f t="array" ref="B228">TRANSPOSE(_xlfn._xlws.SORT(_xlfn._xlws.FILTER(genotypes[cultivar_level]&amp;" | "&amp;genotypes[cultivar_name],genotypes[experiment_ID]=A228)))</f>
        <v xml:space="preserve"> | </v>
      </c>
    </row>
    <row r="229" spans="2:2" x14ac:dyDescent="0.35">
      <c r="B229" t="str" cm="1">
        <f t="array" ref="B229">TRANSPOSE(_xlfn._xlws.SORT(_xlfn._xlws.FILTER(genotypes[cultivar_level]&amp;" | "&amp;genotypes[cultivar_name],genotypes[experiment_ID]=A229)))</f>
        <v xml:space="preserve"> | </v>
      </c>
    </row>
    <row r="230" spans="2:2" x14ac:dyDescent="0.35">
      <c r="B230" t="str" cm="1">
        <f t="array" ref="B230">TRANSPOSE(_xlfn._xlws.SORT(_xlfn._xlws.FILTER(genotypes[cultivar_level]&amp;" | "&amp;genotypes[cultivar_name],genotypes[experiment_ID]=A230)))</f>
        <v xml:space="preserve"> | </v>
      </c>
    </row>
    <row r="231" spans="2:2" x14ac:dyDescent="0.35">
      <c r="B231" t="str" cm="1">
        <f t="array" ref="B231">TRANSPOSE(_xlfn._xlws.SORT(_xlfn._xlws.FILTER(genotypes[cultivar_level]&amp;" | "&amp;genotypes[cultivar_name],genotypes[experiment_ID]=A231)))</f>
        <v xml:space="preserve"> | </v>
      </c>
    </row>
    <row r="232" spans="2:2" x14ac:dyDescent="0.35">
      <c r="B232" t="str" cm="1">
        <f t="array" ref="B232">TRANSPOSE(_xlfn._xlws.SORT(_xlfn._xlws.FILTER(genotypes[cultivar_level]&amp;" | "&amp;genotypes[cultivar_name],genotypes[experiment_ID]=A232)))</f>
        <v xml:space="preserve"> | </v>
      </c>
    </row>
    <row r="233" spans="2:2" x14ac:dyDescent="0.35">
      <c r="B233" t="str" cm="1">
        <f t="array" ref="B233">TRANSPOSE(_xlfn._xlws.SORT(_xlfn._xlws.FILTER(genotypes[cultivar_level]&amp;" | "&amp;genotypes[cultivar_name],genotypes[experiment_ID]=A233)))</f>
        <v xml:space="preserve"> | </v>
      </c>
    </row>
    <row r="234" spans="2:2" x14ac:dyDescent="0.35">
      <c r="B234" t="str" cm="1">
        <f t="array" ref="B234">TRANSPOSE(_xlfn._xlws.SORT(_xlfn._xlws.FILTER(genotypes[cultivar_level]&amp;" | "&amp;genotypes[cultivar_name],genotypes[experiment_ID]=A234)))</f>
        <v xml:space="preserve"> | </v>
      </c>
    </row>
    <row r="235" spans="2:2" x14ac:dyDescent="0.35">
      <c r="B235" t="str" cm="1">
        <f t="array" ref="B235">TRANSPOSE(_xlfn._xlws.SORT(_xlfn._xlws.FILTER(genotypes[cultivar_level]&amp;" | "&amp;genotypes[cultivar_name],genotypes[experiment_ID]=A235)))</f>
        <v xml:space="preserve"> | </v>
      </c>
    </row>
    <row r="236" spans="2:2" x14ac:dyDescent="0.35">
      <c r="B236" t="str" cm="1">
        <f t="array" ref="B236">TRANSPOSE(_xlfn._xlws.SORT(_xlfn._xlws.FILTER(genotypes[cultivar_level]&amp;" | "&amp;genotypes[cultivar_name],genotypes[experiment_ID]=A236)))</f>
        <v xml:space="preserve"> | </v>
      </c>
    </row>
    <row r="237" spans="2:2" x14ac:dyDescent="0.35">
      <c r="B237" t="str" cm="1">
        <f t="array" ref="B237">TRANSPOSE(_xlfn._xlws.SORT(_xlfn._xlws.FILTER(genotypes[cultivar_level]&amp;" | "&amp;genotypes[cultivar_name],genotypes[experiment_ID]=A237)))</f>
        <v xml:space="preserve"> | </v>
      </c>
    </row>
    <row r="238" spans="2:2" x14ac:dyDescent="0.35">
      <c r="B238" t="str" cm="1">
        <f t="array" ref="B238">TRANSPOSE(_xlfn._xlws.SORT(_xlfn._xlws.FILTER(genotypes[cultivar_level]&amp;" | "&amp;genotypes[cultivar_name],genotypes[experiment_ID]=A238)))</f>
        <v xml:space="preserve"> | </v>
      </c>
    </row>
    <row r="239" spans="2:2" x14ac:dyDescent="0.35">
      <c r="B239" t="str" cm="1">
        <f t="array" ref="B239">TRANSPOSE(_xlfn._xlws.SORT(_xlfn._xlws.FILTER(genotypes[cultivar_level]&amp;" | "&amp;genotypes[cultivar_name],genotypes[experiment_ID]=A239)))</f>
        <v xml:space="preserve"> | </v>
      </c>
    </row>
    <row r="240" spans="2:2" x14ac:dyDescent="0.35">
      <c r="B240" t="str" cm="1">
        <f t="array" ref="B240">TRANSPOSE(_xlfn._xlws.SORT(_xlfn._xlws.FILTER(genotypes[cultivar_level]&amp;" | "&amp;genotypes[cultivar_name],genotypes[experiment_ID]=A240)))</f>
        <v xml:space="preserve"> | </v>
      </c>
    </row>
    <row r="241" spans="2:2" x14ac:dyDescent="0.35">
      <c r="B241" t="str" cm="1">
        <f t="array" ref="B241">TRANSPOSE(_xlfn._xlws.SORT(_xlfn._xlws.FILTER(genotypes[cultivar_level]&amp;" | "&amp;genotypes[cultivar_name],genotypes[experiment_ID]=A241)))</f>
        <v xml:space="preserve"> | </v>
      </c>
    </row>
    <row r="242" spans="2:2" x14ac:dyDescent="0.35">
      <c r="B242" t="str" cm="1">
        <f t="array" ref="B242">TRANSPOSE(_xlfn._xlws.SORT(_xlfn._xlws.FILTER(genotypes[cultivar_level]&amp;" | "&amp;genotypes[cultivar_name],genotypes[experiment_ID]=A242)))</f>
        <v xml:space="preserve"> | </v>
      </c>
    </row>
    <row r="243" spans="2:2" x14ac:dyDescent="0.35">
      <c r="B243" t="str" cm="1">
        <f t="array" ref="B243">TRANSPOSE(_xlfn._xlws.SORT(_xlfn._xlws.FILTER(genotypes[cultivar_level]&amp;" | "&amp;genotypes[cultivar_name],genotypes[experiment_ID]=A243)))</f>
        <v xml:space="preserve"> | </v>
      </c>
    </row>
    <row r="244" spans="2:2" x14ac:dyDescent="0.35">
      <c r="B244" t="str" cm="1">
        <f t="array" ref="B244">TRANSPOSE(_xlfn._xlws.SORT(_xlfn._xlws.FILTER(genotypes[cultivar_level]&amp;" | "&amp;genotypes[cultivar_name],genotypes[experiment_ID]=A244)))</f>
        <v xml:space="preserve"> | </v>
      </c>
    </row>
    <row r="245" spans="2:2" x14ac:dyDescent="0.35">
      <c r="B245" t="str" cm="1">
        <f t="array" ref="B245">TRANSPOSE(_xlfn._xlws.SORT(_xlfn._xlws.FILTER(genotypes[cultivar_level]&amp;" | "&amp;genotypes[cultivar_name],genotypes[experiment_ID]=A245)))</f>
        <v xml:space="preserve"> | </v>
      </c>
    </row>
    <row r="246" spans="2:2" x14ac:dyDescent="0.35">
      <c r="B246" t="str" cm="1">
        <f t="array" ref="B246">TRANSPOSE(_xlfn._xlws.SORT(_xlfn._xlws.FILTER(genotypes[cultivar_level]&amp;" | "&amp;genotypes[cultivar_name],genotypes[experiment_ID]=A246)))</f>
        <v xml:space="preserve"> | </v>
      </c>
    </row>
    <row r="247" spans="2:2" x14ac:dyDescent="0.35">
      <c r="B247" t="str" cm="1">
        <f t="array" ref="B247">TRANSPOSE(_xlfn._xlws.SORT(_xlfn._xlws.FILTER(genotypes[cultivar_level]&amp;" | "&amp;genotypes[cultivar_name],genotypes[experiment_ID]=A247)))</f>
        <v xml:space="preserve"> | </v>
      </c>
    </row>
    <row r="248" spans="2:2" x14ac:dyDescent="0.35">
      <c r="B248" t="str" cm="1">
        <f t="array" ref="B248">TRANSPOSE(_xlfn._xlws.SORT(_xlfn._xlws.FILTER(genotypes[cultivar_level]&amp;" | "&amp;genotypes[cultivar_name],genotypes[experiment_ID]=A248)))</f>
        <v xml:space="preserve"> | </v>
      </c>
    </row>
    <row r="249" spans="2:2" x14ac:dyDescent="0.35">
      <c r="B249" t="str" cm="1">
        <f t="array" ref="B249">TRANSPOSE(_xlfn._xlws.SORT(_xlfn._xlws.FILTER(genotypes[cultivar_level]&amp;" | "&amp;genotypes[cultivar_name],genotypes[experiment_ID]=A249)))</f>
        <v xml:space="preserve"> | </v>
      </c>
    </row>
    <row r="250" spans="2:2" x14ac:dyDescent="0.35">
      <c r="B250" t="str" cm="1">
        <f t="array" ref="B250">TRANSPOSE(_xlfn._xlws.SORT(_xlfn._xlws.FILTER(genotypes[cultivar_level]&amp;" | "&amp;genotypes[cultivar_name],genotypes[experiment_ID]=A250)))</f>
        <v xml:space="preserve"> | </v>
      </c>
    </row>
    <row r="251" spans="2:2" x14ac:dyDescent="0.35">
      <c r="B251" t="str" cm="1">
        <f t="array" ref="B251">TRANSPOSE(_xlfn._xlws.SORT(_xlfn._xlws.FILTER(genotypes[cultivar_level]&amp;" | "&amp;genotypes[cultivar_name],genotypes[experiment_ID]=A251)))</f>
        <v xml:space="preserve"> | </v>
      </c>
    </row>
    <row r="252" spans="2:2" x14ac:dyDescent="0.35">
      <c r="B252" t="str" cm="1">
        <f t="array" ref="B252">TRANSPOSE(_xlfn._xlws.SORT(_xlfn._xlws.FILTER(genotypes[cultivar_level]&amp;" | "&amp;genotypes[cultivar_name],genotypes[experiment_ID]=A252)))</f>
        <v xml:space="preserve"> | </v>
      </c>
    </row>
    <row r="253" spans="2:2" x14ac:dyDescent="0.35">
      <c r="B253" t="str" cm="1">
        <f t="array" ref="B253">TRANSPOSE(_xlfn._xlws.SORT(_xlfn._xlws.FILTER(genotypes[cultivar_level]&amp;" | "&amp;genotypes[cultivar_name],genotypes[experiment_ID]=A253)))</f>
        <v xml:space="preserve"> | </v>
      </c>
    </row>
    <row r="254" spans="2:2" x14ac:dyDescent="0.35">
      <c r="B254" t="str" cm="1">
        <f t="array" ref="B254">TRANSPOSE(_xlfn._xlws.SORT(_xlfn._xlws.FILTER(genotypes[cultivar_level]&amp;" | "&amp;genotypes[cultivar_name],genotypes[experiment_ID]=A254)))</f>
        <v xml:space="preserve"> | </v>
      </c>
    </row>
    <row r="255" spans="2:2" x14ac:dyDescent="0.35">
      <c r="B255" t="str" cm="1">
        <f t="array" ref="B255">TRANSPOSE(_xlfn._xlws.SORT(_xlfn._xlws.FILTER(genotypes[cultivar_level]&amp;" | "&amp;genotypes[cultivar_name],genotypes[experiment_ID]=A255)))</f>
        <v xml:space="preserve"> | </v>
      </c>
    </row>
    <row r="256" spans="2:2" x14ac:dyDescent="0.35">
      <c r="B256" t="str" cm="1">
        <f t="array" ref="B256">TRANSPOSE(_xlfn._xlws.SORT(_xlfn._xlws.FILTER(genotypes[cultivar_level]&amp;" | "&amp;genotypes[cultivar_name],genotypes[experiment_ID]=A256)))</f>
        <v xml:space="preserve"> | </v>
      </c>
    </row>
    <row r="257" spans="2:2" x14ac:dyDescent="0.35">
      <c r="B257" t="str" cm="1">
        <f t="array" ref="B257">TRANSPOSE(_xlfn._xlws.SORT(_xlfn._xlws.FILTER(genotypes[cultivar_level]&amp;" | "&amp;genotypes[cultivar_name],genotypes[experiment_ID]=A257)))</f>
        <v xml:space="preserve"> | </v>
      </c>
    </row>
    <row r="258" spans="2:2" x14ac:dyDescent="0.35">
      <c r="B258" t="str" cm="1">
        <f t="array" ref="B258">TRANSPOSE(_xlfn._xlws.SORT(_xlfn._xlws.FILTER(genotypes[cultivar_level]&amp;" | "&amp;genotypes[cultivar_name],genotypes[experiment_ID]=A258)))</f>
        <v xml:space="preserve"> | </v>
      </c>
    </row>
    <row r="259" spans="2:2" x14ac:dyDescent="0.35">
      <c r="B259" t="str" cm="1">
        <f t="array" ref="B259">TRANSPOSE(_xlfn._xlws.SORT(_xlfn._xlws.FILTER(genotypes[cultivar_level]&amp;" | "&amp;genotypes[cultivar_name],genotypes[experiment_ID]=A259)))</f>
        <v xml:space="preserve"> | </v>
      </c>
    </row>
    <row r="260" spans="2:2" x14ac:dyDescent="0.35">
      <c r="B260" t="str" cm="1">
        <f t="array" ref="B260">TRANSPOSE(_xlfn._xlws.SORT(_xlfn._xlws.FILTER(genotypes[cultivar_level]&amp;" | "&amp;genotypes[cultivar_name],genotypes[experiment_ID]=A260)))</f>
        <v xml:space="preserve"> | </v>
      </c>
    </row>
    <row r="261" spans="2:2" x14ac:dyDescent="0.35">
      <c r="B261" t="str" cm="1">
        <f t="array" ref="B261">TRANSPOSE(_xlfn._xlws.SORT(_xlfn._xlws.FILTER(genotypes[cultivar_level]&amp;" | "&amp;genotypes[cultivar_name],genotypes[experiment_ID]=A261)))</f>
        <v xml:space="preserve"> | </v>
      </c>
    </row>
    <row r="262" spans="2:2" x14ac:dyDescent="0.35">
      <c r="B262" t="str" cm="1">
        <f t="array" ref="B262">TRANSPOSE(_xlfn._xlws.SORT(_xlfn._xlws.FILTER(genotypes[cultivar_level]&amp;" | "&amp;genotypes[cultivar_name],genotypes[experiment_ID]=A262)))</f>
        <v xml:space="preserve"> | </v>
      </c>
    </row>
    <row r="263" spans="2:2" x14ac:dyDescent="0.35">
      <c r="B263" t="str" cm="1">
        <f t="array" ref="B263">TRANSPOSE(_xlfn._xlws.SORT(_xlfn._xlws.FILTER(genotypes[cultivar_level]&amp;" | "&amp;genotypes[cultivar_name],genotypes[experiment_ID]=A263)))</f>
        <v xml:space="preserve"> | </v>
      </c>
    </row>
    <row r="264" spans="2:2" x14ac:dyDescent="0.35">
      <c r="B264" t="str" cm="1">
        <f t="array" ref="B264">TRANSPOSE(_xlfn._xlws.SORT(_xlfn._xlws.FILTER(genotypes[cultivar_level]&amp;" | "&amp;genotypes[cultivar_name],genotypes[experiment_ID]=A264)))</f>
        <v xml:space="preserve"> | </v>
      </c>
    </row>
    <row r="265" spans="2:2" x14ac:dyDescent="0.35">
      <c r="B265" t="str" cm="1">
        <f t="array" ref="B265">TRANSPOSE(_xlfn._xlws.SORT(_xlfn._xlws.FILTER(genotypes[cultivar_level]&amp;" | "&amp;genotypes[cultivar_name],genotypes[experiment_ID]=A265)))</f>
        <v xml:space="preserve"> | </v>
      </c>
    </row>
    <row r="266" spans="2:2" x14ac:dyDescent="0.35">
      <c r="B266" t="str" cm="1">
        <f t="array" ref="B266">TRANSPOSE(_xlfn._xlws.SORT(_xlfn._xlws.FILTER(genotypes[cultivar_level]&amp;" | "&amp;genotypes[cultivar_name],genotypes[experiment_ID]=A266)))</f>
        <v xml:space="preserve"> | </v>
      </c>
    </row>
    <row r="267" spans="2:2" x14ac:dyDescent="0.35">
      <c r="B267" t="str" cm="1">
        <f t="array" ref="B267">TRANSPOSE(_xlfn._xlws.SORT(_xlfn._xlws.FILTER(genotypes[cultivar_level]&amp;" | "&amp;genotypes[cultivar_name],genotypes[experiment_ID]=A267)))</f>
        <v xml:space="preserve"> | </v>
      </c>
    </row>
    <row r="268" spans="2:2" x14ac:dyDescent="0.35">
      <c r="B268" t="str" cm="1">
        <f t="array" ref="B268">TRANSPOSE(_xlfn._xlws.SORT(_xlfn._xlws.FILTER(genotypes[cultivar_level]&amp;" | "&amp;genotypes[cultivar_name],genotypes[experiment_ID]=A268)))</f>
        <v xml:space="preserve"> | </v>
      </c>
    </row>
    <row r="269" spans="2:2" x14ac:dyDescent="0.35">
      <c r="B269" t="str" cm="1">
        <f t="array" ref="B269">TRANSPOSE(_xlfn._xlws.SORT(_xlfn._xlws.FILTER(genotypes[cultivar_level]&amp;" | "&amp;genotypes[cultivar_name],genotypes[experiment_ID]=A269)))</f>
        <v xml:space="preserve"> | </v>
      </c>
    </row>
    <row r="270" spans="2:2" x14ac:dyDescent="0.35">
      <c r="B270" t="str" cm="1">
        <f t="array" ref="B270">TRANSPOSE(_xlfn._xlws.SORT(_xlfn._xlws.FILTER(genotypes[cultivar_level]&amp;" | "&amp;genotypes[cultivar_name],genotypes[experiment_ID]=A270)))</f>
        <v xml:space="preserve"> | </v>
      </c>
    </row>
    <row r="271" spans="2:2" x14ac:dyDescent="0.35">
      <c r="B271" t="str" cm="1">
        <f t="array" ref="B271">TRANSPOSE(_xlfn._xlws.SORT(_xlfn._xlws.FILTER(genotypes[cultivar_level]&amp;" | "&amp;genotypes[cultivar_name],genotypes[experiment_ID]=A271)))</f>
        <v xml:space="preserve"> | </v>
      </c>
    </row>
    <row r="272" spans="2:2" x14ac:dyDescent="0.35">
      <c r="B272" t="str" cm="1">
        <f t="array" ref="B272">TRANSPOSE(_xlfn._xlws.SORT(_xlfn._xlws.FILTER(genotypes[cultivar_level]&amp;" | "&amp;genotypes[cultivar_name],genotypes[experiment_ID]=A272)))</f>
        <v xml:space="preserve"> | </v>
      </c>
    </row>
    <row r="273" spans="2:2" x14ac:dyDescent="0.35">
      <c r="B273" t="str" cm="1">
        <f t="array" ref="B273">TRANSPOSE(_xlfn._xlws.SORT(_xlfn._xlws.FILTER(genotypes[cultivar_level]&amp;" | "&amp;genotypes[cultivar_name],genotypes[experiment_ID]=A273)))</f>
        <v xml:space="preserve"> | </v>
      </c>
    </row>
    <row r="274" spans="2:2" x14ac:dyDescent="0.35">
      <c r="B274" t="str" cm="1">
        <f t="array" ref="B274">TRANSPOSE(_xlfn._xlws.SORT(_xlfn._xlws.FILTER(genotypes[cultivar_level]&amp;" | "&amp;genotypes[cultivar_name],genotypes[experiment_ID]=A274)))</f>
        <v xml:space="preserve"> | </v>
      </c>
    </row>
    <row r="275" spans="2:2" x14ac:dyDescent="0.35">
      <c r="B275" t="str" cm="1">
        <f t="array" ref="B275">TRANSPOSE(_xlfn._xlws.SORT(_xlfn._xlws.FILTER(genotypes[cultivar_level]&amp;" | "&amp;genotypes[cultivar_name],genotypes[experiment_ID]=A275)))</f>
        <v xml:space="preserve"> | </v>
      </c>
    </row>
    <row r="276" spans="2:2" x14ac:dyDescent="0.35">
      <c r="B276" t="str" cm="1">
        <f t="array" ref="B276">TRANSPOSE(_xlfn._xlws.SORT(_xlfn._xlws.FILTER(genotypes[cultivar_level]&amp;" | "&amp;genotypes[cultivar_name],genotypes[experiment_ID]=A276)))</f>
        <v xml:space="preserve"> | </v>
      </c>
    </row>
    <row r="277" spans="2:2" x14ac:dyDescent="0.35">
      <c r="B277" t="str" cm="1">
        <f t="array" ref="B277">TRANSPOSE(_xlfn._xlws.SORT(_xlfn._xlws.FILTER(genotypes[cultivar_level]&amp;" | "&amp;genotypes[cultivar_name],genotypes[experiment_ID]=A277)))</f>
        <v xml:space="preserve"> | </v>
      </c>
    </row>
    <row r="278" spans="2:2" x14ac:dyDescent="0.35">
      <c r="B278" t="str" cm="1">
        <f t="array" ref="B278">TRANSPOSE(_xlfn._xlws.SORT(_xlfn._xlws.FILTER(genotypes[cultivar_level]&amp;" | "&amp;genotypes[cultivar_name],genotypes[experiment_ID]=A278)))</f>
        <v xml:space="preserve"> | </v>
      </c>
    </row>
    <row r="279" spans="2:2" x14ac:dyDescent="0.35">
      <c r="B279" t="str" cm="1">
        <f t="array" ref="B279">TRANSPOSE(_xlfn._xlws.SORT(_xlfn._xlws.FILTER(genotypes[cultivar_level]&amp;" | "&amp;genotypes[cultivar_name],genotypes[experiment_ID]=A279)))</f>
        <v xml:space="preserve"> | </v>
      </c>
    </row>
    <row r="280" spans="2:2" x14ac:dyDescent="0.35">
      <c r="B280" t="str" cm="1">
        <f t="array" ref="B280">TRANSPOSE(_xlfn._xlws.SORT(_xlfn._xlws.FILTER(genotypes[cultivar_level]&amp;" | "&amp;genotypes[cultivar_name],genotypes[experiment_ID]=A280)))</f>
        <v xml:space="preserve"> | </v>
      </c>
    </row>
    <row r="281" spans="2:2" x14ac:dyDescent="0.35">
      <c r="B281" t="str" cm="1">
        <f t="array" ref="B281">TRANSPOSE(_xlfn._xlws.SORT(_xlfn._xlws.FILTER(genotypes[cultivar_level]&amp;" | "&amp;genotypes[cultivar_name],genotypes[experiment_ID]=A281)))</f>
        <v xml:space="preserve"> | </v>
      </c>
    </row>
    <row r="282" spans="2:2" x14ac:dyDescent="0.35">
      <c r="B282" t="str" cm="1">
        <f t="array" ref="B282">TRANSPOSE(_xlfn._xlws.SORT(_xlfn._xlws.FILTER(genotypes[cultivar_level]&amp;" | "&amp;genotypes[cultivar_name],genotypes[experiment_ID]=A282)))</f>
        <v xml:space="preserve"> | </v>
      </c>
    </row>
    <row r="283" spans="2:2" x14ac:dyDescent="0.35">
      <c r="B283" t="str" cm="1">
        <f t="array" ref="B283">TRANSPOSE(_xlfn._xlws.SORT(_xlfn._xlws.FILTER(genotypes[cultivar_level]&amp;" | "&amp;genotypes[cultivar_name],genotypes[experiment_ID]=A283)))</f>
        <v xml:space="preserve"> | </v>
      </c>
    </row>
    <row r="284" spans="2:2" x14ac:dyDescent="0.35">
      <c r="B284" t="str" cm="1">
        <f t="array" ref="B284">TRANSPOSE(_xlfn._xlws.SORT(_xlfn._xlws.FILTER(genotypes[cultivar_level]&amp;" | "&amp;genotypes[cultivar_name],genotypes[experiment_ID]=A284)))</f>
        <v xml:space="preserve"> | </v>
      </c>
    </row>
    <row r="285" spans="2:2" x14ac:dyDescent="0.35">
      <c r="B285" t="str" cm="1">
        <f t="array" ref="B285">TRANSPOSE(_xlfn._xlws.SORT(_xlfn._xlws.FILTER(genotypes[cultivar_level]&amp;" | "&amp;genotypes[cultivar_name],genotypes[experiment_ID]=A285)))</f>
        <v xml:space="preserve"> | </v>
      </c>
    </row>
    <row r="286" spans="2:2" x14ac:dyDescent="0.35">
      <c r="B286" t="str" cm="1">
        <f t="array" ref="B286">TRANSPOSE(_xlfn._xlws.SORT(_xlfn._xlws.FILTER(genotypes[cultivar_level]&amp;" | "&amp;genotypes[cultivar_name],genotypes[experiment_ID]=A286)))</f>
        <v xml:space="preserve"> | </v>
      </c>
    </row>
    <row r="287" spans="2:2" x14ac:dyDescent="0.35">
      <c r="B287" t="str" cm="1">
        <f t="array" ref="B287">TRANSPOSE(_xlfn._xlws.SORT(_xlfn._xlws.FILTER(genotypes[cultivar_level]&amp;" | "&amp;genotypes[cultivar_name],genotypes[experiment_ID]=A287)))</f>
        <v xml:space="preserve"> | </v>
      </c>
    </row>
    <row r="288" spans="2:2" x14ac:dyDescent="0.35">
      <c r="B288" t="str" cm="1">
        <f t="array" ref="B288">TRANSPOSE(_xlfn._xlws.SORT(_xlfn._xlws.FILTER(genotypes[cultivar_level]&amp;" | "&amp;genotypes[cultivar_name],genotypes[experiment_ID]=A288)))</f>
        <v xml:space="preserve"> | </v>
      </c>
    </row>
    <row r="289" spans="2:2" x14ac:dyDescent="0.35">
      <c r="B289" t="str" cm="1">
        <f t="array" ref="B289">TRANSPOSE(_xlfn._xlws.SORT(_xlfn._xlws.FILTER(genotypes[cultivar_level]&amp;" | "&amp;genotypes[cultivar_name],genotypes[experiment_ID]=A289)))</f>
        <v xml:space="preserve"> | </v>
      </c>
    </row>
    <row r="290" spans="2:2" x14ac:dyDescent="0.35">
      <c r="B290" t="str" cm="1">
        <f t="array" ref="B290">TRANSPOSE(_xlfn._xlws.SORT(_xlfn._xlws.FILTER(genotypes[cultivar_level]&amp;" | "&amp;genotypes[cultivar_name],genotypes[experiment_ID]=A290)))</f>
        <v xml:space="preserve"> | </v>
      </c>
    </row>
    <row r="291" spans="2:2" x14ac:dyDescent="0.35">
      <c r="B291" t="str" cm="1">
        <f t="array" ref="B291">TRANSPOSE(_xlfn._xlws.SORT(_xlfn._xlws.FILTER(genotypes[cultivar_level]&amp;" | "&amp;genotypes[cultivar_name],genotypes[experiment_ID]=A291)))</f>
        <v xml:space="preserve"> | </v>
      </c>
    </row>
    <row r="292" spans="2:2" x14ac:dyDescent="0.35">
      <c r="B292" t="str" cm="1">
        <f t="array" ref="B292">TRANSPOSE(_xlfn._xlws.SORT(_xlfn._xlws.FILTER(genotypes[cultivar_level]&amp;" | "&amp;genotypes[cultivar_name],genotypes[experiment_ID]=A292)))</f>
        <v xml:space="preserve"> | </v>
      </c>
    </row>
    <row r="293" spans="2:2" x14ac:dyDescent="0.35">
      <c r="B293" t="str" cm="1">
        <f t="array" ref="B293">TRANSPOSE(_xlfn._xlws.SORT(_xlfn._xlws.FILTER(genotypes[cultivar_level]&amp;" | "&amp;genotypes[cultivar_name],genotypes[experiment_ID]=A293)))</f>
        <v xml:space="preserve"> | </v>
      </c>
    </row>
    <row r="294" spans="2:2" x14ac:dyDescent="0.35">
      <c r="B294" t="str" cm="1">
        <f t="array" ref="B294">TRANSPOSE(_xlfn._xlws.SORT(_xlfn._xlws.FILTER(genotypes[cultivar_level]&amp;" | "&amp;genotypes[cultivar_name],genotypes[experiment_ID]=A294)))</f>
        <v xml:space="preserve"> | </v>
      </c>
    </row>
    <row r="295" spans="2:2" x14ac:dyDescent="0.35">
      <c r="B295" t="str" cm="1">
        <f t="array" ref="B295">TRANSPOSE(_xlfn._xlws.SORT(_xlfn._xlws.FILTER(genotypes[cultivar_level]&amp;" | "&amp;genotypes[cultivar_name],genotypes[experiment_ID]=A295)))</f>
        <v xml:space="preserve"> | </v>
      </c>
    </row>
    <row r="296" spans="2:2" x14ac:dyDescent="0.35">
      <c r="B296" t="str" cm="1">
        <f t="array" ref="B296">TRANSPOSE(_xlfn._xlws.SORT(_xlfn._xlws.FILTER(genotypes[cultivar_level]&amp;" | "&amp;genotypes[cultivar_name],genotypes[experiment_ID]=A296)))</f>
        <v xml:space="preserve"> | </v>
      </c>
    </row>
    <row r="297" spans="2:2" x14ac:dyDescent="0.35">
      <c r="B297" t="str" cm="1">
        <f t="array" ref="B297">TRANSPOSE(_xlfn._xlws.SORT(_xlfn._xlws.FILTER(genotypes[cultivar_level]&amp;" | "&amp;genotypes[cultivar_name],genotypes[experiment_ID]=A297)))</f>
        <v xml:space="preserve"> | </v>
      </c>
    </row>
    <row r="298" spans="2:2" x14ac:dyDescent="0.35">
      <c r="B298" t="str" cm="1">
        <f t="array" ref="B298">TRANSPOSE(_xlfn._xlws.SORT(_xlfn._xlws.FILTER(genotypes[cultivar_level]&amp;" | "&amp;genotypes[cultivar_name],genotypes[experiment_ID]=A298)))</f>
        <v xml:space="preserve"> | </v>
      </c>
    </row>
    <row r="299" spans="2:2" x14ac:dyDescent="0.35">
      <c r="B299" t="str" cm="1">
        <f t="array" ref="B299">TRANSPOSE(_xlfn._xlws.SORT(_xlfn._xlws.FILTER(genotypes[cultivar_level]&amp;" | "&amp;genotypes[cultivar_name],genotypes[experiment_ID]=A299)))</f>
        <v xml:space="preserve"> | </v>
      </c>
    </row>
    <row r="300" spans="2:2" x14ac:dyDescent="0.35">
      <c r="B300" t="str" cm="1">
        <f t="array" ref="B300">TRANSPOSE(_xlfn._xlws.SORT(_xlfn._xlws.FILTER(genotypes[cultivar_level]&amp;" | "&amp;genotypes[cultivar_name],genotypes[experiment_ID]=A300)))</f>
        <v xml:space="preserve"> | </v>
      </c>
    </row>
    <row r="301" spans="2:2" x14ac:dyDescent="0.35">
      <c r="B301" t="str" cm="1">
        <f t="array" ref="B301">TRANSPOSE(_xlfn._xlws.SORT(_xlfn._xlws.FILTER(genotypes[cultivar_level]&amp;" | "&amp;genotypes[cultivar_name],genotypes[experiment_ID]=A301)))</f>
        <v xml:space="preserve"> | </v>
      </c>
    </row>
    <row r="302" spans="2:2" x14ac:dyDescent="0.35">
      <c r="B302" t="str" cm="1">
        <f t="array" ref="B302">TRANSPOSE(_xlfn._xlws.SORT(_xlfn._xlws.FILTER(genotypes[cultivar_level]&amp;" | "&amp;genotypes[cultivar_name],genotypes[experiment_ID]=A302)))</f>
        <v xml:space="preserve"> | </v>
      </c>
    </row>
    <row r="303" spans="2:2" x14ac:dyDescent="0.35">
      <c r="B303" t="str" cm="1">
        <f t="array" ref="B303">TRANSPOSE(_xlfn._xlws.SORT(_xlfn._xlws.FILTER(genotypes[cultivar_level]&amp;" | "&amp;genotypes[cultivar_name],genotypes[experiment_ID]=A303)))</f>
        <v xml:space="preserve"> | </v>
      </c>
    </row>
    <row r="304" spans="2:2" x14ac:dyDescent="0.35">
      <c r="B304" t="str" cm="1">
        <f t="array" ref="B304">TRANSPOSE(_xlfn._xlws.SORT(_xlfn._xlws.FILTER(genotypes[cultivar_level]&amp;" | "&amp;genotypes[cultivar_name],genotypes[experiment_ID]=A304)))</f>
        <v xml:space="preserve"> | </v>
      </c>
    </row>
    <row r="305" spans="2:2" x14ac:dyDescent="0.35">
      <c r="B305" t="str" cm="1">
        <f t="array" ref="B305">TRANSPOSE(_xlfn._xlws.SORT(_xlfn._xlws.FILTER(genotypes[cultivar_level]&amp;" | "&amp;genotypes[cultivar_name],genotypes[experiment_ID]=A305)))</f>
        <v xml:space="preserve"> | </v>
      </c>
    </row>
    <row r="306" spans="2:2" x14ac:dyDescent="0.35">
      <c r="B306" t="str" cm="1">
        <f t="array" ref="B306">TRANSPOSE(_xlfn._xlws.SORT(_xlfn._xlws.FILTER(genotypes[cultivar_level]&amp;" | "&amp;genotypes[cultivar_name],genotypes[experiment_ID]=A306)))</f>
        <v xml:space="preserve"> | </v>
      </c>
    </row>
    <row r="307" spans="2:2" x14ac:dyDescent="0.35">
      <c r="B307" t="str" cm="1">
        <f t="array" ref="B307">TRANSPOSE(_xlfn._xlws.SORT(_xlfn._xlws.FILTER(genotypes[cultivar_level]&amp;" | "&amp;genotypes[cultivar_name],genotypes[experiment_ID]=A307)))</f>
        <v xml:space="preserve"> | </v>
      </c>
    </row>
    <row r="308" spans="2:2" x14ac:dyDescent="0.35">
      <c r="B308" t="str" cm="1">
        <f t="array" ref="B308">TRANSPOSE(_xlfn._xlws.SORT(_xlfn._xlws.FILTER(genotypes[cultivar_level]&amp;" | "&amp;genotypes[cultivar_name],genotypes[experiment_ID]=A308)))</f>
        <v xml:space="preserve"> | </v>
      </c>
    </row>
    <row r="309" spans="2:2" x14ac:dyDescent="0.35">
      <c r="B309" t="str" cm="1">
        <f t="array" ref="B309">TRANSPOSE(_xlfn._xlws.SORT(_xlfn._xlws.FILTER(genotypes[cultivar_level]&amp;" | "&amp;genotypes[cultivar_name],genotypes[experiment_ID]=A309)))</f>
        <v xml:space="preserve"> | </v>
      </c>
    </row>
    <row r="310" spans="2:2" x14ac:dyDescent="0.35">
      <c r="B310" t="str" cm="1">
        <f t="array" ref="B310">TRANSPOSE(_xlfn._xlws.SORT(_xlfn._xlws.FILTER(genotypes[cultivar_level]&amp;" | "&amp;genotypes[cultivar_name],genotypes[experiment_ID]=A310)))</f>
        <v xml:space="preserve"> | </v>
      </c>
    </row>
    <row r="311" spans="2:2" x14ac:dyDescent="0.35">
      <c r="B311" t="str" cm="1">
        <f t="array" ref="B311">TRANSPOSE(_xlfn._xlws.SORT(_xlfn._xlws.FILTER(genotypes[cultivar_level]&amp;" | "&amp;genotypes[cultivar_name],genotypes[experiment_ID]=A311)))</f>
        <v xml:space="preserve"> | </v>
      </c>
    </row>
    <row r="312" spans="2:2" x14ac:dyDescent="0.35">
      <c r="B312" t="str" cm="1">
        <f t="array" ref="B312">TRANSPOSE(_xlfn._xlws.SORT(_xlfn._xlws.FILTER(genotypes[cultivar_level]&amp;" | "&amp;genotypes[cultivar_name],genotypes[experiment_ID]=A312)))</f>
        <v xml:space="preserve"> | </v>
      </c>
    </row>
    <row r="313" spans="2:2" x14ac:dyDescent="0.35">
      <c r="B313" t="str" cm="1">
        <f t="array" ref="B313">TRANSPOSE(_xlfn._xlws.SORT(_xlfn._xlws.FILTER(genotypes[cultivar_level]&amp;" | "&amp;genotypes[cultivar_name],genotypes[experiment_ID]=A313)))</f>
        <v xml:space="preserve"> | </v>
      </c>
    </row>
    <row r="314" spans="2:2" x14ac:dyDescent="0.35">
      <c r="B314" t="str" cm="1">
        <f t="array" ref="B314">TRANSPOSE(_xlfn._xlws.SORT(_xlfn._xlws.FILTER(genotypes[cultivar_level]&amp;" | "&amp;genotypes[cultivar_name],genotypes[experiment_ID]=A314)))</f>
        <v xml:space="preserve"> | </v>
      </c>
    </row>
    <row r="315" spans="2:2" x14ac:dyDescent="0.35">
      <c r="B315" t="str" cm="1">
        <f t="array" ref="B315">TRANSPOSE(_xlfn._xlws.SORT(_xlfn._xlws.FILTER(genotypes[cultivar_level]&amp;" | "&amp;genotypes[cultivar_name],genotypes[experiment_ID]=A315)))</f>
        <v xml:space="preserve"> | </v>
      </c>
    </row>
    <row r="316" spans="2:2" x14ac:dyDescent="0.35">
      <c r="B316" t="str" cm="1">
        <f t="array" ref="B316">TRANSPOSE(_xlfn._xlws.SORT(_xlfn._xlws.FILTER(genotypes[cultivar_level]&amp;" | "&amp;genotypes[cultivar_name],genotypes[experiment_ID]=A316)))</f>
        <v xml:space="preserve"> | </v>
      </c>
    </row>
    <row r="317" spans="2:2" x14ac:dyDescent="0.35">
      <c r="B317" t="str" cm="1">
        <f t="array" ref="B317">TRANSPOSE(_xlfn._xlws.SORT(_xlfn._xlws.FILTER(genotypes[cultivar_level]&amp;" | "&amp;genotypes[cultivar_name],genotypes[experiment_ID]=A317)))</f>
        <v xml:space="preserve"> | </v>
      </c>
    </row>
    <row r="318" spans="2:2" x14ac:dyDescent="0.35">
      <c r="B318" t="str" cm="1">
        <f t="array" ref="B318">TRANSPOSE(_xlfn._xlws.SORT(_xlfn._xlws.FILTER(genotypes[cultivar_level]&amp;" | "&amp;genotypes[cultivar_name],genotypes[experiment_ID]=A318)))</f>
        <v xml:space="preserve"> | </v>
      </c>
    </row>
    <row r="319" spans="2:2" x14ac:dyDescent="0.35">
      <c r="B319" t="str" cm="1">
        <f t="array" ref="B319">TRANSPOSE(_xlfn._xlws.SORT(_xlfn._xlws.FILTER(genotypes[cultivar_level]&amp;" | "&amp;genotypes[cultivar_name],genotypes[experiment_ID]=A319)))</f>
        <v xml:space="preserve"> | </v>
      </c>
    </row>
    <row r="320" spans="2:2" x14ac:dyDescent="0.35">
      <c r="B320" t="str" cm="1">
        <f t="array" ref="B320">TRANSPOSE(_xlfn._xlws.SORT(_xlfn._xlws.FILTER(genotypes[cultivar_level]&amp;" | "&amp;genotypes[cultivar_name],genotypes[experiment_ID]=A320)))</f>
        <v xml:space="preserve"> | </v>
      </c>
    </row>
    <row r="321" spans="2:2" x14ac:dyDescent="0.35">
      <c r="B321" t="str" cm="1">
        <f t="array" ref="B321">TRANSPOSE(_xlfn._xlws.SORT(_xlfn._xlws.FILTER(genotypes[cultivar_level]&amp;" | "&amp;genotypes[cultivar_name],genotypes[experiment_ID]=A321)))</f>
        <v xml:space="preserve"> | </v>
      </c>
    </row>
    <row r="322" spans="2:2" x14ac:dyDescent="0.35">
      <c r="B322" t="str" cm="1">
        <f t="array" ref="B322">TRANSPOSE(_xlfn._xlws.SORT(_xlfn._xlws.FILTER(genotypes[cultivar_level]&amp;" | "&amp;genotypes[cultivar_name],genotypes[experiment_ID]=A322)))</f>
        <v xml:space="preserve"> | </v>
      </c>
    </row>
    <row r="323" spans="2:2" x14ac:dyDescent="0.35">
      <c r="B323" t="str" cm="1">
        <f t="array" ref="B323">TRANSPOSE(_xlfn._xlws.SORT(_xlfn._xlws.FILTER(genotypes[cultivar_level]&amp;" | "&amp;genotypes[cultivar_name],genotypes[experiment_ID]=A323)))</f>
        <v xml:space="preserve"> | </v>
      </c>
    </row>
    <row r="324" spans="2:2" x14ac:dyDescent="0.35">
      <c r="B324" t="str" cm="1">
        <f t="array" ref="B324">TRANSPOSE(_xlfn._xlws.SORT(_xlfn._xlws.FILTER(genotypes[cultivar_level]&amp;" | "&amp;genotypes[cultivar_name],genotypes[experiment_ID]=A324)))</f>
        <v xml:space="preserve"> | </v>
      </c>
    </row>
    <row r="325" spans="2:2" x14ac:dyDescent="0.35">
      <c r="B325" t="str" cm="1">
        <f t="array" ref="B325">TRANSPOSE(_xlfn._xlws.SORT(_xlfn._xlws.FILTER(genotypes[cultivar_level]&amp;" | "&amp;genotypes[cultivar_name],genotypes[experiment_ID]=A325)))</f>
        <v xml:space="preserve"> | </v>
      </c>
    </row>
    <row r="326" spans="2:2" x14ac:dyDescent="0.35">
      <c r="B326" t="str" cm="1">
        <f t="array" ref="B326">TRANSPOSE(_xlfn._xlws.SORT(_xlfn._xlws.FILTER(genotypes[cultivar_level]&amp;" | "&amp;genotypes[cultivar_name],genotypes[experiment_ID]=A326)))</f>
        <v xml:space="preserve"> | </v>
      </c>
    </row>
    <row r="327" spans="2:2" x14ac:dyDescent="0.35">
      <c r="B327" t="str" cm="1">
        <f t="array" ref="B327">TRANSPOSE(_xlfn._xlws.SORT(_xlfn._xlws.FILTER(genotypes[cultivar_level]&amp;" | "&amp;genotypes[cultivar_name],genotypes[experiment_ID]=A327)))</f>
        <v xml:space="preserve"> | </v>
      </c>
    </row>
    <row r="328" spans="2:2" x14ac:dyDescent="0.35">
      <c r="B328" t="str" cm="1">
        <f t="array" ref="B328">TRANSPOSE(_xlfn._xlws.SORT(_xlfn._xlws.FILTER(genotypes[cultivar_level]&amp;" | "&amp;genotypes[cultivar_name],genotypes[experiment_ID]=A328)))</f>
        <v xml:space="preserve"> | </v>
      </c>
    </row>
    <row r="329" spans="2:2" x14ac:dyDescent="0.35">
      <c r="B329" t="str" cm="1">
        <f t="array" ref="B329">TRANSPOSE(_xlfn._xlws.SORT(_xlfn._xlws.FILTER(genotypes[cultivar_level]&amp;" | "&amp;genotypes[cultivar_name],genotypes[experiment_ID]=A329)))</f>
        <v xml:space="preserve"> | </v>
      </c>
    </row>
    <row r="330" spans="2:2" x14ac:dyDescent="0.35">
      <c r="B330" t="str" cm="1">
        <f t="array" ref="B330">TRANSPOSE(_xlfn._xlws.SORT(_xlfn._xlws.FILTER(genotypes[cultivar_level]&amp;" | "&amp;genotypes[cultivar_name],genotypes[experiment_ID]=A330)))</f>
        <v xml:space="preserve"> | </v>
      </c>
    </row>
    <row r="331" spans="2:2" x14ac:dyDescent="0.35">
      <c r="B331" t="str" cm="1">
        <f t="array" ref="B331">TRANSPOSE(_xlfn._xlws.SORT(_xlfn._xlws.FILTER(genotypes[cultivar_level]&amp;" | "&amp;genotypes[cultivar_name],genotypes[experiment_ID]=A331)))</f>
        <v xml:space="preserve"> | </v>
      </c>
    </row>
    <row r="332" spans="2:2" x14ac:dyDescent="0.35">
      <c r="B332" t="str" cm="1">
        <f t="array" ref="B332">TRANSPOSE(_xlfn._xlws.SORT(_xlfn._xlws.FILTER(genotypes[cultivar_level]&amp;" | "&amp;genotypes[cultivar_name],genotypes[experiment_ID]=A332)))</f>
        <v xml:space="preserve"> | </v>
      </c>
    </row>
    <row r="333" spans="2:2" x14ac:dyDescent="0.35">
      <c r="B333" t="str" cm="1">
        <f t="array" ref="B333">TRANSPOSE(_xlfn._xlws.SORT(_xlfn._xlws.FILTER(genotypes[cultivar_level]&amp;" | "&amp;genotypes[cultivar_name],genotypes[experiment_ID]=A333)))</f>
        <v xml:space="preserve"> | </v>
      </c>
    </row>
    <row r="334" spans="2:2" x14ac:dyDescent="0.35">
      <c r="B334" t="str" cm="1">
        <f t="array" ref="B334">TRANSPOSE(_xlfn._xlws.SORT(_xlfn._xlws.FILTER(genotypes[cultivar_level]&amp;" | "&amp;genotypes[cultivar_name],genotypes[experiment_ID]=A334)))</f>
        <v xml:space="preserve"> | </v>
      </c>
    </row>
    <row r="335" spans="2:2" x14ac:dyDescent="0.35">
      <c r="B335" t="str" cm="1">
        <f t="array" ref="B335">TRANSPOSE(_xlfn._xlws.SORT(_xlfn._xlws.FILTER(genotypes[cultivar_level]&amp;" | "&amp;genotypes[cultivar_name],genotypes[experiment_ID]=A335)))</f>
        <v xml:space="preserve"> | </v>
      </c>
    </row>
    <row r="336" spans="2:2" x14ac:dyDescent="0.35">
      <c r="B336" t="str" cm="1">
        <f t="array" ref="B336">TRANSPOSE(_xlfn._xlws.SORT(_xlfn._xlws.FILTER(genotypes[cultivar_level]&amp;" | "&amp;genotypes[cultivar_name],genotypes[experiment_ID]=A336)))</f>
        <v xml:space="preserve"> | </v>
      </c>
    </row>
    <row r="337" spans="2:2" x14ac:dyDescent="0.35">
      <c r="B337" t="str" cm="1">
        <f t="array" ref="B337">TRANSPOSE(_xlfn._xlws.SORT(_xlfn._xlws.FILTER(genotypes[cultivar_level]&amp;" | "&amp;genotypes[cultivar_name],genotypes[experiment_ID]=A337)))</f>
        <v xml:space="preserve"> | </v>
      </c>
    </row>
    <row r="338" spans="2:2" x14ac:dyDescent="0.35">
      <c r="B338" t="str" cm="1">
        <f t="array" ref="B338">TRANSPOSE(_xlfn._xlws.SORT(_xlfn._xlws.FILTER(genotypes[cultivar_level]&amp;" | "&amp;genotypes[cultivar_name],genotypes[experiment_ID]=A338)))</f>
        <v xml:space="preserve"> | </v>
      </c>
    </row>
    <row r="339" spans="2:2" x14ac:dyDescent="0.35">
      <c r="B339" t="str" cm="1">
        <f t="array" ref="B339">TRANSPOSE(_xlfn._xlws.SORT(_xlfn._xlws.FILTER(genotypes[cultivar_level]&amp;" | "&amp;genotypes[cultivar_name],genotypes[experiment_ID]=A339)))</f>
        <v xml:space="preserve"> | </v>
      </c>
    </row>
    <row r="340" spans="2:2" x14ac:dyDescent="0.35">
      <c r="B340" t="str" cm="1">
        <f t="array" ref="B340">TRANSPOSE(_xlfn._xlws.SORT(_xlfn._xlws.FILTER(genotypes[cultivar_level]&amp;" | "&amp;genotypes[cultivar_name],genotypes[experiment_ID]=A340)))</f>
        <v xml:space="preserve"> | </v>
      </c>
    </row>
    <row r="341" spans="2:2" x14ac:dyDescent="0.35">
      <c r="B341" t="str" cm="1">
        <f t="array" ref="B341">TRANSPOSE(_xlfn._xlws.SORT(_xlfn._xlws.FILTER(genotypes[cultivar_level]&amp;" | "&amp;genotypes[cultivar_name],genotypes[experiment_ID]=A341)))</f>
        <v xml:space="preserve"> | </v>
      </c>
    </row>
    <row r="342" spans="2:2" x14ac:dyDescent="0.35">
      <c r="B342" t="str" cm="1">
        <f t="array" ref="B342">TRANSPOSE(_xlfn._xlws.SORT(_xlfn._xlws.FILTER(genotypes[cultivar_level]&amp;" | "&amp;genotypes[cultivar_name],genotypes[experiment_ID]=A342)))</f>
        <v xml:space="preserve"> | </v>
      </c>
    </row>
    <row r="343" spans="2:2" x14ac:dyDescent="0.35">
      <c r="B343" t="str" cm="1">
        <f t="array" ref="B343">TRANSPOSE(_xlfn._xlws.SORT(_xlfn._xlws.FILTER(genotypes[cultivar_level]&amp;" | "&amp;genotypes[cultivar_name],genotypes[experiment_ID]=A343)))</f>
        <v xml:space="preserve"> | </v>
      </c>
    </row>
    <row r="344" spans="2:2" x14ac:dyDescent="0.35">
      <c r="B344" t="str" cm="1">
        <f t="array" ref="B344">TRANSPOSE(_xlfn._xlws.SORT(_xlfn._xlws.FILTER(genotypes[cultivar_level]&amp;" | "&amp;genotypes[cultivar_name],genotypes[experiment_ID]=A344)))</f>
        <v xml:space="preserve"> | </v>
      </c>
    </row>
    <row r="345" spans="2:2" x14ac:dyDescent="0.35">
      <c r="B345" t="str" cm="1">
        <f t="array" ref="B345">TRANSPOSE(_xlfn._xlws.SORT(_xlfn._xlws.FILTER(genotypes[cultivar_level]&amp;" | "&amp;genotypes[cultivar_name],genotypes[experiment_ID]=A345)))</f>
        <v xml:space="preserve"> | </v>
      </c>
    </row>
    <row r="346" spans="2:2" x14ac:dyDescent="0.35">
      <c r="B346" t="str" cm="1">
        <f t="array" ref="B346">TRANSPOSE(_xlfn._xlws.SORT(_xlfn._xlws.FILTER(genotypes[cultivar_level]&amp;" | "&amp;genotypes[cultivar_name],genotypes[experiment_ID]=A346)))</f>
        <v xml:space="preserve"> | </v>
      </c>
    </row>
    <row r="347" spans="2:2" x14ac:dyDescent="0.35">
      <c r="B347" t="str" cm="1">
        <f t="array" ref="B347">TRANSPOSE(_xlfn._xlws.SORT(_xlfn._xlws.FILTER(genotypes[cultivar_level]&amp;" | "&amp;genotypes[cultivar_name],genotypes[experiment_ID]=A347)))</f>
        <v xml:space="preserve"> | </v>
      </c>
    </row>
    <row r="348" spans="2:2" x14ac:dyDescent="0.35">
      <c r="B348" t="str" cm="1">
        <f t="array" ref="B348">TRANSPOSE(_xlfn._xlws.SORT(_xlfn._xlws.FILTER(genotypes[cultivar_level]&amp;" | "&amp;genotypes[cultivar_name],genotypes[experiment_ID]=A348)))</f>
        <v xml:space="preserve"> | </v>
      </c>
    </row>
    <row r="349" spans="2:2" x14ac:dyDescent="0.35">
      <c r="B349" t="str" cm="1">
        <f t="array" ref="B349">TRANSPOSE(_xlfn._xlws.SORT(_xlfn._xlws.FILTER(genotypes[cultivar_level]&amp;" | "&amp;genotypes[cultivar_name],genotypes[experiment_ID]=A349)))</f>
        <v xml:space="preserve"> | </v>
      </c>
    </row>
    <row r="350" spans="2:2" x14ac:dyDescent="0.35">
      <c r="B350" t="str" cm="1">
        <f t="array" ref="B350">TRANSPOSE(_xlfn._xlws.SORT(_xlfn._xlws.FILTER(genotypes[cultivar_level]&amp;" | "&amp;genotypes[cultivar_name],genotypes[experiment_ID]=A350)))</f>
        <v xml:space="preserve"> | </v>
      </c>
    </row>
    <row r="351" spans="2:2" x14ac:dyDescent="0.35">
      <c r="B351" t="str" cm="1">
        <f t="array" ref="B351">TRANSPOSE(_xlfn._xlws.SORT(_xlfn._xlws.FILTER(genotypes[cultivar_level]&amp;" | "&amp;genotypes[cultivar_name],genotypes[experiment_ID]=A351)))</f>
        <v xml:space="preserve"> | </v>
      </c>
    </row>
    <row r="352" spans="2:2" x14ac:dyDescent="0.35">
      <c r="B352" t="str" cm="1">
        <f t="array" ref="B352">TRANSPOSE(_xlfn._xlws.SORT(_xlfn._xlws.FILTER(genotypes[cultivar_level]&amp;" | "&amp;genotypes[cultivar_name],genotypes[experiment_ID]=A352)))</f>
        <v xml:space="preserve"> | </v>
      </c>
    </row>
    <row r="353" spans="2:2" x14ac:dyDescent="0.35">
      <c r="B353" t="str" cm="1">
        <f t="array" ref="B353">TRANSPOSE(_xlfn._xlws.SORT(_xlfn._xlws.FILTER(genotypes[cultivar_level]&amp;" | "&amp;genotypes[cultivar_name],genotypes[experiment_ID]=A353)))</f>
        <v xml:space="preserve"> | </v>
      </c>
    </row>
    <row r="354" spans="2:2" x14ac:dyDescent="0.35">
      <c r="B354" t="str" cm="1">
        <f t="array" ref="B354">TRANSPOSE(_xlfn._xlws.SORT(_xlfn._xlws.FILTER(genotypes[cultivar_level]&amp;" | "&amp;genotypes[cultivar_name],genotypes[experiment_ID]=A354)))</f>
        <v xml:space="preserve"> | </v>
      </c>
    </row>
    <row r="355" spans="2:2" x14ac:dyDescent="0.35">
      <c r="B355" t="str" cm="1">
        <f t="array" ref="B355">TRANSPOSE(_xlfn._xlws.SORT(_xlfn._xlws.FILTER(genotypes[cultivar_level]&amp;" | "&amp;genotypes[cultivar_name],genotypes[experiment_ID]=A355)))</f>
        <v xml:space="preserve"> | </v>
      </c>
    </row>
    <row r="356" spans="2:2" x14ac:dyDescent="0.35">
      <c r="B356" t="str" cm="1">
        <f t="array" ref="B356">TRANSPOSE(_xlfn._xlws.SORT(_xlfn._xlws.FILTER(genotypes[cultivar_level]&amp;" | "&amp;genotypes[cultivar_name],genotypes[experiment_ID]=A356)))</f>
        <v xml:space="preserve"> | </v>
      </c>
    </row>
    <row r="357" spans="2:2" x14ac:dyDescent="0.35">
      <c r="B357" t="str" cm="1">
        <f t="array" ref="B357">TRANSPOSE(_xlfn._xlws.SORT(_xlfn._xlws.FILTER(genotypes[cultivar_level]&amp;" | "&amp;genotypes[cultivar_name],genotypes[experiment_ID]=A357)))</f>
        <v xml:space="preserve"> | </v>
      </c>
    </row>
    <row r="358" spans="2:2" x14ac:dyDescent="0.35">
      <c r="B358" t="str" cm="1">
        <f t="array" ref="B358">TRANSPOSE(_xlfn._xlws.SORT(_xlfn._xlws.FILTER(genotypes[cultivar_level]&amp;" | "&amp;genotypes[cultivar_name],genotypes[experiment_ID]=A358)))</f>
        <v xml:space="preserve"> | </v>
      </c>
    </row>
    <row r="359" spans="2:2" x14ac:dyDescent="0.35">
      <c r="B359" t="str" cm="1">
        <f t="array" ref="B359">TRANSPOSE(_xlfn._xlws.SORT(_xlfn._xlws.FILTER(genotypes[cultivar_level]&amp;" | "&amp;genotypes[cultivar_name],genotypes[experiment_ID]=A359)))</f>
        <v xml:space="preserve"> | </v>
      </c>
    </row>
    <row r="360" spans="2:2" x14ac:dyDescent="0.35">
      <c r="B360" t="str" cm="1">
        <f t="array" ref="B360">TRANSPOSE(_xlfn._xlws.SORT(_xlfn._xlws.FILTER(genotypes[cultivar_level]&amp;" | "&amp;genotypes[cultivar_name],genotypes[experiment_ID]=A360)))</f>
        <v xml:space="preserve"> | </v>
      </c>
    </row>
    <row r="361" spans="2:2" x14ac:dyDescent="0.35">
      <c r="B361" t="str" cm="1">
        <f t="array" ref="B361">TRANSPOSE(_xlfn._xlws.SORT(_xlfn._xlws.FILTER(genotypes[cultivar_level]&amp;" | "&amp;genotypes[cultivar_name],genotypes[experiment_ID]=A361)))</f>
        <v xml:space="preserve"> | </v>
      </c>
    </row>
    <row r="362" spans="2:2" x14ac:dyDescent="0.35">
      <c r="B362" t="str" cm="1">
        <f t="array" ref="B362">TRANSPOSE(_xlfn._xlws.SORT(_xlfn._xlws.FILTER(genotypes[cultivar_level]&amp;" | "&amp;genotypes[cultivar_name],genotypes[experiment_ID]=A362)))</f>
        <v xml:space="preserve"> | </v>
      </c>
    </row>
    <row r="363" spans="2:2" x14ac:dyDescent="0.35">
      <c r="B363" t="str" cm="1">
        <f t="array" ref="B363">TRANSPOSE(_xlfn._xlws.SORT(_xlfn._xlws.FILTER(genotypes[cultivar_level]&amp;" | "&amp;genotypes[cultivar_name],genotypes[experiment_ID]=A363)))</f>
        <v xml:space="preserve"> | </v>
      </c>
    </row>
    <row r="364" spans="2:2" x14ac:dyDescent="0.35">
      <c r="B364" t="str" cm="1">
        <f t="array" ref="B364">TRANSPOSE(_xlfn._xlws.SORT(_xlfn._xlws.FILTER(genotypes[cultivar_level]&amp;" | "&amp;genotypes[cultivar_name],genotypes[experiment_ID]=A364)))</f>
        <v xml:space="preserve"> | </v>
      </c>
    </row>
    <row r="365" spans="2:2" x14ac:dyDescent="0.35">
      <c r="B365" t="str" cm="1">
        <f t="array" ref="B365">TRANSPOSE(_xlfn._xlws.SORT(_xlfn._xlws.FILTER(genotypes[cultivar_level]&amp;" | "&amp;genotypes[cultivar_name],genotypes[experiment_ID]=A365)))</f>
        <v xml:space="preserve"> | </v>
      </c>
    </row>
    <row r="366" spans="2:2" x14ac:dyDescent="0.35">
      <c r="B366" t="str" cm="1">
        <f t="array" ref="B366">TRANSPOSE(_xlfn._xlws.SORT(_xlfn._xlws.FILTER(genotypes[cultivar_level]&amp;" | "&amp;genotypes[cultivar_name],genotypes[experiment_ID]=A366)))</f>
        <v xml:space="preserve"> | </v>
      </c>
    </row>
    <row r="367" spans="2:2" x14ac:dyDescent="0.35">
      <c r="B367" t="str" cm="1">
        <f t="array" ref="B367">TRANSPOSE(_xlfn._xlws.SORT(_xlfn._xlws.FILTER(genotypes[cultivar_level]&amp;" | "&amp;genotypes[cultivar_name],genotypes[experiment_ID]=A367)))</f>
        <v xml:space="preserve"> | </v>
      </c>
    </row>
    <row r="368" spans="2:2" x14ac:dyDescent="0.35">
      <c r="B368" t="str" cm="1">
        <f t="array" ref="B368">TRANSPOSE(_xlfn._xlws.SORT(_xlfn._xlws.FILTER(genotypes[cultivar_level]&amp;" | "&amp;genotypes[cultivar_name],genotypes[experiment_ID]=A368)))</f>
        <v xml:space="preserve"> | </v>
      </c>
    </row>
    <row r="369" spans="2:2" x14ac:dyDescent="0.35">
      <c r="B369" t="str" cm="1">
        <f t="array" ref="B369">TRANSPOSE(_xlfn._xlws.SORT(_xlfn._xlws.FILTER(genotypes[cultivar_level]&amp;" | "&amp;genotypes[cultivar_name],genotypes[experiment_ID]=A369)))</f>
        <v xml:space="preserve"> | </v>
      </c>
    </row>
    <row r="370" spans="2:2" x14ac:dyDescent="0.35">
      <c r="B370" t="str" cm="1">
        <f t="array" ref="B370">TRANSPOSE(_xlfn._xlws.SORT(_xlfn._xlws.FILTER(genotypes[cultivar_level]&amp;" | "&amp;genotypes[cultivar_name],genotypes[experiment_ID]=A370)))</f>
        <v xml:space="preserve"> | </v>
      </c>
    </row>
    <row r="371" spans="2:2" x14ac:dyDescent="0.35">
      <c r="B371" t="str" cm="1">
        <f t="array" ref="B371">TRANSPOSE(_xlfn._xlws.SORT(_xlfn._xlws.FILTER(genotypes[cultivar_level]&amp;" | "&amp;genotypes[cultivar_name],genotypes[experiment_ID]=A371)))</f>
        <v xml:space="preserve"> | </v>
      </c>
    </row>
    <row r="372" spans="2:2" x14ac:dyDescent="0.35">
      <c r="B372" t="str" cm="1">
        <f t="array" ref="B372">TRANSPOSE(_xlfn._xlws.SORT(_xlfn._xlws.FILTER(genotypes[cultivar_level]&amp;" | "&amp;genotypes[cultivar_name],genotypes[experiment_ID]=A372)))</f>
        <v xml:space="preserve"> | </v>
      </c>
    </row>
    <row r="373" spans="2:2" x14ac:dyDescent="0.35">
      <c r="B373" t="str" cm="1">
        <f t="array" ref="B373">TRANSPOSE(_xlfn._xlws.SORT(_xlfn._xlws.FILTER(genotypes[cultivar_level]&amp;" | "&amp;genotypes[cultivar_name],genotypes[experiment_ID]=A373)))</f>
        <v xml:space="preserve"> | </v>
      </c>
    </row>
    <row r="374" spans="2:2" x14ac:dyDescent="0.35">
      <c r="B374" t="str" cm="1">
        <f t="array" ref="B374">TRANSPOSE(_xlfn._xlws.SORT(_xlfn._xlws.FILTER(genotypes[cultivar_level]&amp;" | "&amp;genotypes[cultivar_name],genotypes[experiment_ID]=A374)))</f>
        <v xml:space="preserve"> | </v>
      </c>
    </row>
    <row r="375" spans="2:2" x14ac:dyDescent="0.35">
      <c r="B375" t="str" cm="1">
        <f t="array" ref="B375">TRANSPOSE(_xlfn._xlws.SORT(_xlfn._xlws.FILTER(genotypes[cultivar_level]&amp;" | "&amp;genotypes[cultivar_name],genotypes[experiment_ID]=A375)))</f>
        <v xml:space="preserve"> | </v>
      </c>
    </row>
    <row r="376" spans="2:2" x14ac:dyDescent="0.35">
      <c r="B376" t="str" cm="1">
        <f t="array" ref="B376">TRANSPOSE(_xlfn._xlws.SORT(_xlfn._xlws.FILTER(genotypes[cultivar_level]&amp;" | "&amp;genotypes[cultivar_name],genotypes[experiment_ID]=A376)))</f>
        <v xml:space="preserve"> | </v>
      </c>
    </row>
    <row r="377" spans="2:2" x14ac:dyDescent="0.35">
      <c r="B377" t="str" cm="1">
        <f t="array" ref="B377">TRANSPOSE(_xlfn._xlws.SORT(_xlfn._xlws.FILTER(genotypes[cultivar_level]&amp;" | "&amp;genotypes[cultivar_name],genotypes[experiment_ID]=A377)))</f>
        <v xml:space="preserve"> | </v>
      </c>
    </row>
    <row r="378" spans="2:2" x14ac:dyDescent="0.35">
      <c r="B378" t="str" cm="1">
        <f t="array" ref="B378">TRANSPOSE(_xlfn._xlws.SORT(_xlfn._xlws.FILTER(genotypes[cultivar_level]&amp;" | "&amp;genotypes[cultivar_name],genotypes[experiment_ID]=A378)))</f>
        <v xml:space="preserve"> | </v>
      </c>
    </row>
    <row r="379" spans="2:2" x14ac:dyDescent="0.35">
      <c r="B379" t="str" cm="1">
        <f t="array" ref="B379">TRANSPOSE(_xlfn._xlws.SORT(_xlfn._xlws.FILTER(genotypes[cultivar_level]&amp;" | "&amp;genotypes[cultivar_name],genotypes[experiment_ID]=A379)))</f>
        <v xml:space="preserve"> | </v>
      </c>
    </row>
    <row r="380" spans="2:2" x14ac:dyDescent="0.35">
      <c r="B380" t="str" cm="1">
        <f t="array" ref="B380">TRANSPOSE(_xlfn._xlws.SORT(_xlfn._xlws.FILTER(genotypes[cultivar_level]&amp;" | "&amp;genotypes[cultivar_name],genotypes[experiment_ID]=A380)))</f>
        <v xml:space="preserve"> | </v>
      </c>
    </row>
    <row r="381" spans="2:2" x14ac:dyDescent="0.35">
      <c r="B381" t="str" cm="1">
        <f t="array" ref="B381">TRANSPOSE(_xlfn._xlws.SORT(_xlfn._xlws.FILTER(genotypes[cultivar_level]&amp;" | "&amp;genotypes[cultivar_name],genotypes[experiment_ID]=A381)))</f>
        <v xml:space="preserve"> | </v>
      </c>
    </row>
    <row r="382" spans="2:2" x14ac:dyDescent="0.35">
      <c r="B382" t="str" cm="1">
        <f t="array" ref="B382">TRANSPOSE(_xlfn._xlws.SORT(_xlfn._xlws.FILTER(genotypes[cultivar_level]&amp;" | "&amp;genotypes[cultivar_name],genotypes[experiment_ID]=A382)))</f>
        <v xml:space="preserve"> | </v>
      </c>
    </row>
    <row r="383" spans="2:2" x14ac:dyDescent="0.35">
      <c r="B383" t="str" cm="1">
        <f t="array" ref="B383">TRANSPOSE(_xlfn._xlws.SORT(_xlfn._xlws.FILTER(genotypes[cultivar_level]&amp;" | "&amp;genotypes[cultivar_name],genotypes[experiment_ID]=A383)))</f>
        <v xml:space="preserve"> | </v>
      </c>
    </row>
    <row r="384" spans="2:2" x14ac:dyDescent="0.35">
      <c r="B384" t="str" cm="1">
        <f t="array" ref="B384">TRANSPOSE(_xlfn._xlws.SORT(_xlfn._xlws.FILTER(genotypes[cultivar_level]&amp;" | "&amp;genotypes[cultivar_name],genotypes[experiment_ID]=A384)))</f>
        <v xml:space="preserve"> | </v>
      </c>
    </row>
    <row r="385" spans="2:2" x14ac:dyDescent="0.35">
      <c r="B385" t="str" cm="1">
        <f t="array" ref="B385">TRANSPOSE(_xlfn._xlws.SORT(_xlfn._xlws.FILTER(genotypes[cultivar_level]&amp;" | "&amp;genotypes[cultivar_name],genotypes[experiment_ID]=A385)))</f>
        <v xml:space="preserve"> | </v>
      </c>
    </row>
    <row r="386" spans="2:2" x14ac:dyDescent="0.35">
      <c r="B386" t="str" cm="1">
        <f t="array" ref="B386">TRANSPOSE(_xlfn._xlws.SORT(_xlfn._xlws.FILTER(genotypes[cultivar_level]&amp;" | "&amp;genotypes[cultivar_name],genotypes[experiment_ID]=A386)))</f>
        <v xml:space="preserve"> | </v>
      </c>
    </row>
    <row r="387" spans="2:2" x14ac:dyDescent="0.35">
      <c r="B387" t="str" cm="1">
        <f t="array" ref="B387">TRANSPOSE(_xlfn._xlws.SORT(_xlfn._xlws.FILTER(genotypes[cultivar_level]&amp;" | "&amp;genotypes[cultivar_name],genotypes[experiment_ID]=A387)))</f>
        <v xml:space="preserve"> | </v>
      </c>
    </row>
    <row r="388" spans="2:2" x14ac:dyDescent="0.35">
      <c r="B388" t="str" cm="1">
        <f t="array" ref="B388">TRANSPOSE(_xlfn._xlws.SORT(_xlfn._xlws.FILTER(genotypes[cultivar_level]&amp;" | "&amp;genotypes[cultivar_name],genotypes[experiment_ID]=A388)))</f>
        <v xml:space="preserve"> | </v>
      </c>
    </row>
    <row r="389" spans="2:2" x14ac:dyDescent="0.35">
      <c r="B389" t="str" cm="1">
        <f t="array" ref="B389">TRANSPOSE(_xlfn._xlws.SORT(_xlfn._xlws.FILTER(genotypes[cultivar_level]&amp;" | "&amp;genotypes[cultivar_name],genotypes[experiment_ID]=A389)))</f>
        <v xml:space="preserve"> | </v>
      </c>
    </row>
    <row r="390" spans="2:2" x14ac:dyDescent="0.35">
      <c r="B390" t="str" cm="1">
        <f t="array" ref="B390">TRANSPOSE(_xlfn._xlws.SORT(_xlfn._xlws.FILTER(genotypes[cultivar_level]&amp;" | "&amp;genotypes[cultivar_name],genotypes[experiment_ID]=A390)))</f>
        <v xml:space="preserve"> | </v>
      </c>
    </row>
    <row r="391" spans="2:2" x14ac:dyDescent="0.35">
      <c r="B391" t="str" cm="1">
        <f t="array" ref="B391">TRANSPOSE(_xlfn._xlws.SORT(_xlfn._xlws.FILTER(genotypes[cultivar_level]&amp;" | "&amp;genotypes[cultivar_name],genotypes[experiment_ID]=A391)))</f>
        <v xml:space="preserve"> | </v>
      </c>
    </row>
    <row r="392" spans="2:2" x14ac:dyDescent="0.35">
      <c r="B392" t="str" cm="1">
        <f t="array" ref="B392">TRANSPOSE(_xlfn._xlws.SORT(_xlfn._xlws.FILTER(genotypes[cultivar_level]&amp;" | "&amp;genotypes[cultivar_name],genotypes[experiment_ID]=A392)))</f>
        <v xml:space="preserve"> | </v>
      </c>
    </row>
    <row r="393" spans="2:2" x14ac:dyDescent="0.35">
      <c r="B393" t="str" cm="1">
        <f t="array" ref="B393">TRANSPOSE(_xlfn._xlws.SORT(_xlfn._xlws.FILTER(genotypes[cultivar_level]&amp;" | "&amp;genotypes[cultivar_name],genotypes[experiment_ID]=A393)))</f>
        <v xml:space="preserve"> | </v>
      </c>
    </row>
    <row r="394" spans="2:2" x14ac:dyDescent="0.35">
      <c r="B394" t="str" cm="1">
        <f t="array" ref="B394">TRANSPOSE(_xlfn._xlws.SORT(_xlfn._xlws.FILTER(genotypes[cultivar_level]&amp;" | "&amp;genotypes[cultivar_name],genotypes[experiment_ID]=A394)))</f>
        <v xml:space="preserve"> | </v>
      </c>
    </row>
    <row r="395" spans="2:2" x14ac:dyDescent="0.35">
      <c r="B395" t="str" cm="1">
        <f t="array" ref="B395">TRANSPOSE(_xlfn._xlws.SORT(_xlfn._xlws.FILTER(genotypes[cultivar_level]&amp;" | "&amp;genotypes[cultivar_name],genotypes[experiment_ID]=A395)))</f>
        <v xml:space="preserve"> | </v>
      </c>
    </row>
    <row r="396" spans="2:2" x14ac:dyDescent="0.35">
      <c r="B396" t="str" cm="1">
        <f t="array" ref="B396">TRANSPOSE(_xlfn._xlws.SORT(_xlfn._xlws.FILTER(genotypes[cultivar_level]&amp;" | "&amp;genotypes[cultivar_name],genotypes[experiment_ID]=A396)))</f>
        <v xml:space="preserve"> | </v>
      </c>
    </row>
    <row r="397" spans="2:2" x14ac:dyDescent="0.35">
      <c r="B397" t="str" cm="1">
        <f t="array" ref="B397">TRANSPOSE(_xlfn._xlws.SORT(_xlfn._xlws.FILTER(genotypes[cultivar_level]&amp;" | "&amp;genotypes[cultivar_name],genotypes[experiment_ID]=A397)))</f>
        <v xml:space="preserve"> | </v>
      </c>
    </row>
    <row r="398" spans="2:2" x14ac:dyDescent="0.35">
      <c r="B398" t="str" cm="1">
        <f t="array" ref="B398">TRANSPOSE(_xlfn._xlws.SORT(_xlfn._xlws.FILTER(genotypes[cultivar_level]&amp;" | "&amp;genotypes[cultivar_name],genotypes[experiment_ID]=A398)))</f>
        <v xml:space="preserve"> | </v>
      </c>
    </row>
    <row r="399" spans="2:2" x14ac:dyDescent="0.35">
      <c r="B399" t="str" cm="1">
        <f t="array" ref="B399">TRANSPOSE(_xlfn._xlws.SORT(_xlfn._xlws.FILTER(genotypes[cultivar_level]&amp;" | "&amp;genotypes[cultivar_name],genotypes[experiment_ID]=A399)))</f>
        <v xml:space="preserve"> | </v>
      </c>
    </row>
    <row r="400" spans="2:2" x14ac:dyDescent="0.35">
      <c r="B400" t="str" cm="1">
        <f t="array" ref="B400">TRANSPOSE(_xlfn._xlws.SORT(_xlfn._xlws.FILTER(genotypes[cultivar_level]&amp;" | "&amp;genotypes[cultivar_name],genotypes[experiment_ID]=A400)))</f>
        <v xml:space="preserve"> | </v>
      </c>
    </row>
    <row r="401" spans="2:2" x14ac:dyDescent="0.35">
      <c r="B401" t="str" cm="1">
        <f t="array" ref="B401">TRANSPOSE(_xlfn._xlws.SORT(_xlfn._xlws.FILTER(genotypes[cultivar_level]&amp;" | "&amp;genotypes[cultivar_name],genotypes[experiment_ID]=A401)))</f>
        <v xml:space="preserve"> | </v>
      </c>
    </row>
    <row r="402" spans="2:2" x14ac:dyDescent="0.35">
      <c r="B402" t="str" cm="1">
        <f t="array" ref="B402">TRANSPOSE(_xlfn._xlws.SORT(_xlfn._xlws.FILTER(genotypes[cultivar_level]&amp;" | "&amp;genotypes[cultivar_name],genotypes[experiment_ID]=A402)))</f>
        <v xml:space="preserve"> | </v>
      </c>
    </row>
    <row r="403" spans="2:2" x14ac:dyDescent="0.35">
      <c r="B403" t="str" cm="1">
        <f t="array" ref="B403">TRANSPOSE(_xlfn._xlws.SORT(_xlfn._xlws.FILTER(genotypes[cultivar_level]&amp;" | "&amp;genotypes[cultivar_name],genotypes[experiment_ID]=A403)))</f>
        <v xml:space="preserve"> | </v>
      </c>
    </row>
    <row r="404" spans="2:2" x14ac:dyDescent="0.35">
      <c r="B404" t="str" cm="1">
        <f t="array" ref="B404">TRANSPOSE(_xlfn._xlws.SORT(_xlfn._xlws.FILTER(genotypes[cultivar_level]&amp;" | "&amp;genotypes[cultivar_name],genotypes[experiment_ID]=A404)))</f>
        <v xml:space="preserve"> | </v>
      </c>
    </row>
    <row r="405" spans="2:2" x14ac:dyDescent="0.35">
      <c r="B405" t="str" cm="1">
        <f t="array" ref="B405">TRANSPOSE(_xlfn._xlws.SORT(_xlfn._xlws.FILTER(genotypes[cultivar_level]&amp;" | "&amp;genotypes[cultivar_name],genotypes[experiment_ID]=A405)))</f>
        <v xml:space="preserve"> | </v>
      </c>
    </row>
    <row r="406" spans="2:2" x14ac:dyDescent="0.35">
      <c r="B406" t="str" cm="1">
        <f t="array" ref="B406">TRANSPOSE(_xlfn._xlws.SORT(_xlfn._xlws.FILTER(genotypes[cultivar_level]&amp;" | "&amp;genotypes[cultivar_name],genotypes[experiment_ID]=A406)))</f>
        <v xml:space="preserve"> | </v>
      </c>
    </row>
    <row r="407" spans="2:2" x14ac:dyDescent="0.35">
      <c r="B407" t="str" cm="1">
        <f t="array" ref="B407">TRANSPOSE(_xlfn._xlws.SORT(_xlfn._xlws.FILTER(genotypes[cultivar_level]&amp;" | "&amp;genotypes[cultivar_name],genotypes[experiment_ID]=A407)))</f>
        <v xml:space="preserve"> | </v>
      </c>
    </row>
    <row r="408" spans="2:2" x14ac:dyDescent="0.35">
      <c r="B408" t="str" cm="1">
        <f t="array" ref="B408">TRANSPOSE(_xlfn._xlws.SORT(_xlfn._xlws.FILTER(genotypes[cultivar_level]&amp;" | "&amp;genotypes[cultivar_name],genotypes[experiment_ID]=A408)))</f>
        <v xml:space="preserve"> | </v>
      </c>
    </row>
    <row r="409" spans="2:2" x14ac:dyDescent="0.35">
      <c r="B409" t="str" cm="1">
        <f t="array" ref="B409">TRANSPOSE(_xlfn._xlws.SORT(_xlfn._xlws.FILTER(genotypes[cultivar_level]&amp;" | "&amp;genotypes[cultivar_name],genotypes[experiment_ID]=A409)))</f>
        <v xml:space="preserve"> | </v>
      </c>
    </row>
    <row r="410" spans="2:2" x14ac:dyDescent="0.35">
      <c r="B410" t="str" cm="1">
        <f t="array" ref="B410">TRANSPOSE(_xlfn._xlws.SORT(_xlfn._xlws.FILTER(genotypes[cultivar_level]&amp;" | "&amp;genotypes[cultivar_name],genotypes[experiment_ID]=A410)))</f>
        <v xml:space="preserve"> | </v>
      </c>
    </row>
    <row r="411" spans="2:2" x14ac:dyDescent="0.35">
      <c r="B411" t="str" cm="1">
        <f t="array" ref="B411">TRANSPOSE(_xlfn._xlws.SORT(_xlfn._xlws.FILTER(genotypes[cultivar_level]&amp;" | "&amp;genotypes[cultivar_name],genotypes[experiment_ID]=A411)))</f>
        <v xml:space="preserve"> | </v>
      </c>
    </row>
    <row r="412" spans="2:2" x14ac:dyDescent="0.35">
      <c r="B412" t="str" cm="1">
        <f t="array" ref="B412">TRANSPOSE(_xlfn._xlws.SORT(_xlfn._xlws.FILTER(genotypes[cultivar_level]&amp;" | "&amp;genotypes[cultivar_name],genotypes[experiment_ID]=A412)))</f>
        <v xml:space="preserve"> | </v>
      </c>
    </row>
    <row r="413" spans="2:2" x14ac:dyDescent="0.35">
      <c r="B413" t="str" cm="1">
        <f t="array" ref="B413">TRANSPOSE(_xlfn._xlws.SORT(_xlfn._xlws.FILTER(genotypes[cultivar_level]&amp;" | "&amp;genotypes[cultivar_name],genotypes[experiment_ID]=A413)))</f>
        <v xml:space="preserve"> | </v>
      </c>
    </row>
    <row r="414" spans="2:2" x14ac:dyDescent="0.35">
      <c r="B414" t="str" cm="1">
        <f t="array" ref="B414">TRANSPOSE(_xlfn._xlws.SORT(_xlfn._xlws.FILTER(genotypes[cultivar_level]&amp;" | "&amp;genotypes[cultivar_name],genotypes[experiment_ID]=A414)))</f>
        <v xml:space="preserve"> | </v>
      </c>
    </row>
    <row r="415" spans="2:2" x14ac:dyDescent="0.35">
      <c r="B415" t="str" cm="1">
        <f t="array" ref="B415">TRANSPOSE(_xlfn._xlws.SORT(_xlfn._xlws.FILTER(genotypes[cultivar_level]&amp;" | "&amp;genotypes[cultivar_name],genotypes[experiment_ID]=A415)))</f>
        <v xml:space="preserve"> | </v>
      </c>
    </row>
    <row r="416" spans="2:2" x14ac:dyDescent="0.35">
      <c r="B416" t="str" cm="1">
        <f t="array" ref="B416">TRANSPOSE(_xlfn._xlws.SORT(_xlfn._xlws.FILTER(genotypes[cultivar_level]&amp;" | "&amp;genotypes[cultivar_name],genotypes[experiment_ID]=A416)))</f>
        <v xml:space="preserve"> | </v>
      </c>
    </row>
    <row r="417" spans="2:2" x14ac:dyDescent="0.35">
      <c r="B417" t="str" cm="1">
        <f t="array" ref="B417">TRANSPOSE(_xlfn._xlws.SORT(_xlfn._xlws.FILTER(genotypes[cultivar_level]&amp;" | "&amp;genotypes[cultivar_name],genotypes[experiment_ID]=A417)))</f>
        <v xml:space="preserve"> | </v>
      </c>
    </row>
    <row r="418" spans="2:2" x14ac:dyDescent="0.35">
      <c r="B418" t="str" cm="1">
        <f t="array" ref="B418">TRANSPOSE(_xlfn._xlws.SORT(_xlfn._xlws.FILTER(genotypes[cultivar_level]&amp;" | "&amp;genotypes[cultivar_name],genotypes[experiment_ID]=A418)))</f>
        <v xml:space="preserve"> | </v>
      </c>
    </row>
    <row r="419" spans="2:2" x14ac:dyDescent="0.35">
      <c r="B419" t="str" cm="1">
        <f t="array" ref="B419">TRANSPOSE(_xlfn._xlws.SORT(_xlfn._xlws.FILTER(genotypes[cultivar_level]&amp;" | "&amp;genotypes[cultivar_name],genotypes[experiment_ID]=A419)))</f>
        <v xml:space="preserve"> | </v>
      </c>
    </row>
    <row r="420" spans="2:2" x14ac:dyDescent="0.35">
      <c r="B420" t="str" cm="1">
        <f t="array" ref="B420">TRANSPOSE(_xlfn._xlws.SORT(_xlfn._xlws.FILTER(genotypes[cultivar_level]&amp;" | "&amp;genotypes[cultivar_name],genotypes[experiment_ID]=A420)))</f>
        <v xml:space="preserve"> | </v>
      </c>
    </row>
    <row r="421" spans="2:2" x14ac:dyDescent="0.35">
      <c r="B421" t="str" cm="1">
        <f t="array" ref="B421">TRANSPOSE(_xlfn._xlws.SORT(_xlfn._xlws.FILTER(genotypes[cultivar_level]&amp;" | "&amp;genotypes[cultivar_name],genotypes[experiment_ID]=A421)))</f>
        <v xml:space="preserve"> | </v>
      </c>
    </row>
    <row r="422" spans="2:2" x14ac:dyDescent="0.35">
      <c r="B422" t="str" cm="1">
        <f t="array" ref="B422">TRANSPOSE(_xlfn._xlws.SORT(_xlfn._xlws.FILTER(genotypes[cultivar_level]&amp;" | "&amp;genotypes[cultivar_name],genotypes[experiment_ID]=A422)))</f>
        <v xml:space="preserve"> | </v>
      </c>
    </row>
    <row r="423" spans="2:2" x14ac:dyDescent="0.35">
      <c r="B423" t="str" cm="1">
        <f t="array" ref="B423">TRANSPOSE(_xlfn._xlws.SORT(_xlfn._xlws.FILTER(genotypes[cultivar_level]&amp;" | "&amp;genotypes[cultivar_name],genotypes[experiment_ID]=A423)))</f>
        <v xml:space="preserve"> | </v>
      </c>
    </row>
    <row r="424" spans="2:2" x14ac:dyDescent="0.35">
      <c r="B424" t="str" cm="1">
        <f t="array" ref="B424">TRANSPOSE(_xlfn._xlws.SORT(_xlfn._xlws.FILTER(genotypes[cultivar_level]&amp;" | "&amp;genotypes[cultivar_name],genotypes[experiment_ID]=A424)))</f>
        <v xml:space="preserve"> | </v>
      </c>
    </row>
    <row r="425" spans="2:2" x14ac:dyDescent="0.35">
      <c r="B425" t="str" cm="1">
        <f t="array" ref="B425">TRANSPOSE(_xlfn._xlws.SORT(_xlfn._xlws.FILTER(genotypes[cultivar_level]&amp;" | "&amp;genotypes[cultivar_name],genotypes[experiment_ID]=A425)))</f>
        <v xml:space="preserve"> | </v>
      </c>
    </row>
    <row r="426" spans="2:2" x14ac:dyDescent="0.35">
      <c r="B426" t="str" cm="1">
        <f t="array" ref="B426">TRANSPOSE(_xlfn._xlws.SORT(_xlfn._xlws.FILTER(genotypes[cultivar_level]&amp;" | "&amp;genotypes[cultivar_name],genotypes[experiment_ID]=A426)))</f>
        <v xml:space="preserve"> | </v>
      </c>
    </row>
    <row r="427" spans="2:2" x14ac:dyDescent="0.35">
      <c r="B427" t="str" cm="1">
        <f t="array" ref="B427">TRANSPOSE(_xlfn._xlws.SORT(_xlfn._xlws.FILTER(genotypes[cultivar_level]&amp;" | "&amp;genotypes[cultivar_name],genotypes[experiment_ID]=A427)))</f>
        <v xml:space="preserve"> | </v>
      </c>
    </row>
    <row r="428" spans="2:2" x14ac:dyDescent="0.35">
      <c r="B428" t="str" cm="1">
        <f t="array" ref="B428">TRANSPOSE(_xlfn._xlws.SORT(_xlfn._xlws.FILTER(genotypes[cultivar_level]&amp;" | "&amp;genotypes[cultivar_name],genotypes[experiment_ID]=A428)))</f>
        <v xml:space="preserve"> | </v>
      </c>
    </row>
    <row r="429" spans="2:2" x14ac:dyDescent="0.35">
      <c r="B429" t="str" cm="1">
        <f t="array" ref="B429">TRANSPOSE(_xlfn._xlws.SORT(_xlfn._xlws.FILTER(genotypes[cultivar_level]&amp;" | "&amp;genotypes[cultivar_name],genotypes[experiment_ID]=A429)))</f>
        <v xml:space="preserve"> | </v>
      </c>
    </row>
    <row r="430" spans="2:2" x14ac:dyDescent="0.35">
      <c r="B430" t="str" cm="1">
        <f t="array" ref="B430">TRANSPOSE(_xlfn._xlws.SORT(_xlfn._xlws.FILTER(genotypes[cultivar_level]&amp;" | "&amp;genotypes[cultivar_name],genotypes[experiment_ID]=A430)))</f>
        <v xml:space="preserve"> | </v>
      </c>
    </row>
    <row r="431" spans="2:2" x14ac:dyDescent="0.35">
      <c r="B431" t="str" cm="1">
        <f t="array" ref="B431">TRANSPOSE(_xlfn._xlws.SORT(_xlfn._xlws.FILTER(genotypes[cultivar_level]&amp;" | "&amp;genotypes[cultivar_name],genotypes[experiment_ID]=A431)))</f>
        <v xml:space="preserve"> | </v>
      </c>
    </row>
    <row r="432" spans="2:2" x14ac:dyDescent="0.35">
      <c r="B432" t="str" cm="1">
        <f t="array" ref="B432">TRANSPOSE(_xlfn._xlws.SORT(_xlfn._xlws.FILTER(genotypes[cultivar_level]&amp;" | "&amp;genotypes[cultivar_name],genotypes[experiment_ID]=A432)))</f>
        <v xml:space="preserve"> | </v>
      </c>
    </row>
    <row r="433" spans="2:2" x14ac:dyDescent="0.35">
      <c r="B433" t="str" cm="1">
        <f t="array" ref="B433">TRANSPOSE(_xlfn._xlws.SORT(_xlfn._xlws.FILTER(genotypes[cultivar_level]&amp;" | "&amp;genotypes[cultivar_name],genotypes[experiment_ID]=A433)))</f>
        <v xml:space="preserve"> | </v>
      </c>
    </row>
    <row r="434" spans="2:2" x14ac:dyDescent="0.35">
      <c r="B434" t="str" cm="1">
        <f t="array" ref="B434">TRANSPOSE(_xlfn._xlws.SORT(_xlfn._xlws.FILTER(genotypes[cultivar_level]&amp;" | "&amp;genotypes[cultivar_name],genotypes[experiment_ID]=A434)))</f>
        <v xml:space="preserve"> | </v>
      </c>
    </row>
    <row r="435" spans="2:2" x14ac:dyDescent="0.35">
      <c r="B435" t="str" cm="1">
        <f t="array" ref="B435">TRANSPOSE(_xlfn._xlws.SORT(_xlfn._xlws.FILTER(genotypes[cultivar_level]&amp;" | "&amp;genotypes[cultivar_name],genotypes[experiment_ID]=A435)))</f>
        <v xml:space="preserve"> | </v>
      </c>
    </row>
    <row r="436" spans="2:2" x14ac:dyDescent="0.35">
      <c r="B436" t="str" cm="1">
        <f t="array" ref="B436">TRANSPOSE(_xlfn._xlws.SORT(_xlfn._xlws.FILTER(genotypes[cultivar_level]&amp;" | "&amp;genotypes[cultivar_name],genotypes[experiment_ID]=A436)))</f>
        <v xml:space="preserve"> | </v>
      </c>
    </row>
    <row r="437" spans="2:2" x14ac:dyDescent="0.35">
      <c r="B437" t="str" cm="1">
        <f t="array" ref="B437">TRANSPOSE(_xlfn._xlws.SORT(_xlfn._xlws.FILTER(genotypes[cultivar_level]&amp;" | "&amp;genotypes[cultivar_name],genotypes[experiment_ID]=A437)))</f>
        <v xml:space="preserve"> | </v>
      </c>
    </row>
    <row r="438" spans="2:2" x14ac:dyDescent="0.35">
      <c r="B438" t="str" cm="1">
        <f t="array" ref="B438">TRANSPOSE(_xlfn._xlws.SORT(_xlfn._xlws.FILTER(genotypes[cultivar_level]&amp;" | "&amp;genotypes[cultivar_name],genotypes[experiment_ID]=A438)))</f>
        <v xml:space="preserve"> | </v>
      </c>
    </row>
    <row r="439" spans="2:2" x14ac:dyDescent="0.35">
      <c r="B439" t="str" cm="1">
        <f t="array" ref="B439">TRANSPOSE(_xlfn._xlws.SORT(_xlfn._xlws.FILTER(genotypes[cultivar_level]&amp;" | "&amp;genotypes[cultivar_name],genotypes[experiment_ID]=A439)))</f>
        <v xml:space="preserve"> | </v>
      </c>
    </row>
    <row r="440" spans="2:2" x14ac:dyDescent="0.35">
      <c r="B440" t="str" cm="1">
        <f t="array" ref="B440">TRANSPOSE(_xlfn._xlws.SORT(_xlfn._xlws.FILTER(genotypes[cultivar_level]&amp;" | "&amp;genotypes[cultivar_name],genotypes[experiment_ID]=A440)))</f>
        <v xml:space="preserve"> | </v>
      </c>
    </row>
    <row r="441" spans="2:2" x14ac:dyDescent="0.35">
      <c r="B441" t="str" cm="1">
        <f t="array" ref="B441">TRANSPOSE(_xlfn._xlws.SORT(_xlfn._xlws.FILTER(genotypes[cultivar_level]&amp;" | "&amp;genotypes[cultivar_name],genotypes[experiment_ID]=A441)))</f>
        <v xml:space="preserve"> | </v>
      </c>
    </row>
    <row r="442" spans="2:2" x14ac:dyDescent="0.35">
      <c r="B442" t="str" cm="1">
        <f t="array" ref="B442">TRANSPOSE(_xlfn._xlws.SORT(_xlfn._xlws.FILTER(genotypes[cultivar_level]&amp;" | "&amp;genotypes[cultivar_name],genotypes[experiment_ID]=A442)))</f>
        <v xml:space="preserve"> | </v>
      </c>
    </row>
    <row r="443" spans="2:2" x14ac:dyDescent="0.35">
      <c r="B443" t="str" cm="1">
        <f t="array" ref="B443">TRANSPOSE(_xlfn._xlws.SORT(_xlfn._xlws.FILTER(genotypes[cultivar_level]&amp;" | "&amp;genotypes[cultivar_name],genotypes[experiment_ID]=A443)))</f>
        <v xml:space="preserve"> | </v>
      </c>
    </row>
    <row r="444" spans="2:2" x14ac:dyDescent="0.35">
      <c r="B444" t="str" cm="1">
        <f t="array" ref="B444">TRANSPOSE(_xlfn._xlws.SORT(_xlfn._xlws.FILTER(genotypes[cultivar_level]&amp;" | "&amp;genotypes[cultivar_name],genotypes[experiment_ID]=A444)))</f>
        <v xml:space="preserve"> | </v>
      </c>
    </row>
    <row r="445" spans="2:2" x14ac:dyDescent="0.35">
      <c r="B445" t="str" cm="1">
        <f t="array" ref="B445">TRANSPOSE(_xlfn._xlws.SORT(_xlfn._xlws.FILTER(genotypes[cultivar_level]&amp;" | "&amp;genotypes[cultivar_name],genotypes[experiment_ID]=A445)))</f>
        <v xml:space="preserve"> | </v>
      </c>
    </row>
    <row r="446" spans="2:2" x14ac:dyDescent="0.35">
      <c r="B446" t="str" cm="1">
        <f t="array" ref="B446">TRANSPOSE(_xlfn._xlws.SORT(_xlfn._xlws.FILTER(genotypes[cultivar_level]&amp;" | "&amp;genotypes[cultivar_name],genotypes[experiment_ID]=A446)))</f>
        <v xml:space="preserve"> | </v>
      </c>
    </row>
    <row r="447" spans="2:2" x14ac:dyDescent="0.35">
      <c r="B447" t="str" cm="1">
        <f t="array" ref="B447">TRANSPOSE(_xlfn._xlws.SORT(_xlfn._xlws.FILTER(genotypes[cultivar_level]&amp;" | "&amp;genotypes[cultivar_name],genotypes[experiment_ID]=A447)))</f>
        <v xml:space="preserve"> | </v>
      </c>
    </row>
    <row r="448" spans="2:2" x14ac:dyDescent="0.35">
      <c r="B448" t="str" cm="1">
        <f t="array" ref="B448">TRANSPOSE(_xlfn._xlws.SORT(_xlfn._xlws.FILTER(genotypes[cultivar_level]&amp;" | "&amp;genotypes[cultivar_name],genotypes[experiment_ID]=A448)))</f>
        <v xml:space="preserve"> | </v>
      </c>
    </row>
    <row r="449" spans="2:2" x14ac:dyDescent="0.35">
      <c r="B449" t="str" cm="1">
        <f t="array" ref="B449">TRANSPOSE(_xlfn._xlws.SORT(_xlfn._xlws.FILTER(genotypes[cultivar_level]&amp;" | "&amp;genotypes[cultivar_name],genotypes[experiment_ID]=A449)))</f>
        <v xml:space="preserve"> | </v>
      </c>
    </row>
    <row r="450" spans="2:2" x14ac:dyDescent="0.35">
      <c r="B450" t="str" cm="1">
        <f t="array" ref="B450">TRANSPOSE(_xlfn._xlws.SORT(_xlfn._xlws.FILTER(genotypes[cultivar_level]&amp;" | "&amp;genotypes[cultivar_name],genotypes[experiment_ID]=A450)))</f>
        <v xml:space="preserve"> | </v>
      </c>
    </row>
    <row r="451" spans="2:2" x14ac:dyDescent="0.35">
      <c r="B451" t="str" cm="1">
        <f t="array" ref="B451">TRANSPOSE(_xlfn._xlws.SORT(_xlfn._xlws.FILTER(genotypes[cultivar_level]&amp;" | "&amp;genotypes[cultivar_name],genotypes[experiment_ID]=A451)))</f>
        <v xml:space="preserve"> | </v>
      </c>
    </row>
    <row r="452" spans="2:2" x14ac:dyDescent="0.35">
      <c r="B452" t="str" cm="1">
        <f t="array" ref="B452">TRANSPOSE(_xlfn._xlws.SORT(_xlfn._xlws.FILTER(genotypes[cultivar_level]&amp;" | "&amp;genotypes[cultivar_name],genotypes[experiment_ID]=A452)))</f>
        <v xml:space="preserve"> | </v>
      </c>
    </row>
    <row r="453" spans="2:2" x14ac:dyDescent="0.35">
      <c r="B453" t="str" cm="1">
        <f t="array" ref="B453">TRANSPOSE(_xlfn._xlws.SORT(_xlfn._xlws.FILTER(genotypes[cultivar_level]&amp;" | "&amp;genotypes[cultivar_name],genotypes[experiment_ID]=A453)))</f>
        <v xml:space="preserve"> | </v>
      </c>
    </row>
    <row r="454" spans="2:2" x14ac:dyDescent="0.35">
      <c r="B454" t="str" cm="1">
        <f t="array" ref="B454">TRANSPOSE(_xlfn._xlws.SORT(_xlfn._xlws.FILTER(genotypes[cultivar_level]&amp;" | "&amp;genotypes[cultivar_name],genotypes[experiment_ID]=A454)))</f>
        <v xml:space="preserve"> | </v>
      </c>
    </row>
    <row r="455" spans="2:2" x14ac:dyDescent="0.35">
      <c r="B455" t="str" cm="1">
        <f t="array" ref="B455">TRANSPOSE(_xlfn._xlws.SORT(_xlfn._xlws.FILTER(genotypes[cultivar_level]&amp;" | "&amp;genotypes[cultivar_name],genotypes[experiment_ID]=A455)))</f>
        <v xml:space="preserve"> | </v>
      </c>
    </row>
    <row r="456" spans="2:2" x14ac:dyDescent="0.35">
      <c r="B456" t="str" cm="1">
        <f t="array" ref="B456">TRANSPOSE(_xlfn._xlws.SORT(_xlfn._xlws.FILTER(genotypes[cultivar_level]&amp;" | "&amp;genotypes[cultivar_name],genotypes[experiment_ID]=A456)))</f>
        <v xml:space="preserve"> | </v>
      </c>
    </row>
    <row r="457" spans="2:2" x14ac:dyDescent="0.35">
      <c r="B457" t="str" cm="1">
        <f t="array" ref="B457">TRANSPOSE(_xlfn._xlws.SORT(_xlfn._xlws.FILTER(genotypes[cultivar_level]&amp;" | "&amp;genotypes[cultivar_name],genotypes[experiment_ID]=A457)))</f>
        <v xml:space="preserve"> | </v>
      </c>
    </row>
    <row r="458" spans="2:2" x14ac:dyDescent="0.35">
      <c r="B458" t="str" cm="1">
        <f t="array" ref="B458">TRANSPOSE(_xlfn._xlws.SORT(_xlfn._xlws.FILTER(genotypes[cultivar_level]&amp;" | "&amp;genotypes[cultivar_name],genotypes[experiment_ID]=A458)))</f>
        <v xml:space="preserve"> | </v>
      </c>
    </row>
    <row r="459" spans="2:2" x14ac:dyDescent="0.35">
      <c r="B459" t="str" cm="1">
        <f t="array" ref="B459">TRANSPOSE(_xlfn._xlws.SORT(_xlfn._xlws.FILTER(genotypes[cultivar_level]&amp;" | "&amp;genotypes[cultivar_name],genotypes[experiment_ID]=A459)))</f>
        <v xml:space="preserve"> | </v>
      </c>
    </row>
    <row r="460" spans="2:2" x14ac:dyDescent="0.35">
      <c r="B460" t="str" cm="1">
        <f t="array" ref="B460">TRANSPOSE(_xlfn._xlws.SORT(_xlfn._xlws.FILTER(genotypes[cultivar_level]&amp;" | "&amp;genotypes[cultivar_name],genotypes[experiment_ID]=A460)))</f>
        <v xml:space="preserve"> | </v>
      </c>
    </row>
    <row r="461" spans="2:2" x14ac:dyDescent="0.35">
      <c r="B461" t="str" cm="1">
        <f t="array" ref="B461">TRANSPOSE(_xlfn._xlws.SORT(_xlfn._xlws.FILTER(genotypes[cultivar_level]&amp;" | "&amp;genotypes[cultivar_name],genotypes[experiment_ID]=A461)))</f>
        <v xml:space="preserve"> | </v>
      </c>
    </row>
    <row r="462" spans="2:2" x14ac:dyDescent="0.35">
      <c r="B462" t="str" cm="1">
        <f t="array" ref="B462">TRANSPOSE(_xlfn._xlws.SORT(_xlfn._xlws.FILTER(genotypes[cultivar_level]&amp;" | "&amp;genotypes[cultivar_name],genotypes[experiment_ID]=A462)))</f>
        <v xml:space="preserve"> | </v>
      </c>
    </row>
    <row r="463" spans="2:2" x14ac:dyDescent="0.35">
      <c r="B463" t="str" cm="1">
        <f t="array" ref="B463">TRANSPOSE(_xlfn._xlws.SORT(_xlfn._xlws.FILTER(genotypes[cultivar_level]&amp;" | "&amp;genotypes[cultivar_name],genotypes[experiment_ID]=A463)))</f>
        <v xml:space="preserve"> | </v>
      </c>
    </row>
    <row r="464" spans="2:2" x14ac:dyDescent="0.35">
      <c r="B464" t="str" cm="1">
        <f t="array" ref="B464">TRANSPOSE(_xlfn._xlws.SORT(_xlfn._xlws.FILTER(genotypes[cultivar_level]&amp;" | "&amp;genotypes[cultivar_name],genotypes[experiment_ID]=A464)))</f>
        <v xml:space="preserve"> | </v>
      </c>
    </row>
    <row r="465" spans="2:2" x14ac:dyDescent="0.35">
      <c r="B465" t="str" cm="1">
        <f t="array" ref="B465">TRANSPOSE(_xlfn._xlws.SORT(_xlfn._xlws.FILTER(genotypes[cultivar_level]&amp;" | "&amp;genotypes[cultivar_name],genotypes[experiment_ID]=A465)))</f>
        <v xml:space="preserve"> | </v>
      </c>
    </row>
    <row r="466" spans="2:2" x14ac:dyDescent="0.35">
      <c r="B466" t="str" cm="1">
        <f t="array" ref="B466">TRANSPOSE(_xlfn._xlws.SORT(_xlfn._xlws.FILTER(genotypes[cultivar_level]&amp;" | "&amp;genotypes[cultivar_name],genotypes[experiment_ID]=A466)))</f>
        <v xml:space="preserve"> | </v>
      </c>
    </row>
    <row r="467" spans="2:2" x14ac:dyDescent="0.35">
      <c r="B467" t="str" cm="1">
        <f t="array" ref="B467">TRANSPOSE(_xlfn._xlws.SORT(_xlfn._xlws.FILTER(genotypes[cultivar_level]&amp;" | "&amp;genotypes[cultivar_name],genotypes[experiment_ID]=A467)))</f>
        <v xml:space="preserve"> | </v>
      </c>
    </row>
    <row r="468" spans="2:2" x14ac:dyDescent="0.35">
      <c r="B468" t="str" cm="1">
        <f t="array" ref="B468">TRANSPOSE(_xlfn._xlws.SORT(_xlfn._xlws.FILTER(genotypes[cultivar_level]&amp;" | "&amp;genotypes[cultivar_name],genotypes[experiment_ID]=A468)))</f>
        <v xml:space="preserve"> | </v>
      </c>
    </row>
    <row r="469" spans="2:2" x14ac:dyDescent="0.35">
      <c r="B469" t="str" cm="1">
        <f t="array" ref="B469">TRANSPOSE(_xlfn._xlws.SORT(_xlfn._xlws.FILTER(genotypes[cultivar_level]&amp;" | "&amp;genotypes[cultivar_name],genotypes[experiment_ID]=A469)))</f>
        <v xml:space="preserve"> | </v>
      </c>
    </row>
    <row r="470" spans="2:2" x14ac:dyDescent="0.35">
      <c r="B470" t="str" cm="1">
        <f t="array" ref="B470">TRANSPOSE(_xlfn._xlws.SORT(_xlfn._xlws.FILTER(genotypes[cultivar_level]&amp;" | "&amp;genotypes[cultivar_name],genotypes[experiment_ID]=A470)))</f>
        <v xml:space="preserve"> | </v>
      </c>
    </row>
    <row r="471" spans="2:2" x14ac:dyDescent="0.35">
      <c r="B471" t="str" cm="1">
        <f t="array" ref="B471">TRANSPOSE(_xlfn._xlws.SORT(_xlfn._xlws.FILTER(genotypes[cultivar_level]&amp;" | "&amp;genotypes[cultivar_name],genotypes[experiment_ID]=A471)))</f>
        <v xml:space="preserve"> | </v>
      </c>
    </row>
    <row r="472" spans="2:2" x14ac:dyDescent="0.35">
      <c r="B472" t="str" cm="1">
        <f t="array" ref="B472">TRANSPOSE(_xlfn._xlws.SORT(_xlfn._xlws.FILTER(genotypes[cultivar_level]&amp;" | "&amp;genotypes[cultivar_name],genotypes[experiment_ID]=A472)))</f>
        <v xml:space="preserve"> | </v>
      </c>
    </row>
    <row r="473" spans="2:2" x14ac:dyDescent="0.35">
      <c r="B473" t="str" cm="1">
        <f t="array" ref="B473">TRANSPOSE(_xlfn._xlws.SORT(_xlfn._xlws.FILTER(genotypes[cultivar_level]&amp;" | "&amp;genotypes[cultivar_name],genotypes[experiment_ID]=A473)))</f>
        <v xml:space="preserve"> | </v>
      </c>
    </row>
    <row r="474" spans="2:2" x14ac:dyDescent="0.35">
      <c r="B474" t="str" cm="1">
        <f t="array" ref="B474">TRANSPOSE(_xlfn._xlws.SORT(_xlfn._xlws.FILTER(genotypes[cultivar_level]&amp;" | "&amp;genotypes[cultivar_name],genotypes[experiment_ID]=A474)))</f>
        <v xml:space="preserve"> | </v>
      </c>
    </row>
    <row r="475" spans="2:2" x14ac:dyDescent="0.35">
      <c r="B475" t="str" cm="1">
        <f t="array" ref="B475">TRANSPOSE(_xlfn._xlws.SORT(_xlfn._xlws.FILTER(genotypes[cultivar_level]&amp;" | "&amp;genotypes[cultivar_name],genotypes[experiment_ID]=A475)))</f>
        <v xml:space="preserve"> | </v>
      </c>
    </row>
    <row r="476" spans="2:2" x14ac:dyDescent="0.35">
      <c r="B476" t="str" cm="1">
        <f t="array" ref="B476">TRANSPOSE(_xlfn._xlws.SORT(_xlfn._xlws.FILTER(genotypes[cultivar_level]&amp;" | "&amp;genotypes[cultivar_name],genotypes[experiment_ID]=A476)))</f>
        <v xml:space="preserve"> | </v>
      </c>
    </row>
    <row r="477" spans="2:2" x14ac:dyDescent="0.35">
      <c r="B477" t="str" cm="1">
        <f t="array" ref="B477">TRANSPOSE(_xlfn._xlws.SORT(_xlfn._xlws.FILTER(genotypes[cultivar_level]&amp;" | "&amp;genotypes[cultivar_name],genotypes[experiment_ID]=A477)))</f>
        <v xml:space="preserve"> | </v>
      </c>
    </row>
    <row r="478" spans="2:2" x14ac:dyDescent="0.35">
      <c r="B478" t="str" cm="1">
        <f t="array" ref="B478">TRANSPOSE(_xlfn._xlws.SORT(_xlfn._xlws.FILTER(genotypes[cultivar_level]&amp;" | "&amp;genotypes[cultivar_name],genotypes[experiment_ID]=A478)))</f>
        <v xml:space="preserve"> | </v>
      </c>
    </row>
    <row r="479" spans="2:2" x14ac:dyDescent="0.35">
      <c r="B479" t="str" cm="1">
        <f t="array" ref="B479">TRANSPOSE(_xlfn._xlws.SORT(_xlfn._xlws.FILTER(genotypes[cultivar_level]&amp;" | "&amp;genotypes[cultivar_name],genotypes[experiment_ID]=A479)))</f>
        <v xml:space="preserve"> | </v>
      </c>
    </row>
    <row r="480" spans="2:2" x14ac:dyDescent="0.35">
      <c r="B480" t="str" cm="1">
        <f t="array" ref="B480">TRANSPOSE(_xlfn._xlws.SORT(_xlfn._xlws.FILTER(genotypes[cultivar_level]&amp;" | "&amp;genotypes[cultivar_name],genotypes[experiment_ID]=A480)))</f>
        <v xml:space="preserve"> | </v>
      </c>
    </row>
    <row r="481" spans="2:2" x14ac:dyDescent="0.35">
      <c r="B481" t="str" cm="1">
        <f t="array" ref="B481">TRANSPOSE(_xlfn._xlws.SORT(_xlfn._xlws.FILTER(genotypes[cultivar_level]&amp;" | "&amp;genotypes[cultivar_name],genotypes[experiment_ID]=A481)))</f>
        <v xml:space="preserve"> | </v>
      </c>
    </row>
    <row r="482" spans="2:2" x14ac:dyDescent="0.35">
      <c r="B482" t="str" cm="1">
        <f t="array" ref="B482">TRANSPOSE(_xlfn._xlws.SORT(_xlfn._xlws.FILTER(genotypes[cultivar_level]&amp;" | "&amp;genotypes[cultivar_name],genotypes[experiment_ID]=A482)))</f>
        <v xml:space="preserve"> | </v>
      </c>
    </row>
    <row r="483" spans="2:2" x14ac:dyDescent="0.35">
      <c r="B483" t="str" cm="1">
        <f t="array" ref="B483">TRANSPOSE(_xlfn._xlws.SORT(_xlfn._xlws.FILTER(genotypes[cultivar_level]&amp;" | "&amp;genotypes[cultivar_name],genotypes[experiment_ID]=A483)))</f>
        <v xml:space="preserve"> | </v>
      </c>
    </row>
    <row r="484" spans="2:2" x14ac:dyDescent="0.35">
      <c r="B484" t="str" cm="1">
        <f t="array" ref="B484">TRANSPOSE(_xlfn._xlws.SORT(_xlfn._xlws.FILTER(genotypes[cultivar_level]&amp;" | "&amp;genotypes[cultivar_name],genotypes[experiment_ID]=A484)))</f>
        <v xml:space="preserve"> | </v>
      </c>
    </row>
    <row r="485" spans="2:2" x14ac:dyDescent="0.35">
      <c r="B485" t="str" cm="1">
        <f t="array" ref="B485">TRANSPOSE(_xlfn._xlws.SORT(_xlfn._xlws.FILTER(genotypes[cultivar_level]&amp;" | "&amp;genotypes[cultivar_name],genotypes[experiment_ID]=A485)))</f>
        <v xml:space="preserve"> | </v>
      </c>
    </row>
    <row r="486" spans="2:2" x14ac:dyDescent="0.35">
      <c r="B486" t="str" cm="1">
        <f t="array" ref="B486">TRANSPOSE(_xlfn._xlws.SORT(_xlfn._xlws.FILTER(genotypes[cultivar_level]&amp;" | "&amp;genotypes[cultivar_name],genotypes[experiment_ID]=A486)))</f>
        <v xml:space="preserve"> | </v>
      </c>
    </row>
    <row r="487" spans="2:2" x14ac:dyDescent="0.35">
      <c r="B487" t="str" cm="1">
        <f t="array" ref="B487">TRANSPOSE(_xlfn._xlws.SORT(_xlfn._xlws.FILTER(genotypes[cultivar_level]&amp;" | "&amp;genotypes[cultivar_name],genotypes[experiment_ID]=A487)))</f>
        <v xml:space="preserve"> | </v>
      </c>
    </row>
    <row r="488" spans="2:2" x14ac:dyDescent="0.35">
      <c r="B488" t="str" cm="1">
        <f t="array" ref="B488">TRANSPOSE(_xlfn._xlws.SORT(_xlfn._xlws.FILTER(genotypes[cultivar_level]&amp;" | "&amp;genotypes[cultivar_name],genotypes[experiment_ID]=A488)))</f>
        <v xml:space="preserve"> | </v>
      </c>
    </row>
    <row r="489" spans="2:2" x14ac:dyDescent="0.35">
      <c r="B489" t="str" cm="1">
        <f t="array" ref="B489">TRANSPOSE(_xlfn._xlws.SORT(_xlfn._xlws.FILTER(genotypes[cultivar_level]&amp;" | "&amp;genotypes[cultivar_name],genotypes[experiment_ID]=A489)))</f>
        <v xml:space="preserve"> | </v>
      </c>
    </row>
    <row r="490" spans="2:2" x14ac:dyDescent="0.35">
      <c r="B490" t="str" cm="1">
        <f t="array" ref="B490">TRANSPOSE(_xlfn._xlws.SORT(_xlfn._xlws.FILTER(genotypes[cultivar_level]&amp;" | "&amp;genotypes[cultivar_name],genotypes[experiment_ID]=A490)))</f>
        <v xml:space="preserve"> | </v>
      </c>
    </row>
    <row r="491" spans="2:2" x14ac:dyDescent="0.35">
      <c r="B491" t="str" cm="1">
        <f t="array" ref="B491">TRANSPOSE(_xlfn._xlws.SORT(_xlfn._xlws.FILTER(genotypes[cultivar_level]&amp;" | "&amp;genotypes[cultivar_name],genotypes[experiment_ID]=A491)))</f>
        <v xml:space="preserve"> | </v>
      </c>
    </row>
    <row r="492" spans="2:2" x14ac:dyDescent="0.35">
      <c r="B492" t="str" cm="1">
        <f t="array" ref="B492">TRANSPOSE(_xlfn._xlws.SORT(_xlfn._xlws.FILTER(genotypes[cultivar_level]&amp;" | "&amp;genotypes[cultivar_name],genotypes[experiment_ID]=A492)))</f>
        <v xml:space="preserve"> | </v>
      </c>
    </row>
    <row r="493" spans="2:2" x14ac:dyDescent="0.35">
      <c r="B493" t="str" cm="1">
        <f t="array" ref="B493">TRANSPOSE(_xlfn._xlws.SORT(_xlfn._xlws.FILTER(genotypes[cultivar_level]&amp;" | "&amp;genotypes[cultivar_name],genotypes[experiment_ID]=A493)))</f>
        <v xml:space="preserve"> | </v>
      </c>
    </row>
    <row r="494" spans="2:2" x14ac:dyDescent="0.35">
      <c r="B494" t="str" cm="1">
        <f t="array" ref="B494">TRANSPOSE(_xlfn._xlws.SORT(_xlfn._xlws.FILTER(genotypes[cultivar_level]&amp;" | "&amp;genotypes[cultivar_name],genotypes[experiment_ID]=A494)))</f>
        <v xml:space="preserve"> | </v>
      </c>
    </row>
    <row r="495" spans="2:2" x14ac:dyDescent="0.35">
      <c r="B495" t="str" cm="1">
        <f t="array" ref="B495">TRANSPOSE(_xlfn._xlws.SORT(_xlfn._xlws.FILTER(genotypes[cultivar_level]&amp;" | "&amp;genotypes[cultivar_name],genotypes[experiment_ID]=A495)))</f>
        <v xml:space="preserve"> | </v>
      </c>
    </row>
    <row r="496" spans="2:2" x14ac:dyDescent="0.35">
      <c r="B496" t="str" cm="1">
        <f t="array" ref="B496">TRANSPOSE(_xlfn._xlws.SORT(_xlfn._xlws.FILTER(genotypes[cultivar_level]&amp;" | "&amp;genotypes[cultivar_name],genotypes[experiment_ID]=A496)))</f>
        <v xml:space="preserve"> | </v>
      </c>
    </row>
    <row r="497" spans="2:2" x14ac:dyDescent="0.35">
      <c r="B497" t="str" cm="1">
        <f t="array" ref="B497">TRANSPOSE(_xlfn._xlws.SORT(_xlfn._xlws.FILTER(genotypes[cultivar_level]&amp;" | "&amp;genotypes[cultivar_name],genotypes[experiment_ID]=A497)))</f>
        <v xml:space="preserve"> | </v>
      </c>
    </row>
    <row r="498" spans="2:2" x14ac:dyDescent="0.35">
      <c r="B498" t="str" cm="1">
        <f t="array" ref="B498">TRANSPOSE(_xlfn._xlws.SORT(_xlfn._xlws.FILTER(genotypes[cultivar_level]&amp;" | "&amp;genotypes[cultivar_name],genotypes[experiment_ID]=A498)))</f>
        <v xml:space="preserve"> | </v>
      </c>
    </row>
    <row r="499" spans="2:2" x14ac:dyDescent="0.35">
      <c r="B499" t="str" cm="1">
        <f t="array" ref="B499">TRANSPOSE(_xlfn._xlws.SORT(_xlfn._xlws.FILTER(genotypes[cultivar_level]&amp;" | "&amp;genotypes[cultivar_name],genotypes[experiment_ID]=A499)))</f>
        <v xml:space="preserve"> | </v>
      </c>
    </row>
    <row r="500" spans="2:2" s="108" customFormat="1" x14ac:dyDescent="0.3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1667</v>
      </c>
      <c r="I1" s="125"/>
    </row>
    <row r="2" spans="1:9" x14ac:dyDescent="0.35">
      <c r="A2" t="str" cm="1">
        <f t="array" ref="A2:A51">_xlfn._xlws.SORT(_xlfn.UNIQUE(_xlfn._xlws.FILTER(fields[experiment_ID], fields[experiment_ID] &lt;&gt; "")))</f>
        <v>Basso_2010_method</v>
      </c>
      <c r="B2" t="str" cm="1">
        <f t="array" ref="B2">TRANSPOSE(_xlfn._xlws.SORT(_xlfn._xlws.FILTER(fields[field_level]&amp;" | "&amp;fields[field_id],fields[experiment_ID]=A2)))</f>
        <v xml:space="preserve">1 | </v>
      </c>
    </row>
    <row r="3" spans="1:9" x14ac:dyDescent="0.35">
      <c r="A3" t="str">
        <v>Boulch_2021_method</v>
      </c>
      <c r="B3" t="str" cm="1">
        <f t="array" ref="B3:C3">TRANSPOSE(_xlfn._xlws.SORT(_xlfn._xlws.FILTER(fields[field_level]&amp;" | "&amp;fields[field_id],fields[experiment_ID]=A3)))</f>
        <v xml:space="preserve">1 | </v>
      </c>
      <c r="C3" t="str">
        <v xml:space="preserve">2 | </v>
      </c>
    </row>
    <row r="4" spans="1:9" x14ac:dyDescent="0.35">
      <c r="A4" t="str">
        <v>Bustos-Korts2013_2009</v>
      </c>
      <c r="B4" t="str" cm="1">
        <f t="array" ref="B4">TRANSPOSE(_xlfn._xlws.SORT(_xlfn._xlws.FILTER(fields[field_level]&amp;" | "&amp;fields[field_id],fields[experiment_ID]=A4)))</f>
        <v xml:space="preserve">1 | </v>
      </c>
    </row>
    <row r="5" spans="1:9" x14ac:dyDescent="0.35">
      <c r="A5" t="str">
        <v>Bustos-Korts2013_2010</v>
      </c>
      <c r="B5" t="str" cm="1">
        <f t="array" ref="B5">TRANSPOSE(_xlfn._xlws.SORT(_xlfn._xlws.FILTER(fields[field_level]&amp;" | "&amp;fields[field_id],fields[experiment_ID]=A5)))</f>
        <v xml:space="preserve">1 | </v>
      </c>
    </row>
    <row r="6" spans="1:9" x14ac:dyDescent="0.35">
      <c r="A6" t="str">
        <v>Bustos-Korts2013_2011</v>
      </c>
      <c r="B6" t="str" cm="1">
        <f t="array" ref="B6">TRANSPOSE(_xlfn._xlws.SORT(_xlfn._xlws.FILTER(fields[field_level]&amp;" | "&amp;fields[field_id],fields[experiment_ID]=A6)))</f>
        <v xml:space="preserve">1 | </v>
      </c>
    </row>
    <row r="7" spans="1:9" x14ac:dyDescent="0.35">
      <c r="A7" t="str">
        <v>Dettori_2017_method</v>
      </c>
      <c r="B7" t="str" cm="1">
        <f t="array" ref="B7:C7">TRANSPOSE(_xlfn._xlws.SORT(_xlfn._xlws.FILTER(fields[field_level]&amp;" | "&amp;fields[field_id],fields[experiment_ID]=A7)))</f>
        <v xml:space="preserve">1 | </v>
      </c>
      <c r="C7" t="str">
        <v xml:space="preserve">2 | </v>
      </c>
    </row>
    <row r="8" spans="1:9" x14ac:dyDescent="0.35">
      <c r="A8" t="str">
        <v>Dueri_2022_method</v>
      </c>
      <c r="B8" t="str" cm="1">
        <f t="array" ref="B8:C8">TRANSPOSE(_xlfn._xlws.SORT(_xlfn._xlws.FILTER(fields[field_level]&amp;" | "&amp;fields[field_id],fields[experiment_ID]=A8)))</f>
        <v xml:space="preserve">1 | </v>
      </c>
      <c r="C8" t="str">
        <v xml:space="preserve">2 | </v>
      </c>
    </row>
    <row r="9" spans="1:9" x14ac:dyDescent="0.35">
      <c r="A9" t="str">
        <v>Fernando_2013_method</v>
      </c>
      <c r="B9" t="str" cm="1">
        <f t="array" ref="B9">TRANSPOSE(_xlfn._xlws.SORT(_xlfn._xlws.FILTER(fields[field_level]&amp;" | "&amp;fields[field_id],fields[experiment_ID]=A9)))</f>
        <v xml:space="preserve">1 | </v>
      </c>
    </row>
    <row r="10" spans="1:9" x14ac:dyDescent="0.35">
      <c r="A10" t="str">
        <v>Hunsaker1996_1993</v>
      </c>
      <c r="B10" t="str" cm="1">
        <f t="array" ref="B10">TRANSPOSE(_xlfn._xlws.SORT(_xlfn._xlws.FILTER(fields[field_level]&amp;" | "&amp;fields[field_id],fields[experiment_ID]=A10)))</f>
        <v xml:space="preserve">1 | </v>
      </c>
    </row>
    <row r="11" spans="1:9" x14ac:dyDescent="0.35">
      <c r="A11" t="str">
        <v>Hunsaker1996_1994</v>
      </c>
      <c r="B11" t="str" cm="1">
        <f t="array" ref="B11">TRANSPOSE(_xlfn._xlws.SORT(_xlfn._xlws.FILTER(fields[field_level]&amp;" | "&amp;fields[field_id],fields[experiment_ID]=A11)))</f>
        <v xml:space="preserve">1 | </v>
      </c>
    </row>
    <row r="12" spans="1:9" x14ac:dyDescent="0.35">
      <c r="A12" t="str">
        <v>Iqba_2014_method</v>
      </c>
      <c r="B12" t="str" cm="1">
        <f t="array" ref="B12">TRANSPOSE(_xlfn._xlws.SORT(_xlfn._xlws.FILTER(fields[field_level]&amp;" | "&amp;fields[field_id],fields[experiment_ID]=A12)))</f>
        <v xml:space="preserve">1 | </v>
      </c>
    </row>
    <row r="13" spans="1:9" x14ac:dyDescent="0.35">
      <c r="A13" t="str">
        <v>Li_2014_method</v>
      </c>
      <c r="B13" t="str" cm="1">
        <f t="array" ref="B13">TRANSPOSE(_xlfn._xlws.SORT(_xlfn._xlws.FILTER(fields[field_level]&amp;" | "&amp;fields[field_id],fields[experiment_ID]=A13)))</f>
        <v xml:space="preserve">1 | </v>
      </c>
    </row>
    <row r="14" spans="1:9" x14ac:dyDescent="0.35">
      <c r="A14" t="str">
        <v>Shoukat2024_2021</v>
      </c>
      <c r="B14" t="str" cm="1">
        <f t="array" ref="B14">TRANSPOSE(_xlfn._xlws.SORT(_xlfn._xlws.FILTER(fields[field_level]&amp;" | "&amp;fields[field_id],fields[experiment_ID]=A14)))</f>
        <v xml:space="preserve">1 | </v>
      </c>
    </row>
    <row r="15" spans="1:9" x14ac:dyDescent="0.35">
      <c r="A15" t="str">
        <v>Shoukat2024_2022</v>
      </c>
      <c r="B15" t="str" cm="1">
        <f t="array" ref="B15">TRANSPOSE(_xlfn._xlws.SORT(_xlfn._xlws.FILTER(fields[field_level]&amp;" | "&amp;fields[field_id],fields[experiment_ID]=A15)))</f>
        <v xml:space="preserve">1 | </v>
      </c>
    </row>
    <row r="16" spans="1:9" x14ac:dyDescent="0.35">
      <c r="A16" t="str">
        <v>Ventrella2016_1977</v>
      </c>
      <c r="B16" t="str" cm="1">
        <f t="array" ref="B16">TRANSPOSE(_xlfn._xlws.SORT(_xlfn._xlws.FILTER(fields[field_level]&amp;" | "&amp;fields[field_id],fields[experiment_ID]=A16)))</f>
        <v xml:space="preserve">1 | </v>
      </c>
    </row>
    <row r="17" spans="1:2" x14ac:dyDescent="0.35">
      <c r="A17" t="str">
        <v>Ventrella2016_1978</v>
      </c>
      <c r="B17" t="str" cm="1">
        <f t="array" ref="B17">TRANSPOSE(_xlfn._xlws.SORT(_xlfn._xlws.FILTER(fields[field_level]&amp;" | "&amp;fields[field_id],fields[experiment_ID]=A17)))</f>
        <v xml:space="preserve">1 | </v>
      </c>
    </row>
    <row r="18" spans="1:2" x14ac:dyDescent="0.35">
      <c r="A18" t="str">
        <v>Ventrella2016_1979</v>
      </c>
      <c r="B18" t="str" cm="1">
        <f t="array" ref="B18">TRANSPOSE(_xlfn._xlws.SORT(_xlfn._xlws.FILTER(fields[field_level]&amp;" | "&amp;fields[field_id],fields[experiment_ID]=A18)))</f>
        <v xml:space="preserve">1 | </v>
      </c>
    </row>
    <row r="19" spans="1:2" x14ac:dyDescent="0.35">
      <c r="A19" t="str">
        <v>Ventrella2016_1980</v>
      </c>
      <c r="B19" t="str" cm="1">
        <f t="array" ref="B19">TRANSPOSE(_xlfn._xlws.SORT(_xlfn._xlws.FILTER(fields[field_level]&amp;" | "&amp;fields[field_id],fields[experiment_ID]=A19)))</f>
        <v xml:space="preserve">1 | </v>
      </c>
    </row>
    <row r="20" spans="1:2" x14ac:dyDescent="0.35">
      <c r="A20" t="str">
        <v>Ventrella2016_1981</v>
      </c>
      <c r="B20" t="str" cm="1">
        <f t="array" ref="B20">TRANSPOSE(_xlfn._xlws.SORT(_xlfn._xlws.FILTER(fields[field_level]&amp;" | "&amp;fields[field_id],fields[experiment_ID]=A20)))</f>
        <v xml:space="preserve">1 | </v>
      </c>
    </row>
    <row r="21" spans="1:2" x14ac:dyDescent="0.35">
      <c r="A21" t="str">
        <v>Ventrella2016_1982</v>
      </c>
      <c r="B21" t="str" cm="1">
        <f t="array" ref="B21">TRANSPOSE(_xlfn._xlws.SORT(_xlfn._xlws.FILTER(fields[field_level]&amp;" | "&amp;fields[field_id],fields[experiment_ID]=A21)))</f>
        <v xml:space="preserve">1 | </v>
      </c>
    </row>
    <row r="22" spans="1:2" x14ac:dyDescent="0.35">
      <c r="A22" t="str">
        <v>Ventrella2016_1983</v>
      </c>
      <c r="B22" t="str" cm="1">
        <f t="array" ref="B22">TRANSPOSE(_xlfn._xlws.SORT(_xlfn._xlws.FILTER(fields[field_level]&amp;" | "&amp;fields[field_id],fields[experiment_ID]=A22)))</f>
        <v xml:space="preserve">1 | </v>
      </c>
    </row>
    <row r="23" spans="1:2" x14ac:dyDescent="0.35">
      <c r="A23" t="str">
        <v>Ventrella2016_1984</v>
      </c>
      <c r="B23" t="str" cm="1">
        <f t="array" ref="B23">TRANSPOSE(_xlfn._xlws.SORT(_xlfn._xlws.FILTER(fields[field_level]&amp;" | "&amp;fields[field_id],fields[experiment_ID]=A23)))</f>
        <v xml:space="preserve">1 | </v>
      </c>
    </row>
    <row r="24" spans="1:2" x14ac:dyDescent="0.35">
      <c r="A24" t="str">
        <v>Ventrella2016_1985</v>
      </c>
      <c r="B24" t="str" cm="1">
        <f t="array" ref="B24">TRANSPOSE(_xlfn._xlws.SORT(_xlfn._xlws.FILTER(fields[field_level]&amp;" | "&amp;fields[field_id],fields[experiment_ID]=A24)))</f>
        <v xml:space="preserve">1 | </v>
      </c>
    </row>
    <row r="25" spans="1:2" x14ac:dyDescent="0.35">
      <c r="A25" t="str">
        <v>Ventrella2016_1986</v>
      </c>
      <c r="B25" t="str" cm="1">
        <f t="array" ref="B25">TRANSPOSE(_xlfn._xlws.SORT(_xlfn._xlws.FILTER(fields[field_level]&amp;" | "&amp;fields[field_id],fields[experiment_ID]=A25)))</f>
        <v xml:space="preserve">1 | </v>
      </c>
    </row>
    <row r="26" spans="1:2" x14ac:dyDescent="0.35">
      <c r="A26" t="str">
        <v>Ventrella2016_1987</v>
      </c>
      <c r="B26" t="str" cm="1">
        <f t="array" ref="B26">TRANSPOSE(_xlfn._xlws.SORT(_xlfn._xlws.FILTER(fields[field_level]&amp;" | "&amp;fields[field_id],fields[experiment_ID]=A26)))</f>
        <v xml:space="preserve">1 | </v>
      </c>
    </row>
    <row r="27" spans="1:2" x14ac:dyDescent="0.35">
      <c r="A27" t="str">
        <v>Ventrella2016_1988</v>
      </c>
      <c r="B27" t="str" cm="1">
        <f t="array" ref="B27">TRANSPOSE(_xlfn._xlws.SORT(_xlfn._xlws.FILTER(fields[field_level]&amp;" | "&amp;fields[field_id],fields[experiment_ID]=A27)))</f>
        <v xml:space="preserve">1 | </v>
      </c>
    </row>
    <row r="28" spans="1:2" x14ac:dyDescent="0.35">
      <c r="A28" t="str">
        <v>Ventrella2016_1989</v>
      </c>
      <c r="B28" t="str" cm="1">
        <f t="array" ref="B28">TRANSPOSE(_xlfn._xlws.SORT(_xlfn._xlws.FILTER(fields[field_level]&amp;" | "&amp;fields[field_id],fields[experiment_ID]=A28)))</f>
        <v xml:space="preserve">1 | </v>
      </c>
    </row>
    <row r="29" spans="1:2" x14ac:dyDescent="0.35">
      <c r="A29" t="str">
        <v>Ventrella2016_1990</v>
      </c>
      <c r="B29" t="str" cm="1">
        <f t="array" ref="B29">TRANSPOSE(_xlfn._xlws.SORT(_xlfn._xlws.FILTER(fields[field_level]&amp;" | "&amp;fields[field_id],fields[experiment_ID]=A29)))</f>
        <v xml:space="preserve">1 | </v>
      </c>
    </row>
    <row r="30" spans="1:2" x14ac:dyDescent="0.35">
      <c r="A30" t="str">
        <v>Ventrella2016_1991</v>
      </c>
      <c r="B30" t="str" cm="1">
        <f t="array" ref="B30">TRANSPOSE(_xlfn._xlws.SORT(_xlfn._xlws.FILTER(fields[field_level]&amp;" | "&amp;fields[field_id],fields[experiment_ID]=A30)))</f>
        <v xml:space="preserve">1 | </v>
      </c>
    </row>
    <row r="31" spans="1:2" x14ac:dyDescent="0.35">
      <c r="A31" t="str">
        <v>Ventrella2016_1992</v>
      </c>
      <c r="B31" t="str" cm="1">
        <f t="array" ref="B31">TRANSPOSE(_xlfn._xlws.SORT(_xlfn._xlws.FILTER(fields[field_level]&amp;" | "&amp;fields[field_id],fields[experiment_ID]=A31)))</f>
        <v xml:space="preserve">1 | </v>
      </c>
    </row>
    <row r="32" spans="1:2" x14ac:dyDescent="0.35">
      <c r="A32" t="str">
        <v>Ventrella2016_1993</v>
      </c>
      <c r="B32" t="str" cm="1">
        <f t="array" ref="B32">TRANSPOSE(_xlfn._xlws.SORT(_xlfn._xlws.FILTER(fields[field_level]&amp;" | "&amp;fields[field_id],fields[experiment_ID]=A32)))</f>
        <v xml:space="preserve">1 | </v>
      </c>
    </row>
    <row r="33" spans="1:2" x14ac:dyDescent="0.35">
      <c r="A33" t="str">
        <v>Ventrella2016_1994</v>
      </c>
      <c r="B33" t="str" cm="1">
        <f t="array" ref="B33">TRANSPOSE(_xlfn._xlws.SORT(_xlfn._xlws.FILTER(fields[field_level]&amp;" | "&amp;fields[field_id],fields[experiment_ID]=A33)))</f>
        <v xml:space="preserve">1 | </v>
      </c>
    </row>
    <row r="34" spans="1:2" x14ac:dyDescent="0.35">
      <c r="A34" t="str">
        <v>Ventrella2016_1995</v>
      </c>
      <c r="B34" t="str" cm="1">
        <f t="array" ref="B34">TRANSPOSE(_xlfn._xlws.SORT(_xlfn._xlws.FILTER(fields[field_level]&amp;" | "&amp;fields[field_id],fields[experiment_ID]=A34)))</f>
        <v xml:space="preserve">1 | </v>
      </c>
    </row>
    <row r="35" spans="1:2" x14ac:dyDescent="0.35">
      <c r="A35" t="str">
        <v>Ventrella2016_1996</v>
      </c>
      <c r="B35" t="str" cm="1">
        <f t="array" ref="B35">TRANSPOSE(_xlfn._xlws.SORT(_xlfn._xlws.FILTER(fields[field_level]&amp;" | "&amp;fields[field_id],fields[experiment_ID]=A35)))</f>
        <v xml:space="preserve">1 | </v>
      </c>
    </row>
    <row r="36" spans="1:2" x14ac:dyDescent="0.35">
      <c r="A36" t="str">
        <v>Ventrella2016_1997</v>
      </c>
      <c r="B36" t="str" cm="1">
        <f t="array" ref="B36">TRANSPOSE(_xlfn._xlws.SORT(_xlfn._xlws.FILTER(fields[field_level]&amp;" | "&amp;fields[field_id],fields[experiment_ID]=A36)))</f>
        <v xml:space="preserve">1 | </v>
      </c>
    </row>
    <row r="37" spans="1:2" x14ac:dyDescent="0.35">
      <c r="A37" t="str">
        <v>Ventrella2016_1998</v>
      </c>
      <c r="B37" t="str" cm="1">
        <f t="array" ref="B37">TRANSPOSE(_xlfn._xlws.SORT(_xlfn._xlws.FILTER(fields[field_level]&amp;" | "&amp;fields[field_id],fields[experiment_ID]=A37)))</f>
        <v xml:space="preserve">1 | </v>
      </c>
    </row>
    <row r="38" spans="1:2" x14ac:dyDescent="0.35">
      <c r="A38" t="str">
        <v>Ventrella2016_1999</v>
      </c>
      <c r="B38" t="str" cm="1">
        <f t="array" ref="B38">TRANSPOSE(_xlfn._xlws.SORT(_xlfn._xlws.FILTER(fields[field_level]&amp;" | "&amp;fields[field_id],fields[experiment_ID]=A38)))</f>
        <v xml:space="preserve">1 | </v>
      </c>
    </row>
    <row r="39" spans="1:2" x14ac:dyDescent="0.35">
      <c r="A39" t="str">
        <v>Ventrella2016_2000</v>
      </c>
      <c r="B39" t="str" cm="1">
        <f t="array" ref="B39">TRANSPOSE(_xlfn._xlws.SORT(_xlfn._xlws.FILTER(fields[field_level]&amp;" | "&amp;fields[field_id],fields[experiment_ID]=A39)))</f>
        <v xml:space="preserve">1 | </v>
      </c>
    </row>
    <row r="40" spans="1:2" x14ac:dyDescent="0.35">
      <c r="A40" t="str">
        <v>Ventrella2016_2001</v>
      </c>
      <c r="B40" t="str" cm="1">
        <f t="array" ref="B40">TRANSPOSE(_xlfn._xlws.SORT(_xlfn._xlws.FILTER(fields[field_level]&amp;" | "&amp;fields[field_id],fields[experiment_ID]=A40)))</f>
        <v xml:space="preserve">1 | </v>
      </c>
    </row>
    <row r="41" spans="1:2" x14ac:dyDescent="0.35">
      <c r="A41" t="str">
        <v>Ventrella2016_2002</v>
      </c>
      <c r="B41" t="str" cm="1">
        <f t="array" ref="B41">TRANSPOSE(_xlfn._xlws.SORT(_xlfn._xlws.FILTER(fields[field_level]&amp;" | "&amp;fields[field_id],fields[experiment_ID]=A41)))</f>
        <v xml:space="preserve">1 | </v>
      </c>
    </row>
    <row r="42" spans="1:2" x14ac:dyDescent="0.35">
      <c r="A42" t="str">
        <v>Ventrella2016_2003</v>
      </c>
      <c r="B42" t="str" cm="1">
        <f t="array" ref="B42">TRANSPOSE(_xlfn._xlws.SORT(_xlfn._xlws.FILTER(fields[field_level]&amp;" | "&amp;fields[field_id],fields[experiment_ID]=A42)))</f>
        <v xml:space="preserve">1 | </v>
      </c>
    </row>
    <row r="43" spans="1:2" x14ac:dyDescent="0.35">
      <c r="A43" t="str">
        <v>Ventrella2016_2004</v>
      </c>
      <c r="B43" t="str" cm="1">
        <f t="array" ref="B43">TRANSPOSE(_xlfn._xlws.SORT(_xlfn._xlws.FILTER(fields[field_level]&amp;" | "&amp;fields[field_id],fields[experiment_ID]=A43)))</f>
        <v xml:space="preserve">1 | </v>
      </c>
    </row>
    <row r="44" spans="1:2" x14ac:dyDescent="0.35">
      <c r="A44" t="str">
        <v>Ventrella2016_2005</v>
      </c>
      <c r="B44" t="str" cm="1">
        <f t="array" ref="B44">TRANSPOSE(_xlfn._xlws.SORT(_xlfn._xlws.FILTER(fields[field_level]&amp;" | "&amp;fields[field_id],fields[experiment_ID]=A44)))</f>
        <v xml:space="preserve">1 | </v>
      </c>
    </row>
    <row r="45" spans="1:2" x14ac:dyDescent="0.35">
      <c r="A45" t="str">
        <v>Ventrella2016_2006</v>
      </c>
      <c r="B45" t="str" cm="1">
        <f t="array" ref="B45">TRANSPOSE(_xlfn._xlws.SORT(_xlfn._xlws.FILTER(fields[field_level]&amp;" | "&amp;fields[field_id],fields[experiment_ID]=A45)))</f>
        <v xml:space="preserve">1 | </v>
      </c>
    </row>
    <row r="46" spans="1:2" x14ac:dyDescent="0.35">
      <c r="A46" t="str">
        <v>Ventrella2016_2007</v>
      </c>
      <c r="B46" t="str" cm="1">
        <f t="array" ref="B46">TRANSPOSE(_xlfn._xlws.SORT(_xlfn._xlws.FILTER(fields[field_level]&amp;" | "&amp;fields[field_id],fields[experiment_ID]=A46)))</f>
        <v xml:space="preserve">1 | </v>
      </c>
    </row>
    <row r="47" spans="1:2" x14ac:dyDescent="0.35">
      <c r="A47" t="str">
        <v>Ventrella2016_2008</v>
      </c>
      <c r="B47" t="str" cm="1">
        <f t="array" ref="B47">TRANSPOSE(_xlfn._xlws.SORT(_xlfn._xlws.FILTER(fields[field_level]&amp;" | "&amp;fields[field_id],fields[experiment_ID]=A47)))</f>
        <v xml:space="preserve">1 | </v>
      </c>
    </row>
    <row r="48" spans="1:2" x14ac:dyDescent="0.35">
      <c r="A48" t="str">
        <v>Ventrella2016_2009</v>
      </c>
      <c r="B48" t="str" cm="1">
        <f t="array" ref="B48">TRANSPOSE(_xlfn._xlws.SORT(_xlfn._xlws.FILTER(fields[field_level]&amp;" | "&amp;fields[field_id],fields[experiment_ID]=A48)))</f>
        <v xml:space="preserve">1 | </v>
      </c>
    </row>
    <row r="49" spans="1:2" x14ac:dyDescent="0.35">
      <c r="A49" t="str">
        <v>Ventrella2016_2010</v>
      </c>
      <c r="B49" t="str" cm="1">
        <f t="array" ref="B49">TRANSPOSE(_xlfn._xlws.SORT(_xlfn._xlws.FILTER(fields[field_level]&amp;" | "&amp;fields[field_id],fields[experiment_ID]=A49)))</f>
        <v xml:space="preserve">1 | </v>
      </c>
    </row>
    <row r="50" spans="1:2" x14ac:dyDescent="0.35">
      <c r="A50" t="str">
        <v>Ventrella2016_2011</v>
      </c>
      <c r="B50" t="str" cm="1">
        <f t="array" ref="B50">TRANSPOSE(_xlfn._xlws.SORT(_xlfn._xlws.FILTER(fields[field_level]&amp;" | "&amp;fields[field_id],fields[experiment_ID]=A50)))</f>
        <v xml:space="preserve">1 | </v>
      </c>
    </row>
    <row r="51" spans="1:2" x14ac:dyDescent="0.35">
      <c r="A51" t="str">
        <v>Ventrella2016_2012</v>
      </c>
      <c r="B51" t="str" cm="1">
        <f t="array" ref="B51">TRANSPOSE(_xlfn._xlws.SORT(_xlfn._xlws.FILTER(fields[field_level]&amp;" | "&amp;fields[field_id],fields[experiment_ID]=A51)))</f>
        <v xml:space="preserve">1 | </v>
      </c>
    </row>
    <row r="52" spans="1:2" x14ac:dyDescent="0.35">
      <c r="B52" t="str" cm="1">
        <f t="array" ref="B52">TRANSPOSE(_xlfn._xlws.SORT(_xlfn._xlws.FILTER(fields[field_level]&amp;" | "&amp;fields[field_id],fields[experiment_ID]=A52)))</f>
        <v xml:space="preserve"> | </v>
      </c>
    </row>
    <row r="53" spans="1:2" x14ac:dyDescent="0.35">
      <c r="B53" t="str" cm="1">
        <f t="array" ref="B53">TRANSPOSE(_xlfn._xlws.SORT(_xlfn._xlws.FILTER(fields[field_level]&amp;" | "&amp;fields[field_id],fields[experiment_ID]=A53)))</f>
        <v xml:space="preserve"> | </v>
      </c>
    </row>
    <row r="54" spans="1:2" x14ac:dyDescent="0.35">
      <c r="B54" t="str" cm="1">
        <f t="array" ref="B54">TRANSPOSE(_xlfn._xlws.SORT(_xlfn._xlws.FILTER(fields[field_level]&amp;" | "&amp;fields[field_id],fields[experiment_ID]=A54)))</f>
        <v xml:space="preserve"> | </v>
      </c>
    </row>
    <row r="55" spans="1:2" x14ac:dyDescent="0.35">
      <c r="B55" t="str" cm="1">
        <f t="array" ref="B55">TRANSPOSE(_xlfn._xlws.SORT(_xlfn._xlws.FILTER(fields[field_level]&amp;" | "&amp;fields[field_id],fields[experiment_ID]=A55)))</f>
        <v xml:space="preserve"> | </v>
      </c>
    </row>
    <row r="56" spans="1:2" x14ac:dyDescent="0.35">
      <c r="B56" t="str" cm="1">
        <f t="array" ref="B56">TRANSPOSE(_xlfn._xlws.SORT(_xlfn._xlws.FILTER(fields[field_level]&amp;" | "&amp;fields[field_id],fields[experiment_ID]=A56)))</f>
        <v xml:space="preserve"> | </v>
      </c>
    </row>
    <row r="57" spans="1:2" x14ac:dyDescent="0.35">
      <c r="B57" t="str" cm="1">
        <f t="array" ref="B57">TRANSPOSE(_xlfn._xlws.SORT(_xlfn._xlws.FILTER(fields[field_level]&amp;" | "&amp;fields[field_id],fields[experiment_ID]=A57)))</f>
        <v xml:space="preserve"> | </v>
      </c>
    </row>
    <row r="58" spans="1:2" x14ac:dyDescent="0.35">
      <c r="B58" t="str" cm="1">
        <f t="array" ref="B58">TRANSPOSE(_xlfn._xlws.SORT(_xlfn._xlws.FILTER(fields[field_level]&amp;" | "&amp;fields[field_id],fields[experiment_ID]=A58)))</f>
        <v xml:space="preserve"> | </v>
      </c>
    </row>
    <row r="59" spans="1:2" x14ac:dyDescent="0.35">
      <c r="B59" t="str" cm="1">
        <f t="array" ref="B59">TRANSPOSE(_xlfn._xlws.SORT(_xlfn._xlws.FILTER(fields[field_level]&amp;" | "&amp;fields[field_id],fields[experiment_ID]=A59)))</f>
        <v xml:space="preserve"> | </v>
      </c>
    </row>
    <row r="60" spans="1:2" x14ac:dyDescent="0.35">
      <c r="B60" t="str" cm="1">
        <f t="array" ref="B60">TRANSPOSE(_xlfn._xlws.SORT(_xlfn._xlws.FILTER(fields[field_level]&amp;" | "&amp;fields[field_id],fields[experiment_ID]=A60)))</f>
        <v xml:space="preserve"> | </v>
      </c>
    </row>
    <row r="61" spans="1:2" x14ac:dyDescent="0.35">
      <c r="B61" t="str" cm="1">
        <f t="array" ref="B61">TRANSPOSE(_xlfn._xlws.SORT(_xlfn._xlws.FILTER(fields[field_level]&amp;" | "&amp;fields[field_id],fields[experiment_ID]=A61)))</f>
        <v xml:space="preserve"> | </v>
      </c>
    </row>
    <row r="62" spans="1:2" x14ac:dyDescent="0.35">
      <c r="B62" t="str" cm="1">
        <f t="array" ref="B62">TRANSPOSE(_xlfn._xlws.SORT(_xlfn._xlws.FILTER(fields[field_level]&amp;" | "&amp;fields[field_id],fields[experiment_ID]=A62)))</f>
        <v xml:space="preserve"> | </v>
      </c>
    </row>
    <row r="63" spans="1:2" x14ac:dyDescent="0.35">
      <c r="B63" t="str" cm="1">
        <f t="array" ref="B63">TRANSPOSE(_xlfn._xlws.SORT(_xlfn._xlws.FILTER(fields[field_level]&amp;" | "&amp;fields[field_id],fields[experiment_ID]=A63)))</f>
        <v xml:space="preserve"> | </v>
      </c>
    </row>
    <row r="64" spans="1:2" x14ac:dyDescent="0.35">
      <c r="B64" t="str" cm="1">
        <f t="array" ref="B64">TRANSPOSE(_xlfn._xlws.SORT(_xlfn._xlws.FILTER(fields[field_level]&amp;" | "&amp;fields[field_id],fields[experiment_ID]=A64)))</f>
        <v xml:space="preserve"> | </v>
      </c>
    </row>
    <row r="65" spans="2:2" x14ac:dyDescent="0.35">
      <c r="B65" t="str" cm="1">
        <f t="array" ref="B65">TRANSPOSE(_xlfn._xlws.SORT(_xlfn._xlws.FILTER(fields[field_level]&amp;" | "&amp;fields[field_id],fields[experiment_ID]=A65)))</f>
        <v xml:space="preserve"> | </v>
      </c>
    </row>
    <row r="66" spans="2:2" x14ac:dyDescent="0.35">
      <c r="B66" t="str" cm="1">
        <f t="array" ref="B66">TRANSPOSE(_xlfn._xlws.SORT(_xlfn._xlws.FILTER(fields[field_level]&amp;" | "&amp;fields[field_id],fields[experiment_ID]=A66)))</f>
        <v xml:space="preserve"> | </v>
      </c>
    </row>
    <row r="67" spans="2:2" x14ac:dyDescent="0.35">
      <c r="B67" t="str" cm="1">
        <f t="array" ref="B67">TRANSPOSE(_xlfn._xlws.SORT(_xlfn._xlws.FILTER(fields[field_level]&amp;" | "&amp;fields[field_id],fields[experiment_ID]=A67)))</f>
        <v xml:space="preserve"> | </v>
      </c>
    </row>
    <row r="68" spans="2:2" x14ac:dyDescent="0.35">
      <c r="B68" t="str" cm="1">
        <f t="array" ref="B68">TRANSPOSE(_xlfn._xlws.SORT(_xlfn._xlws.FILTER(fields[field_level]&amp;" | "&amp;fields[field_id],fields[experiment_ID]=A68)))</f>
        <v xml:space="preserve"> | </v>
      </c>
    </row>
    <row r="69" spans="2:2" x14ac:dyDescent="0.35">
      <c r="B69" t="str" cm="1">
        <f t="array" ref="B69">TRANSPOSE(_xlfn._xlws.SORT(_xlfn._xlws.FILTER(fields[field_level]&amp;" | "&amp;fields[field_id],fields[experiment_ID]=A69)))</f>
        <v xml:space="preserve"> | </v>
      </c>
    </row>
    <row r="70" spans="2:2" x14ac:dyDescent="0.35">
      <c r="B70" t="str" cm="1">
        <f t="array" ref="B70">TRANSPOSE(_xlfn._xlws.SORT(_xlfn._xlws.FILTER(fields[field_level]&amp;" | "&amp;fields[field_id],fields[experiment_ID]=A70)))</f>
        <v xml:space="preserve"> | </v>
      </c>
    </row>
    <row r="71" spans="2:2" x14ac:dyDescent="0.35">
      <c r="B71" t="str" cm="1">
        <f t="array" ref="B71">TRANSPOSE(_xlfn._xlws.SORT(_xlfn._xlws.FILTER(fields[field_level]&amp;" | "&amp;fields[field_id],fields[experiment_ID]=A71)))</f>
        <v xml:space="preserve"> | </v>
      </c>
    </row>
    <row r="72" spans="2:2" x14ac:dyDescent="0.35">
      <c r="B72" t="str" cm="1">
        <f t="array" ref="B72">TRANSPOSE(_xlfn._xlws.SORT(_xlfn._xlws.FILTER(fields[field_level]&amp;" | "&amp;fields[field_id],fields[experiment_ID]=A72)))</f>
        <v xml:space="preserve"> | </v>
      </c>
    </row>
    <row r="73" spans="2:2" x14ac:dyDescent="0.35">
      <c r="B73" t="str" cm="1">
        <f t="array" ref="B73">TRANSPOSE(_xlfn._xlws.SORT(_xlfn._xlws.FILTER(fields[field_level]&amp;" | "&amp;fields[field_id],fields[experiment_ID]=A73)))</f>
        <v xml:space="preserve"> | </v>
      </c>
    </row>
    <row r="74" spans="2:2" x14ac:dyDescent="0.35">
      <c r="B74" t="str" cm="1">
        <f t="array" ref="B74">TRANSPOSE(_xlfn._xlws.SORT(_xlfn._xlws.FILTER(fields[field_level]&amp;" | "&amp;fields[field_id],fields[experiment_ID]=A74)))</f>
        <v xml:space="preserve"> | </v>
      </c>
    </row>
    <row r="75" spans="2:2" x14ac:dyDescent="0.35">
      <c r="B75" t="str" cm="1">
        <f t="array" ref="B75">TRANSPOSE(_xlfn._xlws.SORT(_xlfn._xlws.FILTER(fields[field_level]&amp;" | "&amp;fields[field_id],fields[experiment_ID]=A75)))</f>
        <v xml:space="preserve"> | </v>
      </c>
    </row>
    <row r="76" spans="2:2" x14ac:dyDescent="0.35">
      <c r="B76" t="str" cm="1">
        <f t="array" ref="B76">TRANSPOSE(_xlfn._xlws.SORT(_xlfn._xlws.FILTER(fields[field_level]&amp;" | "&amp;fields[field_id],fields[experiment_ID]=A76)))</f>
        <v xml:space="preserve"> | </v>
      </c>
    </row>
    <row r="77" spans="2:2" x14ac:dyDescent="0.35">
      <c r="B77" t="str" cm="1">
        <f t="array" ref="B77">TRANSPOSE(_xlfn._xlws.SORT(_xlfn._xlws.FILTER(fields[field_level]&amp;" | "&amp;fields[field_id],fields[experiment_ID]=A77)))</f>
        <v xml:space="preserve"> | </v>
      </c>
    </row>
    <row r="78" spans="2:2" x14ac:dyDescent="0.35">
      <c r="B78" t="str" cm="1">
        <f t="array" ref="B78">TRANSPOSE(_xlfn._xlws.SORT(_xlfn._xlws.FILTER(fields[field_level]&amp;" | "&amp;fields[field_id],fields[experiment_ID]=A78)))</f>
        <v xml:space="preserve"> | </v>
      </c>
    </row>
    <row r="79" spans="2:2" x14ac:dyDescent="0.35">
      <c r="B79" t="str" cm="1">
        <f t="array" ref="B79">TRANSPOSE(_xlfn._xlws.SORT(_xlfn._xlws.FILTER(fields[field_level]&amp;" | "&amp;fields[field_id],fields[experiment_ID]=A79)))</f>
        <v xml:space="preserve"> | </v>
      </c>
    </row>
    <row r="80" spans="2:2" x14ac:dyDescent="0.35">
      <c r="B80" t="str" cm="1">
        <f t="array" ref="B80">TRANSPOSE(_xlfn._xlws.SORT(_xlfn._xlws.FILTER(fields[field_level]&amp;" | "&amp;fields[field_id],fields[experiment_ID]=A80)))</f>
        <v xml:space="preserve"> | </v>
      </c>
    </row>
    <row r="81" spans="2:2" x14ac:dyDescent="0.35">
      <c r="B81" t="str" cm="1">
        <f t="array" ref="B81">TRANSPOSE(_xlfn._xlws.SORT(_xlfn._xlws.FILTER(fields[field_level]&amp;" | "&amp;fields[field_id],fields[experiment_ID]=A81)))</f>
        <v xml:space="preserve"> | </v>
      </c>
    </row>
    <row r="82" spans="2:2" x14ac:dyDescent="0.35">
      <c r="B82" t="str" cm="1">
        <f t="array" ref="B82">TRANSPOSE(_xlfn._xlws.SORT(_xlfn._xlws.FILTER(fields[field_level]&amp;" | "&amp;fields[field_id],fields[experiment_ID]=A82)))</f>
        <v xml:space="preserve"> | </v>
      </c>
    </row>
    <row r="83" spans="2:2" x14ac:dyDescent="0.35">
      <c r="B83" t="str" cm="1">
        <f t="array" ref="B83">TRANSPOSE(_xlfn._xlws.SORT(_xlfn._xlws.FILTER(fields[field_level]&amp;" | "&amp;fields[field_id],fields[experiment_ID]=A83)))</f>
        <v xml:space="preserve"> | </v>
      </c>
    </row>
    <row r="84" spans="2:2" x14ac:dyDescent="0.35">
      <c r="B84" t="str" cm="1">
        <f t="array" ref="B84">TRANSPOSE(_xlfn._xlws.SORT(_xlfn._xlws.FILTER(fields[field_level]&amp;" | "&amp;fields[field_id],fields[experiment_ID]=A84)))</f>
        <v xml:space="preserve"> | </v>
      </c>
    </row>
    <row r="85" spans="2:2" x14ac:dyDescent="0.35">
      <c r="B85" t="str" cm="1">
        <f t="array" ref="B85">TRANSPOSE(_xlfn._xlws.SORT(_xlfn._xlws.FILTER(fields[field_level]&amp;" | "&amp;fields[field_id],fields[experiment_ID]=A85)))</f>
        <v xml:space="preserve"> | </v>
      </c>
    </row>
    <row r="86" spans="2:2" x14ac:dyDescent="0.35">
      <c r="B86" t="str" cm="1">
        <f t="array" ref="B86">TRANSPOSE(_xlfn._xlws.SORT(_xlfn._xlws.FILTER(fields[field_level]&amp;" | "&amp;fields[field_id],fields[experiment_ID]=A86)))</f>
        <v xml:space="preserve"> | </v>
      </c>
    </row>
    <row r="87" spans="2:2" x14ac:dyDescent="0.35">
      <c r="B87" t="str" cm="1">
        <f t="array" ref="B87">TRANSPOSE(_xlfn._xlws.SORT(_xlfn._xlws.FILTER(fields[field_level]&amp;" | "&amp;fields[field_id],fields[experiment_ID]=A87)))</f>
        <v xml:space="preserve"> | </v>
      </c>
    </row>
    <row r="88" spans="2:2" x14ac:dyDescent="0.35">
      <c r="B88" t="str" cm="1">
        <f t="array" ref="B88">TRANSPOSE(_xlfn._xlws.SORT(_xlfn._xlws.FILTER(fields[field_level]&amp;" | "&amp;fields[field_id],fields[experiment_ID]=A88)))</f>
        <v xml:space="preserve"> | </v>
      </c>
    </row>
    <row r="89" spans="2:2" x14ac:dyDescent="0.35">
      <c r="B89" t="str" cm="1">
        <f t="array" ref="B89">TRANSPOSE(_xlfn._xlws.SORT(_xlfn._xlws.FILTER(fields[field_level]&amp;" | "&amp;fields[field_id],fields[experiment_ID]=A89)))</f>
        <v xml:space="preserve"> | </v>
      </c>
    </row>
    <row r="90" spans="2:2" x14ac:dyDescent="0.35">
      <c r="B90" t="str" cm="1">
        <f t="array" ref="B90">TRANSPOSE(_xlfn._xlws.SORT(_xlfn._xlws.FILTER(fields[field_level]&amp;" | "&amp;fields[field_id],fields[experiment_ID]=A90)))</f>
        <v xml:space="preserve"> | </v>
      </c>
    </row>
    <row r="91" spans="2:2" x14ac:dyDescent="0.35">
      <c r="B91" t="str" cm="1">
        <f t="array" ref="B91">TRANSPOSE(_xlfn._xlws.SORT(_xlfn._xlws.FILTER(fields[field_level]&amp;" | "&amp;fields[field_id],fields[experiment_ID]=A91)))</f>
        <v xml:space="preserve"> | </v>
      </c>
    </row>
    <row r="92" spans="2:2" x14ac:dyDescent="0.35">
      <c r="B92" t="str" cm="1">
        <f t="array" ref="B92">TRANSPOSE(_xlfn._xlws.SORT(_xlfn._xlws.FILTER(fields[field_level]&amp;" | "&amp;fields[field_id],fields[experiment_ID]=A92)))</f>
        <v xml:space="preserve"> | </v>
      </c>
    </row>
    <row r="93" spans="2:2" x14ac:dyDescent="0.35">
      <c r="B93" t="str" cm="1">
        <f t="array" ref="B93">TRANSPOSE(_xlfn._xlws.SORT(_xlfn._xlws.FILTER(fields[field_level]&amp;" | "&amp;fields[field_id],fields[experiment_ID]=A93)))</f>
        <v xml:space="preserve"> | </v>
      </c>
    </row>
    <row r="94" spans="2:2" x14ac:dyDescent="0.35">
      <c r="B94" t="str" cm="1">
        <f t="array" ref="B94">TRANSPOSE(_xlfn._xlws.SORT(_xlfn._xlws.FILTER(fields[field_level]&amp;" | "&amp;fields[field_id],fields[experiment_ID]=A94)))</f>
        <v xml:space="preserve"> | </v>
      </c>
    </row>
    <row r="95" spans="2:2" x14ac:dyDescent="0.35">
      <c r="B95" t="str" cm="1">
        <f t="array" ref="B95">TRANSPOSE(_xlfn._xlws.SORT(_xlfn._xlws.FILTER(fields[field_level]&amp;" | "&amp;fields[field_id],fields[experiment_ID]=A95)))</f>
        <v xml:space="preserve"> | </v>
      </c>
    </row>
    <row r="96" spans="2:2" x14ac:dyDescent="0.35">
      <c r="B96" t="str" cm="1">
        <f t="array" ref="B96">TRANSPOSE(_xlfn._xlws.SORT(_xlfn._xlws.FILTER(fields[field_level]&amp;" | "&amp;fields[field_id],fields[experiment_ID]=A96)))</f>
        <v xml:space="preserve"> | </v>
      </c>
    </row>
    <row r="97" spans="2:2" x14ac:dyDescent="0.35">
      <c r="B97" t="str" cm="1">
        <f t="array" ref="B97">TRANSPOSE(_xlfn._xlws.SORT(_xlfn._xlws.FILTER(fields[field_level]&amp;" | "&amp;fields[field_id],fields[experiment_ID]=A97)))</f>
        <v xml:space="preserve"> | </v>
      </c>
    </row>
    <row r="98" spans="2:2" x14ac:dyDescent="0.35">
      <c r="B98" t="str" cm="1">
        <f t="array" ref="B98">TRANSPOSE(_xlfn._xlws.SORT(_xlfn._xlws.FILTER(fields[field_level]&amp;" | "&amp;fields[field_id],fields[experiment_ID]=A98)))</f>
        <v xml:space="preserve"> | </v>
      </c>
    </row>
    <row r="99" spans="2:2" x14ac:dyDescent="0.35">
      <c r="B99" t="str" cm="1">
        <f t="array" ref="B99">TRANSPOSE(_xlfn._xlws.SORT(_xlfn._xlws.FILTER(fields[field_level]&amp;" | "&amp;fields[field_id],fields[experiment_ID]=A99)))</f>
        <v xml:space="preserve"> | </v>
      </c>
    </row>
    <row r="100" spans="2:2" x14ac:dyDescent="0.35">
      <c r="B100" t="str" cm="1">
        <f t="array" ref="B100">TRANSPOSE(_xlfn._xlws.SORT(_xlfn._xlws.FILTER(fields[field_level]&amp;" | "&amp;fields[field_id],fields[experiment_ID]=A100)))</f>
        <v xml:space="preserve"> | </v>
      </c>
    </row>
    <row r="101" spans="2:2" x14ac:dyDescent="0.35">
      <c r="B101" t="str" cm="1">
        <f t="array" ref="B101">TRANSPOSE(_xlfn._xlws.SORT(_xlfn._xlws.FILTER(fields[field_level]&amp;" | "&amp;fields[field_id],fields[experiment_ID]=A101)))</f>
        <v xml:space="preserve"> | </v>
      </c>
    </row>
    <row r="102" spans="2:2" x14ac:dyDescent="0.35">
      <c r="B102" t="str" cm="1">
        <f t="array" ref="B102">TRANSPOSE(_xlfn._xlws.SORT(_xlfn._xlws.FILTER(fields[field_level]&amp;" | "&amp;fields[field_id],fields[experiment_ID]=A102)))</f>
        <v xml:space="preserve"> | </v>
      </c>
    </row>
    <row r="103" spans="2:2" x14ac:dyDescent="0.35">
      <c r="B103" t="str" cm="1">
        <f t="array" ref="B103">TRANSPOSE(_xlfn._xlws.SORT(_xlfn._xlws.FILTER(fields[field_level]&amp;" | "&amp;fields[field_id],fields[experiment_ID]=A103)))</f>
        <v xml:space="preserve"> | </v>
      </c>
    </row>
    <row r="104" spans="2:2" x14ac:dyDescent="0.35">
      <c r="B104" t="str" cm="1">
        <f t="array" ref="B104">TRANSPOSE(_xlfn._xlws.SORT(_xlfn._xlws.FILTER(fields[field_level]&amp;" | "&amp;fields[field_id],fields[experiment_ID]=A104)))</f>
        <v xml:space="preserve"> | </v>
      </c>
    </row>
    <row r="105" spans="2:2" x14ac:dyDescent="0.35">
      <c r="B105" t="str" cm="1">
        <f t="array" ref="B105">TRANSPOSE(_xlfn._xlws.SORT(_xlfn._xlws.FILTER(fields[field_level]&amp;" | "&amp;fields[field_id],fields[experiment_ID]=A105)))</f>
        <v xml:space="preserve"> | </v>
      </c>
    </row>
    <row r="106" spans="2:2" x14ac:dyDescent="0.35">
      <c r="B106" t="str" cm="1">
        <f t="array" ref="B106">TRANSPOSE(_xlfn._xlws.SORT(_xlfn._xlws.FILTER(fields[field_level]&amp;" | "&amp;fields[field_id],fields[experiment_ID]=A106)))</f>
        <v xml:space="preserve"> | </v>
      </c>
    </row>
    <row r="107" spans="2:2" x14ac:dyDescent="0.35">
      <c r="B107" t="str" cm="1">
        <f t="array" ref="B107">TRANSPOSE(_xlfn._xlws.SORT(_xlfn._xlws.FILTER(fields[field_level]&amp;" | "&amp;fields[field_id],fields[experiment_ID]=A107)))</f>
        <v xml:space="preserve"> | </v>
      </c>
    </row>
    <row r="108" spans="2:2" x14ac:dyDescent="0.35">
      <c r="B108" t="str" cm="1">
        <f t="array" ref="B108">TRANSPOSE(_xlfn._xlws.SORT(_xlfn._xlws.FILTER(fields[field_level]&amp;" | "&amp;fields[field_id],fields[experiment_ID]=A108)))</f>
        <v xml:space="preserve"> | </v>
      </c>
    </row>
    <row r="109" spans="2:2" x14ac:dyDescent="0.35">
      <c r="B109" t="str" cm="1">
        <f t="array" ref="B109">TRANSPOSE(_xlfn._xlws.SORT(_xlfn._xlws.FILTER(fields[field_level]&amp;" | "&amp;fields[field_id],fields[experiment_ID]=A109)))</f>
        <v xml:space="preserve"> | </v>
      </c>
    </row>
    <row r="110" spans="2:2" x14ac:dyDescent="0.35">
      <c r="B110" t="str" cm="1">
        <f t="array" ref="B110">TRANSPOSE(_xlfn._xlws.SORT(_xlfn._xlws.FILTER(fields[field_level]&amp;" | "&amp;fields[field_id],fields[experiment_ID]=A110)))</f>
        <v xml:space="preserve"> | </v>
      </c>
    </row>
    <row r="111" spans="2:2" x14ac:dyDescent="0.35">
      <c r="B111" t="str" cm="1">
        <f t="array" ref="B111">TRANSPOSE(_xlfn._xlws.SORT(_xlfn._xlws.FILTER(fields[field_level]&amp;" | "&amp;fields[field_id],fields[experiment_ID]=A111)))</f>
        <v xml:space="preserve"> | </v>
      </c>
    </row>
    <row r="112" spans="2:2" x14ac:dyDescent="0.35">
      <c r="B112" t="str" cm="1">
        <f t="array" ref="B112">TRANSPOSE(_xlfn._xlws.SORT(_xlfn._xlws.FILTER(fields[field_level]&amp;" | "&amp;fields[field_id],fields[experiment_ID]=A112)))</f>
        <v xml:space="preserve"> | </v>
      </c>
    </row>
    <row r="113" spans="2:2" x14ac:dyDescent="0.35">
      <c r="B113" t="str" cm="1">
        <f t="array" ref="B113">TRANSPOSE(_xlfn._xlws.SORT(_xlfn._xlws.FILTER(fields[field_level]&amp;" | "&amp;fields[field_id],fields[experiment_ID]=A113)))</f>
        <v xml:space="preserve"> | </v>
      </c>
    </row>
    <row r="114" spans="2:2" x14ac:dyDescent="0.35">
      <c r="B114" t="str" cm="1">
        <f t="array" ref="B114">TRANSPOSE(_xlfn._xlws.SORT(_xlfn._xlws.FILTER(fields[field_level]&amp;" | "&amp;fields[field_id],fields[experiment_ID]=A114)))</f>
        <v xml:space="preserve"> | </v>
      </c>
    </row>
    <row r="115" spans="2:2" x14ac:dyDescent="0.35">
      <c r="B115" t="str" cm="1">
        <f t="array" ref="B115">TRANSPOSE(_xlfn._xlws.SORT(_xlfn._xlws.FILTER(fields[field_level]&amp;" | "&amp;fields[field_id],fields[experiment_ID]=A115)))</f>
        <v xml:space="preserve"> | </v>
      </c>
    </row>
    <row r="116" spans="2:2" x14ac:dyDescent="0.35">
      <c r="B116" t="str" cm="1">
        <f t="array" ref="B116">TRANSPOSE(_xlfn._xlws.SORT(_xlfn._xlws.FILTER(fields[field_level]&amp;" | "&amp;fields[field_id],fields[experiment_ID]=A116)))</f>
        <v xml:space="preserve"> | </v>
      </c>
    </row>
    <row r="117" spans="2:2" x14ac:dyDescent="0.35">
      <c r="B117" t="str" cm="1">
        <f t="array" ref="B117">TRANSPOSE(_xlfn._xlws.SORT(_xlfn._xlws.FILTER(fields[field_level]&amp;" | "&amp;fields[field_id],fields[experiment_ID]=A117)))</f>
        <v xml:space="preserve"> | </v>
      </c>
    </row>
    <row r="118" spans="2:2" x14ac:dyDescent="0.35">
      <c r="B118" t="str" cm="1">
        <f t="array" ref="B118">TRANSPOSE(_xlfn._xlws.SORT(_xlfn._xlws.FILTER(fields[field_level]&amp;" | "&amp;fields[field_id],fields[experiment_ID]=A118)))</f>
        <v xml:space="preserve"> | </v>
      </c>
    </row>
    <row r="119" spans="2:2" x14ac:dyDescent="0.35">
      <c r="B119" t="str" cm="1">
        <f t="array" ref="B119">TRANSPOSE(_xlfn._xlws.SORT(_xlfn._xlws.FILTER(fields[field_level]&amp;" | "&amp;fields[field_id],fields[experiment_ID]=A119)))</f>
        <v xml:space="preserve"> | </v>
      </c>
    </row>
    <row r="120" spans="2:2" x14ac:dyDescent="0.35">
      <c r="B120" t="str" cm="1">
        <f t="array" ref="B120">TRANSPOSE(_xlfn._xlws.SORT(_xlfn._xlws.FILTER(fields[field_level]&amp;" | "&amp;fields[field_id],fields[experiment_ID]=A120)))</f>
        <v xml:space="preserve"> | </v>
      </c>
    </row>
    <row r="121" spans="2:2" x14ac:dyDescent="0.35">
      <c r="B121" t="str" cm="1">
        <f t="array" ref="B121">TRANSPOSE(_xlfn._xlws.SORT(_xlfn._xlws.FILTER(fields[field_level]&amp;" | "&amp;fields[field_id],fields[experiment_ID]=A121)))</f>
        <v xml:space="preserve"> | </v>
      </c>
    </row>
    <row r="122" spans="2:2" x14ac:dyDescent="0.35">
      <c r="B122" t="str" cm="1">
        <f t="array" ref="B122">TRANSPOSE(_xlfn._xlws.SORT(_xlfn._xlws.FILTER(fields[field_level]&amp;" | "&amp;fields[field_id],fields[experiment_ID]=A122)))</f>
        <v xml:space="preserve"> | </v>
      </c>
    </row>
    <row r="123" spans="2:2" x14ac:dyDescent="0.35">
      <c r="B123" t="str" cm="1">
        <f t="array" ref="B123">TRANSPOSE(_xlfn._xlws.SORT(_xlfn._xlws.FILTER(fields[field_level]&amp;" | "&amp;fields[field_id],fields[experiment_ID]=A123)))</f>
        <v xml:space="preserve"> | </v>
      </c>
    </row>
    <row r="124" spans="2:2" x14ac:dyDescent="0.35">
      <c r="B124" t="str" cm="1">
        <f t="array" ref="B124">TRANSPOSE(_xlfn._xlws.SORT(_xlfn._xlws.FILTER(fields[field_level]&amp;" | "&amp;fields[field_id],fields[experiment_ID]=A124)))</f>
        <v xml:space="preserve"> | </v>
      </c>
    </row>
    <row r="125" spans="2:2" x14ac:dyDescent="0.35">
      <c r="B125" t="str" cm="1">
        <f t="array" ref="B125">TRANSPOSE(_xlfn._xlws.SORT(_xlfn._xlws.FILTER(fields[field_level]&amp;" | "&amp;fields[field_id],fields[experiment_ID]=A125)))</f>
        <v xml:space="preserve"> | </v>
      </c>
    </row>
    <row r="126" spans="2:2" x14ac:dyDescent="0.35">
      <c r="B126" t="str" cm="1">
        <f t="array" ref="B126">TRANSPOSE(_xlfn._xlws.SORT(_xlfn._xlws.FILTER(fields[field_level]&amp;" | "&amp;fields[field_id],fields[experiment_ID]=A126)))</f>
        <v xml:space="preserve"> | </v>
      </c>
    </row>
    <row r="127" spans="2:2" x14ac:dyDescent="0.35">
      <c r="B127" t="str" cm="1">
        <f t="array" ref="B127">TRANSPOSE(_xlfn._xlws.SORT(_xlfn._xlws.FILTER(fields[field_level]&amp;" | "&amp;fields[field_id],fields[experiment_ID]=A127)))</f>
        <v xml:space="preserve"> | </v>
      </c>
    </row>
    <row r="128" spans="2:2" x14ac:dyDescent="0.35">
      <c r="B128" t="str" cm="1">
        <f t="array" ref="B128">TRANSPOSE(_xlfn._xlws.SORT(_xlfn._xlws.FILTER(fields[field_level]&amp;" | "&amp;fields[field_id],fields[experiment_ID]=A128)))</f>
        <v xml:space="preserve"> | </v>
      </c>
    </row>
    <row r="129" spans="2:2" x14ac:dyDescent="0.35">
      <c r="B129" t="str" cm="1">
        <f t="array" ref="B129">TRANSPOSE(_xlfn._xlws.SORT(_xlfn._xlws.FILTER(fields[field_level]&amp;" | "&amp;fields[field_id],fields[experiment_ID]=A129)))</f>
        <v xml:space="preserve"> | </v>
      </c>
    </row>
    <row r="130" spans="2:2" x14ac:dyDescent="0.35">
      <c r="B130" t="str" cm="1">
        <f t="array" ref="B130">TRANSPOSE(_xlfn._xlws.SORT(_xlfn._xlws.FILTER(fields[field_level]&amp;" | "&amp;fields[field_id],fields[experiment_ID]=A130)))</f>
        <v xml:space="preserve"> | </v>
      </c>
    </row>
    <row r="131" spans="2:2" x14ac:dyDescent="0.35">
      <c r="B131" t="str" cm="1">
        <f t="array" ref="B131">TRANSPOSE(_xlfn._xlws.SORT(_xlfn._xlws.FILTER(fields[field_level]&amp;" | "&amp;fields[field_id],fields[experiment_ID]=A131)))</f>
        <v xml:space="preserve"> | </v>
      </c>
    </row>
    <row r="132" spans="2:2" x14ac:dyDescent="0.35">
      <c r="B132" t="str" cm="1">
        <f t="array" ref="B132">TRANSPOSE(_xlfn._xlws.SORT(_xlfn._xlws.FILTER(fields[field_level]&amp;" | "&amp;fields[field_id],fields[experiment_ID]=A132)))</f>
        <v xml:space="preserve"> | </v>
      </c>
    </row>
    <row r="133" spans="2:2" x14ac:dyDescent="0.35">
      <c r="B133" t="str" cm="1">
        <f t="array" ref="B133">TRANSPOSE(_xlfn._xlws.SORT(_xlfn._xlws.FILTER(fields[field_level]&amp;" | "&amp;fields[field_id],fields[experiment_ID]=A133)))</f>
        <v xml:space="preserve"> | </v>
      </c>
    </row>
    <row r="134" spans="2:2" x14ac:dyDescent="0.35">
      <c r="B134" t="str" cm="1">
        <f t="array" ref="B134">TRANSPOSE(_xlfn._xlws.SORT(_xlfn._xlws.FILTER(fields[field_level]&amp;" | "&amp;fields[field_id],fields[experiment_ID]=A134)))</f>
        <v xml:space="preserve"> | </v>
      </c>
    </row>
    <row r="135" spans="2:2" x14ac:dyDescent="0.35">
      <c r="B135" t="str" cm="1">
        <f t="array" ref="B135">TRANSPOSE(_xlfn._xlws.SORT(_xlfn._xlws.FILTER(fields[field_level]&amp;" | "&amp;fields[field_id],fields[experiment_ID]=A135)))</f>
        <v xml:space="preserve"> | </v>
      </c>
    </row>
    <row r="136" spans="2:2" x14ac:dyDescent="0.35">
      <c r="B136" t="str" cm="1">
        <f t="array" ref="B136">TRANSPOSE(_xlfn._xlws.SORT(_xlfn._xlws.FILTER(fields[field_level]&amp;" | "&amp;fields[field_id],fields[experiment_ID]=A136)))</f>
        <v xml:space="preserve"> | </v>
      </c>
    </row>
    <row r="137" spans="2:2" x14ac:dyDescent="0.35">
      <c r="B137" t="str" cm="1">
        <f t="array" ref="B137">TRANSPOSE(_xlfn._xlws.SORT(_xlfn._xlws.FILTER(fields[field_level]&amp;" | "&amp;fields[field_id],fields[experiment_ID]=A137)))</f>
        <v xml:space="preserve"> | </v>
      </c>
    </row>
    <row r="138" spans="2:2" x14ac:dyDescent="0.35">
      <c r="B138" t="str" cm="1">
        <f t="array" ref="B138">TRANSPOSE(_xlfn._xlws.SORT(_xlfn._xlws.FILTER(fields[field_level]&amp;" | "&amp;fields[field_id],fields[experiment_ID]=A138)))</f>
        <v xml:space="preserve"> | </v>
      </c>
    </row>
    <row r="139" spans="2:2" x14ac:dyDescent="0.35">
      <c r="B139" t="str" cm="1">
        <f t="array" ref="B139">TRANSPOSE(_xlfn._xlws.SORT(_xlfn._xlws.FILTER(fields[field_level]&amp;" | "&amp;fields[field_id],fields[experiment_ID]=A139)))</f>
        <v xml:space="preserve"> | </v>
      </c>
    </row>
    <row r="140" spans="2:2" x14ac:dyDescent="0.35">
      <c r="B140" t="str" cm="1">
        <f t="array" ref="B140">TRANSPOSE(_xlfn._xlws.SORT(_xlfn._xlws.FILTER(fields[field_level]&amp;" | "&amp;fields[field_id],fields[experiment_ID]=A140)))</f>
        <v xml:space="preserve"> | </v>
      </c>
    </row>
    <row r="141" spans="2:2" x14ac:dyDescent="0.35">
      <c r="B141" t="str" cm="1">
        <f t="array" ref="B141">TRANSPOSE(_xlfn._xlws.SORT(_xlfn._xlws.FILTER(fields[field_level]&amp;" | "&amp;fields[field_id],fields[experiment_ID]=A141)))</f>
        <v xml:space="preserve"> | </v>
      </c>
    </row>
    <row r="142" spans="2:2" x14ac:dyDescent="0.35">
      <c r="B142" t="str" cm="1">
        <f t="array" ref="B142">TRANSPOSE(_xlfn._xlws.SORT(_xlfn._xlws.FILTER(fields[field_level]&amp;" | "&amp;fields[field_id],fields[experiment_ID]=A142)))</f>
        <v xml:space="preserve"> | </v>
      </c>
    </row>
    <row r="143" spans="2:2" x14ac:dyDescent="0.35">
      <c r="B143" t="str" cm="1">
        <f t="array" ref="B143">TRANSPOSE(_xlfn._xlws.SORT(_xlfn._xlws.FILTER(fields[field_level]&amp;" | "&amp;fields[field_id],fields[experiment_ID]=A143)))</f>
        <v xml:space="preserve"> | </v>
      </c>
    </row>
    <row r="144" spans="2:2" x14ac:dyDescent="0.35">
      <c r="B144" t="str" cm="1">
        <f t="array" ref="B144">TRANSPOSE(_xlfn._xlws.SORT(_xlfn._xlws.FILTER(fields[field_level]&amp;" | "&amp;fields[field_id],fields[experiment_ID]=A144)))</f>
        <v xml:space="preserve"> | </v>
      </c>
    </row>
    <row r="145" spans="2:2" x14ac:dyDescent="0.35">
      <c r="B145" t="str" cm="1">
        <f t="array" ref="B145">TRANSPOSE(_xlfn._xlws.SORT(_xlfn._xlws.FILTER(fields[field_level]&amp;" | "&amp;fields[field_id],fields[experiment_ID]=A145)))</f>
        <v xml:space="preserve"> | </v>
      </c>
    </row>
    <row r="146" spans="2:2" x14ac:dyDescent="0.35">
      <c r="B146" t="str" cm="1">
        <f t="array" ref="B146">TRANSPOSE(_xlfn._xlws.SORT(_xlfn._xlws.FILTER(fields[field_level]&amp;" | "&amp;fields[field_id],fields[experiment_ID]=A146)))</f>
        <v xml:space="preserve"> | </v>
      </c>
    </row>
    <row r="147" spans="2:2" x14ac:dyDescent="0.35">
      <c r="B147" t="str" cm="1">
        <f t="array" ref="B147">TRANSPOSE(_xlfn._xlws.SORT(_xlfn._xlws.FILTER(fields[field_level]&amp;" | "&amp;fields[field_id],fields[experiment_ID]=A147)))</f>
        <v xml:space="preserve"> | </v>
      </c>
    </row>
    <row r="148" spans="2:2" x14ac:dyDescent="0.35">
      <c r="B148" t="str" cm="1">
        <f t="array" ref="B148">TRANSPOSE(_xlfn._xlws.SORT(_xlfn._xlws.FILTER(fields[field_level]&amp;" | "&amp;fields[field_id],fields[experiment_ID]=A148)))</f>
        <v xml:space="preserve"> | </v>
      </c>
    </row>
    <row r="149" spans="2:2" x14ac:dyDescent="0.35">
      <c r="B149" t="str" cm="1">
        <f t="array" ref="B149">TRANSPOSE(_xlfn._xlws.SORT(_xlfn._xlws.FILTER(fields[field_level]&amp;" | "&amp;fields[field_id],fields[experiment_ID]=A149)))</f>
        <v xml:space="preserve"> | </v>
      </c>
    </row>
    <row r="150" spans="2:2" x14ac:dyDescent="0.35">
      <c r="B150" t="str" cm="1">
        <f t="array" ref="B150">TRANSPOSE(_xlfn._xlws.SORT(_xlfn._xlws.FILTER(fields[field_level]&amp;" | "&amp;fields[field_id],fields[experiment_ID]=A150)))</f>
        <v xml:space="preserve"> | </v>
      </c>
    </row>
    <row r="151" spans="2:2" x14ac:dyDescent="0.35">
      <c r="B151" t="str" cm="1">
        <f t="array" ref="B151">TRANSPOSE(_xlfn._xlws.SORT(_xlfn._xlws.FILTER(fields[field_level]&amp;" | "&amp;fields[field_id],fields[experiment_ID]=A151)))</f>
        <v xml:space="preserve"> | </v>
      </c>
    </row>
    <row r="152" spans="2:2" x14ac:dyDescent="0.35">
      <c r="B152" t="str" cm="1">
        <f t="array" ref="B152">TRANSPOSE(_xlfn._xlws.SORT(_xlfn._xlws.FILTER(fields[field_level]&amp;" | "&amp;fields[field_id],fields[experiment_ID]=A152)))</f>
        <v xml:space="preserve"> | </v>
      </c>
    </row>
    <row r="153" spans="2:2" x14ac:dyDescent="0.35">
      <c r="B153" t="str" cm="1">
        <f t="array" ref="B153">TRANSPOSE(_xlfn._xlws.SORT(_xlfn._xlws.FILTER(fields[field_level]&amp;" | "&amp;fields[field_id],fields[experiment_ID]=A153)))</f>
        <v xml:space="preserve"> | </v>
      </c>
    </row>
    <row r="154" spans="2:2" x14ac:dyDescent="0.35">
      <c r="B154" t="str" cm="1">
        <f t="array" ref="B154">TRANSPOSE(_xlfn._xlws.SORT(_xlfn._xlws.FILTER(fields[field_level]&amp;" | "&amp;fields[field_id],fields[experiment_ID]=A154)))</f>
        <v xml:space="preserve"> | </v>
      </c>
    </row>
    <row r="155" spans="2:2" x14ac:dyDescent="0.35">
      <c r="B155" t="str" cm="1">
        <f t="array" ref="B155">TRANSPOSE(_xlfn._xlws.SORT(_xlfn._xlws.FILTER(fields[field_level]&amp;" | "&amp;fields[field_id],fields[experiment_ID]=A155)))</f>
        <v xml:space="preserve"> | </v>
      </c>
    </row>
    <row r="156" spans="2:2" x14ac:dyDescent="0.35">
      <c r="B156" t="str" cm="1">
        <f t="array" ref="B156">TRANSPOSE(_xlfn._xlws.SORT(_xlfn._xlws.FILTER(fields[field_level]&amp;" | "&amp;fields[field_id],fields[experiment_ID]=A156)))</f>
        <v xml:space="preserve"> | </v>
      </c>
    </row>
    <row r="157" spans="2:2" x14ac:dyDescent="0.35">
      <c r="B157" t="str" cm="1">
        <f t="array" ref="B157">TRANSPOSE(_xlfn._xlws.SORT(_xlfn._xlws.FILTER(fields[field_level]&amp;" | "&amp;fields[field_id],fields[experiment_ID]=A157)))</f>
        <v xml:space="preserve"> | </v>
      </c>
    </row>
    <row r="158" spans="2:2" x14ac:dyDescent="0.35">
      <c r="B158" t="str" cm="1">
        <f t="array" ref="B158">TRANSPOSE(_xlfn._xlws.SORT(_xlfn._xlws.FILTER(fields[field_level]&amp;" | "&amp;fields[field_id],fields[experiment_ID]=A158)))</f>
        <v xml:space="preserve"> | </v>
      </c>
    </row>
    <row r="159" spans="2:2" x14ac:dyDescent="0.35">
      <c r="B159" t="str" cm="1">
        <f t="array" ref="B159">TRANSPOSE(_xlfn._xlws.SORT(_xlfn._xlws.FILTER(fields[field_level]&amp;" | "&amp;fields[field_id],fields[experiment_ID]=A159)))</f>
        <v xml:space="preserve"> | </v>
      </c>
    </row>
    <row r="160" spans="2:2" x14ac:dyDescent="0.35">
      <c r="B160" t="str" cm="1">
        <f t="array" ref="B160">TRANSPOSE(_xlfn._xlws.SORT(_xlfn._xlws.FILTER(fields[field_level]&amp;" | "&amp;fields[field_id],fields[experiment_ID]=A160)))</f>
        <v xml:space="preserve"> | </v>
      </c>
    </row>
    <row r="161" spans="2:2" x14ac:dyDescent="0.35">
      <c r="B161" t="str" cm="1">
        <f t="array" ref="B161">TRANSPOSE(_xlfn._xlws.SORT(_xlfn._xlws.FILTER(fields[field_level]&amp;" | "&amp;fields[field_id],fields[experiment_ID]=A161)))</f>
        <v xml:space="preserve"> | </v>
      </c>
    </row>
    <row r="162" spans="2:2" x14ac:dyDescent="0.35">
      <c r="B162" t="str" cm="1">
        <f t="array" ref="B162">TRANSPOSE(_xlfn._xlws.SORT(_xlfn._xlws.FILTER(fields[field_level]&amp;" | "&amp;fields[field_id],fields[experiment_ID]=A162)))</f>
        <v xml:space="preserve"> | </v>
      </c>
    </row>
    <row r="163" spans="2:2" x14ac:dyDescent="0.35">
      <c r="B163" t="str" cm="1">
        <f t="array" ref="B163">TRANSPOSE(_xlfn._xlws.SORT(_xlfn._xlws.FILTER(fields[field_level]&amp;" | "&amp;fields[field_id],fields[experiment_ID]=A163)))</f>
        <v xml:space="preserve"> | </v>
      </c>
    </row>
    <row r="164" spans="2:2" x14ac:dyDescent="0.35">
      <c r="B164" t="str" cm="1">
        <f t="array" ref="B164">TRANSPOSE(_xlfn._xlws.SORT(_xlfn._xlws.FILTER(fields[field_level]&amp;" | "&amp;fields[field_id],fields[experiment_ID]=A164)))</f>
        <v xml:space="preserve"> | </v>
      </c>
    </row>
    <row r="165" spans="2:2" x14ac:dyDescent="0.35">
      <c r="B165" t="str" cm="1">
        <f t="array" ref="B165">TRANSPOSE(_xlfn._xlws.SORT(_xlfn._xlws.FILTER(fields[field_level]&amp;" | "&amp;fields[field_id],fields[experiment_ID]=A165)))</f>
        <v xml:space="preserve"> | </v>
      </c>
    </row>
    <row r="166" spans="2:2" x14ac:dyDescent="0.35">
      <c r="B166" t="str" cm="1">
        <f t="array" ref="B166">TRANSPOSE(_xlfn._xlws.SORT(_xlfn._xlws.FILTER(fields[field_level]&amp;" | "&amp;fields[field_id],fields[experiment_ID]=A166)))</f>
        <v xml:space="preserve"> | </v>
      </c>
    </row>
    <row r="167" spans="2:2" x14ac:dyDescent="0.35">
      <c r="B167" t="str" cm="1">
        <f t="array" ref="B167">TRANSPOSE(_xlfn._xlws.SORT(_xlfn._xlws.FILTER(fields[field_level]&amp;" | "&amp;fields[field_id],fields[experiment_ID]=A167)))</f>
        <v xml:space="preserve"> | </v>
      </c>
    </row>
    <row r="168" spans="2:2" x14ac:dyDescent="0.35">
      <c r="B168" t="str" cm="1">
        <f t="array" ref="B168">TRANSPOSE(_xlfn._xlws.SORT(_xlfn._xlws.FILTER(fields[field_level]&amp;" | "&amp;fields[field_id],fields[experiment_ID]=A168)))</f>
        <v xml:space="preserve"> | </v>
      </c>
    </row>
    <row r="169" spans="2:2" x14ac:dyDescent="0.35">
      <c r="B169" t="str" cm="1">
        <f t="array" ref="B169">TRANSPOSE(_xlfn._xlws.SORT(_xlfn._xlws.FILTER(fields[field_level]&amp;" | "&amp;fields[field_id],fields[experiment_ID]=A169)))</f>
        <v xml:space="preserve"> | </v>
      </c>
    </row>
    <row r="170" spans="2:2" x14ac:dyDescent="0.35">
      <c r="B170" t="str" cm="1">
        <f t="array" ref="B170">TRANSPOSE(_xlfn._xlws.SORT(_xlfn._xlws.FILTER(fields[field_level]&amp;" | "&amp;fields[field_id],fields[experiment_ID]=A170)))</f>
        <v xml:space="preserve"> | </v>
      </c>
    </row>
    <row r="171" spans="2:2" x14ac:dyDescent="0.35">
      <c r="B171" t="str" cm="1">
        <f t="array" ref="B171">TRANSPOSE(_xlfn._xlws.SORT(_xlfn._xlws.FILTER(fields[field_level]&amp;" | "&amp;fields[field_id],fields[experiment_ID]=A171)))</f>
        <v xml:space="preserve"> | </v>
      </c>
    </row>
    <row r="172" spans="2:2" x14ac:dyDescent="0.35">
      <c r="B172" t="str" cm="1">
        <f t="array" ref="B172">TRANSPOSE(_xlfn._xlws.SORT(_xlfn._xlws.FILTER(fields[field_level]&amp;" | "&amp;fields[field_id],fields[experiment_ID]=A172)))</f>
        <v xml:space="preserve"> | </v>
      </c>
    </row>
    <row r="173" spans="2:2" x14ac:dyDescent="0.35">
      <c r="B173" t="str" cm="1">
        <f t="array" ref="B173">TRANSPOSE(_xlfn._xlws.SORT(_xlfn._xlws.FILTER(fields[field_level]&amp;" | "&amp;fields[field_id],fields[experiment_ID]=A173)))</f>
        <v xml:space="preserve"> | </v>
      </c>
    </row>
    <row r="174" spans="2:2" x14ac:dyDescent="0.35">
      <c r="B174" t="str" cm="1">
        <f t="array" ref="B174">TRANSPOSE(_xlfn._xlws.SORT(_xlfn._xlws.FILTER(fields[field_level]&amp;" | "&amp;fields[field_id],fields[experiment_ID]=A174)))</f>
        <v xml:space="preserve"> | </v>
      </c>
    </row>
    <row r="175" spans="2:2" x14ac:dyDescent="0.35">
      <c r="B175" t="str" cm="1">
        <f t="array" ref="B175">TRANSPOSE(_xlfn._xlws.SORT(_xlfn._xlws.FILTER(fields[field_level]&amp;" | "&amp;fields[field_id],fields[experiment_ID]=A175)))</f>
        <v xml:space="preserve"> | </v>
      </c>
    </row>
    <row r="176" spans="2:2" x14ac:dyDescent="0.35">
      <c r="B176" t="str" cm="1">
        <f t="array" ref="B176">TRANSPOSE(_xlfn._xlws.SORT(_xlfn._xlws.FILTER(fields[field_level]&amp;" | "&amp;fields[field_id],fields[experiment_ID]=A176)))</f>
        <v xml:space="preserve"> | </v>
      </c>
    </row>
    <row r="177" spans="2:2" x14ac:dyDescent="0.35">
      <c r="B177" t="str" cm="1">
        <f t="array" ref="B177">TRANSPOSE(_xlfn._xlws.SORT(_xlfn._xlws.FILTER(fields[field_level]&amp;" | "&amp;fields[field_id],fields[experiment_ID]=A177)))</f>
        <v xml:space="preserve"> | </v>
      </c>
    </row>
    <row r="178" spans="2:2" x14ac:dyDescent="0.35">
      <c r="B178" t="str" cm="1">
        <f t="array" ref="B178">TRANSPOSE(_xlfn._xlws.SORT(_xlfn._xlws.FILTER(fields[field_level]&amp;" | "&amp;fields[field_id],fields[experiment_ID]=A178)))</f>
        <v xml:space="preserve"> | </v>
      </c>
    </row>
    <row r="179" spans="2:2" x14ac:dyDescent="0.35">
      <c r="B179" t="str" cm="1">
        <f t="array" ref="B179">TRANSPOSE(_xlfn._xlws.SORT(_xlfn._xlws.FILTER(fields[field_level]&amp;" | "&amp;fields[field_id],fields[experiment_ID]=A179)))</f>
        <v xml:space="preserve"> | </v>
      </c>
    </row>
    <row r="180" spans="2:2" x14ac:dyDescent="0.35">
      <c r="B180" t="str" cm="1">
        <f t="array" ref="B180">TRANSPOSE(_xlfn._xlws.SORT(_xlfn._xlws.FILTER(fields[field_level]&amp;" | "&amp;fields[field_id],fields[experiment_ID]=A180)))</f>
        <v xml:space="preserve"> | </v>
      </c>
    </row>
    <row r="181" spans="2:2" x14ac:dyDescent="0.35">
      <c r="B181" t="str" cm="1">
        <f t="array" ref="B181">TRANSPOSE(_xlfn._xlws.SORT(_xlfn._xlws.FILTER(fields[field_level]&amp;" | "&amp;fields[field_id],fields[experiment_ID]=A181)))</f>
        <v xml:space="preserve"> | </v>
      </c>
    </row>
    <row r="182" spans="2:2" x14ac:dyDescent="0.35">
      <c r="B182" t="str" cm="1">
        <f t="array" ref="B182">TRANSPOSE(_xlfn._xlws.SORT(_xlfn._xlws.FILTER(fields[field_level]&amp;" | "&amp;fields[field_id],fields[experiment_ID]=A182)))</f>
        <v xml:space="preserve"> | </v>
      </c>
    </row>
    <row r="183" spans="2:2" x14ac:dyDescent="0.35">
      <c r="B183" t="str" cm="1">
        <f t="array" ref="B183">TRANSPOSE(_xlfn._xlws.SORT(_xlfn._xlws.FILTER(fields[field_level]&amp;" | "&amp;fields[field_id],fields[experiment_ID]=A183)))</f>
        <v xml:space="preserve"> | </v>
      </c>
    </row>
    <row r="184" spans="2:2" x14ac:dyDescent="0.35">
      <c r="B184" t="str" cm="1">
        <f t="array" ref="B184">TRANSPOSE(_xlfn._xlws.SORT(_xlfn._xlws.FILTER(fields[field_level]&amp;" | "&amp;fields[field_id],fields[experiment_ID]=A184)))</f>
        <v xml:space="preserve"> | </v>
      </c>
    </row>
    <row r="185" spans="2:2" x14ac:dyDescent="0.35">
      <c r="B185" t="str" cm="1">
        <f t="array" ref="B185">TRANSPOSE(_xlfn._xlws.SORT(_xlfn._xlws.FILTER(fields[field_level]&amp;" | "&amp;fields[field_id],fields[experiment_ID]=A185)))</f>
        <v xml:space="preserve"> | </v>
      </c>
    </row>
    <row r="186" spans="2:2" x14ac:dyDescent="0.35">
      <c r="B186" t="str" cm="1">
        <f t="array" ref="B186">TRANSPOSE(_xlfn._xlws.SORT(_xlfn._xlws.FILTER(fields[field_level]&amp;" | "&amp;fields[field_id],fields[experiment_ID]=A186)))</f>
        <v xml:space="preserve"> | </v>
      </c>
    </row>
    <row r="187" spans="2:2" x14ac:dyDescent="0.35">
      <c r="B187" t="str" cm="1">
        <f t="array" ref="B187">TRANSPOSE(_xlfn._xlws.SORT(_xlfn._xlws.FILTER(fields[field_level]&amp;" | "&amp;fields[field_id],fields[experiment_ID]=A187)))</f>
        <v xml:space="preserve"> | </v>
      </c>
    </row>
    <row r="188" spans="2:2" x14ac:dyDescent="0.35">
      <c r="B188" t="str" cm="1">
        <f t="array" ref="B188">TRANSPOSE(_xlfn._xlws.SORT(_xlfn._xlws.FILTER(fields[field_level]&amp;" | "&amp;fields[field_id],fields[experiment_ID]=A188)))</f>
        <v xml:space="preserve"> | </v>
      </c>
    </row>
    <row r="189" spans="2:2" x14ac:dyDescent="0.35">
      <c r="B189" t="str" cm="1">
        <f t="array" ref="B189">TRANSPOSE(_xlfn._xlws.SORT(_xlfn._xlws.FILTER(fields[field_level]&amp;" | "&amp;fields[field_id],fields[experiment_ID]=A189)))</f>
        <v xml:space="preserve"> | </v>
      </c>
    </row>
    <row r="190" spans="2:2" x14ac:dyDescent="0.35">
      <c r="B190" t="str" cm="1">
        <f t="array" ref="B190">TRANSPOSE(_xlfn._xlws.SORT(_xlfn._xlws.FILTER(fields[field_level]&amp;" | "&amp;fields[field_id],fields[experiment_ID]=A190)))</f>
        <v xml:space="preserve"> | </v>
      </c>
    </row>
    <row r="191" spans="2:2" x14ac:dyDescent="0.35">
      <c r="B191" t="str" cm="1">
        <f t="array" ref="B191">TRANSPOSE(_xlfn._xlws.SORT(_xlfn._xlws.FILTER(fields[field_level]&amp;" | "&amp;fields[field_id],fields[experiment_ID]=A191)))</f>
        <v xml:space="preserve"> | </v>
      </c>
    </row>
    <row r="192" spans="2:2" x14ac:dyDescent="0.35">
      <c r="B192" t="str" cm="1">
        <f t="array" ref="B192">TRANSPOSE(_xlfn._xlws.SORT(_xlfn._xlws.FILTER(fields[field_level]&amp;" | "&amp;fields[field_id],fields[experiment_ID]=A192)))</f>
        <v xml:space="preserve"> | </v>
      </c>
    </row>
    <row r="193" spans="2:2" x14ac:dyDescent="0.35">
      <c r="B193" t="str" cm="1">
        <f t="array" ref="B193">TRANSPOSE(_xlfn._xlws.SORT(_xlfn._xlws.FILTER(fields[field_level]&amp;" | "&amp;fields[field_id],fields[experiment_ID]=A193)))</f>
        <v xml:space="preserve"> | </v>
      </c>
    </row>
    <row r="194" spans="2:2" x14ac:dyDescent="0.35">
      <c r="B194" t="str" cm="1">
        <f t="array" ref="B194">TRANSPOSE(_xlfn._xlws.SORT(_xlfn._xlws.FILTER(fields[field_level]&amp;" | "&amp;fields[field_id],fields[experiment_ID]=A194)))</f>
        <v xml:space="preserve"> | </v>
      </c>
    </row>
    <row r="195" spans="2:2" x14ac:dyDescent="0.35">
      <c r="B195" t="str" cm="1">
        <f t="array" ref="B195">TRANSPOSE(_xlfn._xlws.SORT(_xlfn._xlws.FILTER(fields[field_level]&amp;" | "&amp;fields[field_id],fields[experiment_ID]=A195)))</f>
        <v xml:space="preserve"> | </v>
      </c>
    </row>
    <row r="196" spans="2:2" x14ac:dyDescent="0.35">
      <c r="B196" t="str" cm="1">
        <f t="array" ref="B196">TRANSPOSE(_xlfn._xlws.SORT(_xlfn._xlws.FILTER(fields[field_level]&amp;" | "&amp;fields[field_id],fields[experiment_ID]=A196)))</f>
        <v xml:space="preserve"> | </v>
      </c>
    </row>
    <row r="197" spans="2:2" x14ac:dyDescent="0.35">
      <c r="B197" t="str" cm="1">
        <f t="array" ref="B197">TRANSPOSE(_xlfn._xlws.SORT(_xlfn._xlws.FILTER(fields[field_level]&amp;" | "&amp;fields[field_id],fields[experiment_ID]=A197)))</f>
        <v xml:space="preserve"> | </v>
      </c>
    </row>
    <row r="198" spans="2:2" x14ac:dyDescent="0.35">
      <c r="B198" t="str" cm="1">
        <f t="array" ref="B198">TRANSPOSE(_xlfn._xlws.SORT(_xlfn._xlws.FILTER(fields[field_level]&amp;" | "&amp;fields[field_id],fields[experiment_ID]=A198)))</f>
        <v xml:space="preserve"> | </v>
      </c>
    </row>
    <row r="199" spans="2:2" x14ac:dyDescent="0.35">
      <c r="B199" t="str" cm="1">
        <f t="array" ref="B199">TRANSPOSE(_xlfn._xlws.SORT(_xlfn._xlws.FILTER(fields[field_level]&amp;" | "&amp;fields[field_id],fields[experiment_ID]=A199)))</f>
        <v xml:space="preserve"> | </v>
      </c>
    </row>
    <row r="200" spans="2:2" x14ac:dyDescent="0.35">
      <c r="B200" t="str" cm="1">
        <f t="array" ref="B200">TRANSPOSE(_xlfn._xlws.SORT(_xlfn._xlws.FILTER(fields[field_level]&amp;" | "&amp;fields[field_id],fields[experiment_ID]=A200)))</f>
        <v xml:space="preserve"> | </v>
      </c>
    </row>
    <row r="201" spans="2:2" x14ac:dyDescent="0.35">
      <c r="B201" t="str" cm="1">
        <f t="array" ref="B201">TRANSPOSE(_xlfn._xlws.SORT(_xlfn._xlws.FILTER(fields[field_level]&amp;" | "&amp;fields[field_id],fields[experiment_ID]=A201)))</f>
        <v xml:space="preserve"> | </v>
      </c>
    </row>
    <row r="202" spans="2:2" x14ac:dyDescent="0.35">
      <c r="B202" t="str" cm="1">
        <f t="array" ref="B202">TRANSPOSE(_xlfn._xlws.SORT(_xlfn._xlws.FILTER(fields[field_level]&amp;" | "&amp;fields[field_id],fields[experiment_ID]=A202)))</f>
        <v xml:space="preserve"> | </v>
      </c>
    </row>
    <row r="203" spans="2:2" x14ac:dyDescent="0.35">
      <c r="B203" t="str" cm="1">
        <f t="array" ref="B203">TRANSPOSE(_xlfn._xlws.SORT(_xlfn._xlws.FILTER(fields[field_level]&amp;" | "&amp;fields[field_id],fields[experiment_ID]=A203)))</f>
        <v xml:space="preserve"> | </v>
      </c>
    </row>
    <row r="204" spans="2:2" x14ac:dyDescent="0.35">
      <c r="B204" t="str" cm="1">
        <f t="array" ref="B204">TRANSPOSE(_xlfn._xlws.SORT(_xlfn._xlws.FILTER(fields[field_level]&amp;" | "&amp;fields[field_id],fields[experiment_ID]=A204)))</f>
        <v xml:space="preserve"> | </v>
      </c>
    </row>
    <row r="205" spans="2:2" x14ac:dyDescent="0.35">
      <c r="B205" t="str" cm="1">
        <f t="array" ref="B205">TRANSPOSE(_xlfn._xlws.SORT(_xlfn._xlws.FILTER(fields[field_level]&amp;" | "&amp;fields[field_id],fields[experiment_ID]=A205)))</f>
        <v xml:space="preserve"> | </v>
      </c>
    </row>
    <row r="206" spans="2:2" x14ac:dyDescent="0.35">
      <c r="B206" t="str" cm="1">
        <f t="array" ref="B206">TRANSPOSE(_xlfn._xlws.SORT(_xlfn._xlws.FILTER(fields[field_level]&amp;" | "&amp;fields[field_id],fields[experiment_ID]=A206)))</f>
        <v xml:space="preserve"> | </v>
      </c>
    </row>
    <row r="207" spans="2:2" x14ac:dyDescent="0.35">
      <c r="B207" t="str" cm="1">
        <f t="array" ref="B207">TRANSPOSE(_xlfn._xlws.SORT(_xlfn._xlws.FILTER(fields[field_level]&amp;" | "&amp;fields[field_id],fields[experiment_ID]=A207)))</f>
        <v xml:space="preserve"> | </v>
      </c>
    </row>
    <row r="208" spans="2:2" x14ac:dyDescent="0.35">
      <c r="B208" t="str" cm="1">
        <f t="array" ref="B208">TRANSPOSE(_xlfn._xlws.SORT(_xlfn._xlws.FILTER(fields[field_level]&amp;" | "&amp;fields[field_id],fields[experiment_ID]=A208)))</f>
        <v xml:space="preserve"> | </v>
      </c>
    </row>
    <row r="209" spans="2:2" x14ac:dyDescent="0.35">
      <c r="B209" t="str" cm="1">
        <f t="array" ref="B209">TRANSPOSE(_xlfn._xlws.SORT(_xlfn._xlws.FILTER(fields[field_level]&amp;" | "&amp;fields[field_id],fields[experiment_ID]=A209)))</f>
        <v xml:space="preserve"> | </v>
      </c>
    </row>
    <row r="210" spans="2:2" x14ac:dyDescent="0.35">
      <c r="B210" t="str" cm="1">
        <f t="array" ref="B210">TRANSPOSE(_xlfn._xlws.SORT(_xlfn._xlws.FILTER(fields[field_level]&amp;" | "&amp;fields[field_id],fields[experiment_ID]=A210)))</f>
        <v xml:space="preserve"> | </v>
      </c>
    </row>
    <row r="211" spans="2:2" x14ac:dyDescent="0.35">
      <c r="B211" t="str" cm="1">
        <f t="array" ref="B211">TRANSPOSE(_xlfn._xlws.SORT(_xlfn._xlws.FILTER(fields[field_level]&amp;" | "&amp;fields[field_id],fields[experiment_ID]=A211)))</f>
        <v xml:space="preserve"> | </v>
      </c>
    </row>
    <row r="212" spans="2:2" x14ac:dyDescent="0.35">
      <c r="B212" t="str" cm="1">
        <f t="array" ref="B212">TRANSPOSE(_xlfn._xlws.SORT(_xlfn._xlws.FILTER(fields[field_level]&amp;" | "&amp;fields[field_id],fields[experiment_ID]=A212)))</f>
        <v xml:space="preserve"> | </v>
      </c>
    </row>
    <row r="213" spans="2:2" x14ac:dyDescent="0.35">
      <c r="B213" t="str" cm="1">
        <f t="array" ref="B213">TRANSPOSE(_xlfn._xlws.SORT(_xlfn._xlws.FILTER(fields[field_level]&amp;" | "&amp;fields[field_id],fields[experiment_ID]=A213)))</f>
        <v xml:space="preserve"> | </v>
      </c>
    </row>
    <row r="214" spans="2:2" x14ac:dyDescent="0.35">
      <c r="B214" t="str" cm="1">
        <f t="array" ref="B214">TRANSPOSE(_xlfn._xlws.SORT(_xlfn._xlws.FILTER(fields[field_level]&amp;" | "&amp;fields[field_id],fields[experiment_ID]=A214)))</f>
        <v xml:space="preserve"> | </v>
      </c>
    </row>
    <row r="215" spans="2:2" x14ac:dyDescent="0.35">
      <c r="B215" t="str" cm="1">
        <f t="array" ref="B215">TRANSPOSE(_xlfn._xlws.SORT(_xlfn._xlws.FILTER(fields[field_level]&amp;" | "&amp;fields[field_id],fields[experiment_ID]=A215)))</f>
        <v xml:space="preserve"> | </v>
      </c>
    </row>
    <row r="216" spans="2:2" x14ac:dyDescent="0.35">
      <c r="B216" t="str" cm="1">
        <f t="array" ref="B216">TRANSPOSE(_xlfn._xlws.SORT(_xlfn._xlws.FILTER(fields[field_level]&amp;" | "&amp;fields[field_id],fields[experiment_ID]=A216)))</f>
        <v xml:space="preserve"> | </v>
      </c>
    </row>
    <row r="217" spans="2:2" x14ac:dyDescent="0.35">
      <c r="B217" t="str" cm="1">
        <f t="array" ref="B217">TRANSPOSE(_xlfn._xlws.SORT(_xlfn._xlws.FILTER(fields[field_level]&amp;" | "&amp;fields[field_id],fields[experiment_ID]=A217)))</f>
        <v xml:space="preserve"> | </v>
      </c>
    </row>
    <row r="218" spans="2:2" x14ac:dyDescent="0.35">
      <c r="B218" t="str" cm="1">
        <f t="array" ref="B218">TRANSPOSE(_xlfn._xlws.SORT(_xlfn._xlws.FILTER(fields[field_level]&amp;" | "&amp;fields[field_id],fields[experiment_ID]=A218)))</f>
        <v xml:space="preserve"> | </v>
      </c>
    </row>
    <row r="219" spans="2:2" x14ac:dyDescent="0.35">
      <c r="B219" t="str" cm="1">
        <f t="array" ref="B219">TRANSPOSE(_xlfn._xlws.SORT(_xlfn._xlws.FILTER(fields[field_level]&amp;" | "&amp;fields[field_id],fields[experiment_ID]=A219)))</f>
        <v xml:space="preserve"> | </v>
      </c>
    </row>
    <row r="220" spans="2:2" x14ac:dyDescent="0.35">
      <c r="B220" t="str" cm="1">
        <f t="array" ref="B220">TRANSPOSE(_xlfn._xlws.SORT(_xlfn._xlws.FILTER(fields[field_level]&amp;" | "&amp;fields[field_id],fields[experiment_ID]=A220)))</f>
        <v xml:space="preserve"> | </v>
      </c>
    </row>
    <row r="221" spans="2:2" x14ac:dyDescent="0.35">
      <c r="B221" t="str" cm="1">
        <f t="array" ref="B221">TRANSPOSE(_xlfn._xlws.SORT(_xlfn._xlws.FILTER(fields[field_level]&amp;" | "&amp;fields[field_id],fields[experiment_ID]=A221)))</f>
        <v xml:space="preserve"> | </v>
      </c>
    </row>
    <row r="222" spans="2:2" x14ac:dyDescent="0.35">
      <c r="B222" t="str" cm="1">
        <f t="array" ref="B222">TRANSPOSE(_xlfn._xlws.SORT(_xlfn._xlws.FILTER(fields[field_level]&amp;" | "&amp;fields[field_id],fields[experiment_ID]=A222)))</f>
        <v xml:space="preserve"> | </v>
      </c>
    </row>
    <row r="223" spans="2:2" x14ac:dyDescent="0.35">
      <c r="B223" t="str" cm="1">
        <f t="array" ref="B223">TRANSPOSE(_xlfn._xlws.SORT(_xlfn._xlws.FILTER(fields[field_level]&amp;" | "&amp;fields[field_id],fields[experiment_ID]=A223)))</f>
        <v xml:space="preserve"> | </v>
      </c>
    </row>
    <row r="224" spans="2:2" x14ac:dyDescent="0.35">
      <c r="B224" t="str" cm="1">
        <f t="array" ref="B224">TRANSPOSE(_xlfn._xlws.SORT(_xlfn._xlws.FILTER(fields[field_level]&amp;" | "&amp;fields[field_id],fields[experiment_ID]=A224)))</f>
        <v xml:space="preserve"> | </v>
      </c>
    </row>
    <row r="225" spans="2:2" x14ac:dyDescent="0.35">
      <c r="B225" t="str" cm="1">
        <f t="array" ref="B225">TRANSPOSE(_xlfn._xlws.SORT(_xlfn._xlws.FILTER(fields[field_level]&amp;" | "&amp;fields[field_id],fields[experiment_ID]=A225)))</f>
        <v xml:space="preserve"> | </v>
      </c>
    </row>
    <row r="226" spans="2:2" x14ac:dyDescent="0.35">
      <c r="B226" t="str" cm="1">
        <f t="array" ref="B226">TRANSPOSE(_xlfn._xlws.SORT(_xlfn._xlws.FILTER(fields[field_level]&amp;" | "&amp;fields[field_id],fields[experiment_ID]=A226)))</f>
        <v xml:space="preserve"> | </v>
      </c>
    </row>
    <row r="227" spans="2:2" x14ac:dyDescent="0.35">
      <c r="B227" t="str" cm="1">
        <f t="array" ref="B227">TRANSPOSE(_xlfn._xlws.SORT(_xlfn._xlws.FILTER(fields[field_level]&amp;" | "&amp;fields[field_id],fields[experiment_ID]=A227)))</f>
        <v xml:space="preserve"> | </v>
      </c>
    </row>
    <row r="228" spans="2:2" x14ac:dyDescent="0.35">
      <c r="B228" t="str" cm="1">
        <f t="array" ref="B228">TRANSPOSE(_xlfn._xlws.SORT(_xlfn._xlws.FILTER(fields[field_level]&amp;" | "&amp;fields[field_id],fields[experiment_ID]=A228)))</f>
        <v xml:space="preserve"> | </v>
      </c>
    </row>
    <row r="229" spans="2:2" x14ac:dyDescent="0.35">
      <c r="B229" t="str" cm="1">
        <f t="array" ref="B229">TRANSPOSE(_xlfn._xlws.SORT(_xlfn._xlws.FILTER(fields[field_level]&amp;" | "&amp;fields[field_id],fields[experiment_ID]=A229)))</f>
        <v xml:space="preserve"> | </v>
      </c>
    </row>
    <row r="230" spans="2:2" x14ac:dyDescent="0.35">
      <c r="B230" t="str" cm="1">
        <f t="array" ref="B230">TRANSPOSE(_xlfn._xlws.SORT(_xlfn._xlws.FILTER(fields[field_level]&amp;" | "&amp;fields[field_id],fields[experiment_ID]=A230)))</f>
        <v xml:space="preserve"> | </v>
      </c>
    </row>
    <row r="231" spans="2:2" x14ac:dyDescent="0.35">
      <c r="B231" t="str" cm="1">
        <f t="array" ref="B231">TRANSPOSE(_xlfn._xlws.SORT(_xlfn._xlws.FILTER(fields[field_level]&amp;" | "&amp;fields[field_id],fields[experiment_ID]=A231)))</f>
        <v xml:space="preserve"> | </v>
      </c>
    </row>
    <row r="232" spans="2:2" x14ac:dyDescent="0.35">
      <c r="B232" t="str" cm="1">
        <f t="array" ref="B232">TRANSPOSE(_xlfn._xlws.SORT(_xlfn._xlws.FILTER(fields[field_level]&amp;" | "&amp;fields[field_id],fields[experiment_ID]=A232)))</f>
        <v xml:space="preserve"> | </v>
      </c>
    </row>
    <row r="233" spans="2:2" x14ac:dyDescent="0.35">
      <c r="B233" t="str" cm="1">
        <f t="array" ref="B233">TRANSPOSE(_xlfn._xlws.SORT(_xlfn._xlws.FILTER(fields[field_level]&amp;" | "&amp;fields[field_id],fields[experiment_ID]=A233)))</f>
        <v xml:space="preserve"> | </v>
      </c>
    </row>
    <row r="234" spans="2:2" x14ac:dyDescent="0.35">
      <c r="B234" t="str" cm="1">
        <f t="array" ref="B234">TRANSPOSE(_xlfn._xlws.SORT(_xlfn._xlws.FILTER(fields[field_level]&amp;" | "&amp;fields[field_id],fields[experiment_ID]=A234)))</f>
        <v xml:space="preserve"> | </v>
      </c>
    </row>
    <row r="235" spans="2:2" x14ac:dyDescent="0.35">
      <c r="B235" t="str" cm="1">
        <f t="array" ref="B235">TRANSPOSE(_xlfn._xlws.SORT(_xlfn._xlws.FILTER(fields[field_level]&amp;" | "&amp;fields[field_id],fields[experiment_ID]=A235)))</f>
        <v xml:space="preserve"> | </v>
      </c>
    </row>
    <row r="236" spans="2:2" x14ac:dyDescent="0.35">
      <c r="B236" t="str" cm="1">
        <f t="array" ref="B236">TRANSPOSE(_xlfn._xlws.SORT(_xlfn._xlws.FILTER(fields[field_level]&amp;" | "&amp;fields[field_id],fields[experiment_ID]=A236)))</f>
        <v xml:space="preserve"> | </v>
      </c>
    </row>
    <row r="237" spans="2:2" x14ac:dyDescent="0.35">
      <c r="B237" t="str" cm="1">
        <f t="array" ref="B237">TRANSPOSE(_xlfn._xlws.SORT(_xlfn._xlws.FILTER(fields[field_level]&amp;" | "&amp;fields[field_id],fields[experiment_ID]=A237)))</f>
        <v xml:space="preserve"> | </v>
      </c>
    </row>
    <row r="238" spans="2:2" x14ac:dyDescent="0.35">
      <c r="B238" t="str" cm="1">
        <f t="array" ref="B238">TRANSPOSE(_xlfn._xlws.SORT(_xlfn._xlws.FILTER(fields[field_level]&amp;" | "&amp;fields[field_id],fields[experiment_ID]=A238)))</f>
        <v xml:space="preserve"> | </v>
      </c>
    </row>
    <row r="239" spans="2:2" x14ac:dyDescent="0.35">
      <c r="B239" t="str" cm="1">
        <f t="array" ref="B239">TRANSPOSE(_xlfn._xlws.SORT(_xlfn._xlws.FILTER(fields[field_level]&amp;" | "&amp;fields[field_id],fields[experiment_ID]=A239)))</f>
        <v xml:space="preserve"> | </v>
      </c>
    </row>
    <row r="240" spans="2:2" x14ac:dyDescent="0.35">
      <c r="B240" t="str" cm="1">
        <f t="array" ref="B240">TRANSPOSE(_xlfn._xlws.SORT(_xlfn._xlws.FILTER(fields[field_level]&amp;" | "&amp;fields[field_id],fields[experiment_ID]=A240)))</f>
        <v xml:space="preserve"> | </v>
      </c>
    </row>
    <row r="241" spans="2:2" x14ac:dyDescent="0.35">
      <c r="B241" t="str" cm="1">
        <f t="array" ref="B241">TRANSPOSE(_xlfn._xlws.SORT(_xlfn._xlws.FILTER(fields[field_level]&amp;" | "&amp;fields[field_id],fields[experiment_ID]=A241)))</f>
        <v xml:space="preserve"> | </v>
      </c>
    </row>
    <row r="242" spans="2:2" x14ac:dyDescent="0.35">
      <c r="B242" t="str" cm="1">
        <f t="array" ref="B242">TRANSPOSE(_xlfn._xlws.SORT(_xlfn._xlws.FILTER(fields[field_level]&amp;" | "&amp;fields[field_id],fields[experiment_ID]=A242)))</f>
        <v xml:space="preserve"> | </v>
      </c>
    </row>
    <row r="243" spans="2:2" x14ac:dyDescent="0.35">
      <c r="B243" t="str" cm="1">
        <f t="array" ref="B243">TRANSPOSE(_xlfn._xlws.SORT(_xlfn._xlws.FILTER(fields[field_level]&amp;" | "&amp;fields[field_id],fields[experiment_ID]=A243)))</f>
        <v xml:space="preserve"> | </v>
      </c>
    </row>
    <row r="244" spans="2:2" x14ac:dyDescent="0.35">
      <c r="B244" t="str" cm="1">
        <f t="array" ref="B244">TRANSPOSE(_xlfn._xlws.SORT(_xlfn._xlws.FILTER(fields[field_level]&amp;" | "&amp;fields[field_id],fields[experiment_ID]=A244)))</f>
        <v xml:space="preserve"> | </v>
      </c>
    </row>
    <row r="245" spans="2:2" x14ac:dyDescent="0.35">
      <c r="B245" t="str" cm="1">
        <f t="array" ref="B245">TRANSPOSE(_xlfn._xlws.SORT(_xlfn._xlws.FILTER(fields[field_level]&amp;" | "&amp;fields[field_id],fields[experiment_ID]=A245)))</f>
        <v xml:space="preserve"> | </v>
      </c>
    </row>
    <row r="246" spans="2:2" x14ac:dyDescent="0.35">
      <c r="B246" t="str" cm="1">
        <f t="array" ref="B246">TRANSPOSE(_xlfn._xlws.SORT(_xlfn._xlws.FILTER(fields[field_level]&amp;" | "&amp;fields[field_id],fields[experiment_ID]=A246)))</f>
        <v xml:space="preserve"> | </v>
      </c>
    </row>
    <row r="247" spans="2:2" x14ac:dyDescent="0.35">
      <c r="B247" t="str" cm="1">
        <f t="array" ref="B247">TRANSPOSE(_xlfn._xlws.SORT(_xlfn._xlws.FILTER(fields[field_level]&amp;" | "&amp;fields[field_id],fields[experiment_ID]=A247)))</f>
        <v xml:space="preserve"> | </v>
      </c>
    </row>
    <row r="248" spans="2:2" x14ac:dyDescent="0.35">
      <c r="B248" t="str" cm="1">
        <f t="array" ref="B248">TRANSPOSE(_xlfn._xlws.SORT(_xlfn._xlws.FILTER(fields[field_level]&amp;" | "&amp;fields[field_id],fields[experiment_ID]=A248)))</f>
        <v xml:space="preserve"> | </v>
      </c>
    </row>
    <row r="249" spans="2:2" x14ac:dyDescent="0.35">
      <c r="B249" t="str" cm="1">
        <f t="array" ref="B249">TRANSPOSE(_xlfn._xlws.SORT(_xlfn._xlws.FILTER(fields[field_level]&amp;" | "&amp;fields[field_id],fields[experiment_ID]=A249)))</f>
        <v xml:space="preserve"> | </v>
      </c>
    </row>
    <row r="250" spans="2:2" x14ac:dyDescent="0.35">
      <c r="B250" t="str" cm="1">
        <f t="array" ref="B250">TRANSPOSE(_xlfn._xlws.SORT(_xlfn._xlws.FILTER(fields[field_level]&amp;" | "&amp;fields[field_id],fields[experiment_ID]=A250)))</f>
        <v xml:space="preserve"> | </v>
      </c>
    </row>
    <row r="251" spans="2:2" x14ac:dyDescent="0.35">
      <c r="B251" t="str" cm="1">
        <f t="array" ref="B251">TRANSPOSE(_xlfn._xlws.SORT(_xlfn._xlws.FILTER(fields[field_level]&amp;" | "&amp;fields[field_id],fields[experiment_ID]=A251)))</f>
        <v xml:space="preserve"> | </v>
      </c>
    </row>
    <row r="252" spans="2:2" x14ac:dyDescent="0.35">
      <c r="B252" t="str" cm="1">
        <f t="array" ref="B252">TRANSPOSE(_xlfn._xlws.SORT(_xlfn._xlws.FILTER(fields[field_level]&amp;" | "&amp;fields[field_id],fields[experiment_ID]=A252)))</f>
        <v xml:space="preserve"> | </v>
      </c>
    </row>
    <row r="253" spans="2:2" x14ac:dyDescent="0.35">
      <c r="B253" t="str" cm="1">
        <f t="array" ref="B253">TRANSPOSE(_xlfn._xlws.SORT(_xlfn._xlws.FILTER(fields[field_level]&amp;" | "&amp;fields[field_id],fields[experiment_ID]=A253)))</f>
        <v xml:space="preserve"> | </v>
      </c>
    </row>
    <row r="254" spans="2:2" x14ac:dyDescent="0.35">
      <c r="B254" t="str" cm="1">
        <f t="array" ref="B254">TRANSPOSE(_xlfn._xlws.SORT(_xlfn._xlws.FILTER(fields[field_level]&amp;" | "&amp;fields[field_id],fields[experiment_ID]=A254)))</f>
        <v xml:space="preserve"> | </v>
      </c>
    </row>
    <row r="255" spans="2:2" x14ac:dyDescent="0.35">
      <c r="B255" t="str" cm="1">
        <f t="array" ref="B255">TRANSPOSE(_xlfn._xlws.SORT(_xlfn._xlws.FILTER(fields[field_level]&amp;" | "&amp;fields[field_id],fields[experiment_ID]=A255)))</f>
        <v xml:space="preserve"> | </v>
      </c>
    </row>
    <row r="256" spans="2:2" x14ac:dyDescent="0.35">
      <c r="B256" t="str" cm="1">
        <f t="array" ref="B256">TRANSPOSE(_xlfn._xlws.SORT(_xlfn._xlws.FILTER(fields[field_level]&amp;" | "&amp;fields[field_id],fields[experiment_ID]=A256)))</f>
        <v xml:space="preserve"> | </v>
      </c>
    </row>
    <row r="257" spans="2:2" x14ac:dyDescent="0.35">
      <c r="B257" t="str" cm="1">
        <f t="array" ref="B257">TRANSPOSE(_xlfn._xlws.SORT(_xlfn._xlws.FILTER(fields[field_level]&amp;" | "&amp;fields[field_id],fields[experiment_ID]=A257)))</f>
        <v xml:space="preserve"> | </v>
      </c>
    </row>
    <row r="258" spans="2:2" x14ac:dyDescent="0.35">
      <c r="B258" t="str" cm="1">
        <f t="array" ref="B258">TRANSPOSE(_xlfn._xlws.SORT(_xlfn._xlws.FILTER(fields[field_level]&amp;" | "&amp;fields[field_id],fields[experiment_ID]=A258)))</f>
        <v xml:space="preserve"> | </v>
      </c>
    </row>
    <row r="259" spans="2:2" x14ac:dyDescent="0.35">
      <c r="B259" t="str" cm="1">
        <f t="array" ref="B259">TRANSPOSE(_xlfn._xlws.SORT(_xlfn._xlws.FILTER(fields[field_level]&amp;" | "&amp;fields[field_id],fields[experiment_ID]=A259)))</f>
        <v xml:space="preserve"> | </v>
      </c>
    </row>
    <row r="260" spans="2:2" x14ac:dyDescent="0.35">
      <c r="B260" t="str" cm="1">
        <f t="array" ref="B260">TRANSPOSE(_xlfn._xlws.SORT(_xlfn._xlws.FILTER(fields[field_level]&amp;" | "&amp;fields[field_id],fields[experiment_ID]=A260)))</f>
        <v xml:space="preserve"> | </v>
      </c>
    </row>
    <row r="261" spans="2:2" x14ac:dyDescent="0.35">
      <c r="B261" t="str" cm="1">
        <f t="array" ref="B261">TRANSPOSE(_xlfn._xlws.SORT(_xlfn._xlws.FILTER(fields[field_level]&amp;" | "&amp;fields[field_id],fields[experiment_ID]=A261)))</f>
        <v xml:space="preserve"> | </v>
      </c>
    </row>
    <row r="262" spans="2:2" x14ac:dyDescent="0.35">
      <c r="B262" t="str" cm="1">
        <f t="array" ref="B262">TRANSPOSE(_xlfn._xlws.SORT(_xlfn._xlws.FILTER(fields[field_level]&amp;" | "&amp;fields[field_id],fields[experiment_ID]=A262)))</f>
        <v xml:space="preserve"> | </v>
      </c>
    </row>
    <row r="263" spans="2:2" x14ac:dyDescent="0.35">
      <c r="B263" t="str" cm="1">
        <f t="array" ref="B263">TRANSPOSE(_xlfn._xlws.SORT(_xlfn._xlws.FILTER(fields[field_level]&amp;" | "&amp;fields[field_id],fields[experiment_ID]=A263)))</f>
        <v xml:space="preserve"> | </v>
      </c>
    </row>
    <row r="264" spans="2:2" x14ac:dyDescent="0.35">
      <c r="B264" t="str" cm="1">
        <f t="array" ref="B264">TRANSPOSE(_xlfn._xlws.SORT(_xlfn._xlws.FILTER(fields[field_level]&amp;" | "&amp;fields[field_id],fields[experiment_ID]=A264)))</f>
        <v xml:space="preserve"> | </v>
      </c>
    </row>
    <row r="265" spans="2:2" x14ac:dyDescent="0.35">
      <c r="B265" t="str" cm="1">
        <f t="array" ref="B265">TRANSPOSE(_xlfn._xlws.SORT(_xlfn._xlws.FILTER(fields[field_level]&amp;" | "&amp;fields[field_id],fields[experiment_ID]=A265)))</f>
        <v xml:space="preserve"> | </v>
      </c>
    </row>
    <row r="266" spans="2:2" x14ac:dyDescent="0.35">
      <c r="B266" t="str" cm="1">
        <f t="array" ref="B266">TRANSPOSE(_xlfn._xlws.SORT(_xlfn._xlws.FILTER(fields[field_level]&amp;" | "&amp;fields[field_id],fields[experiment_ID]=A266)))</f>
        <v xml:space="preserve"> | </v>
      </c>
    </row>
    <row r="267" spans="2:2" x14ac:dyDescent="0.35">
      <c r="B267" t="str" cm="1">
        <f t="array" ref="B267">TRANSPOSE(_xlfn._xlws.SORT(_xlfn._xlws.FILTER(fields[field_level]&amp;" | "&amp;fields[field_id],fields[experiment_ID]=A267)))</f>
        <v xml:space="preserve"> | </v>
      </c>
    </row>
    <row r="268" spans="2:2" x14ac:dyDescent="0.35">
      <c r="B268" t="str" cm="1">
        <f t="array" ref="B268">TRANSPOSE(_xlfn._xlws.SORT(_xlfn._xlws.FILTER(fields[field_level]&amp;" | "&amp;fields[field_id],fields[experiment_ID]=A268)))</f>
        <v xml:space="preserve"> | </v>
      </c>
    </row>
    <row r="269" spans="2:2" x14ac:dyDescent="0.35">
      <c r="B269" t="str" cm="1">
        <f t="array" ref="B269">TRANSPOSE(_xlfn._xlws.SORT(_xlfn._xlws.FILTER(fields[field_level]&amp;" | "&amp;fields[field_id],fields[experiment_ID]=A269)))</f>
        <v xml:space="preserve"> | </v>
      </c>
    </row>
    <row r="270" spans="2:2" x14ac:dyDescent="0.35">
      <c r="B270" t="str" cm="1">
        <f t="array" ref="B270">TRANSPOSE(_xlfn._xlws.SORT(_xlfn._xlws.FILTER(fields[field_level]&amp;" | "&amp;fields[field_id],fields[experiment_ID]=A270)))</f>
        <v xml:space="preserve"> | </v>
      </c>
    </row>
    <row r="271" spans="2:2" x14ac:dyDescent="0.35">
      <c r="B271" t="str" cm="1">
        <f t="array" ref="B271">TRANSPOSE(_xlfn._xlws.SORT(_xlfn._xlws.FILTER(fields[field_level]&amp;" | "&amp;fields[field_id],fields[experiment_ID]=A271)))</f>
        <v xml:space="preserve"> | </v>
      </c>
    </row>
    <row r="272" spans="2:2" x14ac:dyDescent="0.35">
      <c r="B272" t="str" cm="1">
        <f t="array" ref="B272">TRANSPOSE(_xlfn._xlws.SORT(_xlfn._xlws.FILTER(fields[field_level]&amp;" | "&amp;fields[field_id],fields[experiment_ID]=A272)))</f>
        <v xml:space="preserve"> | </v>
      </c>
    </row>
    <row r="273" spans="2:2" x14ac:dyDescent="0.35">
      <c r="B273" t="str" cm="1">
        <f t="array" ref="B273">TRANSPOSE(_xlfn._xlws.SORT(_xlfn._xlws.FILTER(fields[field_level]&amp;" | "&amp;fields[field_id],fields[experiment_ID]=A273)))</f>
        <v xml:space="preserve"> | </v>
      </c>
    </row>
    <row r="274" spans="2:2" x14ac:dyDescent="0.35">
      <c r="B274" t="str" cm="1">
        <f t="array" ref="B274">TRANSPOSE(_xlfn._xlws.SORT(_xlfn._xlws.FILTER(fields[field_level]&amp;" | "&amp;fields[field_id],fields[experiment_ID]=A274)))</f>
        <v xml:space="preserve"> | </v>
      </c>
    </row>
    <row r="275" spans="2:2" x14ac:dyDescent="0.35">
      <c r="B275" t="str" cm="1">
        <f t="array" ref="B275">TRANSPOSE(_xlfn._xlws.SORT(_xlfn._xlws.FILTER(fields[field_level]&amp;" | "&amp;fields[field_id],fields[experiment_ID]=A275)))</f>
        <v xml:space="preserve"> | </v>
      </c>
    </row>
    <row r="276" spans="2:2" x14ac:dyDescent="0.35">
      <c r="B276" t="str" cm="1">
        <f t="array" ref="B276">TRANSPOSE(_xlfn._xlws.SORT(_xlfn._xlws.FILTER(fields[field_level]&amp;" | "&amp;fields[field_id],fields[experiment_ID]=A276)))</f>
        <v xml:space="preserve"> | </v>
      </c>
    </row>
    <row r="277" spans="2:2" x14ac:dyDescent="0.35">
      <c r="B277" t="str" cm="1">
        <f t="array" ref="B277">TRANSPOSE(_xlfn._xlws.SORT(_xlfn._xlws.FILTER(fields[field_level]&amp;" | "&amp;fields[field_id],fields[experiment_ID]=A277)))</f>
        <v xml:space="preserve"> | </v>
      </c>
    </row>
    <row r="278" spans="2:2" x14ac:dyDescent="0.35">
      <c r="B278" t="str" cm="1">
        <f t="array" ref="B278">TRANSPOSE(_xlfn._xlws.SORT(_xlfn._xlws.FILTER(fields[field_level]&amp;" | "&amp;fields[field_id],fields[experiment_ID]=A278)))</f>
        <v xml:space="preserve"> | </v>
      </c>
    </row>
    <row r="279" spans="2:2" x14ac:dyDescent="0.35">
      <c r="B279" t="str" cm="1">
        <f t="array" ref="B279">TRANSPOSE(_xlfn._xlws.SORT(_xlfn._xlws.FILTER(fields[field_level]&amp;" | "&amp;fields[field_id],fields[experiment_ID]=A279)))</f>
        <v xml:space="preserve"> | </v>
      </c>
    </row>
    <row r="280" spans="2:2" x14ac:dyDescent="0.35">
      <c r="B280" t="str" cm="1">
        <f t="array" ref="B280">TRANSPOSE(_xlfn._xlws.SORT(_xlfn._xlws.FILTER(fields[field_level]&amp;" | "&amp;fields[field_id],fields[experiment_ID]=A280)))</f>
        <v xml:space="preserve"> | </v>
      </c>
    </row>
    <row r="281" spans="2:2" x14ac:dyDescent="0.35">
      <c r="B281" t="str" cm="1">
        <f t="array" ref="B281">TRANSPOSE(_xlfn._xlws.SORT(_xlfn._xlws.FILTER(fields[field_level]&amp;" | "&amp;fields[field_id],fields[experiment_ID]=A281)))</f>
        <v xml:space="preserve"> | </v>
      </c>
    </row>
    <row r="282" spans="2:2" x14ac:dyDescent="0.35">
      <c r="B282" t="str" cm="1">
        <f t="array" ref="B282">TRANSPOSE(_xlfn._xlws.SORT(_xlfn._xlws.FILTER(fields[field_level]&amp;" | "&amp;fields[field_id],fields[experiment_ID]=A282)))</f>
        <v xml:space="preserve"> | </v>
      </c>
    </row>
    <row r="283" spans="2:2" x14ac:dyDescent="0.35">
      <c r="B283" t="str" cm="1">
        <f t="array" ref="B283">TRANSPOSE(_xlfn._xlws.SORT(_xlfn._xlws.FILTER(fields[field_level]&amp;" | "&amp;fields[field_id],fields[experiment_ID]=A283)))</f>
        <v xml:space="preserve"> | </v>
      </c>
    </row>
    <row r="284" spans="2:2" x14ac:dyDescent="0.35">
      <c r="B284" t="str" cm="1">
        <f t="array" ref="B284">TRANSPOSE(_xlfn._xlws.SORT(_xlfn._xlws.FILTER(fields[field_level]&amp;" | "&amp;fields[field_id],fields[experiment_ID]=A284)))</f>
        <v xml:space="preserve"> | </v>
      </c>
    </row>
    <row r="285" spans="2:2" x14ac:dyDescent="0.35">
      <c r="B285" t="str" cm="1">
        <f t="array" ref="B285">TRANSPOSE(_xlfn._xlws.SORT(_xlfn._xlws.FILTER(fields[field_level]&amp;" | "&amp;fields[field_id],fields[experiment_ID]=A285)))</f>
        <v xml:space="preserve"> | </v>
      </c>
    </row>
    <row r="286" spans="2:2" x14ac:dyDescent="0.35">
      <c r="B286" t="str" cm="1">
        <f t="array" ref="B286">TRANSPOSE(_xlfn._xlws.SORT(_xlfn._xlws.FILTER(fields[field_level]&amp;" | "&amp;fields[field_id],fields[experiment_ID]=A286)))</f>
        <v xml:space="preserve"> | </v>
      </c>
    </row>
    <row r="287" spans="2:2" x14ac:dyDescent="0.35">
      <c r="B287" t="str" cm="1">
        <f t="array" ref="B287">TRANSPOSE(_xlfn._xlws.SORT(_xlfn._xlws.FILTER(fields[field_level]&amp;" | "&amp;fields[field_id],fields[experiment_ID]=A287)))</f>
        <v xml:space="preserve"> | </v>
      </c>
    </row>
    <row r="288" spans="2:2" x14ac:dyDescent="0.35">
      <c r="B288" t="str" cm="1">
        <f t="array" ref="B288">TRANSPOSE(_xlfn._xlws.SORT(_xlfn._xlws.FILTER(fields[field_level]&amp;" | "&amp;fields[field_id],fields[experiment_ID]=A288)))</f>
        <v xml:space="preserve"> | </v>
      </c>
    </row>
    <row r="289" spans="2:2" x14ac:dyDescent="0.35">
      <c r="B289" t="str" cm="1">
        <f t="array" ref="B289">TRANSPOSE(_xlfn._xlws.SORT(_xlfn._xlws.FILTER(fields[field_level]&amp;" | "&amp;fields[field_id],fields[experiment_ID]=A289)))</f>
        <v xml:space="preserve"> | </v>
      </c>
    </row>
    <row r="290" spans="2:2" x14ac:dyDescent="0.35">
      <c r="B290" t="str" cm="1">
        <f t="array" ref="B290">TRANSPOSE(_xlfn._xlws.SORT(_xlfn._xlws.FILTER(fields[field_level]&amp;" | "&amp;fields[field_id],fields[experiment_ID]=A290)))</f>
        <v xml:space="preserve"> | </v>
      </c>
    </row>
    <row r="291" spans="2:2" x14ac:dyDescent="0.35">
      <c r="B291" t="str" cm="1">
        <f t="array" ref="B291">TRANSPOSE(_xlfn._xlws.SORT(_xlfn._xlws.FILTER(fields[field_level]&amp;" | "&amp;fields[field_id],fields[experiment_ID]=A291)))</f>
        <v xml:space="preserve"> | </v>
      </c>
    </row>
    <row r="292" spans="2:2" x14ac:dyDescent="0.35">
      <c r="B292" t="str" cm="1">
        <f t="array" ref="B292">TRANSPOSE(_xlfn._xlws.SORT(_xlfn._xlws.FILTER(fields[field_level]&amp;" | "&amp;fields[field_id],fields[experiment_ID]=A292)))</f>
        <v xml:space="preserve"> | </v>
      </c>
    </row>
    <row r="293" spans="2:2" x14ac:dyDescent="0.35">
      <c r="B293" t="str" cm="1">
        <f t="array" ref="B293">TRANSPOSE(_xlfn._xlws.SORT(_xlfn._xlws.FILTER(fields[field_level]&amp;" | "&amp;fields[field_id],fields[experiment_ID]=A293)))</f>
        <v xml:space="preserve"> | </v>
      </c>
    </row>
    <row r="294" spans="2:2" x14ac:dyDescent="0.35">
      <c r="B294" t="str" cm="1">
        <f t="array" ref="B294">TRANSPOSE(_xlfn._xlws.SORT(_xlfn._xlws.FILTER(fields[field_level]&amp;" | "&amp;fields[field_id],fields[experiment_ID]=A294)))</f>
        <v xml:space="preserve"> | </v>
      </c>
    </row>
    <row r="295" spans="2:2" x14ac:dyDescent="0.35">
      <c r="B295" t="str" cm="1">
        <f t="array" ref="B295">TRANSPOSE(_xlfn._xlws.SORT(_xlfn._xlws.FILTER(fields[field_level]&amp;" | "&amp;fields[field_id],fields[experiment_ID]=A295)))</f>
        <v xml:space="preserve"> | </v>
      </c>
    </row>
    <row r="296" spans="2:2" x14ac:dyDescent="0.35">
      <c r="B296" t="str" cm="1">
        <f t="array" ref="B296">TRANSPOSE(_xlfn._xlws.SORT(_xlfn._xlws.FILTER(fields[field_level]&amp;" | "&amp;fields[field_id],fields[experiment_ID]=A296)))</f>
        <v xml:space="preserve"> | </v>
      </c>
    </row>
    <row r="297" spans="2:2" x14ac:dyDescent="0.35">
      <c r="B297" t="str" cm="1">
        <f t="array" ref="B297">TRANSPOSE(_xlfn._xlws.SORT(_xlfn._xlws.FILTER(fields[field_level]&amp;" | "&amp;fields[field_id],fields[experiment_ID]=A297)))</f>
        <v xml:space="preserve"> | </v>
      </c>
    </row>
    <row r="298" spans="2:2" x14ac:dyDescent="0.35">
      <c r="B298" t="str" cm="1">
        <f t="array" ref="B298">TRANSPOSE(_xlfn._xlws.SORT(_xlfn._xlws.FILTER(fields[field_level]&amp;" | "&amp;fields[field_id],fields[experiment_ID]=A298)))</f>
        <v xml:space="preserve"> | </v>
      </c>
    </row>
    <row r="299" spans="2:2" x14ac:dyDescent="0.35">
      <c r="B299" t="str" cm="1">
        <f t="array" ref="B299">TRANSPOSE(_xlfn._xlws.SORT(_xlfn._xlws.FILTER(fields[field_level]&amp;" | "&amp;fields[field_id],fields[experiment_ID]=A299)))</f>
        <v xml:space="preserve"> | </v>
      </c>
    </row>
    <row r="300" spans="2:2" x14ac:dyDescent="0.35">
      <c r="B300" t="str" cm="1">
        <f t="array" ref="B300">TRANSPOSE(_xlfn._xlws.SORT(_xlfn._xlws.FILTER(fields[field_level]&amp;" | "&amp;fields[field_id],fields[experiment_ID]=A300)))</f>
        <v xml:space="preserve"> | </v>
      </c>
    </row>
    <row r="301" spans="2:2" x14ac:dyDescent="0.35">
      <c r="B301" t="str" cm="1">
        <f t="array" ref="B301">TRANSPOSE(_xlfn._xlws.SORT(_xlfn._xlws.FILTER(fields[field_level]&amp;" | "&amp;fields[field_id],fields[experiment_ID]=A301)))</f>
        <v xml:space="preserve"> | </v>
      </c>
    </row>
    <row r="302" spans="2:2" x14ac:dyDescent="0.35">
      <c r="B302" t="str" cm="1">
        <f t="array" ref="B302">TRANSPOSE(_xlfn._xlws.SORT(_xlfn._xlws.FILTER(fields[field_level]&amp;" | "&amp;fields[field_id],fields[experiment_ID]=A302)))</f>
        <v xml:space="preserve"> | </v>
      </c>
    </row>
    <row r="303" spans="2:2" x14ac:dyDescent="0.35">
      <c r="B303" t="str" cm="1">
        <f t="array" ref="B303">TRANSPOSE(_xlfn._xlws.SORT(_xlfn._xlws.FILTER(fields[field_level]&amp;" | "&amp;fields[field_id],fields[experiment_ID]=A303)))</f>
        <v xml:space="preserve"> | </v>
      </c>
    </row>
    <row r="304" spans="2:2" x14ac:dyDescent="0.35">
      <c r="B304" t="str" cm="1">
        <f t="array" ref="B304">TRANSPOSE(_xlfn._xlws.SORT(_xlfn._xlws.FILTER(fields[field_level]&amp;" | "&amp;fields[field_id],fields[experiment_ID]=A304)))</f>
        <v xml:space="preserve"> | </v>
      </c>
    </row>
    <row r="305" spans="2:2" x14ac:dyDescent="0.35">
      <c r="B305" t="str" cm="1">
        <f t="array" ref="B305">TRANSPOSE(_xlfn._xlws.SORT(_xlfn._xlws.FILTER(fields[field_level]&amp;" | "&amp;fields[field_id],fields[experiment_ID]=A305)))</f>
        <v xml:space="preserve"> | </v>
      </c>
    </row>
    <row r="306" spans="2:2" x14ac:dyDescent="0.35">
      <c r="B306" t="str" cm="1">
        <f t="array" ref="B306">TRANSPOSE(_xlfn._xlws.SORT(_xlfn._xlws.FILTER(fields[field_level]&amp;" | "&amp;fields[field_id],fields[experiment_ID]=A306)))</f>
        <v xml:space="preserve"> | </v>
      </c>
    </row>
    <row r="307" spans="2:2" x14ac:dyDescent="0.35">
      <c r="B307" t="str" cm="1">
        <f t="array" ref="B307">TRANSPOSE(_xlfn._xlws.SORT(_xlfn._xlws.FILTER(fields[field_level]&amp;" | "&amp;fields[field_id],fields[experiment_ID]=A307)))</f>
        <v xml:space="preserve"> | </v>
      </c>
    </row>
    <row r="308" spans="2:2" x14ac:dyDescent="0.35">
      <c r="B308" t="str" cm="1">
        <f t="array" ref="B308">TRANSPOSE(_xlfn._xlws.SORT(_xlfn._xlws.FILTER(fields[field_level]&amp;" | "&amp;fields[field_id],fields[experiment_ID]=A308)))</f>
        <v xml:space="preserve"> | </v>
      </c>
    </row>
    <row r="309" spans="2:2" x14ac:dyDescent="0.35">
      <c r="B309" t="str" cm="1">
        <f t="array" ref="B309">TRANSPOSE(_xlfn._xlws.SORT(_xlfn._xlws.FILTER(fields[field_level]&amp;" | "&amp;fields[field_id],fields[experiment_ID]=A309)))</f>
        <v xml:space="preserve"> | </v>
      </c>
    </row>
    <row r="310" spans="2:2" x14ac:dyDescent="0.35">
      <c r="B310" t="str" cm="1">
        <f t="array" ref="B310">TRANSPOSE(_xlfn._xlws.SORT(_xlfn._xlws.FILTER(fields[field_level]&amp;" | "&amp;fields[field_id],fields[experiment_ID]=A310)))</f>
        <v xml:space="preserve"> | </v>
      </c>
    </row>
    <row r="311" spans="2:2" x14ac:dyDescent="0.35">
      <c r="B311" t="str" cm="1">
        <f t="array" ref="B311">TRANSPOSE(_xlfn._xlws.SORT(_xlfn._xlws.FILTER(fields[field_level]&amp;" | "&amp;fields[field_id],fields[experiment_ID]=A311)))</f>
        <v xml:space="preserve"> | </v>
      </c>
    </row>
    <row r="312" spans="2:2" x14ac:dyDescent="0.35">
      <c r="B312" t="str" cm="1">
        <f t="array" ref="B312">TRANSPOSE(_xlfn._xlws.SORT(_xlfn._xlws.FILTER(fields[field_level]&amp;" | "&amp;fields[field_id],fields[experiment_ID]=A312)))</f>
        <v xml:space="preserve"> | </v>
      </c>
    </row>
    <row r="313" spans="2:2" x14ac:dyDescent="0.35">
      <c r="B313" t="str" cm="1">
        <f t="array" ref="B313">TRANSPOSE(_xlfn._xlws.SORT(_xlfn._xlws.FILTER(fields[field_level]&amp;" | "&amp;fields[field_id],fields[experiment_ID]=A313)))</f>
        <v xml:space="preserve"> | </v>
      </c>
    </row>
    <row r="314" spans="2:2" x14ac:dyDescent="0.35">
      <c r="B314" t="str" cm="1">
        <f t="array" ref="B314">TRANSPOSE(_xlfn._xlws.SORT(_xlfn._xlws.FILTER(fields[field_level]&amp;" | "&amp;fields[field_id],fields[experiment_ID]=A314)))</f>
        <v xml:space="preserve"> | </v>
      </c>
    </row>
    <row r="315" spans="2:2" x14ac:dyDescent="0.35">
      <c r="B315" t="str" cm="1">
        <f t="array" ref="B315">TRANSPOSE(_xlfn._xlws.SORT(_xlfn._xlws.FILTER(fields[field_level]&amp;" | "&amp;fields[field_id],fields[experiment_ID]=A315)))</f>
        <v xml:space="preserve"> | </v>
      </c>
    </row>
    <row r="316" spans="2:2" x14ac:dyDescent="0.35">
      <c r="B316" t="str" cm="1">
        <f t="array" ref="B316">TRANSPOSE(_xlfn._xlws.SORT(_xlfn._xlws.FILTER(fields[field_level]&amp;" | "&amp;fields[field_id],fields[experiment_ID]=A316)))</f>
        <v xml:space="preserve"> | </v>
      </c>
    </row>
    <row r="317" spans="2:2" x14ac:dyDescent="0.35">
      <c r="B317" t="str" cm="1">
        <f t="array" ref="B317">TRANSPOSE(_xlfn._xlws.SORT(_xlfn._xlws.FILTER(fields[field_level]&amp;" | "&amp;fields[field_id],fields[experiment_ID]=A317)))</f>
        <v xml:space="preserve"> | </v>
      </c>
    </row>
    <row r="318" spans="2:2" x14ac:dyDescent="0.35">
      <c r="B318" t="str" cm="1">
        <f t="array" ref="B318">TRANSPOSE(_xlfn._xlws.SORT(_xlfn._xlws.FILTER(fields[field_level]&amp;" | "&amp;fields[field_id],fields[experiment_ID]=A318)))</f>
        <v xml:space="preserve"> | </v>
      </c>
    </row>
    <row r="319" spans="2:2" x14ac:dyDescent="0.35">
      <c r="B319" t="str" cm="1">
        <f t="array" ref="B319">TRANSPOSE(_xlfn._xlws.SORT(_xlfn._xlws.FILTER(fields[field_level]&amp;" | "&amp;fields[field_id],fields[experiment_ID]=A319)))</f>
        <v xml:space="preserve"> | </v>
      </c>
    </row>
    <row r="320" spans="2:2" x14ac:dyDescent="0.35">
      <c r="B320" t="str" cm="1">
        <f t="array" ref="B320">TRANSPOSE(_xlfn._xlws.SORT(_xlfn._xlws.FILTER(fields[field_level]&amp;" | "&amp;fields[field_id],fields[experiment_ID]=A320)))</f>
        <v xml:space="preserve"> | </v>
      </c>
    </row>
    <row r="321" spans="2:2" x14ac:dyDescent="0.35">
      <c r="B321" t="str" cm="1">
        <f t="array" ref="B321">TRANSPOSE(_xlfn._xlws.SORT(_xlfn._xlws.FILTER(fields[field_level]&amp;" | "&amp;fields[field_id],fields[experiment_ID]=A321)))</f>
        <v xml:space="preserve"> | </v>
      </c>
    </row>
    <row r="322" spans="2:2" x14ac:dyDescent="0.35">
      <c r="B322" t="str" cm="1">
        <f t="array" ref="B322">TRANSPOSE(_xlfn._xlws.SORT(_xlfn._xlws.FILTER(fields[field_level]&amp;" | "&amp;fields[field_id],fields[experiment_ID]=A322)))</f>
        <v xml:space="preserve"> | </v>
      </c>
    </row>
    <row r="323" spans="2:2" x14ac:dyDescent="0.35">
      <c r="B323" t="str" cm="1">
        <f t="array" ref="B323">TRANSPOSE(_xlfn._xlws.SORT(_xlfn._xlws.FILTER(fields[field_level]&amp;" | "&amp;fields[field_id],fields[experiment_ID]=A323)))</f>
        <v xml:space="preserve"> | </v>
      </c>
    </row>
    <row r="324" spans="2:2" x14ac:dyDescent="0.35">
      <c r="B324" t="str" cm="1">
        <f t="array" ref="B324">TRANSPOSE(_xlfn._xlws.SORT(_xlfn._xlws.FILTER(fields[field_level]&amp;" | "&amp;fields[field_id],fields[experiment_ID]=A324)))</f>
        <v xml:space="preserve"> | </v>
      </c>
    </row>
    <row r="325" spans="2:2" x14ac:dyDescent="0.35">
      <c r="B325" t="str" cm="1">
        <f t="array" ref="B325">TRANSPOSE(_xlfn._xlws.SORT(_xlfn._xlws.FILTER(fields[field_level]&amp;" | "&amp;fields[field_id],fields[experiment_ID]=A325)))</f>
        <v xml:space="preserve"> | </v>
      </c>
    </row>
    <row r="326" spans="2:2" x14ac:dyDescent="0.35">
      <c r="B326" t="str" cm="1">
        <f t="array" ref="B326">TRANSPOSE(_xlfn._xlws.SORT(_xlfn._xlws.FILTER(fields[field_level]&amp;" | "&amp;fields[field_id],fields[experiment_ID]=A326)))</f>
        <v xml:space="preserve"> | </v>
      </c>
    </row>
    <row r="327" spans="2:2" x14ac:dyDescent="0.35">
      <c r="B327" t="str" cm="1">
        <f t="array" ref="B327">TRANSPOSE(_xlfn._xlws.SORT(_xlfn._xlws.FILTER(fields[field_level]&amp;" | "&amp;fields[field_id],fields[experiment_ID]=A327)))</f>
        <v xml:space="preserve"> | </v>
      </c>
    </row>
    <row r="328" spans="2:2" x14ac:dyDescent="0.35">
      <c r="B328" t="str" cm="1">
        <f t="array" ref="B328">TRANSPOSE(_xlfn._xlws.SORT(_xlfn._xlws.FILTER(fields[field_level]&amp;" | "&amp;fields[field_id],fields[experiment_ID]=A328)))</f>
        <v xml:space="preserve"> | </v>
      </c>
    </row>
    <row r="329" spans="2:2" x14ac:dyDescent="0.35">
      <c r="B329" t="str" cm="1">
        <f t="array" ref="B329">TRANSPOSE(_xlfn._xlws.SORT(_xlfn._xlws.FILTER(fields[field_level]&amp;" | "&amp;fields[field_id],fields[experiment_ID]=A329)))</f>
        <v xml:space="preserve"> | </v>
      </c>
    </row>
    <row r="330" spans="2:2" x14ac:dyDescent="0.35">
      <c r="B330" t="str" cm="1">
        <f t="array" ref="B330">TRANSPOSE(_xlfn._xlws.SORT(_xlfn._xlws.FILTER(fields[field_level]&amp;" | "&amp;fields[field_id],fields[experiment_ID]=A330)))</f>
        <v xml:space="preserve"> | </v>
      </c>
    </row>
    <row r="331" spans="2:2" x14ac:dyDescent="0.35">
      <c r="B331" t="str" cm="1">
        <f t="array" ref="B331">TRANSPOSE(_xlfn._xlws.SORT(_xlfn._xlws.FILTER(fields[field_level]&amp;" | "&amp;fields[field_id],fields[experiment_ID]=A331)))</f>
        <v xml:space="preserve"> | </v>
      </c>
    </row>
    <row r="332" spans="2:2" x14ac:dyDescent="0.35">
      <c r="B332" t="str" cm="1">
        <f t="array" ref="B332">TRANSPOSE(_xlfn._xlws.SORT(_xlfn._xlws.FILTER(fields[field_level]&amp;" | "&amp;fields[field_id],fields[experiment_ID]=A332)))</f>
        <v xml:space="preserve"> | </v>
      </c>
    </row>
    <row r="333" spans="2:2" x14ac:dyDescent="0.35">
      <c r="B333" t="str" cm="1">
        <f t="array" ref="B333">TRANSPOSE(_xlfn._xlws.SORT(_xlfn._xlws.FILTER(fields[field_level]&amp;" | "&amp;fields[field_id],fields[experiment_ID]=A333)))</f>
        <v xml:space="preserve"> | </v>
      </c>
    </row>
    <row r="334" spans="2:2" x14ac:dyDescent="0.35">
      <c r="B334" t="str" cm="1">
        <f t="array" ref="B334">TRANSPOSE(_xlfn._xlws.SORT(_xlfn._xlws.FILTER(fields[field_level]&amp;" | "&amp;fields[field_id],fields[experiment_ID]=A334)))</f>
        <v xml:space="preserve"> | </v>
      </c>
    </row>
    <row r="335" spans="2:2" x14ac:dyDescent="0.35">
      <c r="B335" t="str" cm="1">
        <f t="array" ref="B335">TRANSPOSE(_xlfn._xlws.SORT(_xlfn._xlws.FILTER(fields[field_level]&amp;" | "&amp;fields[field_id],fields[experiment_ID]=A335)))</f>
        <v xml:space="preserve"> | </v>
      </c>
    </row>
    <row r="336" spans="2:2" x14ac:dyDescent="0.35">
      <c r="B336" t="str" cm="1">
        <f t="array" ref="B336">TRANSPOSE(_xlfn._xlws.SORT(_xlfn._xlws.FILTER(fields[field_level]&amp;" | "&amp;fields[field_id],fields[experiment_ID]=A336)))</f>
        <v xml:space="preserve"> | </v>
      </c>
    </row>
    <row r="337" spans="2:2" x14ac:dyDescent="0.35">
      <c r="B337" t="str" cm="1">
        <f t="array" ref="B337">TRANSPOSE(_xlfn._xlws.SORT(_xlfn._xlws.FILTER(fields[field_level]&amp;" | "&amp;fields[field_id],fields[experiment_ID]=A337)))</f>
        <v xml:space="preserve"> | </v>
      </c>
    </row>
    <row r="338" spans="2:2" x14ac:dyDescent="0.35">
      <c r="B338" t="str" cm="1">
        <f t="array" ref="B338">TRANSPOSE(_xlfn._xlws.SORT(_xlfn._xlws.FILTER(fields[field_level]&amp;" | "&amp;fields[field_id],fields[experiment_ID]=A338)))</f>
        <v xml:space="preserve"> | </v>
      </c>
    </row>
    <row r="339" spans="2:2" x14ac:dyDescent="0.35">
      <c r="B339" t="str" cm="1">
        <f t="array" ref="B339">TRANSPOSE(_xlfn._xlws.SORT(_xlfn._xlws.FILTER(fields[field_level]&amp;" | "&amp;fields[field_id],fields[experiment_ID]=A339)))</f>
        <v xml:space="preserve"> | </v>
      </c>
    </row>
    <row r="340" spans="2:2" x14ac:dyDescent="0.35">
      <c r="B340" t="str" cm="1">
        <f t="array" ref="B340">TRANSPOSE(_xlfn._xlws.SORT(_xlfn._xlws.FILTER(fields[field_level]&amp;" | "&amp;fields[field_id],fields[experiment_ID]=A340)))</f>
        <v xml:space="preserve"> | </v>
      </c>
    </row>
    <row r="341" spans="2:2" x14ac:dyDescent="0.35">
      <c r="B341" t="str" cm="1">
        <f t="array" ref="B341">TRANSPOSE(_xlfn._xlws.SORT(_xlfn._xlws.FILTER(fields[field_level]&amp;" | "&amp;fields[field_id],fields[experiment_ID]=A341)))</f>
        <v xml:space="preserve"> | </v>
      </c>
    </row>
    <row r="342" spans="2:2" x14ac:dyDescent="0.35">
      <c r="B342" t="str" cm="1">
        <f t="array" ref="B342">TRANSPOSE(_xlfn._xlws.SORT(_xlfn._xlws.FILTER(fields[field_level]&amp;" | "&amp;fields[field_id],fields[experiment_ID]=A342)))</f>
        <v xml:space="preserve"> | </v>
      </c>
    </row>
    <row r="343" spans="2:2" x14ac:dyDescent="0.35">
      <c r="B343" t="str" cm="1">
        <f t="array" ref="B343">TRANSPOSE(_xlfn._xlws.SORT(_xlfn._xlws.FILTER(fields[field_level]&amp;" | "&amp;fields[field_id],fields[experiment_ID]=A343)))</f>
        <v xml:space="preserve"> | </v>
      </c>
    </row>
    <row r="344" spans="2:2" x14ac:dyDescent="0.35">
      <c r="B344" t="str" cm="1">
        <f t="array" ref="B344">TRANSPOSE(_xlfn._xlws.SORT(_xlfn._xlws.FILTER(fields[field_level]&amp;" | "&amp;fields[field_id],fields[experiment_ID]=A344)))</f>
        <v xml:space="preserve"> | </v>
      </c>
    </row>
    <row r="345" spans="2:2" x14ac:dyDescent="0.35">
      <c r="B345" t="str" cm="1">
        <f t="array" ref="B345">TRANSPOSE(_xlfn._xlws.SORT(_xlfn._xlws.FILTER(fields[field_level]&amp;" | "&amp;fields[field_id],fields[experiment_ID]=A345)))</f>
        <v xml:space="preserve"> | </v>
      </c>
    </row>
    <row r="346" spans="2:2" x14ac:dyDescent="0.35">
      <c r="B346" t="str" cm="1">
        <f t="array" ref="B346">TRANSPOSE(_xlfn._xlws.SORT(_xlfn._xlws.FILTER(fields[field_level]&amp;" | "&amp;fields[field_id],fields[experiment_ID]=A346)))</f>
        <v xml:space="preserve"> | </v>
      </c>
    </row>
    <row r="347" spans="2:2" x14ac:dyDescent="0.35">
      <c r="B347" t="str" cm="1">
        <f t="array" ref="B347">TRANSPOSE(_xlfn._xlws.SORT(_xlfn._xlws.FILTER(fields[field_level]&amp;" | "&amp;fields[field_id],fields[experiment_ID]=A347)))</f>
        <v xml:space="preserve"> | </v>
      </c>
    </row>
    <row r="348" spans="2:2" x14ac:dyDescent="0.35">
      <c r="B348" t="str" cm="1">
        <f t="array" ref="B348">TRANSPOSE(_xlfn._xlws.SORT(_xlfn._xlws.FILTER(fields[field_level]&amp;" | "&amp;fields[field_id],fields[experiment_ID]=A348)))</f>
        <v xml:space="preserve"> | </v>
      </c>
    </row>
    <row r="349" spans="2:2" x14ac:dyDescent="0.35">
      <c r="B349" t="str" cm="1">
        <f t="array" ref="B349">TRANSPOSE(_xlfn._xlws.SORT(_xlfn._xlws.FILTER(fields[field_level]&amp;" | "&amp;fields[field_id],fields[experiment_ID]=A349)))</f>
        <v xml:space="preserve"> | </v>
      </c>
    </row>
    <row r="350" spans="2:2" x14ac:dyDescent="0.35">
      <c r="B350" t="str" cm="1">
        <f t="array" ref="B350">TRANSPOSE(_xlfn._xlws.SORT(_xlfn._xlws.FILTER(fields[field_level]&amp;" | "&amp;fields[field_id],fields[experiment_ID]=A350)))</f>
        <v xml:space="preserve"> | </v>
      </c>
    </row>
    <row r="351" spans="2:2" x14ac:dyDescent="0.35">
      <c r="B351" t="str" cm="1">
        <f t="array" ref="B351">TRANSPOSE(_xlfn._xlws.SORT(_xlfn._xlws.FILTER(fields[field_level]&amp;" | "&amp;fields[field_id],fields[experiment_ID]=A351)))</f>
        <v xml:space="preserve"> | </v>
      </c>
    </row>
    <row r="352" spans="2:2" x14ac:dyDescent="0.35">
      <c r="B352" t="str" cm="1">
        <f t="array" ref="B352">TRANSPOSE(_xlfn._xlws.SORT(_xlfn._xlws.FILTER(fields[field_level]&amp;" | "&amp;fields[field_id],fields[experiment_ID]=A352)))</f>
        <v xml:space="preserve"> | </v>
      </c>
    </row>
    <row r="353" spans="2:2" x14ac:dyDescent="0.35">
      <c r="B353" t="str" cm="1">
        <f t="array" ref="B353">TRANSPOSE(_xlfn._xlws.SORT(_xlfn._xlws.FILTER(fields[field_level]&amp;" | "&amp;fields[field_id],fields[experiment_ID]=A353)))</f>
        <v xml:space="preserve"> | </v>
      </c>
    </row>
    <row r="354" spans="2:2" x14ac:dyDescent="0.35">
      <c r="B354" t="str" cm="1">
        <f t="array" ref="B354">TRANSPOSE(_xlfn._xlws.SORT(_xlfn._xlws.FILTER(fields[field_level]&amp;" | "&amp;fields[field_id],fields[experiment_ID]=A354)))</f>
        <v xml:space="preserve"> | </v>
      </c>
    </row>
    <row r="355" spans="2:2" x14ac:dyDescent="0.35">
      <c r="B355" t="str" cm="1">
        <f t="array" ref="B355">TRANSPOSE(_xlfn._xlws.SORT(_xlfn._xlws.FILTER(fields[field_level]&amp;" | "&amp;fields[field_id],fields[experiment_ID]=A355)))</f>
        <v xml:space="preserve"> | </v>
      </c>
    </row>
    <row r="356" spans="2:2" x14ac:dyDescent="0.35">
      <c r="B356" t="str" cm="1">
        <f t="array" ref="B356">TRANSPOSE(_xlfn._xlws.SORT(_xlfn._xlws.FILTER(fields[field_level]&amp;" | "&amp;fields[field_id],fields[experiment_ID]=A356)))</f>
        <v xml:space="preserve"> | </v>
      </c>
    </row>
    <row r="357" spans="2:2" x14ac:dyDescent="0.35">
      <c r="B357" t="str" cm="1">
        <f t="array" ref="B357">TRANSPOSE(_xlfn._xlws.SORT(_xlfn._xlws.FILTER(fields[field_level]&amp;" | "&amp;fields[field_id],fields[experiment_ID]=A357)))</f>
        <v xml:space="preserve"> | </v>
      </c>
    </row>
    <row r="358" spans="2:2" x14ac:dyDescent="0.35">
      <c r="B358" t="str" cm="1">
        <f t="array" ref="B358">TRANSPOSE(_xlfn._xlws.SORT(_xlfn._xlws.FILTER(fields[field_level]&amp;" | "&amp;fields[field_id],fields[experiment_ID]=A358)))</f>
        <v xml:space="preserve"> | </v>
      </c>
    </row>
    <row r="359" spans="2:2" x14ac:dyDescent="0.35">
      <c r="B359" t="str" cm="1">
        <f t="array" ref="B359">TRANSPOSE(_xlfn._xlws.SORT(_xlfn._xlws.FILTER(fields[field_level]&amp;" | "&amp;fields[field_id],fields[experiment_ID]=A359)))</f>
        <v xml:space="preserve"> | </v>
      </c>
    </row>
    <row r="360" spans="2:2" x14ac:dyDescent="0.35">
      <c r="B360" t="str" cm="1">
        <f t="array" ref="B360">TRANSPOSE(_xlfn._xlws.SORT(_xlfn._xlws.FILTER(fields[field_level]&amp;" | "&amp;fields[field_id],fields[experiment_ID]=A360)))</f>
        <v xml:space="preserve"> | </v>
      </c>
    </row>
    <row r="361" spans="2:2" x14ac:dyDescent="0.35">
      <c r="B361" t="str" cm="1">
        <f t="array" ref="B361">TRANSPOSE(_xlfn._xlws.SORT(_xlfn._xlws.FILTER(fields[field_level]&amp;" | "&amp;fields[field_id],fields[experiment_ID]=A361)))</f>
        <v xml:space="preserve"> | </v>
      </c>
    </row>
    <row r="362" spans="2:2" x14ac:dyDescent="0.35">
      <c r="B362" t="str" cm="1">
        <f t="array" ref="B362">TRANSPOSE(_xlfn._xlws.SORT(_xlfn._xlws.FILTER(fields[field_level]&amp;" | "&amp;fields[field_id],fields[experiment_ID]=A362)))</f>
        <v xml:space="preserve"> | </v>
      </c>
    </row>
    <row r="363" spans="2:2" x14ac:dyDescent="0.35">
      <c r="B363" t="str" cm="1">
        <f t="array" ref="B363">TRANSPOSE(_xlfn._xlws.SORT(_xlfn._xlws.FILTER(fields[field_level]&amp;" | "&amp;fields[field_id],fields[experiment_ID]=A363)))</f>
        <v xml:space="preserve"> | </v>
      </c>
    </row>
    <row r="364" spans="2:2" x14ac:dyDescent="0.35">
      <c r="B364" t="str" cm="1">
        <f t="array" ref="B364">TRANSPOSE(_xlfn._xlws.SORT(_xlfn._xlws.FILTER(fields[field_level]&amp;" | "&amp;fields[field_id],fields[experiment_ID]=A364)))</f>
        <v xml:space="preserve"> | </v>
      </c>
    </row>
    <row r="365" spans="2:2" x14ac:dyDescent="0.35">
      <c r="B365" t="str" cm="1">
        <f t="array" ref="B365">TRANSPOSE(_xlfn._xlws.SORT(_xlfn._xlws.FILTER(fields[field_level]&amp;" | "&amp;fields[field_id],fields[experiment_ID]=A365)))</f>
        <v xml:space="preserve"> | </v>
      </c>
    </row>
    <row r="366" spans="2:2" x14ac:dyDescent="0.35">
      <c r="B366" t="str" cm="1">
        <f t="array" ref="B366">TRANSPOSE(_xlfn._xlws.SORT(_xlfn._xlws.FILTER(fields[field_level]&amp;" | "&amp;fields[field_id],fields[experiment_ID]=A366)))</f>
        <v xml:space="preserve"> | </v>
      </c>
    </row>
    <row r="367" spans="2:2" x14ac:dyDescent="0.35">
      <c r="B367" t="str" cm="1">
        <f t="array" ref="B367">TRANSPOSE(_xlfn._xlws.SORT(_xlfn._xlws.FILTER(fields[field_level]&amp;" | "&amp;fields[field_id],fields[experiment_ID]=A367)))</f>
        <v xml:space="preserve"> | </v>
      </c>
    </row>
    <row r="368" spans="2:2" x14ac:dyDescent="0.35">
      <c r="B368" t="str" cm="1">
        <f t="array" ref="B368">TRANSPOSE(_xlfn._xlws.SORT(_xlfn._xlws.FILTER(fields[field_level]&amp;" | "&amp;fields[field_id],fields[experiment_ID]=A368)))</f>
        <v xml:space="preserve"> | </v>
      </c>
    </row>
    <row r="369" spans="2:2" x14ac:dyDescent="0.35">
      <c r="B369" t="str" cm="1">
        <f t="array" ref="B369">TRANSPOSE(_xlfn._xlws.SORT(_xlfn._xlws.FILTER(fields[field_level]&amp;" | "&amp;fields[field_id],fields[experiment_ID]=A369)))</f>
        <v xml:space="preserve"> | </v>
      </c>
    </row>
    <row r="370" spans="2:2" x14ac:dyDescent="0.35">
      <c r="B370" t="str" cm="1">
        <f t="array" ref="B370">TRANSPOSE(_xlfn._xlws.SORT(_xlfn._xlws.FILTER(fields[field_level]&amp;" | "&amp;fields[field_id],fields[experiment_ID]=A370)))</f>
        <v xml:space="preserve"> | </v>
      </c>
    </row>
    <row r="371" spans="2:2" x14ac:dyDescent="0.35">
      <c r="B371" t="str" cm="1">
        <f t="array" ref="B371">TRANSPOSE(_xlfn._xlws.SORT(_xlfn._xlws.FILTER(fields[field_level]&amp;" | "&amp;fields[field_id],fields[experiment_ID]=A371)))</f>
        <v xml:space="preserve"> | </v>
      </c>
    </row>
    <row r="372" spans="2:2" x14ac:dyDescent="0.35">
      <c r="B372" t="str" cm="1">
        <f t="array" ref="B372">TRANSPOSE(_xlfn._xlws.SORT(_xlfn._xlws.FILTER(fields[field_level]&amp;" | "&amp;fields[field_id],fields[experiment_ID]=A372)))</f>
        <v xml:space="preserve"> | </v>
      </c>
    </row>
    <row r="373" spans="2:2" x14ac:dyDescent="0.35">
      <c r="B373" t="str" cm="1">
        <f t="array" ref="B373">TRANSPOSE(_xlfn._xlws.SORT(_xlfn._xlws.FILTER(fields[field_level]&amp;" | "&amp;fields[field_id],fields[experiment_ID]=A373)))</f>
        <v xml:space="preserve"> | </v>
      </c>
    </row>
    <row r="374" spans="2:2" x14ac:dyDescent="0.35">
      <c r="B374" t="str" cm="1">
        <f t="array" ref="B374">TRANSPOSE(_xlfn._xlws.SORT(_xlfn._xlws.FILTER(fields[field_level]&amp;" | "&amp;fields[field_id],fields[experiment_ID]=A374)))</f>
        <v xml:space="preserve"> | </v>
      </c>
    </row>
    <row r="375" spans="2:2" x14ac:dyDescent="0.35">
      <c r="B375" t="str" cm="1">
        <f t="array" ref="B375">TRANSPOSE(_xlfn._xlws.SORT(_xlfn._xlws.FILTER(fields[field_level]&amp;" | "&amp;fields[field_id],fields[experiment_ID]=A375)))</f>
        <v xml:space="preserve"> | </v>
      </c>
    </row>
    <row r="376" spans="2:2" x14ac:dyDescent="0.35">
      <c r="B376" t="str" cm="1">
        <f t="array" ref="B376">TRANSPOSE(_xlfn._xlws.SORT(_xlfn._xlws.FILTER(fields[field_level]&amp;" | "&amp;fields[field_id],fields[experiment_ID]=A376)))</f>
        <v xml:space="preserve"> | </v>
      </c>
    </row>
    <row r="377" spans="2:2" x14ac:dyDescent="0.35">
      <c r="B377" t="str" cm="1">
        <f t="array" ref="B377">TRANSPOSE(_xlfn._xlws.SORT(_xlfn._xlws.FILTER(fields[field_level]&amp;" | "&amp;fields[field_id],fields[experiment_ID]=A377)))</f>
        <v xml:space="preserve"> | </v>
      </c>
    </row>
    <row r="378" spans="2:2" x14ac:dyDescent="0.35">
      <c r="B378" t="str" cm="1">
        <f t="array" ref="B378">TRANSPOSE(_xlfn._xlws.SORT(_xlfn._xlws.FILTER(fields[field_level]&amp;" | "&amp;fields[field_id],fields[experiment_ID]=A378)))</f>
        <v xml:space="preserve"> | </v>
      </c>
    </row>
    <row r="379" spans="2:2" x14ac:dyDescent="0.35">
      <c r="B379" t="str" cm="1">
        <f t="array" ref="B379">TRANSPOSE(_xlfn._xlws.SORT(_xlfn._xlws.FILTER(fields[field_level]&amp;" | "&amp;fields[field_id],fields[experiment_ID]=A379)))</f>
        <v xml:space="preserve"> | </v>
      </c>
    </row>
    <row r="380" spans="2:2" x14ac:dyDescent="0.35">
      <c r="B380" t="str" cm="1">
        <f t="array" ref="B380">TRANSPOSE(_xlfn._xlws.SORT(_xlfn._xlws.FILTER(fields[field_level]&amp;" | "&amp;fields[field_id],fields[experiment_ID]=A380)))</f>
        <v xml:space="preserve"> | </v>
      </c>
    </row>
    <row r="381" spans="2:2" x14ac:dyDescent="0.35">
      <c r="B381" t="str" cm="1">
        <f t="array" ref="B381">TRANSPOSE(_xlfn._xlws.SORT(_xlfn._xlws.FILTER(fields[field_level]&amp;" | "&amp;fields[field_id],fields[experiment_ID]=A381)))</f>
        <v xml:space="preserve"> | </v>
      </c>
    </row>
    <row r="382" spans="2:2" x14ac:dyDescent="0.35">
      <c r="B382" t="str" cm="1">
        <f t="array" ref="B382">TRANSPOSE(_xlfn._xlws.SORT(_xlfn._xlws.FILTER(fields[field_level]&amp;" | "&amp;fields[field_id],fields[experiment_ID]=A382)))</f>
        <v xml:space="preserve"> | </v>
      </c>
    </row>
    <row r="383" spans="2:2" x14ac:dyDescent="0.35">
      <c r="B383" t="str" cm="1">
        <f t="array" ref="B383">TRANSPOSE(_xlfn._xlws.SORT(_xlfn._xlws.FILTER(fields[field_level]&amp;" | "&amp;fields[field_id],fields[experiment_ID]=A383)))</f>
        <v xml:space="preserve"> | </v>
      </c>
    </row>
    <row r="384" spans="2:2" x14ac:dyDescent="0.35">
      <c r="B384" t="str" cm="1">
        <f t="array" ref="B384">TRANSPOSE(_xlfn._xlws.SORT(_xlfn._xlws.FILTER(fields[field_level]&amp;" | "&amp;fields[field_id],fields[experiment_ID]=A384)))</f>
        <v xml:space="preserve"> | </v>
      </c>
    </row>
    <row r="385" spans="2:2" x14ac:dyDescent="0.35">
      <c r="B385" t="str" cm="1">
        <f t="array" ref="B385">TRANSPOSE(_xlfn._xlws.SORT(_xlfn._xlws.FILTER(fields[field_level]&amp;" | "&amp;fields[field_id],fields[experiment_ID]=A385)))</f>
        <v xml:space="preserve"> | </v>
      </c>
    </row>
    <row r="386" spans="2:2" x14ac:dyDescent="0.35">
      <c r="B386" t="str" cm="1">
        <f t="array" ref="B386">TRANSPOSE(_xlfn._xlws.SORT(_xlfn._xlws.FILTER(fields[field_level]&amp;" | "&amp;fields[field_id],fields[experiment_ID]=A386)))</f>
        <v xml:space="preserve"> | </v>
      </c>
    </row>
    <row r="387" spans="2:2" x14ac:dyDescent="0.35">
      <c r="B387" t="str" cm="1">
        <f t="array" ref="B387">TRANSPOSE(_xlfn._xlws.SORT(_xlfn._xlws.FILTER(fields[field_level]&amp;" | "&amp;fields[field_id],fields[experiment_ID]=A387)))</f>
        <v xml:space="preserve"> | </v>
      </c>
    </row>
    <row r="388" spans="2:2" x14ac:dyDescent="0.35">
      <c r="B388" t="str" cm="1">
        <f t="array" ref="B388">TRANSPOSE(_xlfn._xlws.SORT(_xlfn._xlws.FILTER(fields[field_level]&amp;" | "&amp;fields[field_id],fields[experiment_ID]=A388)))</f>
        <v xml:space="preserve"> | </v>
      </c>
    </row>
    <row r="389" spans="2:2" x14ac:dyDescent="0.35">
      <c r="B389" t="str" cm="1">
        <f t="array" ref="B389">TRANSPOSE(_xlfn._xlws.SORT(_xlfn._xlws.FILTER(fields[field_level]&amp;" | "&amp;fields[field_id],fields[experiment_ID]=A389)))</f>
        <v xml:space="preserve"> | </v>
      </c>
    </row>
    <row r="390" spans="2:2" x14ac:dyDescent="0.35">
      <c r="B390" t="str" cm="1">
        <f t="array" ref="B390">TRANSPOSE(_xlfn._xlws.SORT(_xlfn._xlws.FILTER(fields[field_level]&amp;" | "&amp;fields[field_id],fields[experiment_ID]=A390)))</f>
        <v xml:space="preserve"> | </v>
      </c>
    </row>
    <row r="391" spans="2:2" x14ac:dyDescent="0.35">
      <c r="B391" t="str" cm="1">
        <f t="array" ref="B391">TRANSPOSE(_xlfn._xlws.SORT(_xlfn._xlws.FILTER(fields[field_level]&amp;" | "&amp;fields[field_id],fields[experiment_ID]=A391)))</f>
        <v xml:space="preserve"> | </v>
      </c>
    </row>
    <row r="392" spans="2:2" x14ac:dyDescent="0.35">
      <c r="B392" t="str" cm="1">
        <f t="array" ref="B392">TRANSPOSE(_xlfn._xlws.SORT(_xlfn._xlws.FILTER(fields[field_level]&amp;" | "&amp;fields[field_id],fields[experiment_ID]=A392)))</f>
        <v xml:space="preserve"> | </v>
      </c>
    </row>
    <row r="393" spans="2:2" x14ac:dyDescent="0.35">
      <c r="B393" t="str" cm="1">
        <f t="array" ref="B393">TRANSPOSE(_xlfn._xlws.SORT(_xlfn._xlws.FILTER(fields[field_level]&amp;" | "&amp;fields[field_id],fields[experiment_ID]=A393)))</f>
        <v xml:space="preserve"> | </v>
      </c>
    </row>
    <row r="394" spans="2:2" x14ac:dyDescent="0.35">
      <c r="B394" t="str" cm="1">
        <f t="array" ref="B394">TRANSPOSE(_xlfn._xlws.SORT(_xlfn._xlws.FILTER(fields[field_level]&amp;" | "&amp;fields[field_id],fields[experiment_ID]=A394)))</f>
        <v xml:space="preserve"> | </v>
      </c>
    </row>
    <row r="395" spans="2:2" x14ac:dyDescent="0.35">
      <c r="B395" t="str" cm="1">
        <f t="array" ref="B395">TRANSPOSE(_xlfn._xlws.SORT(_xlfn._xlws.FILTER(fields[field_level]&amp;" | "&amp;fields[field_id],fields[experiment_ID]=A395)))</f>
        <v xml:space="preserve"> | </v>
      </c>
    </row>
    <row r="396" spans="2:2" x14ac:dyDescent="0.35">
      <c r="B396" t="str" cm="1">
        <f t="array" ref="B396">TRANSPOSE(_xlfn._xlws.SORT(_xlfn._xlws.FILTER(fields[field_level]&amp;" | "&amp;fields[field_id],fields[experiment_ID]=A396)))</f>
        <v xml:space="preserve"> | </v>
      </c>
    </row>
    <row r="397" spans="2:2" x14ac:dyDescent="0.35">
      <c r="B397" t="str" cm="1">
        <f t="array" ref="B397">TRANSPOSE(_xlfn._xlws.SORT(_xlfn._xlws.FILTER(fields[field_level]&amp;" | "&amp;fields[field_id],fields[experiment_ID]=A397)))</f>
        <v xml:space="preserve"> | </v>
      </c>
    </row>
    <row r="398" spans="2:2" x14ac:dyDescent="0.35">
      <c r="B398" t="str" cm="1">
        <f t="array" ref="B398">TRANSPOSE(_xlfn._xlws.SORT(_xlfn._xlws.FILTER(fields[field_level]&amp;" | "&amp;fields[field_id],fields[experiment_ID]=A398)))</f>
        <v xml:space="preserve"> | </v>
      </c>
    </row>
    <row r="399" spans="2:2" x14ac:dyDescent="0.35">
      <c r="B399" t="str" cm="1">
        <f t="array" ref="B399">TRANSPOSE(_xlfn._xlws.SORT(_xlfn._xlws.FILTER(fields[field_level]&amp;" | "&amp;fields[field_id],fields[experiment_ID]=A399)))</f>
        <v xml:space="preserve"> | </v>
      </c>
    </row>
    <row r="400" spans="2:2" x14ac:dyDescent="0.35">
      <c r="B400" t="str" cm="1">
        <f t="array" ref="B400">TRANSPOSE(_xlfn._xlws.SORT(_xlfn._xlws.FILTER(fields[field_level]&amp;" | "&amp;fields[field_id],fields[experiment_ID]=A400)))</f>
        <v xml:space="preserve"> | </v>
      </c>
    </row>
    <row r="401" spans="2:2" x14ac:dyDescent="0.35">
      <c r="B401" t="str" cm="1">
        <f t="array" ref="B401">TRANSPOSE(_xlfn._xlws.SORT(_xlfn._xlws.FILTER(fields[field_level]&amp;" | "&amp;fields[field_id],fields[experiment_ID]=A401)))</f>
        <v xml:space="preserve"> | </v>
      </c>
    </row>
    <row r="402" spans="2:2" x14ac:dyDescent="0.35">
      <c r="B402" t="str" cm="1">
        <f t="array" ref="B402">TRANSPOSE(_xlfn._xlws.SORT(_xlfn._xlws.FILTER(fields[field_level]&amp;" | "&amp;fields[field_id],fields[experiment_ID]=A402)))</f>
        <v xml:space="preserve"> | </v>
      </c>
    </row>
    <row r="403" spans="2:2" x14ac:dyDescent="0.35">
      <c r="B403" t="str" cm="1">
        <f t="array" ref="B403">TRANSPOSE(_xlfn._xlws.SORT(_xlfn._xlws.FILTER(fields[field_level]&amp;" | "&amp;fields[field_id],fields[experiment_ID]=A403)))</f>
        <v xml:space="preserve"> | </v>
      </c>
    </row>
    <row r="404" spans="2:2" x14ac:dyDescent="0.35">
      <c r="B404" t="str" cm="1">
        <f t="array" ref="B404">TRANSPOSE(_xlfn._xlws.SORT(_xlfn._xlws.FILTER(fields[field_level]&amp;" | "&amp;fields[field_id],fields[experiment_ID]=A404)))</f>
        <v xml:space="preserve"> | </v>
      </c>
    </row>
    <row r="405" spans="2:2" x14ac:dyDescent="0.35">
      <c r="B405" t="str" cm="1">
        <f t="array" ref="B405">TRANSPOSE(_xlfn._xlws.SORT(_xlfn._xlws.FILTER(fields[field_level]&amp;" | "&amp;fields[field_id],fields[experiment_ID]=A405)))</f>
        <v xml:space="preserve"> | </v>
      </c>
    </row>
    <row r="406" spans="2:2" x14ac:dyDescent="0.35">
      <c r="B406" t="str" cm="1">
        <f t="array" ref="B406">TRANSPOSE(_xlfn._xlws.SORT(_xlfn._xlws.FILTER(fields[field_level]&amp;" | "&amp;fields[field_id],fields[experiment_ID]=A406)))</f>
        <v xml:space="preserve"> | </v>
      </c>
    </row>
    <row r="407" spans="2:2" x14ac:dyDescent="0.35">
      <c r="B407" t="str" cm="1">
        <f t="array" ref="B407">TRANSPOSE(_xlfn._xlws.SORT(_xlfn._xlws.FILTER(fields[field_level]&amp;" | "&amp;fields[field_id],fields[experiment_ID]=A407)))</f>
        <v xml:space="preserve"> | </v>
      </c>
    </row>
    <row r="408" spans="2:2" x14ac:dyDescent="0.35">
      <c r="B408" t="str" cm="1">
        <f t="array" ref="B408">TRANSPOSE(_xlfn._xlws.SORT(_xlfn._xlws.FILTER(fields[field_level]&amp;" | "&amp;fields[field_id],fields[experiment_ID]=A408)))</f>
        <v xml:space="preserve"> | </v>
      </c>
    </row>
    <row r="409" spans="2:2" x14ac:dyDescent="0.35">
      <c r="B409" t="str" cm="1">
        <f t="array" ref="B409">TRANSPOSE(_xlfn._xlws.SORT(_xlfn._xlws.FILTER(fields[field_level]&amp;" | "&amp;fields[field_id],fields[experiment_ID]=A409)))</f>
        <v xml:space="preserve"> | </v>
      </c>
    </row>
    <row r="410" spans="2:2" x14ac:dyDescent="0.35">
      <c r="B410" t="str" cm="1">
        <f t="array" ref="B410">TRANSPOSE(_xlfn._xlws.SORT(_xlfn._xlws.FILTER(fields[field_level]&amp;" | "&amp;fields[field_id],fields[experiment_ID]=A410)))</f>
        <v xml:space="preserve"> | </v>
      </c>
    </row>
    <row r="411" spans="2:2" x14ac:dyDescent="0.35">
      <c r="B411" t="str" cm="1">
        <f t="array" ref="B411">TRANSPOSE(_xlfn._xlws.SORT(_xlfn._xlws.FILTER(fields[field_level]&amp;" | "&amp;fields[field_id],fields[experiment_ID]=A411)))</f>
        <v xml:space="preserve"> | </v>
      </c>
    </row>
    <row r="412" spans="2:2" x14ac:dyDescent="0.35">
      <c r="B412" t="str" cm="1">
        <f t="array" ref="B412">TRANSPOSE(_xlfn._xlws.SORT(_xlfn._xlws.FILTER(fields[field_level]&amp;" | "&amp;fields[field_id],fields[experiment_ID]=A412)))</f>
        <v xml:space="preserve"> | </v>
      </c>
    </row>
    <row r="413" spans="2:2" x14ac:dyDescent="0.35">
      <c r="B413" t="str" cm="1">
        <f t="array" ref="B413">TRANSPOSE(_xlfn._xlws.SORT(_xlfn._xlws.FILTER(fields[field_level]&amp;" | "&amp;fields[field_id],fields[experiment_ID]=A413)))</f>
        <v xml:space="preserve"> | </v>
      </c>
    </row>
    <row r="414" spans="2:2" x14ac:dyDescent="0.35">
      <c r="B414" t="str" cm="1">
        <f t="array" ref="B414">TRANSPOSE(_xlfn._xlws.SORT(_xlfn._xlws.FILTER(fields[field_level]&amp;" | "&amp;fields[field_id],fields[experiment_ID]=A414)))</f>
        <v xml:space="preserve"> | </v>
      </c>
    </row>
    <row r="415" spans="2:2" x14ac:dyDescent="0.35">
      <c r="B415" t="str" cm="1">
        <f t="array" ref="B415">TRANSPOSE(_xlfn._xlws.SORT(_xlfn._xlws.FILTER(fields[field_level]&amp;" | "&amp;fields[field_id],fields[experiment_ID]=A415)))</f>
        <v xml:space="preserve"> | </v>
      </c>
    </row>
    <row r="416" spans="2:2" x14ac:dyDescent="0.35">
      <c r="B416" t="str" cm="1">
        <f t="array" ref="B416">TRANSPOSE(_xlfn._xlws.SORT(_xlfn._xlws.FILTER(fields[field_level]&amp;" | "&amp;fields[field_id],fields[experiment_ID]=A416)))</f>
        <v xml:space="preserve"> | </v>
      </c>
    </row>
    <row r="417" spans="2:2" x14ac:dyDescent="0.35">
      <c r="B417" t="str" cm="1">
        <f t="array" ref="B417">TRANSPOSE(_xlfn._xlws.SORT(_xlfn._xlws.FILTER(fields[field_level]&amp;" | "&amp;fields[field_id],fields[experiment_ID]=A417)))</f>
        <v xml:space="preserve"> | </v>
      </c>
    </row>
    <row r="418" spans="2:2" x14ac:dyDescent="0.35">
      <c r="B418" t="str" cm="1">
        <f t="array" ref="B418">TRANSPOSE(_xlfn._xlws.SORT(_xlfn._xlws.FILTER(fields[field_level]&amp;" | "&amp;fields[field_id],fields[experiment_ID]=A418)))</f>
        <v xml:space="preserve"> | </v>
      </c>
    </row>
    <row r="419" spans="2:2" x14ac:dyDescent="0.35">
      <c r="B419" t="str" cm="1">
        <f t="array" ref="B419">TRANSPOSE(_xlfn._xlws.SORT(_xlfn._xlws.FILTER(fields[field_level]&amp;" | "&amp;fields[field_id],fields[experiment_ID]=A419)))</f>
        <v xml:space="preserve"> | </v>
      </c>
    </row>
    <row r="420" spans="2:2" x14ac:dyDescent="0.35">
      <c r="B420" t="str" cm="1">
        <f t="array" ref="B420">TRANSPOSE(_xlfn._xlws.SORT(_xlfn._xlws.FILTER(fields[field_level]&amp;" | "&amp;fields[field_id],fields[experiment_ID]=A420)))</f>
        <v xml:space="preserve"> | </v>
      </c>
    </row>
    <row r="421" spans="2:2" x14ac:dyDescent="0.35">
      <c r="B421" t="str" cm="1">
        <f t="array" ref="B421">TRANSPOSE(_xlfn._xlws.SORT(_xlfn._xlws.FILTER(fields[field_level]&amp;" | "&amp;fields[field_id],fields[experiment_ID]=A421)))</f>
        <v xml:space="preserve"> | </v>
      </c>
    </row>
    <row r="422" spans="2:2" x14ac:dyDescent="0.35">
      <c r="B422" t="str" cm="1">
        <f t="array" ref="B422">TRANSPOSE(_xlfn._xlws.SORT(_xlfn._xlws.FILTER(fields[field_level]&amp;" | "&amp;fields[field_id],fields[experiment_ID]=A422)))</f>
        <v xml:space="preserve"> | </v>
      </c>
    </row>
    <row r="423" spans="2:2" x14ac:dyDescent="0.35">
      <c r="B423" t="str" cm="1">
        <f t="array" ref="B423">TRANSPOSE(_xlfn._xlws.SORT(_xlfn._xlws.FILTER(fields[field_level]&amp;" | "&amp;fields[field_id],fields[experiment_ID]=A423)))</f>
        <v xml:space="preserve"> | </v>
      </c>
    </row>
    <row r="424" spans="2:2" x14ac:dyDescent="0.35">
      <c r="B424" t="str" cm="1">
        <f t="array" ref="B424">TRANSPOSE(_xlfn._xlws.SORT(_xlfn._xlws.FILTER(fields[field_level]&amp;" | "&amp;fields[field_id],fields[experiment_ID]=A424)))</f>
        <v xml:space="preserve"> | </v>
      </c>
    </row>
    <row r="425" spans="2:2" x14ac:dyDescent="0.35">
      <c r="B425" t="str" cm="1">
        <f t="array" ref="B425">TRANSPOSE(_xlfn._xlws.SORT(_xlfn._xlws.FILTER(fields[field_level]&amp;" | "&amp;fields[field_id],fields[experiment_ID]=A425)))</f>
        <v xml:space="preserve"> | </v>
      </c>
    </row>
    <row r="426" spans="2:2" x14ac:dyDescent="0.35">
      <c r="B426" t="str" cm="1">
        <f t="array" ref="B426">TRANSPOSE(_xlfn._xlws.SORT(_xlfn._xlws.FILTER(fields[field_level]&amp;" | "&amp;fields[field_id],fields[experiment_ID]=A426)))</f>
        <v xml:space="preserve"> | </v>
      </c>
    </row>
    <row r="427" spans="2:2" x14ac:dyDescent="0.35">
      <c r="B427" t="str" cm="1">
        <f t="array" ref="B427">TRANSPOSE(_xlfn._xlws.SORT(_xlfn._xlws.FILTER(fields[field_level]&amp;" | "&amp;fields[field_id],fields[experiment_ID]=A427)))</f>
        <v xml:space="preserve"> | </v>
      </c>
    </row>
    <row r="428" spans="2:2" x14ac:dyDescent="0.35">
      <c r="B428" t="str" cm="1">
        <f t="array" ref="B428">TRANSPOSE(_xlfn._xlws.SORT(_xlfn._xlws.FILTER(fields[field_level]&amp;" | "&amp;fields[field_id],fields[experiment_ID]=A428)))</f>
        <v xml:space="preserve"> | </v>
      </c>
    </row>
    <row r="429" spans="2:2" x14ac:dyDescent="0.35">
      <c r="B429" t="str" cm="1">
        <f t="array" ref="B429">TRANSPOSE(_xlfn._xlws.SORT(_xlfn._xlws.FILTER(fields[field_level]&amp;" | "&amp;fields[field_id],fields[experiment_ID]=A429)))</f>
        <v xml:space="preserve"> | </v>
      </c>
    </row>
    <row r="430" spans="2:2" x14ac:dyDescent="0.35">
      <c r="B430" t="str" cm="1">
        <f t="array" ref="B430">TRANSPOSE(_xlfn._xlws.SORT(_xlfn._xlws.FILTER(fields[field_level]&amp;" | "&amp;fields[field_id],fields[experiment_ID]=A430)))</f>
        <v xml:space="preserve"> | </v>
      </c>
    </row>
    <row r="431" spans="2:2" x14ac:dyDescent="0.35">
      <c r="B431" t="str" cm="1">
        <f t="array" ref="B431">TRANSPOSE(_xlfn._xlws.SORT(_xlfn._xlws.FILTER(fields[field_level]&amp;" | "&amp;fields[field_id],fields[experiment_ID]=A431)))</f>
        <v xml:space="preserve"> | </v>
      </c>
    </row>
    <row r="432" spans="2:2" x14ac:dyDescent="0.35">
      <c r="B432" t="str" cm="1">
        <f t="array" ref="B432">TRANSPOSE(_xlfn._xlws.SORT(_xlfn._xlws.FILTER(fields[field_level]&amp;" | "&amp;fields[field_id],fields[experiment_ID]=A432)))</f>
        <v xml:space="preserve"> | </v>
      </c>
    </row>
    <row r="433" spans="2:2" x14ac:dyDescent="0.35">
      <c r="B433" t="str" cm="1">
        <f t="array" ref="B433">TRANSPOSE(_xlfn._xlws.SORT(_xlfn._xlws.FILTER(fields[field_level]&amp;" | "&amp;fields[field_id],fields[experiment_ID]=A433)))</f>
        <v xml:space="preserve"> | </v>
      </c>
    </row>
    <row r="434" spans="2:2" x14ac:dyDescent="0.35">
      <c r="B434" t="str" cm="1">
        <f t="array" ref="B434">TRANSPOSE(_xlfn._xlws.SORT(_xlfn._xlws.FILTER(fields[field_level]&amp;" | "&amp;fields[field_id],fields[experiment_ID]=A434)))</f>
        <v xml:space="preserve"> | </v>
      </c>
    </row>
    <row r="435" spans="2:2" x14ac:dyDescent="0.35">
      <c r="B435" t="str" cm="1">
        <f t="array" ref="B435">TRANSPOSE(_xlfn._xlws.SORT(_xlfn._xlws.FILTER(fields[field_level]&amp;" | "&amp;fields[field_id],fields[experiment_ID]=A435)))</f>
        <v xml:space="preserve"> | </v>
      </c>
    </row>
    <row r="436" spans="2:2" x14ac:dyDescent="0.35">
      <c r="B436" t="str" cm="1">
        <f t="array" ref="B436">TRANSPOSE(_xlfn._xlws.SORT(_xlfn._xlws.FILTER(fields[field_level]&amp;" | "&amp;fields[field_id],fields[experiment_ID]=A436)))</f>
        <v xml:space="preserve"> | </v>
      </c>
    </row>
    <row r="437" spans="2:2" x14ac:dyDescent="0.35">
      <c r="B437" t="str" cm="1">
        <f t="array" ref="B437">TRANSPOSE(_xlfn._xlws.SORT(_xlfn._xlws.FILTER(fields[field_level]&amp;" | "&amp;fields[field_id],fields[experiment_ID]=A437)))</f>
        <v xml:space="preserve"> | </v>
      </c>
    </row>
    <row r="438" spans="2:2" x14ac:dyDescent="0.35">
      <c r="B438" t="str" cm="1">
        <f t="array" ref="B438">TRANSPOSE(_xlfn._xlws.SORT(_xlfn._xlws.FILTER(fields[field_level]&amp;" | "&amp;fields[field_id],fields[experiment_ID]=A438)))</f>
        <v xml:space="preserve"> | </v>
      </c>
    </row>
    <row r="439" spans="2:2" x14ac:dyDescent="0.35">
      <c r="B439" t="str" cm="1">
        <f t="array" ref="B439">TRANSPOSE(_xlfn._xlws.SORT(_xlfn._xlws.FILTER(fields[field_level]&amp;" | "&amp;fields[field_id],fields[experiment_ID]=A439)))</f>
        <v xml:space="preserve"> | </v>
      </c>
    </row>
    <row r="440" spans="2:2" x14ac:dyDescent="0.35">
      <c r="B440" t="str" cm="1">
        <f t="array" ref="B440">TRANSPOSE(_xlfn._xlws.SORT(_xlfn._xlws.FILTER(fields[field_level]&amp;" | "&amp;fields[field_id],fields[experiment_ID]=A440)))</f>
        <v xml:space="preserve"> | </v>
      </c>
    </row>
    <row r="441" spans="2:2" x14ac:dyDescent="0.35">
      <c r="B441" t="str" cm="1">
        <f t="array" ref="B441">TRANSPOSE(_xlfn._xlws.SORT(_xlfn._xlws.FILTER(fields[field_level]&amp;" | "&amp;fields[field_id],fields[experiment_ID]=A441)))</f>
        <v xml:space="preserve"> | </v>
      </c>
    </row>
    <row r="442" spans="2:2" x14ac:dyDescent="0.35">
      <c r="B442" t="str" cm="1">
        <f t="array" ref="B442">TRANSPOSE(_xlfn._xlws.SORT(_xlfn._xlws.FILTER(fields[field_level]&amp;" | "&amp;fields[field_id],fields[experiment_ID]=A442)))</f>
        <v xml:space="preserve"> | </v>
      </c>
    </row>
    <row r="443" spans="2:2" x14ac:dyDescent="0.35">
      <c r="B443" t="str" cm="1">
        <f t="array" ref="B443">TRANSPOSE(_xlfn._xlws.SORT(_xlfn._xlws.FILTER(fields[field_level]&amp;" | "&amp;fields[field_id],fields[experiment_ID]=A443)))</f>
        <v xml:space="preserve"> | </v>
      </c>
    </row>
    <row r="444" spans="2:2" x14ac:dyDescent="0.35">
      <c r="B444" t="str" cm="1">
        <f t="array" ref="B444">TRANSPOSE(_xlfn._xlws.SORT(_xlfn._xlws.FILTER(fields[field_level]&amp;" | "&amp;fields[field_id],fields[experiment_ID]=A444)))</f>
        <v xml:space="preserve"> | </v>
      </c>
    </row>
    <row r="445" spans="2:2" x14ac:dyDescent="0.35">
      <c r="B445" t="str" cm="1">
        <f t="array" ref="B445">TRANSPOSE(_xlfn._xlws.SORT(_xlfn._xlws.FILTER(fields[field_level]&amp;" | "&amp;fields[field_id],fields[experiment_ID]=A445)))</f>
        <v xml:space="preserve"> | </v>
      </c>
    </row>
    <row r="446" spans="2:2" x14ac:dyDescent="0.35">
      <c r="B446" t="str" cm="1">
        <f t="array" ref="B446">TRANSPOSE(_xlfn._xlws.SORT(_xlfn._xlws.FILTER(fields[field_level]&amp;" | "&amp;fields[field_id],fields[experiment_ID]=A446)))</f>
        <v xml:space="preserve"> | </v>
      </c>
    </row>
    <row r="447" spans="2:2" x14ac:dyDescent="0.35">
      <c r="B447" t="str" cm="1">
        <f t="array" ref="B447">TRANSPOSE(_xlfn._xlws.SORT(_xlfn._xlws.FILTER(fields[field_level]&amp;" | "&amp;fields[field_id],fields[experiment_ID]=A447)))</f>
        <v xml:space="preserve"> | </v>
      </c>
    </row>
    <row r="448" spans="2:2" x14ac:dyDescent="0.35">
      <c r="B448" t="str" cm="1">
        <f t="array" ref="B448">TRANSPOSE(_xlfn._xlws.SORT(_xlfn._xlws.FILTER(fields[field_level]&amp;" | "&amp;fields[field_id],fields[experiment_ID]=A448)))</f>
        <v xml:space="preserve"> | </v>
      </c>
    </row>
    <row r="449" spans="2:2" x14ac:dyDescent="0.35">
      <c r="B449" t="str" cm="1">
        <f t="array" ref="B449">TRANSPOSE(_xlfn._xlws.SORT(_xlfn._xlws.FILTER(fields[field_level]&amp;" | "&amp;fields[field_id],fields[experiment_ID]=A449)))</f>
        <v xml:space="preserve"> | </v>
      </c>
    </row>
    <row r="450" spans="2:2" x14ac:dyDescent="0.35">
      <c r="B450" t="str" cm="1">
        <f t="array" ref="B450">TRANSPOSE(_xlfn._xlws.SORT(_xlfn._xlws.FILTER(fields[field_level]&amp;" | "&amp;fields[field_id],fields[experiment_ID]=A450)))</f>
        <v xml:space="preserve"> | </v>
      </c>
    </row>
    <row r="451" spans="2:2" x14ac:dyDescent="0.35">
      <c r="B451" t="str" cm="1">
        <f t="array" ref="B451">TRANSPOSE(_xlfn._xlws.SORT(_xlfn._xlws.FILTER(fields[field_level]&amp;" | "&amp;fields[field_id],fields[experiment_ID]=A451)))</f>
        <v xml:space="preserve"> | </v>
      </c>
    </row>
    <row r="452" spans="2:2" x14ac:dyDescent="0.35">
      <c r="B452" t="str" cm="1">
        <f t="array" ref="B452">TRANSPOSE(_xlfn._xlws.SORT(_xlfn._xlws.FILTER(fields[field_level]&amp;" | "&amp;fields[field_id],fields[experiment_ID]=A452)))</f>
        <v xml:space="preserve"> | </v>
      </c>
    </row>
    <row r="453" spans="2:2" x14ac:dyDescent="0.35">
      <c r="B453" t="str" cm="1">
        <f t="array" ref="B453">TRANSPOSE(_xlfn._xlws.SORT(_xlfn._xlws.FILTER(fields[field_level]&amp;" | "&amp;fields[field_id],fields[experiment_ID]=A453)))</f>
        <v xml:space="preserve"> | </v>
      </c>
    </row>
    <row r="454" spans="2:2" x14ac:dyDescent="0.35">
      <c r="B454" t="str" cm="1">
        <f t="array" ref="B454">TRANSPOSE(_xlfn._xlws.SORT(_xlfn._xlws.FILTER(fields[field_level]&amp;" | "&amp;fields[field_id],fields[experiment_ID]=A454)))</f>
        <v xml:space="preserve"> | </v>
      </c>
    </row>
    <row r="455" spans="2:2" x14ac:dyDescent="0.35">
      <c r="B455" t="str" cm="1">
        <f t="array" ref="B455">TRANSPOSE(_xlfn._xlws.SORT(_xlfn._xlws.FILTER(fields[field_level]&amp;" | "&amp;fields[field_id],fields[experiment_ID]=A455)))</f>
        <v xml:space="preserve"> | </v>
      </c>
    </row>
    <row r="456" spans="2:2" x14ac:dyDescent="0.35">
      <c r="B456" t="str" cm="1">
        <f t="array" ref="B456">TRANSPOSE(_xlfn._xlws.SORT(_xlfn._xlws.FILTER(fields[field_level]&amp;" | "&amp;fields[field_id],fields[experiment_ID]=A456)))</f>
        <v xml:space="preserve"> | </v>
      </c>
    </row>
    <row r="457" spans="2:2" x14ac:dyDescent="0.35">
      <c r="B457" t="str" cm="1">
        <f t="array" ref="B457">TRANSPOSE(_xlfn._xlws.SORT(_xlfn._xlws.FILTER(fields[field_level]&amp;" | "&amp;fields[field_id],fields[experiment_ID]=A457)))</f>
        <v xml:space="preserve"> | </v>
      </c>
    </row>
    <row r="458" spans="2:2" x14ac:dyDescent="0.35">
      <c r="B458" t="str" cm="1">
        <f t="array" ref="B458">TRANSPOSE(_xlfn._xlws.SORT(_xlfn._xlws.FILTER(fields[field_level]&amp;" | "&amp;fields[field_id],fields[experiment_ID]=A458)))</f>
        <v xml:space="preserve"> | </v>
      </c>
    </row>
    <row r="459" spans="2:2" x14ac:dyDescent="0.35">
      <c r="B459" t="str" cm="1">
        <f t="array" ref="B459">TRANSPOSE(_xlfn._xlws.SORT(_xlfn._xlws.FILTER(fields[field_level]&amp;" | "&amp;fields[field_id],fields[experiment_ID]=A459)))</f>
        <v xml:space="preserve"> | </v>
      </c>
    </row>
    <row r="460" spans="2:2" x14ac:dyDescent="0.35">
      <c r="B460" t="str" cm="1">
        <f t="array" ref="B460">TRANSPOSE(_xlfn._xlws.SORT(_xlfn._xlws.FILTER(fields[field_level]&amp;" | "&amp;fields[field_id],fields[experiment_ID]=A460)))</f>
        <v xml:space="preserve"> | </v>
      </c>
    </row>
    <row r="461" spans="2:2" x14ac:dyDescent="0.35">
      <c r="B461" t="str" cm="1">
        <f t="array" ref="B461">TRANSPOSE(_xlfn._xlws.SORT(_xlfn._xlws.FILTER(fields[field_level]&amp;" | "&amp;fields[field_id],fields[experiment_ID]=A461)))</f>
        <v xml:space="preserve"> | </v>
      </c>
    </row>
    <row r="462" spans="2:2" x14ac:dyDescent="0.35">
      <c r="B462" t="str" cm="1">
        <f t="array" ref="B462">TRANSPOSE(_xlfn._xlws.SORT(_xlfn._xlws.FILTER(fields[field_level]&amp;" | "&amp;fields[field_id],fields[experiment_ID]=A462)))</f>
        <v xml:space="preserve"> | </v>
      </c>
    </row>
    <row r="463" spans="2:2" x14ac:dyDescent="0.35">
      <c r="B463" t="str" cm="1">
        <f t="array" ref="B463">TRANSPOSE(_xlfn._xlws.SORT(_xlfn._xlws.FILTER(fields[field_level]&amp;" | "&amp;fields[field_id],fields[experiment_ID]=A463)))</f>
        <v xml:space="preserve"> | </v>
      </c>
    </row>
    <row r="464" spans="2:2" x14ac:dyDescent="0.35">
      <c r="B464" t="str" cm="1">
        <f t="array" ref="B464">TRANSPOSE(_xlfn._xlws.SORT(_xlfn._xlws.FILTER(fields[field_level]&amp;" | "&amp;fields[field_id],fields[experiment_ID]=A464)))</f>
        <v xml:space="preserve"> | </v>
      </c>
    </row>
    <row r="465" spans="2:2" x14ac:dyDescent="0.35">
      <c r="B465" t="str" cm="1">
        <f t="array" ref="B465">TRANSPOSE(_xlfn._xlws.SORT(_xlfn._xlws.FILTER(fields[field_level]&amp;" | "&amp;fields[field_id],fields[experiment_ID]=A465)))</f>
        <v xml:space="preserve"> | </v>
      </c>
    </row>
    <row r="466" spans="2:2" x14ac:dyDescent="0.35">
      <c r="B466" t="str" cm="1">
        <f t="array" ref="B466">TRANSPOSE(_xlfn._xlws.SORT(_xlfn._xlws.FILTER(fields[field_level]&amp;" | "&amp;fields[field_id],fields[experiment_ID]=A466)))</f>
        <v xml:space="preserve"> | </v>
      </c>
    </row>
    <row r="467" spans="2:2" x14ac:dyDescent="0.35">
      <c r="B467" t="str" cm="1">
        <f t="array" ref="B467">TRANSPOSE(_xlfn._xlws.SORT(_xlfn._xlws.FILTER(fields[field_level]&amp;" | "&amp;fields[field_id],fields[experiment_ID]=A467)))</f>
        <v xml:space="preserve"> | </v>
      </c>
    </row>
    <row r="468" spans="2:2" x14ac:dyDescent="0.35">
      <c r="B468" t="str" cm="1">
        <f t="array" ref="B468">TRANSPOSE(_xlfn._xlws.SORT(_xlfn._xlws.FILTER(fields[field_level]&amp;" | "&amp;fields[field_id],fields[experiment_ID]=A468)))</f>
        <v xml:space="preserve"> | </v>
      </c>
    </row>
    <row r="469" spans="2:2" x14ac:dyDescent="0.35">
      <c r="B469" t="str" cm="1">
        <f t="array" ref="B469">TRANSPOSE(_xlfn._xlws.SORT(_xlfn._xlws.FILTER(fields[field_level]&amp;" | "&amp;fields[field_id],fields[experiment_ID]=A469)))</f>
        <v xml:space="preserve"> | </v>
      </c>
    </row>
    <row r="470" spans="2:2" x14ac:dyDescent="0.35">
      <c r="B470" t="str" cm="1">
        <f t="array" ref="B470">TRANSPOSE(_xlfn._xlws.SORT(_xlfn._xlws.FILTER(fields[field_level]&amp;" | "&amp;fields[field_id],fields[experiment_ID]=A470)))</f>
        <v xml:space="preserve"> | </v>
      </c>
    </row>
    <row r="471" spans="2:2" x14ac:dyDescent="0.35">
      <c r="B471" t="str" cm="1">
        <f t="array" ref="B471">TRANSPOSE(_xlfn._xlws.SORT(_xlfn._xlws.FILTER(fields[field_level]&amp;" | "&amp;fields[field_id],fields[experiment_ID]=A471)))</f>
        <v xml:space="preserve"> | </v>
      </c>
    </row>
    <row r="472" spans="2:2" x14ac:dyDescent="0.35">
      <c r="B472" t="str" cm="1">
        <f t="array" ref="B472">TRANSPOSE(_xlfn._xlws.SORT(_xlfn._xlws.FILTER(fields[field_level]&amp;" | "&amp;fields[field_id],fields[experiment_ID]=A472)))</f>
        <v xml:space="preserve"> | </v>
      </c>
    </row>
    <row r="473" spans="2:2" x14ac:dyDescent="0.35">
      <c r="B473" t="str" cm="1">
        <f t="array" ref="B473">TRANSPOSE(_xlfn._xlws.SORT(_xlfn._xlws.FILTER(fields[field_level]&amp;" | "&amp;fields[field_id],fields[experiment_ID]=A473)))</f>
        <v xml:space="preserve"> | </v>
      </c>
    </row>
    <row r="474" spans="2:2" x14ac:dyDescent="0.35">
      <c r="B474" t="str" cm="1">
        <f t="array" ref="B474">TRANSPOSE(_xlfn._xlws.SORT(_xlfn._xlws.FILTER(fields[field_level]&amp;" | "&amp;fields[field_id],fields[experiment_ID]=A474)))</f>
        <v xml:space="preserve"> | </v>
      </c>
    </row>
    <row r="475" spans="2:2" x14ac:dyDescent="0.35">
      <c r="B475" t="str" cm="1">
        <f t="array" ref="B475">TRANSPOSE(_xlfn._xlws.SORT(_xlfn._xlws.FILTER(fields[field_level]&amp;" | "&amp;fields[field_id],fields[experiment_ID]=A475)))</f>
        <v xml:space="preserve"> | </v>
      </c>
    </row>
    <row r="476" spans="2:2" x14ac:dyDescent="0.35">
      <c r="B476" t="str" cm="1">
        <f t="array" ref="B476">TRANSPOSE(_xlfn._xlws.SORT(_xlfn._xlws.FILTER(fields[field_level]&amp;" | "&amp;fields[field_id],fields[experiment_ID]=A476)))</f>
        <v xml:space="preserve"> | </v>
      </c>
    </row>
    <row r="477" spans="2:2" x14ac:dyDescent="0.35">
      <c r="B477" t="str" cm="1">
        <f t="array" ref="B477">TRANSPOSE(_xlfn._xlws.SORT(_xlfn._xlws.FILTER(fields[field_level]&amp;" | "&amp;fields[field_id],fields[experiment_ID]=A477)))</f>
        <v xml:space="preserve"> | </v>
      </c>
    </row>
    <row r="478" spans="2:2" x14ac:dyDescent="0.35">
      <c r="B478" t="str" cm="1">
        <f t="array" ref="B478">TRANSPOSE(_xlfn._xlws.SORT(_xlfn._xlws.FILTER(fields[field_level]&amp;" | "&amp;fields[field_id],fields[experiment_ID]=A478)))</f>
        <v xml:space="preserve"> | </v>
      </c>
    </row>
    <row r="479" spans="2:2" x14ac:dyDescent="0.35">
      <c r="B479" t="str" cm="1">
        <f t="array" ref="B479">TRANSPOSE(_xlfn._xlws.SORT(_xlfn._xlws.FILTER(fields[field_level]&amp;" | "&amp;fields[field_id],fields[experiment_ID]=A479)))</f>
        <v xml:space="preserve"> | </v>
      </c>
    </row>
    <row r="480" spans="2:2" x14ac:dyDescent="0.35">
      <c r="B480" t="str" cm="1">
        <f t="array" ref="B480">TRANSPOSE(_xlfn._xlws.SORT(_xlfn._xlws.FILTER(fields[field_level]&amp;" | "&amp;fields[field_id],fields[experiment_ID]=A480)))</f>
        <v xml:space="preserve"> | </v>
      </c>
    </row>
    <row r="481" spans="2:2" x14ac:dyDescent="0.35">
      <c r="B481" t="str" cm="1">
        <f t="array" ref="B481">TRANSPOSE(_xlfn._xlws.SORT(_xlfn._xlws.FILTER(fields[field_level]&amp;" | "&amp;fields[field_id],fields[experiment_ID]=A481)))</f>
        <v xml:space="preserve"> | </v>
      </c>
    </row>
    <row r="482" spans="2:2" x14ac:dyDescent="0.35">
      <c r="B482" t="str" cm="1">
        <f t="array" ref="B482">TRANSPOSE(_xlfn._xlws.SORT(_xlfn._xlws.FILTER(fields[field_level]&amp;" | "&amp;fields[field_id],fields[experiment_ID]=A482)))</f>
        <v xml:space="preserve"> | </v>
      </c>
    </row>
    <row r="483" spans="2:2" x14ac:dyDescent="0.35">
      <c r="B483" t="str" cm="1">
        <f t="array" ref="B483">TRANSPOSE(_xlfn._xlws.SORT(_xlfn._xlws.FILTER(fields[field_level]&amp;" | "&amp;fields[field_id],fields[experiment_ID]=A483)))</f>
        <v xml:space="preserve"> | </v>
      </c>
    </row>
    <row r="484" spans="2:2" x14ac:dyDescent="0.35">
      <c r="B484" t="str" cm="1">
        <f t="array" ref="B484">TRANSPOSE(_xlfn._xlws.SORT(_xlfn._xlws.FILTER(fields[field_level]&amp;" | "&amp;fields[field_id],fields[experiment_ID]=A484)))</f>
        <v xml:space="preserve"> | </v>
      </c>
    </row>
    <row r="485" spans="2:2" x14ac:dyDescent="0.35">
      <c r="B485" t="str" cm="1">
        <f t="array" ref="B485">TRANSPOSE(_xlfn._xlws.SORT(_xlfn._xlws.FILTER(fields[field_level]&amp;" | "&amp;fields[field_id],fields[experiment_ID]=A485)))</f>
        <v xml:space="preserve"> | </v>
      </c>
    </row>
    <row r="486" spans="2:2" x14ac:dyDescent="0.35">
      <c r="B486" t="str" cm="1">
        <f t="array" ref="B486">TRANSPOSE(_xlfn._xlws.SORT(_xlfn._xlws.FILTER(fields[field_level]&amp;" | "&amp;fields[field_id],fields[experiment_ID]=A486)))</f>
        <v xml:space="preserve"> | </v>
      </c>
    </row>
    <row r="487" spans="2:2" x14ac:dyDescent="0.35">
      <c r="B487" t="str" cm="1">
        <f t="array" ref="B487">TRANSPOSE(_xlfn._xlws.SORT(_xlfn._xlws.FILTER(fields[field_level]&amp;" | "&amp;fields[field_id],fields[experiment_ID]=A487)))</f>
        <v xml:space="preserve"> | </v>
      </c>
    </row>
    <row r="488" spans="2:2" x14ac:dyDescent="0.35">
      <c r="B488" t="str" cm="1">
        <f t="array" ref="B488">TRANSPOSE(_xlfn._xlws.SORT(_xlfn._xlws.FILTER(fields[field_level]&amp;" | "&amp;fields[field_id],fields[experiment_ID]=A488)))</f>
        <v xml:space="preserve"> | </v>
      </c>
    </row>
    <row r="489" spans="2:2" x14ac:dyDescent="0.35">
      <c r="B489" t="str" cm="1">
        <f t="array" ref="B489">TRANSPOSE(_xlfn._xlws.SORT(_xlfn._xlws.FILTER(fields[field_level]&amp;" | "&amp;fields[field_id],fields[experiment_ID]=A489)))</f>
        <v xml:space="preserve"> | </v>
      </c>
    </row>
    <row r="490" spans="2:2" x14ac:dyDescent="0.35">
      <c r="B490" t="str" cm="1">
        <f t="array" ref="B490">TRANSPOSE(_xlfn._xlws.SORT(_xlfn._xlws.FILTER(fields[field_level]&amp;" | "&amp;fields[field_id],fields[experiment_ID]=A490)))</f>
        <v xml:space="preserve"> | </v>
      </c>
    </row>
    <row r="491" spans="2:2" x14ac:dyDescent="0.35">
      <c r="B491" t="str" cm="1">
        <f t="array" ref="B491">TRANSPOSE(_xlfn._xlws.SORT(_xlfn._xlws.FILTER(fields[field_level]&amp;" | "&amp;fields[field_id],fields[experiment_ID]=A491)))</f>
        <v xml:space="preserve"> | </v>
      </c>
    </row>
    <row r="492" spans="2:2" x14ac:dyDescent="0.35">
      <c r="B492" t="str" cm="1">
        <f t="array" ref="B492">TRANSPOSE(_xlfn._xlws.SORT(_xlfn._xlws.FILTER(fields[field_level]&amp;" | "&amp;fields[field_id],fields[experiment_ID]=A492)))</f>
        <v xml:space="preserve"> | </v>
      </c>
    </row>
    <row r="493" spans="2:2" x14ac:dyDescent="0.35">
      <c r="B493" t="str" cm="1">
        <f t="array" ref="B493">TRANSPOSE(_xlfn._xlws.SORT(_xlfn._xlws.FILTER(fields[field_level]&amp;" | "&amp;fields[field_id],fields[experiment_ID]=A493)))</f>
        <v xml:space="preserve"> | </v>
      </c>
    </row>
    <row r="494" spans="2:2" x14ac:dyDescent="0.35">
      <c r="B494" t="str" cm="1">
        <f t="array" ref="B494">TRANSPOSE(_xlfn._xlws.SORT(_xlfn._xlws.FILTER(fields[field_level]&amp;" | "&amp;fields[field_id],fields[experiment_ID]=A494)))</f>
        <v xml:space="preserve"> | </v>
      </c>
    </row>
    <row r="495" spans="2:2" x14ac:dyDescent="0.35">
      <c r="B495" t="str" cm="1">
        <f t="array" ref="B495">TRANSPOSE(_xlfn._xlws.SORT(_xlfn._xlws.FILTER(fields[field_level]&amp;" | "&amp;fields[field_id],fields[experiment_ID]=A495)))</f>
        <v xml:space="preserve"> | </v>
      </c>
    </row>
    <row r="496" spans="2:2" x14ac:dyDescent="0.35">
      <c r="B496" t="str" cm="1">
        <f t="array" ref="B496">TRANSPOSE(_xlfn._xlws.SORT(_xlfn._xlws.FILTER(fields[field_level]&amp;" | "&amp;fields[field_id],fields[experiment_ID]=A496)))</f>
        <v xml:space="preserve"> | </v>
      </c>
    </row>
    <row r="497" spans="2:2" x14ac:dyDescent="0.35">
      <c r="B497" t="str" cm="1">
        <f t="array" ref="B497">TRANSPOSE(_xlfn._xlws.SORT(_xlfn._xlws.FILTER(fields[field_level]&amp;" | "&amp;fields[field_id],fields[experiment_ID]=A497)))</f>
        <v xml:space="preserve"> | </v>
      </c>
    </row>
    <row r="498" spans="2:2" x14ac:dyDescent="0.35">
      <c r="B498" t="str" cm="1">
        <f t="array" ref="B498">TRANSPOSE(_xlfn._xlws.SORT(_xlfn._xlws.FILTER(fields[field_level]&amp;" | "&amp;fields[field_id],fields[experiment_ID]=A498)))</f>
        <v xml:space="preserve"> | </v>
      </c>
    </row>
    <row r="499" spans="2:2" x14ac:dyDescent="0.35">
      <c r="B499" t="str" cm="1">
        <f t="array" ref="B499">TRANSPOSE(_xlfn._xlws.SORT(_xlfn._xlws.FILTER(fields[field_level]&amp;" | "&amp;fields[field_id],fields[experiment_ID]=A499)))</f>
        <v xml:space="preserve"> | </v>
      </c>
    </row>
    <row r="500" spans="2:2" s="108" customFormat="1" x14ac:dyDescent="0.3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ED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134" s="124" customFormat="1" x14ac:dyDescent="0.35">
      <c r="A1" s="123" t="s">
        <v>2045</v>
      </c>
      <c r="I1" s="125" t="s">
        <v>7438</v>
      </c>
    </row>
    <row r="2" spans="1:134" x14ac:dyDescent="0.35">
      <c r="A2" t="str" cm="1">
        <f t="array" ref="A2:A3">_xlfn._xlws.SORT(_xlfn.UNIQUE(_xlfn._xlws.FILTER(tillage[experiment_ID], tillage[experiment_ID] &lt;&gt; "")))</f>
        <v>Li_2014_method</v>
      </c>
      <c r="B2" t="str" cm="1">
        <f t="array" ref="B2:O2">TRANSPOSE(_xlfn._xlws.SORT(_xlfn._xlws.FILTER(tillage[tillage_level]&amp;" | "&amp;tillage[tillage_treatment_name],tillage[experiment_ID]=A2)))</f>
        <v>1 | tillage_1979</v>
      </c>
      <c r="C2" t="str">
        <v>10 | tillage_1988</v>
      </c>
      <c r="D2" t="str">
        <v>11 | tillage_1989</v>
      </c>
      <c r="E2" t="str">
        <v>12 | tillage_1990</v>
      </c>
      <c r="F2" t="str">
        <v>13 | tillage_1991</v>
      </c>
      <c r="G2" t="str">
        <v>14 | tillage_1992</v>
      </c>
      <c r="H2" t="str">
        <v>2 | tillage_1980</v>
      </c>
      <c r="I2" t="str">
        <v>3 | tillage_1981</v>
      </c>
      <c r="J2" t="str">
        <v>4 | tillage_1982</v>
      </c>
      <c r="K2" t="str">
        <v>5 | tillage_1983</v>
      </c>
      <c r="L2" t="str">
        <v>6 | tillage_1984</v>
      </c>
      <c r="M2" t="str">
        <v>7 | tillage_1985</v>
      </c>
      <c r="N2" t="str">
        <v>8 | tillage_1986</v>
      </c>
      <c r="O2" t="str">
        <v>9 | tillage_1987</v>
      </c>
      <c r="DQ2" cm="1">
        <f t="array" ref="DQ2:ED2">TRANSPOSE(_xlfn._xlws.SORT(_xlfn._xlws.FILTER(tillage[tillage_level],tillage[experiment_ID]=A2)))</f>
        <v>1</v>
      </c>
      <c r="DR2">
        <v>2</v>
      </c>
      <c r="DS2">
        <v>3</v>
      </c>
      <c r="DT2">
        <v>4</v>
      </c>
      <c r="DU2">
        <v>5</v>
      </c>
      <c r="DV2">
        <v>6</v>
      </c>
      <c r="DW2">
        <v>7</v>
      </c>
      <c r="DX2">
        <v>8</v>
      </c>
      <c r="DY2">
        <v>9</v>
      </c>
      <c r="DZ2">
        <v>10</v>
      </c>
      <c r="EA2">
        <v>11</v>
      </c>
      <c r="EB2">
        <v>12</v>
      </c>
      <c r="EC2">
        <v>13</v>
      </c>
      <c r="ED2">
        <v>14</v>
      </c>
    </row>
    <row r="3" spans="1:134" x14ac:dyDescent="0.35">
      <c r="A3" t="str">
        <v>Ventrella_2016_method</v>
      </c>
      <c r="B3" t="str" cm="1">
        <f t="array" ref="B3">TRANSPOSE(_xlfn._xlws.SORT(_xlfn._xlws.FILTER(tillage[tillage_level]&amp;" | "&amp;tillage[tillage_treatment_name],tillage[experiment_ID]=A3)))</f>
        <v>1 | tillage</v>
      </c>
      <c r="DQ3" cm="1">
        <f t="array" ref="DQ3">TRANSPOSE(_xlfn._xlws.SORT(_xlfn._xlws.FILTER(tillage[tillage_level],tillage[experiment_ID]=A3)))</f>
        <v>1</v>
      </c>
    </row>
    <row r="4" spans="1:134" x14ac:dyDescent="0.3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34" x14ac:dyDescent="0.3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34" x14ac:dyDescent="0.3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34" x14ac:dyDescent="0.3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34" x14ac:dyDescent="0.3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34" x14ac:dyDescent="0.3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34" x14ac:dyDescent="0.3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34" x14ac:dyDescent="0.3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34" x14ac:dyDescent="0.3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34" x14ac:dyDescent="0.3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34" x14ac:dyDescent="0.3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34" x14ac:dyDescent="0.3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34" x14ac:dyDescent="0.3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3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3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3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3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3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3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3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3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3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3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3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3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3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3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3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3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3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3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3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3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3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3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3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3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3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3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3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3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3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3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3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3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3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3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3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3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3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3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3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3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3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3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3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3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3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3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3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3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3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3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3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3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3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3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3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3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3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3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3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3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3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3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3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3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3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3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3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3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3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3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3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3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3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3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3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3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3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3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3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3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3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3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3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3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3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3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3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3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3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3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3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3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3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3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3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3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3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3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3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3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3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3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3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3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3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3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3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3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3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3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3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3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3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3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3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3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3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3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3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3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3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3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3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3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3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3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3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3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3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3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3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3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3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3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3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3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3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3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3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3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3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3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3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3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3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3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3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3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3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3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3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3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3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3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3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3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3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3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3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3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3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3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3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3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3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3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3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3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3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3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3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3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3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3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3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3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3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3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3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3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3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3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3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3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3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3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3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3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3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3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3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3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3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3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3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3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3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3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3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3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3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3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3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3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3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3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3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3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3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3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3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3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3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3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3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3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3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3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3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3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3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3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3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3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3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3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3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3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3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3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3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3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3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3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3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3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3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3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3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3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3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3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3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3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3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3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3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3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3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3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3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3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3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3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3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3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3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3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3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3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3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3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3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3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3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3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3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3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3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3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3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3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3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3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3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3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3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3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3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3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3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3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3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3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3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3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3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3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3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3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3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3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3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3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3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3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3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3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3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3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3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3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3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3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3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3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3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3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3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3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3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3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3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3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3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3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3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3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3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3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3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3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3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3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3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3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3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3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3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3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3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3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3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3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3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3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3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3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3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3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3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3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3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3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3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3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3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3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3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3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3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3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3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3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3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3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3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3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3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3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3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3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3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3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3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3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3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3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3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3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3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3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3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3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3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3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3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3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3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3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3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3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3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3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3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3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3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3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3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3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3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3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3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3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3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3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3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3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3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3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3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3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3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3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3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3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3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3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3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3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3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3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3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3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3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3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3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3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3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3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3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3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3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3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3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3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3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3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3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3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3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3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3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3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3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3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3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3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3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3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3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3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3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3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3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3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3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3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3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3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3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3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3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3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3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3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3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3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3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3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3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3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3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3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3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3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3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3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3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3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3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3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3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3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3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3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3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3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3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3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3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3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3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3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R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7445</v>
      </c>
      <c r="I1" s="125" t="s">
        <v>7438</v>
      </c>
    </row>
    <row r="2" spans="1:122" x14ac:dyDescent="0.35">
      <c r="A2" t="str" cm="1">
        <f t="array" ref="A2">_xlfn._xlws.SORT(_xlfn.UNIQUE(_xlfn._xlws.FILTER(soilAnalyses[experiment_ID], soilAnalyses[experiment_ID] &lt;&gt; "")))</f>
        <v>Boulch_2021_method</v>
      </c>
      <c r="B2" t="str" cm="1">
        <f t="array" ref="B2:C2">TRANSPOSE(_xlfn._xlws.SORT(_xlfn._xlws.FILTER(soilAnalyses[soil_analysis_level]&amp;" | "&amp;soilAnalyses[soil_analysis_name],soilAnalyses[experiment_ID]=A2)))</f>
        <v>1 | beauvais</v>
      </c>
      <c r="C2" t="str">
        <v>2 | catillon</v>
      </c>
      <c r="DQ2" cm="1">
        <f t="array" ref="DQ2:DR2">TRANSPOSE(_xlfn._xlws.SORT(_xlfn._xlws.FILTER(soilAnalyses[soil_analysis_level],soilAnalyses[experiment_ID]=A2)))</f>
        <v>1</v>
      </c>
      <c r="DR2">
        <v>2</v>
      </c>
    </row>
    <row r="3" spans="1:122" x14ac:dyDescent="0.3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2" x14ac:dyDescent="0.3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2" x14ac:dyDescent="0.3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2" x14ac:dyDescent="0.3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2" x14ac:dyDescent="0.3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2" x14ac:dyDescent="0.3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2" x14ac:dyDescent="0.3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2" x14ac:dyDescent="0.3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2" x14ac:dyDescent="0.3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2" x14ac:dyDescent="0.3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2" x14ac:dyDescent="0.3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2" x14ac:dyDescent="0.3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2" x14ac:dyDescent="0.3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2" x14ac:dyDescent="0.3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3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3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3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3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3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3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3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3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3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3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3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3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3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3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3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3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3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3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3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3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3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3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3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3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3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3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3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3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3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3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3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3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3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3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3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3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3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3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3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3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3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3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3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3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3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3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3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3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3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3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3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3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3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3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3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3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3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3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3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3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3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3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3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3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3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3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3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3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3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3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3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3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3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3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3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3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3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3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3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3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3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3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3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3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3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3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3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3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3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3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3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3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3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3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3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3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3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3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3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3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3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3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3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3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3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3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3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3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3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3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3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3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3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3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3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3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3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3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3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3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3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3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3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3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3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3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3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3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3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3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3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3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3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3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3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3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3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3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3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3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3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3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3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3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3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3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3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3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3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3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3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3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3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3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3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3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3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3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3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3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3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3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3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3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3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3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3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3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3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3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3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3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3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3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3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3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3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3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3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3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3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3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3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3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3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3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3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3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3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3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3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3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3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3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3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3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3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3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3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3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3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3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3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3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3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3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3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3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3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3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3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3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3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3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3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3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3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3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3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3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3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3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3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3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3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3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3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3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3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3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3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3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3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3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3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3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3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3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3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3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3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3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3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3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3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3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3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3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3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3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3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3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3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3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3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3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3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3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3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3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3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3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3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3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3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3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3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3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3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3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3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3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3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3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3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3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3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3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3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3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3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3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3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3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3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3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3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3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3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3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3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3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3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3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3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3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3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3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3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3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3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3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3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3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3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3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3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3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3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3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3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3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3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3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3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3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3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3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3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3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3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3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3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3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3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3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3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3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3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3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3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3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3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3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3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3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3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3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3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3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3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3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3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3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3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3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3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3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3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3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3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3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3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3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3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3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3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3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3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3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3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3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3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3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3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3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3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3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3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3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3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3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3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3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3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3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3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3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3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3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3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3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3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3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3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3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3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3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3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3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3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3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3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3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3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3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3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3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3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3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3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3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3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3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3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3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3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3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3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3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3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3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3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3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3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3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3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3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3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3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3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3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3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3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3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3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3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3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3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3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3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3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3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3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3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3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3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3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3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3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3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3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3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3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3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3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3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3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3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3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3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3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3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3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3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3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3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3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3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3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3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3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3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3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3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3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3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3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3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3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3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3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3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3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3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3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3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3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3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3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3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3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3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3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HM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221" s="124" customFormat="1" x14ac:dyDescent="0.35">
      <c r="A1" s="123" t="s">
        <v>1672</v>
      </c>
      <c r="I1" s="125" t="s">
        <v>7438</v>
      </c>
    </row>
    <row r="2" spans="1:221" x14ac:dyDescent="0.35">
      <c r="A2" t="str" cm="1">
        <f t="array" ref="A2:A4">_xlfn._xlws.SORT(_xlfn.UNIQUE(_xlfn._xlws.FILTER(initialConditions[experiment_ID], initialConditions[experiment_ID] &lt;&gt; "")))</f>
        <v>Boulch_2021_method</v>
      </c>
      <c r="B2" t="str" cm="1">
        <f t="array" ref="B2:D2">TRANSPOSE(_xlfn._xlws.SORT(_xlfn._xlws.FILTER(initialConditions[initial_conditions_level]&amp;" | "&amp;initialConditions[initial_conditions_name],initialConditions[experiment_ID]=A2)))</f>
        <v>1 | beauvais</v>
      </c>
      <c r="C2" t="str">
        <v>2 | catillon</v>
      </c>
      <c r="D2" t="str">
        <v xml:space="preserve">3 | </v>
      </c>
      <c r="DQ2" cm="1">
        <f t="array" ref="DQ2:DS2">TRANSPOSE(_xlfn._xlws.SORT(_xlfn._xlws.FILTER(initialConditions[initial_conditions_level],initialConditions[experiment_ID]=A2)))</f>
        <v>1</v>
      </c>
      <c r="DR2">
        <v>2</v>
      </c>
      <c r="DS2">
        <v>3</v>
      </c>
    </row>
    <row r="3" spans="1:221" x14ac:dyDescent="0.35">
      <c r="A3" t="str">
        <v>Dettori_2017_method</v>
      </c>
      <c r="B3" t="str" cm="1">
        <f t="array" ref="B3">TRANSPOSE(_xlfn._xlws.SORT(_xlfn._xlws.FILTER(initialConditions[initial_conditions_level]&amp;" | "&amp;initialConditions[initial_conditions_name],initialConditions[experiment_ID]=A3)))</f>
        <v>1 | 1973_2004</v>
      </c>
      <c r="DQ3" cm="1">
        <f t="array" ref="DQ3">TRANSPOSE(_xlfn._xlws.SORT(_xlfn._xlws.FILTER(initialConditions[initial_conditions_level],initialConditions[experiment_ID]=A3)))</f>
        <v>1</v>
      </c>
    </row>
    <row r="4" spans="1:221" x14ac:dyDescent="0.35">
      <c r="A4" t="str">
        <v>Ventrella_2016_method</v>
      </c>
      <c r="B4" t="str" cm="1">
        <f t="array" ref="B4:C4">TRANSPOSE(_xlfn._xlws.SORT(_xlfn._xlws.FILTER(initialConditions[initial_conditions_level]&amp;" | "&amp;initialConditions[initial_conditions_name],initialConditions[experiment_ID]=A4)))</f>
        <v>1 | T1</v>
      </c>
      <c r="C4" t="str">
        <v>2 | T2_T2_T3_T4_T5_T6_T7_T8</v>
      </c>
      <c r="DQ4" cm="1">
        <f t="array" ref="DQ4:DR4">TRANSPOSE(_xlfn._xlws.SORT(_xlfn._xlws.FILTER(initialConditions[initial_conditions_level],initialConditions[experiment_ID]=A4)))</f>
        <v>1</v>
      </c>
      <c r="DR4">
        <v>2</v>
      </c>
    </row>
    <row r="5" spans="1:221" x14ac:dyDescent="0.35">
      <c r="B5" t="str" cm="1">
        <f t="array" ref="B5:CX5">TRANSPOSE(_xlfn._xlws.SORT(_xlfn._xlws.FILTER(initialConditions[initial_conditions_level]&amp;" | "&amp;initialConditions[initial_conditions_name],initialConditions[experiment_ID]=A5)))</f>
        <v xml:space="preserve"> | </v>
      </c>
      <c r="C5" t="str">
        <v xml:space="preserve">0 | </v>
      </c>
      <c r="D5" t="str">
        <v xml:space="preserve">0 | </v>
      </c>
      <c r="E5" t="str">
        <v xml:space="preserve">0 | </v>
      </c>
      <c r="F5" t="str">
        <v xml:space="preserve">0 | </v>
      </c>
      <c r="G5" t="str">
        <v xml:space="preserve">0 | </v>
      </c>
      <c r="H5" t="str">
        <v xml:space="preserve">0 | </v>
      </c>
      <c r="I5" t="str">
        <v xml:space="preserve">0 | </v>
      </c>
      <c r="J5" t="str">
        <v xml:space="preserve">0 | </v>
      </c>
      <c r="K5" t="str">
        <v xml:space="preserve">0 | </v>
      </c>
      <c r="L5" t="str">
        <v xml:space="preserve">0 | </v>
      </c>
      <c r="M5" t="str">
        <v xml:space="preserve">0 | </v>
      </c>
      <c r="N5" t="str">
        <v xml:space="preserve">0 | </v>
      </c>
      <c r="O5" t="str">
        <v xml:space="preserve">0 | </v>
      </c>
      <c r="P5" t="str">
        <v xml:space="preserve">0 | </v>
      </c>
      <c r="Q5" t="str">
        <v xml:space="preserve">0 | </v>
      </c>
      <c r="R5" t="str">
        <v xml:space="preserve">0 | </v>
      </c>
      <c r="S5" t="str">
        <v xml:space="preserve">0 | </v>
      </c>
      <c r="T5" t="str">
        <v xml:space="preserve">0 | </v>
      </c>
      <c r="U5" t="str">
        <v xml:space="preserve">0 | </v>
      </c>
      <c r="V5" t="str">
        <v xml:space="preserve">0 | </v>
      </c>
      <c r="W5" t="str">
        <v xml:space="preserve">0 | </v>
      </c>
      <c r="X5" t="str">
        <v xml:space="preserve">0 | </v>
      </c>
      <c r="Y5" t="str">
        <v xml:space="preserve">0 | </v>
      </c>
      <c r="Z5" t="str">
        <v xml:space="preserve">0 | </v>
      </c>
      <c r="AA5" t="str">
        <v xml:space="preserve">0 | </v>
      </c>
      <c r="AB5" t="str">
        <v xml:space="preserve">0 | </v>
      </c>
      <c r="AC5" t="str">
        <v xml:space="preserve">0 | </v>
      </c>
      <c r="AD5" t="str">
        <v xml:space="preserve">0 | </v>
      </c>
      <c r="AE5" t="str">
        <v xml:space="preserve">0 | </v>
      </c>
      <c r="AF5" t="str">
        <v xml:space="preserve">0 | </v>
      </c>
      <c r="AG5" t="str">
        <v xml:space="preserve">0 | </v>
      </c>
      <c r="AH5" t="str">
        <v xml:space="preserve">0 | </v>
      </c>
      <c r="AI5" t="str">
        <v xml:space="preserve">0 | </v>
      </c>
      <c r="AJ5" t="str">
        <v xml:space="preserve">0 | </v>
      </c>
      <c r="AK5" t="str">
        <v xml:space="preserve">0 | </v>
      </c>
      <c r="AL5" t="str">
        <v xml:space="preserve">0 | </v>
      </c>
      <c r="AM5" t="str">
        <v xml:space="preserve">0 | </v>
      </c>
      <c r="AN5" t="str">
        <v xml:space="preserve">0 | </v>
      </c>
      <c r="AO5" t="str">
        <v xml:space="preserve">0 | </v>
      </c>
      <c r="AP5" t="str">
        <v xml:space="preserve">0 | </v>
      </c>
      <c r="AQ5" t="str">
        <v xml:space="preserve">0 | </v>
      </c>
      <c r="AR5" t="str">
        <v xml:space="preserve">0 | </v>
      </c>
      <c r="AS5" t="str">
        <v xml:space="preserve">0 | </v>
      </c>
      <c r="AT5" t="str">
        <v xml:space="preserve">0 | </v>
      </c>
      <c r="AU5" t="str">
        <v xml:space="preserve">0 | </v>
      </c>
      <c r="AV5" t="str">
        <v xml:space="preserve">0 | </v>
      </c>
      <c r="AW5" t="str">
        <v xml:space="preserve">0 | </v>
      </c>
      <c r="AX5" t="str">
        <v xml:space="preserve">0 | </v>
      </c>
      <c r="AY5" t="str">
        <v xml:space="preserve">0 | </v>
      </c>
      <c r="AZ5" t="str">
        <v xml:space="preserve">0 | </v>
      </c>
      <c r="BA5" t="str">
        <v xml:space="preserve">0 | </v>
      </c>
      <c r="BB5" t="str">
        <v xml:space="preserve">0 | </v>
      </c>
      <c r="BC5" t="str">
        <v xml:space="preserve">0 | </v>
      </c>
      <c r="BD5" t="str">
        <v xml:space="preserve">0 | </v>
      </c>
      <c r="BE5" t="str">
        <v xml:space="preserve">0 | </v>
      </c>
      <c r="BF5" t="str">
        <v xml:space="preserve">0 | </v>
      </c>
      <c r="BG5" t="str">
        <v xml:space="preserve">0 | </v>
      </c>
      <c r="BH5" t="str">
        <v xml:space="preserve">0 | </v>
      </c>
      <c r="BI5" t="str">
        <v xml:space="preserve">0 | </v>
      </c>
      <c r="BJ5" t="str">
        <v xml:space="preserve">0 | </v>
      </c>
      <c r="BK5" t="str">
        <v xml:space="preserve">0 | </v>
      </c>
      <c r="BL5" t="str">
        <v xml:space="preserve">0 | </v>
      </c>
      <c r="BM5" t="str">
        <v xml:space="preserve">0 | </v>
      </c>
      <c r="BN5" t="str">
        <v xml:space="preserve">0 | </v>
      </c>
      <c r="BO5" t="str">
        <v xml:space="preserve">0 | </v>
      </c>
      <c r="BP5" t="str">
        <v xml:space="preserve">0 | </v>
      </c>
      <c r="BQ5" t="str">
        <v xml:space="preserve">0 | </v>
      </c>
      <c r="BR5" t="str">
        <v xml:space="preserve">0 | </v>
      </c>
      <c r="BS5" t="str">
        <v xml:space="preserve">0 | </v>
      </c>
      <c r="BT5" t="str">
        <v xml:space="preserve">0 | </v>
      </c>
      <c r="BU5" t="str">
        <v xml:space="preserve">0 | </v>
      </c>
      <c r="BV5" t="str">
        <v xml:space="preserve">0 | </v>
      </c>
      <c r="BW5" t="str">
        <v xml:space="preserve">0 | </v>
      </c>
      <c r="BX5" t="str">
        <v xml:space="preserve">0 | </v>
      </c>
      <c r="BY5" t="str">
        <v xml:space="preserve">0 | </v>
      </c>
      <c r="BZ5" t="str">
        <v xml:space="preserve">0 | </v>
      </c>
      <c r="CA5" t="str">
        <v xml:space="preserve">0 | </v>
      </c>
      <c r="CB5" t="str">
        <v xml:space="preserve">0 | </v>
      </c>
      <c r="CC5" t="str">
        <v xml:space="preserve">0 | </v>
      </c>
      <c r="CD5" t="str">
        <v xml:space="preserve">0 | </v>
      </c>
      <c r="CE5" t="str">
        <v xml:space="preserve">0 | </v>
      </c>
      <c r="CF5" t="str">
        <v xml:space="preserve">0 | </v>
      </c>
      <c r="CG5" t="str">
        <v xml:space="preserve">0 | </v>
      </c>
      <c r="CH5" t="str">
        <v xml:space="preserve">0 | </v>
      </c>
      <c r="CI5" t="str">
        <v xml:space="preserve">0 | </v>
      </c>
      <c r="CJ5" t="str">
        <v xml:space="preserve">0 | </v>
      </c>
      <c r="CK5" t="str">
        <v xml:space="preserve">0 | </v>
      </c>
      <c r="CL5" t="str">
        <v xml:space="preserve">0 | </v>
      </c>
      <c r="CM5" t="str">
        <v xml:space="preserve">0 | </v>
      </c>
      <c r="CN5" t="str">
        <v xml:space="preserve">0 | </v>
      </c>
      <c r="CO5" t="str">
        <v xml:space="preserve">0 | </v>
      </c>
      <c r="CP5" t="str">
        <v xml:space="preserve">0 | </v>
      </c>
      <c r="CQ5" t="str">
        <v xml:space="preserve">0 | </v>
      </c>
      <c r="CR5" t="str">
        <v xml:space="preserve">0 | </v>
      </c>
      <c r="CS5" t="str">
        <v xml:space="preserve">0 | </v>
      </c>
      <c r="CT5" t="str">
        <v xml:space="preserve">0 | </v>
      </c>
      <c r="CU5" t="str">
        <v xml:space="preserve">0 | </v>
      </c>
      <c r="CV5" t="str">
        <v xml:space="preserve">0 | </v>
      </c>
      <c r="CW5" t="str">
        <v xml:space="preserve">0 | </v>
      </c>
      <c r="CX5" t="str">
        <v xml:space="preserve">0 | </v>
      </c>
      <c r="DQ5" cm="1">
        <f t="array" ref="DQ5:HM5">TRANSPOSE(_xlfn._xlws.SORT(_xlfn._xlws.FILTER(initialConditions[initial_conditions_level],initialConditions[experiment_ID]=A5)))</f>
        <v>0</v>
      </c>
      <c r="DR5">
        <v>0</v>
      </c>
      <c r="DS5">
        <v>0</v>
      </c>
      <c r="DT5">
        <v>0</v>
      </c>
      <c r="DU5">
        <v>0</v>
      </c>
      <c r="DV5">
        <v>0</v>
      </c>
      <c r="DW5">
        <v>0</v>
      </c>
      <c r="DX5">
        <v>0</v>
      </c>
      <c r="DY5">
        <v>0</v>
      </c>
      <c r="DZ5">
        <v>0</v>
      </c>
      <c r="EA5">
        <v>0</v>
      </c>
      <c r="EB5">
        <v>0</v>
      </c>
      <c r="EC5">
        <v>0</v>
      </c>
      <c r="ED5">
        <v>0</v>
      </c>
      <c r="EE5">
        <v>0</v>
      </c>
      <c r="EF5">
        <v>0</v>
      </c>
      <c r="EG5">
        <v>0</v>
      </c>
      <c r="EH5">
        <v>0</v>
      </c>
      <c r="EI5">
        <v>0</v>
      </c>
      <c r="EJ5">
        <v>0</v>
      </c>
      <c r="EK5">
        <v>0</v>
      </c>
      <c r="EL5">
        <v>0</v>
      </c>
      <c r="EM5">
        <v>0</v>
      </c>
      <c r="EN5">
        <v>0</v>
      </c>
      <c r="EO5">
        <v>0</v>
      </c>
      <c r="EP5">
        <v>0</v>
      </c>
      <c r="EQ5">
        <v>0</v>
      </c>
      <c r="ER5">
        <v>0</v>
      </c>
      <c r="ES5">
        <v>0</v>
      </c>
      <c r="ET5">
        <v>0</v>
      </c>
      <c r="EU5">
        <v>0</v>
      </c>
      <c r="EV5">
        <v>0</v>
      </c>
      <c r="EW5">
        <v>0</v>
      </c>
      <c r="EX5">
        <v>0</v>
      </c>
      <c r="EY5">
        <v>0</v>
      </c>
      <c r="EZ5">
        <v>0</v>
      </c>
      <c r="FA5">
        <v>0</v>
      </c>
      <c r="FB5">
        <v>0</v>
      </c>
      <c r="FC5">
        <v>0</v>
      </c>
      <c r="FD5">
        <v>0</v>
      </c>
      <c r="FE5">
        <v>0</v>
      </c>
      <c r="FF5">
        <v>0</v>
      </c>
      <c r="FG5">
        <v>0</v>
      </c>
      <c r="FH5">
        <v>0</v>
      </c>
      <c r="FI5">
        <v>0</v>
      </c>
      <c r="FJ5">
        <v>0</v>
      </c>
      <c r="FK5">
        <v>0</v>
      </c>
      <c r="FL5">
        <v>0</v>
      </c>
      <c r="FM5">
        <v>0</v>
      </c>
      <c r="FN5">
        <v>0</v>
      </c>
      <c r="FO5">
        <v>0</v>
      </c>
      <c r="FP5">
        <v>0</v>
      </c>
      <c r="FQ5">
        <v>0</v>
      </c>
      <c r="FR5">
        <v>0</v>
      </c>
      <c r="FS5">
        <v>0</v>
      </c>
      <c r="FT5">
        <v>0</v>
      </c>
      <c r="FU5">
        <v>0</v>
      </c>
      <c r="FV5">
        <v>0</v>
      </c>
      <c r="FW5">
        <v>0</v>
      </c>
      <c r="FX5">
        <v>0</v>
      </c>
      <c r="FY5">
        <v>0</v>
      </c>
      <c r="FZ5">
        <v>0</v>
      </c>
      <c r="GA5">
        <v>0</v>
      </c>
      <c r="GB5">
        <v>0</v>
      </c>
      <c r="GC5">
        <v>0</v>
      </c>
      <c r="GD5">
        <v>0</v>
      </c>
      <c r="GE5">
        <v>0</v>
      </c>
      <c r="GF5">
        <v>0</v>
      </c>
      <c r="GG5">
        <v>0</v>
      </c>
      <c r="GH5">
        <v>0</v>
      </c>
      <c r="GI5">
        <v>0</v>
      </c>
      <c r="GJ5">
        <v>0</v>
      </c>
      <c r="GK5">
        <v>0</v>
      </c>
      <c r="GL5">
        <v>0</v>
      </c>
      <c r="GM5">
        <v>0</v>
      </c>
      <c r="GN5">
        <v>0</v>
      </c>
      <c r="GO5">
        <v>0</v>
      </c>
      <c r="GP5">
        <v>0</v>
      </c>
      <c r="GQ5">
        <v>0</v>
      </c>
      <c r="GR5">
        <v>0</v>
      </c>
      <c r="GS5">
        <v>0</v>
      </c>
      <c r="GT5">
        <v>0</v>
      </c>
      <c r="GU5">
        <v>0</v>
      </c>
      <c r="GV5">
        <v>0</v>
      </c>
      <c r="GW5">
        <v>0</v>
      </c>
      <c r="GX5">
        <v>0</v>
      </c>
      <c r="GY5">
        <v>0</v>
      </c>
      <c r="GZ5">
        <v>0</v>
      </c>
      <c r="HA5">
        <v>0</v>
      </c>
      <c r="HB5">
        <v>0</v>
      </c>
      <c r="HC5">
        <v>0</v>
      </c>
      <c r="HD5">
        <v>0</v>
      </c>
      <c r="HE5">
        <v>0</v>
      </c>
      <c r="HF5">
        <v>0</v>
      </c>
      <c r="HG5">
        <v>0</v>
      </c>
      <c r="HH5">
        <v>0</v>
      </c>
      <c r="HI5">
        <v>0</v>
      </c>
      <c r="HJ5">
        <v>0</v>
      </c>
      <c r="HK5">
        <v>0</v>
      </c>
      <c r="HL5">
        <v>0</v>
      </c>
      <c r="HM5" t="str">
        <v/>
      </c>
    </row>
    <row r="6" spans="1:221" x14ac:dyDescent="0.35">
      <c r="B6" t="str" cm="1">
        <f t="array" ref="B6:CX6">TRANSPOSE(_xlfn._xlws.SORT(_xlfn._xlws.FILTER(initialConditions[initial_conditions_level]&amp;" | "&amp;initialConditions[initial_conditions_name],initialConditions[experiment_ID]=A6)))</f>
        <v xml:space="preserve"> | </v>
      </c>
      <c r="C6" t="str">
        <v xml:space="preserve">0 | </v>
      </c>
      <c r="D6" t="str">
        <v xml:space="preserve">0 | </v>
      </c>
      <c r="E6" t="str">
        <v xml:space="preserve">0 | </v>
      </c>
      <c r="F6" t="str">
        <v xml:space="preserve">0 | </v>
      </c>
      <c r="G6" t="str">
        <v xml:space="preserve">0 | </v>
      </c>
      <c r="H6" t="str">
        <v xml:space="preserve">0 | </v>
      </c>
      <c r="I6" t="str">
        <v xml:space="preserve">0 | </v>
      </c>
      <c r="J6" t="str">
        <v xml:space="preserve">0 | </v>
      </c>
      <c r="K6" t="str">
        <v xml:space="preserve">0 | </v>
      </c>
      <c r="L6" t="str">
        <v xml:space="preserve">0 | </v>
      </c>
      <c r="M6" t="str">
        <v xml:space="preserve">0 | </v>
      </c>
      <c r="N6" t="str">
        <v xml:space="preserve">0 | </v>
      </c>
      <c r="O6" t="str">
        <v xml:space="preserve">0 | </v>
      </c>
      <c r="P6" t="str">
        <v xml:space="preserve">0 | </v>
      </c>
      <c r="Q6" t="str">
        <v xml:space="preserve">0 | </v>
      </c>
      <c r="R6" t="str">
        <v xml:space="preserve">0 | </v>
      </c>
      <c r="S6" t="str">
        <v xml:space="preserve">0 | </v>
      </c>
      <c r="T6" t="str">
        <v xml:space="preserve">0 | </v>
      </c>
      <c r="U6" t="str">
        <v xml:space="preserve">0 | </v>
      </c>
      <c r="V6" t="str">
        <v xml:space="preserve">0 | </v>
      </c>
      <c r="W6" t="str">
        <v xml:space="preserve">0 | </v>
      </c>
      <c r="X6" t="str">
        <v xml:space="preserve">0 | </v>
      </c>
      <c r="Y6" t="str">
        <v xml:space="preserve">0 | </v>
      </c>
      <c r="Z6" t="str">
        <v xml:space="preserve">0 | </v>
      </c>
      <c r="AA6" t="str">
        <v xml:space="preserve">0 | </v>
      </c>
      <c r="AB6" t="str">
        <v xml:space="preserve">0 | </v>
      </c>
      <c r="AC6" t="str">
        <v xml:space="preserve">0 | </v>
      </c>
      <c r="AD6" t="str">
        <v xml:space="preserve">0 | </v>
      </c>
      <c r="AE6" t="str">
        <v xml:space="preserve">0 | </v>
      </c>
      <c r="AF6" t="str">
        <v xml:space="preserve">0 | </v>
      </c>
      <c r="AG6" t="str">
        <v xml:space="preserve">0 | </v>
      </c>
      <c r="AH6" t="str">
        <v xml:space="preserve">0 | </v>
      </c>
      <c r="AI6" t="str">
        <v xml:space="preserve">0 | </v>
      </c>
      <c r="AJ6" t="str">
        <v xml:space="preserve">0 | </v>
      </c>
      <c r="AK6" t="str">
        <v xml:space="preserve">0 | </v>
      </c>
      <c r="AL6" t="str">
        <v xml:space="preserve">0 | </v>
      </c>
      <c r="AM6" t="str">
        <v xml:space="preserve">0 | </v>
      </c>
      <c r="AN6" t="str">
        <v xml:space="preserve">0 | </v>
      </c>
      <c r="AO6" t="str">
        <v xml:space="preserve">0 | </v>
      </c>
      <c r="AP6" t="str">
        <v xml:space="preserve">0 | </v>
      </c>
      <c r="AQ6" t="str">
        <v xml:space="preserve">0 | </v>
      </c>
      <c r="AR6" t="str">
        <v xml:space="preserve">0 | </v>
      </c>
      <c r="AS6" t="str">
        <v xml:space="preserve">0 | </v>
      </c>
      <c r="AT6" t="str">
        <v xml:space="preserve">0 | </v>
      </c>
      <c r="AU6" t="str">
        <v xml:space="preserve">0 | </v>
      </c>
      <c r="AV6" t="str">
        <v xml:space="preserve">0 | </v>
      </c>
      <c r="AW6" t="str">
        <v xml:space="preserve">0 | </v>
      </c>
      <c r="AX6" t="str">
        <v xml:space="preserve">0 | </v>
      </c>
      <c r="AY6" t="str">
        <v xml:space="preserve">0 | </v>
      </c>
      <c r="AZ6" t="str">
        <v xml:space="preserve">0 | </v>
      </c>
      <c r="BA6" t="str">
        <v xml:space="preserve">0 | </v>
      </c>
      <c r="BB6" t="str">
        <v xml:space="preserve">0 | </v>
      </c>
      <c r="BC6" t="str">
        <v xml:space="preserve">0 | </v>
      </c>
      <c r="BD6" t="str">
        <v xml:space="preserve">0 | </v>
      </c>
      <c r="BE6" t="str">
        <v xml:space="preserve">0 | </v>
      </c>
      <c r="BF6" t="str">
        <v xml:space="preserve">0 | </v>
      </c>
      <c r="BG6" t="str">
        <v xml:space="preserve">0 | </v>
      </c>
      <c r="BH6" t="str">
        <v xml:space="preserve">0 | </v>
      </c>
      <c r="BI6" t="str">
        <v xml:space="preserve">0 | </v>
      </c>
      <c r="BJ6" t="str">
        <v xml:space="preserve">0 | </v>
      </c>
      <c r="BK6" t="str">
        <v xml:space="preserve">0 | </v>
      </c>
      <c r="BL6" t="str">
        <v xml:space="preserve">0 | </v>
      </c>
      <c r="BM6" t="str">
        <v xml:space="preserve">0 | </v>
      </c>
      <c r="BN6" t="str">
        <v xml:space="preserve">0 | </v>
      </c>
      <c r="BO6" t="str">
        <v xml:space="preserve">0 | </v>
      </c>
      <c r="BP6" t="str">
        <v xml:space="preserve">0 | </v>
      </c>
      <c r="BQ6" t="str">
        <v xml:space="preserve">0 | </v>
      </c>
      <c r="BR6" t="str">
        <v xml:space="preserve">0 | </v>
      </c>
      <c r="BS6" t="str">
        <v xml:space="preserve">0 | </v>
      </c>
      <c r="BT6" t="str">
        <v xml:space="preserve">0 | </v>
      </c>
      <c r="BU6" t="str">
        <v xml:space="preserve">0 | </v>
      </c>
      <c r="BV6" t="str">
        <v xml:space="preserve">0 | </v>
      </c>
      <c r="BW6" t="str">
        <v xml:space="preserve">0 | </v>
      </c>
      <c r="BX6" t="str">
        <v xml:space="preserve">0 | </v>
      </c>
      <c r="BY6" t="str">
        <v xml:space="preserve">0 | </v>
      </c>
      <c r="BZ6" t="str">
        <v xml:space="preserve">0 | </v>
      </c>
      <c r="CA6" t="str">
        <v xml:space="preserve">0 | </v>
      </c>
      <c r="CB6" t="str">
        <v xml:space="preserve">0 | </v>
      </c>
      <c r="CC6" t="str">
        <v xml:space="preserve">0 | </v>
      </c>
      <c r="CD6" t="str">
        <v xml:space="preserve">0 | </v>
      </c>
      <c r="CE6" t="str">
        <v xml:space="preserve">0 | </v>
      </c>
      <c r="CF6" t="str">
        <v xml:space="preserve">0 | </v>
      </c>
      <c r="CG6" t="str">
        <v xml:space="preserve">0 | </v>
      </c>
      <c r="CH6" t="str">
        <v xml:space="preserve">0 | </v>
      </c>
      <c r="CI6" t="str">
        <v xml:space="preserve">0 | </v>
      </c>
      <c r="CJ6" t="str">
        <v xml:space="preserve">0 | </v>
      </c>
      <c r="CK6" t="str">
        <v xml:space="preserve">0 | </v>
      </c>
      <c r="CL6" t="str">
        <v xml:space="preserve">0 | </v>
      </c>
      <c r="CM6" t="str">
        <v xml:space="preserve">0 | </v>
      </c>
      <c r="CN6" t="str">
        <v xml:space="preserve">0 | </v>
      </c>
      <c r="CO6" t="str">
        <v xml:space="preserve">0 | </v>
      </c>
      <c r="CP6" t="str">
        <v xml:space="preserve">0 | </v>
      </c>
      <c r="CQ6" t="str">
        <v xml:space="preserve">0 | </v>
      </c>
      <c r="CR6" t="str">
        <v xml:space="preserve">0 | </v>
      </c>
      <c r="CS6" t="str">
        <v xml:space="preserve">0 | </v>
      </c>
      <c r="CT6" t="str">
        <v xml:space="preserve">0 | </v>
      </c>
      <c r="CU6" t="str">
        <v xml:space="preserve">0 | </v>
      </c>
      <c r="CV6" t="str">
        <v xml:space="preserve">0 | </v>
      </c>
      <c r="CW6" t="str">
        <v xml:space="preserve">0 | </v>
      </c>
      <c r="CX6" t="str">
        <v xml:space="preserve">0 | </v>
      </c>
      <c r="DQ6" cm="1">
        <f t="array" ref="DQ6:HM6">TRANSPOSE(_xlfn._xlws.SORT(_xlfn._xlws.FILTER(initialConditions[initial_conditions_level],initialConditions[experiment_ID]=A6)))</f>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c r="EQ6">
        <v>0</v>
      </c>
      <c r="ER6">
        <v>0</v>
      </c>
      <c r="ES6">
        <v>0</v>
      </c>
      <c r="ET6">
        <v>0</v>
      </c>
      <c r="EU6">
        <v>0</v>
      </c>
      <c r="EV6">
        <v>0</v>
      </c>
      <c r="EW6">
        <v>0</v>
      </c>
      <c r="EX6">
        <v>0</v>
      </c>
      <c r="EY6">
        <v>0</v>
      </c>
      <c r="EZ6">
        <v>0</v>
      </c>
      <c r="FA6">
        <v>0</v>
      </c>
      <c r="FB6">
        <v>0</v>
      </c>
      <c r="FC6">
        <v>0</v>
      </c>
      <c r="FD6">
        <v>0</v>
      </c>
      <c r="FE6">
        <v>0</v>
      </c>
      <c r="FF6">
        <v>0</v>
      </c>
      <c r="FG6">
        <v>0</v>
      </c>
      <c r="FH6">
        <v>0</v>
      </c>
      <c r="FI6">
        <v>0</v>
      </c>
      <c r="FJ6">
        <v>0</v>
      </c>
      <c r="FK6">
        <v>0</v>
      </c>
      <c r="FL6">
        <v>0</v>
      </c>
      <c r="FM6">
        <v>0</v>
      </c>
      <c r="FN6">
        <v>0</v>
      </c>
      <c r="FO6">
        <v>0</v>
      </c>
      <c r="FP6">
        <v>0</v>
      </c>
      <c r="FQ6">
        <v>0</v>
      </c>
      <c r="FR6">
        <v>0</v>
      </c>
      <c r="FS6">
        <v>0</v>
      </c>
      <c r="FT6">
        <v>0</v>
      </c>
      <c r="FU6">
        <v>0</v>
      </c>
      <c r="FV6">
        <v>0</v>
      </c>
      <c r="FW6">
        <v>0</v>
      </c>
      <c r="FX6">
        <v>0</v>
      </c>
      <c r="FY6">
        <v>0</v>
      </c>
      <c r="FZ6">
        <v>0</v>
      </c>
      <c r="GA6">
        <v>0</v>
      </c>
      <c r="GB6">
        <v>0</v>
      </c>
      <c r="GC6">
        <v>0</v>
      </c>
      <c r="GD6">
        <v>0</v>
      </c>
      <c r="GE6">
        <v>0</v>
      </c>
      <c r="GF6">
        <v>0</v>
      </c>
      <c r="GG6">
        <v>0</v>
      </c>
      <c r="GH6">
        <v>0</v>
      </c>
      <c r="GI6">
        <v>0</v>
      </c>
      <c r="GJ6">
        <v>0</v>
      </c>
      <c r="GK6">
        <v>0</v>
      </c>
      <c r="GL6">
        <v>0</v>
      </c>
      <c r="GM6">
        <v>0</v>
      </c>
      <c r="GN6">
        <v>0</v>
      </c>
      <c r="GO6">
        <v>0</v>
      </c>
      <c r="GP6">
        <v>0</v>
      </c>
      <c r="GQ6">
        <v>0</v>
      </c>
      <c r="GR6">
        <v>0</v>
      </c>
      <c r="GS6">
        <v>0</v>
      </c>
      <c r="GT6">
        <v>0</v>
      </c>
      <c r="GU6">
        <v>0</v>
      </c>
      <c r="GV6">
        <v>0</v>
      </c>
      <c r="GW6">
        <v>0</v>
      </c>
      <c r="GX6">
        <v>0</v>
      </c>
      <c r="GY6">
        <v>0</v>
      </c>
      <c r="GZ6">
        <v>0</v>
      </c>
      <c r="HA6">
        <v>0</v>
      </c>
      <c r="HB6">
        <v>0</v>
      </c>
      <c r="HC6">
        <v>0</v>
      </c>
      <c r="HD6">
        <v>0</v>
      </c>
      <c r="HE6">
        <v>0</v>
      </c>
      <c r="HF6">
        <v>0</v>
      </c>
      <c r="HG6">
        <v>0</v>
      </c>
      <c r="HH6">
        <v>0</v>
      </c>
      <c r="HI6">
        <v>0</v>
      </c>
      <c r="HJ6">
        <v>0</v>
      </c>
      <c r="HK6">
        <v>0</v>
      </c>
      <c r="HL6">
        <v>0</v>
      </c>
      <c r="HM6" t="str">
        <v/>
      </c>
    </row>
    <row r="7" spans="1:221" x14ac:dyDescent="0.35">
      <c r="B7" t="str" cm="1">
        <f t="array" ref="B7:CX7">TRANSPOSE(_xlfn._xlws.SORT(_xlfn._xlws.FILTER(initialConditions[initial_conditions_level]&amp;" | "&amp;initialConditions[initial_conditions_name],initialConditions[experiment_ID]=A7)))</f>
        <v xml:space="preserve"> | </v>
      </c>
      <c r="C7" t="str">
        <v xml:space="preserve">0 | </v>
      </c>
      <c r="D7" t="str">
        <v xml:space="preserve">0 | </v>
      </c>
      <c r="E7" t="str">
        <v xml:space="preserve">0 | </v>
      </c>
      <c r="F7" t="str">
        <v xml:space="preserve">0 | </v>
      </c>
      <c r="G7" t="str">
        <v xml:space="preserve">0 | </v>
      </c>
      <c r="H7" t="str">
        <v xml:space="preserve">0 | </v>
      </c>
      <c r="I7" t="str">
        <v xml:space="preserve">0 | </v>
      </c>
      <c r="J7" t="str">
        <v xml:space="preserve">0 | </v>
      </c>
      <c r="K7" t="str">
        <v xml:space="preserve">0 | </v>
      </c>
      <c r="L7" t="str">
        <v xml:space="preserve">0 | </v>
      </c>
      <c r="M7" t="str">
        <v xml:space="preserve">0 | </v>
      </c>
      <c r="N7" t="str">
        <v xml:space="preserve">0 | </v>
      </c>
      <c r="O7" t="str">
        <v xml:space="preserve">0 | </v>
      </c>
      <c r="P7" t="str">
        <v xml:space="preserve">0 | </v>
      </c>
      <c r="Q7" t="str">
        <v xml:space="preserve">0 | </v>
      </c>
      <c r="R7" t="str">
        <v xml:space="preserve">0 | </v>
      </c>
      <c r="S7" t="str">
        <v xml:space="preserve">0 | </v>
      </c>
      <c r="T7" t="str">
        <v xml:space="preserve">0 | </v>
      </c>
      <c r="U7" t="str">
        <v xml:space="preserve">0 | </v>
      </c>
      <c r="V7" t="str">
        <v xml:space="preserve">0 | </v>
      </c>
      <c r="W7" t="str">
        <v xml:space="preserve">0 | </v>
      </c>
      <c r="X7" t="str">
        <v xml:space="preserve">0 | </v>
      </c>
      <c r="Y7" t="str">
        <v xml:space="preserve">0 | </v>
      </c>
      <c r="Z7" t="str">
        <v xml:space="preserve">0 | </v>
      </c>
      <c r="AA7" t="str">
        <v xml:space="preserve">0 | </v>
      </c>
      <c r="AB7" t="str">
        <v xml:space="preserve">0 | </v>
      </c>
      <c r="AC7" t="str">
        <v xml:space="preserve">0 | </v>
      </c>
      <c r="AD7" t="str">
        <v xml:space="preserve">0 | </v>
      </c>
      <c r="AE7" t="str">
        <v xml:space="preserve">0 | </v>
      </c>
      <c r="AF7" t="str">
        <v xml:space="preserve">0 | </v>
      </c>
      <c r="AG7" t="str">
        <v xml:space="preserve">0 | </v>
      </c>
      <c r="AH7" t="str">
        <v xml:space="preserve">0 | </v>
      </c>
      <c r="AI7" t="str">
        <v xml:space="preserve">0 | </v>
      </c>
      <c r="AJ7" t="str">
        <v xml:space="preserve">0 | </v>
      </c>
      <c r="AK7" t="str">
        <v xml:space="preserve">0 | </v>
      </c>
      <c r="AL7" t="str">
        <v xml:space="preserve">0 | </v>
      </c>
      <c r="AM7" t="str">
        <v xml:space="preserve">0 | </v>
      </c>
      <c r="AN7" t="str">
        <v xml:space="preserve">0 | </v>
      </c>
      <c r="AO7" t="str">
        <v xml:space="preserve">0 | </v>
      </c>
      <c r="AP7" t="str">
        <v xml:space="preserve">0 | </v>
      </c>
      <c r="AQ7" t="str">
        <v xml:space="preserve">0 | </v>
      </c>
      <c r="AR7" t="str">
        <v xml:space="preserve">0 | </v>
      </c>
      <c r="AS7" t="str">
        <v xml:space="preserve">0 | </v>
      </c>
      <c r="AT7" t="str">
        <v xml:space="preserve">0 | </v>
      </c>
      <c r="AU7" t="str">
        <v xml:space="preserve">0 | </v>
      </c>
      <c r="AV7" t="str">
        <v xml:space="preserve">0 | </v>
      </c>
      <c r="AW7" t="str">
        <v xml:space="preserve">0 | </v>
      </c>
      <c r="AX7" t="str">
        <v xml:space="preserve">0 | </v>
      </c>
      <c r="AY7" t="str">
        <v xml:space="preserve">0 | </v>
      </c>
      <c r="AZ7" t="str">
        <v xml:space="preserve">0 | </v>
      </c>
      <c r="BA7" t="str">
        <v xml:space="preserve">0 | </v>
      </c>
      <c r="BB7" t="str">
        <v xml:space="preserve">0 | </v>
      </c>
      <c r="BC7" t="str">
        <v xml:space="preserve">0 | </v>
      </c>
      <c r="BD7" t="str">
        <v xml:space="preserve">0 | </v>
      </c>
      <c r="BE7" t="str">
        <v xml:space="preserve">0 | </v>
      </c>
      <c r="BF7" t="str">
        <v xml:space="preserve">0 | </v>
      </c>
      <c r="BG7" t="str">
        <v xml:space="preserve">0 | </v>
      </c>
      <c r="BH7" t="str">
        <v xml:space="preserve">0 | </v>
      </c>
      <c r="BI7" t="str">
        <v xml:space="preserve">0 | </v>
      </c>
      <c r="BJ7" t="str">
        <v xml:space="preserve">0 | </v>
      </c>
      <c r="BK7" t="str">
        <v xml:space="preserve">0 | </v>
      </c>
      <c r="BL7" t="str">
        <v xml:space="preserve">0 | </v>
      </c>
      <c r="BM7" t="str">
        <v xml:space="preserve">0 | </v>
      </c>
      <c r="BN7" t="str">
        <v xml:space="preserve">0 | </v>
      </c>
      <c r="BO7" t="str">
        <v xml:space="preserve">0 | </v>
      </c>
      <c r="BP7" t="str">
        <v xml:space="preserve">0 | </v>
      </c>
      <c r="BQ7" t="str">
        <v xml:space="preserve">0 | </v>
      </c>
      <c r="BR7" t="str">
        <v xml:space="preserve">0 | </v>
      </c>
      <c r="BS7" t="str">
        <v xml:space="preserve">0 | </v>
      </c>
      <c r="BT7" t="str">
        <v xml:space="preserve">0 | </v>
      </c>
      <c r="BU7" t="str">
        <v xml:space="preserve">0 | </v>
      </c>
      <c r="BV7" t="str">
        <v xml:space="preserve">0 | </v>
      </c>
      <c r="BW7" t="str">
        <v xml:space="preserve">0 | </v>
      </c>
      <c r="BX7" t="str">
        <v xml:space="preserve">0 | </v>
      </c>
      <c r="BY7" t="str">
        <v xml:space="preserve">0 | </v>
      </c>
      <c r="BZ7" t="str">
        <v xml:space="preserve">0 | </v>
      </c>
      <c r="CA7" t="str">
        <v xml:space="preserve">0 | </v>
      </c>
      <c r="CB7" t="str">
        <v xml:space="preserve">0 | </v>
      </c>
      <c r="CC7" t="str">
        <v xml:space="preserve">0 | </v>
      </c>
      <c r="CD7" t="str">
        <v xml:space="preserve">0 | </v>
      </c>
      <c r="CE7" t="str">
        <v xml:space="preserve">0 | </v>
      </c>
      <c r="CF7" t="str">
        <v xml:space="preserve">0 | </v>
      </c>
      <c r="CG7" t="str">
        <v xml:space="preserve">0 | </v>
      </c>
      <c r="CH7" t="str">
        <v xml:space="preserve">0 | </v>
      </c>
      <c r="CI7" t="str">
        <v xml:space="preserve">0 | </v>
      </c>
      <c r="CJ7" t="str">
        <v xml:space="preserve">0 | </v>
      </c>
      <c r="CK7" t="str">
        <v xml:space="preserve">0 | </v>
      </c>
      <c r="CL7" t="str">
        <v xml:space="preserve">0 | </v>
      </c>
      <c r="CM7" t="str">
        <v xml:space="preserve">0 | </v>
      </c>
      <c r="CN7" t="str">
        <v xml:space="preserve">0 | </v>
      </c>
      <c r="CO7" t="str">
        <v xml:space="preserve">0 | </v>
      </c>
      <c r="CP7" t="str">
        <v xml:space="preserve">0 | </v>
      </c>
      <c r="CQ7" t="str">
        <v xml:space="preserve">0 | </v>
      </c>
      <c r="CR7" t="str">
        <v xml:space="preserve">0 | </v>
      </c>
      <c r="CS7" t="str">
        <v xml:space="preserve">0 | </v>
      </c>
      <c r="CT7" t="str">
        <v xml:space="preserve">0 | </v>
      </c>
      <c r="CU7" t="str">
        <v xml:space="preserve">0 | </v>
      </c>
      <c r="CV7" t="str">
        <v xml:space="preserve">0 | </v>
      </c>
      <c r="CW7" t="str">
        <v xml:space="preserve">0 | </v>
      </c>
      <c r="CX7" t="str">
        <v xml:space="preserve">0 | </v>
      </c>
      <c r="DQ7" cm="1">
        <f t="array" ref="DQ7:HM7">TRANSPOSE(_xlfn._xlws.SORT(_xlfn._xlws.FILTER(initialConditions[initial_conditions_level],initialConditions[experiment_ID]=A7)))</f>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0</v>
      </c>
      <c r="EP7">
        <v>0</v>
      </c>
      <c r="EQ7">
        <v>0</v>
      </c>
      <c r="ER7">
        <v>0</v>
      </c>
      <c r="ES7">
        <v>0</v>
      </c>
      <c r="ET7">
        <v>0</v>
      </c>
      <c r="EU7">
        <v>0</v>
      </c>
      <c r="EV7">
        <v>0</v>
      </c>
      <c r="EW7">
        <v>0</v>
      </c>
      <c r="EX7">
        <v>0</v>
      </c>
      <c r="EY7">
        <v>0</v>
      </c>
      <c r="EZ7">
        <v>0</v>
      </c>
      <c r="FA7">
        <v>0</v>
      </c>
      <c r="FB7">
        <v>0</v>
      </c>
      <c r="FC7">
        <v>0</v>
      </c>
      <c r="FD7">
        <v>0</v>
      </c>
      <c r="FE7">
        <v>0</v>
      </c>
      <c r="FF7">
        <v>0</v>
      </c>
      <c r="FG7">
        <v>0</v>
      </c>
      <c r="FH7">
        <v>0</v>
      </c>
      <c r="FI7">
        <v>0</v>
      </c>
      <c r="FJ7">
        <v>0</v>
      </c>
      <c r="FK7">
        <v>0</v>
      </c>
      <c r="FL7">
        <v>0</v>
      </c>
      <c r="FM7">
        <v>0</v>
      </c>
      <c r="FN7">
        <v>0</v>
      </c>
      <c r="FO7">
        <v>0</v>
      </c>
      <c r="FP7">
        <v>0</v>
      </c>
      <c r="FQ7">
        <v>0</v>
      </c>
      <c r="FR7">
        <v>0</v>
      </c>
      <c r="FS7">
        <v>0</v>
      </c>
      <c r="FT7">
        <v>0</v>
      </c>
      <c r="FU7">
        <v>0</v>
      </c>
      <c r="FV7">
        <v>0</v>
      </c>
      <c r="FW7">
        <v>0</v>
      </c>
      <c r="FX7">
        <v>0</v>
      </c>
      <c r="FY7">
        <v>0</v>
      </c>
      <c r="FZ7">
        <v>0</v>
      </c>
      <c r="GA7">
        <v>0</v>
      </c>
      <c r="GB7">
        <v>0</v>
      </c>
      <c r="GC7">
        <v>0</v>
      </c>
      <c r="GD7">
        <v>0</v>
      </c>
      <c r="GE7">
        <v>0</v>
      </c>
      <c r="GF7">
        <v>0</v>
      </c>
      <c r="GG7">
        <v>0</v>
      </c>
      <c r="GH7">
        <v>0</v>
      </c>
      <c r="GI7">
        <v>0</v>
      </c>
      <c r="GJ7">
        <v>0</v>
      </c>
      <c r="GK7">
        <v>0</v>
      </c>
      <c r="GL7">
        <v>0</v>
      </c>
      <c r="GM7">
        <v>0</v>
      </c>
      <c r="GN7">
        <v>0</v>
      </c>
      <c r="GO7">
        <v>0</v>
      </c>
      <c r="GP7">
        <v>0</v>
      </c>
      <c r="GQ7">
        <v>0</v>
      </c>
      <c r="GR7">
        <v>0</v>
      </c>
      <c r="GS7">
        <v>0</v>
      </c>
      <c r="GT7">
        <v>0</v>
      </c>
      <c r="GU7">
        <v>0</v>
      </c>
      <c r="GV7">
        <v>0</v>
      </c>
      <c r="GW7">
        <v>0</v>
      </c>
      <c r="GX7">
        <v>0</v>
      </c>
      <c r="GY7">
        <v>0</v>
      </c>
      <c r="GZ7">
        <v>0</v>
      </c>
      <c r="HA7">
        <v>0</v>
      </c>
      <c r="HB7">
        <v>0</v>
      </c>
      <c r="HC7">
        <v>0</v>
      </c>
      <c r="HD7">
        <v>0</v>
      </c>
      <c r="HE7">
        <v>0</v>
      </c>
      <c r="HF7">
        <v>0</v>
      </c>
      <c r="HG7">
        <v>0</v>
      </c>
      <c r="HH7">
        <v>0</v>
      </c>
      <c r="HI7">
        <v>0</v>
      </c>
      <c r="HJ7">
        <v>0</v>
      </c>
      <c r="HK7">
        <v>0</v>
      </c>
      <c r="HL7">
        <v>0</v>
      </c>
      <c r="HM7" t="str">
        <v/>
      </c>
    </row>
    <row r="8" spans="1:221" x14ac:dyDescent="0.35">
      <c r="B8" t="str" cm="1">
        <f t="array" ref="B8:CX8">TRANSPOSE(_xlfn._xlws.SORT(_xlfn._xlws.FILTER(initialConditions[initial_conditions_level]&amp;" | "&amp;initialConditions[initial_conditions_name],initialConditions[experiment_ID]=A8)))</f>
        <v xml:space="preserve"> | </v>
      </c>
      <c r="C8" t="str">
        <v xml:space="preserve">0 | </v>
      </c>
      <c r="D8" t="str">
        <v xml:space="preserve">0 | </v>
      </c>
      <c r="E8" t="str">
        <v xml:space="preserve">0 | </v>
      </c>
      <c r="F8" t="str">
        <v xml:space="preserve">0 | </v>
      </c>
      <c r="G8" t="str">
        <v xml:space="preserve">0 | </v>
      </c>
      <c r="H8" t="str">
        <v xml:space="preserve">0 | </v>
      </c>
      <c r="I8" t="str">
        <v xml:space="preserve">0 | </v>
      </c>
      <c r="J8" t="str">
        <v xml:space="preserve">0 | </v>
      </c>
      <c r="K8" t="str">
        <v xml:space="preserve">0 | </v>
      </c>
      <c r="L8" t="str">
        <v xml:space="preserve">0 | </v>
      </c>
      <c r="M8" t="str">
        <v xml:space="preserve">0 | </v>
      </c>
      <c r="N8" t="str">
        <v xml:space="preserve">0 | </v>
      </c>
      <c r="O8" t="str">
        <v xml:space="preserve">0 | </v>
      </c>
      <c r="P8" t="str">
        <v xml:space="preserve">0 | </v>
      </c>
      <c r="Q8" t="str">
        <v xml:space="preserve">0 | </v>
      </c>
      <c r="R8" t="str">
        <v xml:space="preserve">0 | </v>
      </c>
      <c r="S8" t="str">
        <v xml:space="preserve">0 | </v>
      </c>
      <c r="T8" t="str">
        <v xml:space="preserve">0 | </v>
      </c>
      <c r="U8" t="str">
        <v xml:space="preserve">0 | </v>
      </c>
      <c r="V8" t="str">
        <v xml:space="preserve">0 | </v>
      </c>
      <c r="W8" t="str">
        <v xml:space="preserve">0 | </v>
      </c>
      <c r="X8" t="str">
        <v xml:space="preserve">0 | </v>
      </c>
      <c r="Y8" t="str">
        <v xml:space="preserve">0 | </v>
      </c>
      <c r="Z8" t="str">
        <v xml:space="preserve">0 | </v>
      </c>
      <c r="AA8" t="str">
        <v xml:space="preserve">0 | </v>
      </c>
      <c r="AB8" t="str">
        <v xml:space="preserve">0 | </v>
      </c>
      <c r="AC8" t="str">
        <v xml:space="preserve">0 | </v>
      </c>
      <c r="AD8" t="str">
        <v xml:space="preserve">0 | </v>
      </c>
      <c r="AE8" t="str">
        <v xml:space="preserve">0 | </v>
      </c>
      <c r="AF8" t="str">
        <v xml:space="preserve">0 | </v>
      </c>
      <c r="AG8" t="str">
        <v xml:space="preserve">0 | </v>
      </c>
      <c r="AH8" t="str">
        <v xml:space="preserve">0 | </v>
      </c>
      <c r="AI8" t="str">
        <v xml:space="preserve">0 | </v>
      </c>
      <c r="AJ8" t="str">
        <v xml:space="preserve">0 | </v>
      </c>
      <c r="AK8" t="str">
        <v xml:space="preserve">0 | </v>
      </c>
      <c r="AL8" t="str">
        <v xml:space="preserve">0 | </v>
      </c>
      <c r="AM8" t="str">
        <v xml:space="preserve">0 | </v>
      </c>
      <c r="AN8" t="str">
        <v xml:space="preserve">0 | </v>
      </c>
      <c r="AO8" t="str">
        <v xml:space="preserve">0 | </v>
      </c>
      <c r="AP8" t="str">
        <v xml:space="preserve">0 | </v>
      </c>
      <c r="AQ8" t="str">
        <v xml:space="preserve">0 | </v>
      </c>
      <c r="AR8" t="str">
        <v xml:space="preserve">0 | </v>
      </c>
      <c r="AS8" t="str">
        <v xml:space="preserve">0 | </v>
      </c>
      <c r="AT8" t="str">
        <v xml:space="preserve">0 | </v>
      </c>
      <c r="AU8" t="str">
        <v xml:space="preserve">0 | </v>
      </c>
      <c r="AV8" t="str">
        <v xml:space="preserve">0 | </v>
      </c>
      <c r="AW8" t="str">
        <v xml:space="preserve">0 | </v>
      </c>
      <c r="AX8" t="str">
        <v xml:space="preserve">0 | </v>
      </c>
      <c r="AY8" t="str">
        <v xml:space="preserve">0 | </v>
      </c>
      <c r="AZ8" t="str">
        <v xml:space="preserve">0 | </v>
      </c>
      <c r="BA8" t="str">
        <v xml:space="preserve">0 | </v>
      </c>
      <c r="BB8" t="str">
        <v xml:space="preserve">0 | </v>
      </c>
      <c r="BC8" t="str">
        <v xml:space="preserve">0 | </v>
      </c>
      <c r="BD8" t="str">
        <v xml:space="preserve">0 | </v>
      </c>
      <c r="BE8" t="str">
        <v xml:space="preserve">0 | </v>
      </c>
      <c r="BF8" t="str">
        <v xml:space="preserve">0 | </v>
      </c>
      <c r="BG8" t="str">
        <v xml:space="preserve">0 | </v>
      </c>
      <c r="BH8" t="str">
        <v xml:space="preserve">0 | </v>
      </c>
      <c r="BI8" t="str">
        <v xml:space="preserve">0 | </v>
      </c>
      <c r="BJ8" t="str">
        <v xml:space="preserve">0 | </v>
      </c>
      <c r="BK8" t="str">
        <v xml:space="preserve">0 | </v>
      </c>
      <c r="BL8" t="str">
        <v xml:space="preserve">0 | </v>
      </c>
      <c r="BM8" t="str">
        <v xml:space="preserve">0 | </v>
      </c>
      <c r="BN8" t="str">
        <v xml:space="preserve">0 | </v>
      </c>
      <c r="BO8" t="str">
        <v xml:space="preserve">0 | </v>
      </c>
      <c r="BP8" t="str">
        <v xml:space="preserve">0 | </v>
      </c>
      <c r="BQ8" t="str">
        <v xml:space="preserve">0 | </v>
      </c>
      <c r="BR8" t="str">
        <v xml:space="preserve">0 | </v>
      </c>
      <c r="BS8" t="str">
        <v xml:space="preserve">0 | </v>
      </c>
      <c r="BT8" t="str">
        <v xml:space="preserve">0 | </v>
      </c>
      <c r="BU8" t="str">
        <v xml:space="preserve">0 | </v>
      </c>
      <c r="BV8" t="str">
        <v xml:space="preserve">0 | </v>
      </c>
      <c r="BW8" t="str">
        <v xml:space="preserve">0 | </v>
      </c>
      <c r="BX8" t="str">
        <v xml:space="preserve">0 | </v>
      </c>
      <c r="BY8" t="str">
        <v xml:space="preserve">0 | </v>
      </c>
      <c r="BZ8" t="str">
        <v xml:space="preserve">0 | </v>
      </c>
      <c r="CA8" t="str">
        <v xml:space="preserve">0 | </v>
      </c>
      <c r="CB8" t="str">
        <v xml:space="preserve">0 | </v>
      </c>
      <c r="CC8" t="str">
        <v xml:space="preserve">0 | </v>
      </c>
      <c r="CD8" t="str">
        <v xml:space="preserve">0 | </v>
      </c>
      <c r="CE8" t="str">
        <v xml:space="preserve">0 | </v>
      </c>
      <c r="CF8" t="str">
        <v xml:space="preserve">0 | </v>
      </c>
      <c r="CG8" t="str">
        <v xml:space="preserve">0 | </v>
      </c>
      <c r="CH8" t="str">
        <v xml:space="preserve">0 | </v>
      </c>
      <c r="CI8" t="str">
        <v xml:space="preserve">0 | </v>
      </c>
      <c r="CJ8" t="str">
        <v xml:space="preserve">0 | </v>
      </c>
      <c r="CK8" t="str">
        <v xml:space="preserve">0 | </v>
      </c>
      <c r="CL8" t="str">
        <v xml:space="preserve">0 | </v>
      </c>
      <c r="CM8" t="str">
        <v xml:space="preserve">0 | </v>
      </c>
      <c r="CN8" t="str">
        <v xml:space="preserve">0 | </v>
      </c>
      <c r="CO8" t="str">
        <v xml:space="preserve">0 | </v>
      </c>
      <c r="CP8" t="str">
        <v xml:space="preserve">0 | </v>
      </c>
      <c r="CQ8" t="str">
        <v xml:space="preserve">0 | </v>
      </c>
      <c r="CR8" t="str">
        <v xml:space="preserve">0 | </v>
      </c>
      <c r="CS8" t="str">
        <v xml:space="preserve">0 | </v>
      </c>
      <c r="CT8" t="str">
        <v xml:space="preserve">0 | </v>
      </c>
      <c r="CU8" t="str">
        <v xml:space="preserve">0 | </v>
      </c>
      <c r="CV8" t="str">
        <v xml:space="preserve">0 | </v>
      </c>
      <c r="CW8" t="str">
        <v xml:space="preserve">0 | </v>
      </c>
      <c r="CX8" t="str">
        <v xml:space="preserve">0 | </v>
      </c>
      <c r="DQ8" cm="1">
        <f t="array" ref="DQ8:HM8">TRANSPOSE(_xlfn._xlws.SORT(_xlfn._xlws.FILTER(initialConditions[initial_conditions_level],initialConditions[experiment_ID]=A8)))</f>
        <v>0</v>
      </c>
      <c r="DR8">
        <v>0</v>
      </c>
      <c r="DS8">
        <v>0</v>
      </c>
      <c r="DT8">
        <v>0</v>
      </c>
      <c r="DU8">
        <v>0</v>
      </c>
      <c r="DV8">
        <v>0</v>
      </c>
      <c r="DW8">
        <v>0</v>
      </c>
      <c r="DX8">
        <v>0</v>
      </c>
      <c r="DY8">
        <v>0</v>
      </c>
      <c r="DZ8">
        <v>0</v>
      </c>
      <c r="EA8">
        <v>0</v>
      </c>
      <c r="EB8">
        <v>0</v>
      </c>
      <c r="EC8">
        <v>0</v>
      </c>
      <c r="ED8">
        <v>0</v>
      </c>
      <c r="EE8">
        <v>0</v>
      </c>
      <c r="EF8">
        <v>0</v>
      </c>
      <c r="EG8">
        <v>0</v>
      </c>
      <c r="EH8">
        <v>0</v>
      </c>
      <c r="EI8">
        <v>0</v>
      </c>
      <c r="EJ8">
        <v>0</v>
      </c>
      <c r="EK8">
        <v>0</v>
      </c>
      <c r="EL8">
        <v>0</v>
      </c>
      <c r="EM8">
        <v>0</v>
      </c>
      <c r="EN8">
        <v>0</v>
      </c>
      <c r="EO8">
        <v>0</v>
      </c>
      <c r="EP8">
        <v>0</v>
      </c>
      <c r="EQ8">
        <v>0</v>
      </c>
      <c r="ER8">
        <v>0</v>
      </c>
      <c r="ES8">
        <v>0</v>
      </c>
      <c r="ET8">
        <v>0</v>
      </c>
      <c r="EU8">
        <v>0</v>
      </c>
      <c r="EV8">
        <v>0</v>
      </c>
      <c r="EW8">
        <v>0</v>
      </c>
      <c r="EX8">
        <v>0</v>
      </c>
      <c r="EY8">
        <v>0</v>
      </c>
      <c r="EZ8">
        <v>0</v>
      </c>
      <c r="FA8">
        <v>0</v>
      </c>
      <c r="FB8">
        <v>0</v>
      </c>
      <c r="FC8">
        <v>0</v>
      </c>
      <c r="FD8">
        <v>0</v>
      </c>
      <c r="FE8">
        <v>0</v>
      </c>
      <c r="FF8">
        <v>0</v>
      </c>
      <c r="FG8">
        <v>0</v>
      </c>
      <c r="FH8">
        <v>0</v>
      </c>
      <c r="FI8">
        <v>0</v>
      </c>
      <c r="FJ8">
        <v>0</v>
      </c>
      <c r="FK8">
        <v>0</v>
      </c>
      <c r="FL8">
        <v>0</v>
      </c>
      <c r="FM8">
        <v>0</v>
      </c>
      <c r="FN8">
        <v>0</v>
      </c>
      <c r="FO8">
        <v>0</v>
      </c>
      <c r="FP8">
        <v>0</v>
      </c>
      <c r="FQ8">
        <v>0</v>
      </c>
      <c r="FR8">
        <v>0</v>
      </c>
      <c r="FS8">
        <v>0</v>
      </c>
      <c r="FT8">
        <v>0</v>
      </c>
      <c r="FU8">
        <v>0</v>
      </c>
      <c r="FV8">
        <v>0</v>
      </c>
      <c r="FW8">
        <v>0</v>
      </c>
      <c r="FX8">
        <v>0</v>
      </c>
      <c r="FY8">
        <v>0</v>
      </c>
      <c r="FZ8">
        <v>0</v>
      </c>
      <c r="GA8">
        <v>0</v>
      </c>
      <c r="GB8">
        <v>0</v>
      </c>
      <c r="GC8">
        <v>0</v>
      </c>
      <c r="GD8">
        <v>0</v>
      </c>
      <c r="GE8">
        <v>0</v>
      </c>
      <c r="GF8">
        <v>0</v>
      </c>
      <c r="GG8">
        <v>0</v>
      </c>
      <c r="GH8">
        <v>0</v>
      </c>
      <c r="GI8">
        <v>0</v>
      </c>
      <c r="GJ8">
        <v>0</v>
      </c>
      <c r="GK8">
        <v>0</v>
      </c>
      <c r="GL8">
        <v>0</v>
      </c>
      <c r="GM8">
        <v>0</v>
      </c>
      <c r="GN8">
        <v>0</v>
      </c>
      <c r="GO8">
        <v>0</v>
      </c>
      <c r="GP8">
        <v>0</v>
      </c>
      <c r="GQ8">
        <v>0</v>
      </c>
      <c r="GR8">
        <v>0</v>
      </c>
      <c r="GS8">
        <v>0</v>
      </c>
      <c r="GT8">
        <v>0</v>
      </c>
      <c r="GU8">
        <v>0</v>
      </c>
      <c r="GV8">
        <v>0</v>
      </c>
      <c r="GW8">
        <v>0</v>
      </c>
      <c r="GX8">
        <v>0</v>
      </c>
      <c r="GY8">
        <v>0</v>
      </c>
      <c r="GZ8">
        <v>0</v>
      </c>
      <c r="HA8">
        <v>0</v>
      </c>
      <c r="HB8">
        <v>0</v>
      </c>
      <c r="HC8">
        <v>0</v>
      </c>
      <c r="HD8">
        <v>0</v>
      </c>
      <c r="HE8">
        <v>0</v>
      </c>
      <c r="HF8">
        <v>0</v>
      </c>
      <c r="HG8">
        <v>0</v>
      </c>
      <c r="HH8">
        <v>0</v>
      </c>
      <c r="HI8">
        <v>0</v>
      </c>
      <c r="HJ8">
        <v>0</v>
      </c>
      <c r="HK8">
        <v>0</v>
      </c>
      <c r="HL8">
        <v>0</v>
      </c>
      <c r="HM8" t="str">
        <v/>
      </c>
    </row>
    <row r="9" spans="1:221" x14ac:dyDescent="0.35">
      <c r="B9" t="str" cm="1">
        <f t="array" ref="B9:CX9">TRANSPOSE(_xlfn._xlws.SORT(_xlfn._xlws.FILTER(initialConditions[initial_conditions_level]&amp;" | "&amp;initialConditions[initial_conditions_name],initialConditions[experiment_ID]=A9)))</f>
        <v xml:space="preserve"> | </v>
      </c>
      <c r="C9" t="str">
        <v xml:space="preserve">0 | </v>
      </c>
      <c r="D9" t="str">
        <v xml:space="preserve">0 | </v>
      </c>
      <c r="E9" t="str">
        <v xml:space="preserve">0 | </v>
      </c>
      <c r="F9" t="str">
        <v xml:space="preserve">0 | </v>
      </c>
      <c r="G9" t="str">
        <v xml:space="preserve">0 | </v>
      </c>
      <c r="H9" t="str">
        <v xml:space="preserve">0 | </v>
      </c>
      <c r="I9" t="str">
        <v xml:space="preserve">0 | </v>
      </c>
      <c r="J9" t="str">
        <v xml:space="preserve">0 | </v>
      </c>
      <c r="K9" t="str">
        <v xml:space="preserve">0 | </v>
      </c>
      <c r="L9" t="str">
        <v xml:space="preserve">0 | </v>
      </c>
      <c r="M9" t="str">
        <v xml:space="preserve">0 | </v>
      </c>
      <c r="N9" t="str">
        <v xml:space="preserve">0 | </v>
      </c>
      <c r="O9" t="str">
        <v xml:space="preserve">0 | </v>
      </c>
      <c r="P9" t="str">
        <v xml:space="preserve">0 | </v>
      </c>
      <c r="Q9" t="str">
        <v xml:space="preserve">0 | </v>
      </c>
      <c r="R9" t="str">
        <v xml:space="preserve">0 | </v>
      </c>
      <c r="S9" t="str">
        <v xml:space="preserve">0 | </v>
      </c>
      <c r="T9" t="str">
        <v xml:space="preserve">0 | </v>
      </c>
      <c r="U9" t="str">
        <v xml:space="preserve">0 | </v>
      </c>
      <c r="V9" t="str">
        <v xml:space="preserve">0 | </v>
      </c>
      <c r="W9" t="str">
        <v xml:space="preserve">0 | </v>
      </c>
      <c r="X9" t="str">
        <v xml:space="preserve">0 | </v>
      </c>
      <c r="Y9" t="str">
        <v xml:space="preserve">0 | </v>
      </c>
      <c r="Z9" t="str">
        <v xml:space="preserve">0 | </v>
      </c>
      <c r="AA9" t="str">
        <v xml:space="preserve">0 | </v>
      </c>
      <c r="AB9" t="str">
        <v xml:space="preserve">0 | </v>
      </c>
      <c r="AC9" t="str">
        <v xml:space="preserve">0 | </v>
      </c>
      <c r="AD9" t="str">
        <v xml:space="preserve">0 | </v>
      </c>
      <c r="AE9" t="str">
        <v xml:space="preserve">0 | </v>
      </c>
      <c r="AF9" t="str">
        <v xml:space="preserve">0 | </v>
      </c>
      <c r="AG9" t="str">
        <v xml:space="preserve">0 | </v>
      </c>
      <c r="AH9" t="str">
        <v xml:space="preserve">0 | </v>
      </c>
      <c r="AI9" t="str">
        <v xml:space="preserve">0 | </v>
      </c>
      <c r="AJ9" t="str">
        <v xml:space="preserve">0 | </v>
      </c>
      <c r="AK9" t="str">
        <v xml:space="preserve">0 | </v>
      </c>
      <c r="AL9" t="str">
        <v xml:space="preserve">0 | </v>
      </c>
      <c r="AM9" t="str">
        <v xml:space="preserve">0 | </v>
      </c>
      <c r="AN9" t="str">
        <v xml:space="preserve">0 | </v>
      </c>
      <c r="AO9" t="str">
        <v xml:space="preserve">0 | </v>
      </c>
      <c r="AP9" t="str">
        <v xml:space="preserve">0 | </v>
      </c>
      <c r="AQ9" t="str">
        <v xml:space="preserve">0 | </v>
      </c>
      <c r="AR9" t="str">
        <v xml:space="preserve">0 | </v>
      </c>
      <c r="AS9" t="str">
        <v xml:space="preserve">0 | </v>
      </c>
      <c r="AT9" t="str">
        <v xml:space="preserve">0 | </v>
      </c>
      <c r="AU9" t="str">
        <v xml:space="preserve">0 | </v>
      </c>
      <c r="AV9" t="str">
        <v xml:space="preserve">0 | </v>
      </c>
      <c r="AW9" t="str">
        <v xml:space="preserve">0 | </v>
      </c>
      <c r="AX9" t="str">
        <v xml:space="preserve">0 | </v>
      </c>
      <c r="AY9" t="str">
        <v xml:space="preserve">0 | </v>
      </c>
      <c r="AZ9" t="str">
        <v xml:space="preserve">0 | </v>
      </c>
      <c r="BA9" t="str">
        <v xml:space="preserve">0 | </v>
      </c>
      <c r="BB9" t="str">
        <v xml:space="preserve">0 | </v>
      </c>
      <c r="BC9" t="str">
        <v xml:space="preserve">0 | </v>
      </c>
      <c r="BD9" t="str">
        <v xml:space="preserve">0 | </v>
      </c>
      <c r="BE9" t="str">
        <v xml:space="preserve">0 | </v>
      </c>
      <c r="BF9" t="str">
        <v xml:space="preserve">0 | </v>
      </c>
      <c r="BG9" t="str">
        <v xml:space="preserve">0 | </v>
      </c>
      <c r="BH9" t="str">
        <v xml:space="preserve">0 | </v>
      </c>
      <c r="BI9" t="str">
        <v xml:space="preserve">0 | </v>
      </c>
      <c r="BJ9" t="str">
        <v xml:space="preserve">0 | </v>
      </c>
      <c r="BK9" t="str">
        <v xml:space="preserve">0 | </v>
      </c>
      <c r="BL9" t="str">
        <v xml:space="preserve">0 | </v>
      </c>
      <c r="BM9" t="str">
        <v xml:space="preserve">0 | </v>
      </c>
      <c r="BN9" t="str">
        <v xml:space="preserve">0 | </v>
      </c>
      <c r="BO9" t="str">
        <v xml:space="preserve">0 | </v>
      </c>
      <c r="BP9" t="str">
        <v xml:space="preserve">0 | </v>
      </c>
      <c r="BQ9" t="str">
        <v xml:space="preserve">0 | </v>
      </c>
      <c r="BR9" t="str">
        <v xml:space="preserve">0 | </v>
      </c>
      <c r="BS9" t="str">
        <v xml:space="preserve">0 | </v>
      </c>
      <c r="BT9" t="str">
        <v xml:space="preserve">0 | </v>
      </c>
      <c r="BU9" t="str">
        <v xml:space="preserve">0 | </v>
      </c>
      <c r="BV9" t="str">
        <v xml:space="preserve">0 | </v>
      </c>
      <c r="BW9" t="str">
        <v xml:space="preserve">0 | </v>
      </c>
      <c r="BX9" t="str">
        <v xml:space="preserve">0 | </v>
      </c>
      <c r="BY9" t="str">
        <v xml:space="preserve">0 | </v>
      </c>
      <c r="BZ9" t="str">
        <v xml:space="preserve">0 | </v>
      </c>
      <c r="CA9" t="str">
        <v xml:space="preserve">0 | </v>
      </c>
      <c r="CB9" t="str">
        <v xml:space="preserve">0 | </v>
      </c>
      <c r="CC9" t="str">
        <v xml:space="preserve">0 | </v>
      </c>
      <c r="CD9" t="str">
        <v xml:space="preserve">0 | </v>
      </c>
      <c r="CE9" t="str">
        <v xml:space="preserve">0 | </v>
      </c>
      <c r="CF9" t="str">
        <v xml:space="preserve">0 | </v>
      </c>
      <c r="CG9" t="str">
        <v xml:space="preserve">0 | </v>
      </c>
      <c r="CH9" t="str">
        <v xml:space="preserve">0 | </v>
      </c>
      <c r="CI9" t="str">
        <v xml:space="preserve">0 | </v>
      </c>
      <c r="CJ9" t="str">
        <v xml:space="preserve">0 | </v>
      </c>
      <c r="CK9" t="str">
        <v xml:space="preserve">0 | </v>
      </c>
      <c r="CL9" t="str">
        <v xml:space="preserve">0 | </v>
      </c>
      <c r="CM9" t="str">
        <v xml:space="preserve">0 | </v>
      </c>
      <c r="CN9" t="str">
        <v xml:space="preserve">0 | </v>
      </c>
      <c r="CO9" t="str">
        <v xml:space="preserve">0 | </v>
      </c>
      <c r="CP9" t="str">
        <v xml:space="preserve">0 | </v>
      </c>
      <c r="CQ9" t="str">
        <v xml:space="preserve">0 | </v>
      </c>
      <c r="CR9" t="str">
        <v xml:space="preserve">0 | </v>
      </c>
      <c r="CS9" t="str">
        <v xml:space="preserve">0 | </v>
      </c>
      <c r="CT9" t="str">
        <v xml:space="preserve">0 | </v>
      </c>
      <c r="CU9" t="str">
        <v xml:space="preserve">0 | </v>
      </c>
      <c r="CV9" t="str">
        <v xml:space="preserve">0 | </v>
      </c>
      <c r="CW9" t="str">
        <v xml:space="preserve">0 | </v>
      </c>
      <c r="CX9" t="str">
        <v xml:space="preserve">0 | </v>
      </c>
      <c r="DQ9" cm="1">
        <f t="array" ref="DQ9:HM9">TRANSPOSE(_xlfn._xlws.SORT(_xlfn._xlws.FILTER(initialConditions[initial_conditions_level],initialConditions[experiment_ID]=A9)))</f>
        <v>0</v>
      </c>
      <c r="DR9">
        <v>0</v>
      </c>
      <c r="DS9">
        <v>0</v>
      </c>
      <c r="DT9">
        <v>0</v>
      </c>
      <c r="DU9">
        <v>0</v>
      </c>
      <c r="DV9">
        <v>0</v>
      </c>
      <c r="DW9">
        <v>0</v>
      </c>
      <c r="DX9">
        <v>0</v>
      </c>
      <c r="DY9">
        <v>0</v>
      </c>
      <c r="DZ9">
        <v>0</v>
      </c>
      <c r="EA9">
        <v>0</v>
      </c>
      <c r="EB9">
        <v>0</v>
      </c>
      <c r="EC9">
        <v>0</v>
      </c>
      <c r="ED9">
        <v>0</v>
      </c>
      <c r="EE9">
        <v>0</v>
      </c>
      <c r="EF9">
        <v>0</v>
      </c>
      <c r="EG9">
        <v>0</v>
      </c>
      <c r="EH9">
        <v>0</v>
      </c>
      <c r="EI9">
        <v>0</v>
      </c>
      <c r="EJ9">
        <v>0</v>
      </c>
      <c r="EK9">
        <v>0</v>
      </c>
      <c r="EL9">
        <v>0</v>
      </c>
      <c r="EM9">
        <v>0</v>
      </c>
      <c r="EN9">
        <v>0</v>
      </c>
      <c r="EO9">
        <v>0</v>
      </c>
      <c r="EP9">
        <v>0</v>
      </c>
      <c r="EQ9">
        <v>0</v>
      </c>
      <c r="ER9">
        <v>0</v>
      </c>
      <c r="ES9">
        <v>0</v>
      </c>
      <c r="ET9">
        <v>0</v>
      </c>
      <c r="EU9">
        <v>0</v>
      </c>
      <c r="EV9">
        <v>0</v>
      </c>
      <c r="EW9">
        <v>0</v>
      </c>
      <c r="EX9">
        <v>0</v>
      </c>
      <c r="EY9">
        <v>0</v>
      </c>
      <c r="EZ9">
        <v>0</v>
      </c>
      <c r="FA9">
        <v>0</v>
      </c>
      <c r="FB9">
        <v>0</v>
      </c>
      <c r="FC9">
        <v>0</v>
      </c>
      <c r="FD9">
        <v>0</v>
      </c>
      <c r="FE9">
        <v>0</v>
      </c>
      <c r="FF9">
        <v>0</v>
      </c>
      <c r="FG9">
        <v>0</v>
      </c>
      <c r="FH9">
        <v>0</v>
      </c>
      <c r="FI9">
        <v>0</v>
      </c>
      <c r="FJ9">
        <v>0</v>
      </c>
      <c r="FK9">
        <v>0</v>
      </c>
      <c r="FL9">
        <v>0</v>
      </c>
      <c r="FM9">
        <v>0</v>
      </c>
      <c r="FN9">
        <v>0</v>
      </c>
      <c r="FO9">
        <v>0</v>
      </c>
      <c r="FP9">
        <v>0</v>
      </c>
      <c r="FQ9">
        <v>0</v>
      </c>
      <c r="FR9">
        <v>0</v>
      </c>
      <c r="FS9">
        <v>0</v>
      </c>
      <c r="FT9">
        <v>0</v>
      </c>
      <c r="FU9">
        <v>0</v>
      </c>
      <c r="FV9">
        <v>0</v>
      </c>
      <c r="FW9">
        <v>0</v>
      </c>
      <c r="FX9">
        <v>0</v>
      </c>
      <c r="FY9">
        <v>0</v>
      </c>
      <c r="FZ9">
        <v>0</v>
      </c>
      <c r="GA9">
        <v>0</v>
      </c>
      <c r="GB9">
        <v>0</v>
      </c>
      <c r="GC9">
        <v>0</v>
      </c>
      <c r="GD9">
        <v>0</v>
      </c>
      <c r="GE9">
        <v>0</v>
      </c>
      <c r="GF9">
        <v>0</v>
      </c>
      <c r="GG9">
        <v>0</v>
      </c>
      <c r="GH9">
        <v>0</v>
      </c>
      <c r="GI9">
        <v>0</v>
      </c>
      <c r="GJ9">
        <v>0</v>
      </c>
      <c r="GK9">
        <v>0</v>
      </c>
      <c r="GL9">
        <v>0</v>
      </c>
      <c r="GM9">
        <v>0</v>
      </c>
      <c r="GN9">
        <v>0</v>
      </c>
      <c r="GO9">
        <v>0</v>
      </c>
      <c r="GP9">
        <v>0</v>
      </c>
      <c r="GQ9">
        <v>0</v>
      </c>
      <c r="GR9">
        <v>0</v>
      </c>
      <c r="GS9">
        <v>0</v>
      </c>
      <c r="GT9">
        <v>0</v>
      </c>
      <c r="GU9">
        <v>0</v>
      </c>
      <c r="GV9">
        <v>0</v>
      </c>
      <c r="GW9">
        <v>0</v>
      </c>
      <c r="GX9">
        <v>0</v>
      </c>
      <c r="GY9">
        <v>0</v>
      </c>
      <c r="GZ9">
        <v>0</v>
      </c>
      <c r="HA9">
        <v>0</v>
      </c>
      <c r="HB9">
        <v>0</v>
      </c>
      <c r="HC9">
        <v>0</v>
      </c>
      <c r="HD9">
        <v>0</v>
      </c>
      <c r="HE9">
        <v>0</v>
      </c>
      <c r="HF9">
        <v>0</v>
      </c>
      <c r="HG9">
        <v>0</v>
      </c>
      <c r="HH9">
        <v>0</v>
      </c>
      <c r="HI9">
        <v>0</v>
      </c>
      <c r="HJ9">
        <v>0</v>
      </c>
      <c r="HK9">
        <v>0</v>
      </c>
      <c r="HL9">
        <v>0</v>
      </c>
      <c r="HM9" t="str">
        <v/>
      </c>
    </row>
    <row r="10" spans="1:221" x14ac:dyDescent="0.35">
      <c r="B10" t="str" cm="1">
        <f t="array" ref="B10:CX10">TRANSPOSE(_xlfn._xlws.SORT(_xlfn._xlws.FILTER(initialConditions[initial_conditions_level]&amp;" | "&amp;initialConditions[initial_conditions_name],initialConditions[experiment_ID]=A10)))</f>
        <v xml:space="preserve"> | </v>
      </c>
      <c r="C10" t="str">
        <v xml:space="preserve">0 | </v>
      </c>
      <c r="D10" t="str">
        <v xml:space="preserve">0 | </v>
      </c>
      <c r="E10" t="str">
        <v xml:space="preserve">0 | </v>
      </c>
      <c r="F10" t="str">
        <v xml:space="preserve">0 | </v>
      </c>
      <c r="G10" t="str">
        <v xml:space="preserve">0 | </v>
      </c>
      <c r="H10" t="str">
        <v xml:space="preserve">0 | </v>
      </c>
      <c r="I10" t="str">
        <v xml:space="preserve">0 | </v>
      </c>
      <c r="J10" t="str">
        <v xml:space="preserve">0 | </v>
      </c>
      <c r="K10" t="str">
        <v xml:space="preserve">0 | </v>
      </c>
      <c r="L10" t="str">
        <v xml:space="preserve">0 | </v>
      </c>
      <c r="M10" t="str">
        <v xml:space="preserve">0 | </v>
      </c>
      <c r="N10" t="str">
        <v xml:space="preserve">0 | </v>
      </c>
      <c r="O10" t="str">
        <v xml:space="preserve">0 | </v>
      </c>
      <c r="P10" t="str">
        <v xml:space="preserve">0 | </v>
      </c>
      <c r="Q10" t="str">
        <v xml:space="preserve">0 | </v>
      </c>
      <c r="R10" t="str">
        <v xml:space="preserve">0 | </v>
      </c>
      <c r="S10" t="str">
        <v xml:space="preserve">0 | </v>
      </c>
      <c r="T10" t="str">
        <v xml:space="preserve">0 | </v>
      </c>
      <c r="U10" t="str">
        <v xml:space="preserve">0 | </v>
      </c>
      <c r="V10" t="str">
        <v xml:space="preserve">0 | </v>
      </c>
      <c r="W10" t="str">
        <v xml:space="preserve">0 | </v>
      </c>
      <c r="X10" t="str">
        <v xml:space="preserve">0 | </v>
      </c>
      <c r="Y10" t="str">
        <v xml:space="preserve">0 | </v>
      </c>
      <c r="Z10" t="str">
        <v xml:space="preserve">0 | </v>
      </c>
      <c r="AA10" t="str">
        <v xml:space="preserve">0 | </v>
      </c>
      <c r="AB10" t="str">
        <v xml:space="preserve">0 | </v>
      </c>
      <c r="AC10" t="str">
        <v xml:space="preserve">0 | </v>
      </c>
      <c r="AD10" t="str">
        <v xml:space="preserve">0 | </v>
      </c>
      <c r="AE10" t="str">
        <v xml:space="preserve">0 | </v>
      </c>
      <c r="AF10" t="str">
        <v xml:space="preserve">0 | </v>
      </c>
      <c r="AG10" t="str">
        <v xml:space="preserve">0 | </v>
      </c>
      <c r="AH10" t="str">
        <v xml:space="preserve">0 | </v>
      </c>
      <c r="AI10" t="str">
        <v xml:space="preserve">0 | </v>
      </c>
      <c r="AJ10" t="str">
        <v xml:space="preserve">0 | </v>
      </c>
      <c r="AK10" t="str">
        <v xml:space="preserve">0 | </v>
      </c>
      <c r="AL10" t="str">
        <v xml:space="preserve">0 | </v>
      </c>
      <c r="AM10" t="str">
        <v xml:space="preserve">0 | </v>
      </c>
      <c r="AN10" t="str">
        <v xml:space="preserve">0 | </v>
      </c>
      <c r="AO10" t="str">
        <v xml:space="preserve">0 | </v>
      </c>
      <c r="AP10" t="str">
        <v xml:space="preserve">0 | </v>
      </c>
      <c r="AQ10" t="str">
        <v xml:space="preserve">0 | </v>
      </c>
      <c r="AR10" t="str">
        <v xml:space="preserve">0 | </v>
      </c>
      <c r="AS10" t="str">
        <v xml:space="preserve">0 | </v>
      </c>
      <c r="AT10" t="str">
        <v xml:space="preserve">0 | </v>
      </c>
      <c r="AU10" t="str">
        <v xml:space="preserve">0 | </v>
      </c>
      <c r="AV10" t="str">
        <v xml:space="preserve">0 | </v>
      </c>
      <c r="AW10" t="str">
        <v xml:space="preserve">0 | </v>
      </c>
      <c r="AX10" t="str">
        <v xml:space="preserve">0 | </v>
      </c>
      <c r="AY10" t="str">
        <v xml:space="preserve">0 | </v>
      </c>
      <c r="AZ10" t="str">
        <v xml:space="preserve">0 | </v>
      </c>
      <c r="BA10" t="str">
        <v xml:space="preserve">0 | </v>
      </c>
      <c r="BB10" t="str">
        <v xml:space="preserve">0 | </v>
      </c>
      <c r="BC10" t="str">
        <v xml:space="preserve">0 | </v>
      </c>
      <c r="BD10" t="str">
        <v xml:space="preserve">0 | </v>
      </c>
      <c r="BE10" t="str">
        <v xml:space="preserve">0 | </v>
      </c>
      <c r="BF10" t="str">
        <v xml:space="preserve">0 | </v>
      </c>
      <c r="BG10" t="str">
        <v xml:space="preserve">0 | </v>
      </c>
      <c r="BH10" t="str">
        <v xml:space="preserve">0 | </v>
      </c>
      <c r="BI10" t="str">
        <v xml:space="preserve">0 | </v>
      </c>
      <c r="BJ10" t="str">
        <v xml:space="preserve">0 | </v>
      </c>
      <c r="BK10" t="str">
        <v xml:space="preserve">0 | </v>
      </c>
      <c r="BL10" t="str">
        <v xml:space="preserve">0 | </v>
      </c>
      <c r="BM10" t="str">
        <v xml:space="preserve">0 | </v>
      </c>
      <c r="BN10" t="str">
        <v xml:space="preserve">0 | </v>
      </c>
      <c r="BO10" t="str">
        <v xml:space="preserve">0 | </v>
      </c>
      <c r="BP10" t="str">
        <v xml:space="preserve">0 | </v>
      </c>
      <c r="BQ10" t="str">
        <v xml:space="preserve">0 | </v>
      </c>
      <c r="BR10" t="str">
        <v xml:space="preserve">0 | </v>
      </c>
      <c r="BS10" t="str">
        <v xml:space="preserve">0 | </v>
      </c>
      <c r="BT10" t="str">
        <v xml:space="preserve">0 | </v>
      </c>
      <c r="BU10" t="str">
        <v xml:space="preserve">0 | </v>
      </c>
      <c r="BV10" t="str">
        <v xml:space="preserve">0 | </v>
      </c>
      <c r="BW10" t="str">
        <v xml:space="preserve">0 | </v>
      </c>
      <c r="BX10" t="str">
        <v xml:space="preserve">0 | </v>
      </c>
      <c r="BY10" t="str">
        <v xml:space="preserve">0 | </v>
      </c>
      <c r="BZ10" t="str">
        <v xml:space="preserve">0 | </v>
      </c>
      <c r="CA10" t="str">
        <v xml:space="preserve">0 | </v>
      </c>
      <c r="CB10" t="str">
        <v xml:space="preserve">0 | </v>
      </c>
      <c r="CC10" t="str">
        <v xml:space="preserve">0 | </v>
      </c>
      <c r="CD10" t="str">
        <v xml:space="preserve">0 | </v>
      </c>
      <c r="CE10" t="str">
        <v xml:space="preserve">0 | </v>
      </c>
      <c r="CF10" t="str">
        <v xml:space="preserve">0 | </v>
      </c>
      <c r="CG10" t="str">
        <v xml:space="preserve">0 | </v>
      </c>
      <c r="CH10" t="str">
        <v xml:space="preserve">0 | </v>
      </c>
      <c r="CI10" t="str">
        <v xml:space="preserve">0 | </v>
      </c>
      <c r="CJ10" t="str">
        <v xml:space="preserve">0 | </v>
      </c>
      <c r="CK10" t="str">
        <v xml:space="preserve">0 | </v>
      </c>
      <c r="CL10" t="str">
        <v xml:space="preserve">0 | </v>
      </c>
      <c r="CM10" t="str">
        <v xml:space="preserve">0 | </v>
      </c>
      <c r="CN10" t="str">
        <v xml:space="preserve">0 | </v>
      </c>
      <c r="CO10" t="str">
        <v xml:space="preserve">0 | </v>
      </c>
      <c r="CP10" t="str">
        <v xml:space="preserve">0 | </v>
      </c>
      <c r="CQ10" t="str">
        <v xml:space="preserve">0 | </v>
      </c>
      <c r="CR10" t="str">
        <v xml:space="preserve">0 | </v>
      </c>
      <c r="CS10" t="str">
        <v xml:space="preserve">0 | </v>
      </c>
      <c r="CT10" t="str">
        <v xml:space="preserve">0 | </v>
      </c>
      <c r="CU10" t="str">
        <v xml:space="preserve">0 | </v>
      </c>
      <c r="CV10" t="str">
        <v xml:space="preserve">0 | </v>
      </c>
      <c r="CW10" t="str">
        <v xml:space="preserve">0 | </v>
      </c>
      <c r="CX10" t="str">
        <v xml:space="preserve">0 | </v>
      </c>
      <c r="DQ10" cm="1">
        <f t="array" ref="DQ10:HM10">TRANSPOSE(_xlfn._xlws.SORT(_xlfn._xlws.FILTER(initialConditions[initial_conditions_level],initialConditions[experiment_ID]=A10)))</f>
        <v>0</v>
      </c>
      <c r="DR10">
        <v>0</v>
      </c>
      <c r="DS10">
        <v>0</v>
      </c>
      <c r="DT10">
        <v>0</v>
      </c>
      <c r="DU10">
        <v>0</v>
      </c>
      <c r="DV10">
        <v>0</v>
      </c>
      <c r="DW10">
        <v>0</v>
      </c>
      <c r="DX10">
        <v>0</v>
      </c>
      <c r="DY10">
        <v>0</v>
      </c>
      <c r="DZ10">
        <v>0</v>
      </c>
      <c r="EA10">
        <v>0</v>
      </c>
      <c r="EB10">
        <v>0</v>
      </c>
      <c r="EC10">
        <v>0</v>
      </c>
      <c r="ED10">
        <v>0</v>
      </c>
      <c r="EE10">
        <v>0</v>
      </c>
      <c r="EF10">
        <v>0</v>
      </c>
      <c r="EG10">
        <v>0</v>
      </c>
      <c r="EH10">
        <v>0</v>
      </c>
      <c r="EI10">
        <v>0</v>
      </c>
      <c r="EJ10">
        <v>0</v>
      </c>
      <c r="EK10">
        <v>0</v>
      </c>
      <c r="EL10">
        <v>0</v>
      </c>
      <c r="EM10">
        <v>0</v>
      </c>
      <c r="EN10">
        <v>0</v>
      </c>
      <c r="EO10">
        <v>0</v>
      </c>
      <c r="EP10">
        <v>0</v>
      </c>
      <c r="EQ10">
        <v>0</v>
      </c>
      <c r="ER10">
        <v>0</v>
      </c>
      <c r="ES10">
        <v>0</v>
      </c>
      <c r="ET10">
        <v>0</v>
      </c>
      <c r="EU10">
        <v>0</v>
      </c>
      <c r="EV10">
        <v>0</v>
      </c>
      <c r="EW10">
        <v>0</v>
      </c>
      <c r="EX10">
        <v>0</v>
      </c>
      <c r="EY10">
        <v>0</v>
      </c>
      <c r="EZ10">
        <v>0</v>
      </c>
      <c r="FA10">
        <v>0</v>
      </c>
      <c r="FB10">
        <v>0</v>
      </c>
      <c r="FC10">
        <v>0</v>
      </c>
      <c r="FD10">
        <v>0</v>
      </c>
      <c r="FE10">
        <v>0</v>
      </c>
      <c r="FF10">
        <v>0</v>
      </c>
      <c r="FG10">
        <v>0</v>
      </c>
      <c r="FH10">
        <v>0</v>
      </c>
      <c r="FI10">
        <v>0</v>
      </c>
      <c r="FJ10">
        <v>0</v>
      </c>
      <c r="FK10">
        <v>0</v>
      </c>
      <c r="FL10">
        <v>0</v>
      </c>
      <c r="FM10">
        <v>0</v>
      </c>
      <c r="FN10">
        <v>0</v>
      </c>
      <c r="FO10">
        <v>0</v>
      </c>
      <c r="FP10">
        <v>0</v>
      </c>
      <c r="FQ10">
        <v>0</v>
      </c>
      <c r="FR10">
        <v>0</v>
      </c>
      <c r="FS10">
        <v>0</v>
      </c>
      <c r="FT10">
        <v>0</v>
      </c>
      <c r="FU10">
        <v>0</v>
      </c>
      <c r="FV10">
        <v>0</v>
      </c>
      <c r="FW10">
        <v>0</v>
      </c>
      <c r="FX10">
        <v>0</v>
      </c>
      <c r="FY10">
        <v>0</v>
      </c>
      <c r="FZ10">
        <v>0</v>
      </c>
      <c r="GA10">
        <v>0</v>
      </c>
      <c r="GB10">
        <v>0</v>
      </c>
      <c r="GC10">
        <v>0</v>
      </c>
      <c r="GD10">
        <v>0</v>
      </c>
      <c r="GE10">
        <v>0</v>
      </c>
      <c r="GF10">
        <v>0</v>
      </c>
      <c r="GG10">
        <v>0</v>
      </c>
      <c r="GH10">
        <v>0</v>
      </c>
      <c r="GI10">
        <v>0</v>
      </c>
      <c r="GJ10">
        <v>0</v>
      </c>
      <c r="GK10">
        <v>0</v>
      </c>
      <c r="GL10">
        <v>0</v>
      </c>
      <c r="GM10">
        <v>0</v>
      </c>
      <c r="GN10">
        <v>0</v>
      </c>
      <c r="GO10">
        <v>0</v>
      </c>
      <c r="GP10">
        <v>0</v>
      </c>
      <c r="GQ10">
        <v>0</v>
      </c>
      <c r="GR10">
        <v>0</v>
      </c>
      <c r="GS10">
        <v>0</v>
      </c>
      <c r="GT10">
        <v>0</v>
      </c>
      <c r="GU10">
        <v>0</v>
      </c>
      <c r="GV10">
        <v>0</v>
      </c>
      <c r="GW10">
        <v>0</v>
      </c>
      <c r="GX10">
        <v>0</v>
      </c>
      <c r="GY10">
        <v>0</v>
      </c>
      <c r="GZ10">
        <v>0</v>
      </c>
      <c r="HA10">
        <v>0</v>
      </c>
      <c r="HB10">
        <v>0</v>
      </c>
      <c r="HC10">
        <v>0</v>
      </c>
      <c r="HD10">
        <v>0</v>
      </c>
      <c r="HE10">
        <v>0</v>
      </c>
      <c r="HF10">
        <v>0</v>
      </c>
      <c r="HG10">
        <v>0</v>
      </c>
      <c r="HH10">
        <v>0</v>
      </c>
      <c r="HI10">
        <v>0</v>
      </c>
      <c r="HJ10">
        <v>0</v>
      </c>
      <c r="HK10">
        <v>0</v>
      </c>
      <c r="HL10">
        <v>0</v>
      </c>
      <c r="HM10" t="str">
        <v/>
      </c>
    </row>
    <row r="11" spans="1:221" x14ac:dyDescent="0.35">
      <c r="B11" t="str" cm="1">
        <f t="array" ref="B11:CX11">TRANSPOSE(_xlfn._xlws.SORT(_xlfn._xlws.FILTER(initialConditions[initial_conditions_level]&amp;" | "&amp;initialConditions[initial_conditions_name],initialConditions[experiment_ID]=A11)))</f>
        <v xml:space="preserve"> | </v>
      </c>
      <c r="C11" t="str">
        <v xml:space="preserve">0 | </v>
      </c>
      <c r="D11" t="str">
        <v xml:space="preserve">0 | </v>
      </c>
      <c r="E11" t="str">
        <v xml:space="preserve">0 | </v>
      </c>
      <c r="F11" t="str">
        <v xml:space="preserve">0 | </v>
      </c>
      <c r="G11" t="str">
        <v xml:space="preserve">0 | </v>
      </c>
      <c r="H11" t="str">
        <v xml:space="preserve">0 | </v>
      </c>
      <c r="I11" t="str">
        <v xml:space="preserve">0 | </v>
      </c>
      <c r="J11" t="str">
        <v xml:space="preserve">0 | </v>
      </c>
      <c r="K11" t="str">
        <v xml:space="preserve">0 | </v>
      </c>
      <c r="L11" t="str">
        <v xml:space="preserve">0 | </v>
      </c>
      <c r="M11" t="str">
        <v xml:space="preserve">0 | </v>
      </c>
      <c r="N11" t="str">
        <v xml:space="preserve">0 | </v>
      </c>
      <c r="O11" t="str">
        <v xml:space="preserve">0 | </v>
      </c>
      <c r="P11" t="str">
        <v xml:space="preserve">0 | </v>
      </c>
      <c r="Q11" t="str">
        <v xml:space="preserve">0 | </v>
      </c>
      <c r="R11" t="str">
        <v xml:space="preserve">0 | </v>
      </c>
      <c r="S11" t="str">
        <v xml:space="preserve">0 | </v>
      </c>
      <c r="T11" t="str">
        <v xml:space="preserve">0 | </v>
      </c>
      <c r="U11" t="str">
        <v xml:space="preserve">0 | </v>
      </c>
      <c r="V11" t="str">
        <v xml:space="preserve">0 | </v>
      </c>
      <c r="W11" t="str">
        <v xml:space="preserve">0 | </v>
      </c>
      <c r="X11" t="str">
        <v xml:space="preserve">0 | </v>
      </c>
      <c r="Y11" t="str">
        <v xml:space="preserve">0 | </v>
      </c>
      <c r="Z11" t="str">
        <v xml:space="preserve">0 | </v>
      </c>
      <c r="AA11" t="str">
        <v xml:space="preserve">0 | </v>
      </c>
      <c r="AB11" t="str">
        <v xml:space="preserve">0 | </v>
      </c>
      <c r="AC11" t="str">
        <v xml:space="preserve">0 | </v>
      </c>
      <c r="AD11" t="str">
        <v xml:space="preserve">0 | </v>
      </c>
      <c r="AE11" t="str">
        <v xml:space="preserve">0 | </v>
      </c>
      <c r="AF11" t="str">
        <v xml:space="preserve">0 | </v>
      </c>
      <c r="AG11" t="str">
        <v xml:space="preserve">0 | </v>
      </c>
      <c r="AH11" t="str">
        <v xml:space="preserve">0 | </v>
      </c>
      <c r="AI11" t="str">
        <v xml:space="preserve">0 | </v>
      </c>
      <c r="AJ11" t="str">
        <v xml:space="preserve">0 | </v>
      </c>
      <c r="AK11" t="str">
        <v xml:space="preserve">0 | </v>
      </c>
      <c r="AL11" t="str">
        <v xml:space="preserve">0 | </v>
      </c>
      <c r="AM11" t="str">
        <v xml:space="preserve">0 | </v>
      </c>
      <c r="AN11" t="str">
        <v xml:space="preserve">0 | </v>
      </c>
      <c r="AO11" t="str">
        <v xml:space="preserve">0 | </v>
      </c>
      <c r="AP11" t="str">
        <v xml:space="preserve">0 | </v>
      </c>
      <c r="AQ11" t="str">
        <v xml:space="preserve">0 | </v>
      </c>
      <c r="AR11" t="str">
        <v xml:space="preserve">0 | </v>
      </c>
      <c r="AS11" t="str">
        <v xml:space="preserve">0 | </v>
      </c>
      <c r="AT11" t="str">
        <v xml:space="preserve">0 | </v>
      </c>
      <c r="AU11" t="str">
        <v xml:space="preserve">0 | </v>
      </c>
      <c r="AV11" t="str">
        <v xml:space="preserve">0 | </v>
      </c>
      <c r="AW11" t="str">
        <v xml:space="preserve">0 | </v>
      </c>
      <c r="AX11" t="str">
        <v xml:space="preserve">0 | </v>
      </c>
      <c r="AY11" t="str">
        <v xml:space="preserve">0 | </v>
      </c>
      <c r="AZ11" t="str">
        <v xml:space="preserve">0 | </v>
      </c>
      <c r="BA11" t="str">
        <v xml:space="preserve">0 | </v>
      </c>
      <c r="BB11" t="str">
        <v xml:space="preserve">0 | </v>
      </c>
      <c r="BC11" t="str">
        <v xml:space="preserve">0 | </v>
      </c>
      <c r="BD11" t="str">
        <v xml:space="preserve">0 | </v>
      </c>
      <c r="BE11" t="str">
        <v xml:space="preserve">0 | </v>
      </c>
      <c r="BF11" t="str">
        <v xml:space="preserve">0 | </v>
      </c>
      <c r="BG11" t="str">
        <v xml:space="preserve">0 | </v>
      </c>
      <c r="BH11" t="str">
        <v xml:space="preserve">0 | </v>
      </c>
      <c r="BI11" t="str">
        <v xml:space="preserve">0 | </v>
      </c>
      <c r="BJ11" t="str">
        <v xml:space="preserve">0 | </v>
      </c>
      <c r="BK11" t="str">
        <v xml:space="preserve">0 | </v>
      </c>
      <c r="BL11" t="str">
        <v xml:space="preserve">0 | </v>
      </c>
      <c r="BM11" t="str">
        <v xml:space="preserve">0 | </v>
      </c>
      <c r="BN11" t="str">
        <v xml:space="preserve">0 | </v>
      </c>
      <c r="BO11" t="str">
        <v xml:space="preserve">0 | </v>
      </c>
      <c r="BP11" t="str">
        <v xml:space="preserve">0 | </v>
      </c>
      <c r="BQ11" t="str">
        <v xml:space="preserve">0 | </v>
      </c>
      <c r="BR11" t="str">
        <v xml:space="preserve">0 | </v>
      </c>
      <c r="BS11" t="str">
        <v xml:space="preserve">0 | </v>
      </c>
      <c r="BT11" t="str">
        <v xml:space="preserve">0 | </v>
      </c>
      <c r="BU11" t="str">
        <v xml:space="preserve">0 | </v>
      </c>
      <c r="BV11" t="str">
        <v xml:space="preserve">0 | </v>
      </c>
      <c r="BW11" t="str">
        <v xml:space="preserve">0 | </v>
      </c>
      <c r="BX11" t="str">
        <v xml:space="preserve">0 | </v>
      </c>
      <c r="BY11" t="str">
        <v xml:space="preserve">0 | </v>
      </c>
      <c r="BZ11" t="str">
        <v xml:space="preserve">0 | </v>
      </c>
      <c r="CA11" t="str">
        <v xml:space="preserve">0 | </v>
      </c>
      <c r="CB11" t="str">
        <v xml:space="preserve">0 | </v>
      </c>
      <c r="CC11" t="str">
        <v xml:space="preserve">0 | </v>
      </c>
      <c r="CD11" t="str">
        <v xml:space="preserve">0 | </v>
      </c>
      <c r="CE11" t="str">
        <v xml:space="preserve">0 | </v>
      </c>
      <c r="CF11" t="str">
        <v xml:space="preserve">0 | </v>
      </c>
      <c r="CG11" t="str">
        <v xml:space="preserve">0 | </v>
      </c>
      <c r="CH11" t="str">
        <v xml:space="preserve">0 | </v>
      </c>
      <c r="CI11" t="str">
        <v xml:space="preserve">0 | </v>
      </c>
      <c r="CJ11" t="str">
        <v xml:space="preserve">0 | </v>
      </c>
      <c r="CK11" t="str">
        <v xml:space="preserve">0 | </v>
      </c>
      <c r="CL11" t="str">
        <v xml:space="preserve">0 | </v>
      </c>
      <c r="CM11" t="str">
        <v xml:space="preserve">0 | </v>
      </c>
      <c r="CN11" t="str">
        <v xml:space="preserve">0 | </v>
      </c>
      <c r="CO11" t="str">
        <v xml:space="preserve">0 | </v>
      </c>
      <c r="CP11" t="str">
        <v xml:space="preserve">0 | </v>
      </c>
      <c r="CQ11" t="str">
        <v xml:space="preserve">0 | </v>
      </c>
      <c r="CR11" t="str">
        <v xml:space="preserve">0 | </v>
      </c>
      <c r="CS11" t="str">
        <v xml:space="preserve">0 | </v>
      </c>
      <c r="CT11" t="str">
        <v xml:space="preserve">0 | </v>
      </c>
      <c r="CU11" t="str">
        <v xml:space="preserve">0 | </v>
      </c>
      <c r="CV11" t="str">
        <v xml:space="preserve">0 | </v>
      </c>
      <c r="CW11" t="str">
        <v xml:space="preserve">0 | </v>
      </c>
      <c r="CX11" t="str">
        <v xml:space="preserve">0 | </v>
      </c>
      <c r="DQ11" cm="1">
        <f t="array" ref="DQ11:HM11">TRANSPOSE(_xlfn._xlws.SORT(_xlfn._xlws.FILTER(initialConditions[initial_conditions_level],initialConditions[experiment_ID]=A11)))</f>
        <v>0</v>
      </c>
      <c r="DR11">
        <v>0</v>
      </c>
      <c r="DS11">
        <v>0</v>
      </c>
      <c r="DT11">
        <v>0</v>
      </c>
      <c r="DU11">
        <v>0</v>
      </c>
      <c r="DV11">
        <v>0</v>
      </c>
      <c r="DW11">
        <v>0</v>
      </c>
      <c r="DX11">
        <v>0</v>
      </c>
      <c r="DY11">
        <v>0</v>
      </c>
      <c r="DZ11">
        <v>0</v>
      </c>
      <c r="EA11">
        <v>0</v>
      </c>
      <c r="EB11">
        <v>0</v>
      </c>
      <c r="EC11">
        <v>0</v>
      </c>
      <c r="ED11">
        <v>0</v>
      </c>
      <c r="EE11">
        <v>0</v>
      </c>
      <c r="EF11">
        <v>0</v>
      </c>
      <c r="EG11">
        <v>0</v>
      </c>
      <c r="EH11">
        <v>0</v>
      </c>
      <c r="EI11">
        <v>0</v>
      </c>
      <c r="EJ11">
        <v>0</v>
      </c>
      <c r="EK11">
        <v>0</v>
      </c>
      <c r="EL11">
        <v>0</v>
      </c>
      <c r="EM11">
        <v>0</v>
      </c>
      <c r="EN11">
        <v>0</v>
      </c>
      <c r="EO11">
        <v>0</v>
      </c>
      <c r="EP11">
        <v>0</v>
      </c>
      <c r="EQ11">
        <v>0</v>
      </c>
      <c r="ER11">
        <v>0</v>
      </c>
      <c r="ES11">
        <v>0</v>
      </c>
      <c r="ET11">
        <v>0</v>
      </c>
      <c r="EU11">
        <v>0</v>
      </c>
      <c r="EV11">
        <v>0</v>
      </c>
      <c r="EW11">
        <v>0</v>
      </c>
      <c r="EX11">
        <v>0</v>
      </c>
      <c r="EY11">
        <v>0</v>
      </c>
      <c r="EZ11">
        <v>0</v>
      </c>
      <c r="FA11">
        <v>0</v>
      </c>
      <c r="FB11">
        <v>0</v>
      </c>
      <c r="FC11">
        <v>0</v>
      </c>
      <c r="FD11">
        <v>0</v>
      </c>
      <c r="FE11">
        <v>0</v>
      </c>
      <c r="FF11">
        <v>0</v>
      </c>
      <c r="FG11">
        <v>0</v>
      </c>
      <c r="FH11">
        <v>0</v>
      </c>
      <c r="FI11">
        <v>0</v>
      </c>
      <c r="FJ11">
        <v>0</v>
      </c>
      <c r="FK11">
        <v>0</v>
      </c>
      <c r="FL11">
        <v>0</v>
      </c>
      <c r="FM11">
        <v>0</v>
      </c>
      <c r="FN11">
        <v>0</v>
      </c>
      <c r="FO11">
        <v>0</v>
      </c>
      <c r="FP11">
        <v>0</v>
      </c>
      <c r="FQ11">
        <v>0</v>
      </c>
      <c r="FR11">
        <v>0</v>
      </c>
      <c r="FS11">
        <v>0</v>
      </c>
      <c r="FT11">
        <v>0</v>
      </c>
      <c r="FU11">
        <v>0</v>
      </c>
      <c r="FV11">
        <v>0</v>
      </c>
      <c r="FW11">
        <v>0</v>
      </c>
      <c r="FX11">
        <v>0</v>
      </c>
      <c r="FY11">
        <v>0</v>
      </c>
      <c r="FZ11">
        <v>0</v>
      </c>
      <c r="GA11">
        <v>0</v>
      </c>
      <c r="GB11">
        <v>0</v>
      </c>
      <c r="GC11">
        <v>0</v>
      </c>
      <c r="GD11">
        <v>0</v>
      </c>
      <c r="GE11">
        <v>0</v>
      </c>
      <c r="GF11">
        <v>0</v>
      </c>
      <c r="GG11">
        <v>0</v>
      </c>
      <c r="GH11">
        <v>0</v>
      </c>
      <c r="GI11">
        <v>0</v>
      </c>
      <c r="GJ11">
        <v>0</v>
      </c>
      <c r="GK11">
        <v>0</v>
      </c>
      <c r="GL11">
        <v>0</v>
      </c>
      <c r="GM11">
        <v>0</v>
      </c>
      <c r="GN11">
        <v>0</v>
      </c>
      <c r="GO11">
        <v>0</v>
      </c>
      <c r="GP11">
        <v>0</v>
      </c>
      <c r="GQ11">
        <v>0</v>
      </c>
      <c r="GR11">
        <v>0</v>
      </c>
      <c r="GS11">
        <v>0</v>
      </c>
      <c r="GT11">
        <v>0</v>
      </c>
      <c r="GU11">
        <v>0</v>
      </c>
      <c r="GV11">
        <v>0</v>
      </c>
      <c r="GW11">
        <v>0</v>
      </c>
      <c r="GX11">
        <v>0</v>
      </c>
      <c r="GY11">
        <v>0</v>
      </c>
      <c r="GZ11">
        <v>0</v>
      </c>
      <c r="HA11">
        <v>0</v>
      </c>
      <c r="HB11">
        <v>0</v>
      </c>
      <c r="HC11">
        <v>0</v>
      </c>
      <c r="HD11">
        <v>0</v>
      </c>
      <c r="HE11">
        <v>0</v>
      </c>
      <c r="HF11">
        <v>0</v>
      </c>
      <c r="HG11">
        <v>0</v>
      </c>
      <c r="HH11">
        <v>0</v>
      </c>
      <c r="HI11">
        <v>0</v>
      </c>
      <c r="HJ11">
        <v>0</v>
      </c>
      <c r="HK11">
        <v>0</v>
      </c>
      <c r="HL11">
        <v>0</v>
      </c>
      <c r="HM11" t="str">
        <v/>
      </c>
    </row>
    <row r="12" spans="1:221" x14ac:dyDescent="0.35">
      <c r="B12" t="str" cm="1">
        <f t="array" ref="B12:CX12">TRANSPOSE(_xlfn._xlws.SORT(_xlfn._xlws.FILTER(initialConditions[initial_conditions_level]&amp;" | "&amp;initialConditions[initial_conditions_name],initialConditions[experiment_ID]=A12)))</f>
        <v xml:space="preserve"> | </v>
      </c>
      <c r="C12" t="str">
        <v xml:space="preserve">0 | </v>
      </c>
      <c r="D12" t="str">
        <v xml:space="preserve">0 | </v>
      </c>
      <c r="E12" t="str">
        <v xml:space="preserve">0 | </v>
      </c>
      <c r="F12" t="str">
        <v xml:space="preserve">0 | </v>
      </c>
      <c r="G12" t="str">
        <v xml:space="preserve">0 | </v>
      </c>
      <c r="H12" t="str">
        <v xml:space="preserve">0 | </v>
      </c>
      <c r="I12" t="str">
        <v xml:space="preserve">0 | </v>
      </c>
      <c r="J12" t="str">
        <v xml:space="preserve">0 | </v>
      </c>
      <c r="K12" t="str">
        <v xml:space="preserve">0 | </v>
      </c>
      <c r="L12" t="str">
        <v xml:space="preserve">0 | </v>
      </c>
      <c r="M12" t="str">
        <v xml:space="preserve">0 | </v>
      </c>
      <c r="N12" t="str">
        <v xml:space="preserve">0 | </v>
      </c>
      <c r="O12" t="str">
        <v xml:space="preserve">0 | </v>
      </c>
      <c r="P12" t="str">
        <v xml:space="preserve">0 | </v>
      </c>
      <c r="Q12" t="str">
        <v xml:space="preserve">0 | </v>
      </c>
      <c r="R12" t="str">
        <v xml:space="preserve">0 | </v>
      </c>
      <c r="S12" t="str">
        <v xml:space="preserve">0 | </v>
      </c>
      <c r="T12" t="str">
        <v xml:space="preserve">0 | </v>
      </c>
      <c r="U12" t="str">
        <v xml:space="preserve">0 | </v>
      </c>
      <c r="V12" t="str">
        <v xml:space="preserve">0 | </v>
      </c>
      <c r="W12" t="str">
        <v xml:space="preserve">0 | </v>
      </c>
      <c r="X12" t="str">
        <v xml:space="preserve">0 | </v>
      </c>
      <c r="Y12" t="str">
        <v xml:space="preserve">0 | </v>
      </c>
      <c r="Z12" t="str">
        <v xml:space="preserve">0 | </v>
      </c>
      <c r="AA12" t="str">
        <v xml:space="preserve">0 | </v>
      </c>
      <c r="AB12" t="str">
        <v xml:space="preserve">0 | </v>
      </c>
      <c r="AC12" t="str">
        <v xml:space="preserve">0 | </v>
      </c>
      <c r="AD12" t="str">
        <v xml:space="preserve">0 | </v>
      </c>
      <c r="AE12" t="str">
        <v xml:space="preserve">0 | </v>
      </c>
      <c r="AF12" t="str">
        <v xml:space="preserve">0 | </v>
      </c>
      <c r="AG12" t="str">
        <v xml:space="preserve">0 | </v>
      </c>
      <c r="AH12" t="str">
        <v xml:space="preserve">0 | </v>
      </c>
      <c r="AI12" t="str">
        <v xml:space="preserve">0 | </v>
      </c>
      <c r="AJ12" t="str">
        <v xml:space="preserve">0 | </v>
      </c>
      <c r="AK12" t="str">
        <v xml:space="preserve">0 | </v>
      </c>
      <c r="AL12" t="str">
        <v xml:space="preserve">0 | </v>
      </c>
      <c r="AM12" t="str">
        <v xml:space="preserve">0 | </v>
      </c>
      <c r="AN12" t="str">
        <v xml:space="preserve">0 | </v>
      </c>
      <c r="AO12" t="str">
        <v xml:space="preserve">0 | </v>
      </c>
      <c r="AP12" t="str">
        <v xml:space="preserve">0 | </v>
      </c>
      <c r="AQ12" t="str">
        <v xml:space="preserve">0 | </v>
      </c>
      <c r="AR12" t="str">
        <v xml:space="preserve">0 | </v>
      </c>
      <c r="AS12" t="str">
        <v xml:space="preserve">0 | </v>
      </c>
      <c r="AT12" t="str">
        <v xml:space="preserve">0 | </v>
      </c>
      <c r="AU12" t="str">
        <v xml:space="preserve">0 | </v>
      </c>
      <c r="AV12" t="str">
        <v xml:space="preserve">0 | </v>
      </c>
      <c r="AW12" t="str">
        <v xml:space="preserve">0 | </v>
      </c>
      <c r="AX12" t="str">
        <v xml:space="preserve">0 | </v>
      </c>
      <c r="AY12" t="str">
        <v xml:space="preserve">0 | </v>
      </c>
      <c r="AZ12" t="str">
        <v xml:space="preserve">0 | </v>
      </c>
      <c r="BA12" t="str">
        <v xml:space="preserve">0 | </v>
      </c>
      <c r="BB12" t="str">
        <v xml:space="preserve">0 | </v>
      </c>
      <c r="BC12" t="str">
        <v xml:space="preserve">0 | </v>
      </c>
      <c r="BD12" t="str">
        <v xml:space="preserve">0 | </v>
      </c>
      <c r="BE12" t="str">
        <v xml:space="preserve">0 | </v>
      </c>
      <c r="BF12" t="str">
        <v xml:space="preserve">0 | </v>
      </c>
      <c r="BG12" t="str">
        <v xml:space="preserve">0 | </v>
      </c>
      <c r="BH12" t="str">
        <v xml:space="preserve">0 | </v>
      </c>
      <c r="BI12" t="str">
        <v xml:space="preserve">0 | </v>
      </c>
      <c r="BJ12" t="str">
        <v xml:space="preserve">0 | </v>
      </c>
      <c r="BK12" t="str">
        <v xml:space="preserve">0 | </v>
      </c>
      <c r="BL12" t="str">
        <v xml:space="preserve">0 | </v>
      </c>
      <c r="BM12" t="str">
        <v xml:space="preserve">0 | </v>
      </c>
      <c r="BN12" t="str">
        <v xml:space="preserve">0 | </v>
      </c>
      <c r="BO12" t="str">
        <v xml:space="preserve">0 | </v>
      </c>
      <c r="BP12" t="str">
        <v xml:space="preserve">0 | </v>
      </c>
      <c r="BQ12" t="str">
        <v xml:space="preserve">0 | </v>
      </c>
      <c r="BR12" t="str">
        <v xml:space="preserve">0 | </v>
      </c>
      <c r="BS12" t="str">
        <v xml:space="preserve">0 | </v>
      </c>
      <c r="BT12" t="str">
        <v xml:space="preserve">0 | </v>
      </c>
      <c r="BU12" t="str">
        <v xml:space="preserve">0 | </v>
      </c>
      <c r="BV12" t="str">
        <v xml:space="preserve">0 | </v>
      </c>
      <c r="BW12" t="str">
        <v xml:space="preserve">0 | </v>
      </c>
      <c r="BX12" t="str">
        <v xml:space="preserve">0 | </v>
      </c>
      <c r="BY12" t="str">
        <v xml:space="preserve">0 | </v>
      </c>
      <c r="BZ12" t="str">
        <v xml:space="preserve">0 | </v>
      </c>
      <c r="CA12" t="str">
        <v xml:space="preserve">0 | </v>
      </c>
      <c r="CB12" t="str">
        <v xml:space="preserve">0 | </v>
      </c>
      <c r="CC12" t="str">
        <v xml:space="preserve">0 | </v>
      </c>
      <c r="CD12" t="str">
        <v xml:space="preserve">0 | </v>
      </c>
      <c r="CE12" t="str">
        <v xml:space="preserve">0 | </v>
      </c>
      <c r="CF12" t="str">
        <v xml:space="preserve">0 | </v>
      </c>
      <c r="CG12" t="str">
        <v xml:space="preserve">0 | </v>
      </c>
      <c r="CH12" t="str">
        <v xml:space="preserve">0 | </v>
      </c>
      <c r="CI12" t="str">
        <v xml:space="preserve">0 | </v>
      </c>
      <c r="CJ12" t="str">
        <v xml:space="preserve">0 | </v>
      </c>
      <c r="CK12" t="str">
        <v xml:space="preserve">0 | </v>
      </c>
      <c r="CL12" t="str">
        <v xml:space="preserve">0 | </v>
      </c>
      <c r="CM12" t="str">
        <v xml:space="preserve">0 | </v>
      </c>
      <c r="CN12" t="str">
        <v xml:space="preserve">0 | </v>
      </c>
      <c r="CO12" t="str">
        <v xml:space="preserve">0 | </v>
      </c>
      <c r="CP12" t="str">
        <v xml:space="preserve">0 | </v>
      </c>
      <c r="CQ12" t="str">
        <v xml:space="preserve">0 | </v>
      </c>
      <c r="CR12" t="str">
        <v xml:space="preserve">0 | </v>
      </c>
      <c r="CS12" t="str">
        <v xml:space="preserve">0 | </v>
      </c>
      <c r="CT12" t="str">
        <v xml:space="preserve">0 | </v>
      </c>
      <c r="CU12" t="str">
        <v xml:space="preserve">0 | </v>
      </c>
      <c r="CV12" t="str">
        <v xml:space="preserve">0 | </v>
      </c>
      <c r="CW12" t="str">
        <v xml:space="preserve">0 | </v>
      </c>
      <c r="CX12" t="str">
        <v xml:space="preserve">0 | </v>
      </c>
      <c r="DQ12" cm="1">
        <f t="array" ref="DQ12:HM12">TRANSPOSE(_xlfn._xlws.SORT(_xlfn._xlws.FILTER(initialConditions[initial_conditions_level],initialConditions[experiment_ID]=A12)))</f>
        <v>0</v>
      </c>
      <c r="DR12">
        <v>0</v>
      </c>
      <c r="DS12">
        <v>0</v>
      </c>
      <c r="DT12">
        <v>0</v>
      </c>
      <c r="DU12">
        <v>0</v>
      </c>
      <c r="DV12">
        <v>0</v>
      </c>
      <c r="DW12">
        <v>0</v>
      </c>
      <c r="DX12">
        <v>0</v>
      </c>
      <c r="DY12">
        <v>0</v>
      </c>
      <c r="DZ12">
        <v>0</v>
      </c>
      <c r="EA12">
        <v>0</v>
      </c>
      <c r="EB12">
        <v>0</v>
      </c>
      <c r="EC12">
        <v>0</v>
      </c>
      <c r="ED12">
        <v>0</v>
      </c>
      <c r="EE12">
        <v>0</v>
      </c>
      <c r="EF12">
        <v>0</v>
      </c>
      <c r="EG12">
        <v>0</v>
      </c>
      <c r="EH12">
        <v>0</v>
      </c>
      <c r="EI12">
        <v>0</v>
      </c>
      <c r="EJ12">
        <v>0</v>
      </c>
      <c r="EK12">
        <v>0</v>
      </c>
      <c r="EL12">
        <v>0</v>
      </c>
      <c r="EM12">
        <v>0</v>
      </c>
      <c r="EN12">
        <v>0</v>
      </c>
      <c r="EO12">
        <v>0</v>
      </c>
      <c r="EP12">
        <v>0</v>
      </c>
      <c r="EQ12">
        <v>0</v>
      </c>
      <c r="ER12">
        <v>0</v>
      </c>
      <c r="ES12">
        <v>0</v>
      </c>
      <c r="ET12">
        <v>0</v>
      </c>
      <c r="EU12">
        <v>0</v>
      </c>
      <c r="EV12">
        <v>0</v>
      </c>
      <c r="EW12">
        <v>0</v>
      </c>
      <c r="EX12">
        <v>0</v>
      </c>
      <c r="EY12">
        <v>0</v>
      </c>
      <c r="EZ12">
        <v>0</v>
      </c>
      <c r="FA12">
        <v>0</v>
      </c>
      <c r="FB12">
        <v>0</v>
      </c>
      <c r="FC12">
        <v>0</v>
      </c>
      <c r="FD12">
        <v>0</v>
      </c>
      <c r="FE12">
        <v>0</v>
      </c>
      <c r="FF12">
        <v>0</v>
      </c>
      <c r="FG12">
        <v>0</v>
      </c>
      <c r="FH12">
        <v>0</v>
      </c>
      <c r="FI12">
        <v>0</v>
      </c>
      <c r="FJ12">
        <v>0</v>
      </c>
      <c r="FK12">
        <v>0</v>
      </c>
      <c r="FL12">
        <v>0</v>
      </c>
      <c r="FM12">
        <v>0</v>
      </c>
      <c r="FN12">
        <v>0</v>
      </c>
      <c r="FO12">
        <v>0</v>
      </c>
      <c r="FP12">
        <v>0</v>
      </c>
      <c r="FQ12">
        <v>0</v>
      </c>
      <c r="FR12">
        <v>0</v>
      </c>
      <c r="FS12">
        <v>0</v>
      </c>
      <c r="FT12">
        <v>0</v>
      </c>
      <c r="FU12">
        <v>0</v>
      </c>
      <c r="FV12">
        <v>0</v>
      </c>
      <c r="FW12">
        <v>0</v>
      </c>
      <c r="FX12">
        <v>0</v>
      </c>
      <c r="FY12">
        <v>0</v>
      </c>
      <c r="FZ12">
        <v>0</v>
      </c>
      <c r="GA12">
        <v>0</v>
      </c>
      <c r="GB12">
        <v>0</v>
      </c>
      <c r="GC12">
        <v>0</v>
      </c>
      <c r="GD12">
        <v>0</v>
      </c>
      <c r="GE12">
        <v>0</v>
      </c>
      <c r="GF12">
        <v>0</v>
      </c>
      <c r="GG12">
        <v>0</v>
      </c>
      <c r="GH12">
        <v>0</v>
      </c>
      <c r="GI12">
        <v>0</v>
      </c>
      <c r="GJ12">
        <v>0</v>
      </c>
      <c r="GK12">
        <v>0</v>
      </c>
      <c r="GL12">
        <v>0</v>
      </c>
      <c r="GM12">
        <v>0</v>
      </c>
      <c r="GN12">
        <v>0</v>
      </c>
      <c r="GO12">
        <v>0</v>
      </c>
      <c r="GP12">
        <v>0</v>
      </c>
      <c r="GQ12">
        <v>0</v>
      </c>
      <c r="GR12">
        <v>0</v>
      </c>
      <c r="GS12">
        <v>0</v>
      </c>
      <c r="GT12">
        <v>0</v>
      </c>
      <c r="GU12">
        <v>0</v>
      </c>
      <c r="GV12">
        <v>0</v>
      </c>
      <c r="GW12">
        <v>0</v>
      </c>
      <c r="GX12">
        <v>0</v>
      </c>
      <c r="GY12">
        <v>0</v>
      </c>
      <c r="GZ12">
        <v>0</v>
      </c>
      <c r="HA12">
        <v>0</v>
      </c>
      <c r="HB12">
        <v>0</v>
      </c>
      <c r="HC12">
        <v>0</v>
      </c>
      <c r="HD12">
        <v>0</v>
      </c>
      <c r="HE12">
        <v>0</v>
      </c>
      <c r="HF12">
        <v>0</v>
      </c>
      <c r="HG12">
        <v>0</v>
      </c>
      <c r="HH12">
        <v>0</v>
      </c>
      <c r="HI12">
        <v>0</v>
      </c>
      <c r="HJ12">
        <v>0</v>
      </c>
      <c r="HK12">
        <v>0</v>
      </c>
      <c r="HL12">
        <v>0</v>
      </c>
      <c r="HM12" t="str">
        <v/>
      </c>
    </row>
    <row r="13" spans="1:221" x14ac:dyDescent="0.35">
      <c r="B13" t="str" cm="1">
        <f t="array" ref="B13:CX13">TRANSPOSE(_xlfn._xlws.SORT(_xlfn._xlws.FILTER(initialConditions[initial_conditions_level]&amp;" | "&amp;initialConditions[initial_conditions_name],initialConditions[experiment_ID]=A13)))</f>
        <v xml:space="preserve"> | </v>
      </c>
      <c r="C13" t="str">
        <v xml:space="preserve">0 | </v>
      </c>
      <c r="D13" t="str">
        <v xml:space="preserve">0 | </v>
      </c>
      <c r="E13" t="str">
        <v xml:space="preserve">0 | </v>
      </c>
      <c r="F13" t="str">
        <v xml:space="preserve">0 | </v>
      </c>
      <c r="G13" t="str">
        <v xml:space="preserve">0 | </v>
      </c>
      <c r="H13" t="str">
        <v xml:space="preserve">0 | </v>
      </c>
      <c r="I13" t="str">
        <v xml:space="preserve">0 | </v>
      </c>
      <c r="J13" t="str">
        <v xml:space="preserve">0 | </v>
      </c>
      <c r="K13" t="str">
        <v xml:space="preserve">0 | </v>
      </c>
      <c r="L13" t="str">
        <v xml:space="preserve">0 | </v>
      </c>
      <c r="M13" t="str">
        <v xml:space="preserve">0 | </v>
      </c>
      <c r="N13" t="str">
        <v xml:space="preserve">0 | </v>
      </c>
      <c r="O13" t="str">
        <v xml:space="preserve">0 | </v>
      </c>
      <c r="P13" t="str">
        <v xml:space="preserve">0 | </v>
      </c>
      <c r="Q13" t="str">
        <v xml:space="preserve">0 | </v>
      </c>
      <c r="R13" t="str">
        <v xml:space="preserve">0 | </v>
      </c>
      <c r="S13" t="str">
        <v xml:space="preserve">0 | </v>
      </c>
      <c r="T13" t="str">
        <v xml:space="preserve">0 | </v>
      </c>
      <c r="U13" t="str">
        <v xml:space="preserve">0 | </v>
      </c>
      <c r="V13" t="str">
        <v xml:space="preserve">0 | </v>
      </c>
      <c r="W13" t="str">
        <v xml:space="preserve">0 | </v>
      </c>
      <c r="X13" t="str">
        <v xml:space="preserve">0 | </v>
      </c>
      <c r="Y13" t="str">
        <v xml:space="preserve">0 | </v>
      </c>
      <c r="Z13" t="str">
        <v xml:space="preserve">0 | </v>
      </c>
      <c r="AA13" t="str">
        <v xml:space="preserve">0 | </v>
      </c>
      <c r="AB13" t="str">
        <v xml:space="preserve">0 | </v>
      </c>
      <c r="AC13" t="str">
        <v xml:space="preserve">0 | </v>
      </c>
      <c r="AD13" t="str">
        <v xml:space="preserve">0 | </v>
      </c>
      <c r="AE13" t="str">
        <v xml:space="preserve">0 | </v>
      </c>
      <c r="AF13" t="str">
        <v xml:space="preserve">0 | </v>
      </c>
      <c r="AG13" t="str">
        <v xml:space="preserve">0 | </v>
      </c>
      <c r="AH13" t="str">
        <v xml:space="preserve">0 | </v>
      </c>
      <c r="AI13" t="str">
        <v xml:space="preserve">0 | </v>
      </c>
      <c r="AJ13" t="str">
        <v xml:space="preserve">0 | </v>
      </c>
      <c r="AK13" t="str">
        <v xml:space="preserve">0 | </v>
      </c>
      <c r="AL13" t="str">
        <v xml:space="preserve">0 | </v>
      </c>
      <c r="AM13" t="str">
        <v xml:space="preserve">0 | </v>
      </c>
      <c r="AN13" t="str">
        <v xml:space="preserve">0 | </v>
      </c>
      <c r="AO13" t="str">
        <v xml:space="preserve">0 | </v>
      </c>
      <c r="AP13" t="str">
        <v xml:space="preserve">0 | </v>
      </c>
      <c r="AQ13" t="str">
        <v xml:space="preserve">0 | </v>
      </c>
      <c r="AR13" t="str">
        <v xml:space="preserve">0 | </v>
      </c>
      <c r="AS13" t="str">
        <v xml:space="preserve">0 | </v>
      </c>
      <c r="AT13" t="str">
        <v xml:space="preserve">0 | </v>
      </c>
      <c r="AU13" t="str">
        <v xml:space="preserve">0 | </v>
      </c>
      <c r="AV13" t="str">
        <v xml:space="preserve">0 | </v>
      </c>
      <c r="AW13" t="str">
        <v xml:space="preserve">0 | </v>
      </c>
      <c r="AX13" t="str">
        <v xml:space="preserve">0 | </v>
      </c>
      <c r="AY13" t="str">
        <v xml:space="preserve">0 | </v>
      </c>
      <c r="AZ13" t="str">
        <v xml:space="preserve">0 | </v>
      </c>
      <c r="BA13" t="str">
        <v xml:space="preserve">0 | </v>
      </c>
      <c r="BB13" t="str">
        <v xml:space="preserve">0 | </v>
      </c>
      <c r="BC13" t="str">
        <v xml:space="preserve">0 | </v>
      </c>
      <c r="BD13" t="str">
        <v xml:space="preserve">0 | </v>
      </c>
      <c r="BE13" t="str">
        <v xml:space="preserve">0 | </v>
      </c>
      <c r="BF13" t="str">
        <v xml:space="preserve">0 | </v>
      </c>
      <c r="BG13" t="str">
        <v xml:space="preserve">0 | </v>
      </c>
      <c r="BH13" t="str">
        <v xml:space="preserve">0 | </v>
      </c>
      <c r="BI13" t="str">
        <v xml:space="preserve">0 | </v>
      </c>
      <c r="BJ13" t="str">
        <v xml:space="preserve">0 | </v>
      </c>
      <c r="BK13" t="str">
        <v xml:space="preserve">0 | </v>
      </c>
      <c r="BL13" t="str">
        <v xml:space="preserve">0 | </v>
      </c>
      <c r="BM13" t="str">
        <v xml:space="preserve">0 | </v>
      </c>
      <c r="BN13" t="str">
        <v xml:space="preserve">0 | </v>
      </c>
      <c r="BO13" t="str">
        <v xml:space="preserve">0 | </v>
      </c>
      <c r="BP13" t="str">
        <v xml:space="preserve">0 | </v>
      </c>
      <c r="BQ13" t="str">
        <v xml:space="preserve">0 | </v>
      </c>
      <c r="BR13" t="str">
        <v xml:space="preserve">0 | </v>
      </c>
      <c r="BS13" t="str">
        <v xml:space="preserve">0 | </v>
      </c>
      <c r="BT13" t="str">
        <v xml:space="preserve">0 | </v>
      </c>
      <c r="BU13" t="str">
        <v xml:space="preserve">0 | </v>
      </c>
      <c r="BV13" t="str">
        <v xml:space="preserve">0 | </v>
      </c>
      <c r="BW13" t="str">
        <v xml:space="preserve">0 | </v>
      </c>
      <c r="BX13" t="str">
        <v xml:space="preserve">0 | </v>
      </c>
      <c r="BY13" t="str">
        <v xml:space="preserve">0 | </v>
      </c>
      <c r="BZ13" t="str">
        <v xml:space="preserve">0 | </v>
      </c>
      <c r="CA13" t="str">
        <v xml:space="preserve">0 | </v>
      </c>
      <c r="CB13" t="str">
        <v xml:space="preserve">0 | </v>
      </c>
      <c r="CC13" t="str">
        <v xml:space="preserve">0 | </v>
      </c>
      <c r="CD13" t="str">
        <v xml:space="preserve">0 | </v>
      </c>
      <c r="CE13" t="str">
        <v xml:space="preserve">0 | </v>
      </c>
      <c r="CF13" t="str">
        <v xml:space="preserve">0 | </v>
      </c>
      <c r="CG13" t="str">
        <v xml:space="preserve">0 | </v>
      </c>
      <c r="CH13" t="str">
        <v xml:space="preserve">0 | </v>
      </c>
      <c r="CI13" t="str">
        <v xml:space="preserve">0 | </v>
      </c>
      <c r="CJ13" t="str">
        <v xml:space="preserve">0 | </v>
      </c>
      <c r="CK13" t="str">
        <v xml:space="preserve">0 | </v>
      </c>
      <c r="CL13" t="str">
        <v xml:space="preserve">0 | </v>
      </c>
      <c r="CM13" t="str">
        <v xml:space="preserve">0 | </v>
      </c>
      <c r="CN13" t="str">
        <v xml:space="preserve">0 | </v>
      </c>
      <c r="CO13" t="str">
        <v xml:space="preserve">0 | </v>
      </c>
      <c r="CP13" t="str">
        <v xml:space="preserve">0 | </v>
      </c>
      <c r="CQ13" t="str">
        <v xml:space="preserve">0 | </v>
      </c>
      <c r="CR13" t="str">
        <v xml:space="preserve">0 | </v>
      </c>
      <c r="CS13" t="str">
        <v xml:space="preserve">0 | </v>
      </c>
      <c r="CT13" t="str">
        <v xml:space="preserve">0 | </v>
      </c>
      <c r="CU13" t="str">
        <v xml:space="preserve">0 | </v>
      </c>
      <c r="CV13" t="str">
        <v xml:space="preserve">0 | </v>
      </c>
      <c r="CW13" t="str">
        <v xml:space="preserve">0 | </v>
      </c>
      <c r="CX13" t="str">
        <v xml:space="preserve">0 | </v>
      </c>
      <c r="DQ13" cm="1">
        <f t="array" ref="DQ13:HM13">TRANSPOSE(_xlfn._xlws.SORT(_xlfn._xlws.FILTER(initialConditions[initial_conditions_level],initialConditions[experiment_ID]=A13)))</f>
        <v>0</v>
      </c>
      <c r="DR13">
        <v>0</v>
      </c>
      <c r="DS13">
        <v>0</v>
      </c>
      <c r="DT13">
        <v>0</v>
      </c>
      <c r="DU13">
        <v>0</v>
      </c>
      <c r="DV13">
        <v>0</v>
      </c>
      <c r="DW13">
        <v>0</v>
      </c>
      <c r="DX13">
        <v>0</v>
      </c>
      <c r="DY13">
        <v>0</v>
      </c>
      <c r="DZ13">
        <v>0</v>
      </c>
      <c r="EA13">
        <v>0</v>
      </c>
      <c r="EB13">
        <v>0</v>
      </c>
      <c r="EC13">
        <v>0</v>
      </c>
      <c r="ED13">
        <v>0</v>
      </c>
      <c r="EE13">
        <v>0</v>
      </c>
      <c r="EF13">
        <v>0</v>
      </c>
      <c r="EG13">
        <v>0</v>
      </c>
      <c r="EH13">
        <v>0</v>
      </c>
      <c r="EI13">
        <v>0</v>
      </c>
      <c r="EJ13">
        <v>0</v>
      </c>
      <c r="EK13">
        <v>0</v>
      </c>
      <c r="EL13">
        <v>0</v>
      </c>
      <c r="EM13">
        <v>0</v>
      </c>
      <c r="EN13">
        <v>0</v>
      </c>
      <c r="EO13">
        <v>0</v>
      </c>
      <c r="EP13">
        <v>0</v>
      </c>
      <c r="EQ13">
        <v>0</v>
      </c>
      <c r="ER13">
        <v>0</v>
      </c>
      <c r="ES13">
        <v>0</v>
      </c>
      <c r="ET13">
        <v>0</v>
      </c>
      <c r="EU13">
        <v>0</v>
      </c>
      <c r="EV13">
        <v>0</v>
      </c>
      <c r="EW13">
        <v>0</v>
      </c>
      <c r="EX13">
        <v>0</v>
      </c>
      <c r="EY13">
        <v>0</v>
      </c>
      <c r="EZ13">
        <v>0</v>
      </c>
      <c r="FA13">
        <v>0</v>
      </c>
      <c r="FB13">
        <v>0</v>
      </c>
      <c r="FC13">
        <v>0</v>
      </c>
      <c r="FD13">
        <v>0</v>
      </c>
      <c r="FE13">
        <v>0</v>
      </c>
      <c r="FF13">
        <v>0</v>
      </c>
      <c r="FG13">
        <v>0</v>
      </c>
      <c r="FH13">
        <v>0</v>
      </c>
      <c r="FI13">
        <v>0</v>
      </c>
      <c r="FJ13">
        <v>0</v>
      </c>
      <c r="FK13">
        <v>0</v>
      </c>
      <c r="FL13">
        <v>0</v>
      </c>
      <c r="FM13">
        <v>0</v>
      </c>
      <c r="FN13">
        <v>0</v>
      </c>
      <c r="FO13">
        <v>0</v>
      </c>
      <c r="FP13">
        <v>0</v>
      </c>
      <c r="FQ13">
        <v>0</v>
      </c>
      <c r="FR13">
        <v>0</v>
      </c>
      <c r="FS13">
        <v>0</v>
      </c>
      <c r="FT13">
        <v>0</v>
      </c>
      <c r="FU13">
        <v>0</v>
      </c>
      <c r="FV13">
        <v>0</v>
      </c>
      <c r="FW13">
        <v>0</v>
      </c>
      <c r="FX13">
        <v>0</v>
      </c>
      <c r="FY13">
        <v>0</v>
      </c>
      <c r="FZ13">
        <v>0</v>
      </c>
      <c r="GA13">
        <v>0</v>
      </c>
      <c r="GB13">
        <v>0</v>
      </c>
      <c r="GC13">
        <v>0</v>
      </c>
      <c r="GD13">
        <v>0</v>
      </c>
      <c r="GE13">
        <v>0</v>
      </c>
      <c r="GF13">
        <v>0</v>
      </c>
      <c r="GG13">
        <v>0</v>
      </c>
      <c r="GH13">
        <v>0</v>
      </c>
      <c r="GI13">
        <v>0</v>
      </c>
      <c r="GJ13">
        <v>0</v>
      </c>
      <c r="GK13">
        <v>0</v>
      </c>
      <c r="GL13">
        <v>0</v>
      </c>
      <c r="GM13">
        <v>0</v>
      </c>
      <c r="GN13">
        <v>0</v>
      </c>
      <c r="GO13">
        <v>0</v>
      </c>
      <c r="GP13">
        <v>0</v>
      </c>
      <c r="GQ13">
        <v>0</v>
      </c>
      <c r="GR13">
        <v>0</v>
      </c>
      <c r="GS13">
        <v>0</v>
      </c>
      <c r="GT13">
        <v>0</v>
      </c>
      <c r="GU13">
        <v>0</v>
      </c>
      <c r="GV13">
        <v>0</v>
      </c>
      <c r="GW13">
        <v>0</v>
      </c>
      <c r="GX13">
        <v>0</v>
      </c>
      <c r="GY13">
        <v>0</v>
      </c>
      <c r="GZ13">
        <v>0</v>
      </c>
      <c r="HA13">
        <v>0</v>
      </c>
      <c r="HB13">
        <v>0</v>
      </c>
      <c r="HC13">
        <v>0</v>
      </c>
      <c r="HD13">
        <v>0</v>
      </c>
      <c r="HE13">
        <v>0</v>
      </c>
      <c r="HF13">
        <v>0</v>
      </c>
      <c r="HG13">
        <v>0</v>
      </c>
      <c r="HH13">
        <v>0</v>
      </c>
      <c r="HI13">
        <v>0</v>
      </c>
      <c r="HJ13">
        <v>0</v>
      </c>
      <c r="HK13">
        <v>0</v>
      </c>
      <c r="HL13">
        <v>0</v>
      </c>
      <c r="HM13" t="str">
        <v/>
      </c>
    </row>
    <row r="14" spans="1:221" x14ac:dyDescent="0.35">
      <c r="B14" t="str" cm="1">
        <f t="array" ref="B14:CX14">TRANSPOSE(_xlfn._xlws.SORT(_xlfn._xlws.FILTER(initialConditions[initial_conditions_level]&amp;" | "&amp;initialConditions[initial_conditions_name],initialConditions[experiment_ID]=A14)))</f>
        <v xml:space="preserve"> | </v>
      </c>
      <c r="C14" t="str">
        <v xml:space="preserve">0 | </v>
      </c>
      <c r="D14" t="str">
        <v xml:space="preserve">0 | </v>
      </c>
      <c r="E14" t="str">
        <v xml:space="preserve">0 | </v>
      </c>
      <c r="F14" t="str">
        <v xml:space="preserve">0 | </v>
      </c>
      <c r="G14" t="str">
        <v xml:space="preserve">0 | </v>
      </c>
      <c r="H14" t="str">
        <v xml:space="preserve">0 | </v>
      </c>
      <c r="I14" t="str">
        <v xml:space="preserve">0 | </v>
      </c>
      <c r="J14" t="str">
        <v xml:space="preserve">0 | </v>
      </c>
      <c r="K14" t="str">
        <v xml:space="preserve">0 | </v>
      </c>
      <c r="L14" t="str">
        <v xml:space="preserve">0 | </v>
      </c>
      <c r="M14" t="str">
        <v xml:space="preserve">0 | </v>
      </c>
      <c r="N14" t="str">
        <v xml:space="preserve">0 | </v>
      </c>
      <c r="O14" t="str">
        <v xml:space="preserve">0 | </v>
      </c>
      <c r="P14" t="str">
        <v xml:space="preserve">0 | </v>
      </c>
      <c r="Q14" t="str">
        <v xml:space="preserve">0 | </v>
      </c>
      <c r="R14" t="str">
        <v xml:space="preserve">0 | </v>
      </c>
      <c r="S14" t="str">
        <v xml:space="preserve">0 | </v>
      </c>
      <c r="T14" t="str">
        <v xml:space="preserve">0 | </v>
      </c>
      <c r="U14" t="str">
        <v xml:space="preserve">0 | </v>
      </c>
      <c r="V14" t="str">
        <v xml:space="preserve">0 | </v>
      </c>
      <c r="W14" t="str">
        <v xml:space="preserve">0 | </v>
      </c>
      <c r="X14" t="str">
        <v xml:space="preserve">0 | </v>
      </c>
      <c r="Y14" t="str">
        <v xml:space="preserve">0 | </v>
      </c>
      <c r="Z14" t="str">
        <v xml:space="preserve">0 | </v>
      </c>
      <c r="AA14" t="str">
        <v xml:space="preserve">0 | </v>
      </c>
      <c r="AB14" t="str">
        <v xml:space="preserve">0 | </v>
      </c>
      <c r="AC14" t="str">
        <v xml:space="preserve">0 | </v>
      </c>
      <c r="AD14" t="str">
        <v xml:space="preserve">0 | </v>
      </c>
      <c r="AE14" t="str">
        <v xml:space="preserve">0 | </v>
      </c>
      <c r="AF14" t="str">
        <v xml:space="preserve">0 | </v>
      </c>
      <c r="AG14" t="str">
        <v xml:space="preserve">0 | </v>
      </c>
      <c r="AH14" t="str">
        <v xml:space="preserve">0 | </v>
      </c>
      <c r="AI14" t="str">
        <v xml:space="preserve">0 | </v>
      </c>
      <c r="AJ14" t="str">
        <v xml:space="preserve">0 | </v>
      </c>
      <c r="AK14" t="str">
        <v xml:space="preserve">0 | </v>
      </c>
      <c r="AL14" t="str">
        <v xml:space="preserve">0 | </v>
      </c>
      <c r="AM14" t="str">
        <v xml:space="preserve">0 | </v>
      </c>
      <c r="AN14" t="str">
        <v xml:space="preserve">0 | </v>
      </c>
      <c r="AO14" t="str">
        <v xml:space="preserve">0 | </v>
      </c>
      <c r="AP14" t="str">
        <v xml:space="preserve">0 | </v>
      </c>
      <c r="AQ14" t="str">
        <v xml:space="preserve">0 | </v>
      </c>
      <c r="AR14" t="str">
        <v xml:space="preserve">0 | </v>
      </c>
      <c r="AS14" t="str">
        <v xml:space="preserve">0 | </v>
      </c>
      <c r="AT14" t="str">
        <v xml:space="preserve">0 | </v>
      </c>
      <c r="AU14" t="str">
        <v xml:space="preserve">0 | </v>
      </c>
      <c r="AV14" t="str">
        <v xml:space="preserve">0 | </v>
      </c>
      <c r="AW14" t="str">
        <v xml:space="preserve">0 | </v>
      </c>
      <c r="AX14" t="str">
        <v xml:space="preserve">0 | </v>
      </c>
      <c r="AY14" t="str">
        <v xml:space="preserve">0 | </v>
      </c>
      <c r="AZ14" t="str">
        <v xml:space="preserve">0 | </v>
      </c>
      <c r="BA14" t="str">
        <v xml:space="preserve">0 | </v>
      </c>
      <c r="BB14" t="str">
        <v xml:space="preserve">0 | </v>
      </c>
      <c r="BC14" t="str">
        <v xml:space="preserve">0 | </v>
      </c>
      <c r="BD14" t="str">
        <v xml:space="preserve">0 | </v>
      </c>
      <c r="BE14" t="str">
        <v xml:space="preserve">0 | </v>
      </c>
      <c r="BF14" t="str">
        <v xml:space="preserve">0 | </v>
      </c>
      <c r="BG14" t="str">
        <v xml:space="preserve">0 | </v>
      </c>
      <c r="BH14" t="str">
        <v xml:space="preserve">0 | </v>
      </c>
      <c r="BI14" t="str">
        <v xml:space="preserve">0 | </v>
      </c>
      <c r="BJ14" t="str">
        <v xml:space="preserve">0 | </v>
      </c>
      <c r="BK14" t="str">
        <v xml:space="preserve">0 | </v>
      </c>
      <c r="BL14" t="str">
        <v xml:space="preserve">0 | </v>
      </c>
      <c r="BM14" t="str">
        <v xml:space="preserve">0 | </v>
      </c>
      <c r="BN14" t="str">
        <v xml:space="preserve">0 | </v>
      </c>
      <c r="BO14" t="str">
        <v xml:space="preserve">0 | </v>
      </c>
      <c r="BP14" t="str">
        <v xml:space="preserve">0 | </v>
      </c>
      <c r="BQ14" t="str">
        <v xml:space="preserve">0 | </v>
      </c>
      <c r="BR14" t="str">
        <v xml:space="preserve">0 | </v>
      </c>
      <c r="BS14" t="str">
        <v xml:space="preserve">0 | </v>
      </c>
      <c r="BT14" t="str">
        <v xml:space="preserve">0 | </v>
      </c>
      <c r="BU14" t="str">
        <v xml:space="preserve">0 | </v>
      </c>
      <c r="BV14" t="str">
        <v xml:space="preserve">0 | </v>
      </c>
      <c r="BW14" t="str">
        <v xml:space="preserve">0 | </v>
      </c>
      <c r="BX14" t="str">
        <v xml:space="preserve">0 | </v>
      </c>
      <c r="BY14" t="str">
        <v xml:space="preserve">0 | </v>
      </c>
      <c r="BZ14" t="str">
        <v xml:space="preserve">0 | </v>
      </c>
      <c r="CA14" t="str">
        <v xml:space="preserve">0 | </v>
      </c>
      <c r="CB14" t="str">
        <v xml:space="preserve">0 | </v>
      </c>
      <c r="CC14" t="str">
        <v xml:space="preserve">0 | </v>
      </c>
      <c r="CD14" t="str">
        <v xml:space="preserve">0 | </v>
      </c>
      <c r="CE14" t="str">
        <v xml:space="preserve">0 | </v>
      </c>
      <c r="CF14" t="str">
        <v xml:space="preserve">0 | </v>
      </c>
      <c r="CG14" t="str">
        <v xml:space="preserve">0 | </v>
      </c>
      <c r="CH14" t="str">
        <v xml:space="preserve">0 | </v>
      </c>
      <c r="CI14" t="str">
        <v xml:space="preserve">0 | </v>
      </c>
      <c r="CJ14" t="str">
        <v xml:space="preserve">0 | </v>
      </c>
      <c r="CK14" t="str">
        <v xml:space="preserve">0 | </v>
      </c>
      <c r="CL14" t="str">
        <v xml:space="preserve">0 | </v>
      </c>
      <c r="CM14" t="str">
        <v xml:space="preserve">0 | </v>
      </c>
      <c r="CN14" t="str">
        <v xml:space="preserve">0 | </v>
      </c>
      <c r="CO14" t="str">
        <v xml:space="preserve">0 | </v>
      </c>
      <c r="CP14" t="str">
        <v xml:space="preserve">0 | </v>
      </c>
      <c r="CQ14" t="str">
        <v xml:space="preserve">0 | </v>
      </c>
      <c r="CR14" t="str">
        <v xml:space="preserve">0 | </v>
      </c>
      <c r="CS14" t="str">
        <v xml:space="preserve">0 | </v>
      </c>
      <c r="CT14" t="str">
        <v xml:space="preserve">0 | </v>
      </c>
      <c r="CU14" t="str">
        <v xml:space="preserve">0 | </v>
      </c>
      <c r="CV14" t="str">
        <v xml:space="preserve">0 | </v>
      </c>
      <c r="CW14" t="str">
        <v xml:space="preserve">0 | </v>
      </c>
      <c r="CX14" t="str">
        <v xml:space="preserve">0 | </v>
      </c>
      <c r="DQ14" cm="1">
        <f t="array" ref="DQ14:HM14">TRANSPOSE(_xlfn._xlws.SORT(_xlfn._xlws.FILTER(initialConditions[initial_conditions_level],initialConditions[experiment_ID]=A14)))</f>
        <v>0</v>
      </c>
      <c r="DR14">
        <v>0</v>
      </c>
      <c r="DS14">
        <v>0</v>
      </c>
      <c r="DT14">
        <v>0</v>
      </c>
      <c r="DU14">
        <v>0</v>
      </c>
      <c r="DV14">
        <v>0</v>
      </c>
      <c r="DW14">
        <v>0</v>
      </c>
      <c r="DX14">
        <v>0</v>
      </c>
      <c r="DY14">
        <v>0</v>
      </c>
      <c r="DZ14">
        <v>0</v>
      </c>
      <c r="EA14">
        <v>0</v>
      </c>
      <c r="EB14">
        <v>0</v>
      </c>
      <c r="EC14">
        <v>0</v>
      </c>
      <c r="ED14">
        <v>0</v>
      </c>
      <c r="EE14">
        <v>0</v>
      </c>
      <c r="EF14">
        <v>0</v>
      </c>
      <c r="EG14">
        <v>0</v>
      </c>
      <c r="EH14">
        <v>0</v>
      </c>
      <c r="EI14">
        <v>0</v>
      </c>
      <c r="EJ14">
        <v>0</v>
      </c>
      <c r="EK14">
        <v>0</v>
      </c>
      <c r="EL14">
        <v>0</v>
      </c>
      <c r="EM14">
        <v>0</v>
      </c>
      <c r="EN14">
        <v>0</v>
      </c>
      <c r="EO14">
        <v>0</v>
      </c>
      <c r="EP14">
        <v>0</v>
      </c>
      <c r="EQ14">
        <v>0</v>
      </c>
      <c r="ER14">
        <v>0</v>
      </c>
      <c r="ES14">
        <v>0</v>
      </c>
      <c r="ET14">
        <v>0</v>
      </c>
      <c r="EU14">
        <v>0</v>
      </c>
      <c r="EV14">
        <v>0</v>
      </c>
      <c r="EW14">
        <v>0</v>
      </c>
      <c r="EX14">
        <v>0</v>
      </c>
      <c r="EY14">
        <v>0</v>
      </c>
      <c r="EZ14">
        <v>0</v>
      </c>
      <c r="FA14">
        <v>0</v>
      </c>
      <c r="FB14">
        <v>0</v>
      </c>
      <c r="FC14">
        <v>0</v>
      </c>
      <c r="FD14">
        <v>0</v>
      </c>
      <c r="FE14">
        <v>0</v>
      </c>
      <c r="FF14">
        <v>0</v>
      </c>
      <c r="FG14">
        <v>0</v>
      </c>
      <c r="FH14">
        <v>0</v>
      </c>
      <c r="FI14">
        <v>0</v>
      </c>
      <c r="FJ14">
        <v>0</v>
      </c>
      <c r="FK14">
        <v>0</v>
      </c>
      <c r="FL14">
        <v>0</v>
      </c>
      <c r="FM14">
        <v>0</v>
      </c>
      <c r="FN14">
        <v>0</v>
      </c>
      <c r="FO14">
        <v>0</v>
      </c>
      <c r="FP14">
        <v>0</v>
      </c>
      <c r="FQ14">
        <v>0</v>
      </c>
      <c r="FR14">
        <v>0</v>
      </c>
      <c r="FS14">
        <v>0</v>
      </c>
      <c r="FT14">
        <v>0</v>
      </c>
      <c r="FU14">
        <v>0</v>
      </c>
      <c r="FV14">
        <v>0</v>
      </c>
      <c r="FW14">
        <v>0</v>
      </c>
      <c r="FX14">
        <v>0</v>
      </c>
      <c r="FY14">
        <v>0</v>
      </c>
      <c r="FZ14">
        <v>0</v>
      </c>
      <c r="GA14">
        <v>0</v>
      </c>
      <c r="GB14">
        <v>0</v>
      </c>
      <c r="GC14">
        <v>0</v>
      </c>
      <c r="GD14">
        <v>0</v>
      </c>
      <c r="GE14">
        <v>0</v>
      </c>
      <c r="GF14">
        <v>0</v>
      </c>
      <c r="GG14">
        <v>0</v>
      </c>
      <c r="GH14">
        <v>0</v>
      </c>
      <c r="GI14">
        <v>0</v>
      </c>
      <c r="GJ14">
        <v>0</v>
      </c>
      <c r="GK14">
        <v>0</v>
      </c>
      <c r="GL14">
        <v>0</v>
      </c>
      <c r="GM14">
        <v>0</v>
      </c>
      <c r="GN14">
        <v>0</v>
      </c>
      <c r="GO14">
        <v>0</v>
      </c>
      <c r="GP14">
        <v>0</v>
      </c>
      <c r="GQ14">
        <v>0</v>
      </c>
      <c r="GR14">
        <v>0</v>
      </c>
      <c r="GS14">
        <v>0</v>
      </c>
      <c r="GT14">
        <v>0</v>
      </c>
      <c r="GU14">
        <v>0</v>
      </c>
      <c r="GV14">
        <v>0</v>
      </c>
      <c r="GW14">
        <v>0</v>
      </c>
      <c r="GX14">
        <v>0</v>
      </c>
      <c r="GY14">
        <v>0</v>
      </c>
      <c r="GZ14">
        <v>0</v>
      </c>
      <c r="HA14">
        <v>0</v>
      </c>
      <c r="HB14">
        <v>0</v>
      </c>
      <c r="HC14">
        <v>0</v>
      </c>
      <c r="HD14">
        <v>0</v>
      </c>
      <c r="HE14">
        <v>0</v>
      </c>
      <c r="HF14">
        <v>0</v>
      </c>
      <c r="HG14">
        <v>0</v>
      </c>
      <c r="HH14">
        <v>0</v>
      </c>
      <c r="HI14">
        <v>0</v>
      </c>
      <c r="HJ14">
        <v>0</v>
      </c>
      <c r="HK14">
        <v>0</v>
      </c>
      <c r="HL14">
        <v>0</v>
      </c>
      <c r="HM14" t="str">
        <v/>
      </c>
    </row>
    <row r="15" spans="1:221" x14ac:dyDescent="0.35">
      <c r="B15" t="str" cm="1">
        <f t="array" ref="B15:CX15">TRANSPOSE(_xlfn._xlws.SORT(_xlfn._xlws.FILTER(initialConditions[initial_conditions_level]&amp;" | "&amp;initialConditions[initial_conditions_name],initialConditions[experiment_ID]=A15)))</f>
        <v xml:space="preserve"> | </v>
      </c>
      <c r="C15" t="str">
        <v xml:space="preserve">0 | </v>
      </c>
      <c r="D15" t="str">
        <v xml:space="preserve">0 | </v>
      </c>
      <c r="E15" t="str">
        <v xml:space="preserve">0 | </v>
      </c>
      <c r="F15" t="str">
        <v xml:space="preserve">0 | </v>
      </c>
      <c r="G15" t="str">
        <v xml:space="preserve">0 | </v>
      </c>
      <c r="H15" t="str">
        <v xml:space="preserve">0 | </v>
      </c>
      <c r="I15" t="str">
        <v xml:space="preserve">0 | </v>
      </c>
      <c r="J15" t="str">
        <v xml:space="preserve">0 | </v>
      </c>
      <c r="K15" t="str">
        <v xml:space="preserve">0 | </v>
      </c>
      <c r="L15" t="str">
        <v xml:space="preserve">0 | </v>
      </c>
      <c r="M15" t="str">
        <v xml:space="preserve">0 | </v>
      </c>
      <c r="N15" t="str">
        <v xml:space="preserve">0 | </v>
      </c>
      <c r="O15" t="str">
        <v xml:space="preserve">0 | </v>
      </c>
      <c r="P15" t="str">
        <v xml:space="preserve">0 | </v>
      </c>
      <c r="Q15" t="str">
        <v xml:space="preserve">0 | </v>
      </c>
      <c r="R15" t="str">
        <v xml:space="preserve">0 | </v>
      </c>
      <c r="S15" t="str">
        <v xml:space="preserve">0 | </v>
      </c>
      <c r="T15" t="str">
        <v xml:space="preserve">0 | </v>
      </c>
      <c r="U15" t="str">
        <v xml:space="preserve">0 | </v>
      </c>
      <c r="V15" t="str">
        <v xml:space="preserve">0 | </v>
      </c>
      <c r="W15" t="str">
        <v xml:space="preserve">0 | </v>
      </c>
      <c r="X15" t="str">
        <v xml:space="preserve">0 | </v>
      </c>
      <c r="Y15" t="str">
        <v xml:space="preserve">0 | </v>
      </c>
      <c r="Z15" t="str">
        <v xml:space="preserve">0 | </v>
      </c>
      <c r="AA15" t="str">
        <v xml:space="preserve">0 | </v>
      </c>
      <c r="AB15" t="str">
        <v xml:space="preserve">0 | </v>
      </c>
      <c r="AC15" t="str">
        <v xml:space="preserve">0 | </v>
      </c>
      <c r="AD15" t="str">
        <v xml:space="preserve">0 | </v>
      </c>
      <c r="AE15" t="str">
        <v xml:space="preserve">0 | </v>
      </c>
      <c r="AF15" t="str">
        <v xml:space="preserve">0 | </v>
      </c>
      <c r="AG15" t="str">
        <v xml:space="preserve">0 | </v>
      </c>
      <c r="AH15" t="str">
        <v xml:space="preserve">0 | </v>
      </c>
      <c r="AI15" t="str">
        <v xml:space="preserve">0 | </v>
      </c>
      <c r="AJ15" t="str">
        <v xml:space="preserve">0 | </v>
      </c>
      <c r="AK15" t="str">
        <v xml:space="preserve">0 | </v>
      </c>
      <c r="AL15" t="str">
        <v xml:space="preserve">0 | </v>
      </c>
      <c r="AM15" t="str">
        <v xml:space="preserve">0 | </v>
      </c>
      <c r="AN15" t="str">
        <v xml:space="preserve">0 | </v>
      </c>
      <c r="AO15" t="str">
        <v xml:space="preserve">0 | </v>
      </c>
      <c r="AP15" t="str">
        <v xml:space="preserve">0 | </v>
      </c>
      <c r="AQ15" t="str">
        <v xml:space="preserve">0 | </v>
      </c>
      <c r="AR15" t="str">
        <v xml:space="preserve">0 | </v>
      </c>
      <c r="AS15" t="str">
        <v xml:space="preserve">0 | </v>
      </c>
      <c r="AT15" t="str">
        <v xml:space="preserve">0 | </v>
      </c>
      <c r="AU15" t="str">
        <v xml:space="preserve">0 | </v>
      </c>
      <c r="AV15" t="str">
        <v xml:space="preserve">0 | </v>
      </c>
      <c r="AW15" t="str">
        <v xml:space="preserve">0 | </v>
      </c>
      <c r="AX15" t="str">
        <v xml:space="preserve">0 | </v>
      </c>
      <c r="AY15" t="str">
        <v xml:space="preserve">0 | </v>
      </c>
      <c r="AZ15" t="str">
        <v xml:space="preserve">0 | </v>
      </c>
      <c r="BA15" t="str">
        <v xml:space="preserve">0 | </v>
      </c>
      <c r="BB15" t="str">
        <v xml:space="preserve">0 | </v>
      </c>
      <c r="BC15" t="str">
        <v xml:space="preserve">0 | </v>
      </c>
      <c r="BD15" t="str">
        <v xml:space="preserve">0 | </v>
      </c>
      <c r="BE15" t="str">
        <v xml:space="preserve">0 | </v>
      </c>
      <c r="BF15" t="str">
        <v xml:space="preserve">0 | </v>
      </c>
      <c r="BG15" t="str">
        <v xml:space="preserve">0 | </v>
      </c>
      <c r="BH15" t="str">
        <v xml:space="preserve">0 | </v>
      </c>
      <c r="BI15" t="str">
        <v xml:space="preserve">0 | </v>
      </c>
      <c r="BJ15" t="str">
        <v xml:space="preserve">0 | </v>
      </c>
      <c r="BK15" t="str">
        <v xml:space="preserve">0 | </v>
      </c>
      <c r="BL15" t="str">
        <v xml:space="preserve">0 | </v>
      </c>
      <c r="BM15" t="str">
        <v xml:space="preserve">0 | </v>
      </c>
      <c r="BN15" t="str">
        <v xml:space="preserve">0 | </v>
      </c>
      <c r="BO15" t="str">
        <v xml:space="preserve">0 | </v>
      </c>
      <c r="BP15" t="str">
        <v xml:space="preserve">0 | </v>
      </c>
      <c r="BQ15" t="str">
        <v xml:space="preserve">0 | </v>
      </c>
      <c r="BR15" t="str">
        <v xml:space="preserve">0 | </v>
      </c>
      <c r="BS15" t="str">
        <v xml:space="preserve">0 | </v>
      </c>
      <c r="BT15" t="str">
        <v xml:space="preserve">0 | </v>
      </c>
      <c r="BU15" t="str">
        <v xml:space="preserve">0 | </v>
      </c>
      <c r="BV15" t="str">
        <v xml:space="preserve">0 | </v>
      </c>
      <c r="BW15" t="str">
        <v xml:space="preserve">0 | </v>
      </c>
      <c r="BX15" t="str">
        <v xml:space="preserve">0 | </v>
      </c>
      <c r="BY15" t="str">
        <v xml:space="preserve">0 | </v>
      </c>
      <c r="BZ15" t="str">
        <v xml:space="preserve">0 | </v>
      </c>
      <c r="CA15" t="str">
        <v xml:space="preserve">0 | </v>
      </c>
      <c r="CB15" t="str">
        <v xml:space="preserve">0 | </v>
      </c>
      <c r="CC15" t="str">
        <v xml:space="preserve">0 | </v>
      </c>
      <c r="CD15" t="str">
        <v xml:space="preserve">0 | </v>
      </c>
      <c r="CE15" t="str">
        <v xml:space="preserve">0 | </v>
      </c>
      <c r="CF15" t="str">
        <v xml:space="preserve">0 | </v>
      </c>
      <c r="CG15" t="str">
        <v xml:space="preserve">0 | </v>
      </c>
      <c r="CH15" t="str">
        <v xml:space="preserve">0 | </v>
      </c>
      <c r="CI15" t="str">
        <v xml:space="preserve">0 | </v>
      </c>
      <c r="CJ15" t="str">
        <v xml:space="preserve">0 | </v>
      </c>
      <c r="CK15" t="str">
        <v xml:space="preserve">0 | </v>
      </c>
      <c r="CL15" t="str">
        <v xml:space="preserve">0 | </v>
      </c>
      <c r="CM15" t="str">
        <v xml:space="preserve">0 | </v>
      </c>
      <c r="CN15" t="str">
        <v xml:space="preserve">0 | </v>
      </c>
      <c r="CO15" t="str">
        <v xml:space="preserve">0 | </v>
      </c>
      <c r="CP15" t="str">
        <v xml:space="preserve">0 | </v>
      </c>
      <c r="CQ15" t="str">
        <v xml:space="preserve">0 | </v>
      </c>
      <c r="CR15" t="str">
        <v xml:space="preserve">0 | </v>
      </c>
      <c r="CS15" t="str">
        <v xml:space="preserve">0 | </v>
      </c>
      <c r="CT15" t="str">
        <v xml:space="preserve">0 | </v>
      </c>
      <c r="CU15" t="str">
        <v xml:space="preserve">0 | </v>
      </c>
      <c r="CV15" t="str">
        <v xml:space="preserve">0 | </v>
      </c>
      <c r="CW15" t="str">
        <v xml:space="preserve">0 | </v>
      </c>
      <c r="CX15" t="str">
        <v xml:space="preserve">0 | </v>
      </c>
      <c r="DQ15" cm="1">
        <f t="array" ref="DQ15:HM15">TRANSPOSE(_xlfn._xlws.SORT(_xlfn._xlws.FILTER(initialConditions[initial_conditions_level],initialConditions[experiment_ID]=A15)))</f>
        <v>0</v>
      </c>
      <c r="DR15">
        <v>0</v>
      </c>
      <c r="DS15">
        <v>0</v>
      </c>
      <c r="DT15">
        <v>0</v>
      </c>
      <c r="DU15">
        <v>0</v>
      </c>
      <c r="DV15">
        <v>0</v>
      </c>
      <c r="DW15">
        <v>0</v>
      </c>
      <c r="DX15">
        <v>0</v>
      </c>
      <c r="DY15">
        <v>0</v>
      </c>
      <c r="DZ15">
        <v>0</v>
      </c>
      <c r="EA15">
        <v>0</v>
      </c>
      <c r="EB15">
        <v>0</v>
      </c>
      <c r="EC15">
        <v>0</v>
      </c>
      <c r="ED15">
        <v>0</v>
      </c>
      <c r="EE15">
        <v>0</v>
      </c>
      <c r="EF15">
        <v>0</v>
      </c>
      <c r="EG15">
        <v>0</v>
      </c>
      <c r="EH15">
        <v>0</v>
      </c>
      <c r="EI15">
        <v>0</v>
      </c>
      <c r="EJ15">
        <v>0</v>
      </c>
      <c r="EK15">
        <v>0</v>
      </c>
      <c r="EL15">
        <v>0</v>
      </c>
      <c r="EM15">
        <v>0</v>
      </c>
      <c r="EN15">
        <v>0</v>
      </c>
      <c r="EO15">
        <v>0</v>
      </c>
      <c r="EP15">
        <v>0</v>
      </c>
      <c r="EQ15">
        <v>0</v>
      </c>
      <c r="ER15">
        <v>0</v>
      </c>
      <c r="ES15">
        <v>0</v>
      </c>
      <c r="ET15">
        <v>0</v>
      </c>
      <c r="EU15">
        <v>0</v>
      </c>
      <c r="EV15">
        <v>0</v>
      </c>
      <c r="EW15">
        <v>0</v>
      </c>
      <c r="EX15">
        <v>0</v>
      </c>
      <c r="EY15">
        <v>0</v>
      </c>
      <c r="EZ15">
        <v>0</v>
      </c>
      <c r="FA15">
        <v>0</v>
      </c>
      <c r="FB15">
        <v>0</v>
      </c>
      <c r="FC15">
        <v>0</v>
      </c>
      <c r="FD15">
        <v>0</v>
      </c>
      <c r="FE15">
        <v>0</v>
      </c>
      <c r="FF15">
        <v>0</v>
      </c>
      <c r="FG15">
        <v>0</v>
      </c>
      <c r="FH15">
        <v>0</v>
      </c>
      <c r="FI15">
        <v>0</v>
      </c>
      <c r="FJ15">
        <v>0</v>
      </c>
      <c r="FK15">
        <v>0</v>
      </c>
      <c r="FL15">
        <v>0</v>
      </c>
      <c r="FM15">
        <v>0</v>
      </c>
      <c r="FN15">
        <v>0</v>
      </c>
      <c r="FO15">
        <v>0</v>
      </c>
      <c r="FP15">
        <v>0</v>
      </c>
      <c r="FQ15">
        <v>0</v>
      </c>
      <c r="FR15">
        <v>0</v>
      </c>
      <c r="FS15">
        <v>0</v>
      </c>
      <c r="FT15">
        <v>0</v>
      </c>
      <c r="FU15">
        <v>0</v>
      </c>
      <c r="FV15">
        <v>0</v>
      </c>
      <c r="FW15">
        <v>0</v>
      </c>
      <c r="FX15">
        <v>0</v>
      </c>
      <c r="FY15">
        <v>0</v>
      </c>
      <c r="FZ15">
        <v>0</v>
      </c>
      <c r="GA15">
        <v>0</v>
      </c>
      <c r="GB15">
        <v>0</v>
      </c>
      <c r="GC15">
        <v>0</v>
      </c>
      <c r="GD15">
        <v>0</v>
      </c>
      <c r="GE15">
        <v>0</v>
      </c>
      <c r="GF15">
        <v>0</v>
      </c>
      <c r="GG15">
        <v>0</v>
      </c>
      <c r="GH15">
        <v>0</v>
      </c>
      <c r="GI15">
        <v>0</v>
      </c>
      <c r="GJ15">
        <v>0</v>
      </c>
      <c r="GK15">
        <v>0</v>
      </c>
      <c r="GL15">
        <v>0</v>
      </c>
      <c r="GM15">
        <v>0</v>
      </c>
      <c r="GN15">
        <v>0</v>
      </c>
      <c r="GO15">
        <v>0</v>
      </c>
      <c r="GP15">
        <v>0</v>
      </c>
      <c r="GQ15">
        <v>0</v>
      </c>
      <c r="GR15">
        <v>0</v>
      </c>
      <c r="GS15">
        <v>0</v>
      </c>
      <c r="GT15">
        <v>0</v>
      </c>
      <c r="GU15">
        <v>0</v>
      </c>
      <c r="GV15">
        <v>0</v>
      </c>
      <c r="GW15">
        <v>0</v>
      </c>
      <c r="GX15">
        <v>0</v>
      </c>
      <c r="GY15">
        <v>0</v>
      </c>
      <c r="GZ15">
        <v>0</v>
      </c>
      <c r="HA15">
        <v>0</v>
      </c>
      <c r="HB15">
        <v>0</v>
      </c>
      <c r="HC15">
        <v>0</v>
      </c>
      <c r="HD15">
        <v>0</v>
      </c>
      <c r="HE15">
        <v>0</v>
      </c>
      <c r="HF15">
        <v>0</v>
      </c>
      <c r="HG15">
        <v>0</v>
      </c>
      <c r="HH15">
        <v>0</v>
      </c>
      <c r="HI15">
        <v>0</v>
      </c>
      <c r="HJ15">
        <v>0</v>
      </c>
      <c r="HK15">
        <v>0</v>
      </c>
      <c r="HL15">
        <v>0</v>
      </c>
      <c r="HM15" t="str">
        <v/>
      </c>
    </row>
    <row r="16" spans="1:221" x14ac:dyDescent="0.35">
      <c r="B16" t="str" cm="1">
        <f t="array" ref="B16:CX16">TRANSPOSE(_xlfn._xlws.SORT(_xlfn._xlws.FILTER(initialConditions[initial_conditions_level]&amp;" | "&amp;initialConditions[initial_conditions_name],initialConditions[experiment_ID]=A16)))</f>
        <v xml:space="preserve"> | </v>
      </c>
      <c r="C16" t="str">
        <v xml:space="preserve">0 | </v>
      </c>
      <c r="D16" t="str">
        <v xml:space="preserve">0 | </v>
      </c>
      <c r="E16" t="str">
        <v xml:space="preserve">0 | </v>
      </c>
      <c r="F16" t="str">
        <v xml:space="preserve">0 | </v>
      </c>
      <c r="G16" t="str">
        <v xml:space="preserve">0 | </v>
      </c>
      <c r="H16" t="str">
        <v xml:space="preserve">0 | </v>
      </c>
      <c r="I16" t="str">
        <v xml:space="preserve">0 | </v>
      </c>
      <c r="J16" t="str">
        <v xml:space="preserve">0 | </v>
      </c>
      <c r="K16" t="str">
        <v xml:space="preserve">0 | </v>
      </c>
      <c r="L16" t="str">
        <v xml:space="preserve">0 | </v>
      </c>
      <c r="M16" t="str">
        <v xml:space="preserve">0 | </v>
      </c>
      <c r="N16" t="str">
        <v xml:space="preserve">0 | </v>
      </c>
      <c r="O16" t="str">
        <v xml:space="preserve">0 | </v>
      </c>
      <c r="P16" t="str">
        <v xml:space="preserve">0 | </v>
      </c>
      <c r="Q16" t="str">
        <v xml:space="preserve">0 | </v>
      </c>
      <c r="R16" t="str">
        <v xml:space="preserve">0 | </v>
      </c>
      <c r="S16" t="str">
        <v xml:space="preserve">0 | </v>
      </c>
      <c r="T16" t="str">
        <v xml:space="preserve">0 | </v>
      </c>
      <c r="U16" t="str">
        <v xml:space="preserve">0 | </v>
      </c>
      <c r="V16" t="str">
        <v xml:space="preserve">0 | </v>
      </c>
      <c r="W16" t="str">
        <v xml:space="preserve">0 | </v>
      </c>
      <c r="X16" t="str">
        <v xml:space="preserve">0 | </v>
      </c>
      <c r="Y16" t="str">
        <v xml:space="preserve">0 | </v>
      </c>
      <c r="Z16" t="str">
        <v xml:space="preserve">0 | </v>
      </c>
      <c r="AA16" t="str">
        <v xml:space="preserve">0 | </v>
      </c>
      <c r="AB16" t="str">
        <v xml:space="preserve">0 | </v>
      </c>
      <c r="AC16" t="str">
        <v xml:space="preserve">0 | </v>
      </c>
      <c r="AD16" t="str">
        <v xml:space="preserve">0 | </v>
      </c>
      <c r="AE16" t="str">
        <v xml:space="preserve">0 | </v>
      </c>
      <c r="AF16" t="str">
        <v xml:space="preserve">0 | </v>
      </c>
      <c r="AG16" t="str">
        <v xml:space="preserve">0 | </v>
      </c>
      <c r="AH16" t="str">
        <v xml:space="preserve">0 | </v>
      </c>
      <c r="AI16" t="str">
        <v xml:space="preserve">0 | </v>
      </c>
      <c r="AJ16" t="str">
        <v xml:space="preserve">0 | </v>
      </c>
      <c r="AK16" t="str">
        <v xml:space="preserve">0 | </v>
      </c>
      <c r="AL16" t="str">
        <v xml:space="preserve">0 | </v>
      </c>
      <c r="AM16" t="str">
        <v xml:space="preserve">0 | </v>
      </c>
      <c r="AN16" t="str">
        <v xml:space="preserve">0 | </v>
      </c>
      <c r="AO16" t="str">
        <v xml:space="preserve">0 | </v>
      </c>
      <c r="AP16" t="str">
        <v xml:space="preserve">0 | </v>
      </c>
      <c r="AQ16" t="str">
        <v xml:space="preserve">0 | </v>
      </c>
      <c r="AR16" t="str">
        <v xml:space="preserve">0 | </v>
      </c>
      <c r="AS16" t="str">
        <v xml:space="preserve">0 | </v>
      </c>
      <c r="AT16" t="str">
        <v xml:space="preserve">0 | </v>
      </c>
      <c r="AU16" t="str">
        <v xml:space="preserve">0 | </v>
      </c>
      <c r="AV16" t="str">
        <v xml:space="preserve">0 | </v>
      </c>
      <c r="AW16" t="str">
        <v xml:space="preserve">0 | </v>
      </c>
      <c r="AX16" t="str">
        <v xml:space="preserve">0 | </v>
      </c>
      <c r="AY16" t="str">
        <v xml:space="preserve">0 | </v>
      </c>
      <c r="AZ16" t="str">
        <v xml:space="preserve">0 | </v>
      </c>
      <c r="BA16" t="str">
        <v xml:space="preserve">0 | </v>
      </c>
      <c r="BB16" t="str">
        <v xml:space="preserve">0 | </v>
      </c>
      <c r="BC16" t="str">
        <v xml:space="preserve">0 | </v>
      </c>
      <c r="BD16" t="str">
        <v xml:space="preserve">0 | </v>
      </c>
      <c r="BE16" t="str">
        <v xml:space="preserve">0 | </v>
      </c>
      <c r="BF16" t="str">
        <v xml:space="preserve">0 | </v>
      </c>
      <c r="BG16" t="str">
        <v xml:space="preserve">0 | </v>
      </c>
      <c r="BH16" t="str">
        <v xml:space="preserve">0 | </v>
      </c>
      <c r="BI16" t="str">
        <v xml:space="preserve">0 | </v>
      </c>
      <c r="BJ16" t="str">
        <v xml:space="preserve">0 | </v>
      </c>
      <c r="BK16" t="str">
        <v xml:space="preserve">0 | </v>
      </c>
      <c r="BL16" t="str">
        <v xml:space="preserve">0 | </v>
      </c>
      <c r="BM16" t="str">
        <v xml:space="preserve">0 | </v>
      </c>
      <c r="BN16" t="str">
        <v xml:space="preserve">0 | </v>
      </c>
      <c r="BO16" t="str">
        <v xml:space="preserve">0 | </v>
      </c>
      <c r="BP16" t="str">
        <v xml:space="preserve">0 | </v>
      </c>
      <c r="BQ16" t="str">
        <v xml:space="preserve">0 | </v>
      </c>
      <c r="BR16" t="str">
        <v xml:space="preserve">0 | </v>
      </c>
      <c r="BS16" t="str">
        <v xml:space="preserve">0 | </v>
      </c>
      <c r="BT16" t="str">
        <v xml:space="preserve">0 | </v>
      </c>
      <c r="BU16" t="str">
        <v xml:space="preserve">0 | </v>
      </c>
      <c r="BV16" t="str">
        <v xml:space="preserve">0 | </v>
      </c>
      <c r="BW16" t="str">
        <v xml:space="preserve">0 | </v>
      </c>
      <c r="BX16" t="str">
        <v xml:space="preserve">0 | </v>
      </c>
      <c r="BY16" t="str">
        <v xml:space="preserve">0 | </v>
      </c>
      <c r="BZ16" t="str">
        <v xml:space="preserve">0 | </v>
      </c>
      <c r="CA16" t="str">
        <v xml:space="preserve">0 | </v>
      </c>
      <c r="CB16" t="str">
        <v xml:space="preserve">0 | </v>
      </c>
      <c r="CC16" t="str">
        <v xml:space="preserve">0 | </v>
      </c>
      <c r="CD16" t="str">
        <v xml:space="preserve">0 | </v>
      </c>
      <c r="CE16" t="str">
        <v xml:space="preserve">0 | </v>
      </c>
      <c r="CF16" t="str">
        <v xml:space="preserve">0 | </v>
      </c>
      <c r="CG16" t="str">
        <v xml:space="preserve">0 | </v>
      </c>
      <c r="CH16" t="str">
        <v xml:space="preserve">0 | </v>
      </c>
      <c r="CI16" t="str">
        <v xml:space="preserve">0 | </v>
      </c>
      <c r="CJ16" t="str">
        <v xml:space="preserve">0 | </v>
      </c>
      <c r="CK16" t="str">
        <v xml:space="preserve">0 | </v>
      </c>
      <c r="CL16" t="str">
        <v xml:space="preserve">0 | </v>
      </c>
      <c r="CM16" t="str">
        <v xml:space="preserve">0 | </v>
      </c>
      <c r="CN16" t="str">
        <v xml:space="preserve">0 | </v>
      </c>
      <c r="CO16" t="str">
        <v xml:space="preserve">0 | </v>
      </c>
      <c r="CP16" t="str">
        <v xml:space="preserve">0 | </v>
      </c>
      <c r="CQ16" t="str">
        <v xml:space="preserve">0 | </v>
      </c>
      <c r="CR16" t="str">
        <v xml:space="preserve">0 | </v>
      </c>
      <c r="CS16" t="str">
        <v xml:space="preserve">0 | </v>
      </c>
      <c r="CT16" t="str">
        <v xml:space="preserve">0 | </v>
      </c>
      <c r="CU16" t="str">
        <v xml:space="preserve">0 | </v>
      </c>
      <c r="CV16" t="str">
        <v xml:space="preserve">0 | </v>
      </c>
      <c r="CW16" t="str">
        <v xml:space="preserve">0 | </v>
      </c>
      <c r="CX16" t="str">
        <v xml:space="preserve">0 | </v>
      </c>
      <c r="DQ16" cm="1">
        <f t="array" ref="DQ16:HM16">TRANSPOSE(_xlfn._xlws.SORT(_xlfn._xlws.FILTER(initialConditions[initial_conditions_level],initialConditions[experiment_ID]=A16)))</f>
        <v>0</v>
      </c>
      <c r="DR16">
        <v>0</v>
      </c>
      <c r="DS16">
        <v>0</v>
      </c>
      <c r="DT16">
        <v>0</v>
      </c>
      <c r="DU16">
        <v>0</v>
      </c>
      <c r="DV16">
        <v>0</v>
      </c>
      <c r="DW16">
        <v>0</v>
      </c>
      <c r="DX16">
        <v>0</v>
      </c>
      <c r="DY16">
        <v>0</v>
      </c>
      <c r="DZ16">
        <v>0</v>
      </c>
      <c r="EA16">
        <v>0</v>
      </c>
      <c r="EB16">
        <v>0</v>
      </c>
      <c r="EC16">
        <v>0</v>
      </c>
      <c r="ED16">
        <v>0</v>
      </c>
      <c r="EE16">
        <v>0</v>
      </c>
      <c r="EF16">
        <v>0</v>
      </c>
      <c r="EG16">
        <v>0</v>
      </c>
      <c r="EH16">
        <v>0</v>
      </c>
      <c r="EI16">
        <v>0</v>
      </c>
      <c r="EJ16">
        <v>0</v>
      </c>
      <c r="EK16">
        <v>0</v>
      </c>
      <c r="EL16">
        <v>0</v>
      </c>
      <c r="EM16">
        <v>0</v>
      </c>
      <c r="EN16">
        <v>0</v>
      </c>
      <c r="EO16">
        <v>0</v>
      </c>
      <c r="EP16">
        <v>0</v>
      </c>
      <c r="EQ16">
        <v>0</v>
      </c>
      <c r="ER16">
        <v>0</v>
      </c>
      <c r="ES16">
        <v>0</v>
      </c>
      <c r="ET16">
        <v>0</v>
      </c>
      <c r="EU16">
        <v>0</v>
      </c>
      <c r="EV16">
        <v>0</v>
      </c>
      <c r="EW16">
        <v>0</v>
      </c>
      <c r="EX16">
        <v>0</v>
      </c>
      <c r="EY16">
        <v>0</v>
      </c>
      <c r="EZ16">
        <v>0</v>
      </c>
      <c r="FA16">
        <v>0</v>
      </c>
      <c r="FB16">
        <v>0</v>
      </c>
      <c r="FC16">
        <v>0</v>
      </c>
      <c r="FD16">
        <v>0</v>
      </c>
      <c r="FE16">
        <v>0</v>
      </c>
      <c r="FF16">
        <v>0</v>
      </c>
      <c r="FG16">
        <v>0</v>
      </c>
      <c r="FH16">
        <v>0</v>
      </c>
      <c r="FI16">
        <v>0</v>
      </c>
      <c r="FJ16">
        <v>0</v>
      </c>
      <c r="FK16">
        <v>0</v>
      </c>
      <c r="FL16">
        <v>0</v>
      </c>
      <c r="FM16">
        <v>0</v>
      </c>
      <c r="FN16">
        <v>0</v>
      </c>
      <c r="FO16">
        <v>0</v>
      </c>
      <c r="FP16">
        <v>0</v>
      </c>
      <c r="FQ16">
        <v>0</v>
      </c>
      <c r="FR16">
        <v>0</v>
      </c>
      <c r="FS16">
        <v>0</v>
      </c>
      <c r="FT16">
        <v>0</v>
      </c>
      <c r="FU16">
        <v>0</v>
      </c>
      <c r="FV16">
        <v>0</v>
      </c>
      <c r="FW16">
        <v>0</v>
      </c>
      <c r="FX16">
        <v>0</v>
      </c>
      <c r="FY16">
        <v>0</v>
      </c>
      <c r="FZ16">
        <v>0</v>
      </c>
      <c r="GA16">
        <v>0</v>
      </c>
      <c r="GB16">
        <v>0</v>
      </c>
      <c r="GC16">
        <v>0</v>
      </c>
      <c r="GD16">
        <v>0</v>
      </c>
      <c r="GE16">
        <v>0</v>
      </c>
      <c r="GF16">
        <v>0</v>
      </c>
      <c r="GG16">
        <v>0</v>
      </c>
      <c r="GH16">
        <v>0</v>
      </c>
      <c r="GI16">
        <v>0</v>
      </c>
      <c r="GJ16">
        <v>0</v>
      </c>
      <c r="GK16">
        <v>0</v>
      </c>
      <c r="GL16">
        <v>0</v>
      </c>
      <c r="GM16">
        <v>0</v>
      </c>
      <c r="GN16">
        <v>0</v>
      </c>
      <c r="GO16">
        <v>0</v>
      </c>
      <c r="GP16">
        <v>0</v>
      </c>
      <c r="GQ16">
        <v>0</v>
      </c>
      <c r="GR16">
        <v>0</v>
      </c>
      <c r="GS16">
        <v>0</v>
      </c>
      <c r="GT16">
        <v>0</v>
      </c>
      <c r="GU16">
        <v>0</v>
      </c>
      <c r="GV16">
        <v>0</v>
      </c>
      <c r="GW16">
        <v>0</v>
      </c>
      <c r="GX16">
        <v>0</v>
      </c>
      <c r="GY16">
        <v>0</v>
      </c>
      <c r="GZ16">
        <v>0</v>
      </c>
      <c r="HA16">
        <v>0</v>
      </c>
      <c r="HB16">
        <v>0</v>
      </c>
      <c r="HC16">
        <v>0</v>
      </c>
      <c r="HD16">
        <v>0</v>
      </c>
      <c r="HE16">
        <v>0</v>
      </c>
      <c r="HF16">
        <v>0</v>
      </c>
      <c r="HG16">
        <v>0</v>
      </c>
      <c r="HH16">
        <v>0</v>
      </c>
      <c r="HI16">
        <v>0</v>
      </c>
      <c r="HJ16">
        <v>0</v>
      </c>
      <c r="HK16">
        <v>0</v>
      </c>
      <c r="HL16">
        <v>0</v>
      </c>
      <c r="HM16" t="str">
        <v/>
      </c>
    </row>
    <row r="17" spans="2:221" x14ac:dyDescent="0.35">
      <c r="B17" t="str" cm="1">
        <f t="array" ref="B17:CX17">TRANSPOSE(_xlfn._xlws.SORT(_xlfn._xlws.FILTER(initialConditions[initial_conditions_level]&amp;" | "&amp;initialConditions[initial_conditions_name],initialConditions[experiment_ID]=A17)))</f>
        <v xml:space="preserve"> | </v>
      </c>
      <c r="C17" t="str">
        <v xml:space="preserve">0 | </v>
      </c>
      <c r="D17" t="str">
        <v xml:space="preserve">0 | </v>
      </c>
      <c r="E17" t="str">
        <v xml:space="preserve">0 | </v>
      </c>
      <c r="F17" t="str">
        <v xml:space="preserve">0 | </v>
      </c>
      <c r="G17" t="str">
        <v xml:space="preserve">0 | </v>
      </c>
      <c r="H17" t="str">
        <v xml:space="preserve">0 | </v>
      </c>
      <c r="I17" t="str">
        <v xml:space="preserve">0 | </v>
      </c>
      <c r="J17" t="str">
        <v xml:space="preserve">0 | </v>
      </c>
      <c r="K17" t="str">
        <v xml:space="preserve">0 | </v>
      </c>
      <c r="L17" t="str">
        <v xml:space="preserve">0 | </v>
      </c>
      <c r="M17" t="str">
        <v xml:space="preserve">0 | </v>
      </c>
      <c r="N17" t="str">
        <v xml:space="preserve">0 | </v>
      </c>
      <c r="O17" t="str">
        <v xml:space="preserve">0 | </v>
      </c>
      <c r="P17" t="str">
        <v xml:space="preserve">0 | </v>
      </c>
      <c r="Q17" t="str">
        <v xml:space="preserve">0 | </v>
      </c>
      <c r="R17" t="str">
        <v xml:space="preserve">0 | </v>
      </c>
      <c r="S17" t="str">
        <v xml:space="preserve">0 | </v>
      </c>
      <c r="T17" t="str">
        <v xml:space="preserve">0 | </v>
      </c>
      <c r="U17" t="str">
        <v xml:space="preserve">0 | </v>
      </c>
      <c r="V17" t="str">
        <v xml:space="preserve">0 | </v>
      </c>
      <c r="W17" t="str">
        <v xml:space="preserve">0 | </v>
      </c>
      <c r="X17" t="str">
        <v xml:space="preserve">0 | </v>
      </c>
      <c r="Y17" t="str">
        <v xml:space="preserve">0 | </v>
      </c>
      <c r="Z17" t="str">
        <v xml:space="preserve">0 | </v>
      </c>
      <c r="AA17" t="str">
        <v xml:space="preserve">0 | </v>
      </c>
      <c r="AB17" t="str">
        <v xml:space="preserve">0 | </v>
      </c>
      <c r="AC17" t="str">
        <v xml:space="preserve">0 | </v>
      </c>
      <c r="AD17" t="str">
        <v xml:space="preserve">0 | </v>
      </c>
      <c r="AE17" t="str">
        <v xml:space="preserve">0 | </v>
      </c>
      <c r="AF17" t="str">
        <v xml:space="preserve">0 | </v>
      </c>
      <c r="AG17" t="str">
        <v xml:space="preserve">0 | </v>
      </c>
      <c r="AH17" t="str">
        <v xml:space="preserve">0 | </v>
      </c>
      <c r="AI17" t="str">
        <v xml:space="preserve">0 | </v>
      </c>
      <c r="AJ17" t="str">
        <v xml:space="preserve">0 | </v>
      </c>
      <c r="AK17" t="str">
        <v xml:space="preserve">0 | </v>
      </c>
      <c r="AL17" t="str">
        <v xml:space="preserve">0 | </v>
      </c>
      <c r="AM17" t="str">
        <v xml:space="preserve">0 | </v>
      </c>
      <c r="AN17" t="str">
        <v xml:space="preserve">0 | </v>
      </c>
      <c r="AO17" t="str">
        <v xml:space="preserve">0 | </v>
      </c>
      <c r="AP17" t="str">
        <v xml:space="preserve">0 | </v>
      </c>
      <c r="AQ17" t="str">
        <v xml:space="preserve">0 | </v>
      </c>
      <c r="AR17" t="str">
        <v xml:space="preserve">0 | </v>
      </c>
      <c r="AS17" t="str">
        <v xml:space="preserve">0 | </v>
      </c>
      <c r="AT17" t="str">
        <v xml:space="preserve">0 | </v>
      </c>
      <c r="AU17" t="str">
        <v xml:space="preserve">0 | </v>
      </c>
      <c r="AV17" t="str">
        <v xml:space="preserve">0 | </v>
      </c>
      <c r="AW17" t="str">
        <v xml:space="preserve">0 | </v>
      </c>
      <c r="AX17" t="str">
        <v xml:space="preserve">0 | </v>
      </c>
      <c r="AY17" t="str">
        <v xml:space="preserve">0 | </v>
      </c>
      <c r="AZ17" t="str">
        <v xml:space="preserve">0 | </v>
      </c>
      <c r="BA17" t="str">
        <v xml:space="preserve">0 | </v>
      </c>
      <c r="BB17" t="str">
        <v xml:space="preserve">0 | </v>
      </c>
      <c r="BC17" t="str">
        <v xml:space="preserve">0 | </v>
      </c>
      <c r="BD17" t="str">
        <v xml:space="preserve">0 | </v>
      </c>
      <c r="BE17" t="str">
        <v xml:space="preserve">0 | </v>
      </c>
      <c r="BF17" t="str">
        <v xml:space="preserve">0 | </v>
      </c>
      <c r="BG17" t="str">
        <v xml:space="preserve">0 | </v>
      </c>
      <c r="BH17" t="str">
        <v xml:space="preserve">0 | </v>
      </c>
      <c r="BI17" t="str">
        <v xml:space="preserve">0 | </v>
      </c>
      <c r="BJ17" t="str">
        <v xml:space="preserve">0 | </v>
      </c>
      <c r="BK17" t="str">
        <v xml:space="preserve">0 | </v>
      </c>
      <c r="BL17" t="str">
        <v xml:space="preserve">0 | </v>
      </c>
      <c r="BM17" t="str">
        <v xml:space="preserve">0 | </v>
      </c>
      <c r="BN17" t="str">
        <v xml:space="preserve">0 | </v>
      </c>
      <c r="BO17" t="str">
        <v xml:space="preserve">0 | </v>
      </c>
      <c r="BP17" t="str">
        <v xml:space="preserve">0 | </v>
      </c>
      <c r="BQ17" t="str">
        <v xml:space="preserve">0 | </v>
      </c>
      <c r="BR17" t="str">
        <v xml:space="preserve">0 | </v>
      </c>
      <c r="BS17" t="str">
        <v xml:space="preserve">0 | </v>
      </c>
      <c r="BT17" t="str">
        <v xml:space="preserve">0 | </v>
      </c>
      <c r="BU17" t="str">
        <v xml:space="preserve">0 | </v>
      </c>
      <c r="BV17" t="str">
        <v xml:space="preserve">0 | </v>
      </c>
      <c r="BW17" t="str">
        <v xml:space="preserve">0 | </v>
      </c>
      <c r="BX17" t="str">
        <v xml:space="preserve">0 | </v>
      </c>
      <c r="BY17" t="str">
        <v xml:space="preserve">0 | </v>
      </c>
      <c r="BZ17" t="str">
        <v xml:space="preserve">0 | </v>
      </c>
      <c r="CA17" t="str">
        <v xml:space="preserve">0 | </v>
      </c>
      <c r="CB17" t="str">
        <v xml:space="preserve">0 | </v>
      </c>
      <c r="CC17" t="str">
        <v xml:space="preserve">0 | </v>
      </c>
      <c r="CD17" t="str">
        <v xml:space="preserve">0 | </v>
      </c>
      <c r="CE17" t="str">
        <v xml:space="preserve">0 | </v>
      </c>
      <c r="CF17" t="str">
        <v xml:space="preserve">0 | </v>
      </c>
      <c r="CG17" t="str">
        <v xml:space="preserve">0 | </v>
      </c>
      <c r="CH17" t="str">
        <v xml:space="preserve">0 | </v>
      </c>
      <c r="CI17" t="str">
        <v xml:space="preserve">0 | </v>
      </c>
      <c r="CJ17" t="str">
        <v xml:space="preserve">0 | </v>
      </c>
      <c r="CK17" t="str">
        <v xml:space="preserve">0 | </v>
      </c>
      <c r="CL17" t="str">
        <v xml:space="preserve">0 | </v>
      </c>
      <c r="CM17" t="str">
        <v xml:space="preserve">0 | </v>
      </c>
      <c r="CN17" t="str">
        <v xml:space="preserve">0 | </v>
      </c>
      <c r="CO17" t="str">
        <v xml:space="preserve">0 | </v>
      </c>
      <c r="CP17" t="str">
        <v xml:space="preserve">0 | </v>
      </c>
      <c r="CQ17" t="str">
        <v xml:space="preserve">0 | </v>
      </c>
      <c r="CR17" t="str">
        <v xml:space="preserve">0 | </v>
      </c>
      <c r="CS17" t="str">
        <v xml:space="preserve">0 | </v>
      </c>
      <c r="CT17" t="str">
        <v xml:space="preserve">0 | </v>
      </c>
      <c r="CU17" t="str">
        <v xml:space="preserve">0 | </v>
      </c>
      <c r="CV17" t="str">
        <v xml:space="preserve">0 | </v>
      </c>
      <c r="CW17" t="str">
        <v xml:space="preserve">0 | </v>
      </c>
      <c r="CX17" t="str">
        <v xml:space="preserve">0 | </v>
      </c>
      <c r="DQ17" cm="1">
        <f t="array" ref="DQ17:HM17">TRANSPOSE(_xlfn._xlws.SORT(_xlfn._xlws.FILTER(initialConditions[initial_conditions_level],initialConditions[experiment_ID]=A17)))</f>
        <v>0</v>
      </c>
      <c r="DR17">
        <v>0</v>
      </c>
      <c r="DS17">
        <v>0</v>
      </c>
      <c r="DT17">
        <v>0</v>
      </c>
      <c r="DU17">
        <v>0</v>
      </c>
      <c r="DV17">
        <v>0</v>
      </c>
      <c r="DW17">
        <v>0</v>
      </c>
      <c r="DX17">
        <v>0</v>
      </c>
      <c r="DY17">
        <v>0</v>
      </c>
      <c r="DZ17">
        <v>0</v>
      </c>
      <c r="EA17">
        <v>0</v>
      </c>
      <c r="EB17">
        <v>0</v>
      </c>
      <c r="EC17">
        <v>0</v>
      </c>
      <c r="ED17">
        <v>0</v>
      </c>
      <c r="EE17">
        <v>0</v>
      </c>
      <c r="EF17">
        <v>0</v>
      </c>
      <c r="EG17">
        <v>0</v>
      </c>
      <c r="EH17">
        <v>0</v>
      </c>
      <c r="EI17">
        <v>0</v>
      </c>
      <c r="EJ17">
        <v>0</v>
      </c>
      <c r="EK17">
        <v>0</v>
      </c>
      <c r="EL17">
        <v>0</v>
      </c>
      <c r="EM17">
        <v>0</v>
      </c>
      <c r="EN17">
        <v>0</v>
      </c>
      <c r="EO17">
        <v>0</v>
      </c>
      <c r="EP17">
        <v>0</v>
      </c>
      <c r="EQ17">
        <v>0</v>
      </c>
      <c r="ER17">
        <v>0</v>
      </c>
      <c r="ES17">
        <v>0</v>
      </c>
      <c r="ET17">
        <v>0</v>
      </c>
      <c r="EU17">
        <v>0</v>
      </c>
      <c r="EV17">
        <v>0</v>
      </c>
      <c r="EW17">
        <v>0</v>
      </c>
      <c r="EX17">
        <v>0</v>
      </c>
      <c r="EY17">
        <v>0</v>
      </c>
      <c r="EZ17">
        <v>0</v>
      </c>
      <c r="FA17">
        <v>0</v>
      </c>
      <c r="FB17">
        <v>0</v>
      </c>
      <c r="FC17">
        <v>0</v>
      </c>
      <c r="FD17">
        <v>0</v>
      </c>
      <c r="FE17">
        <v>0</v>
      </c>
      <c r="FF17">
        <v>0</v>
      </c>
      <c r="FG17">
        <v>0</v>
      </c>
      <c r="FH17">
        <v>0</v>
      </c>
      <c r="FI17">
        <v>0</v>
      </c>
      <c r="FJ17">
        <v>0</v>
      </c>
      <c r="FK17">
        <v>0</v>
      </c>
      <c r="FL17">
        <v>0</v>
      </c>
      <c r="FM17">
        <v>0</v>
      </c>
      <c r="FN17">
        <v>0</v>
      </c>
      <c r="FO17">
        <v>0</v>
      </c>
      <c r="FP17">
        <v>0</v>
      </c>
      <c r="FQ17">
        <v>0</v>
      </c>
      <c r="FR17">
        <v>0</v>
      </c>
      <c r="FS17">
        <v>0</v>
      </c>
      <c r="FT17">
        <v>0</v>
      </c>
      <c r="FU17">
        <v>0</v>
      </c>
      <c r="FV17">
        <v>0</v>
      </c>
      <c r="FW17">
        <v>0</v>
      </c>
      <c r="FX17">
        <v>0</v>
      </c>
      <c r="FY17">
        <v>0</v>
      </c>
      <c r="FZ17">
        <v>0</v>
      </c>
      <c r="GA17">
        <v>0</v>
      </c>
      <c r="GB17">
        <v>0</v>
      </c>
      <c r="GC17">
        <v>0</v>
      </c>
      <c r="GD17">
        <v>0</v>
      </c>
      <c r="GE17">
        <v>0</v>
      </c>
      <c r="GF17">
        <v>0</v>
      </c>
      <c r="GG17">
        <v>0</v>
      </c>
      <c r="GH17">
        <v>0</v>
      </c>
      <c r="GI17">
        <v>0</v>
      </c>
      <c r="GJ17">
        <v>0</v>
      </c>
      <c r="GK17">
        <v>0</v>
      </c>
      <c r="GL17">
        <v>0</v>
      </c>
      <c r="GM17">
        <v>0</v>
      </c>
      <c r="GN17">
        <v>0</v>
      </c>
      <c r="GO17">
        <v>0</v>
      </c>
      <c r="GP17">
        <v>0</v>
      </c>
      <c r="GQ17">
        <v>0</v>
      </c>
      <c r="GR17">
        <v>0</v>
      </c>
      <c r="GS17">
        <v>0</v>
      </c>
      <c r="GT17">
        <v>0</v>
      </c>
      <c r="GU17">
        <v>0</v>
      </c>
      <c r="GV17">
        <v>0</v>
      </c>
      <c r="GW17">
        <v>0</v>
      </c>
      <c r="GX17">
        <v>0</v>
      </c>
      <c r="GY17">
        <v>0</v>
      </c>
      <c r="GZ17">
        <v>0</v>
      </c>
      <c r="HA17">
        <v>0</v>
      </c>
      <c r="HB17">
        <v>0</v>
      </c>
      <c r="HC17">
        <v>0</v>
      </c>
      <c r="HD17">
        <v>0</v>
      </c>
      <c r="HE17">
        <v>0</v>
      </c>
      <c r="HF17">
        <v>0</v>
      </c>
      <c r="HG17">
        <v>0</v>
      </c>
      <c r="HH17">
        <v>0</v>
      </c>
      <c r="HI17">
        <v>0</v>
      </c>
      <c r="HJ17">
        <v>0</v>
      </c>
      <c r="HK17">
        <v>0</v>
      </c>
      <c r="HL17">
        <v>0</v>
      </c>
      <c r="HM17" t="str">
        <v/>
      </c>
    </row>
    <row r="18" spans="2:221" x14ac:dyDescent="0.35">
      <c r="B18" t="str" cm="1">
        <f t="array" ref="B18:CX18">TRANSPOSE(_xlfn._xlws.SORT(_xlfn._xlws.FILTER(initialConditions[initial_conditions_level]&amp;" | "&amp;initialConditions[initial_conditions_name],initialConditions[experiment_ID]=A18)))</f>
        <v xml:space="preserve"> | </v>
      </c>
      <c r="C18" t="str">
        <v xml:space="preserve">0 | </v>
      </c>
      <c r="D18" t="str">
        <v xml:space="preserve">0 | </v>
      </c>
      <c r="E18" t="str">
        <v xml:space="preserve">0 | </v>
      </c>
      <c r="F18" t="str">
        <v xml:space="preserve">0 | </v>
      </c>
      <c r="G18" t="str">
        <v xml:space="preserve">0 | </v>
      </c>
      <c r="H18" t="str">
        <v xml:space="preserve">0 | </v>
      </c>
      <c r="I18" t="str">
        <v xml:space="preserve">0 | </v>
      </c>
      <c r="J18" t="str">
        <v xml:space="preserve">0 | </v>
      </c>
      <c r="K18" t="str">
        <v xml:space="preserve">0 | </v>
      </c>
      <c r="L18" t="str">
        <v xml:space="preserve">0 | </v>
      </c>
      <c r="M18" t="str">
        <v xml:space="preserve">0 | </v>
      </c>
      <c r="N18" t="str">
        <v xml:space="preserve">0 | </v>
      </c>
      <c r="O18" t="str">
        <v xml:space="preserve">0 | </v>
      </c>
      <c r="P18" t="str">
        <v xml:space="preserve">0 | </v>
      </c>
      <c r="Q18" t="str">
        <v xml:space="preserve">0 | </v>
      </c>
      <c r="R18" t="str">
        <v xml:space="preserve">0 | </v>
      </c>
      <c r="S18" t="str">
        <v xml:space="preserve">0 | </v>
      </c>
      <c r="T18" t="str">
        <v xml:space="preserve">0 | </v>
      </c>
      <c r="U18" t="str">
        <v xml:space="preserve">0 | </v>
      </c>
      <c r="V18" t="str">
        <v xml:space="preserve">0 | </v>
      </c>
      <c r="W18" t="str">
        <v xml:space="preserve">0 | </v>
      </c>
      <c r="X18" t="str">
        <v xml:space="preserve">0 | </v>
      </c>
      <c r="Y18" t="str">
        <v xml:space="preserve">0 | </v>
      </c>
      <c r="Z18" t="str">
        <v xml:space="preserve">0 | </v>
      </c>
      <c r="AA18" t="str">
        <v xml:space="preserve">0 | </v>
      </c>
      <c r="AB18" t="str">
        <v xml:space="preserve">0 | </v>
      </c>
      <c r="AC18" t="str">
        <v xml:space="preserve">0 | </v>
      </c>
      <c r="AD18" t="str">
        <v xml:space="preserve">0 | </v>
      </c>
      <c r="AE18" t="str">
        <v xml:space="preserve">0 | </v>
      </c>
      <c r="AF18" t="str">
        <v xml:space="preserve">0 | </v>
      </c>
      <c r="AG18" t="str">
        <v xml:space="preserve">0 | </v>
      </c>
      <c r="AH18" t="str">
        <v xml:space="preserve">0 | </v>
      </c>
      <c r="AI18" t="str">
        <v xml:space="preserve">0 | </v>
      </c>
      <c r="AJ18" t="str">
        <v xml:space="preserve">0 | </v>
      </c>
      <c r="AK18" t="str">
        <v xml:space="preserve">0 | </v>
      </c>
      <c r="AL18" t="str">
        <v xml:space="preserve">0 | </v>
      </c>
      <c r="AM18" t="str">
        <v xml:space="preserve">0 | </v>
      </c>
      <c r="AN18" t="str">
        <v xml:space="preserve">0 | </v>
      </c>
      <c r="AO18" t="str">
        <v xml:space="preserve">0 | </v>
      </c>
      <c r="AP18" t="str">
        <v xml:space="preserve">0 | </v>
      </c>
      <c r="AQ18" t="str">
        <v xml:space="preserve">0 | </v>
      </c>
      <c r="AR18" t="str">
        <v xml:space="preserve">0 | </v>
      </c>
      <c r="AS18" t="str">
        <v xml:space="preserve">0 | </v>
      </c>
      <c r="AT18" t="str">
        <v xml:space="preserve">0 | </v>
      </c>
      <c r="AU18" t="str">
        <v xml:space="preserve">0 | </v>
      </c>
      <c r="AV18" t="str">
        <v xml:space="preserve">0 | </v>
      </c>
      <c r="AW18" t="str">
        <v xml:space="preserve">0 | </v>
      </c>
      <c r="AX18" t="str">
        <v xml:space="preserve">0 | </v>
      </c>
      <c r="AY18" t="str">
        <v xml:space="preserve">0 | </v>
      </c>
      <c r="AZ18" t="str">
        <v xml:space="preserve">0 | </v>
      </c>
      <c r="BA18" t="str">
        <v xml:space="preserve">0 | </v>
      </c>
      <c r="BB18" t="str">
        <v xml:space="preserve">0 | </v>
      </c>
      <c r="BC18" t="str">
        <v xml:space="preserve">0 | </v>
      </c>
      <c r="BD18" t="str">
        <v xml:space="preserve">0 | </v>
      </c>
      <c r="BE18" t="str">
        <v xml:space="preserve">0 | </v>
      </c>
      <c r="BF18" t="str">
        <v xml:space="preserve">0 | </v>
      </c>
      <c r="BG18" t="str">
        <v xml:space="preserve">0 | </v>
      </c>
      <c r="BH18" t="str">
        <v xml:space="preserve">0 | </v>
      </c>
      <c r="BI18" t="str">
        <v xml:space="preserve">0 | </v>
      </c>
      <c r="BJ18" t="str">
        <v xml:space="preserve">0 | </v>
      </c>
      <c r="BK18" t="str">
        <v xml:space="preserve">0 | </v>
      </c>
      <c r="BL18" t="str">
        <v xml:space="preserve">0 | </v>
      </c>
      <c r="BM18" t="str">
        <v xml:space="preserve">0 | </v>
      </c>
      <c r="BN18" t="str">
        <v xml:space="preserve">0 | </v>
      </c>
      <c r="BO18" t="str">
        <v xml:space="preserve">0 | </v>
      </c>
      <c r="BP18" t="str">
        <v xml:space="preserve">0 | </v>
      </c>
      <c r="BQ18" t="str">
        <v xml:space="preserve">0 | </v>
      </c>
      <c r="BR18" t="str">
        <v xml:space="preserve">0 | </v>
      </c>
      <c r="BS18" t="str">
        <v xml:space="preserve">0 | </v>
      </c>
      <c r="BT18" t="str">
        <v xml:space="preserve">0 | </v>
      </c>
      <c r="BU18" t="str">
        <v xml:space="preserve">0 | </v>
      </c>
      <c r="BV18" t="str">
        <v xml:space="preserve">0 | </v>
      </c>
      <c r="BW18" t="str">
        <v xml:space="preserve">0 | </v>
      </c>
      <c r="BX18" t="str">
        <v xml:space="preserve">0 | </v>
      </c>
      <c r="BY18" t="str">
        <v xml:space="preserve">0 | </v>
      </c>
      <c r="BZ18" t="str">
        <v xml:space="preserve">0 | </v>
      </c>
      <c r="CA18" t="str">
        <v xml:space="preserve">0 | </v>
      </c>
      <c r="CB18" t="str">
        <v xml:space="preserve">0 | </v>
      </c>
      <c r="CC18" t="str">
        <v xml:space="preserve">0 | </v>
      </c>
      <c r="CD18" t="str">
        <v xml:space="preserve">0 | </v>
      </c>
      <c r="CE18" t="str">
        <v xml:space="preserve">0 | </v>
      </c>
      <c r="CF18" t="str">
        <v xml:space="preserve">0 | </v>
      </c>
      <c r="CG18" t="str">
        <v xml:space="preserve">0 | </v>
      </c>
      <c r="CH18" t="str">
        <v xml:space="preserve">0 | </v>
      </c>
      <c r="CI18" t="str">
        <v xml:space="preserve">0 | </v>
      </c>
      <c r="CJ18" t="str">
        <v xml:space="preserve">0 | </v>
      </c>
      <c r="CK18" t="str">
        <v xml:space="preserve">0 | </v>
      </c>
      <c r="CL18" t="str">
        <v xml:space="preserve">0 | </v>
      </c>
      <c r="CM18" t="str">
        <v xml:space="preserve">0 | </v>
      </c>
      <c r="CN18" t="str">
        <v xml:space="preserve">0 | </v>
      </c>
      <c r="CO18" t="str">
        <v xml:space="preserve">0 | </v>
      </c>
      <c r="CP18" t="str">
        <v xml:space="preserve">0 | </v>
      </c>
      <c r="CQ18" t="str">
        <v xml:space="preserve">0 | </v>
      </c>
      <c r="CR18" t="str">
        <v xml:space="preserve">0 | </v>
      </c>
      <c r="CS18" t="str">
        <v xml:space="preserve">0 | </v>
      </c>
      <c r="CT18" t="str">
        <v xml:space="preserve">0 | </v>
      </c>
      <c r="CU18" t="str">
        <v xml:space="preserve">0 | </v>
      </c>
      <c r="CV18" t="str">
        <v xml:space="preserve">0 | </v>
      </c>
      <c r="CW18" t="str">
        <v xml:space="preserve">0 | </v>
      </c>
      <c r="CX18" t="str">
        <v xml:space="preserve">0 | </v>
      </c>
      <c r="DQ18" cm="1">
        <f t="array" ref="DQ18:HM18">TRANSPOSE(_xlfn._xlws.SORT(_xlfn._xlws.FILTER(initialConditions[initial_conditions_level],initialConditions[experiment_ID]=A18)))</f>
        <v>0</v>
      </c>
      <c r="DR18">
        <v>0</v>
      </c>
      <c r="DS18">
        <v>0</v>
      </c>
      <c r="DT18">
        <v>0</v>
      </c>
      <c r="DU18">
        <v>0</v>
      </c>
      <c r="DV18">
        <v>0</v>
      </c>
      <c r="DW18">
        <v>0</v>
      </c>
      <c r="DX18">
        <v>0</v>
      </c>
      <c r="DY18">
        <v>0</v>
      </c>
      <c r="DZ18">
        <v>0</v>
      </c>
      <c r="EA18">
        <v>0</v>
      </c>
      <c r="EB18">
        <v>0</v>
      </c>
      <c r="EC18">
        <v>0</v>
      </c>
      <c r="ED18">
        <v>0</v>
      </c>
      <c r="EE18">
        <v>0</v>
      </c>
      <c r="EF18">
        <v>0</v>
      </c>
      <c r="EG18">
        <v>0</v>
      </c>
      <c r="EH18">
        <v>0</v>
      </c>
      <c r="EI18">
        <v>0</v>
      </c>
      <c r="EJ18">
        <v>0</v>
      </c>
      <c r="EK18">
        <v>0</v>
      </c>
      <c r="EL18">
        <v>0</v>
      </c>
      <c r="EM18">
        <v>0</v>
      </c>
      <c r="EN18">
        <v>0</v>
      </c>
      <c r="EO18">
        <v>0</v>
      </c>
      <c r="EP18">
        <v>0</v>
      </c>
      <c r="EQ18">
        <v>0</v>
      </c>
      <c r="ER18">
        <v>0</v>
      </c>
      <c r="ES18">
        <v>0</v>
      </c>
      <c r="ET18">
        <v>0</v>
      </c>
      <c r="EU18">
        <v>0</v>
      </c>
      <c r="EV18">
        <v>0</v>
      </c>
      <c r="EW18">
        <v>0</v>
      </c>
      <c r="EX18">
        <v>0</v>
      </c>
      <c r="EY18">
        <v>0</v>
      </c>
      <c r="EZ18">
        <v>0</v>
      </c>
      <c r="FA18">
        <v>0</v>
      </c>
      <c r="FB18">
        <v>0</v>
      </c>
      <c r="FC18">
        <v>0</v>
      </c>
      <c r="FD18">
        <v>0</v>
      </c>
      <c r="FE18">
        <v>0</v>
      </c>
      <c r="FF18">
        <v>0</v>
      </c>
      <c r="FG18">
        <v>0</v>
      </c>
      <c r="FH18">
        <v>0</v>
      </c>
      <c r="FI18">
        <v>0</v>
      </c>
      <c r="FJ18">
        <v>0</v>
      </c>
      <c r="FK18">
        <v>0</v>
      </c>
      <c r="FL18">
        <v>0</v>
      </c>
      <c r="FM18">
        <v>0</v>
      </c>
      <c r="FN18">
        <v>0</v>
      </c>
      <c r="FO18">
        <v>0</v>
      </c>
      <c r="FP18">
        <v>0</v>
      </c>
      <c r="FQ18">
        <v>0</v>
      </c>
      <c r="FR18">
        <v>0</v>
      </c>
      <c r="FS18">
        <v>0</v>
      </c>
      <c r="FT18">
        <v>0</v>
      </c>
      <c r="FU18">
        <v>0</v>
      </c>
      <c r="FV18">
        <v>0</v>
      </c>
      <c r="FW18">
        <v>0</v>
      </c>
      <c r="FX18">
        <v>0</v>
      </c>
      <c r="FY18">
        <v>0</v>
      </c>
      <c r="FZ18">
        <v>0</v>
      </c>
      <c r="GA18">
        <v>0</v>
      </c>
      <c r="GB18">
        <v>0</v>
      </c>
      <c r="GC18">
        <v>0</v>
      </c>
      <c r="GD18">
        <v>0</v>
      </c>
      <c r="GE18">
        <v>0</v>
      </c>
      <c r="GF18">
        <v>0</v>
      </c>
      <c r="GG18">
        <v>0</v>
      </c>
      <c r="GH18">
        <v>0</v>
      </c>
      <c r="GI18">
        <v>0</v>
      </c>
      <c r="GJ18">
        <v>0</v>
      </c>
      <c r="GK18">
        <v>0</v>
      </c>
      <c r="GL18">
        <v>0</v>
      </c>
      <c r="GM18">
        <v>0</v>
      </c>
      <c r="GN18">
        <v>0</v>
      </c>
      <c r="GO18">
        <v>0</v>
      </c>
      <c r="GP18">
        <v>0</v>
      </c>
      <c r="GQ18">
        <v>0</v>
      </c>
      <c r="GR18">
        <v>0</v>
      </c>
      <c r="GS18">
        <v>0</v>
      </c>
      <c r="GT18">
        <v>0</v>
      </c>
      <c r="GU18">
        <v>0</v>
      </c>
      <c r="GV18">
        <v>0</v>
      </c>
      <c r="GW18">
        <v>0</v>
      </c>
      <c r="GX18">
        <v>0</v>
      </c>
      <c r="GY18">
        <v>0</v>
      </c>
      <c r="GZ18">
        <v>0</v>
      </c>
      <c r="HA18">
        <v>0</v>
      </c>
      <c r="HB18">
        <v>0</v>
      </c>
      <c r="HC18">
        <v>0</v>
      </c>
      <c r="HD18">
        <v>0</v>
      </c>
      <c r="HE18">
        <v>0</v>
      </c>
      <c r="HF18">
        <v>0</v>
      </c>
      <c r="HG18">
        <v>0</v>
      </c>
      <c r="HH18">
        <v>0</v>
      </c>
      <c r="HI18">
        <v>0</v>
      </c>
      <c r="HJ18">
        <v>0</v>
      </c>
      <c r="HK18">
        <v>0</v>
      </c>
      <c r="HL18">
        <v>0</v>
      </c>
      <c r="HM18" t="str">
        <v/>
      </c>
    </row>
    <row r="19" spans="2:221" x14ac:dyDescent="0.35">
      <c r="B19" t="str" cm="1">
        <f t="array" ref="B19:CX19">TRANSPOSE(_xlfn._xlws.SORT(_xlfn._xlws.FILTER(initialConditions[initial_conditions_level]&amp;" | "&amp;initialConditions[initial_conditions_name],initialConditions[experiment_ID]=A19)))</f>
        <v xml:space="preserve"> | </v>
      </c>
      <c r="C19" t="str">
        <v xml:space="preserve">0 | </v>
      </c>
      <c r="D19" t="str">
        <v xml:space="preserve">0 | </v>
      </c>
      <c r="E19" t="str">
        <v xml:space="preserve">0 | </v>
      </c>
      <c r="F19" t="str">
        <v xml:space="preserve">0 | </v>
      </c>
      <c r="G19" t="str">
        <v xml:space="preserve">0 | </v>
      </c>
      <c r="H19" t="str">
        <v xml:space="preserve">0 | </v>
      </c>
      <c r="I19" t="str">
        <v xml:space="preserve">0 | </v>
      </c>
      <c r="J19" t="str">
        <v xml:space="preserve">0 | </v>
      </c>
      <c r="K19" t="str">
        <v xml:space="preserve">0 | </v>
      </c>
      <c r="L19" t="str">
        <v xml:space="preserve">0 | </v>
      </c>
      <c r="M19" t="str">
        <v xml:space="preserve">0 | </v>
      </c>
      <c r="N19" t="str">
        <v xml:space="preserve">0 | </v>
      </c>
      <c r="O19" t="str">
        <v xml:space="preserve">0 | </v>
      </c>
      <c r="P19" t="str">
        <v xml:space="preserve">0 | </v>
      </c>
      <c r="Q19" t="str">
        <v xml:space="preserve">0 | </v>
      </c>
      <c r="R19" t="str">
        <v xml:space="preserve">0 | </v>
      </c>
      <c r="S19" t="str">
        <v xml:space="preserve">0 | </v>
      </c>
      <c r="T19" t="str">
        <v xml:space="preserve">0 | </v>
      </c>
      <c r="U19" t="str">
        <v xml:space="preserve">0 | </v>
      </c>
      <c r="V19" t="str">
        <v xml:space="preserve">0 | </v>
      </c>
      <c r="W19" t="str">
        <v xml:space="preserve">0 | </v>
      </c>
      <c r="X19" t="str">
        <v xml:space="preserve">0 | </v>
      </c>
      <c r="Y19" t="str">
        <v xml:space="preserve">0 | </v>
      </c>
      <c r="Z19" t="str">
        <v xml:space="preserve">0 | </v>
      </c>
      <c r="AA19" t="str">
        <v xml:space="preserve">0 | </v>
      </c>
      <c r="AB19" t="str">
        <v xml:space="preserve">0 | </v>
      </c>
      <c r="AC19" t="str">
        <v xml:space="preserve">0 | </v>
      </c>
      <c r="AD19" t="str">
        <v xml:space="preserve">0 | </v>
      </c>
      <c r="AE19" t="str">
        <v xml:space="preserve">0 | </v>
      </c>
      <c r="AF19" t="str">
        <v xml:space="preserve">0 | </v>
      </c>
      <c r="AG19" t="str">
        <v xml:space="preserve">0 | </v>
      </c>
      <c r="AH19" t="str">
        <v xml:space="preserve">0 | </v>
      </c>
      <c r="AI19" t="str">
        <v xml:space="preserve">0 | </v>
      </c>
      <c r="AJ19" t="str">
        <v xml:space="preserve">0 | </v>
      </c>
      <c r="AK19" t="str">
        <v xml:space="preserve">0 | </v>
      </c>
      <c r="AL19" t="str">
        <v xml:space="preserve">0 | </v>
      </c>
      <c r="AM19" t="str">
        <v xml:space="preserve">0 | </v>
      </c>
      <c r="AN19" t="str">
        <v xml:space="preserve">0 | </v>
      </c>
      <c r="AO19" t="str">
        <v xml:space="preserve">0 | </v>
      </c>
      <c r="AP19" t="str">
        <v xml:space="preserve">0 | </v>
      </c>
      <c r="AQ19" t="str">
        <v xml:space="preserve">0 | </v>
      </c>
      <c r="AR19" t="str">
        <v xml:space="preserve">0 | </v>
      </c>
      <c r="AS19" t="str">
        <v xml:space="preserve">0 | </v>
      </c>
      <c r="AT19" t="str">
        <v xml:space="preserve">0 | </v>
      </c>
      <c r="AU19" t="str">
        <v xml:space="preserve">0 | </v>
      </c>
      <c r="AV19" t="str">
        <v xml:space="preserve">0 | </v>
      </c>
      <c r="AW19" t="str">
        <v xml:space="preserve">0 | </v>
      </c>
      <c r="AX19" t="str">
        <v xml:space="preserve">0 | </v>
      </c>
      <c r="AY19" t="str">
        <v xml:space="preserve">0 | </v>
      </c>
      <c r="AZ19" t="str">
        <v xml:space="preserve">0 | </v>
      </c>
      <c r="BA19" t="str">
        <v xml:space="preserve">0 | </v>
      </c>
      <c r="BB19" t="str">
        <v xml:space="preserve">0 | </v>
      </c>
      <c r="BC19" t="str">
        <v xml:space="preserve">0 | </v>
      </c>
      <c r="BD19" t="str">
        <v xml:space="preserve">0 | </v>
      </c>
      <c r="BE19" t="str">
        <v xml:space="preserve">0 | </v>
      </c>
      <c r="BF19" t="str">
        <v xml:space="preserve">0 | </v>
      </c>
      <c r="BG19" t="str">
        <v xml:space="preserve">0 | </v>
      </c>
      <c r="BH19" t="str">
        <v xml:space="preserve">0 | </v>
      </c>
      <c r="BI19" t="str">
        <v xml:space="preserve">0 | </v>
      </c>
      <c r="BJ19" t="str">
        <v xml:space="preserve">0 | </v>
      </c>
      <c r="BK19" t="str">
        <v xml:space="preserve">0 | </v>
      </c>
      <c r="BL19" t="str">
        <v xml:space="preserve">0 | </v>
      </c>
      <c r="BM19" t="str">
        <v xml:space="preserve">0 | </v>
      </c>
      <c r="BN19" t="str">
        <v xml:space="preserve">0 | </v>
      </c>
      <c r="BO19" t="str">
        <v xml:space="preserve">0 | </v>
      </c>
      <c r="BP19" t="str">
        <v xml:space="preserve">0 | </v>
      </c>
      <c r="BQ19" t="str">
        <v xml:space="preserve">0 | </v>
      </c>
      <c r="BR19" t="str">
        <v xml:space="preserve">0 | </v>
      </c>
      <c r="BS19" t="str">
        <v xml:space="preserve">0 | </v>
      </c>
      <c r="BT19" t="str">
        <v xml:space="preserve">0 | </v>
      </c>
      <c r="BU19" t="str">
        <v xml:space="preserve">0 | </v>
      </c>
      <c r="BV19" t="str">
        <v xml:space="preserve">0 | </v>
      </c>
      <c r="BW19" t="str">
        <v xml:space="preserve">0 | </v>
      </c>
      <c r="BX19" t="str">
        <v xml:space="preserve">0 | </v>
      </c>
      <c r="BY19" t="str">
        <v xml:space="preserve">0 | </v>
      </c>
      <c r="BZ19" t="str">
        <v xml:space="preserve">0 | </v>
      </c>
      <c r="CA19" t="str">
        <v xml:space="preserve">0 | </v>
      </c>
      <c r="CB19" t="str">
        <v xml:space="preserve">0 | </v>
      </c>
      <c r="CC19" t="str">
        <v xml:space="preserve">0 | </v>
      </c>
      <c r="CD19" t="str">
        <v xml:space="preserve">0 | </v>
      </c>
      <c r="CE19" t="str">
        <v xml:space="preserve">0 | </v>
      </c>
      <c r="CF19" t="str">
        <v xml:space="preserve">0 | </v>
      </c>
      <c r="CG19" t="str">
        <v xml:space="preserve">0 | </v>
      </c>
      <c r="CH19" t="str">
        <v xml:space="preserve">0 | </v>
      </c>
      <c r="CI19" t="str">
        <v xml:space="preserve">0 | </v>
      </c>
      <c r="CJ19" t="str">
        <v xml:space="preserve">0 | </v>
      </c>
      <c r="CK19" t="str">
        <v xml:space="preserve">0 | </v>
      </c>
      <c r="CL19" t="str">
        <v xml:space="preserve">0 | </v>
      </c>
      <c r="CM19" t="str">
        <v xml:space="preserve">0 | </v>
      </c>
      <c r="CN19" t="str">
        <v xml:space="preserve">0 | </v>
      </c>
      <c r="CO19" t="str">
        <v xml:space="preserve">0 | </v>
      </c>
      <c r="CP19" t="str">
        <v xml:space="preserve">0 | </v>
      </c>
      <c r="CQ19" t="str">
        <v xml:space="preserve">0 | </v>
      </c>
      <c r="CR19" t="str">
        <v xml:space="preserve">0 | </v>
      </c>
      <c r="CS19" t="str">
        <v xml:space="preserve">0 | </v>
      </c>
      <c r="CT19" t="str">
        <v xml:space="preserve">0 | </v>
      </c>
      <c r="CU19" t="str">
        <v xml:space="preserve">0 | </v>
      </c>
      <c r="CV19" t="str">
        <v xml:space="preserve">0 | </v>
      </c>
      <c r="CW19" t="str">
        <v xml:space="preserve">0 | </v>
      </c>
      <c r="CX19" t="str">
        <v xml:space="preserve">0 | </v>
      </c>
      <c r="DQ19" cm="1">
        <f t="array" ref="DQ19:HM19">TRANSPOSE(_xlfn._xlws.SORT(_xlfn._xlws.FILTER(initialConditions[initial_conditions_level],initialConditions[experiment_ID]=A19)))</f>
        <v>0</v>
      </c>
      <c r="DR19">
        <v>0</v>
      </c>
      <c r="DS19">
        <v>0</v>
      </c>
      <c r="DT19">
        <v>0</v>
      </c>
      <c r="DU19">
        <v>0</v>
      </c>
      <c r="DV19">
        <v>0</v>
      </c>
      <c r="DW19">
        <v>0</v>
      </c>
      <c r="DX19">
        <v>0</v>
      </c>
      <c r="DY19">
        <v>0</v>
      </c>
      <c r="DZ19">
        <v>0</v>
      </c>
      <c r="EA19">
        <v>0</v>
      </c>
      <c r="EB19">
        <v>0</v>
      </c>
      <c r="EC19">
        <v>0</v>
      </c>
      <c r="ED19">
        <v>0</v>
      </c>
      <c r="EE19">
        <v>0</v>
      </c>
      <c r="EF19">
        <v>0</v>
      </c>
      <c r="EG19">
        <v>0</v>
      </c>
      <c r="EH19">
        <v>0</v>
      </c>
      <c r="EI19">
        <v>0</v>
      </c>
      <c r="EJ19">
        <v>0</v>
      </c>
      <c r="EK19">
        <v>0</v>
      </c>
      <c r="EL19">
        <v>0</v>
      </c>
      <c r="EM19">
        <v>0</v>
      </c>
      <c r="EN19">
        <v>0</v>
      </c>
      <c r="EO19">
        <v>0</v>
      </c>
      <c r="EP19">
        <v>0</v>
      </c>
      <c r="EQ19">
        <v>0</v>
      </c>
      <c r="ER19">
        <v>0</v>
      </c>
      <c r="ES19">
        <v>0</v>
      </c>
      <c r="ET19">
        <v>0</v>
      </c>
      <c r="EU19">
        <v>0</v>
      </c>
      <c r="EV19">
        <v>0</v>
      </c>
      <c r="EW19">
        <v>0</v>
      </c>
      <c r="EX19">
        <v>0</v>
      </c>
      <c r="EY19">
        <v>0</v>
      </c>
      <c r="EZ19">
        <v>0</v>
      </c>
      <c r="FA19">
        <v>0</v>
      </c>
      <c r="FB19">
        <v>0</v>
      </c>
      <c r="FC19">
        <v>0</v>
      </c>
      <c r="FD19">
        <v>0</v>
      </c>
      <c r="FE19">
        <v>0</v>
      </c>
      <c r="FF19">
        <v>0</v>
      </c>
      <c r="FG19">
        <v>0</v>
      </c>
      <c r="FH19">
        <v>0</v>
      </c>
      <c r="FI19">
        <v>0</v>
      </c>
      <c r="FJ19">
        <v>0</v>
      </c>
      <c r="FK19">
        <v>0</v>
      </c>
      <c r="FL19">
        <v>0</v>
      </c>
      <c r="FM19">
        <v>0</v>
      </c>
      <c r="FN19">
        <v>0</v>
      </c>
      <c r="FO19">
        <v>0</v>
      </c>
      <c r="FP19">
        <v>0</v>
      </c>
      <c r="FQ19">
        <v>0</v>
      </c>
      <c r="FR19">
        <v>0</v>
      </c>
      <c r="FS19">
        <v>0</v>
      </c>
      <c r="FT19">
        <v>0</v>
      </c>
      <c r="FU19">
        <v>0</v>
      </c>
      <c r="FV19">
        <v>0</v>
      </c>
      <c r="FW19">
        <v>0</v>
      </c>
      <c r="FX19">
        <v>0</v>
      </c>
      <c r="FY19">
        <v>0</v>
      </c>
      <c r="FZ19">
        <v>0</v>
      </c>
      <c r="GA19">
        <v>0</v>
      </c>
      <c r="GB19">
        <v>0</v>
      </c>
      <c r="GC19">
        <v>0</v>
      </c>
      <c r="GD19">
        <v>0</v>
      </c>
      <c r="GE19">
        <v>0</v>
      </c>
      <c r="GF19">
        <v>0</v>
      </c>
      <c r="GG19">
        <v>0</v>
      </c>
      <c r="GH19">
        <v>0</v>
      </c>
      <c r="GI19">
        <v>0</v>
      </c>
      <c r="GJ19">
        <v>0</v>
      </c>
      <c r="GK19">
        <v>0</v>
      </c>
      <c r="GL19">
        <v>0</v>
      </c>
      <c r="GM19">
        <v>0</v>
      </c>
      <c r="GN19">
        <v>0</v>
      </c>
      <c r="GO19">
        <v>0</v>
      </c>
      <c r="GP19">
        <v>0</v>
      </c>
      <c r="GQ19">
        <v>0</v>
      </c>
      <c r="GR19">
        <v>0</v>
      </c>
      <c r="GS19">
        <v>0</v>
      </c>
      <c r="GT19">
        <v>0</v>
      </c>
      <c r="GU19">
        <v>0</v>
      </c>
      <c r="GV19">
        <v>0</v>
      </c>
      <c r="GW19">
        <v>0</v>
      </c>
      <c r="GX19">
        <v>0</v>
      </c>
      <c r="GY19">
        <v>0</v>
      </c>
      <c r="GZ19">
        <v>0</v>
      </c>
      <c r="HA19">
        <v>0</v>
      </c>
      <c r="HB19">
        <v>0</v>
      </c>
      <c r="HC19">
        <v>0</v>
      </c>
      <c r="HD19">
        <v>0</v>
      </c>
      <c r="HE19">
        <v>0</v>
      </c>
      <c r="HF19">
        <v>0</v>
      </c>
      <c r="HG19">
        <v>0</v>
      </c>
      <c r="HH19">
        <v>0</v>
      </c>
      <c r="HI19">
        <v>0</v>
      </c>
      <c r="HJ19">
        <v>0</v>
      </c>
      <c r="HK19">
        <v>0</v>
      </c>
      <c r="HL19">
        <v>0</v>
      </c>
      <c r="HM19" t="str">
        <v/>
      </c>
    </row>
    <row r="20" spans="2:221" x14ac:dyDescent="0.35">
      <c r="B20" t="str" cm="1">
        <f t="array" ref="B20:CX20">TRANSPOSE(_xlfn._xlws.SORT(_xlfn._xlws.FILTER(initialConditions[initial_conditions_level]&amp;" | "&amp;initialConditions[initial_conditions_name],initialConditions[experiment_ID]=A20)))</f>
        <v xml:space="preserve"> | </v>
      </c>
      <c r="C20" t="str">
        <v xml:space="preserve">0 | </v>
      </c>
      <c r="D20" t="str">
        <v xml:space="preserve">0 | </v>
      </c>
      <c r="E20" t="str">
        <v xml:space="preserve">0 | </v>
      </c>
      <c r="F20" t="str">
        <v xml:space="preserve">0 | </v>
      </c>
      <c r="G20" t="str">
        <v xml:space="preserve">0 | </v>
      </c>
      <c r="H20" t="str">
        <v xml:space="preserve">0 | </v>
      </c>
      <c r="I20" t="str">
        <v xml:space="preserve">0 | </v>
      </c>
      <c r="J20" t="str">
        <v xml:space="preserve">0 | </v>
      </c>
      <c r="K20" t="str">
        <v xml:space="preserve">0 | </v>
      </c>
      <c r="L20" t="str">
        <v xml:space="preserve">0 | </v>
      </c>
      <c r="M20" t="str">
        <v xml:space="preserve">0 | </v>
      </c>
      <c r="N20" t="str">
        <v xml:space="preserve">0 | </v>
      </c>
      <c r="O20" t="str">
        <v xml:space="preserve">0 | </v>
      </c>
      <c r="P20" t="str">
        <v xml:space="preserve">0 | </v>
      </c>
      <c r="Q20" t="str">
        <v xml:space="preserve">0 | </v>
      </c>
      <c r="R20" t="str">
        <v xml:space="preserve">0 | </v>
      </c>
      <c r="S20" t="str">
        <v xml:space="preserve">0 | </v>
      </c>
      <c r="T20" t="str">
        <v xml:space="preserve">0 | </v>
      </c>
      <c r="U20" t="str">
        <v xml:space="preserve">0 | </v>
      </c>
      <c r="V20" t="str">
        <v xml:space="preserve">0 | </v>
      </c>
      <c r="W20" t="str">
        <v xml:space="preserve">0 | </v>
      </c>
      <c r="X20" t="str">
        <v xml:space="preserve">0 | </v>
      </c>
      <c r="Y20" t="str">
        <v xml:space="preserve">0 | </v>
      </c>
      <c r="Z20" t="str">
        <v xml:space="preserve">0 | </v>
      </c>
      <c r="AA20" t="str">
        <v xml:space="preserve">0 | </v>
      </c>
      <c r="AB20" t="str">
        <v xml:space="preserve">0 | </v>
      </c>
      <c r="AC20" t="str">
        <v xml:space="preserve">0 | </v>
      </c>
      <c r="AD20" t="str">
        <v xml:space="preserve">0 | </v>
      </c>
      <c r="AE20" t="str">
        <v xml:space="preserve">0 | </v>
      </c>
      <c r="AF20" t="str">
        <v xml:space="preserve">0 | </v>
      </c>
      <c r="AG20" t="str">
        <v xml:space="preserve">0 | </v>
      </c>
      <c r="AH20" t="str">
        <v xml:space="preserve">0 | </v>
      </c>
      <c r="AI20" t="str">
        <v xml:space="preserve">0 | </v>
      </c>
      <c r="AJ20" t="str">
        <v xml:space="preserve">0 | </v>
      </c>
      <c r="AK20" t="str">
        <v xml:space="preserve">0 | </v>
      </c>
      <c r="AL20" t="str">
        <v xml:space="preserve">0 | </v>
      </c>
      <c r="AM20" t="str">
        <v xml:space="preserve">0 | </v>
      </c>
      <c r="AN20" t="str">
        <v xml:space="preserve">0 | </v>
      </c>
      <c r="AO20" t="str">
        <v xml:space="preserve">0 | </v>
      </c>
      <c r="AP20" t="str">
        <v xml:space="preserve">0 | </v>
      </c>
      <c r="AQ20" t="str">
        <v xml:space="preserve">0 | </v>
      </c>
      <c r="AR20" t="str">
        <v xml:space="preserve">0 | </v>
      </c>
      <c r="AS20" t="str">
        <v xml:space="preserve">0 | </v>
      </c>
      <c r="AT20" t="str">
        <v xml:space="preserve">0 | </v>
      </c>
      <c r="AU20" t="str">
        <v xml:space="preserve">0 | </v>
      </c>
      <c r="AV20" t="str">
        <v xml:space="preserve">0 | </v>
      </c>
      <c r="AW20" t="str">
        <v xml:space="preserve">0 | </v>
      </c>
      <c r="AX20" t="str">
        <v xml:space="preserve">0 | </v>
      </c>
      <c r="AY20" t="str">
        <v xml:space="preserve">0 | </v>
      </c>
      <c r="AZ20" t="str">
        <v xml:space="preserve">0 | </v>
      </c>
      <c r="BA20" t="str">
        <v xml:space="preserve">0 | </v>
      </c>
      <c r="BB20" t="str">
        <v xml:space="preserve">0 | </v>
      </c>
      <c r="BC20" t="str">
        <v xml:space="preserve">0 | </v>
      </c>
      <c r="BD20" t="str">
        <v xml:space="preserve">0 | </v>
      </c>
      <c r="BE20" t="str">
        <v xml:space="preserve">0 | </v>
      </c>
      <c r="BF20" t="str">
        <v xml:space="preserve">0 | </v>
      </c>
      <c r="BG20" t="str">
        <v xml:space="preserve">0 | </v>
      </c>
      <c r="BH20" t="str">
        <v xml:space="preserve">0 | </v>
      </c>
      <c r="BI20" t="str">
        <v xml:space="preserve">0 | </v>
      </c>
      <c r="BJ20" t="str">
        <v xml:space="preserve">0 | </v>
      </c>
      <c r="BK20" t="str">
        <v xml:space="preserve">0 | </v>
      </c>
      <c r="BL20" t="str">
        <v xml:space="preserve">0 | </v>
      </c>
      <c r="BM20" t="str">
        <v xml:space="preserve">0 | </v>
      </c>
      <c r="BN20" t="str">
        <v xml:space="preserve">0 | </v>
      </c>
      <c r="BO20" t="str">
        <v xml:space="preserve">0 | </v>
      </c>
      <c r="BP20" t="str">
        <v xml:space="preserve">0 | </v>
      </c>
      <c r="BQ20" t="str">
        <v xml:space="preserve">0 | </v>
      </c>
      <c r="BR20" t="str">
        <v xml:space="preserve">0 | </v>
      </c>
      <c r="BS20" t="str">
        <v xml:space="preserve">0 | </v>
      </c>
      <c r="BT20" t="str">
        <v xml:space="preserve">0 | </v>
      </c>
      <c r="BU20" t="str">
        <v xml:space="preserve">0 | </v>
      </c>
      <c r="BV20" t="str">
        <v xml:space="preserve">0 | </v>
      </c>
      <c r="BW20" t="str">
        <v xml:space="preserve">0 | </v>
      </c>
      <c r="BX20" t="str">
        <v xml:space="preserve">0 | </v>
      </c>
      <c r="BY20" t="str">
        <v xml:space="preserve">0 | </v>
      </c>
      <c r="BZ20" t="str">
        <v xml:space="preserve">0 | </v>
      </c>
      <c r="CA20" t="str">
        <v xml:space="preserve">0 | </v>
      </c>
      <c r="CB20" t="str">
        <v xml:space="preserve">0 | </v>
      </c>
      <c r="CC20" t="str">
        <v xml:space="preserve">0 | </v>
      </c>
      <c r="CD20" t="str">
        <v xml:space="preserve">0 | </v>
      </c>
      <c r="CE20" t="str">
        <v xml:space="preserve">0 | </v>
      </c>
      <c r="CF20" t="str">
        <v xml:space="preserve">0 | </v>
      </c>
      <c r="CG20" t="str">
        <v xml:space="preserve">0 | </v>
      </c>
      <c r="CH20" t="str">
        <v xml:space="preserve">0 | </v>
      </c>
      <c r="CI20" t="str">
        <v xml:space="preserve">0 | </v>
      </c>
      <c r="CJ20" t="str">
        <v xml:space="preserve">0 | </v>
      </c>
      <c r="CK20" t="str">
        <v xml:space="preserve">0 | </v>
      </c>
      <c r="CL20" t="str">
        <v xml:space="preserve">0 | </v>
      </c>
      <c r="CM20" t="str">
        <v xml:space="preserve">0 | </v>
      </c>
      <c r="CN20" t="str">
        <v xml:space="preserve">0 | </v>
      </c>
      <c r="CO20" t="str">
        <v xml:space="preserve">0 | </v>
      </c>
      <c r="CP20" t="str">
        <v xml:space="preserve">0 | </v>
      </c>
      <c r="CQ20" t="str">
        <v xml:space="preserve">0 | </v>
      </c>
      <c r="CR20" t="str">
        <v xml:space="preserve">0 | </v>
      </c>
      <c r="CS20" t="str">
        <v xml:space="preserve">0 | </v>
      </c>
      <c r="CT20" t="str">
        <v xml:space="preserve">0 | </v>
      </c>
      <c r="CU20" t="str">
        <v xml:space="preserve">0 | </v>
      </c>
      <c r="CV20" t="str">
        <v xml:space="preserve">0 | </v>
      </c>
      <c r="CW20" t="str">
        <v xml:space="preserve">0 | </v>
      </c>
      <c r="CX20" t="str">
        <v xml:space="preserve">0 | </v>
      </c>
      <c r="DQ20" cm="1">
        <f t="array" ref="DQ20:HM20">TRANSPOSE(_xlfn._xlws.SORT(_xlfn._xlws.FILTER(initialConditions[initial_conditions_level],initialConditions[experiment_ID]=A20)))</f>
        <v>0</v>
      </c>
      <c r="DR20">
        <v>0</v>
      </c>
      <c r="DS20">
        <v>0</v>
      </c>
      <c r="DT20">
        <v>0</v>
      </c>
      <c r="DU20">
        <v>0</v>
      </c>
      <c r="DV20">
        <v>0</v>
      </c>
      <c r="DW20">
        <v>0</v>
      </c>
      <c r="DX20">
        <v>0</v>
      </c>
      <c r="DY20">
        <v>0</v>
      </c>
      <c r="DZ20">
        <v>0</v>
      </c>
      <c r="EA20">
        <v>0</v>
      </c>
      <c r="EB20">
        <v>0</v>
      </c>
      <c r="EC20">
        <v>0</v>
      </c>
      <c r="ED20">
        <v>0</v>
      </c>
      <c r="EE20">
        <v>0</v>
      </c>
      <c r="EF20">
        <v>0</v>
      </c>
      <c r="EG20">
        <v>0</v>
      </c>
      <c r="EH20">
        <v>0</v>
      </c>
      <c r="EI20">
        <v>0</v>
      </c>
      <c r="EJ20">
        <v>0</v>
      </c>
      <c r="EK20">
        <v>0</v>
      </c>
      <c r="EL20">
        <v>0</v>
      </c>
      <c r="EM20">
        <v>0</v>
      </c>
      <c r="EN20">
        <v>0</v>
      </c>
      <c r="EO20">
        <v>0</v>
      </c>
      <c r="EP20">
        <v>0</v>
      </c>
      <c r="EQ20">
        <v>0</v>
      </c>
      <c r="ER20">
        <v>0</v>
      </c>
      <c r="ES20">
        <v>0</v>
      </c>
      <c r="ET20">
        <v>0</v>
      </c>
      <c r="EU20">
        <v>0</v>
      </c>
      <c r="EV20">
        <v>0</v>
      </c>
      <c r="EW20">
        <v>0</v>
      </c>
      <c r="EX20">
        <v>0</v>
      </c>
      <c r="EY20">
        <v>0</v>
      </c>
      <c r="EZ20">
        <v>0</v>
      </c>
      <c r="FA20">
        <v>0</v>
      </c>
      <c r="FB20">
        <v>0</v>
      </c>
      <c r="FC20">
        <v>0</v>
      </c>
      <c r="FD20">
        <v>0</v>
      </c>
      <c r="FE20">
        <v>0</v>
      </c>
      <c r="FF20">
        <v>0</v>
      </c>
      <c r="FG20">
        <v>0</v>
      </c>
      <c r="FH20">
        <v>0</v>
      </c>
      <c r="FI20">
        <v>0</v>
      </c>
      <c r="FJ20">
        <v>0</v>
      </c>
      <c r="FK20">
        <v>0</v>
      </c>
      <c r="FL20">
        <v>0</v>
      </c>
      <c r="FM20">
        <v>0</v>
      </c>
      <c r="FN20">
        <v>0</v>
      </c>
      <c r="FO20">
        <v>0</v>
      </c>
      <c r="FP20">
        <v>0</v>
      </c>
      <c r="FQ20">
        <v>0</v>
      </c>
      <c r="FR20">
        <v>0</v>
      </c>
      <c r="FS20">
        <v>0</v>
      </c>
      <c r="FT20">
        <v>0</v>
      </c>
      <c r="FU20">
        <v>0</v>
      </c>
      <c r="FV20">
        <v>0</v>
      </c>
      <c r="FW20">
        <v>0</v>
      </c>
      <c r="FX20">
        <v>0</v>
      </c>
      <c r="FY20">
        <v>0</v>
      </c>
      <c r="FZ20">
        <v>0</v>
      </c>
      <c r="GA20">
        <v>0</v>
      </c>
      <c r="GB20">
        <v>0</v>
      </c>
      <c r="GC20">
        <v>0</v>
      </c>
      <c r="GD20">
        <v>0</v>
      </c>
      <c r="GE20">
        <v>0</v>
      </c>
      <c r="GF20">
        <v>0</v>
      </c>
      <c r="GG20">
        <v>0</v>
      </c>
      <c r="GH20">
        <v>0</v>
      </c>
      <c r="GI20">
        <v>0</v>
      </c>
      <c r="GJ20">
        <v>0</v>
      </c>
      <c r="GK20">
        <v>0</v>
      </c>
      <c r="GL20">
        <v>0</v>
      </c>
      <c r="GM20">
        <v>0</v>
      </c>
      <c r="GN20">
        <v>0</v>
      </c>
      <c r="GO20">
        <v>0</v>
      </c>
      <c r="GP20">
        <v>0</v>
      </c>
      <c r="GQ20">
        <v>0</v>
      </c>
      <c r="GR20">
        <v>0</v>
      </c>
      <c r="GS20">
        <v>0</v>
      </c>
      <c r="GT20">
        <v>0</v>
      </c>
      <c r="GU20">
        <v>0</v>
      </c>
      <c r="GV20">
        <v>0</v>
      </c>
      <c r="GW20">
        <v>0</v>
      </c>
      <c r="GX20">
        <v>0</v>
      </c>
      <c r="GY20">
        <v>0</v>
      </c>
      <c r="GZ20">
        <v>0</v>
      </c>
      <c r="HA20">
        <v>0</v>
      </c>
      <c r="HB20">
        <v>0</v>
      </c>
      <c r="HC20">
        <v>0</v>
      </c>
      <c r="HD20">
        <v>0</v>
      </c>
      <c r="HE20">
        <v>0</v>
      </c>
      <c r="HF20">
        <v>0</v>
      </c>
      <c r="HG20">
        <v>0</v>
      </c>
      <c r="HH20">
        <v>0</v>
      </c>
      <c r="HI20">
        <v>0</v>
      </c>
      <c r="HJ20">
        <v>0</v>
      </c>
      <c r="HK20">
        <v>0</v>
      </c>
      <c r="HL20">
        <v>0</v>
      </c>
      <c r="HM20" t="str">
        <v/>
      </c>
    </row>
    <row r="21" spans="2:221" x14ac:dyDescent="0.35">
      <c r="B21" t="str" cm="1">
        <f t="array" ref="B21:CX21">TRANSPOSE(_xlfn._xlws.SORT(_xlfn._xlws.FILTER(initialConditions[initial_conditions_level]&amp;" | "&amp;initialConditions[initial_conditions_name],initialConditions[experiment_ID]=A21)))</f>
        <v xml:space="preserve"> | </v>
      </c>
      <c r="C21" t="str">
        <v xml:space="preserve">0 | </v>
      </c>
      <c r="D21" t="str">
        <v xml:space="preserve">0 | </v>
      </c>
      <c r="E21" t="str">
        <v xml:space="preserve">0 | </v>
      </c>
      <c r="F21" t="str">
        <v xml:space="preserve">0 | </v>
      </c>
      <c r="G21" t="str">
        <v xml:space="preserve">0 | </v>
      </c>
      <c r="H21" t="str">
        <v xml:space="preserve">0 | </v>
      </c>
      <c r="I21" t="str">
        <v xml:space="preserve">0 | </v>
      </c>
      <c r="J21" t="str">
        <v xml:space="preserve">0 | </v>
      </c>
      <c r="K21" t="str">
        <v xml:space="preserve">0 | </v>
      </c>
      <c r="L21" t="str">
        <v xml:space="preserve">0 | </v>
      </c>
      <c r="M21" t="str">
        <v xml:space="preserve">0 | </v>
      </c>
      <c r="N21" t="str">
        <v xml:space="preserve">0 | </v>
      </c>
      <c r="O21" t="str">
        <v xml:space="preserve">0 | </v>
      </c>
      <c r="P21" t="str">
        <v xml:space="preserve">0 | </v>
      </c>
      <c r="Q21" t="str">
        <v xml:space="preserve">0 | </v>
      </c>
      <c r="R21" t="str">
        <v xml:space="preserve">0 | </v>
      </c>
      <c r="S21" t="str">
        <v xml:space="preserve">0 | </v>
      </c>
      <c r="T21" t="str">
        <v xml:space="preserve">0 | </v>
      </c>
      <c r="U21" t="str">
        <v xml:space="preserve">0 | </v>
      </c>
      <c r="V21" t="str">
        <v xml:space="preserve">0 | </v>
      </c>
      <c r="W21" t="str">
        <v xml:space="preserve">0 | </v>
      </c>
      <c r="X21" t="str">
        <v xml:space="preserve">0 | </v>
      </c>
      <c r="Y21" t="str">
        <v xml:space="preserve">0 | </v>
      </c>
      <c r="Z21" t="str">
        <v xml:space="preserve">0 | </v>
      </c>
      <c r="AA21" t="str">
        <v xml:space="preserve">0 | </v>
      </c>
      <c r="AB21" t="str">
        <v xml:space="preserve">0 | </v>
      </c>
      <c r="AC21" t="str">
        <v xml:space="preserve">0 | </v>
      </c>
      <c r="AD21" t="str">
        <v xml:space="preserve">0 | </v>
      </c>
      <c r="AE21" t="str">
        <v xml:space="preserve">0 | </v>
      </c>
      <c r="AF21" t="str">
        <v xml:space="preserve">0 | </v>
      </c>
      <c r="AG21" t="str">
        <v xml:space="preserve">0 | </v>
      </c>
      <c r="AH21" t="str">
        <v xml:space="preserve">0 | </v>
      </c>
      <c r="AI21" t="str">
        <v xml:space="preserve">0 | </v>
      </c>
      <c r="AJ21" t="str">
        <v xml:space="preserve">0 | </v>
      </c>
      <c r="AK21" t="str">
        <v xml:space="preserve">0 | </v>
      </c>
      <c r="AL21" t="str">
        <v xml:space="preserve">0 | </v>
      </c>
      <c r="AM21" t="str">
        <v xml:space="preserve">0 | </v>
      </c>
      <c r="AN21" t="str">
        <v xml:space="preserve">0 | </v>
      </c>
      <c r="AO21" t="str">
        <v xml:space="preserve">0 | </v>
      </c>
      <c r="AP21" t="str">
        <v xml:space="preserve">0 | </v>
      </c>
      <c r="AQ21" t="str">
        <v xml:space="preserve">0 | </v>
      </c>
      <c r="AR21" t="str">
        <v xml:space="preserve">0 | </v>
      </c>
      <c r="AS21" t="str">
        <v xml:space="preserve">0 | </v>
      </c>
      <c r="AT21" t="str">
        <v xml:space="preserve">0 | </v>
      </c>
      <c r="AU21" t="str">
        <v xml:space="preserve">0 | </v>
      </c>
      <c r="AV21" t="str">
        <v xml:space="preserve">0 | </v>
      </c>
      <c r="AW21" t="str">
        <v xml:space="preserve">0 | </v>
      </c>
      <c r="AX21" t="str">
        <v xml:space="preserve">0 | </v>
      </c>
      <c r="AY21" t="str">
        <v xml:space="preserve">0 | </v>
      </c>
      <c r="AZ21" t="str">
        <v xml:space="preserve">0 | </v>
      </c>
      <c r="BA21" t="str">
        <v xml:space="preserve">0 | </v>
      </c>
      <c r="BB21" t="str">
        <v xml:space="preserve">0 | </v>
      </c>
      <c r="BC21" t="str">
        <v xml:space="preserve">0 | </v>
      </c>
      <c r="BD21" t="str">
        <v xml:space="preserve">0 | </v>
      </c>
      <c r="BE21" t="str">
        <v xml:space="preserve">0 | </v>
      </c>
      <c r="BF21" t="str">
        <v xml:space="preserve">0 | </v>
      </c>
      <c r="BG21" t="str">
        <v xml:space="preserve">0 | </v>
      </c>
      <c r="BH21" t="str">
        <v xml:space="preserve">0 | </v>
      </c>
      <c r="BI21" t="str">
        <v xml:space="preserve">0 | </v>
      </c>
      <c r="BJ21" t="str">
        <v xml:space="preserve">0 | </v>
      </c>
      <c r="BK21" t="str">
        <v xml:space="preserve">0 | </v>
      </c>
      <c r="BL21" t="str">
        <v xml:space="preserve">0 | </v>
      </c>
      <c r="BM21" t="str">
        <v xml:space="preserve">0 | </v>
      </c>
      <c r="BN21" t="str">
        <v xml:space="preserve">0 | </v>
      </c>
      <c r="BO21" t="str">
        <v xml:space="preserve">0 | </v>
      </c>
      <c r="BP21" t="str">
        <v xml:space="preserve">0 | </v>
      </c>
      <c r="BQ21" t="str">
        <v xml:space="preserve">0 | </v>
      </c>
      <c r="BR21" t="str">
        <v xml:space="preserve">0 | </v>
      </c>
      <c r="BS21" t="str">
        <v xml:space="preserve">0 | </v>
      </c>
      <c r="BT21" t="str">
        <v xml:space="preserve">0 | </v>
      </c>
      <c r="BU21" t="str">
        <v xml:space="preserve">0 | </v>
      </c>
      <c r="BV21" t="str">
        <v xml:space="preserve">0 | </v>
      </c>
      <c r="BW21" t="str">
        <v xml:space="preserve">0 | </v>
      </c>
      <c r="BX21" t="str">
        <v xml:space="preserve">0 | </v>
      </c>
      <c r="BY21" t="str">
        <v xml:space="preserve">0 | </v>
      </c>
      <c r="BZ21" t="str">
        <v xml:space="preserve">0 | </v>
      </c>
      <c r="CA21" t="str">
        <v xml:space="preserve">0 | </v>
      </c>
      <c r="CB21" t="str">
        <v xml:space="preserve">0 | </v>
      </c>
      <c r="CC21" t="str">
        <v xml:space="preserve">0 | </v>
      </c>
      <c r="CD21" t="str">
        <v xml:space="preserve">0 | </v>
      </c>
      <c r="CE21" t="str">
        <v xml:space="preserve">0 | </v>
      </c>
      <c r="CF21" t="str">
        <v xml:space="preserve">0 | </v>
      </c>
      <c r="CG21" t="str">
        <v xml:space="preserve">0 | </v>
      </c>
      <c r="CH21" t="str">
        <v xml:space="preserve">0 | </v>
      </c>
      <c r="CI21" t="str">
        <v xml:space="preserve">0 | </v>
      </c>
      <c r="CJ21" t="str">
        <v xml:space="preserve">0 | </v>
      </c>
      <c r="CK21" t="str">
        <v xml:space="preserve">0 | </v>
      </c>
      <c r="CL21" t="str">
        <v xml:space="preserve">0 | </v>
      </c>
      <c r="CM21" t="str">
        <v xml:space="preserve">0 | </v>
      </c>
      <c r="CN21" t="str">
        <v xml:space="preserve">0 | </v>
      </c>
      <c r="CO21" t="str">
        <v xml:space="preserve">0 | </v>
      </c>
      <c r="CP21" t="str">
        <v xml:space="preserve">0 | </v>
      </c>
      <c r="CQ21" t="str">
        <v xml:space="preserve">0 | </v>
      </c>
      <c r="CR21" t="str">
        <v xml:space="preserve">0 | </v>
      </c>
      <c r="CS21" t="str">
        <v xml:space="preserve">0 | </v>
      </c>
      <c r="CT21" t="str">
        <v xml:space="preserve">0 | </v>
      </c>
      <c r="CU21" t="str">
        <v xml:space="preserve">0 | </v>
      </c>
      <c r="CV21" t="str">
        <v xml:space="preserve">0 | </v>
      </c>
      <c r="CW21" t="str">
        <v xml:space="preserve">0 | </v>
      </c>
      <c r="CX21" t="str">
        <v xml:space="preserve">0 | </v>
      </c>
      <c r="DQ21" cm="1">
        <f t="array" ref="DQ21:HM21">TRANSPOSE(_xlfn._xlws.SORT(_xlfn._xlws.FILTER(initialConditions[initial_conditions_level],initialConditions[experiment_ID]=A21)))</f>
        <v>0</v>
      </c>
      <c r="DR21">
        <v>0</v>
      </c>
      <c r="DS21">
        <v>0</v>
      </c>
      <c r="DT21">
        <v>0</v>
      </c>
      <c r="DU21">
        <v>0</v>
      </c>
      <c r="DV21">
        <v>0</v>
      </c>
      <c r="DW21">
        <v>0</v>
      </c>
      <c r="DX21">
        <v>0</v>
      </c>
      <c r="DY21">
        <v>0</v>
      </c>
      <c r="DZ21">
        <v>0</v>
      </c>
      <c r="EA21">
        <v>0</v>
      </c>
      <c r="EB21">
        <v>0</v>
      </c>
      <c r="EC21">
        <v>0</v>
      </c>
      <c r="ED21">
        <v>0</v>
      </c>
      <c r="EE21">
        <v>0</v>
      </c>
      <c r="EF21">
        <v>0</v>
      </c>
      <c r="EG21">
        <v>0</v>
      </c>
      <c r="EH21">
        <v>0</v>
      </c>
      <c r="EI21">
        <v>0</v>
      </c>
      <c r="EJ21">
        <v>0</v>
      </c>
      <c r="EK21">
        <v>0</v>
      </c>
      <c r="EL21">
        <v>0</v>
      </c>
      <c r="EM21">
        <v>0</v>
      </c>
      <c r="EN21">
        <v>0</v>
      </c>
      <c r="EO21">
        <v>0</v>
      </c>
      <c r="EP21">
        <v>0</v>
      </c>
      <c r="EQ21">
        <v>0</v>
      </c>
      <c r="ER21">
        <v>0</v>
      </c>
      <c r="ES21">
        <v>0</v>
      </c>
      <c r="ET21">
        <v>0</v>
      </c>
      <c r="EU21">
        <v>0</v>
      </c>
      <c r="EV21">
        <v>0</v>
      </c>
      <c r="EW21">
        <v>0</v>
      </c>
      <c r="EX21">
        <v>0</v>
      </c>
      <c r="EY21">
        <v>0</v>
      </c>
      <c r="EZ21">
        <v>0</v>
      </c>
      <c r="FA21">
        <v>0</v>
      </c>
      <c r="FB21">
        <v>0</v>
      </c>
      <c r="FC21">
        <v>0</v>
      </c>
      <c r="FD21">
        <v>0</v>
      </c>
      <c r="FE21">
        <v>0</v>
      </c>
      <c r="FF21">
        <v>0</v>
      </c>
      <c r="FG21">
        <v>0</v>
      </c>
      <c r="FH21">
        <v>0</v>
      </c>
      <c r="FI21">
        <v>0</v>
      </c>
      <c r="FJ21">
        <v>0</v>
      </c>
      <c r="FK21">
        <v>0</v>
      </c>
      <c r="FL21">
        <v>0</v>
      </c>
      <c r="FM21">
        <v>0</v>
      </c>
      <c r="FN21">
        <v>0</v>
      </c>
      <c r="FO21">
        <v>0</v>
      </c>
      <c r="FP21">
        <v>0</v>
      </c>
      <c r="FQ21">
        <v>0</v>
      </c>
      <c r="FR21">
        <v>0</v>
      </c>
      <c r="FS21">
        <v>0</v>
      </c>
      <c r="FT21">
        <v>0</v>
      </c>
      <c r="FU21">
        <v>0</v>
      </c>
      <c r="FV21">
        <v>0</v>
      </c>
      <c r="FW21">
        <v>0</v>
      </c>
      <c r="FX21">
        <v>0</v>
      </c>
      <c r="FY21">
        <v>0</v>
      </c>
      <c r="FZ21">
        <v>0</v>
      </c>
      <c r="GA21">
        <v>0</v>
      </c>
      <c r="GB21">
        <v>0</v>
      </c>
      <c r="GC21">
        <v>0</v>
      </c>
      <c r="GD21">
        <v>0</v>
      </c>
      <c r="GE21">
        <v>0</v>
      </c>
      <c r="GF21">
        <v>0</v>
      </c>
      <c r="GG21">
        <v>0</v>
      </c>
      <c r="GH21">
        <v>0</v>
      </c>
      <c r="GI21">
        <v>0</v>
      </c>
      <c r="GJ21">
        <v>0</v>
      </c>
      <c r="GK21">
        <v>0</v>
      </c>
      <c r="GL21">
        <v>0</v>
      </c>
      <c r="GM21">
        <v>0</v>
      </c>
      <c r="GN21">
        <v>0</v>
      </c>
      <c r="GO21">
        <v>0</v>
      </c>
      <c r="GP21">
        <v>0</v>
      </c>
      <c r="GQ21">
        <v>0</v>
      </c>
      <c r="GR21">
        <v>0</v>
      </c>
      <c r="GS21">
        <v>0</v>
      </c>
      <c r="GT21">
        <v>0</v>
      </c>
      <c r="GU21">
        <v>0</v>
      </c>
      <c r="GV21">
        <v>0</v>
      </c>
      <c r="GW21">
        <v>0</v>
      </c>
      <c r="GX21">
        <v>0</v>
      </c>
      <c r="GY21">
        <v>0</v>
      </c>
      <c r="GZ21">
        <v>0</v>
      </c>
      <c r="HA21">
        <v>0</v>
      </c>
      <c r="HB21">
        <v>0</v>
      </c>
      <c r="HC21">
        <v>0</v>
      </c>
      <c r="HD21">
        <v>0</v>
      </c>
      <c r="HE21">
        <v>0</v>
      </c>
      <c r="HF21">
        <v>0</v>
      </c>
      <c r="HG21">
        <v>0</v>
      </c>
      <c r="HH21">
        <v>0</v>
      </c>
      <c r="HI21">
        <v>0</v>
      </c>
      <c r="HJ21">
        <v>0</v>
      </c>
      <c r="HK21">
        <v>0</v>
      </c>
      <c r="HL21">
        <v>0</v>
      </c>
      <c r="HM21" t="str">
        <v/>
      </c>
    </row>
    <row r="22" spans="2:221" x14ac:dyDescent="0.35">
      <c r="B22" t="str" cm="1">
        <f t="array" ref="B22:CX22">TRANSPOSE(_xlfn._xlws.SORT(_xlfn._xlws.FILTER(initialConditions[initial_conditions_level]&amp;" | "&amp;initialConditions[initial_conditions_name],initialConditions[experiment_ID]=A22)))</f>
        <v xml:space="preserve"> | </v>
      </c>
      <c r="C22" t="str">
        <v xml:space="preserve">0 | </v>
      </c>
      <c r="D22" t="str">
        <v xml:space="preserve">0 | </v>
      </c>
      <c r="E22" t="str">
        <v xml:space="preserve">0 | </v>
      </c>
      <c r="F22" t="str">
        <v xml:space="preserve">0 | </v>
      </c>
      <c r="G22" t="str">
        <v xml:space="preserve">0 | </v>
      </c>
      <c r="H22" t="str">
        <v xml:space="preserve">0 | </v>
      </c>
      <c r="I22" t="str">
        <v xml:space="preserve">0 | </v>
      </c>
      <c r="J22" t="str">
        <v xml:space="preserve">0 | </v>
      </c>
      <c r="K22" t="str">
        <v xml:space="preserve">0 | </v>
      </c>
      <c r="L22" t="str">
        <v xml:space="preserve">0 | </v>
      </c>
      <c r="M22" t="str">
        <v xml:space="preserve">0 | </v>
      </c>
      <c r="N22" t="str">
        <v xml:space="preserve">0 | </v>
      </c>
      <c r="O22" t="str">
        <v xml:space="preserve">0 | </v>
      </c>
      <c r="P22" t="str">
        <v xml:space="preserve">0 | </v>
      </c>
      <c r="Q22" t="str">
        <v xml:space="preserve">0 | </v>
      </c>
      <c r="R22" t="str">
        <v xml:space="preserve">0 | </v>
      </c>
      <c r="S22" t="str">
        <v xml:space="preserve">0 | </v>
      </c>
      <c r="T22" t="str">
        <v xml:space="preserve">0 | </v>
      </c>
      <c r="U22" t="str">
        <v xml:space="preserve">0 | </v>
      </c>
      <c r="V22" t="str">
        <v xml:space="preserve">0 | </v>
      </c>
      <c r="W22" t="str">
        <v xml:space="preserve">0 | </v>
      </c>
      <c r="X22" t="str">
        <v xml:space="preserve">0 | </v>
      </c>
      <c r="Y22" t="str">
        <v xml:space="preserve">0 | </v>
      </c>
      <c r="Z22" t="str">
        <v xml:space="preserve">0 | </v>
      </c>
      <c r="AA22" t="str">
        <v xml:space="preserve">0 | </v>
      </c>
      <c r="AB22" t="str">
        <v xml:space="preserve">0 | </v>
      </c>
      <c r="AC22" t="str">
        <v xml:space="preserve">0 | </v>
      </c>
      <c r="AD22" t="str">
        <v xml:space="preserve">0 | </v>
      </c>
      <c r="AE22" t="str">
        <v xml:space="preserve">0 | </v>
      </c>
      <c r="AF22" t="str">
        <v xml:space="preserve">0 | </v>
      </c>
      <c r="AG22" t="str">
        <v xml:space="preserve">0 | </v>
      </c>
      <c r="AH22" t="str">
        <v xml:space="preserve">0 | </v>
      </c>
      <c r="AI22" t="str">
        <v xml:space="preserve">0 | </v>
      </c>
      <c r="AJ22" t="str">
        <v xml:space="preserve">0 | </v>
      </c>
      <c r="AK22" t="str">
        <v xml:space="preserve">0 | </v>
      </c>
      <c r="AL22" t="str">
        <v xml:space="preserve">0 | </v>
      </c>
      <c r="AM22" t="str">
        <v xml:space="preserve">0 | </v>
      </c>
      <c r="AN22" t="str">
        <v xml:space="preserve">0 | </v>
      </c>
      <c r="AO22" t="str">
        <v xml:space="preserve">0 | </v>
      </c>
      <c r="AP22" t="str">
        <v xml:space="preserve">0 | </v>
      </c>
      <c r="AQ22" t="str">
        <v xml:space="preserve">0 | </v>
      </c>
      <c r="AR22" t="str">
        <v xml:space="preserve">0 | </v>
      </c>
      <c r="AS22" t="str">
        <v xml:space="preserve">0 | </v>
      </c>
      <c r="AT22" t="str">
        <v xml:space="preserve">0 | </v>
      </c>
      <c r="AU22" t="str">
        <v xml:space="preserve">0 | </v>
      </c>
      <c r="AV22" t="str">
        <v xml:space="preserve">0 | </v>
      </c>
      <c r="AW22" t="str">
        <v xml:space="preserve">0 | </v>
      </c>
      <c r="AX22" t="str">
        <v xml:space="preserve">0 | </v>
      </c>
      <c r="AY22" t="str">
        <v xml:space="preserve">0 | </v>
      </c>
      <c r="AZ22" t="str">
        <v xml:space="preserve">0 | </v>
      </c>
      <c r="BA22" t="str">
        <v xml:space="preserve">0 | </v>
      </c>
      <c r="BB22" t="str">
        <v xml:space="preserve">0 | </v>
      </c>
      <c r="BC22" t="str">
        <v xml:space="preserve">0 | </v>
      </c>
      <c r="BD22" t="str">
        <v xml:space="preserve">0 | </v>
      </c>
      <c r="BE22" t="str">
        <v xml:space="preserve">0 | </v>
      </c>
      <c r="BF22" t="str">
        <v xml:space="preserve">0 | </v>
      </c>
      <c r="BG22" t="str">
        <v xml:space="preserve">0 | </v>
      </c>
      <c r="BH22" t="str">
        <v xml:space="preserve">0 | </v>
      </c>
      <c r="BI22" t="str">
        <v xml:space="preserve">0 | </v>
      </c>
      <c r="BJ22" t="str">
        <v xml:space="preserve">0 | </v>
      </c>
      <c r="BK22" t="str">
        <v xml:space="preserve">0 | </v>
      </c>
      <c r="BL22" t="str">
        <v xml:space="preserve">0 | </v>
      </c>
      <c r="BM22" t="str">
        <v xml:space="preserve">0 | </v>
      </c>
      <c r="BN22" t="str">
        <v xml:space="preserve">0 | </v>
      </c>
      <c r="BO22" t="str">
        <v xml:space="preserve">0 | </v>
      </c>
      <c r="BP22" t="str">
        <v xml:space="preserve">0 | </v>
      </c>
      <c r="BQ22" t="str">
        <v xml:space="preserve">0 | </v>
      </c>
      <c r="BR22" t="str">
        <v xml:space="preserve">0 | </v>
      </c>
      <c r="BS22" t="str">
        <v xml:space="preserve">0 | </v>
      </c>
      <c r="BT22" t="str">
        <v xml:space="preserve">0 | </v>
      </c>
      <c r="BU22" t="str">
        <v xml:space="preserve">0 | </v>
      </c>
      <c r="BV22" t="str">
        <v xml:space="preserve">0 | </v>
      </c>
      <c r="BW22" t="str">
        <v xml:space="preserve">0 | </v>
      </c>
      <c r="BX22" t="str">
        <v xml:space="preserve">0 | </v>
      </c>
      <c r="BY22" t="str">
        <v xml:space="preserve">0 | </v>
      </c>
      <c r="BZ22" t="str">
        <v xml:space="preserve">0 | </v>
      </c>
      <c r="CA22" t="str">
        <v xml:space="preserve">0 | </v>
      </c>
      <c r="CB22" t="str">
        <v xml:space="preserve">0 | </v>
      </c>
      <c r="CC22" t="str">
        <v xml:space="preserve">0 | </v>
      </c>
      <c r="CD22" t="str">
        <v xml:space="preserve">0 | </v>
      </c>
      <c r="CE22" t="str">
        <v xml:space="preserve">0 | </v>
      </c>
      <c r="CF22" t="str">
        <v xml:space="preserve">0 | </v>
      </c>
      <c r="CG22" t="str">
        <v xml:space="preserve">0 | </v>
      </c>
      <c r="CH22" t="str">
        <v xml:space="preserve">0 | </v>
      </c>
      <c r="CI22" t="str">
        <v xml:space="preserve">0 | </v>
      </c>
      <c r="CJ22" t="str">
        <v xml:space="preserve">0 | </v>
      </c>
      <c r="CK22" t="str">
        <v xml:space="preserve">0 | </v>
      </c>
      <c r="CL22" t="str">
        <v xml:space="preserve">0 | </v>
      </c>
      <c r="CM22" t="str">
        <v xml:space="preserve">0 | </v>
      </c>
      <c r="CN22" t="str">
        <v xml:space="preserve">0 | </v>
      </c>
      <c r="CO22" t="str">
        <v xml:space="preserve">0 | </v>
      </c>
      <c r="CP22" t="str">
        <v xml:space="preserve">0 | </v>
      </c>
      <c r="CQ22" t="str">
        <v xml:space="preserve">0 | </v>
      </c>
      <c r="CR22" t="str">
        <v xml:space="preserve">0 | </v>
      </c>
      <c r="CS22" t="str">
        <v xml:space="preserve">0 | </v>
      </c>
      <c r="CT22" t="str">
        <v xml:space="preserve">0 | </v>
      </c>
      <c r="CU22" t="str">
        <v xml:space="preserve">0 | </v>
      </c>
      <c r="CV22" t="str">
        <v xml:space="preserve">0 | </v>
      </c>
      <c r="CW22" t="str">
        <v xml:space="preserve">0 | </v>
      </c>
      <c r="CX22" t="str">
        <v xml:space="preserve">0 | </v>
      </c>
      <c r="DQ22" cm="1">
        <f t="array" ref="DQ22:HM22">TRANSPOSE(_xlfn._xlws.SORT(_xlfn._xlws.FILTER(initialConditions[initial_conditions_level],initialConditions[experiment_ID]=A22)))</f>
        <v>0</v>
      </c>
      <c r="DR22">
        <v>0</v>
      </c>
      <c r="DS22">
        <v>0</v>
      </c>
      <c r="DT22">
        <v>0</v>
      </c>
      <c r="DU22">
        <v>0</v>
      </c>
      <c r="DV22">
        <v>0</v>
      </c>
      <c r="DW22">
        <v>0</v>
      </c>
      <c r="DX22">
        <v>0</v>
      </c>
      <c r="DY22">
        <v>0</v>
      </c>
      <c r="DZ22">
        <v>0</v>
      </c>
      <c r="EA22">
        <v>0</v>
      </c>
      <c r="EB22">
        <v>0</v>
      </c>
      <c r="EC22">
        <v>0</v>
      </c>
      <c r="ED22">
        <v>0</v>
      </c>
      <c r="EE22">
        <v>0</v>
      </c>
      <c r="EF22">
        <v>0</v>
      </c>
      <c r="EG22">
        <v>0</v>
      </c>
      <c r="EH22">
        <v>0</v>
      </c>
      <c r="EI22">
        <v>0</v>
      </c>
      <c r="EJ22">
        <v>0</v>
      </c>
      <c r="EK22">
        <v>0</v>
      </c>
      <c r="EL22">
        <v>0</v>
      </c>
      <c r="EM22">
        <v>0</v>
      </c>
      <c r="EN22">
        <v>0</v>
      </c>
      <c r="EO22">
        <v>0</v>
      </c>
      <c r="EP22">
        <v>0</v>
      </c>
      <c r="EQ22">
        <v>0</v>
      </c>
      <c r="ER22">
        <v>0</v>
      </c>
      <c r="ES22">
        <v>0</v>
      </c>
      <c r="ET22">
        <v>0</v>
      </c>
      <c r="EU22">
        <v>0</v>
      </c>
      <c r="EV22">
        <v>0</v>
      </c>
      <c r="EW22">
        <v>0</v>
      </c>
      <c r="EX22">
        <v>0</v>
      </c>
      <c r="EY22">
        <v>0</v>
      </c>
      <c r="EZ22">
        <v>0</v>
      </c>
      <c r="FA22">
        <v>0</v>
      </c>
      <c r="FB22">
        <v>0</v>
      </c>
      <c r="FC22">
        <v>0</v>
      </c>
      <c r="FD22">
        <v>0</v>
      </c>
      <c r="FE22">
        <v>0</v>
      </c>
      <c r="FF22">
        <v>0</v>
      </c>
      <c r="FG22">
        <v>0</v>
      </c>
      <c r="FH22">
        <v>0</v>
      </c>
      <c r="FI22">
        <v>0</v>
      </c>
      <c r="FJ22">
        <v>0</v>
      </c>
      <c r="FK22">
        <v>0</v>
      </c>
      <c r="FL22">
        <v>0</v>
      </c>
      <c r="FM22">
        <v>0</v>
      </c>
      <c r="FN22">
        <v>0</v>
      </c>
      <c r="FO22">
        <v>0</v>
      </c>
      <c r="FP22">
        <v>0</v>
      </c>
      <c r="FQ22">
        <v>0</v>
      </c>
      <c r="FR22">
        <v>0</v>
      </c>
      <c r="FS22">
        <v>0</v>
      </c>
      <c r="FT22">
        <v>0</v>
      </c>
      <c r="FU22">
        <v>0</v>
      </c>
      <c r="FV22">
        <v>0</v>
      </c>
      <c r="FW22">
        <v>0</v>
      </c>
      <c r="FX22">
        <v>0</v>
      </c>
      <c r="FY22">
        <v>0</v>
      </c>
      <c r="FZ22">
        <v>0</v>
      </c>
      <c r="GA22">
        <v>0</v>
      </c>
      <c r="GB22">
        <v>0</v>
      </c>
      <c r="GC22">
        <v>0</v>
      </c>
      <c r="GD22">
        <v>0</v>
      </c>
      <c r="GE22">
        <v>0</v>
      </c>
      <c r="GF22">
        <v>0</v>
      </c>
      <c r="GG22">
        <v>0</v>
      </c>
      <c r="GH22">
        <v>0</v>
      </c>
      <c r="GI22">
        <v>0</v>
      </c>
      <c r="GJ22">
        <v>0</v>
      </c>
      <c r="GK22">
        <v>0</v>
      </c>
      <c r="GL22">
        <v>0</v>
      </c>
      <c r="GM22">
        <v>0</v>
      </c>
      <c r="GN22">
        <v>0</v>
      </c>
      <c r="GO22">
        <v>0</v>
      </c>
      <c r="GP22">
        <v>0</v>
      </c>
      <c r="GQ22">
        <v>0</v>
      </c>
      <c r="GR22">
        <v>0</v>
      </c>
      <c r="GS22">
        <v>0</v>
      </c>
      <c r="GT22">
        <v>0</v>
      </c>
      <c r="GU22">
        <v>0</v>
      </c>
      <c r="GV22">
        <v>0</v>
      </c>
      <c r="GW22">
        <v>0</v>
      </c>
      <c r="GX22">
        <v>0</v>
      </c>
      <c r="GY22">
        <v>0</v>
      </c>
      <c r="GZ22">
        <v>0</v>
      </c>
      <c r="HA22">
        <v>0</v>
      </c>
      <c r="HB22">
        <v>0</v>
      </c>
      <c r="HC22">
        <v>0</v>
      </c>
      <c r="HD22">
        <v>0</v>
      </c>
      <c r="HE22">
        <v>0</v>
      </c>
      <c r="HF22">
        <v>0</v>
      </c>
      <c r="HG22">
        <v>0</v>
      </c>
      <c r="HH22">
        <v>0</v>
      </c>
      <c r="HI22">
        <v>0</v>
      </c>
      <c r="HJ22">
        <v>0</v>
      </c>
      <c r="HK22">
        <v>0</v>
      </c>
      <c r="HL22">
        <v>0</v>
      </c>
      <c r="HM22" t="str">
        <v/>
      </c>
    </row>
    <row r="23" spans="2:221" x14ac:dyDescent="0.35">
      <c r="B23" t="str" cm="1">
        <f t="array" ref="B23:CX23">TRANSPOSE(_xlfn._xlws.SORT(_xlfn._xlws.FILTER(initialConditions[initial_conditions_level]&amp;" | "&amp;initialConditions[initial_conditions_name],initialConditions[experiment_ID]=A23)))</f>
        <v xml:space="preserve"> | </v>
      </c>
      <c r="C23" t="str">
        <v xml:space="preserve">0 | </v>
      </c>
      <c r="D23" t="str">
        <v xml:space="preserve">0 | </v>
      </c>
      <c r="E23" t="str">
        <v xml:space="preserve">0 | </v>
      </c>
      <c r="F23" t="str">
        <v xml:space="preserve">0 | </v>
      </c>
      <c r="G23" t="str">
        <v xml:space="preserve">0 | </v>
      </c>
      <c r="H23" t="str">
        <v xml:space="preserve">0 | </v>
      </c>
      <c r="I23" t="str">
        <v xml:space="preserve">0 | </v>
      </c>
      <c r="J23" t="str">
        <v xml:space="preserve">0 | </v>
      </c>
      <c r="K23" t="str">
        <v xml:space="preserve">0 | </v>
      </c>
      <c r="L23" t="str">
        <v xml:space="preserve">0 | </v>
      </c>
      <c r="M23" t="str">
        <v xml:space="preserve">0 | </v>
      </c>
      <c r="N23" t="str">
        <v xml:space="preserve">0 | </v>
      </c>
      <c r="O23" t="str">
        <v xml:space="preserve">0 | </v>
      </c>
      <c r="P23" t="str">
        <v xml:space="preserve">0 | </v>
      </c>
      <c r="Q23" t="str">
        <v xml:space="preserve">0 | </v>
      </c>
      <c r="R23" t="str">
        <v xml:space="preserve">0 | </v>
      </c>
      <c r="S23" t="str">
        <v xml:space="preserve">0 | </v>
      </c>
      <c r="T23" t="str">
        <v xml:space="preserve">0 | </v>
      </c>
      <c r="U23" t="str">
        <v xml:space="preserve">0 | </v>
      </c>
      <c r="V23" t="str">
        <v xml:space="preserve">0 | </v>
      </c>
      <c r="W23" t="str">
        <v xml:space="preserve">0 | </v>
      </c>
      <c r="X23" t="str">
        <v xml:space="preserve">0 | </v>
      </c>
      <c r="Y23" t="str">
        <v xml:space="preserve">0 | </v>
      </c>
      <c r="Z23" t="str">
        <v xml:space="preserve">0 | </v>
      </c>
      <c r="AA23" t="str">
        <v xml:space="preserve">0 | </v>
      </c>
      <c r="AB23" t="str">
        <v xml:space="preserve">0 | </v>
      </c>
      <c r="AC23" t="str">
        <v xml:space="preserve">0 | </v>
      </c>
      <c r="AD23" t="str">
        <v xml:space="preserve">0 | </v>
      </c>
      <c r="AE23" t="str">
        <v xml:space="preserve">0 | </v>
      </c>
      <c r="AF23" t="str">
        <v xml:space="preserve">0 | </v>
      </c>
      <c r="AG23" t="str">
        <v xml:space="preserve">0 | </v>
      </c>
      <c r="AH23" t="str">
        <v xml:space="preserve">0 | </v>
      </c>
      <c r="AI23" t="str">
        <v xml:space="preserve">0 | </v>
      </c>
      <c r="AJ23" t="str">
        <v xml:space="preserve">0 | </v>
      </c>
      <c r="AK23" t="str">
        <v xml:space="preserve">0 | </v>
      </c>
      <c r="AL23" t="str">
        <v xml:space="preserve">0 | </v>
      </c>
      <c r="AM23" t="str">
        <v xml:space="preserve">0 | </v>
      </c>
      <c r="AN23" t="str">
        <v xml:space="preserve">0 | </v>
      </c>
      <c r="AO23" t="str">
        <v xml:space="preserve">0 | </v>
      </c>
      <c r="AP23" t="str">
        <v xml:space="preserve">0 | </v>
      </c>
      <c r="AQ23" t="str">
        <v xml:space="preserve">0 | </v>
      </c>
      <c r="AR23" t="str">
        <v xml:space="preserve">0 | </v>
      </c>
      <c r="AS23" t="str">
        <v xml:space="preserve">0 | </v>
      </c>
      <c r="AT23" t="str">
        <v xml:space="preserve">0 | </v>
      </c>
      <c r="AU23" t="str">
        <v xml:space="preserve">0 | </v>
      </c>
      <c r="AV23" t="str">
        <v xml:space="preserve">0 | </v>
      </c>
      <c r="AW23" t="str">
        <v xml:space="preserve">0 | </v>
      </c>
      <c r="AX23" t="str">
        <v xml:space="preserve">0 | </v>
      </c>
      <c r="AY23" t="str">
        <v xml:space="preserve">0 | </v>
      </c>
      <c r="AZ23" t="str">
        <v xml:space="preserve">0 | </v>
      </c>
      <c r="BA23" t="str">
        <v xml:space="preserve">0 | </v>
      </c>
      <c r="BB23" t="str">
        <v xml:space="preserve">0 | </v>
      </c>
      <c r="BC23" t="str">
        <v xml:space="preserve">0 | </v>
      </c>
      <c r="BD23" t="str">
        <v xml:space="preserve">0 | </v>
      </c>
      <c r="BE23" t="str">
        <v xml:space="preserve">0 | </v>
      </c>
      <c r="BF23" t="str">
        <v xml:space="preserve">0 | </v>
      </c>
      <c r="BG23" t="str">
        <v xml:space="preserve">0 | </v>
      </c>
      <c r="BH23" t="str">
        <v xml:space="preserve">0 | </v>
      </c>
      <c r="BI23" t="str">
        <v xml:space="preserve">0 | </v>
      </c>
      <c r="BJ23" t="str">
        <v xml:space="preserve">0 | </v>
      </c>
      <c r="BK23" t="str">
        <v xml:space="preserve">0 | </v>
      </c>
      <c r="BL23" t="str">
        <v xml:space="preserve">0 | </v>
      </c>
      <c r="BM23" t="str">
        <v xml:space="preserve">0 | </v>
      </c>
      <c r="BN23" t="str">
        <v xml:space="preserve">0 | </v>
      </c>
      <c r="BO23" t="str">
        <v xml:space="preserve">0 | </v>
      </c>
      <c r="BP23" t="str">
        <v xml:space="preserve">0 | </v>
      </c>
      <c r="BQ23" t="str">
        <v xml:space="preserve">0 | </v>
      </c>
      <c r="BR23" t="str">
        <v xml:space="preserve">0 | </v>
      </c>
      <c r="BS23" t="str">
        <v xml:space="preserve">0 | </v>
      </c>
      <c r="BT23" t="str">
        <v xml:space="preserve">0 | </v>
      </c>
      <c r="BU23" t="str">
        <v xml:space="preserve">0 | </v>
      </c>
      <c r="BV23" t="str">
        <v xml:space="preserve">0 | </v>
      </c>
      <c r="BW23" t="str">
        <v xml:space="preserve">0 | </v>
      </c>
      <c r="BX23" t="str">
        <v xml:space="preserve">0 | </v>
      </c>
      <c r="BY23" t="str">
        <v xml:space="preserve">0 | </v>
      </c>
      <c r="BZ23" t="str">
        <v xml:space="preserve">0 | </v>
      </c>
      <c r="CA23" t="str">
        <v xml:space="preserve">0 | </v>
      </c>
      <c r="CB23" t="str">
        <v xml:space="preserve">0 | </v>
      </c>
      <c r="CC23" t="str">
        <v xml:space="preserve">0 | </v>
      </c>
      <c r="CD23" t="str">
        <v xml:space="preserve">0 | </v>
      </c>
      <c r="CE23" t="str">
        <v xml:space="preserve">0 | </v>
      </c>
      <c r="CF23" t="str">
        <v xml:space="preserve">0 | </v>
      </c>
      <c r="CG23" t="str">
        <v xml:space="preserve">0 | </v>
      </c>
      <c r="CH23" t="str">
        <v xml:space="preserve">0 | </v>
      </c>
      <c r="CI23" t="str">
        <v xml:space="preserve">0 | </v>
      </c>
      <c r="CJ23" t="str">
        <v xml:space="preserve">0 | </v>
      </c>
      <c r="CK23" t="str">
        <v xml:space="preserve">0 | </v>
      </c>
      <c r="CL23" t="str">
        <v xml:space="preserve">0 | </v>
      </c>
      <c r="CM23" t="str">
        <v xml:space="preserve">0 | </v>
      </c>
      <c r="CN23" t="str">
        <v xml:space="preserve">0 | </v>
      </c>
      <c r="CO23" t="str">
        <v xml:space="preserve">0 | </v>
      </c>
      <c r="CP23" t="str">
        <v xml:space="preserve">0 | </v>
      </c>
      <c r="CQ23" t="str">
        <v xml:space="preserve">0 | </v>
      </c>
      <c r="CR23" t="str">
        <v xml:space="preserve">0 | </v>
      </c>
      <c r="CS23" t="str">
        <v xml:space="preserve">0 | </v>
      </c>
      <c r="CT23" t="str">
        <v xml:space="preserve">0 | </v>
      </c>
      <c r="CU23" t="str">
        <v xml:space="preserve">0 | </v>
      </c>
      <c r="CV23" t="str">
        <v xml:space="preserve">0 | </v>
      </c>
      <c r="CW23" t="str">
        <v xml:space="preserve">0 | </v>
      </c>
      <c r="CX23" t="str">
        <v xml:space="preserve">0 | </v>
      </c>
      <c r="DQ23" cm="1">
        <f t="array" ref="DQ23:HM23">TRANSPOSE(_xlfn._xlws.SORT(_xlfn._xlws.FILTER(initialConditions[initial_conditions_level],initialConditions[experiment_ID]=A23)))</f>
        <v>0</v>
      </c>
      <c r="DR23">
        <v>0</v>
      </c>
      <c r="DS23">
        <v>0</v>
      </c>
      <c r="DT23">
        <v>0</v>
      </c>
      <c r="DU23">
        <v>0</v>
      </c>
      <c r="DV23">
        <v>0</v>
      </c>
      <c r="DW23">
        <v>0</v>
      </c>
      <c r="DX23">
        <v>0</v>
      </c>
      <c r="DY23">
        <v>0</v>
      </c>
      <c r="DZ23">
        <v>0</v>
      </c>
      <c r="EA23">
        <v>0</v>
      </c>
      <c r="EB23">
        <v>0</v>
      </c>
      <c r="EC23">
        <v>0</v>
      </c>
      <c r="ED23">
        <v>0</v>
      </c>
      <c r="EE23">
        <v>0</v>
      </c>
      <c r="EF23">
        <v>0</v>
      </c>
      <c r="EG23">
        <v>0</v>
      </c>
      <c r="EH23">
        <v>0</v>
      </c>
      <c r="EI23">
        <v>0</v>
      </c>
      <c r="EJ23">
        <v>0</v>
      </c>
      <c r="EK23">
        <v>0</v>
      </c>
      <c r="EL23">
        <v>0</v>
      </c>
      <c r="EM23">
        <v>0</v>
      </c>
      <c r="EN23">
        <v>0</v>
      </c>
      <c r="EO23">
        <v>0</v>
      </c>
      <c r="EP23">
        <v>0</v>
      </c>
      <c r="EQ23">
        <v>0</v>
      </c>
      <c r="ER23">
        <v>0</v>
      </c>
      <c r="ES23">
        <v>0</v>
      </c>
      <c r="ET23">
        <v>0</v>
      </c>
      <c r="EU23">
        <v>0</v>
      </c>
      <c r="EV23">
        <v>0</v>
      </c>
      <c r="EW23">
        <v>0</v>
      </c>
      <c r="EX23">
        <v>0</v>
      </c>
      <c r="EY23">
        <v>0</v>
      </c>
      <c r="EZ23">
        <v>0</v>
      </c>
      <c r="FA23">
        <v>0</v>
      </c>
      <c r="FB23">
        <v>0</v>
      </c>
      <c r="FC23">
        <v>0</v>
      </c>
      <c r="FD23">
        <v>0</v>
      </c>
      <c r="FE23">
        <v>0</v>
      </c>
      <c r="FF23">
        <v>0</v>
      </c>
      <c r="FG23">
        <v>0</v>
      </c>
      <c r="FH23">
        <v>0</v>
      </c>
      <c r="FI23">
        <v>0</v>
      </c>
      <c r="FJ23">
        <v>0</v>
      </c>
      <c r="FK23">
        <v>0</v>
      </c>
      <c r="FL23">
        <v>0</v>
      </c>
      <c r="FM23">
        <v>0</v>
      </c>
      <c r="FN23">
        <v>0</v>
      </c>
      <c r="FO23">
        <v>0</v>
      </c>
      <c r="FP23">
        <v>0</v>
      </c>
      <c r="FQ23">
        <v>0</v>
      </c>
      <c r="FR23">
        <v>0</v>
      </c>
      <c r="FS23">
        <v>0</v>
      </c>
      <c r="FT23">
        <v>0</v>
      </c>
      <c r="FU23">
        <v>0</v>
      </c>
      <c r="FV23">
        <v>0</v>
      </c>
      <c r="FW23">
        <v>0</v>
      </c>
      <c r="FX23">
        <v>0</v>
      </c>
      <c r="FY23">
        <v>0</v>
      </c>
      <c r="FZ23">
        <v>0</v>
      </c>
      <c r="GA23">
        <v>0</v>
      </c>
      <c r="GB23">
        <v>0</v>
      </c>
      <c r="GC23">
        <v>0</v>
      </c>
      <c r="GD23">
        <v>0</v>
      </c>
      <c r="GE23">
        <v>0</v>
      </c>
      <c r="GF23">
        <v>0</v>
      </c>
      <c r="GG23">
        <v>0</v>
      </c>
      <c r="GH23">
        <v>0</v>
      </c>
      <c r="GI23">
        <v>0</v>
      </c>
      <c r="GJ23">
        <v>0</v>
      </c>
      <c r="GK23">
        <v>0</v>
      </c>
      <c r="GL23">
        <v>0</v>
      </c>
      <c r="GM23">
        <v>0</v>
      </c>
      <c r="GN23">
        <v>0</v>
      </c>
      <c r="GO23">
        <v>0</v>
      </c>
      <c r="GP23">
        <v>0</v>
      </c>
      <c r="GQ23">
        <v>0</v>
      </c>
      <c r="GR23">
        <v>0</v>
      </c>
      <c r="GS23">
        <v>0</v>
      </c>
      <c r="GT23">
        <v>0</v>
      </c>
      <c r="GU23">
        <v>0</v>
      </c>
      <c r="GV23">
        <v>0</v>
      </c>
      <c r="GW23">
        <v>0</v>
      </c>
      <c r="GX23">
        <v>0</v>
      </c>
      <c r="GY23">
        <v>0</v>
      </c>
      <c r="GZ23">
        <v>0</v>
      </c>
      <c r="HA23">
        <v>0</v>
      </c>
      <c r="HB23">
        <v>0</v>
      </c>
      <c r="HC23">
        <v>0</v>
      </c>
      <c r="HD23">
        <v>0</v>
      </c>
      <c r="HE23">
        <v>0</v>
      </c>
      <c r="HF23">
        <v>0</v>
      </c>
      <c r="HG23">
        <v>0</v>
      </c>
      <c r="HH23">
        <v>0</v>
      </c>
      <c r="HI23">
        <v>0</v>
      </c>
      <c r="HJ23">
        <v>0</v>
      </c>
      <c r="HK23">
        <v>0</v>
      </c>
      <c r="HL23">
        <v>0</v>
      </c>
      <c r="HM23" t="str">
        <v/>
      </c>
    </row>
    <row r="24" spans="2:221" x14ac:dyDescent="0.35">
      <c r="B24" t="str" cm="1">
        <f t="array" ref="B24:CX24">TRANSPOSE(_xlfn._xlws.SORT(_xlfn._xlws.FILTER(initialConditions[initial_conditions_level]&amp;" | "&amp;initialConditions[initial_conditions_name],initialConditions[experiment_ID]=A24)))</f>
        <v xml:space="preserve"> | </v>
      </c>
      <c r="C24" t="str">
        <v xml:space="preserve">0 | </v>
      </c>
      <c r="D24" t="str">
        <v xml:space="preserve">0 | </v>
      </c>
      <c r="E24" t="str">
        <v xml:space="preserve">0 | </v>
      </c>
      <c r="F24" t="str">
        <v xml:space="preserve">0 | </v>
      </c>
      <c r="G24" t="str">
        <v xml:space="preserve">0 | </v>
      </c>
      <c r="H24" t="str">
        <v xml:space="preserve">0 | </v>
      </c>
      <c r="I24" t="str">
        <v xml:space="preserve">0 | </v>
      </c>
      <c r="J24" t="str">
        <v xml:space="preserve">0 | </v>
      </c>
      <c r="K24" t="str">
        <v xml:space="preserve">0 | </v>
      </c>
      <c r="L24" t="str">
        <v xml:space="preserve">0 | </v>
      </c>
      <c r="M24" t="str">
        <v xml:space="preserve">0 | </v>
      </c>
      <c r="N24" t="str">
        <v xml:space="preserve">0 | </v>
      </c>
      <c r="O24" t="str">
        <v xml:space="preserve">0 | </v>
      </c>
      <c r="P24" t="str">
        <v xml:space="preserve">0 | </v>
      </c>
      <c r="Q24" t="str">
        <v xml:space="preserve">0 | </v>
      </c>
      <c r="R24" t="str">
        <v xml:space="preserve">0 | </v>
      </c>
      <c r="S24" t="str">
        <v xml:space="preserve">0 | </v>
      </c>
      <c r="T24" t="str">
        <v xml:space="preserve">0 | </v>
      </c>
      <c r="U24" t="str">
        <v xml:space="preserve">0 | </v>
      </c>
      <c r="V24" t="str">
        <v xml:space="preserve">0 | </v>
      </c>
      <c r="W24" t="str">
        <v xml:space="preserve">0 | </v>
      </c>
      <c r="X24" t="str">
        <v xml:space="preserve">0 | </v>
      </c>
      <c r="Y24" t="str">
        <v xml:space="preserve">0 | </v>
      </c>
      <c r="Z24" t="str">
        <v xml:space="preserve">0 | </v>
      </c>
      <c r="AA24" t="str">
        <v xml:space="preserve">0 | </v>
      </c>
      <c r="AB24" t="str">
        <v xml:space="preserve">0 | </v>
      </c>
      <c r="AC24" t="str">
        <v xml:space="preserve">0 | </v>
      </c>
      <c r="AD24" t="str">
        <v xml:space="preserve">0 | </v>
      </c>
      <c r="AE24" t="str">
        <v xml:space="preserve">0 | </v>
      </c>
      <c r="AF24" t="str">
        <v xml:space="preserve">0 | </v>
      </c>
      <c r="AG24" t="str">
        <v xml:space="preserve">0 | </v>
      </c>
      <c r="AH24" t="str">
        <v xml:space="preserve">0 | </v>
      </c>
      <c r="AI24" t="str">
        <v xml:space="preserve">0 | </v>
      </c>
      <c r="AJ24" t="str">
        <v xml:space="preserve">0 | </v>
      </c>
      <c r="AK24" t="str">
        <v xml:space="preserve">0 | </v>
      </c>
      <c r="AL24" t="str">
        <v xml:space="preserve">0 | </v>
      </c>
      <c r="AM24" t="str">
        <v xml:space="preserve">0 | </v>
      </c>
      <c r="AN24" t="str">
        <v xml:space="preserve">0 | </v>
      </c>
      <c r="AO24" t="str">
        <v xml:space="preserve">0 | </v>
      </c>
      <c r="AP24" t="str">
        <v xml:space="preserve">0 | </v>
      </c>
      <c r="AQ24" t="str">
        <v xml:space="preserve">0 | </v>
      </c>
      <c r="AR24" t="str">
        <v xml:space="preserve">0 | </v>
      </c>
      <c r="AS24" t="str">
        <v xml:space="preserve">0 | </v>
      </c>
      <c r="AT24" t="str">
        <v xml:space="preserve">0 | </v>
      </c>
      <c r="AU24" t="str">
        <v xml:space="preserve">0 | </v>
      </c>
      <c r="AV24" t="str">
        <v xml:space="preserve">0 | </v>
      </c>
      <c r="AW24" t="str">
        <v xml:space="preserve">0 | </v>
      </c>
      <c r="AX24" t="str">
        <v xml:space="preserve">0 | </v>
      </c>
      <c r="AY24" t="str">
        <v xml:space="preserve">0 | </v>
      </c>
      <c r="AZ24" t="str">
        <v xml:space="preserve">0 | </v>
      </c>
      <c r="BA24" t="str">
        <v xml:space="preserve">0 | </v>
      </c>
      <c r="BB24" t="str">
        <v xml:space="preserve">0 | </v>
      </c>
      <c r="BC24" t="str">
        <v xml:space="preserve">0 | </v>
      </c>
      <c r="BD24" t="str">
        <v xml:space="preserve">0 | </v>
      </c>
      <c r="BE24" t="str">
        <v xml:space="preserve">0 | </v>
      </c>
      <c r="BF24" t="str">
        <v xml:space="preserve">0 | </v>
      </c>
      <c r="BG24" t="str">
        <v xml:space="preserve">0 | </v>
      </c>
      <c r="BH24" t="str">
        <v xml:space="preserve">0 | </v>
      </c>
      <c r="BI24" t="str">
        <v xml:space="preserve">0 | </v>
      </c>
      <c r="BJ24" t="str">
        <v xml:space="preserve">0 | </v>
      </c>
      <c r="BK24" t="str">
        <v xml:space="preserve">0 | </v>
      </c>
      <c r="BL24" t="str">
        <v xml:space="preserve">0 | </v>
      </c>
      <c r="BM24" t="str">
        <v xml:space="preserve">0 | </v>
      </c>
      <c r="BN24" t="str">
        <v xml:space="preserve">0 | </v>
      </c>
      <c r="BO24" t="str">
        <v xml:space="preserve">0 | </v>
      </c>
      <c r="BP24" t="str">
        <v xml:space="preserve">0 | </v>
      </c>
      <c r="BQ24" t="str">
        <v xml:space="preserve">0 | </v>
      </c>
      <c r="BR24" t="str">
        <v xml:space="preserve">0 | </v>
      </c>
      <c r="BS24" t="str">
        <v xml:space="preserve">0 | </v>
      </c>
      <c r="BT24" t="str">
        <v xml:space="preserve">0 | </v>
      </c>
      <c r="BU24" t="str">
        <v xml:space="preserve">0 | </v>
      </c>
      <c r="BV24" t="str">
        <v xml:space="preserve">0 | </v>
      </c>
      <c r="BW24" t="str">
        <v xml:space="preserve">0 | </v>
      </c>
      <c r="BX24" t="str">
        <v xml:space="preserve">0 | </v>
      </c>
      <c r="BY24" t="str">
        <v xml:space="preserve">0 | </v>
      </c>
      <c r="BZ24" t="str">
        <v xml:space="preserve">0 | </v>
      </c>
      <c r="CA24" t="str">
        <v xml:space="preserve">0 | </v>
      </c>
      <c r="CB24" t="str">
        <v xml:space="preserve">0 | </v>
      </c>
      <c r="CC24" t="str">
        <v xml:space="preserve">0 | </v>
      </c>
      <c r="CD24" t="str">
        <v xml:space="preserve">0 | </v>
      </c>
      <c r="CE24" t="str">
        <v xml:space="preserve">0 | </v>
      </c>
      <c r="CF24" t="str">
        <v xml:space="preserve">0 | </v>
      </c>
      <c r="CG24" t="str">
        <v xml:space="preserve">0 | </v>
      </c>
      <c r="CH24" t="str">
        <v xml:space="preserve">0 | </v>
      </c>
      <c r="CI24" t="str">
        <v xml:space="preserve">0 | </v>
      </c>
      <c r="CJ24" t="str">
        <v xml:space="preserve">0 | </v>
      </c>
      <c r="CK24" t="str">
        <v xml:space="preserve">0 | </v>
      </c>
      <c r="CL24" t="str">
        <v xml:space="preserve">0 | </v>
      </c>
      <c r="CM24" t="str">
        <v xml:space="preserve">0 | </v>
      </c>
      <c r="CN24" t="str">
        <v xml:space="preserve">0 | </v>
      </c>
      <c r="CO24" t="str">
        <v xml:space="preserve">0 | </v>
      </c>
      <c r="CP24" t="str">
        <v xml:space="preserve">0 | </v>
      </c>
      <c r="CQ24" t="str">
        <v xml:space="preserve">0 | </v>
      </c>
      <c r="CR24" t="str">
        <v xml:space="preserve">0 | </v>
      </c>
      <c r="CS24" t="str">
        <v xml:space="preserve">0 | </v>
      </c>
      <c r="CT24" t="str">
        <v xml:space="preserve">0 | </v>
      </c>
      <c r="CU24" t="str">
        <v xml:space="preserve">0 | </v>
      </c>
      <c r="CV24" t="str">
        <v xml:space="preserve">0 | </v>
      </c>
      <c r="CW24" t="str">
        <v xml:space="preserve">0 | </v>
      </c>
      <c r="CX24" t="str">
        <v xml:space="preserve">0 | </v>
      </c>
      <c r="DQ24" cm="1">
        <f t="array" ref="DQ24:HM24">TRANSPOSE(_xlfn._xlws.SORT(_xlfn._xlws.FILTER(initialConditions[initial_conditions_level],initialConditions[experiment_ID]=A24)))</f>
        <v>0</v>
      </c>
      <c r="DR24">
        <v>0</v>
      </c>
      <c r="DS24">
        <v>0</v>
      </c>
      <c r="DT24">
        <v>0</v>
      </c>
      <c r="DU24">
        <v>0</v>
      </c>
      <c r="DV24">
        <v>0</v>
      </c>
      <c r="DW24">
        <v>0</v>
      </c>
      <c r="DX24">
        <v>0</v>
      </c>
      <c r="DY24">
        <v>0</v>
      </c>
      <c r="DZ24">
        <v>0</v>
      </c>
      <c r="EA24">
        <v>0</v>
      </c>
      <c r="EB24">
        <v>0</v>
      </c>
      <c r="EC24">
        <v>0</v>
      </c>
      <c r="ED24">
        <v>0</v>
      </c>
      <c r="EE24">
        <v>0</v>
      </c>
      <c r="EF24">
        <v>0</v>
      </c>
      <c r="EG24">
        <v>0</v>
      </c>
      <c r="EH24">
        <v>0</v>
      </c>
      <c r="EI24">
        <v>0</v>
      </c>
      <c r="EJ24">
        <v>0</v>
      </c>
      <c r="EK24">
        <v>0</v>
      </c>
      <c r="EL24">
        <v>0</v>
      </c>
      <c r="EM24">
        <v>0</v>
      </c>
      <c r="EN24">
        <v>0</v>
      </c>
      <c r="EO24">
        <v>0</v>
      </c>
      <c r="EP24">
        <v>0</v>
      </c>
      <c r="EQ24">
        <v>0</v>
      </c>
      <c r="ER24">
        <v>0</v>
      </c>
      <c r="ES24">
        <v>0</v>
      </c>
      <c r="ET24">
        <v>0</v>
      </c>
      <c r="EU24">
        <v>0</v>
      </c>
      <c r="EV24">
        <v>0</v>
      </c>
      <c r="EW24">
        <v>0</v>
      </c>
      <c r="EX24">
        <v>0</v>
      </c>
      <c r="EY24">
        <v>0</v>
      </c>
      <c r="EZ24">
        <v>0</v>
      </c>
      <c r="FA24">
        <v>0</v>
      </c>
      <c r="FB24">
        <v>0</v>
      </c>
      <c r="FC24">
        <v>0</v>
      </c>
      <c r="FD24">
        <v>0</v>
      </c>
      <c r="FE24">
        <v>0</v>
      </c>
      <c r="FF24">
        <v>0</v>
      </c>
      <c r="FG24">
        <v>0</v>
      </c>
      <c r="FH24">
        <v>0</v>
      </c>
      <c r="FI24">
        <v>0</v>
      </c>
      <c r="FJ24">
        <v>0</v>
      </c>
      <c r="FK24">
        <v>0</v>
      </c>
      <c r="FL24">
        <v>0</v>
      </c>
      <c r="FM24">
        <v>0</v>
      </c>
      <c r="FN24">
        <v>0</v>
      </c>
      <c r="FO24">
        <v>0</v>
      </c>
      <c r="FP24">
        <v>0</v>
      </c>
      <c r="FQ24">
        <v>0</v>
      </c>
      <c r="FR24">
        <v>0</v>
      </c>
      <c r="FS24">
        <v>0</v>
      </c>
      <c r="FT24">
        <v>0</v>
      </c>
      <c r="FU24">
        <v>0</v>
      </c>
      <c r="FV24">
        <v>0</v>
      </c>
      <c r="FW24">
        <v>0</v>
      </c>
      <c r="FX24">
        <v>0</v>
      </c>
      <c r="FY24">
        <v>0</v>
      </c>
      <c r="FZ24">
        <v>0</v>
      </c>
      <c r="GA24">
        <v>0</v>
      </c>
      <c r="GB24">
        <v>0</v>
      </c>
      <c r="GC24">
        <v>0</v>
      </c>
      <c r="GD24">
        <v>0</v>
      </c>
      <c r="GE24">
        <v>0</v>
      </c>
      <c r="GF24">
        <v>0</v>
      </c>
      <c r="GG24">
        <v>0</v>
      </c>
      <c r="GH24">
        <v>0</v>
      </c>
      <c r="GI24">
        <v>0</v>
      </c>
      <c r="GJ24">
        <v>0</v>
      </c>
      <c r="GK24">
        <v>0</v>
      </c>
      <c r="GL24">
        <v>0</v>
      </c>
      <c r="GM24">
        <v>0</v>
      </c>
      <c r="GN24">
        <v>0</v>
      </c>
      <c r="GO24">
        <v>0</v>
      </c>
      <c r="GP24">
        <v>0</v>
      </c>
      <c r="GQ24">
        <v>0</v>
      </c>
      <c r="GR24">
        <v>0</v>
      </c>
      <c r="GS24">
        <v>0</v>
      </c>
      <c r="GT24">
        <v>0</v>
      </c>
      <c r="GU24">
        <v>0</v>
      </c>
      <c r="GV24">
        <v>0</v>
      </c>
      <c r="GW24">
        <v>0</v>
      </c>
      <c r="GX24">
        <v>0</v>
      </c>
      <c r="GY24">
        <v>0</v>
      </c>
      <c r="GZ24">
        <v>0</v>
      </c>
      <c r="HA24">
        <v>0</v>
      </c>
      <c r="HB24">
        <v>0</v>
      </c>
      <c r="HC24">
        <v>0</v>
      </c>
      <c r="HD24">
        <v>0</v>
      </c>
      <c r="HE24">
        <v>0</v>
      </c>
      <c r="HF24">
        <v>0</v>
      </c>
      <c r="HG24">
        <v>0</v>
      </c>
      <c r="HH24">
        <v>0</v>
      </c>
      <c r="HI24">
        <v>0</v>
      </c>
      <c r="HJ24">
        <v>0</v>
      </c>
      <c r="HK24">
        <v>0</v>
      </c>
      <c r="HL24">
        <v>0</v>
      </c>
      <c r="HM24" t="str">
        <v/>
      </c>
    </row>
    <row r="25" spans="2:221" x14ac:dyDescent="0.35">
      <c r="B25" t="str" cm="1">
        <f t="array" ref="B25:CX25">TRANSPOSE(_xlfn._xlws.SORT(_xlfn._xlws.FILTER(initialConditions[initial_conditions_level]&amp;" | "&amp;initialConditions[initial_conditions_name],initialConditions[experiment_ID]=A25)))</f>
        <v xml:space="preserve"> | </v>
      </c>
      <c r="C25" t="str">
        <v xml:space="preserve">0 | </v>
      </c>
      <c r="D25" t="str">
        <v xml:space="preserve">0 | </v>
      </c>
      <c r="E25" t="str">
        <v xml:space="preserve">0 | </v>
      </c>
      <c r="F25" t="str">
        <v xml:space="preserve">0 | </v>
      </c>
      <c r="G25" t="str">
        <v xml:space="preserve">0 | </v>
      </c>
      <c r="H25" t="str">
        <v xml:space="preserve">0 | </v>
      </c>
      <c r="I25" t="str">
        <v xml:space="preserve">0 | </v>
      </c>
      <c r="J25" t="str">
        <v xml:space="preserve">0 | </v>
      </c>
      <c r="K25" t="str">
        <v xml:space="preserve">0 | </v>
      </c>
      <c r="L25" t="str">
        <v xml:space="preserve">0 | </v>
      </c>
      <c r="M25" t="str">
        <v xml:space="preserve">0 | </v>
      </c>
      <c r="N25" t="str">
        <v xml:space="preserve">0 | </v>
      </c>
      <c r="O25" t="str">
        <v xml:space="preserve">0 | </v>
      </c>
      <c r="P25" t="str">
        <v xml:space="preserve">0 | </v>
      </c>
      <c r="Q25" t="str">
        <v xml:space="preserve">0 | </v>
      </c>
      <c r="R25" t="str">
        <v xml:space="preserve">0 | </v>
      </c>
      <c r="S25" t="str">
        <v xml:space="preserve">0 | </v>
      </c>
      <c r="T25" t="str">
        <v xml:space="preserve">0 | </v>
      </c>
      <c r="U25" t="str">
        <v xml:space="preserve">0 | </v>
      </c>
      <c r="V25" t="str">
        <v xml:space="preserve">0 | </v>
      </c>
      <c r="W25" t="str">
        <v xml:space="preserve">0 | </v>
      </c>
      <c r="X25" t="str">
        <v xml:space="preserve">0 | </v>
      </c>
      <c r="Y25" t="str">
        <v xml:space="preserve">0 | </v>
      </c>
      <c r="Z25" t="str">
        <v xml:space="preserve">0 | </v>
      </c>
      <c r="AA25" t="str">
        <v xml:space="preserve">0 | </v>
      </c>
      <c r="AB25" t="str">
        <v xml:space="preserve">0 | </v>
      </c>
      <c r="AC25" t="str">
        <v xml:space="preserve">0 | </v>
      </c>
      <c r="AD25" t="str">
        <v xml:space="preserve">0 | </v>
      </c>
      <c r="AE25" t="str">
        <v xml:space="preserve">0 | </v>
      </c>
      <c r="AF25" t="str">
        <v xml:space="preserve">0 | </v>
      </c>
      <c r="AG25" t="str">
        <v xml:space="preserve">0 | </v>
      </c>
      <c r="AH25" t="str">
        <v xml:space="preserve">0 | </v>
      </c>
      <c r="AI25" t="str">
        <v xml:space="preserve">0 | </v>
      </c>
      <c r="AJ25" t="str">
        <v xml:space="preserve">0 | </v>
      </c>
      <c r="AK25" t="str">
        <v xml:space="preserve">0 | </v>
      </c>
      <c r="AL25" t="str">
        <v xml:space="preserve">0 | </v>
      </c>
      <c r="AM25" t="str">
        <v xml:space="preserve">0 | </v>
      </c>
      <c r="AN25" t="str">
        <v xml:space="preserve">0 | </v>
      </c>
      <c r="AO25" t="str">
        <v xml:space="preserve">0 | </v>
      </c>
      <c r="AP25" t="str">
        <v xml:space="preserve">0 | </v>
      </c>
      <c r="AQ25" t="str">
        <v xml:space="preserve">0 | </v>
      </c>
      <c r="AR25" t="str">
        <v xml:space="preserve">0 | </v>
      </c>
      <c r="AS25" t="str">
        <v xml:space="preserve">0 | </v>
      </c>
      <c r="AT25" t="str">
        <v xml:space="preserve">0 | </v>
      </c>
      <c r="AU25" t="str">
        <v xml:space="preserve">0 | </v>
      </c>
      <c r="AV25" t="str">
        <v xml:space="preserve">0 | </v>
      </c>
      <c r="AW25" t="str">
        <v xml:space="preserve">0 | </v>
      </c>
      <c r="AX25" t="str">
        <v xml:space="preserve">0 | </v>
      </c>
      <c r="AY25" t="str">
        <v xml:space="preserve">0 | </v>
      </c>
      <c r="AZ25" t="str">
        <v xml:space="preserve">0 | </v>
      </c>
      <c r="BA25" t="str">
        <v xml:space="preserve">0 | </v>
      </c>
      <c r="BB25" t="str">
        <v xml:space="preserve">0 | </v>
      </c>
      <c r="BC25" t="str">
        <v xml:space="preserve">0 | </v>
      </c>
      <c r="BD25" t="str">
        <v xml:space="preserve">0 | </v>
      </c>
      <c r="BE25" t="str">
        <v xml:space="preserve">0 | </v>
      </c>
      <c r="BF25" t="str">
        <v xml:space="preserve">0 | </v>
      </c>
      <c r="BG25" t="str">
        <v xml:space="preserve">0 | </v>
      </c>
      <c r="BH25" t="str">
        <v xml:space="preserve">0 | </v>
      </c>
      <c r="BI25" t="str">
        <v xml:space="preserve">0 | </v>
      </c>
      <c r="BJ25" t="str">
        <v xml:space="preserve">0 | </v>
      </c>
      <c r="BK25" t="str">
        <v xml:space="preserve">0 | </v>
      </c>
      <c r="BL25" t="str">
        <v xml:space="preserve">0 | </v>
      </c>
      <c r="BM25" t="str">
        <v xml:space="preserve">0 | </v>
      </c>
      <c r="BN25" t="str">
        <v xml:space="preserve">0 | </v>
      </c>
      <c r="BO25" t="str">
        <v xml:space="preserve">0 | </v>
      </c>
      <c r="BP25" t="str">
        <v xml:space="preserve">0 | </v>
      </c>
      <c r="BQ25" t="str">
        <v xml:space="preserve">0 | </v>
      </c>
      <c r="BR25" t="str">
        <v xml:space="preserve">0 | </v>
      </c>
      <c r="BS25" t="str">
        <v xml:space="preserve">0 | </v>
      </c>
      <c r="BT25" t="str">
        <v xml:space="preserve">0 | </v>
      </c>
      <c r="BU25" t="str">
        <v xml:space="preserve">0 | </v>
      </c>
      <c r="BV25" t="str">
        <v xml:space="preserve">0 | </v>
      </c>
      <c r="BW25" t="str">
        <v xml:space="preserve">0 | </v>
      </c>
      <c r="BX25" t="str">
        <v xml:space="preserve">0 | </v>
      </c>
      <c r="BY25" t="str">
        <v xml:space="preserve">0 | </v>
      </c>
      <c r="BZ25" t="str">
        <v xml:space="preserve">0 | </v>
      </c>
      <c r="CA25" t="str">
        <v xml:space="preserve">0 | </v>
      </c>
      <c r="CB25" t="str">
        <v xml:space="preserve">0 | </v>
      </c>
      <c r="CC25" t="str">
        <v xml:space="preserve">0 | </v>
      </c>
      <c r="CD25" t="str">
        <v xml:space="preserve">0 | </v>
      </c>
      <c r="CE25" t="str">
        <v xml:space="preserve">0 | </v>
      </c>
      <c r="CF25" t="str">
        <v xml:space="preserve">0 | </v>
      </c>
      <c r="CG25" t="str">
        <v xml:space="preserve">0 | </v>
      </c>
      <c r="CH25" t="str">
        <v xml:space="preserve">0 | </v>
      </c>
      <c r="CI25" t="str">
        <v xml:space="preserve">0 | </v>
      </c>
      <c r="CJ25" t="str">
        <v xml:space="preserve">0 | </v>
      </c>
      <c r="CK25" t="str">
        <v xml:space="preserve">0 | </v>
      </c>
      <c r="CL25" t="str">
        <v xml:space="preserve">0 | </v>
      </c>
      <c r="CM25" t="str">
        <v xml:space="preserve">0 | </v>
      </c>
      <c r="CN25" t="str">
        <v xml:space="preserve">0 | </v>
      </c>
      <c r="CO25" t="str">
        <v xml:space="preserve">0 | </v>
      </c>
      <c r="CP25" t="str">
        <v xml:space="preserve">0 | </v>
      </c>
      <c r="CQ25" t="str">
        <v xml:space="preserve">0 | </v>
      </c>
      <c r="CR25" t="str">
        <v xml:space="preserve">0 | </v>
      </c>
      <c r="CS25" t="str">
        <v xml:space="preserve">0 | </v>
      </c>
      <c r="CT25" t="str">
        <v xml:space="preserve">0 | </v>
      </c>
      <c r="CU25" t="str">
        <v xml:space="preserve">0 | </v>
      </c>
      <c r="CV25" t="str">
        <v xml:space="preserve">0 | </v>
      </c>
      <c r="CW25" t="str">
        <v xml:space="preserve">0 | </v>
      </c>
      <c r="CX25" t="str">
        <v xml:space="preserve">0 | </v>
      </c>
      <c r="DQ25" cm="1">
        <f t="array" ref="DQ25:HM25">TRANSPOSE(_xlfn._xlws.SORT(_xlfn._xlws.FILTER(initialConditions[initial_conditions_level],initialConditions[experiment_ID]=A25)))</f>
        <v>0</v>
      </c>
      <c r="DR25">
        <v>0</v>
      </c>
      <c r="DS25">
        <v>0</v>
      </c>
      <c r="DT25">
        <v>0</v>
      </c>
      <c r="DU25">
        <v>0</v>
      </c>
      <c r="DV25">
        <v>0</v>
      </c>
      <c r="DW25">
        <v>0</v>
      </c>
      <c r="DX25">
        <v>0</v>
      </c>
      <c r="DY25">
        <v>0</v>
      </c>
      <c r="DZ25">
        <v>0</v>
      </c>
      <c r="EA25">
        <v>0</v>
      </c>
      <c r="EB25">
        <v>0</v>
      </c>
      <c r="EC25">
        <v>0</v>
      </c>
      <c r="ED25">
        <v>0</v>
      </c>
      <c r="EE25">
        <v>0</v>
      </c>
      <c r="EF25">
        <v>0</v>
      </c>
      <c r="EG25">
        <v>0</v>
      </c>
      <c r="EH25">
        <v>0</v>
      </c>
      <c r="EI25">
        <v>0</v>
      </c>
      <c r="EJ25">
        <v>0</v>
      </c>
      <c r="EK25">
        <v>0</v>
      </c>
      <c r="EL25">
        <v>0</v>
      </c>
      <c r="EM25">
        <v>0</v>
      </c>
      <c r="EN25">
        <v>0</v>
      </c>
      <c r="EO25">
        <v>0</v>
      </c>
      <c r="EP25">
        <v>0</v>
      </c>
      <c r="EQ25">
        <v>0</v>
      </c>
      <c r="ER25">
        <v>0</v>
      </c>
      <c r="ES25">
        <v>0</v>
      </c>
      <c r="ET25">
        <v>0</v>
      </c>
      <c r="EU25">
        <v>0</v>
      </c>
      <c r="EV25">
        <v>0</v>
      </c>
      <c r="EW25">
        <v>0</v>
      </c>
      <c r="EX25">
        <v>0</v>
      </c>
      <c r="EY25">
        <v>0</v>
      </c>
      <c r="EZ25">
        <v>0</v>
      </c>
      <c r="FA25">
        <v>0</v>
      </c>
      <c r="FB25">
        <v>0</v>
      </c>
      <c r="FC25">
        <v>0</v>
      </c>
      <c r="FD25">
        <v>0</v>
      </c>
      <c r="FE25">
        <v>0</v>
      </c>
      <c r="FF25">
        <v>0</v>
      </c>
      <c r="FG25">
        <v>0</v>
      </c>
      <c r="FH25">
        <v>0</v>
      </c>
      <c r="FI25">
        <v>0</v>
      </c>
      <c r="FJ25">
        <v>0</v>
      </c>
      <c r="FK25">
        <v>0</v>
      </c>
      <c r="FL25">
        <v>0</v>
      </c>
      <c r="FM25">
        <v>0</v>
      </c>
      <c r="FN25">
        <v>0</v>
      </c>
      <c r="FO25">
        <v>0</v>
      </c>
      <c r="FP25">
        <v>0</v>
      </c>
      <c r="FQ25">
        <v>0</v>
      </c>
      <c r="FR25">
        <v>0</v>
      </c>
      <c r="FS25">
        <v>0</v>
      </c>
      <c r="FT25">
        <v>0</v>
      </c>
      <c r="FU25">
        <v>0</v>
      </c>
      <c r="FV25">
        <v>0</v>
      </c>
      <c r="FW25">
        <v>0</v>
      </c>
      <c r="FX25">
        <v>0</v>
      </c>
      <c r="FY25">
        <v>0</v>
      </c>
      <c r="FZ25">
        <v>0</v>
      </c>
      <c r="GA25">
        <v>0</v>
      </c>
      <c r="GB25">
        <v>0</v>
      </c>
      <c r="GC25">
        <v>0</v>
      </c>
      <c r="GD25">
        <v>0</v>
      </c>
      <c r="GE25">
        <v>0</v>
      </c>
      <c r="GF25">
        <v>0</v>
      </c>
      <c r="GG25">
        <v>0</v>
      </c>
      <c r="GH25">
        <v>0</v>
      </c>
      <c r="GI25">
        <v>0</v>
      </c>
      <c r="GJ25">
        <v>0</v>
      </c>
      <c r="GK25">
        <v>0</v>
      </c>
      <c r="GL25">
        <v>0</v>
      </c>
      <c r="GM25">
        <v>0</v>
      </c>
      <c r="GN25">
        <v>0</v>
      </c>
      <c r="GO25">
        <v>0</v>
      </c>
      <c r="GP25">
        <v>0</v>
      </c>
      <c r="GQ25">
        <v>0</v>
      </c>
      <c r="GR25">
        <v>0</v>
      </c>
      <c r="GS25">
        <v>0</v>
      </c>
      <c r="GT25">
        <v>0</v>
      </c>
      <c r="GU25">
        <v>0</v>
      </c>
      <c r="GV25">
        <v>0</v>
      </c>
      <c r="GW25">
        <v>0</v>
      </c>
      <c r="GX25">
        <v>0</v>
      </c>
      <c r="GY25">
        <v>0</v>
      </c>
      <c r="GZ25">
        <v>0</v>
      </c>
      <c r="HA25">
        <v>0</v>
      </c>
      <c r="HB25">
        <v>0</v>
      </c>
      <c r="HC25">
        <v>0</v>
      </c>
      <c r="HD25">
        <v>0</v>
      </c>
      <c r="HE25">
        <v>0</v>
      </c>
      <c r="HF25">
        <v>0</v>
      </c>
      <c r="HG25">
        <v>0</v>
      </c>
      <c r="HH25">
        <v>0</v>
      </c>
      <c r="HI25">
        <v>0</v>
      </c>
      <c r="HJ25">
        <v>0</v>
      </c>
      <c r="HK25">
        <v>0</v>
      </c>
      <c r="HL25">
        <v>0</v>
      </c>
      <c r="HM25" t="str">
        <v/>
      </c>
    </row>
    <row r="26" spans="2:221" x14ac:dyDescent="0.35">
      <c r="B26" t="str" cm="1">
        <f t="array" ref="B26:CX26">TRANSPOSE(_xlfn._xlws.SORT(_xlfn._xlws.FILTER(initialConditions[initial_conditions_level]&amp;" | "&amp;initialConditions[initial_conditions_name],initialConditions[experiment_ID]=A26)))</f>
        <v xml:space="preserve"> | </v>
      </c>
      <c r="C26" t="str">
        <v xml:space="preserve">0 | </v>
      </c>
      <c r="D26" t="str">
        <v xml:space="preserve">0 | </v>
      </c>
      <c r="E26" t="str">
        <v xml:space="preserve">0 | </v>
      </c>
      <c r="F26" t="str">
        <v xml:space="preserve">0 | </v>
      </c>
      <c r="G26" t="str">
        <v xml:space="preserve">0 | </v>
      </c>
      <c r="H26" t="str">
        <v xml:space="preserve">0 | </v>
      </c>
      <c r="I26" t="str">
        <v xml:space="preserve">0 | </v>
      </c>
      <c r="J26" t="str">
        <v xml:space="preserve">0 | </v>
      </c>
      <c r="K26" t="str">
        <v xml:space="preserve">0 | </v>
      </c>
      <c r="L26" t="str">
        <v xml:space="preserve">0 | </v>
      </c>
      <c r="M26" t="str">
        <v xml:space="preserve">0 | </v>
      </c>
      <c r="N26" t="str">
        <v xml:space="preserve">0 | </v>
      </c>
      <c r="O26" t="str">
        <v xml:space="preserve">0 | </v>
      </c>
      <c r="P26" t="str">
        <v xml:space="preserve">0 | </v>
      </c>
      <c r="Q26" t="str">
        <v xml:space="preserve">0 | </v>
      </c>
      <c r="R26" t="str">
        <v xml:space="preserve">0 | </v>
      </c>
      <c r="S26" t="str">
        <v xml:space="preserve">0 | </v>
      </c>
      <c r="T26" t="str">
        <v xml:space="preserve">0 | </v>
      </c>
      <c r="U26" t="str">
        <v xml:space="preserve">0 | </v>
      </c>
      <c r="V26" t="str">
        <v xml:space="preserve">0 | </v>
      </c>
      <c r="W26" t="str">
        <v xml:space="preserve">0 | </v>
      </c>
      <c r="X26" t="str">
        <v xml:space="preserve">0 | </v>
      </c>
      <c r="Y26" t="str">
        <v xml:space="preserve">0 | </v>
      </c>
      <c r="Z26" t="str">
        <v xml:space="preserve">0 | </v>
      </c>
      <c r="AA26" t="str">
        <v xml:space="preserve">0 | </v>
      </c>
      <c r="AB26" t="str">
        <v xml:space="preserve">0 | </v>
      </c>
      <c r="AC26" t="str">
        <v xml:space="preserve">0 | </v>
      </c>
      <c r="AD26" t="str">
        <v xml:space="preserve">0 | </v>
      </c>
      <c r="AE26" t="str">
        <v xml:space="preserve">0 | </v>
      </c>
      <c r="AF26" t="str">
        <v xml:space="preserve">0 | </v>
      </c>
      <c r="AG26" t="str">
        <v xml:space="preserve">0 | </v>
      </c>
      <c r="AH26" t="str">
        <v xml:space="preserve">0 | </v>
      </c>
      <c r="AI26" t="str">
        <v xml:space="preserve">0 | </v>
      </c>
      <c r="AJ26" t="str">
        <v xml:space="preserve">0 | </v>
      </c>
      <c r="AK26" t="str">
        <v xml:space="preserve">0 | </v>
      </c>
      <c r="AL26" t="str">
        <v xml:space="preserve">0 | </v>
      </c>
      <c r="AM26" t="str">
        <v xml:space="preserve">0 | </v>
      </c>
      <c r="AN26" t="str">
        <v xml:space="preserve">0 | </v>
      </c>
      <c r="AO26" t="str">
        <v xml:space="preserve">0 | </v>
      </c>
      <c r="AP26" t="str">
        <v xml:space="preserve">0 | </v>
      </c>
      <c r="AQ26" t="str">
        <v xml:space="preserve">0 | </v>
      </c>
      <c r="AR26" t="str">
        <v xml:space="preserve">0 | </v>
      </c>
      <c r="AS26" t="str">
        <v xml:space="preserve">0 | </v>
      </c>
      <c r="AT26" t="str">
        <v xml:space="preserve">0 | </v>
      </c>
      <c r="AU26" t="str">
        <v xml:space="preserve">0 | </v>
      </c>
      <c r="AV26" t="str">
        <v xml:space="preserve">0 | </v>
      </c>
      <c r="AW26" t="str">
        <v xml:space="preserve">0 | </v>
      </c>
      <c r="AX26" t="str">
        <v xml:space="preserve">0 | </v>
      </c>
      <c r="AY26" t="str">
        <v xml:space="preserve">0 | </v>
      </c>
      <c r="AZ26" t="str">
        <v xml:space="preserve">0 | </v>
      </c>
      <c r="BA26" t="str">
        <v xml:space="preserve">0 | </v>
      </c>
      <c r="BB26" t="str">
        <v xml:space="preserve">0 | </v>
      </c>
      <c r="BC26" t="str">
        <v xml:space="preserve">0 | </v>
      </c>
      <c r="BD26" t="str">
        <v xml:space="preserve">0 | </v>
      </c>
      <c r="BE26" t="str">
        <v xml:space="preserve">0 | </v>
      </c>
      <c r="BF26" t="str">
        <v xml:space="preserve">0 | </v>
      </c>
      <c r="BG26" t="str">
        <v xml:space="preserve">0 | </v>
      </c>
      <c r="BH26" t="str">
        <v xml:space="preserve">0 | </v>
      </c>
      <c r="BI26" t="str">
        <v xml:space="preserve">0 | </v>
      </c>
      <c r="BJ26" t="str">
        <v xml:space="preserve">0 | </v>
      </c>
      <c r="BK26" t="str">
        <v xml:space="preserve">0 | </v>
      </c>
      <c r="BL26" t="str">
        <v xml:space="preserve">0 | </v>
      </c>
      <c r="BM26" t="str">
        <v xml:space="preserve">0 | </v>
      </c>
      <c r="BN26" t="str">
        <v xml:space="preserve">0 | </v>
      </c>
      <c r="BO26" t="str">
        <v xml:space="preserve">0 | </v>
      </c>
      <c r="BP26" t="str">
        <v xml:space="preserve">0 | </v>
      </c>
      <c r="BQ26" t="str">
        <v xml:space="preserve">0 | </v>
      </c>
      <c r="BR26" t="str">
        <v xml:space="preserve">0 | </v>
      </c>
      <c r="BS26" t="str">
        <v xml:space="preserve">0 | </v>
      </c>
      <c r="BT26" t="str">
        <v xml:space="preserve">0 | </v>
      </c>
      <c r="BU26" t="str">
        <v xml:space="preserve">0 | </v>
      </c>
      <c r="BV26" t="str">
        <v xml:space="preserve">0 | </v>
      </c>
      <c r="BW26" t="str">
        <v xml:space="preserve">0 | </v>
      </c>
      <c r="BX26" t="str">
        <v xml:space="preserve">0 | </v>
      </c>
      <c r="BY26" t="str">
        <v xml:space="preserve">0 | </v>
      </c>
      <c r="BZ26" t="str">
        <v xml:space="preserve">0 | </v>
      </c>
      <c r="CA26" t="str">
        <v xml:space="preserve">0 | </v>
      </c>
      <c r="CB26" t="str">
        <v xml:space="preserve">0 | </v>
      </c>
      <c r="CC26" t="str">
        <v xml:space="preserve">0 | </v>
      </c>
      <c r="CD26" t="str">
        <v xml:space="preserve">0 | </v>
      </c>
      <c r="CE26" t="str">
        <v xml:space="preserve">0 | </v>
      </c>
      <c r="CF26" t="str">
        <v xml:space="preserve">0 | </v>
      </c>
      <c r="CG26" t="str">
        <v xml:space="preserve">0 | </v>
      </c>
      <c r="CH26" t="str">
        <v xml:space="preserve">0 | </v>
      </c>
      <c r="CI26" t="str">
        <v xml:space="preserve">0 | </v>
      </c>
      <c r="CJ26" t="str">
        <v xml:space="preserve">0 | </v>
      </c>
      <c r="CK26" t="str">
        <v xml:space="preserve">0 | </v>
      </c>
      <c r="CL26" t="str">
        <v xml:space="preserve">0 | </v>
      </c>
      <c r="CM26" t="str">
        <v xml:space="preserve">0 | </v>
      </c>
      <c r="CN26" t="str">
        <v xml:space="preserve">0 | </v>
      </c>
      <c r="CO26" t="str">
        <v xml:space="preserve">0 | </v>
      </c>
      <c r="CP26" t="str">
        <v xml:space="preserve">0 | </v>
      </c>
      <c r="CQ26" t="str">
        <v xml:space="preserve">0 | </v>
      </c>
      <c r="CR26" t="str">
        <v xml:space="preserve">0 | </v>
      </c>
      <c r="CS26" t="str">
        <v xml:space="preserve">0 | </v>
      </c>
      <c r="CT26" t="str">
        <v xml:space="preserve">0 | </v>
      </c>
      <c r="CU26" t="str">
        <v xml:space="preserve">0 | </v>
      </c>
      <c r="CV26" t="str">
        <v xml:space="preserve">0 | </v>
      </c>
      <c r="CW26" t="str">
        <v xml:space="preserve">0 | </v>
      </c>
      <c r="CX26" t="str">
        <v xml:space="preserve">0 | </v>
      </c>
      <c r="DQ26" cm="1">
        <f t="array" ref="DQ26:HM26">TRANSPOSE(_xlfn._xlws.SORT(_xlfn._xlws.FILTER(initialConditions[initial_conditions_level],initialConditions[experiment_ID]=A26)))</f>
        <v>0</v>
      </c>
      <c r="DR26">
        <v>0</v>
      </c>
      <c r="DS26">
        <v>0</v>
      </c>
      <c r="DT26">
        <v>0</v>
      </c>
      <c r="DU26">
        <v>0</v>
      </c>
      <c r="DV26">
        <v>0</v>
      </c>
      <c r="DW26">
        <v>0</v>
      </c>
      <c r="DX26">
        <v>0</v>
      </c>
      <c r="DY26">
        <v>0</v>
      </c>
      <c r="DZ26">
        <v>0</v>
      </c>
      <c r="EA26">
        <v>0</v>
      </c>
      <c r="EB26">
        <v>0</v>
      </c>
      <c r="EC26">
        <v>0</v>
      </c>
      <c r="ED26">
        <v>0</v>
      </c>
      <c r="EE26">
        <v>0</v>
      </c>
      <c r="EF26">
        <v>0</v>
      </c>
      <c r="EG26">
        <v>0</v>
      </c>
      <c r="EH26">
        <v>0</v>
      </c>
      <c r="EI26">
        <v>0</v>
      </c>
      <c r="EJ26">
        <v>0</v>
      </c>
      <c r="EK26">
        <v>0</v>
      </c>
      <c r="EL26">
        <v>0</v>
      </c>
      <c r="EM26">
        <v>0</v>
      </c>
      <c r="EN26">
        <v>0</v>
      </c>
      <c r="EO26">
        <v>0</v>
      </c>
      <c r="EP26">
        <v>0</v>
      </c>
      <c r="EQ26">
        <v>0</v>
      </c>
      <c r="ER26">
        <v>0</v>
      </c>
      <c r="ES26">
        <v>0</v>
      </c>
      <c r="ET26">
        <v>0</v>
      </c>
      <c r="EU26">
        <v>0</v>
      </c>
      <c r="EV26">
        <v>0</v>
      </c>
      <c r="EW26">
        <v>0</v>
      </c>
      <c r="EX26">
        <v>0</v>
      </c>
      <c r="EY26">
        <v>0</v>
      </c>
      <c r="EZ26">
        <v>0</v>
      </c>
      <c r="FA26">
        <v>0</v>
      </c>
      <c r="FB26">
        <v>0</v>
      </c>
      <c r="FC26">
        <v>0</v>
      </c>
      <c r="FD26">
        <v>0</v>
      </c>
      <c r="FE26">
        <v>0</v>
      </c>
      <c r="FF26">
        <v>0</v>
      </c>
      <c r="FG26">
        <v>0</v>
      </c>
      <c r="FH26">
        <v>0</v>
      </c>
      <c r="FI26">
        <v>0</v>
      </c>
      <c r="FJ26">
        <v>0</v>
      </c>
      <c r="FK26">
        <v>0</v>
      </c>
      <c r="FL26">
        <v>0</v>
      </c>
      <c r="FM26">
        <v>0</v>
      </c>
      <c r="FN26">
        <v>0</v>
      </c>
      <c r="FO26">
        <v>0</v>
      </c>
      <c r="FP26">
        <v>0</v>
      </c>
      <c r="FQ26">
        <v>0</v>
      </c>
      <c r="FR26">
        <v>0</v>
      </c>
      <c r="FS26">
        <v>0</v>
      </c>
      <c r="FT26">
        <v>0</v>
      </c>
      <c r="FU26">
        <v>0</v>
      </c>
      <c r="FV26">
        <v>0</v>
      </c>
      <c r="FW26">
        <v>0</v>
      </c>
      <c r="FX26">
        <v>0</v>
      </c>
      <c r="FY26">
        <v>0</v>
      </c>
      <c r="FZ26">
        <v>0</v>
      </c>
      <c r="GA26">
        <v>0</v>
      </c>
      <c r="GB26">
        <v>0</v>
      </c>
      <c r="GC26">
        <v>0</v>
      </c>
      <c r="GD26">
        <v>0</v>
      </c>
      <c r="GE26">
        <v>0</v>
      </c>
      <c r="GF26">
        <v>0</v>
      </c>
      <c r="GG26">
        <v>0</v>
      </c>
      <c r="GH26">
        <v>0</v>
      </c>
      <c r="GI26">
        <v>0</v>
      </c>
      <c r="GJ26">
        <v>0</v>
      </c>
      <c r="GK26">
        <v>0</v>
      </c>
      <c r="GL26">
        <v>0</v>
      </c>
      <c r="GM26">
        <v>0</v>
      </c>
      <c r="GN26">
        <v>0</v>
      </c>
      <c r="GO26">
        <v>0</v>
      </c>
      <c r="GP26">
        <v>0</v>
      </c>
      <c r="GQ26">
        <v>0</v>
      </c>
      <c r="GR26">
        <v>0</v>
      </c>
      <c r="GS26">
        <v>0</v>
      </c>
      <c r="GT26">
        <v>0</v>
      </c>
      <c r="GU26">
        <v>0</v>
      </c>
      <c r="GV26">
        <v>0</v>
      </c>
      <c r="GW26">
        <v>0</v>
      </c>
      <c r="GX26">
        <v>0</v>
      </c>
      <c r="GY26">
        <v>0</v>
      </c>
      <c r="GZ26">
        <v>0</v>
      </c>
      <c r="HA26">
        <v>0</v>
      </c>
      <c r="HB26">
        <v>0</v>
      </c>
      <c r="HC26">
        <v>0</v>
      </c>
      <c r="HD26">
        <v>0</v>
      </c>
      <c r="HE26">
        <v>0</v>
      </c>
      <c r="HF26">
        <v>0</v>
      </c>
      <c r="HG26">
        <v>0</v>
      </c>
      <c r="HH26">
        <v>0</v>
      </c>
      <c r="HI26">
        <v>0</v>
      </c>
      <c r="HJ26">
        <v>0</v>
      </c>
      <c r="HK26">
        <v>0</v>
      </c>
      <c r="HL26">
        <v>0</v>
      </c>
      <c r="HM26" t="str">
        <v/>
      </c>
    </row>
    <row r="27" spans="2:221" x14ac:dyDescent="0.35">
      <c r="B27" t="str" cm="1">
        <f t="array" ref="B27:CX27">TRANSPOSE(_xlfn._xlws.SORT(_xlfn._xlws.FILTER(initialConditions[initial_conditions_level]&amp;" | "&amp;initialConditions[initial_conditions_name],initialConditions[experiment_ID]=A27)))</f>
        <v xml:space="preserve"> | </v>
      </c>
      <c r="C27" t="str">
        <v xml:space="preserve">0 | </v>
      </c>
      <c r="D27" t="str">
        <v xml:space="preserve">0 | </v>
      </c>
      <c r="E27" t="str">
        <v xml:space="preserve">0 | </v>
      </c>
      <c r="F27" t="str">
        <v xml:space="preserve">0 | </v>
      </c>
      <c r="G27" t="str">
        <v xml:space="preserve">0 | </v>
      </c>
      <c r="H27" t="str">
        <v xml:space="preserve">0 | </v>
      </c>
      <c r="I27" t="str">
        <v xml:space="preserve">0 | </v>
      </c>
      <c r="J27" t="str">
        <v xml:space="preserve">0 | </v>
      </c>
      <c r="K27" t="str">
        <v xml:space="preserve">0 | </v>
      </c>
      <c r="L27" t="str">
        <v xml:space="preserve">0 | </v>
      </c>
      <c r="M27" t="str">
        <v xml:space="preserve">0 | </v>
      </c>
      <c r="N27" t="str">
        <v xml:space="preserve">0 | </v>
      </c>
      <c r="O27" t="str">
        <v xml:space="preserve">0 | </v>
      </c>
      <c r="P27" t="str">
        <v xml:space="preserve">0 | </v>
      </c>
      <c r="Q27" t="str">
        <v xml:space="preserve">0 | </v>
      </c>
      <c r="R27" t="str">
        <v xml:space="preserve">0 | </v>
      </c>
      <c r="S27" t="str">
        <v xml:space="preserve">0 | </v>
      </c>
      <c r="T27" t="str">
        <v xml:space="preserve">0 | </v>
      </c>
      <c r="U27" t="str">
        <v xml:space="preserve">0 | </v>
      </c>
      <c r="V27" t="str">
        <v xml:space="preserve">0 | </v>
      </c>
      <c r="W27" t="str">
        <v xml:space="preserve">0 | </v>
      </c>
      <c r="X27" t="str">
        <v xml:space="preserve">0 | </v>
      </c>
      <c r="Y27" t="str">
        <v xml:space="preserve">0 | </v>
      </c>
      <c r="Z27" t="str">
        <v xml:space="preserve">0 | </v>
      </c>
      <c r="AA27" t="str">
        <v xml:space="preserve">0 | </v>
      </c>
      <c r="AB27" t="str">
        <v xml:space="preserve">0 | </v>
      </c>
      <c r="AC27" t="str">
        <v xml:space="preserve">0 | </v>
      </c>
      <c r="AD27" t="str">
        <v xml:space="preserve">0 | </v>
      </c>
      <c r="AE27" t="str">
        <v xml:space="preserve">0 | </v>
      </c>
      <c r="AF27" t="str">
        <v xml:space="preserve">0 | </v>
      </c>
      <c r="AG27" t="str">
        <v xml:space="preserve">0 | </v>
      </c>
      <c r="AH27" t="str">
        <v xml:space="preserve">0 | </v>
      </c>
      <c r="AI27" t="str">
        <v xml:space="preserve">0 | </v>
      </c>
      <c r="AJ27" t="str">
        <v xml:space="preserve">0 | </v>
      </c>
      <c r="AK27" t="str">
        <v xml:space="preserve">0 | </v>
      </c>
      <c r="AL27" t="str">
        <v xml:space="preserve">0 | </v>
      </c>
      <c r="AM27" t="str">
        <v xml:space="preserve">0 | </v>
      </c>
      <c r="AN27" t="str">
        <v xml:space="preserve">0 | </v>
      </c>
      <c r="AO27" t="str">
        <v xml:space="preserve">0 | </v>
      </c>
      <c r="AP27" t="str">
        <v xml:space="preserve">0 | </v>
      </c>
      <c r="AQ27" t="str">
        <v xml:space="preserve">0 | </v>
      </c>
      <c r="AR27" t="str">
        <v xml:space="preserve">0 | </v>
      </c>
      <c r="AS27" t="str">
        <v xml:space="preserve">0 | </v>
      </c>
      <c r="AT27" t="str">
        <v xml:space="preserve">0 | </v>
      </c>
      <c r="AU27" t="str">
        <v xml:space="preserve">0 | </v>
      </c>
      <c r="AV27" t="str">
        <v xml:space="preserve">0 | </v>
      </c>
      <c r="AW27" t="str">
        <v xml:space="preserve">0 | </v>
      </c>
      <c r="AX27" t="str">
        <v xml:space="preserve">0 | </v>
      </c>
      <c r="AY27" t="str">
        <v xml:space="preserve">0 | </v>
      </c>
      <c r="AZ27" t="str">
        <v xml:space="preserve">0 | </v>
      </c>
      <c r="BA27" t="str">
        <v xml:space="preserve">0 | </v>
      </c>
      <c r="BB27" t="str">
        <v xml:space="preserve">0 | </v>
      </c>
      <c r="BC27" t="str">
        <v xml:space="preserve">0 | </v>
      </c>
      <c r="BD27" t="str">
        <v xml:space="preserve">0 | </v>
      </c>
      <c r="BE27" t="str">
        <v xml:space="preserve">0 | </v>
      </c>
      <c r="BF27" t="str">
        <v xml:space="preserve">0 | </v>
      </c>
      <c r="BG27" t="str">
        <v xml:space="preserve">0 | </v>
      </c>
      <c r="BH27" t="str">
        <v xml:space="preserve">0 | </v>
      </c>
      <c r="BI27" t="str">
        <v xml:space="preserve">0 | </v>
      </c>
      <c r="BJ27" t="str">
        <v xml:space="preserve">0 | </v>
      </c>
      <c r="BK27" t="str">
        <v xml:space="preserve">0 | </v>
      </c>
      <c r="BL27" t="str">
        <v xml:space="preserve">0 | </v>
      </c>
      <c r="BM27" t="str">
        <v xml:space="preserve">0 | </v>
      </c>
      <c r="BN27" t="str">
        <v xml:space="preserve">0 | </v>
      </c>
      <c r="BO27" t="str">
        <v xml:space="preserve">0 | </v>
      </c>
      <c r="BP27" t="str">
        <v xml:space="preserve">0 | </v>
      </c>
      <c r="BQ27" t="str">
        <v xml:space="preserve">0 | </v>
      </c>
      <c r="BR27" t="str">
        <v xml:space="preserve">0 | </v>
      </c>
      <c r="BS27" t="str">
        <v xml:space="preserve">0 | </v>
      </c>
      <c r="BT27" t="str">
        <v xml:space="preserve">0 | </v>
      </c>
      <c r="BU27" t="str">
        <v xml:space="preserve">0 | </v>
      </c>
      <c r="BV27" t="str">
        <v xml:space="preserve">0 | </v>
      </c>
      <c r="BW27" t="str">
        <v xml:space="preserve">0 | </v>
      </c>
      <c r="BX27" t="str">
        <v xml:space="preserve">0 | </v>
      </c>
      <c r="BY27" t="str">
        <v xml:space="preserve">0 | </v>
      </c>
      <c r="BZ27" t="str">
        <v xml:space="preserve">0 | </v>
      </c>
      <c r="CA27" t="str">
        <v xml:space="preserve">0 | </v>
      </c>
      <c r="CB27" t="str">
        <v xml:space="preserve">0 | </v>
      </c>
      <c r="CC27" t="str">
        <v xml:space="preserve">0 | </v>
      </c>
      <c r="CD27" t="str">
        <v xml:space="preserve">0 | </v>
      </c>
      <c r="CE27" t="str">
        <v xml:space="preserve">0 | </v>
      </c>
      <c r="CF27" t="str">
        <v xml:space="preserve">0 | </v>
      </c>
      <c r="CG27" t="str">
        <v xml:space="preserve">0 | </v>
      </c>
      <c r="CH27" t="str">
        <v xml:space="preserve">0 | </v>
      </c>
      <c r="CI27" t="str">
        <v xml:space="preserve">0 | </v>
      </c>
      <c r="CJ27" t="str">
        <v xml:space="preserve">0 | </v>
      </c>
      <c r="CK27" t="str">
        <v xml:space="preserve">0 | </v>
      </c>
      <c r="CL27" t="str">
        <v xml:space="preserve">0 | </v>
      </c>
      <c r="CM27" t="str">
        <v xml:space="preserve">0 | </v>
      </c>
      <c r="CN27" t="str">
        <v xml:space="preserve">0 | </v>
      </c>
      <c r="CO27" t="str">
        <v xml:space="preserve">0 | </v>
      </c>
      <c r="CP27" t="str">
        <v xml:space="preserve">0 | </v>
      </c>
      <c r="CQ27" t="str">
        <v xml:space="preserve">0 | </v>
      </c>
      <c r="CR27" t="str">
        <v xml:space="preserve">0 | </v>
      </c>
      <c r="CS27" t="str">
        <v xml:space="preserve">0 | </v>
      </c>
      <c r="CT27" t="str">
        <v xml:space="preserve">0 | </v>
      </c>
      <c r="CU27" t="str">
        <v xml:space="preserve">0 | </v>
      </c>
      <c r="CV27" t="str">
        <v xml:space="preserve">0 | </v>
      </c>
      <c r="CW27" t="str">
        <v xml:space="preserve">0 | </v>
      </c>
      <c r="CX27" t="str">
        <v xml:space="preserve">0 | </v>
      </c>
      <c r="DQ27" cm="1">
        <f t="array" ref="DQ27:HM27">TRANSPOSE(_xlfn._xlws.SORT(_xlfn._xlws.FILTER(initialConditions[initial_conditions_level],initialConditions[experiment_ID]=A27)))</f>
        <v>0</v>
      </c>
      <c r="DR27">
        <v>0</v>
      </c>
      <c r="DS27">
        <v>0</v>
      </c>
      <c r="DT27">
        <v>0</v>
      </c>
      <c r="DU27">
        <v>0</v>
      </c>
      <c r="DV27">
        <v>0</v>
      </c>
      <c r="DW27">
        <v>0</v>
      </c>
      <c r="DX27">
        <v>0</v>
      </c>
      <c r="DY27">
        <v>0</v>
      </c>
      <c r="DZ27">
        <v>0</v>
      </c>
      <c r="EA27">
        <v>0</v>
      </c>
      <c r="EB27">
        <v>0</v>
      </c>
      <c r="EC27">
        <v>0</v>
      </c>
      <c r="ED27">
        <v>0</v>
      </c>
      <c r="EE27">
        <v>0</v>
      </c>
      <c r="EF27">
        <v>0</v>
      </c>
      <c r="EG27">
        <v>0</v>
      </c>
      <c r="EH27">
        <v>0</v>
      </c>
      <c r="EI27">
        <v>0</v>
      </c>
      <c r="EJ27">
        <v>0</v>
      </c>
      <c r="EK27">
        <v>0</v>
      </c>
      <c r="EL27">
        <v>0</v>
      </c>
      <c r="EM27">
        <v>0</v>
      </c>
      <c r="EN27">
        <v>0</v>
      </c>
      <c r="EO27">
        <v>0</v>
      </c>
      <c r="EP27">
        <v>0</v>
      </c>
      <c r="EQ27">
        <v>0</v>
      </c>
      <c r="ER27">
        <v>0</v>
      </c>
      <c r="ES27">
        <v>0</v>
      </c>
      <c r="ET27">
        <v>0</v>
      </c>
      <c r="EU27">
        <v>0</v>
      </c>
      <c r="EV27">
        <v>0</v>
      </c>
      <c r="EW27">
        <v>0</v>
      </c>
      <c r="EX27">
        <v>0</v>
      </c>
      <c r="EY27">
        <v>0</v>
      </c>
      <c r="EZ27">
        <v>0</v>
      </c>
      <c r="FA27">
        <v>0</v>
      </c>
      <c r="FB27">
        <v>0</v>
      </c>
      <c r="FC27">
        <v>0</v>
      </c>
      <c r="FD27">
        <v>0</v>
      </c>
      <c r="FE27">
        <v>0</v>
      </c>
      <c r="FF27">
        <v>0</v>
      </c>
      <c r="FG27">
        <v>0</v>
      </c>
      <c r="FH27">
        <v>0</v>
      </c>
      <c r="FI27">
        <v>0</v>
      </c>
      <c r="FJ27">
        <v>0</v>
      </c>
      <c r="FK27">
        <v>0</v>
      </c>
      <c r="FL27">
        <v>0</v>
      </c>
      <c r="FM27">
        <v>0</v>
      </c>
      <c r="FN27">
        <v>0</v>
      </c>
      <c r="FO27">
        <v>0</v>
      </c>
      <c r="FP27">
        <v>0</v>
      </c>
      <c r="FQ27">
        <v>0</v>
      </c>
      <c r="FR27">
        <v>0</v>
      </c>
      <c r="FS27">
        <v>0</v>
      </c>
      <c r="FT27">
        <v>0</v>
      </c>
      <c r="FU27">
        <v>0</v>
      </c>
      <c r="FV27">
        <v>0</v>
      </c>
      <c r="FW27">
        <v>0</v>
      </c>
      <c r="FX27">
        <v>0</v>
      </c>
      <c r="FY27">
        <v>0</v>
      </c>
      <c r="FZ27">
        <v>0</v>
      </c>
      <c r="GA27">
        <v>0</v>
      </c>
      <c r="GB27">
        <v>0</v>
      </c>
      <c r="GC27">
        <v>0</v>
      </c>
      <c r="GD27">
        <v>0</v>
      </c>
      <c r="GE27">
        <v>0</v>
      </c>
      <c r="GF27">
        <v>0</v>
      </c>
      <c r="GG27">
        <v>0</v>
      </c>
      <c r="GH27">
        <v>0</v>
      </c>
      <c r="GI27">
        <v>0</v>
      </c>
      <c r="GJ27">
        <v>0</v>
      </c>
      <c r="GK27">
        <v>0</v>
      </c>
      <c r="GL27">
        <v>0</v>
      </c>
      <c r="GM27">
        <v>0</v>
      </c>
      <c r="GN27">
        <v>0</v>
      </c>
      <c r="GO27">
        <v>0</v>
      </c>
      <c r="GP27">
        <v>0</v>
      </c>
      <c r="GQ27">
        <v>0</v>
      </c>
      <c r="GR27">
        <v>0</v>
      </c>
      <c r="GS27">
        <v>0</v>
      </c>
      <c r="GT27">
        <v>0</v>
      </c>
      <c r="GU27">
        <v>0</v>
      </c>
      <c r="GV27">
        <v>0</v>
      </c>
      <c r="GW27">
        <v>0</v>
      </c>
      <c r="GX27">
        <v>0</v>
      </c>
      <c r="GY27">
        <v>0</v>
      </c>
      <c r="GZ27">
        <v>0</v>
      </c>
      <c r="HA27">
        <v>0</v>
      </c>
      <c r="HB27">
        <v>0</v>
      </c>
      <c r="HC27">
        <v>0</v>
      </c>
      <c r="HD27">
        <v>0</v>
      </c>
      <c r="HE27">
        <v>0</v>
      </c>
      <c r="HF27">
        <v>0</v>
      </c>
      <c r="HG27">
        <v>0</v>
      </c>
      <c r="HH27">
        <v>0</v>
      </c>
      <c r="HI27">
        <v>0</v>
      </c>
      <c r="HJ27">
        <v>0</v>
      </c>
      <c r="HK27">
        <v>0</v>
      </c>
      <c r="HL27">
        <v>0</v>
      </c>
      <c r="HM27" t="str">
        <v/>
      </c>
    </row>
    <row r="28" spans="2:221" x14ac:dyDescent="0.35">
      <c r="B28" t="str" cm="1">
        <f t="array" ref="B28:CX28">TRANSPOSE(_xlfn._xlws.SORT(_xlfn._xlws.FILTER(initialConditions[initial_conditions_level]&amp;" | "&amp;initialConditions[initial_conditions_name],initialConditions[experiment_ID]=A28)))</f>
        <v xml:space="preserve"> | </v>
      </c>
      <c r="C28" t="str">
        <v xml:space="preserve">0 | </v>
      </c>
      <c r="D28" t="str">
        <v xml:space="preserve">0 | </v>
      </c>
      <c r="E28" t="str">
        <v xml:space="preserve">0 | </v>
      </c>
      <c r="F28" t="str">
        <v xml:space="preserve">0 | </v>
      </c>
      <c r="G28" t="str">
        <v xml:space="preserve">0 | </v>
      </c>
      <c r="H28" t="str">
        <v xml:space="preserve">0 | </v>
      </c>
      <c r="I28" t="str">
        <v xml:space="preserve">0 | </v>
      </c>
      <c r="J28" t="str">
        <v xml:space="preserve">0 | </v>
      </c>
      <c r="K28" t="str">
        <v xml:space="preserve">0 | </v>
      </c>
      <c r="L28" t="str">
        <v xml:space="preserve">0 | </v>
      </c>
      <c r="M28" t="str">
        <v xml:space="preserve">0 | </v>
      </c>
      <c r="N28" t="str">
        <v xml:space="preserve">0 | </v>
      </c>
      <c r="O28" t="str">
        <v xml:space="preserve">0 | </v>
      </c>
      <c r="P28" t="str">
        <v xml:space="preserve">0 | </v>
      </c>
      <c r="Q28" t="str">
        <v xml:space="preserve">0 | </v>
      </c>
      <c r="R28" t="str">
        <v xml:space="preserve">0 | </v>
      </c>
      <c r="S28" t="str">
        <v xml:space="preserve">0 | </v>
      </c>
      <c r="T28" t="str">
        <v xml:space="preserve">0 | </v>
      </c>
      <c r="U28" t="str">
        <v xml:space="preserve">0 | </v>
      </c>
      <c r="V28" t="str">
        <v xml:space="preserve">0 | </v>
      </c>
      <c r="W28" t="str">
        <v xml:space="preserve">0 | </v>
      </c>
      <c r="X28" t="str">
        <v xml:space="preserve">0 | </v>
      </c>
      <c r="Y28" t="str">
        <v xml:space="preserve">0 | </v>
      </c>
      <c r="Z28" t="str">
        <v xml:space="preserve">0 | </v>
      </c>
      <c r="AA28" t="str">
        <v xml:space="preserve">0 | </v>
      </c>
      <c r="AB28" t="str">
        <v xml:space="preserve">0 | </v>
      </c>
      <c r="AC28" t="str">
        <v xml:space="preserve">0 | </v>
      </c>
      <c r="AD28" t="str">
        <v xml:space="preserve">0 | </v>
      </c>
      <c r="AE28" t="str">
        <v xml:space="preserve">0 | </v>
      </c>
      <c r="AF28" t="str">
        <v xml:space="preserve">0 | </v>
      </c>
      <c r="AG28" t="str">
        <v xml:space="preserve">0 | </v>
      </c>
      <c r="AH28" t="str">
        <v xml:space="preserve">0 | </v>
      </c>
      <c r="AI28" t="str">
        <v xml:space="preserve">0 | </v>
      </c>
      <c r="AJ28" t="str">
        <v xml:space="preserve">0 | </v>
      </c>
      <c r="AK28" t="str">
        <v xml:space="preserve">0 | </v>
      </c>
      <c r="AL28" t="str">
        <v xml:space="preserve">0 | </v>
      </c>
      <c r="AM28" t="str">
        <v xml:space="preserve">0 | </v>
      </c>
      <c r="AN28" t="str">
        <v xml:space="preserve">0 | </v>
      </c>
      <c r="AO28" t="str">
        <v xml:space="preserve">0 | </v>
      </c>
      <c r="AP28" t="str">
        <v xml:space="preserve">0 | </v>
      </c>
      <c r="AQ28" t="str">
        <v xml:space="preserve">0 | </v>
      </c>
      <c r="AR28" t="str">
        <v xml:space="preserve">0 | </v>
      </c>
      <c r="AS28" t="str">
        <v xml:space="preserve">0 | </v>
      </c>
      <c r="AT28" t="str">
        <v xml:space="preserve">0 | </v>
      </c>
      <c r="AU28" t="str">
        <v xml:space="preserve">0 | </v>
      </c>
      <c r="AV28" t="str">
        <v xml:space="preserve">0 | </v>
      </c>
      <c r="AW28" t="str">
        <v xml:space="preserve">0 | </v>
      </c>
      <c r="AX28" t="str">
        <v xml:space="preserve">0 | </v>
      </c>
      <c r="AY28" t="str">
        <v xml:space="preserve">0 | </v>
      </c>
      <c r="AZ28" t="str">
        <v xml:space="preserve">0 | </v>
      </c>
      <c r="BA28" t="str">
        <v xml:space="preserve">0 | </v>
      </c>
      <c r="BB28" t="str">
        <v xml:space="preserve">0 | </v>
      </c>
      <c r="BC28" t="str">
        <v xml:space="preserve">0 | </v>
      </c>
      <c r="BD28" t="str">
        <v xml:space="preserve">0 | </v>
      </c>
      <c r="BE28" t="str">
        <v xml:space="preserve">0 | </v>
      </c>
      <c r="BF28" t="str">
        <v xml:space="preserve">0 | </v>
      </c>
      <c r="BG28" t="str">
        <v xml:space="preserve">0 | </v>
      </c>
      <c r="BH28" t="str">
        <v xml:space="preserve">0 | </v>
      </c>
      <c r="BI28" t="str">
        <v xml:space="preserve">0 | </v>
      </c>
      <c r="BJ28" t="str">
        <v xml:space="preserve">0 | </v>
      </c>
      <c r="BK28" t="str">
        <v xml:space="preserve">0 | </v>
      </c>
      <c r="BL28" t="str">
        <v xml:space="preserve">0 | </v>
      </c>
      <c r="BM28" t="str">
        <v xml:space="preserve">0 | </v>
      </c>
      <c r="BN28" t="str">
        <v xml:space="preserve">0 | </v>
      </c>
      <c r="BO28" t="str">
        <v xml:space="preserve">0 | </v>
      </c>
      <c r="BP28" t="str">
        <v xml:space="preserve">0 | </v>
      </c>
      <c r="BQ28" t="str">
        <v xml:space="preserve">0 | </v>
      </c>
      <c r="BR28" t="str">
        <v xml:space="preserve">0 | </v>
      </c>
      <c r="BS28" t="str">
        <v xml:space="preserve">0 | </v>
      </c>
      <c r="BT28" t="str">
        <v xml:space="preserve">0 | </v>
      </c>
      <c r="BU28" t="str">
        <v xml:space="preserve">0 | </v>
      </c>
      <c r="BV28" t="str">
        <v xml:space="preserve">0 | </v>
      </c>
      <c r="BW28" t="str">
        <v xml:space="preserve">0 | </v>
      </c>
      <c r="BX28" t="str">
        <v xml:space="preserve">0 | </v>
      </c>
      <c r="BY28" t="str">
        <v xml:space="preserve">0 | </v>
      </c>
      <c r="BZ28" t="str">
        <v xml:space="preserve">0 | </v>
      </c>
      <c r="CA28" t="str">
        <v xml:space="preserve">0 | </v>
      </c>
      <c r="CB28" t="str">
        <v xml:space="preserve">0 | </v>
      </c>
      <c r="CC28" t="str">
        <v xml:space="preserve">0 | </v>
      </c>
      <c r="CD28" t="str">
        <v xml:space="preserve">0 | </v>
      </c>
      <c r="CE28" t="str">
        <v xml:space="preserve">0 | </v>
      </c>
      <c r="CF28" t="str">
        <v xml:space="preserve">0 | </v>
      </c>
      <c r="CG28" t="str">
        <v xml:space="preserve">0 | </v>
      </c>
      <c r="CH28" t="str">
        <v xml:space="preserve">0 | </v>
      </c>
      <c r="CI28" t="str">
        <v xml:space="preserve">0 | </v>
      </c>
      <c r="CJ28" t="str">
        <v xml:space="preserve">0 | </v>
      </c>
      <c r="CK28" t="str">
        <v xml:space="preserve">0 | </v>
      </c>
      <c r="CL28" t="str">
        <v xml:space="preserve">0 | </v>
      </c>
      <c r="CM28" t="str">
        <v xml:space="preserve">0 | </v>
      </c>
      <c r="CN28" t="str">
        <v xml:space="preserve">0 | </v>
      </c>
      <c r="CO28" t="str">
        <v xml:space="preserve">0 | </v>
      </c>
      <c r="CP28" t="str">
        <v xml:space="preserve">0 | </v>
      </c>
      <c r="CQ28" t="str">
        <v xml:space="preserve">0 | </v>
      </c>
      <c r="CR28" t="str">
        <v xml:space="preserve">0 | </v>
      </c>
      <c r="CS28" t="str">
        <v xml:space="preserve">0 | </v>
      </c>
      <c r="CT28" t="str">
        <v xml:space="preserve">0 | </v>
      </c>
      <c r="CU28" t="str">
        <v xml:space="preserve">0 | </v>
      </c>
      <c r="CV28" t="str">
        <v xml:space="preserve">0 | </v>
      </c>
      <c r="CW28" t="str">
        <v xml:space="preserve">0 | </v>
      </c>
      <c r="CX28" t="str">
        <v xml:space="preserve">0 | </v>
      </c>
      <c r="DQ28" cm="1">
        <f t="array" ref="DQ28:HM28">TRANSPOSE(_xlfn._xlws.SORT(_xlfn._xlws.FILTER(initialConditions[initial_conditions_level],initialConditions[experiment_ID]=A28)))</f>
        <v>0</v>
      </c>
      <c r="DR28">
        <v>0</v>
      </c>
      <c r="DS28">
        <v>0</v>
      </c>
      <c r="DT28">
        <v>0</v>
      </c>
      <c r="DU28">
        <v>0</v>
      </c>
      <c r="DV28">
        <v>0</v>
      </c>
      <c r="DW28">
        <v>0</v>
      </c>
      <c r="DX28">
        <v>0</v>
      </c>
      <c r="DY28">
        <v>0</v>
      </c>
      <c r="DZ28">
        <v>0</v>
      </c>
      <c r="EA28">
        <v>0</v>
      </c>
      <c r="EB28">
        <v>0</v>
      </c>
      <c r="EC28">
        <v>0</v>
      </c>
      <c r="ED28">
        <v>0</v>
      </c>
      <c r="EE28">
        <v>0</v>
      </c>
      <c r="EF28">
        <v>0</v>
      </c>
      <c r="EG28">
        <v>0</v>
      </c>
      <c r="EH28">
        <v>0</v>
      </c>
      <c r="EI28">
        <v>0</v>
      </c>
      <c r="EJ28">
        <v>0</v>
      </c>
      <c r="EK28">
        <v>0</v>
      </c>
      <c r="EL28">
        <v>0</v>
      </c>
      <c r="EM28">
        <v>0</v>
      </c>
      <c r="EN28">
        <v>0</v>
      </c>
      <c r="EO28">
        <v>0</v>
      </c>
      <c r="EP28">
        <v>0</v>
      </c>
      <c r="EQ28">
        <v>0</v>
      </c>
      <c r="ER28">
        <v>0</v>
      </c>
      <c r="ES28">
        <v>0</v>
      </c>
      <c r="ET28">
        <v>0</v>
      </c>
      <c r="EU28">
        <v>0</v>
      </c>
      <c r="EV28">
        <v>0</v>
      </c>
      <c r="EW28">
        <v>0</v>
      </c>
      <c r="EX28">
        <v>0</v>
      </c>
      <c r="EY28">
        <v>0</v>
      </c>
      <c r="EZ28">
        <v>0</v>
      </c>
      <c r="FA28">
        <v>0</v>
      </c>
      <c r="FB28">
        <v>0</v>
      </c>
      <c r="FC28">
        <v>0</v>
      </c>
      <c r="FD28">
        <v>0</v>
      </c>
      <c r="FE28">
        <v>0</v>
      </c>
      <c r="FF28">
        <v>0</v>
      </c>
      <c r="FG28">
        <v>0</v>
      </c>
      <c r="FH28">
        <v>0</v>
      </c>
      <c r="FI28">
        <v>0</v>
      </c>
      <c r="FJ28">
        <v>0</v>
      </c>
      <c r="FK28">
        <v>0</v>
      </c>
      <c r="FL28">
        <v>0</v>
      </c>
      <c r="FM28">
        <v>0</v>
      </c>
      <c r="FN28">
        <v>0</v>
      </c>
      <c r="FO28">
        <v>0</v>
      </c>
      <c r="FP28">
        <v>0</v>
      </c>
      <c r="FQ28">
        <v>0</v>
      </c>
      <c r="FR28">
        <v>0</v>
      </c>
      <c r="FS28">
        <v>0</v>
      </c>
      <c r="FT28">
        <v>0</v>
      </c>
      <c r="FU28">
        <v>0</v>
      </c>
      <c r="FV28">
        <v>0</v>
      </c>
      <c r="FW28">
        <v>0</v>
      </c>
      <c r="FX28">
        <v>0</v>
      </c>
      <c r="FY28">
        <v>0</v>
      </c>
      <c r="FZ28">
        <v>0</v>
      </c>
      <c r="GA28">
        <v>0</v>
      </c>
      <c r="GB28">
        <v>0</v>
      </c>
      <c r="GC28">
        <v>0</v>
      </c>
      <c r="GD28">
        <v>0</v>
      </c>
      <c r="GE28">
        <v>0</v>
      </c>
      <c r="GF28">
        <v>0</v>
      </c>
      <c r="GG28">
        <v>0</v>
      </c>
      <c r="GH28">
        <v>0</v>
      </c>
      <c r="GI28">
        <v>0</v>
      </c>
      <c r="GJ28">
        <v>0</v>
      </c>
      <c r="GK28">
        <v>0</v>
      </c>
      <c r="GL28">
        <v>0</v>
      </c>
      <c r="GM28">
        <v>0</v>
      </c>
      <c r="GN28">
        <v>0</v>
      </c>
      <c r="GO28">
        <v>0</v>
      </c>
      <c r="GP28">
        <v>0</v>
      </c>
      <c r="GQ28">
        <v>0</v>
      </c>
      <c r="GR28">
        <v>0</v>
      </c>
      <c r="GS28">
        <v>0</v>
      </c>
      <c r="GT28">
        <v>0</v>
      </c>
      <c r="GU28">
        <v>0</v>
      </c>
      <c r="GV28">
        <v>0</v>
      </c>
      <c r="GW28">
        <v>0</v>
      </c>
      <c r="GX28">
        <v>0</v>
      </c>
      <c r="GY28">
        <v>0</v>
      </c>
      <c r="GZ28">
        <v>0</v>
      </c>
      <c r="HA28">
        <v>0</v>
      </c>
      <c r="HB28">
        <v>0</v>
      </c>
      <c r="HC28">
        <v>0</v>
      </c>
      <c r="HD28">
        <v>0</v>
      </c>
      <c r="HE28">
        <v>0</v>
      </c>
      <c r="HF28">
        <v>0</v>
      </c>
      <c r="HG28">
        <v>0</v>
      </c>
      <c r="HH28">
        <v>0</v>
      </c>
      <c r="HI28">
        <v>0</v>
      </c>
      <c r="HJ28">
        <v>0</v>
      </c>
      <c r="HK28">
        <v>0</v>
      </c>
      <c r="HL28">
        <v>0</v>
      </c>
      <c r="HM28" t="str">
        <v/>
      </c>
    </row>
    <row r="29" spans="2:221" x14ac:dyDescent="0.35">
      <c r="B29" t="str" cm="1">
        <f t="array" ref="B29:CX29">TRANSPOSE(_xlfn._xlws.SORT(_xlfn._xlws.FILTER(initialConditions[initial_conditions_level]&amp;" | "&amp;initialConditions[initial_conditions_name],initialConditions[experiment_ID]=A29)))</f>
        <v xml:space="preserve"> | </v>
      </c>
      <c r="C29" t="str">
        <v xml:space="preserve">0 | </v>
      </c>
      <c r="D29" t="str">
        <v xml:space="preserve">0 | </v>
      </c>
      <c r="E29" t="str">
        <v xml:space="preserve">0 | </v>
      </c>
      <c r="F29" t="str">
        <v xml:space="preserve">0 | </v>
      </c>
      <c r="G29" t="str">
        <v xml:space="preserve">0 | </v>
      </c>
      <c r="H29" t="str">
        <v xml:space="preserve">0 | </v>
      </c>
      <c r="I29" t="str">
        <v xml:space="preserve">0 | </v>
      </c>
      <c r="J29" t="str">
        <v xml:space="preserve">0 | </v>
      </c>
      <c r="K29" t="str">
        <v xml:space="preserve">0 | </v>
      </c>
      <c r="L29" t="str">
        <v xml:space="preserve">0 | </v>
      </c>
      <c r="M29" t="str">
        <v xml:space="preserve">0 | </v>
      </c>
      <c r="N29" t="str">
        <v xml:space="preserve">0 | </v>
      </c>
      <c r="O29" t="str">
        <v xml:space="preserve">0 | </v>
      </c>
      <c r="P29" t="str">
        <v xml:space="preserve">0 | </v>
      </c>
      <c r="Q29" t="str">
        <v xml:space="preserve">0 | </v>
      </c>
      <c r="R29" t="str">
        <v xml:space="preserve">0 | </v>
      </c>
      <c r="S29" t="str">
        <v xml:space="preserve">0 | </v>
      </c>
      <c r="T29" t="str">
        <v xml:space="preserve">0 | </v>
      </c>
      <c r="U29" t="str">
        <v xml:space="preserve">0 | </v>
      </c>
      <c r="V29" t="str">
        <v xml:space="preserve">0 | </v>
      </c>
      <c r="W29" t="str">
        <v xml:space="preserve">0 | </v>
      </c>
      <c r="X29" t="str">
        <v xml:space="preserve">0 | </v>
      </c>
      <c r="Y29" t="str">
        <v xml:space="preserve">0 | </v>
      </c>
      <c r="Z29" t="str">
        <v xml:space="preserve">0 | </v>
      </c>
      <c r="AA29" t="str">
        <v xml:space="preserve">0 | </v>
      </c>
      <c r="AB29" t="str">
        <v xml:space="preserve">0 | </v>
      </c>
      <c r="AC29" t="str">
        <v xml:space="preserve">0 | </v>
      </c>
      <c r="AD29" t="str">
        <v xml:space="preserve">0 | </v>
      </c>
      <c r="AE29" t="str">
        <v xml:space="preserve">0 | </v>
      </c>
      <c r="AF29" t="str">
        <v xml:space="preserve">0 | </v>
      </c>
      <c r="AG29" t="str">
        <v xml:space="preserve">0 | </v>
      </c>
      <c r="AH29" t="str">
        <v xml:space="preserve">0 | </v>
      </c>
      <c r="AI29" t="str">
        <v xml:space="preserve">0 | </v>
      </c>
      <c r="AJ29" t="str">
        <v xml:space="preserve">0 | </v>
      </c>
      <c r="AK29" t="str">
        <v xml:space="preserve">0 | </v>
      </c>
      <c r="AL29" t="str">
        <v xml:space="preserve">0 | </v>
      </c>
      <c r="AM29" t="str">
        <v xml:space="preserve">0 | </v>
      </c>
      <c r="AN29" t="str">
        <v xml:space="preserve">0 | </v>
      </c>
      <c r="AO29" t="str">
        <v xml:space="preserve">0 | </v>
      </c>
      <c r="AP29" t="str">
        <v xml:space="preserve">0 | </v>
      </c>
      <c r="AQ29" t="str">
        <v xml:space="preserve">0 | </v>
      </c>
      <c r="AR29" t="str">
        <v xml:space="preserve">0 | </v>
      </c>
      <c r="AS29" t="str">
        <v xml:space="preserve">0 | </v>
      </c>
      <c r="AT29" t="str">
        <v xml:space="preserve">0 | </v>
      </c>
      <c r="AU29" t="str">
        <v xml:space="preserve">0 | </v>
      </c>
      <c r="AV29" t="str">
        <v xml:space="preserve">0 | </v>
      </c>
      <c r="AW29" t="str">
        <v xml:space="preserve">0 | </v>
      </c>
      <c r="AX29" t="str">
        <v xml:space="preserve">0 | </v>
      </c>
      <c r="AY29" t="str">
        <v xml:space="preserve">0 | </v>
      </c>
      <c r="AZ29" t="str">
        <v xml:space="preserve">0 | </v>
      </c>
      <c r="BA29" t="str">
        <v xml:space="preserve">0 | </v>
      </c>
      <c r="BB29" t="str">
        <v xml:space="preserve">0 | </v>
      </c>
      <c r="BC29" t="str">
        <v xml:space="preserve">0 | </v>
      </c>
      <c r="BD29" t="str">
        <v xml:space="preserve">0 | </v>
      </c>
      <c r="BE29" t="str">
        <v xml:space="preserve">0 | </v>
      </c>
      <c r="BF29" t="str">
        <v xml:space="preserve">0 | </v>
      </c>
      <c r="BG29" t="str">
        <v xml:space="preserve">0 | </v>
      </c>
      <c r="BH29" t="str">
        <v xml:space="preserve">0 | </v>
      </c>
      <c r="BI29" t="str">
        <v xml:space="preserve">0 | </v>
      </c>
      <c r="BJ29" t="str">
        <v xml:space="preserve">0 | </v>
      </c>
      <c r="BK29" t="str">
        <v xml:space="preserve">0 | </v>
      </c>
      <c r="BL29" t="str">
        <v xml:space="preserve">0 | </v>
      </c>
      <c r="BM29" t="str">
        <v xml:space="preserve">0 | </v>
      </c>
      <c r="BN29" t="str">
        <v xml:space="preserve">0 | </v>
      </c>
      <c r="BO29" t="str">
        <v xml:space="preserve">0 | </v>
      </c>
      <c r="BP29" t="str">
        <v xml:space="preserve">0 | </v>
      </c>
      <c r="BQ29" t="str">
        <v xml:space="preserve">0 | </v>
      </c>
      <c r="BR29" t="str">
        <v xml:space="preserve">0 | </v>
      </c>
      <c r="BS29" t="str">
        <v xml:space="preserve">0 | </v>
      </c>
      <c r="BT29" t="str">
        <v xml:space="preserve">0 | </v>
      </c>
      <c r="BU29" t="str">
        <v xml:space="preserve">0 | </v>
      </c>
      <c r="BV29" t="str">
        <v xml:space="preserve">0 | </v>
      </c>
      <c r="BW29" t="str">
        <v xml:space="preserve">0 | </v>
      </c>
      <c r="BX29" t="str">
        <v xml:space="preserve">0 | </v>
      </c>
      <c r="BY29" t="str">
        <v xml:space="preserve">0 | </v>
      </c>
      <c r="BZ29" t="str">
        <v xml:space="preserve">0 | </v>
      </c>
      <c r="CA29" t="str">
        <v xml:space="preserve">0 | </v>
      </c>
      <c r="CB29" t="str">
        <v xml:space="preserve">0 | </v>
      </c>
      <c r="CC29" t="str">
        <v xml:space="preserve">0 | </v>
      </c>
      <c r="CD29" t="str">
        <v xml:space="preserve">0 | </v>
      </c>
      <c r="CE29" t="str">
        <v xml:space="preserve">0 | </v>
      </c>
      <c r="CF29" t="str">
        <v xml:space="preserve">0 | </v>
      </c>
      <c r="CG29" t="str">
        <v xml:space="preserve">0 | </v>
      </c>
      <c r="CH29" t="str">
        <v xml:space="preserve">0 | </v>
      </c>
      <c r="CI29" t="str">
        <v xml:space="preserve">0 | </v>
      </c>
      <c r="CJ29" t="str">
        <v xml:space="preserve">0 | </v>
      </c>
      <c r="CK29" t="str">
        <v xml:space="preserve">0 | </v>
      </c>
      <c r="CL29" t="str">
        <v xml:space="preserve">0 | </v>
      </c>
      <c r="CM29" t="str">
        <v xml:space="preserve">0 | </v>
      </c>
      <c r="CN29" t="str">
        <v xml:space="preserve">0 | </v>
      </c>
      <c r="CO29" t="str">
        <v xml:space="preserve">0 | </v>
      </c>
      <c r="CP29" t="str">
        <v xml:space="preserve">0 | </v>
      </c>
      <c r="CQ29" t="str">
        <v xml:space="preserve">0 | </v>
      </c>
      <c r="CR29" t="str">
        <v xml:space="preserve">0 | </v>
      </c>
      <c r="CS29" t="str">
        <v xml:space="preserve">0 | </v>
      </c>
      <c r="CT29" t="str">
        <v xml:space="preserve">0 | </v>
      </c>
      <c r="CU29" t="str">
        <v xml:space="preserve">0 | </v>
      </c>
      <c r="CV29" t="str">
        <v xml:space="preserve">0 | </v>
      </c>
      <c r="CW29" t="str">
        <v xml:space="preserve">0 | </v>
      </c>
      <c r="CX29" t="str">
        <v xml:space="preserve">0 | </v>
      </c>
      <c r="DQ29" cm="1">
        <f t="array" ref="DQ29:HM29">TRANSPOSE(_xlfn._xlws.SORT(_xlfn._xlws.FILTER(initialConditions[initial_conditions_level],initialConditions[experiment_ID]=A29)))</f>
        <v>0</v>
      </c>
      <c r="DR29">
        <v>0</v>
      </c>
      <c r="DS29">
        <v>0</v>
      </c>
      <c r="DT29">
        <v>0</v>
      </c>
      <c r="DU29">
        <v>0</v>
      </c>
      <c r="DV29">
        <v>0</v>
      </c>
      <c r="DW29">
        <v>0</v>
      </c>
      <c r="DX29">
        <v>0</v>
      </c>
      <c r="DY29">
        <v>0</v>
      </c>
      <c r="DZ29">
        <v>0</v>
      </c>
      <c r="EA29">
        <v>0</v>
      </c>
      <c r="EB29">
        <v>0</v>
      </c>
      <c r="EC29">
        <v>0</v>
      </c>
      <c r="ED29">
        <v>0</v>
      </c>
      <c r="EE29">
        <v>0</v>
      </c>
      <c r="EF29">
        <v>0</v>
      </c>
      <c r="EG29">
        <v>0</v>
      </c>
      <c r="EH29">
        <v>0</v>
      </c>
      <c r="EI29">
        <v>0</v>
      </c>
      <c r="EJ29">
        <v>0</v>
      </c>
      <c r="EK29">
        <v>0</v>
      </c>
      <c r="EL29">
        <v>0</v>
      </c>
      <c r="EM29">
        <v>0</v>
      </c>
      <c r="EN29">
        <v>0</v>
      </c>
      <c r="EO29">
        <v>0</v>
      </c>
      <c r="EP29">
        <v>0</v>
      </c>
      <c r="EQ29">
        <v>0</v>
      </c>
      <c r="ER29">
        <v>0</v>
      </c>
      <c r="ES29">
        <v>0</v>
      </c>
      <c r="ET29">
        <v>0</v>
      </c>
      <c r="EU29">
        <v>0</v>
      </c>
      <c r="EV29">
        <v>0</v>
      </c>
      <c r="EW29">
        <v>0</v>
      </c>
      <c r="EX29">
        <v>0</v>
      </c>
      <c r="EY29">
        <v>0</v>
      </c>
      <c r="EZ29">
        <v>0</v>
      </c>
      <c r="FA29">
        <v>0</v>
      </c>
      <c r="FB29">
        <v>0</v>
      </c>
      <c r="FC29">
        <v>0</v>
      </c>
      <c r="FD29">
        <v>0</v>
      </c>
      <c r="FE29">
        <v>0</v>
      </c>
      <c r="FF29">
        <v>0</v>
      </c>
      <c r="FG29">
        <v>0</v>
      </c>
      <c r="FH29">
        <v>0</v>
      </c>
      <c r="FI29">
        <v>0</v>
      </c>
      <c r="FJ29">
        <v>0</v>
      </c>
      <c r="FK29">
        <v>0</v>
      </c>
      <c r="FL29">
        <v>0</v>
      </c>
      <c r="FM29">
        <v>0</v>
      </c>
      <c r="FN29">
        <v>0</v>
      </c>
      <c r="FO29">
        <v>0</v>
      </c>
      <c r="FP29">
        <v>0</v>
      </c>
      <c r="FQ29">
        <v>0</v>
      </c>
      <c r="FR29">
        <v>0</v>
      </c>
      <c r="FS29">
        <v>0</v>
      </c>
      <c r="FT29">
        <v>0</v>
      </c>
      <c r="FU29">
        <v>0</v>
      </c>
      <c r="FV29">
        <v>0</v>
      </c>
      <c r="FW29">
        <v>0</v>
      </c>
      <c r="FX29">
        <v>0</v>
      </c>
      <c r="FY29">
        <v>0</v>
      </c>
      <c r="FZ29">
        <v>0</v>
      </c>
      <c r="GA29">
        <v>0</v>
      </c>
      <c r="GB29">
        <v>0</v>
      </c>
      <c r="GC29">
        <v>0</v>
      </c>
      <c r="GD29">
        <v>0</v>
      </c>
      <c r="GE29">
        <v>0</v>
      </c>
      <c r="GF29">
        <v>0</v>
      </c>
      <c r="GG29">
        <v>0</v>
      </c>
      <c r="GH29">
        <v>0</v>
      </c>
      <c r="GI29">
        <v>0</v>
      </c>
      <c r="GJ29">
        <v>0</v>
      </c>
      <c r="GK29">
        <v>0</v>
      </c>
      <c r="GL29">
        <v>0</v>
      </c>
      <c r="GM29">
        <v>0</v>
      </c>
      <c r="GN29">
        <v>0</v>
      </c>
      <c r="GO29">
        <v>0</v>
      </c>
      <c r="GP29">
        <v>0</v>
      </c>
      <c r="GQ29">
        <v>0</v>
      </c>
      <c r="GR29">
        <v>0</v>
      </c>
      <c r="GS29">
        <v>0</v>
      </c>
      <c r="GT29">
        <v>0</v>
      </c>
      <c r="GU29">
        <v>0</v>
      </c>
      <c r="GV29">
        <v>0</v>
      </c>
      <c r="GW29">
        <v>0</v>
      </c>
      <c r="GX29">
        <v>0</v>
      </c>
      <c r="GY29">
        <v>0</v>
      </c>
      <c r="GZ29">
        <v>0</v>
      </c>
      <c r="HA29">
        <v>0</v>
      </c>
      <c r="HB29">
        <v>0</v>
      </c>
      <c r="HC29">
        <v>0</v>
      </c>
      <c r="HD29">
        <v>0</v>
      </c>
      <c r="HE29">
        <v>0</v>
      </c>
      <c r="HF29">
        <v>0</v>
      </c>
      <c r="HG29">
        <v>0</v>
      </c>
      <c r="HH29">
        <v>0</v>
      </c>
      <c r="HI29">
        <v>0</v>
      </c>
      <c r="HJ29">
        <v>0</v>
      </c>
      <c r="HK29">
        <v>0</v>
      </c>
      <c r="HL29">
        <v>0</v>
      </c>
      <c r="HM29" t="str">
        <v/>
      </c>
    </row>
    <row r="30" spans="2:221" x14ac:dyDescent="0.35">
      <c r="B30" t="str" cm="1">
        <f t="array" ref="B30:CX30">TRANSPOSE(_xlfn._xlws.SORT(_xlfn._xlws.FILTER(initialConditions[initial_conditions_level]&amp;" | "&amp;initialConditions[initial_conditions_name],initialConditions[experiment_ID]=A30)))</f>
        <v xml:space="preserve"> | </v>
      </c>
      <c r="C30" t="str">
        <v xml:space="preserve">0 | </v>
      </c>
      <c r="D30" t="str">
        <v xml:space="preserve">0 | </v>
      </c>
      <c r="E30" t="str">
        <v xml:space="preserve">0 | </v>
      </c>
      <c r="F30" t="str">
        <v xml:space="preserve">0 | </v>
      </c>
      <c r="G30" t="str">
        <v xml:space="preserve">0 | </v>
      </c>
      <c r="H30" t="str">
        <v xml:space="preserve">0 | </v>
      </c>
      <c r="I30" t="str">
        <v xml:space="preserve">0 | </v>
      </c>
      <c r="J30" t="str">
        <v xml:space="preserve">0 | </v>
      </c>
      <c r="K30" t="str">
        <v xml:space="preserve">0 | </v>
      </c>
      <c r="L30" t="str">
        <v xml:space="preserve">0 | </v>
      </c>
      <c r="M30" t="str">
        <v xml:space="preserve">0 | </v>
      </c>
      <c r="N30" t="str">
        <v xml:space="preserve">0 | </v>
      </c>
      <c r="O30" t="str">
        <v xml:space="preserve">0 | </v>
      </c>
      <c r="P30" t="str">
        <v xml:space="preserve">0 | </v>
      </c>
      <c r="Q30" t="str">
        <v xml:space="preserve">0 | </v>
      </c>
      <c r="R30" t="str">
        <v xml:space="preserve">0 | </v>
      </c>
      <c r="S30" t="str">
        <v xml:space="preserve">0 | </v>
      </c>
      <c r="T30" t="str">
        <v xml:space="preserve">0 | </v>
      </c>
      <c r="U30" t="str">
        <v xml:space="preserve">0 | </v>
      </c>
      <c r="V30" t="str">
        <v xml:space="preserve">0 | </v>
      </c>
      <c r="W30" t="str">
        <v xml:space="preserve">0 | </v>
      </c>
      <c r="X30" t="str">
        <v xml:space="preserve">0 | </v>
      </c>
      <c r="Y30" t="str">
        <v xml:space="preserve">0 | </v>
      </c>
      <c r="Z30" t="str">
        <v xml:space="preserve">0 | </v>
      </c>
      <c r="AA30" t="str">
        <v xml:space="preserve">0 | </v>
      </c>
      <c r="AB30" t="str">
        <v xml:space="preserve">0 | </v>
      </c>
      <c r="AC30" t="str">
        <v xml:space="preserve">0 | </v>
      </c>
      <c r="AD30" t="str">
        <v xml:space="preserve">0 | </v>
      </c>
      <c r="AE30" t="str">
        <v xml:space="preserve">0 | </v>
      </c>
      <c r="AF30" t="str">
        <v xml:space="preserve">0 | </v>
      </c>
      <c r="AG30" t="str">
        <v xml:space="preserve">0 | </v>
      </c>
      <c r="AH30" t="str">
        <v xml:space="preserve">0 | </v>
      </c>
      <c r="AI30" t="str">
        <v xml:space="preserve">0 | </v>
      </c>
      <c r="AJ30" t="str">
        <v xml:space="preserve">0 | </v>
      </c>
      <c r="AK30" t="str">
        <v xml:space="preserve">0 | </v>
      </c>
      <c r="AL30" t="str">
        <v xml:space="preserve">0 | </v>
      </c>
      <c r="AM30" t="str">
        <v xml:space="preserve">0 | </v>
      </c>
      <c r="AN30" t="str">
        <v xml:space="preserve">0 | </v>
      </c>
      <c r="AO30" t="str">
        <v xml:space="preserve">0 | </v>
      </c>
      <c r="AP30" t="str">
        <v xml:space="preserve">0 | </v>
      </c>
      <c r="AQ30" t="str">
        <v xml:space="preserve">0 | </v>
      </c>
      <c r="AR30" t="str">
        <v xml:space="preserve">0 | </v>
      </c>
      <c r="AS30" t="str">
        <v xml:space="preserve">0 | </v>
      </c>
      <c r="AT30" t="str">
        <v xml:space="preserve">0 | </v>
      </c>
      <c r="AU30" t="str">
        <v xml:space="preserve">0 | </v>
      </c>
      <c r="AV30" t="str">
        <v xml:space="preserve">0 | </v>
      </c>
      <c r="AW30" t="str">
        <v xml:space="preserve">0 | </v>
      </c>
      <c r="AX30" t="str">
        <v xml:space="preserve">0 | </v>
      </c>
      <c r="AY30" t="str">
        <v xml:space="preserve">0 | </v>
      </c>
      <c r="AZ30" t="str">
        <v xml:space="preserve">0 | </v>
      </c>
      <c r="BA30" t="str">
        <v xml:space="preserve">0 | </v>
      </c>
      <c r="BB30" t="str">
        <v xml:space="preserve">0 | </v>
      </c>
      <c r="BC30" t="str">
        <v xml:space="preserve">0 | </v>
      </c>
      <c r="BD30" t="str">
        <v xml:space="preserve">0 | </v>
      </c>
      <c r="BE30" t="str">
        <v xml:space="preserve">0 | </v>
      </c>
      <c r="BF30" t="str">
        <v xml:space="preserve">0 | </v>
      </c>
      <c r="BG30" t="str">
        <v xml:space="preserve">0 | </v>
      </c>
      <c r="BH30" t="str">
        <v xml:space="preserve">0 | </v>
      </c>
      <c r="BI30" t="str">
        <v xml:space="preserve">0 | </v>
      </c>
      <c r="BJ30" t="str">
        <v xml:space="preserve">0 | </v>
      </c>
      <c r="BK30" t="str">
        <v xml:space="preserve">0 | </v>
      </c>
      <c r="BL30" t="str">
        <v xml:space="preserve">0 | </v>
      </c>
      <c r="BM30" t="str">
        <v xml:space="preserve">0 | </v>
      </c>
      <c r="BN30" t="str">
        <v xml:space="preserve">0 | </v>
      </c>
      <c r="BO30" t="str">
        <v xml:space="preserve">0 | </v>
      </c>
      <c r="BP30" t="str">
        <v xml:space="preserve">0 | </v>
      </c>
      <c r="BQ30" t="str">
        <v xml:space="preserve">0 | </v>
      </c>
      <c r="BR30" t="str">
        <v xml:space="preserve">0 | </v>
      </c>
      <c r="BS30" t="str">
        <v xml:space="preserve">0 | </v>
      </c>
      <c r="BT30" t="str">
        <v xml:space="preserve">0 | </v>
      </c>
      <c r="BU30" t="str">
        <v xml:space="preserve">0 | </v>
      </c>
      <c r="BV30" t="str">
        <v xml:space="preserve">0 | </v>
      </c>
      <c r="BW30" t="str">
        <v xml:space="preserve">0 | </v>
      </c>
      <c r="BX30" t="str">
        <v xml:space="preserve">0 | </v>
      </c>
      <c r="BY30" t="str">
        <v xml:space="preserve">0 | </v>
      </c>
      <c r="BZ30" t="str">
        <v xml:space="preserve">0 | </v>
      </c>
      <c r="CA30" t="str">
        <v xml:space="preserve">0 | </v>
      </c>
      <c r="CB30" t="str">
        <v xml:space="preserve">0 | </v>
      </c>
      <c r="CC30" t="str">
        <v xml:space="preserve">0 | </v>
      </c>
      <c r="CD30" t="str">
        <v xml:space="preserve">0 | </v>
      </c>
      <c r="CE30" t="str">
        <v xml:space="preserve">0 | </v>
      </c>
      <c r="CF30" t="str">
        <v xml:space="preserve">0 | </v>
      </c>
      <c r="CG30" t="str">
        <v xml:space="preserve">0 | </v>
      </c>
      <c r="CH30" t="str">
        <v xml:space="preserve">0 | </v>
      </c>
      <c r="CI30" t="str">
        <v xml:space="preserve">0 | </v>
      </c>
      <c r="CJ30" t="str">
        <v xml:space="preserve">0 | </v>
      </c>
      <c r="CK30" t="str">
        <v xml:space="preserve">0 | </v>
      </c>
      <c r="CL30" t="str">
        <v xml:space="preserve">0 | </v>
      </c>
      <c r="CM30" t="str">
        <v xml:space="preserve">0 | </v>
      </c>
      <c r="CN30" t="str">
        <v xml:space="preserve">0 | </v>
      </c>
      <c r="CO30" t="str">
        <v xml:space="preserve">0 | </v>
      </c>
      <c r="CP30" t="str">
        <v xml:space="preserve">0 | </v>
      </c>
      <c r="CQ30" t="str">
        <v xml:space="preserve">0 | </v>
      </c>
      <c r="CR30" t="str">
        <v xml:space="preserve">0 | </v>
      </c>
      <c r="CS30" t="str">
        <v xml:space="preserve">0 | </v>
      </c>
      <c r="CT30" t="str">
        <v xml:space="preserve">0 | </v>
      </c>
      <c r="CU30" t="str">
        <v xml:space="preserve">0 | </v>
      </c>
      <c r="CV30" t="str">
        <v xml:space="preserve">0 | </v>
      </c>
      <c r="CW30" t="str">
        <v xml:space="preserve">0 | </v>
      </c>
      <c r="CX30" t="str">
        <v xml:space="preserve">0 | </v>
      </c>
      <c r="DQ30" cm="1">
        <f t="array" ref="DQ30:HM30">TRANSPOSE(_xlfn._xlws.SORT(_xlfn._xlws.FILTER(initialConditions[initial_conditions_level],initialConditions[experiment_ID]=A30)))</f>
        <v>0</v>
      </c>
      <c r="DR30">
        <v>0</v>
      </c>
      <c r="DS30">
        <v>0</v>
      </c>
      <c r="DT30">
        <v>0</v>
      </c>
      <c r="DU30">
        <v>0</v>
      </c>
      <c r="DV30">
        <v>0</v>
      </c>
      <c r="DW30">
        <v>0</v>
      </c>
      <c r="DX30">
        <v>0</v>
      </c>
      <c r="DY30">
        <v>0</v>
      </c>
      <c r="DZ30">
        <v>0</v>
      </c>
      <c r="EA30">
        <v>0</v>
      </c>
      <c r="EB30">
        <v>0</v>
      </c>
      <c r="EC30">
        <v>0</v>
      </c>
      <c r="ED30">
        <v>0</v>
      </c>
      <c r="EE30">
        <v>0</v>
      </c>
      <c r="EF30">
        <v>0</v>
      </c>
      <c r="EG30">
        <v>0</v>
      </c>
      <c r="EH30">
        <v>0</v>
      </c>
      <c r="EI30">
        <v>0</v>
      </c>
      <c r="EJ30">
        <v>0</v>
      </c>
      <c r="EK30">
        <v>0</v>
      </c>
      <c r="EL30">
        <v>0</v>
      </c>
      <c r="EM30">
        <v>0</v>
      </c>
      <c r="EN30">
        <v>0</v>
      </c>
      <c r="EO30">
        <v>0</v>
      </c>
      <c r="EP30">
        <v>0</v>
      </c>
      <c r="EQ30">
        <v>0</v>
      </c>
      <c r="ER30">
        <v>0</v>
      </c>
      <c r="ES30">
        <v>0</v>
      </c>
      <c r="ET30">
        <v>0</v>
      </c>
      <c r="EU30">
        <v>0</v>
      </c>
      <c r="EV30">
        <v>0</v>
      </c>
      <c r="EW30">
        <v>0</v>
      </c>
      <c r="EX30">
        <v>0</v>
      </c>
      <c r="EY30">
        <v>0</v>
      </c>
      <c r="EZ30">
        <v>0</v>
      </c>
      <c r="FA30">
        <v>0</v>
      </c>
      <c r="FB30">
        <v>0</v>
      </c>
      <c r="FC30">
        <v>0</v>
      </c>
      <c r="FD30">
        <v>0</v>
      </c>
      <c r="FE30">
        <v>0</v>
      </c>
      <c r="FF30">
        <v>0</v>
      </c>
      <c r="FG30">
        <v>0</v>
      </c>
      <c r="FH30">
        <v>0</v>
      </c>
      <c r="FI30">
        <v>0</v>
      </c>
      <c r="FJ30">
        <v>0</v>
      </c>
      <c r="FK30">
        <v>0</v>
      </c>
      <c r="FL30">
        <v>0</v>
      </c>
      <c r="FM30">
        <v>0</v>
      </c>
      <c r="FN30">
        <v>0</v>
      </c>
      <c r="FO30">
        <v>0</v>
      </c>
      <c r="FP30">
        <v>0</v>
      </c>
      <c r="FQ30">
        <v>0</v>
      </c>
      <c r="FR30">
        <v>0</v>
      </c>
      <c r="FS30">
        <v>0</v>
      </c>
      <c r="FT30">
        <v>0</v>
      </c>
      <c r="FU30">
        <v>0</v>
      </c>
      <c r="FV30">
        <v>0</v>
      </c>
      <c r="FW30">
        <v>0</v>
      </c>
      <c r="FX30">
        <v>0</v>
      </c>
      <c r="FY30">
        <v>0</v>
      </c>
      <c r="FZ30">
        <v>0</v>
      </c>
      <c r="GA30">
        <v>0</v>
      </c>
      <c r="GB30">
        <v>0</v>
      </c>
      <c r="GC30">
        <v>0</v>
      </c>
      <c r="GD30">
        <v>0</v>
      </c>
      <c r="GE30">
        <v>0</v>
      </c>
      <c r="GF30">
        <v>0</v>
      </c>
      <c r="GG30">
        <v>0</v>
      </c>
      <c r="GH30">
        <v>0</v>
      </c>
      <c r="GI30">
        <v>0</v>
      </c>
      <c r="GJ30">
        <v>0</v>
      </c>
      <c r="GK30">
        <v>0</v>
      </c>
      <c r="GL30">
        <v>0</v>
      </c>
      <c r="GM30">
        <v>0</v>
      </c>
      <c r="GN30">
        <v>0</v>
      </c>
      <c r="GO30">
        <v>0</v>
      </c>
      <c r="GP30">
        <v>0</v>
      </c>
      <c r="GQ30">
        <v>0</v>
      </c>
      <c r="GR30">
        <v>0</v>
      </c>
      <c r="GS30">
        <v>0</v>
      </c>
      <c r="GT30">
        <v>0</v>
      </c>
      <c r="GU30">
        <v>0</v>
      </c>
      <c r="GV30">
        <v>0</v>
      </c>
      <c r="GW30">
        <v>0</v>
      </c>
      <c r="GX30">
        <v>0</v>
      </c>
      <c r="GY30">
        <v>0</v>
      </c>
      <c r="GZ30">
        <v>0</v>
      </c>
      <c r="HA30">
        <v>0</v>
      </c>
      <c r="HB30">
        <v>0</v>
      </c>
      <c r="HC30">
        <v>0</v>
      </c>
      <c r="HD30">
        <v>0</v>
      </c>
      <c r="HE30">
        <v>0</v>
      </c>
      <c r="HF30">
        <v>0</v>
      </c>
      <c r="HG30">
        <v>0</v>
      </c>
      <c r="HH30">
        <v>0</v>
      </c>
      <c r="HI30">
        <v>0</v>
      </c>
      <c r="HJ30">
        <v>0</v>
      </c>
      <c r="HK30">
        <v>0</v>
      </c>
      <c r="HL30">
        <v>0</v>
      </c>
      <c r="HM30" t="str">
        <v/>
      </c>
    </row>
    <row r="31" spans="2:221" x14ac:dyDescent="0.35">
      <c r="B31" t="str" cm="1">
        <f t="array" ref="B31:CX31">TRANSPOSE(_xlfn._xlws.SORT(_xlfn._xlws.FILTER(initialConditions[initial_conditions_level]&amp;" | "&amp;initialConditions[initial_conditions_name],initialConditions[experiment_ID]=A31)))</f>
        <v xml:space="preserve"> | </v>
      </c>
      <c r="C31" t="str">
        <v xml:space="preserve">0 | </v>
      </c>
      <c r="D31" t="str">
        <v xml:space="preserve">0 | </v>
      </c>
      <c r="E31" t="str">
        <v xml:space="preserve">0 | </v>
      </c>
      <c r="F31" t="str">
        <v xml:space="preserve">0 | </v>
      </c>
      <c r="G31" t="str">
        <v xml:space="preserve">0 | </v>
      </c>
      <c r="H31" t="str">
        <v xml:space="preserve">0 | </v>
      </c>
      <c r="I31" t="str">
        <v xml:space="preserve">0 | </v>
      </c>
      <c r="J31" t="str">
        <v xml:space="preserve">0 | </v>
      </c>
      <c r="K31" t="str">
        <v xml:space="preserve">0 | </v>
      </c>
      <c r="L31" t="str">
        <v xml:space="preserve">0 | </v>
      </c>
      <c r="M31" t="str">
        <v xml:space="preserve">0 | </v>
      </c>
      <c r="N31" t="str">
        <v xml:space="preserve">0 | </v>
      </c>
      <c r="O31" t="str">
        <v xml:space="preserve">0 | </v>
      </c>
      <c r="P31" t="str">
        <v xml:space="preserve">0 | </v>
      </c>
      <c r="Q31" t="str">
        <v xml:space="preserve">0 | </v>
      </c>
      <c r="R31" t="str">
        <v xml:space="preserve">0 | </v>
      </c>
      <c r="S31" t="str">
        <v xml:space="preserve">0 | </v>
      </c>
      <c r="T31" t="str">
        <v xml:space="preserve">0 | </v>
      </c>
      <c r="U31" t="str">
        <v xml:space="preserve">0 | </v>
      </c>
      <c r="V31" t="str">
        <v xml:space="preserve">0 | </v>
      </c>
      <c r="W31" t="str">
        <v xml:space="preserve">0 | </v>
      </c>
      <c r="X31" t="str">
        <v xml:space="preserve">0 | </v>
      </c>
      <c r="Y31" t="str">
        <v xml:space="preserve">0 | </v>
      </c>
      <c r="Z31" t="str">
        <v xml:space="preserve">0 | </v>
      </c>
      <c r="AA31" t="str">
        <v xml:space="preserve">0 | </v>
      </c>
      <c r="AB31" t="str">
        <v xml:space="preserve">0 | </v>
      </c>
      <c r="AC31" t="str">
        <v xml:space="preserve">0 | </v>
      </c>
      <c r="AD31" t="str">
        <v xml:space="preserve">0 | </v>
      </c>
      <c r="AE31" t="str">
        <v xml:space="preserve">0 | </v>
      </c>
      <c r="AF31" t="str">
        <v xml:space="preserve">0 | </v>
      </c>
      <c r="AG31" t="str">
        <v xml:space="preserve">0 | </v>
      </c>
      <c r="AH31" t="str">
        <v xml:space="preserve">0 | </v>
      </c>
      <c r="AI31" t="str">
        <v xml:space="preserve">0 | </v>
      </c>
      <c r="AJ31" t="str">
        <v xml:space="preserve">0 | </v>
      </c>
      <c r="AK31" t="str">
        <v xml:space="preserve">0 | </v>
      </c>
      <c r="AL31" t="str">
        <v xml:space="preserve">0 | </v>
      </c>
      <c r="AM31" t="str">
        <v xml:space="preserve">0 | </v>
      </c>
      <c r="AN31" t="str">
        <v xml:space="preserve">0 | </v>
      </c>
      <c r="AO31" t="str">
        <v xml:space="preserve">0 | </v>
      </c>
      <c r="AP31" t="str">
        <v xml:space="preserve">0 | </v>
      </c>
      <c r="AQ31" t="str">
        <v xml:space="preserve">0 | </v>
      </c>
      <c r="AR31" t="str">
        <v xml:space="preserve">0 | </v>
      </c>
      <c r="AS31" t="str">
        <v xml:space="preserve">0 | </v>
      </c>
      <c r="AT31" t="str">
        <v xml:space="preserve">0 | </v>
      </c>
      <c r="AU31" t="str">
        <v xml:space="preserve">0 | </v>
      </c>
      <c r="AV31" t="str">
        <v xml:space="preserve">0 | </v>
      </c>
      <c r="AW31" t="str">
        <v xml:space="preserve">0 | </v>
      </c>
      <c r="AX31" t="str">
        <v xml:space="preserve">0 | </v>
      </c>
      <c r="AY31" t="str">
        <v xml:space="preserve">0 | </v>
      </c>
      <c r="AZ31" t="str">
        <v xml:space="preserve">0 | </v>
      </c>
      <c r="BA31" t="str">
        <v xml:space="preserve">0 | </v>
      </c>
      <c r="BB31" t="str">
        <v xml:space="preserve">0 | </v>
      </c>
      <c r="BC31" t="str">
        <v xml:space="preserve">0 | </v>
      </c>
      <c r="BD31" t="str">
        <v xml:space="preserve">0 | </v>
      </c>
      <c r="BE31" t="str">
        <v xml:space="preserve">0 | </v>
      </c>
      <c r="BF31" t="str">
        <v xml:space="preserve">0 | </v>
      </c>
      <c r="BG31" t="str">
        <v xml:space="preserve">0 | </v>
      </c>
      <c r="BH31" t="str">
        <v xml:space="preserve">0 | </v>
      </c>
      <c r="BI31" t="str">
        <v xml:space="preserve">0 | </v>
      </c>
      <c r="BJ31" t="str">
        <v xml:space="preserve">0 | </v>
      </c>
      <c r="BK31" t="str">
        <v xml:space="preserve">0 | </v>
      </c>
      <c r="BL31" t="str">
        <v xml:space="preserve">0 | </v>
      </c>
      <c r="BM31" t="str">
        <v xml:space="preserve">0 | </v>
      </c>
      <c r="BN31" t="str">
        <v xml:space="preserve">0 | </v>
      </c>
      <c r="BO31" t="str">
        <v xml:space="preserve">0 | </v>
      </c>
      <c r="BP31" t="str">
        <v xml:space="preserve">0 | </v>
      </c>
      <c r="BQ31" t="str">
        <v xml:space="preserve">0 | </v>
      </c>
      <c r="BR31" t="str">
        <v xml:space="preserve">0 | </v>
      </c>
      <c r="BS31" t="str">
        <v xml:space="preserve">0 | </v>
      </c>
      <c r="BT31" t="str">
        <v xml:space="preserve">0 | </v>
      </c>
      <c r="BU31" t="str">
        <v xml:space="preserve">0 | </v>
      </c>
      <c r="BV31" t="str">
        <v xml:space="preserve">0 | </v>
      </c>
      <c r="BW31" t="str">
        <v xml:space="preserve">0 | </v>
      </c>
      <c r="BX31" t="str">
        <v xml:space="preserve">0 | </v>
      </c>
      <c r="BY31" t="str">
        <v xml:space="preserve">0 | </v>
      </c>
      <c r="BZ31" t="str">
        <v xml:space="preserve">0 | </v>
      </c>
      <c r="CA31" t="str">
        <v xml:space="preserve">0 | </v>
      </c>
      <c r="CB31" t="str">
        <v xml:space="preserve">0 | </v>
      </c>
      <c r="CC31" t="str">
        <v xml:space="preserve">0 | </v>
      </c>
      <c r="CD31" t="str">
        <v xml:space="preserve">0 | </v>
      </c>
      <c r="CE31" t="str">
        <v xml:space="preserve">0 | </v>
      </c>
      <c r="CF31" t="str">
        <v xml:space="preserve">0 | </v>
      </c>
      <c r="CG31" t="str">
        <v xml:space="preserve">0 | </v>
      </c>
      <c r="CH31" t="str">
        <v xml:space="preserve">0 | </v>
      </c>
      <c r="CI31" t="str">
        <v xml:space="preserve">0 | </v>
      </c>
      <c r="CJ31" t="str">
        <v xml:space="preserve">0 | </v>
      </c>
      <c r="CK31" t="str">
        <v xml:space="preserve">0 | </v>
      </c>
      <c r="CL31" t="str">
        <v xml:space="preserve">0 | </v>
      </c>
      <c r="CM31" t="str">
        <v xml:space="preserve">0 | </v>
      </c>
      <c r="CN31" t="str">
        <v xml:space="preserve">0 | </v>
      </c>
      <c r="CO31" t="str">
        <v xml:space="preserve">0 | </v>
      </c>
      <c r="CP31" t="str">
        <v xml:space="preserve">0 | </v>
      </c>
      <c r="CQ31" t="str">
        <v xml:space="preserve">0 | </v>
      </c>
      <c r="CR31" t="str">
        <v xml:space="preserve">0 | </v>
      </c>
      <c r="CS31" t="str">
        <v xml:space="preserve">0 | </v>
      </c>
      <c r="CT31" t="str">
        <v xml:space="preserve">0 | </v>
      </c>
      <c r="CU31" t="str">
        <v xml:space="preserve">0 | </v>
      </c>
      <c r="CV31" t="str">
        <v xml:space="preserve">0 | </v>
      </c>
      <c r="CW31" t="str">
        <v xml:space="preserve">0 | </v>
      </c>
      <c r="CX31" t="str">
        <v xml:space="preserve">0 | </v>
      </c>
      <c r="DQ31" cm="1">
        <f t="array" ref="DQ31:HM31">TRANSPOSE(_xlfn._xlws.SORT(_xlfn._xlws.FILTER(initialConditions[initial_conditions_level],initialConditions[experiment_ID]=A31)))</f>
        <v>0</v>
      </c>
      <c r="DR31">
        <v>0</v>
      </c>
      <c r="DS31">
        <v>0</v>
      </c>
      <c r="DT31">
        <v>0</v>
      </c>
      <c r="DU31">
        <v>0</v>
      </c>
      <c r="DV31">
        <v>0</v>
      </c>
      <c r="DW31">
        <v>0</v>
      </c>
      <c r="DX31">
        <v>0</v>
      </c>
      <c r="DY31">
        <v>0</v>
      </c>
      <c r="DZ31">
        <v>0</v>
      </c>
      <c r="EA31">
        <v>0</v>
      </c>
      <c r="EB31">
        <v>0</v>
      </c>
      <c r="EC31">
        <v>0</v>
      </c>
      <c r="ED31">
        <v>0</v>
      </c>
      <c r="EE31">
        <v>0</v>
      </c>
      <c r="EF31">
        <v>0</v>
      </c>
      <c r="EG31">
        <v>0</v>
      </c>
      <c r="EH31">
        <v>0</v>
      </c>
      <c r="EI31">
        <v>0</v>
      </c>
      <c r="EJ31">
        <v>0</v>
      </c>
      <c r="EK31">
        <v>0</v>
      </c>
      <c r="EL31">
        <v>0</v>
      </c>
      <c r="EM31">
        <v>0</v>
      </c>
      <c r="EN31">
        <v>0</v>
      </c>
      <c r="EO31">
        <v>0</v>
      </c>
      <c r="EP31">
        <v>0</v>
      </c>
      <c r="EQ31">
        <v>0</v>
      </c>
      <c r="ER31">
        <v>0</v>
      </c>
      <c r="ES31">
        <v>0</v>
      </c>
      <c r="ET31">
        <v>0</v>
      </c>
      <c r="EU31">
        <v>0</v>
      </c>
      <c r="EV31">
        <v>0</v>
      </c>
      <c r="EW31">
        <v>0</v>
      </c>
      <c r="EX31">
        <v>0</v>
      </c>
      <c r="EY31">
        <v>0</v>
      </c>
      <c r="EZ31">
        <v>0</v>
      </c>
      <c r="FA31">
        <v>0</v>
      </c>
      <c r="FB31">
        <v>0</v>
      </c>
      <c r="FC31">
        <v>0</v>
      </c>
      <c r="FD31">
        <v>0</v>
      </c>
      <c r="FE31">
        <v>0</v>
      </c>
      <c r="FF31">
        <v>0</v>
      </c>
      <c r="FG31">
        <v>0</v>
      </c>
      <c r="FH31">
        <v>0</v>
      </c>
      <c r="FI31">
        <v>0</v>
      </c>
      <c r="FJ31">
        <v>0</v>
      </c>
      <c r="FK31">
        <v>0</v>
      </c>
      <c r="FL31">
        <v>0</v>
      </c>
      <c r="FM31">
        <v>0</v>
      </c>
      <c r="FN31">
        <v>0</v>
      </c>
      <c r="FO31">
        <v>0</v>
      </c>
      <c r="FP31">
        <v>0</v>
      </c>
      <c r="FQ31">
        <v>0</v>
      </c>
      <c r="FR31">
        <v>0</v>
      </c>
      <c r="FS31">
        <v>0</v>
      </c>
      <c r="FT31">
        <v>0</v>
      </c>
      <c r="FU31">
        <v>0</v>
      </c>
      <c r="FV31">
        <v>0</v>
      </c>
      <c r="FW31">
        <v>0</v>
      </c>
      <c r="FX31">
        <v>0</v>
      </c>
      <c r="FY31">
        <v>0</v>
      </c>
      <c r="FZ31">
        <v>0</v>
      </c>
      <c r="GA31">
        <v>0</v>
      </c>
      <c r="GB31">
        <v>0</v>
      </c>
      <c r="GC31">
        <v>0</v>
      </c>
      <c r="GD31">
        <v>0</v>
      </c>
      <c r="GE31">
        <v>0</v>
      </c>
      <c r="GF31">
        <v>0</v>
      </c>
      <c r="GG31">
        <v>0</v>
      </c>
      <c r="GH31">
        <v>0</v>
      </c>
      <c r="GI31">
        <v>0</v>
      </c>
      <c r="GJ31">
        <v>0</v>
      </c>
      <c r="GK31">
        <v>0</v>
      </c>
      <c r="GL31">
        <v>0</v>
      </c>
      <c r="GM31">
        <v>0</v>
      </c>
      <c r="GN31">
        <v>0</v>
      </c>
      <c r="GO31">
        <v>0</v>
      </c>
      <c r="GP31">
        <v>0</v>
      </c>
      <c r="GQ31">
        <v>0</v>
      </c>
      <c r="GR31">
        <v>0</v>
      </c>
      <c r="GS31">
        <v>0</v>
      </c>
      <c r="GT31">
        <v>0</v>
      </c>
      <c r="GU31">
        <v>0</v>
      </c>
      <c r="GV31">
        <v>0</v>
      </c>
      <c r="GW31">
        <v>0</v>
      </c>
      <c r="GX31">
        <v>0</v>
      </c>
      <c r="GY31">
        <v>0</v>
      </c>
      <c r="GZ31">
        <v>0</v>
      </c>
      <c r="HA31">
        <v>0</v>
      </c>
      <c r="HB31">
        <v>0</v>
      </c>
      <c r="HC31">
        <v>0</v>
      </c>
      <c r="HD31">
        <v>0</v>
      </c>
      <c r="HE31">
        <v>0</v>
      </c>
      <c r="HF31">
        <v>0</v>
      </c>
      <c r="HG31">
        <v>0</v>
      </c>
      <c r="HH31">
        <v>0</v>
      </c>
      <c r="HI31">
        <v>0</v>
      </c>
      <c r="HJ31">
        <v>0</v>
      </c>
      <c r="HK31">
        <v>0</v>
      </c>
      <c r="HL31">
        <v>0</v>
      </c>
      <c r="HM31" t="str">
        <v/>
      </c>
    </row>
    <row r="32" spans="2:221" x14ac:dyDescent="0.35">
      <c r="B32" t="str" cm="1">
        <f t="array" ref="B32:CX32">TRANSPOSE(_xlfn._xlws.SORT(_xlfn._xlws.FILTER(initialConditions[initial_conditions_level]&amp;" | "&amp;initialConditions[initial_conditions_name],initialConditions[experiment_ID]=A32)))</f>
        <v xml:space="preserve"> | </v>
      </c>
      <c r="C32" t="str">
        <v xml:space="preserve">0 | </v>
      </c>
      <c r="D32" t="str">
        <v xml:space="preserve">0 | </v>
      </c>
      <c r="E32" t="str">
        <v xml:space="preserve">0 | </v>
      </c>
      <c r="F32" t="str">
        <v xml:space="preserve">0 | </v>
      </c>
      <c r="G32" t="str">
        <v xml:space="preserve">0 | </v>
      </c>
      <c r="H32" t="str">
        <v xml:space="preserve">0 | </v>
      </c>
      <c r="I32" t="str">
        <v xml:space="preserve">0 | </v>
      </c>
      <c r="J32" t="str">
        <v xml:space="preserve">0 | </v>
      </c>
      <c r="K32" t="str">
        <v xml:space="preserve">0 | </v>
      </c>
      <c r="L32" t="str">
        <v xml:space="preserve">0 | </v>
      </c>
      <c r="M32" t="str">
        <v xml:space="preserve">0 | </v>
      </c>
      <c r="N32" t="str">
        <v xml:space="preserve">0 | </v>
      </c>
      <c r="O32" t="str">
        <v xml:space="preserve">0 | </v>
      </c>
      <c r="P32" t="str">
        <v xml:space="preserve">0 | </v>
      </c>
      <c r="Q32" t="str">
        <v xml:space="preserve">0 | </v>
      </c>
      <c r="R32" t="str">
        <v xml:space="preserve">0 | </v>
      </c>
      <c r="S32" t="str">
        <v xml:space="preserve">0 | </v>
      </c>
      <c r="T32" t="str">
        <v xml:space="preserve">0 | </v>
      </c>
      <c r="U32" t="str">
        <v xml:space="preserve">0 | </v>
      </c>
      <c r="V32" t="str">
        <v xml:space="preserve">0 | </v>
      </c>
      <c r="W32" t="str">
        <v xml:space="preserve">0 | </v>
      </c>
      <c r="X32" t="str">
        <v xml:space="preserve">0 | </v>
      </c>
      <c r="Y32" t="str">
        <v xml:space="preserve">0 | </v>
      </c>
      <c r="Z32" t="str">
        <v xml:space="preserve">0 | </v>
      </c>
      <c r="AA32" t="str">
        <v xml:space="preserve">0 | </v>
      </c>
      <c r="AB32" t="str">
        <v xml:space="preserve">0 | </v>
      </c>
      <c r="AC32" t="str">
        <v xml:space="preserve">0 | </v>
      </c>
      <c r="AD32" t="str">
        <v xml:space="preserve">0 | </v>
      </c>
      <c r="AE32" t="str">
        <v xml:space="preserve">0 | </v>
      </c>
      <c r="AF32" t="str">
        <v xml:space="preserve">0 | </v>
      </c>
      <c r="AG32" t="str">
        <v xml:space="preserve">0 | </v>
      </c>
      <c r="AH32" t="str">
        <v xml:space="preserve">0 | </v>
      </c>
      <c r="AI32" t="str">
        <v xml:space="preserve">0 | </v>
      </c>
      <c r="AJ32" t="str">
        <v xml:space="preserve">0 | </v>
      </c>
      <c r="AK32" t="str">
        <v xml:space="preserve">0 | </v>
      </c>
      <c r="AL32" t="str">
        <v xml:space="preserve">0 | </v>
      </c>
      <c r="AM32" t="str">
        <v xml:space="preserve">0 | </v>
      </c>
      <c r="AN32" t="str">
        <v xml:space="preserve">0 | </v>
      </c>
      <c r="AO32" t="str">
        <v xml:space="preserve">0 | </v>
      </c>
      <c r="AP32" t="str">
        <v xml:space="preserve">0 | </v>
      </c>
      <c r="AQ32" t="str">
        <v xml:space="preserve">0 | </v>
      </c>
      <c r="AR32" t="str">
        <v xml:space="preserve">0 | </v>
      </c>
      <c r="AS32" t="str">
        <v xml:space="preserve">0 | </v>
      </c>
      <c r="AT32" t="str">
        <v xml:space="preserve">0 | </v>
      </c>
      <c r="AU32" t="str">
        <v xml:space="preserve">0 | </v>
      </c>
      <c r="AV32" t="str">
        <v xml:space="preserve">0 | </v>
      </c>
      <c r="AW32" t="str">
        <v xml:space="preserve">0 | </v>
      </c>
      <c r="AX32" t="str">
        <v xml:space="preserve">0 | </v>
      </c>
      <c r="AY32" t="str">
        <v xml:space="preserve">0 | </v>
      </c>
      <c r="AZ32" t="str">
        <v xml:space="preserve">0 | </v>
      </c>
      <c r="BA32" t="str">
        <v xml:space="preserve">0 | </v>
      </c>
      <c r="BB32" t="str">
        <v xml:space="preserve">0 | </v>
      </c>
      <c r="BC32" t="str">
        <v xml:space="preserve">0 | </v>
      </c>
      <c r="BD32" t="str">
        <v xml:space="preserve">0 | </v>
      </c>
      <c r="BE32" t="str">
        <v xml:space="preserve">0 | </v>
      </c>
      <c r="BF32" t="str">
        <v xml:space="preserve">0 | </v>
      </c>
      <c r="BG32" t="str">
        <v xml:space="preserve">0 | </v>
      </c>
      <c r="BH32" t="str">
        <v xml:space="preserve">0 | </v>
      </c>
      <c r="BI32" t="str">
        <v xml:space="preserve">0 | </v>
      </c>
      <c r="BJ32" t="str">
        <v xml:space="preserve">0 | </v>
      </c>
      <c r="BK32" t="str">
        <v xml:space="preserve">0 | </v>
      </c>
      <c r="BL32" t="str">
        <v xml:space="preserve">0 | </v>
      </c>
      <c r="BM32" t="str">
        <v xml:space="preserve">0 | </v>
      </c>
      <c r="BN32" t="str">
        <v xml:space="preserve">0 | </v>
      </c>
      <c r="BO32" t="str">
        <v xml:space="preserve">0 | </v>
      </c>
      <c r="BP32" t="str">
        <v xml:space="preserve">0 | </v>
      </c>
      <c r="BQ32" t="str">
        <v xml:space="preserve">0 | </v>
      </c>
      <c r="BR32" t="str">
        <v xml:space="preserve">0 | </v>
      </c>
      <c r="BS32" t="str">
        <v xml:space="preserve">0 | </v>
      </c>
      <c r="BT32" t="str">
        <v xml:space="preserve">0 | </v>
      </c>
      <c r="BU32" t="str">
        <v xml:space="preserve">0 | </v>
      </c>
      <c r="BV32" t="str">
        <v xml:space="preserve">0 | </v>
      </c>
      <c r="BW32" t="str">
        <v xml:space="preserve">0 | </v>
      </c>
      <c r="BX32" t="str">
        <v xml:space="preserve">0 | </v>
      </c>
      <c r="BY32" t="str">
        <v xml:space="preserve">0 | </v>
      </c>
      <c r="BZ32" t="str">
        <v xml:space="preserve">0 | </v>
      </c>
      <c r="CA32" t="str">
        <v xml:space="preserve">0 | </v>
      </c>
      <c r="CB32" t="str">
        <v xml:space="preserve">0 | </v>
      </c>
      <c r="CC32" t="str">
        <v xml:space="preserve">0 | </v>
      </c>
      <c r="CD32" t="str">
        <v xml:space="preserve">0 | </v>
      </c>
      <c r="CE32" t="str">
        <v xml:space="preserve">0 | </v>
      </c>
      <c r="CF32" t="str">
        <v xml:space="preserve">0 | </v>
      </c>
      <c r="CG32" t="str">
        <v xml:space="preserve">0 | </v>
      </c>
      <c r="CH32" t="str">
        <v xml:space="preserve">0 | </v>
      </c>
      <c r="CI32" t="str">
        <v xml:space="preserve">0 | </v>
      </c>
      <c r="CJ32" t="str">
        <v xml:space="preserve">0 | </v>
      </c>
      <c r="CK32" t="str">
        <v xml:space="preserve">0 | </v>
      </c>
      <c r="CL32" t="str">
        <v xml:space="preserve">0 | </v>
      </c>
      <c r="CM32" t="str">
        <v xml:space="preserve">0 | </v>
      </c>
      <c r="CN32" t="str">
        <v xml:space="preserve">0 | </v>
      </c>
      <c r="CO32" t="str">
        <v xml:space="preserve">0 | </v>
      </c>
      <c r="CP32" t="str">
        <v xml:space="preserve">0 | </v>
      </c>
      <c r="CQ32" t="str">
        <v xml:space="preserve">0 | </v>
      </c>
      <c r="CR32" t="str">
        <v xml:space="preserve">0 | </v>
      </c>
      <c r="CS32" t="str">
        <v xml:space="preserve">0 | </v>
      </c>
      <c r="CT32" t="str">
        <v xml:space="preserve">0 | </v>
      </c>
      <c r="CU32" t="str">
        <v xml:space="preserve">0 | </v>
      </c>
      <c r="CV32" t="str">
        <v xml:space="preserve">0 | </v>
      </c>
      <c r="CW32" t="str">
        <v xml:space="preserve">0 | </v>
      </c>
      <c r="CX32" t="str">
        <v xml:space="preserve">0 | </v>
      </c>
      <c r="DQ32" cm="1">
        <f t="array" ref="DQ32:HM32">TRANSPOSE(_xlfn._xlws.SORT(_xlfn._xlws.FILTER(initialConditions[initial_conditions_level],initialConditions[experiment_ID]=A32)))</f>
        <v>0</v>
      </c>
      <c r="DR32">
        <v>0</v>
      </c>
      <c r="DS32">
        <v>0</v>
      </c>
      <c r="DT32">
        <v>0</v>
      </c>
      <c r="DU32">
        <v>0</v>
      </c>
      <c r="DV32">
        <v>0</v>
      </c>
      <c r="DW32">
        <v>0</v>
      </c>
      <c r="DX32">
        <v>0</v>
      </c>
      <c r="DY32">
        <v>0</v>
      </c>
      <c r="DZ32">
        <v>0</v>
      </c>
      <c r="EA32">
        <v>0</v>
      </c>
      <c r="EB32">
        <v>0</v>
      </c>
      <c r="EC32">
        <v>0</v>
      </c>
      <c r="ED32">
        <v>0</v>
      </c>
      <c r="EE32">
        <v>0</v>
      </c>
      <c r="EF32">
        <v>0</v>
      </c>
      <c r="EG32">
        <v>0</v>
      </c>
      <c r="EH32">
        <v>0</v>
      </c>
      <c r="EI32">
        <v>0</v>
      </c>
      <c r="EJ32">
        <v>0</v>
      </c>
      <c r="EK32">
        <v>0</v>
      </c>
      <c r="EL32">
        <v>0</v>
      </c>
      <c r="EM32">
        <v>0</v>
      </c>
      <c r="EN32">
        <v>0</v>
      </c>
      <c r="EO32">
        <v>0</v>
      </c>
      <c r="EP32">
        <v>0</v>
      </c>
      <c r="EQ32">
        <v>0</v>
      </c>
      <c r="ER32">
        <v>0</v>
      </c>
      <c r="ES32">
        <v>0</v>
      </c>
      <c r="ET32">
        <v>0</v>
      </c>
      <c r="EU32">
        <v>0</v>
      </c>
      <c r="EV32">
        <v>0</v>
      </c>
      <c r="EW32">
        <v>0</v>
      </c>
      <c r="EX32">
        <v>0</v>
      </c>
      <c r="EY32">
        <v>0</v>
      </c>
      <c r="EZ32">
        <v>0</v>
      </c>
      <c r="FA32">
        <v>0</v>
      </c>
      <c r="FB32">
        <v>0</v>
      </c>
      <c r="FC32">
        <v>0</v>
      </c>
      <c r="FD32">
        <v>0</v>
      </c>
      <c r="FE32">
        <v>0</v>
      </c>
      <c r="FF32">
        <v>0</v>
      </c>
      <c r="FG32">
        <v>0</v>
      </c>
      <c r="FH32">
        <v>0</v>
      </c>
      <c r="FI32">
        <v>0</v>
      </c>
      <c r="FJ32">
        <v>0</v>
      </c>
      <c r="FK32">
        <v>0</v>
      </c>
      <c r="FL32">
        <v>0</v>
      </c>
      <c r="FM32">
        <v>0</v>
      </c>
      <c r="FN32">
        <v>0</v>
      </c>
      <c r="FO32">
        <v>0</v>
      </c>
      <c r="FP32">
        <v>0</v>
      </c>
      <c r="FQ32">
        <v>0</v>
      </c>
      <c r="FR32">
        <v>0</v>
      </c>
      <c r="FS32">
        <v>0</v>
      </c>
      <c r="FT32">
        <v>0</v>
      </c>
      <c r="FU32">
        <v>0</v>
      </c>
      <c r="FV32">
        <v>0</v>
      </c>
      <c r="FW32">
        <v>0</v>
      </c>
      <c r="FX32">
        <v>0</v>
      </c>
      <c r="FY32">
        <v>0</v>
      </c>
      <c r="FZ32">
        <v>0</v>
      </c>
      <c r="GA32">
        <v>0</v>
      </c>
      <c r="GB32">
        <v>0</v>
      </c>
      <c r="GC32">
        <v>0</v>
      </c>
      <c r="GD32">
        <v>0</v>
      </c>
      <c r="GE32">
        <v>0</v>
      </c>
      <c r="GF32">
        <v>0</v>
      </c>
      <c r="GG32">
        <v>0</v>
      </c>
      <c r="GH32">
        <v>0</v>
      </c>
      <c r="GI32">
        <v>0</v>
      </c>
      <c r="GJ32">
        <v>0</v>
      </c>
      <c r="GK32">
        <v>0</v>
      </c>
      <c r="GL32">
        <v>0</v>
      </c>
      <c r="GM32">
        <v>0</v>
      </c>
      <c r="GN32">
        <v>0</v>
      </c>
      <c r="GO32">
        <v>0</v>
      </c>
      <c r="GP32">
        <v>0</v>
      </c>
      <c r="GQ32">
        <v>0</v>
      </c>
      <c r="GR32">
        <v>0</v>
      </c>
      <c r="GS32">
        <v>0</v>
      </c>
      <c r="GT32">
        <v>0</v>
      </c>
      <c r="GU32">
        <v>0</v>
      </c>
      <c r="GV32">
        <v>0</v>
      </c>
      <c r="GW32">
        <v>0</v>
      </c>
      <c r="GX32">
        <v>0</v>
      </c>
      <c r="GY32">
        <v>0</v>
      </c>
      <c r="GZ32">
        <v>0</v>
      </c>
      <c r="HA32">
        <v>0</v>
      </c>
      <c r="HB32">
        <v>0</v>
      </c>
      <c r="HC32">
        <v>0</v>
      </c>
      <c r="HD32">
        <v>0</v>
      </c>
      <c r="HE32">
        <v>0</v>
      </c>
      <c r="HF32">
        <v>0</v>
      </c>
      <c r="HG32">
        <v>0</v>
      </c>
      <c r="HH32">
        <v>0</v>
      </c>
      <c r="HI32">
        <v>0</v>
      </c>
      <c r="HJ32">
        <v>0</v>
      </c>
      <c r="HK32">
        <v>0</v>
      </c>
      <c r="HL32">
        <v>0</v>
      </c>
      <c r="HM32" t="str">
        <v/>
      </c>
    </row>
    <row r="33" spans="2:221" x14ac:dyDescent="0.35">
      <c r="B33" t="str" cm="1">
        <f t="array" ref="B33:CX33">TRANSPOSE(_xlfn._xlws.SORT(_xlfn._xlws.FILTER(initialConditions[initial_conditions_level]&amp;" | "&amp;initialConditions[initial_conditions_name],initialConditions[experiment_ID]=A33)))</f>
        <v xml:space="preserve"> | </v>
      </c>
      <c r="C33" t="str">
        <v xml:space="preserve">0 | </v>
      </c>
      <c r="D33" t="str">
        <v xml:space="preserve">0 | </v>
      </c>
      <c r="E33" t="str">
        <v xml:space="preserve">0 | </v>
      </c>
      <c r="F33" t="str">
        <v xml:space="preserve">0 | </v>
      </c>
      <c r="G33" t="str">
        <v xml:space="preserve">0 | </v>
      </c>
      <c r="H33" t="str">
        <v xml:space="preserve">0 | </v>
      </c>
      <c r="I33" t="str">
        <v xml:space="preserve">0 | </v>
      </c>
      <c r="J33" t="str">
        <v xml:space="preserve">0 | </v>
      </c>
      <c r="K33" t="str">
        <v xml:space="preserve">0 | </v>
      </c>
      <c r="L33" t="str">
        <v xml:space="preserve">0 | </v>
      </c>
      <c r="M33" t="str">
        <v xml:space="preserve">0 | </v>
      </c>
      <c r="N33" t="str">
        <v xml:space="preserve">0 | </v>
      </c>
      <c r="O33" t="str">
        <v xml:space="preserve">0 | </v>
      </c>
      <c r="P33" t="str">
        <v xml:space="preserve">0 | </v>
      </c>
      <c r="Q33" t="str">
        <v xml:space="preserve">0 | </v>
      </c>
      <c r="R33" t="str">
        <v xml:space="preserve">0 | </v>
      </c>
      <c r="S33" t="str">
        <v xml:space="preserve">0 | </v>
      </c>
      <c r="T33" t="str">
        <v xml:space="preserve">0 | </v>
      </c>
      <c r="U33" t="str">
        <v xml:space="preserve">0 | </v>
      </c>
      <c r="V33" t="str">
        <v xml:space="preserve">0 | </v>
      </c>
      <c r="W33" t="str">
        <v xml:space="preserve">0 | </v>
      </c>
      <c r="X33" t="str">
        <v xml:space="preserve">0 | </v>
      </c>
      <c r="Y33" t="str">
        <v xml:space="preserve">0 | </v>
      </c>
      <c r="Z33" t="str">
        <v xml:space="preserve">0 | </v>
      </c>
      <c r="AA33" t="str">
        <v xml:space="preserve">0 | </v>
      </c>
      <c r="AB33" t="str">
        <v xml:space="preserve">0 | </v>
      </c>
      <c r="AC33" t="str">
        <v xml:space="preserve">0 | </v>
      </c>
      <c r="AD33" t="str">
        <v xml:space="preserve">0 | </v>
      </c>
      <c r="AE33" t="str">
        <v xml:space="preserve">0 | </v>
      </c>
      <c r="AF33" t="str">
        <v xml:space="preserve">0 | </v>
      </c>
      <c r="AG33" t="str">
        <v xml:space="preserve">0 | </v>
      </c>
      <c r="AH33" t="str">
        <v xml:space="preserve">0 | </v>
      </c>
      <c r="AI33" t="str">
        <v xml:space="preserve">0 | </v>
      </c>
      <c r="AJ33" t="str">
        <v xml:space="preserve">0 | </v>
      </c>
      <c r="AK33" t="str">
        <v xml:space="preserve">0 | </v>
      </c>
      <c r="AL33" t="str">
        <v xml:space="preserve">0 | </v>
      </c>
      <c r="AM33" t="str">
        <v xml:space="preserve">0 | </v>
      </c>
      <c r="AN33" t="str">
        <v xml:space="preserve">0 | </v>
      </c>
      <c r="AO33" t="str">
        <v xml:space="preserve">0 | </v>
      </c>
      <c r="AP33" t="str">
        <v xml:space="preserve">0 | </v>
      </c>
      <c r="AQ33" t="str">
        <v xml:space="preserve">0 | </v>
      </c>
      <c r="AR33" t="str">
        <v xml:space="preserve">0 | </v>
      </c>
      <c r="AS33" t="str">
        <v xml:space="preserve">0 | </v>
      </c>
      <c r="AT33" t="str">
        <v xml:space="preserve">0 | </v>
      </c>
      <c r="AU33" t="str">
        <v xml:space="preserve">0 | </v>
      </c>
      <c r="AV33" t="str">
        <v xml:space="preserve">0 | </v>
      </c>
      <c r="AW33" t="str">
        <v xml:space="preserve">0 | </v>
      </c>
      <c r="AX33" t="str">
        <v xml:space="preserve">0 | </v>
      </c>
      <c r="AY33" t="str">
        <v xml:space="preserve">0 | </v>
      </c>
      <c r="AZ33" t="str">
        <v xml:space="preserve">0 | </v>
      </c>
      <c r="BA33" t="str">
        <v xml:space="preserve">0 | </v>
      </c>
      <c r="BB33" t="str">
        <v xml:space="preserve">0 | </v>
      </c>
      <c r="BC33" t="str">
        <v xml:space="preserve">0 | </v>
      </c>
      <c r="BD33" t="str">
        <v xml:space="preserve">0 | </v>
      </c>
      <c r="BE33" t="str">
        <v xml:space="preserve">0 | </v>
      </c>
      <c r="BF33" t="str">
        <v xml:space="preserve">0 | </v>
      </c>
      <c r="BG33" t="str">
        <v xml:space="preserve">0 | </v>
      </c>
      <c r="BH33" t="str">
        <v xml:space="preserve">0 | </v>
      </c>
      <c r="BI33" t="str">
        <v xml:space="preserve">0 | </v>
      </c>
      <c r="BJ33" t="str">
        <v xml:space="preserve">0 | </v>
      </c>
      <c r="BK33" t="str">
        <v xml:space="preserve">0 | </v>
      </c>
      <c r="BL33" t="str">
        <v xml:space="preserve">0 | </v>
      </c>
      <c r="BM33" t="str">
        <v xml:space="preserve">0 | </v>
      </c>
      <c r="BN33" t="str">
        <v xml:space="preserve">0 | </v>
      </c>
      <c r="BO33" t="str">
        <v xml:space="preserve">0 | </v>
      </c>
      <c r="BP33" t="str">
        <v xml:space="preserve">0 | </v>
      </c>
      <c r="BQ33" t="str">
        <v xml:space="preserve">0 | </v>
      </c>
      <c r="BR33" t="str">
        <v xml:space="preserve">0 | </v>
      </c>
      <c r="BS33" t="str">
        <v xml:space="preserve">0 | </v>
      </c>
      <c r="BT33" t="str">
        <v xml:space="preserve">0 | </v>
      </c>
      <c r="BU33" t="str">
        <v xml:space="preserve">0 | </v>
      </c>
      <c r="BV33" t="str">
        <v xml:space="preserve">0 | </v>
      </c>
      <c r="BW33" t="str">
        <v xml:space="preserve">0 | </v>
      </c>
      <c r="BX33" t="str">
        <v xml:space="preserve">0 | </v>
      </c>
      <c r="BY33" t="str">
        <v xml:space="preserve">0 | </v>
      </c>
      <c r="BZ33" t="str">
        <v xml:space="preserve">0 | </v>
      </c>
      <c r="CA33" t="str">
        <v xml:space="preserve">0 | </v>
      </c>
      <c r="CB33" t="str">
        <v xml:space="preserve">0 | </v>
      </c>
      <c r="CC33" t="str">
        <v xml:space="preserve">0 | </v>
      </c>
      <c r="CD33" t="str">
        <v xml:space="preserve">0 | </v>
      </c>
      <c r="CE33" t="str">
        <v xml:space="preserve">0 | </v>
      </c>
      <c r="CF33" t="str">
        <v xml:space="preserve">0 | </v>
      </c>
      <c r="CG33" t="str">
        <v xml:space="preserve">0 | </v>
      </c>
      <c r="CH33" t="str">
        <v xml:space="preserve">0 | </v>
      </c>
      <c r="CI33" t="str">
        <v xml:space="preserve">0 | </v>
      </c>
      <c r="CJ33" t="str">
        <v xml:space="preserve">0 | </v>
      </c>
      <c r="CK33" t="str">
        <v xml:space="preserve">0 | </v>
      </c>
      <c r="CL33" t="str">
        <v xml:space="preserve">0 | </v>
      </c>
      <c r="CM33" t="str">
        <v xml:space="preserve">0 | </v>
      </c>
      <c r="CN33" t="str">
        <v xml:space="preserve">0 | </v>
      </c>
      <c r="CO33" t="str">
        <v xml:space="preserve">0 | </v>
      </c>
      <c r="CP33" t="str">
        <v xml:space="preserve">0 | </v>
      </c>
      <c r="CQ33" t="str">
        <v xml:space="preserve">0 | </v>
      </c>
      <c r="CR33" t="str">
        <v xml:space="preserve">0 | </v>
      </c>
      <c r="CS33" t="str">
        <v xml:space="preserve">0 | </v>
      </c>
      <c r="CT33" t="str">
        <v xml:space="preserve">0 | </v>
      </c>
      <c r="CU33" t="str">
        <v xml:space="preserve">0 | </v>
      </c>
      <c r="CV33" t="str">
        <v xml:space="preserve">0 | </v>
      </c>
      <c r="CW33" t="str">
        <v xml:space="preserve">0 | </v>
      </c>
      <c r="CX33" t="str">
        <v xml:space="preserve">0 | </v>
      </c>
      <c r="DQ33" cm="1">
        <f t="array" ref="DQ33:HM33">TRANSPOSE(_xlfn._xlws.SORT(_xlfn._xlws.FILTER(initialConditions[initial_conditions_level],initialConditions[experiment_ID]=A33)))</f>
        <v>0</v>
      </c>
      <c r="DR33">
        <v>0</v>
      </c>
      <c r="DS33">
        <v>0</v>
      </c>
      <c r="DT33">
        <v>0</v>
      </c>
      <c r="DU33">
        <v>0</v>
      </c>
      <c r="DV33">
        <v>0</v>
      </c>
      <c r="DW33">
        <v>0</v>
      </c>
      <c r="DX33">
        <v>0</v>
      </c>
      <c r="DY33">
        <v>0</v>
      </c>
      <c r="DZ33">
        <v>0</v>
      </c>
      <c r="EA33">
        <v>0</v>
      </c>
      <c r="EB33">
        <v>0</v>
      </c>
      <c r="EC33">
        <v>0</v>
      </c>
      <c r="ED33">
        <v>0</v>
      </c>
      <c r="EE33">
        <v>0</v>
      </c>
      <c r="EF33">
        <v>0</v>
      </c>
      <c r="EG33">
        <v>0</v>
      </c>
      <c r="EH33">
        <v>0</v>
      </c>
      <c r="EI33">
        <v>0</v>
      </c>
      <c r="EJ33">
        <v>0</v>
      </c>
      <c r="EK33">
        <v>0</v>
      </c>
      <c r="EL33">
        <v>0</v>
      </c>
      <c r="EM33">
        <v>0</v>
      </c>
      <c r="EN33">
        <v>0</v>
      </c>
      <c r="EO33">
        <v>0</v>
      </c>
      <c r="EP33">
        <v>0</v>
      </c>
      <c r="EQ33">
        <v>0</v>
      </c>
      <c r="ER33">
        <v>0</v>
      </c>
      <c r="ES33">
        <v>0</v>
      </c>
      <c r="ET33">
        <v>0</v>
      </c>
      <c r="EU33">
        <v>0</v>
      </c>
      <c r="EV33">
        <v>0</v>
      </c>
      <c r="EW33">
        <v>0</v>
      </c>
      <c r="EX33">
        <v>0</v>
      </c>
      <c r="EY33">
        <v>0</v>
      </c>
      <c r="EZ33">
        <v>0</v>
      </c>
      <c r="FA33">
        <v>0</v>
      </c>
      <c r="FB33">
        <v>0</v>
      </c>
      <c r="FC33">
        <v>0</v>
      </c>
      <c r="FD33">
        <v>0</v>
      </c>
      <c r="FE33">
        <v>0</v>
      </c>
      <c r="FF33">
        <v>0</v>
      </c>
      <c r="FG33">
        <v>0</v>
      </c>
      <c r="FH33">
        <v>0</v>
      </c>
      <c r="FI33">
        <v>0</v>
      </c>
      <c r="FJ33">
        <v>0</v>
      </c>
      <c r="FK33">
        <v>0</v>
      </c>
      <c r="FL33">
        <v>0</v>
      </c>
      <c r="FM33">
        <v>0</v>
      </c>
      <c r="FN33">
        <v>0</v>
      </c>
      <c r="FO33">
        <v>0</v>
      </c>
      <c r="FP33">
        <v>0</v>
      </c>
      <c r="FQ33">
        <v>0</v>
      </c>
      <c r="FR33">
        <v>0</v>
      </c>
      <c r="FS33">
        <v>0</v>
      </c>
      <c r="FT33">
        <v>0</v>
      </c>
      <c r="FU33">
        <v>0</v>
      </c>
      <c r="FV33">
        <v>0</v>
      </c>
      <c r="FW33">
        <v>0</v>
      </c>
      <c r="FX33">
        <v>0</v>
      </c>
      <c r="FY33">
        <v>0</v>
      </c>
      <c r="FZ33">
        <v>0</v>
      </c>
      <c r="GA33">
        <v>0</v>
      </c>
      <c r="GB33">
        <v>0</v>
      </c>
      <c r="GC33">
        <v>0</v>
      </c>
      <c r="GD33">
        <v>0</v>
      </c>
      <c r="GE33">
        <v>0</v>
      </c>
      <c r="GF33">
        <v>0</v>
      </c>
      <c r="GG33">
        <v>0</v>
      </c>
      <c r="GH33">
        <v>0</v>
      </c>
      <c r="GI33">
        <v>0</v>
      </c>
      <c r="GJ33">
        <v>0</v>
      </c>
      <c r="GK33">
        <v>0</v>
      </c>
      <c r="GL33">
        <v>0</v>
      </c>
      <c r="GM33">
        <v>0</v>
      </c>
      <c r="GN33">
        <v>0</v>
      </c>
      <c r="GO33">
        <v>0</v>
      </c>
      <c r="GP33">
        <v>0</v>
      </c>
      <c r="GQ33">
        <v>0</v>
      </c>
      <c r="GR33">
        <v>0</v>
      </c>
      <c r="GS33">
        <v>0</v>
      </c>
      <c r="GT33">
        <v>0</v>
      </c>
      <c r="GU33">
        <v>0</v>
      </c>
      <c r="GV33">
        <v>0</v>
      </c>
      <c r="GW33">
        <v>0</v>
      </c>
      <c r="GX33">
        <v>0</v>
      </c>
      <c r="GY33">
        <v>0</v>
      </c>
      <c r="GZ33">
        <v>0</v>
      </c>
      <c r="HA33">
        <v>0</v>
      </c>
      <c r="HB33">
        <v>0</v>
      </c>
      <c r="HC33">
        <v>0</v>
      </c>
      <c r="HD33">
        <v>0</v>
      </c>
      <c r="HE33">
        <v>0</v>
      </c>
      <c r="HF33">
        <v>0</v>
      </c>
      <c r="HG33">
        <v>0</v>
      </c>
      <c r="HH33">
        <v>0</v>
      </c>
      <c r="HI33">
        <v>0</v>
      </c>
      <c r="HJ33">
        <v>0</v>
      </c>
      <c r="HK33">
        <v>0</v>
      </c>
      <c r="HL33">
        <v>0</v>
      </c>
      <c r="HM33" t="str">
        <v/>
      </c>
    </row>
    <row r="34" spans="2:221" x14ac:dyDescent="0.35">
      <c r="B34" t="str" cm="1">
        <f t="array" ref="B34:CX34">TRANSPOSE(_xlfn._xlws.SORT(_xlfn._xlws.FILTER(initialConditions[initial_conditions_level]&amp;" | "&amp;initialConditions[initial_conditions_name],initialConditions[experiment_ID]=A34)))</f>
        <v xml:space="preserve"> | </v>
      </c>
      <c r="C34" t="str">
        <v xml:space="preserve">0 | </v>
      </c>
      <c r="D34" t="str">
        <v xml:space="preserve">0 | </v>
      </c>
      <c r="E34" t="str">
        <v xml:space="preserve">0 | </v>
      </c>
      <c r="F34" t="str">
        <v xml:space="preserve">0 | </v>
      </c>
      <c r="G34" t="str">
        <v xml:space="preserve">0 | </v>
      </c>
      <c r="H34" t="str">
        <v xml:space="preserve">0 | </v>
      </c>
      <c r="I34" t="str">
        <v xml:space="preserve">0 | </v>
      </c>
      <c r="J34" t="str">
        <v xml:space="preserve">0 | </v>
      </c>
      <c r="K34" t="str">
        <v xml:space="preserve">0 | </v>
      </c>
      <c r="L34" t="str">
        <v xml:space="preserve">0 | </v>
      </c>
      <c r="M34" t="str">
        <v xml:space="preserve">0 | </v>
      </c>
      <c r="N34" t="str">
        <v xml:space="preserve">0 | </v>
      </c>
      <c r="O34" t="str">
        <v xml:space="preserve">0 | </v>
      </c>
      <c r="P34" t="str">
        <v xml:space="preserve">0 | </v>
      </c>
      <c r="Q34" t="str">
        <v xml:space="preserve">0 | </v>
      </c>
      <c r="R34" t="str">
        <v xml:space="preserve">0 | </v>
      </c>
      <c r="S34" t="str">
        <v xml:space="preserve">0 | </v>
      </c>
      <c r="T34" t="str">
        <v xml:space="preserve">0 | </v>
      </c>
      <c r="U34" t="str">
        <v xml:space="preserve">0 | </v>
      </c>
      <c r="V34" t="str">
        <v xml:space="preserve">0 | </v>
      </c>
      <c r="W34" t="str">
        <v xml:space="preserve">0 | </v>
      </c>
      <c r="X34" t="str">
        <v xml:space="preserve">0 | </v>
      </c>
      <c r="Y34" t="str">
        <v xml:space="preserve">0 | </v>
      </c>
      <c r="Z34" t="str">
        <v xml:space="preserve">0 | </v>
      </c>
      <c r="AA34" t="str">
        <v xml:space="preserve">0 | </v>
      </c>
      <c r="AB34" t="str">
        <v xml:space="preserve">0 | </v>
      </c>
      <c r="AC34" t="str">
        <v xml:space="preserve">0 | </v>
      </c>
      <c r="AD34" t="str">
        <v xml:space="preserve">0 | </v>
      </c>
      <c r="AE34" t="str">
        <v xml:space="preserve">0 | </v>
      </c>
      <c r="AF34" t="str">
        <v xml:space="preserve">0 | </v>
      </c>
      <c r="AG34" t="str">
        <v xml:space="preserve">0 | </v>
      </c>
      <c r="AH34" t="str">
        <v xml:space="preserve">0 | </v>
      </c>
      <c r="AI34" t="str">
        <v xml:space="preserve">0 | </v>
      </c>
      <c r="AJ34" t="str">
        <v xml:space="preserve">0 | </v>
      </c>
      <c r="AK34" t="str">
        <v xml:space="preserve">0 | </v>
      </c>
      <c r="AL34" t="str">
        <v xml:space="preserve">0 | </v>
      </c>
      <c r="AM34" t="str">
        <v xml:space="preserve">0 | </v>
      </c>
      <c r="AN34" t="str">
        <v xml:space="preserve">0 | </v>
      </c>
      <c r="AO34" t="str">
        <v xml:space="preserve">0 | </v>
      </c>
      <c r="AP34" t="str">
        <v xml:space="preserve">0 | </v>
      </c>
      <c r="AQ34" t="str">
        <v xml:space="preserve">0 | </v>
      </c>
      <c r="AR34" t="str">
        <v xml:space="preserve">0 | </v>
      </c>
      <c r="AS34" t="str">
        <v xml:space="preserve">0 | </v>
      </c>
      <c r="AT34" t="str">
        <v xml:space="preserve">0 | </v>
      </c>
      <c r="AU34" t="str">
        <v xml:space="preserve">0 | </v>
      </c>
      <c r="AV34" t="str">
        <v xml:space="preserve">0 | </v>
      </c>
      <c r="AW34" t="str">
        <v xml:space="preserve">0 | </v>
      </c>
      <c r="AX34" t="str">
        <v xml:space="preserve">0 | </v>
      </c>
      <c r="AY34" t="str">
        <v xml:space="preserve">0 | </v>
      </c>
      <c r="AZ34" t="str">
        <v xml:space="preserve">0 | </v>
      </c>
      <c r="BA34" t="str">
        <v xml:space="preserve">0 | </v>
      </c>
      <c r="BB34" t="str">
        <v xml:space="preserve">0 | </v>
      </c>
      <c r="BC34" t="str">
        <v xml:space="preserve">0 | </v>
      </c>
      <c r="BD34" t="str">
        <v xml:space="preserve">0 | </v>
      </c>
      <c r="BE34" t="str">
        <v xml:space="preserve">0 | </v>
      </c>
      <c r="BF34" t="str">
        <v xml:space="preserve">0 | </v>
      </c>
      <c r="BG34" t="str">
        <v xml:space="preserve">0 | </v>
      </c>
      <c r="BH34" t="str">
        <v xml:space="preserve">0 | </v>
      </c>
      <c r="BI34" t="str">
        <v xml:space="preserve">0 | </v>
      </c>
      <c r="BJ34" t="str">
        <v xml:space="preserve">0 | </v>
      </c>
      <c r="BK34" t="str">
        <v xml:space="preserve">0 | </v>
      </c>
      <c r="BL34" t="str">
        <v xml:space="preserve">0 | </v>
      </c>
      <c r="BM34" t="str">
        <v xml:space="preserve">0 | </v>
      </c>
      <c r="BN34" t="str">
        <v xml:space="preserve">0 | </v>
      </c>
      <c r="BO34" t="str">
        <v xml:space="preserve">0 | </v>
      </c>
      <c r="BP34" t="str">
        <v xml:space="preserve">0 | </v>
      </c>
      <c r="BQ34" t="str">
        <v xml:space="preserve">0 | </v>
      </c>
      <c r="BR34" t="str">
        <v xml:space="preserve">0 | </v>
      </c>
      <c r="BS34" t="str">
        <v xml:space="preserve">0 | </v>
      </c>
      <c r="BT34" t="str">
        <v xml:space="preserve">0 | </v>
      </c>
      <c r="BU34" t="str">
        <v xml:space="preserve">0 | </v>
      </c>
      <c r="BV34" t="str">
        <v xml:space="preserve">0 | </v>
      </c>
      <c r="BW34" t="str">
        <v xml:space="preserve">0 | </v>
      </c>
      <c r="BX34" t="str">
        <v xml:space="preserve">0 | </v>
      </c>
      <c r="BY34" t="str">
        <v xml:space="preserve">0 | </v>
      </c>
      <c r="BZ34" t="str">
        <v xml:space="preserve">0 | </v>
      </c>
      <c r="CA34" t="str">
        <v xml:space="preserve">0 | </v>
      </c>
      <c r="CB34" t="str">
        <v xml:space="preserve">0 | </v>
      </c>
      <c r="CC34" t="str">
        <v xml:space="preserve">0 | </v>
      </c>
      <c r="CD34" t="str">
        <v xml:space="preserve">0 | </v>
      </c>
      <c r="CE34" t="str">
        <v xml:space="preserve">0 | </v>
      </c>
      <c r="CF34" t="str">
        <v xml:space="preserve">0 | </v>
      </c>
      <c r="CG34" t="str">
        <v xml:space="preserve">0 | </v>
      </c>
      <c r="CH34" t="str">
        <v xml:space="preserve">0 | </v>
      </c>
      <c r="CI34" t="str">
        <v xml:space="preserve">0 | </v>
      </c>
      <c r="CJ34" t="str">
        <v xml:space="preserve">0 | </v>
      </c>
      <c r="CK34" t="str">
        <v xml:space="preserve">0 | </v>
      </c>
      <c r="CL34" t="str">
        <v xml:space="preserve">0 | </v>
      </c>
      <c r="CM34" t="str">
        <v xml:space="preserve">0 | </v>
      </c>
      <c r="CN34" t="str">
        <v xml:space="preserve">0 | </v>
      </c>
      <c r="CO34" t="str">
        <v xml:space="preserve">0 | </v>
      </c>
      <c r="CP34" t="str">
        <v xml:space="preserve">0 | </v>
      </c>
      <c r="CQ34" t="str">
        <v xml:space="preserve">0 | </v>
      </c>
      <c r="CR34" t="str">
        <v xml:space="preserve">0 | </v>
      </c>
      <c r="CS34" t="str">
        <v xml:space="preserve">0 | </v>
      </c>
      <c r="CT34" t="str">
        <v xml:space="preserve">0 | </v>
      </c>
      <c r="CU34" t="str">
        <v xml:space="preserve">0 | </v>
      </c>
      <c r="CV34" t="str">
        <v xml:space="preserve">0 | </v>
      </c>
      <c r="CW34" t="str">
        <v xml:space="preserve">0 | </v>
      </c>
      <c r="CX34" t="str">
        <v xml:space="preserve">0 | </v>
      </c>
      <c r="DQ34" cm="1">
        <f t="array" ref="DQ34:HM34">TRANSPOSE(_xlfn._xlws.SORT(_xlfn._xlws.FILTER(initialConditions[initial_conditions_level],initialConditions[experiment_ID]=A34)))</f>
        <v>0</v>
      </c>
      <c r="DR34">
        <v>0</v>
      </c>
      <c r="DS34">
        <v>0</v>
      </c>
      <c r="DT34">
        <v>0</v>
      </c>
      <c r="DU34">
        <v>0</v>
      </c>
      <c r="DV34">
        <v>0</v>
      </c>
      <c r="DW34">
        <v>0</v>
      </c>
      <c r="DX34">
        <v>0</v>
      </c>
      <c r="DY34">
        <v>0</v>
      </c>
      <c r="DZ34">
        <v>0</v>
      </c>
      <c r="EA34">
        <v>0</v>
      </c>
      <c r="EB34">
        <v>0</v>
      </c>
      <c r="EC34">
        <v>0</v>
      </c>
      <c r="ED34">
        <v>0</v>
      </c>
      <c r="EE34">
        <v>0</v>
      </c>
      <c r="EF34">
        <v>0</v>
      </c>
      <c r="EG34">
        <v>0</v>
      </c>
      <c r="EH34">
        <v>0</v>
      </c>
      <c r="EI34">
        <v>0</v>
      </c>
      <c r="EJ34">
        <v>0</v>
      </c>
      <c r="EK34">
        <v>0</v>
      </c>
      <c r="EL34">
        <v>0</v>
      </c>
      <c r="EM34">
        <v>0</v>
      </c>
      <c r="EN34">
        <v>0</v>
      </c>
      <c r="EO34">
        <v>0</v>
      </c>
      <c r="EP34">
        <v>0</v>
      </c>
      <c r="EQ34">
        <v>0</v>
      </c>
      <c r="ER34">
        <v>0</v>
      </c>
      <c r="ES34">
        <v>0</v>
      </c>
      <c r="ET34">
        <v>0</v>
      </c>
      <c r="EU34">
        <v>0</v>
      </c>
      <c r="EV34">
        <v>0</v>
      </c>
      <c r="EW34">
        <v>0</v>
      </c>
      <c r="EX34">
        <v>0</v>
      </c>
      <c r="EY34">
        <v>0</v>
      </c>
      <c r="EZ34">
        <v>0</v>
      </c>
      <c r="FA34">
        <v>0</v>
      </c>
      <c r="FB34">
        <v>0</v>
      </c>
      <c r="FC34">
        <v>0</v>
      </c>
      <c r="FD34">
        <v>0</v>
      </c>
      <c r="FE34">
        <v>0</v>
      </c>
      <c r="FF34">
        <v>0</v>
      </c>
      <c r="FG34">
        <v>0</v>
      </c>
      <c r="FH34">
        <v>0</v>
      </c>
      <c r="FI34">
        <v>0</v>
      </c>
      <c r="FJ34">
        <v>0</v>
      </c>
      <c r="FK34">
        <v>0</v>
      </c>
      <c r="FL34">
        <v>0</v>
      </c>
      <c r="FM34">
        <v>0</v>
      </c>
      <c r="FN34">
        <v>0</v>
      </c>
      <c r="FO34">
        <v>0</v>
      </c>
      <c r="FP34">
        <v>0</v>
      </c>
      <c r="FQ34">
        <v>0</v>
      </c>
      <c r="FR34">
        <v>0</v>
      </c>
      <c r="FS34">
        <v>0</v>
      </c>
      <c r="FT34">
        <v>0</v>
      </c>
      <c r="FU34">
        <v>0</v>
      </c>
      <c r="FV34">
        <v>0</v>
      </c>
      <c r="FW34">
        <v>0</v>
      </c>
      <c r="FX34">
        <v>0</v>
      </c>
      <c r="FY34">
        <v>0</v>
      </c>
      <c r="FZ34">
        <v>0</v>
      </c>
      <c r="GA34">
        <v>0</v>
      </c>
      <c r="GB34">
        <v>0</v>
      </c>
      <c r="GC34">
        <v>0</v>
      </c>
      <c r="GD34">
        <v>0</v>
      </c>
      <c r="GE34">
        <v>0</v>
      </c>
      <c r="GF34">
        <v>0</v>
      </c>
      <c r="GG34">
        <v>0</v>
      </c>
      <c r="GH34">
        <v>0</v>
      </c>
      <c r="GI34">
        <v>0</v>
      </c>
      <c r="GJ34">
        <v>0</v>
      </c>
      <c r="GK34">
        <v>0</v>
      </c>
      <c r="GL34">
        <v>0</v>
      </c>
      <c r="GM34">
        <v>0</v>
      </c>
      <c r="GN34">
        <v>0</v>
      </c>
      <c r="GO34">
        <v>0</v>
      </c>
      <c r="GP34">
        <v>0</v>
      </c>
      <c r="GQ34">
        <v>0</v>
      </c>
      <c r="GR34">
        <v>0</v>
      </c>
      <c r="GS34">
        <v>0</v>
      </c>
      <c r="GT34">
        <v>0</v>
      </c>
      <c r="GU34">
        <v>0</v>
      </c>
      <c r="GV34">
        <v>0</v>
      </c>
      <c r="GW34">
        <v>0</v>
      </c>
      <c r="GX34">
        <v>0</v>
      </c>
      <c r="GY34">
        <v>0</v>
      </c>
      <c r="GZ34">
        <v>0</v>
      </c>
      <c r="HA34">
        <v>0</v>
      </c>
      <c r="HB34">
        <v>0</v>
      </c>
      <c r="HC34">
        <v>0</v>
      </c>
      <c r="HD34">
        <v>0</v>
      </c>
      <c r="HE34">
        <v>0</v>
      </c>
      <c r="HF34">
        <v>0</v>
      </c>
      <c r="HG34">
        <v>0</v>
      </c>
      <c r="HH34">
        <v>0</v>
      </c>
      <c r="HI34">
        <v>0</v>
      </c>
      <c r="HJ34">
        <v>0</v>
      </c>
      <c r="HK34">
        <v>0</v>
      </c>
      <c r="HL34">
        <v>0</v>
      </c>
      <c r="HM34" t="str">
        <v/>
      </c>
    </row>
    <row r="35" spans="2:221" x14ac:dyDescent="0.35">
      <c r="B35" t="str" cm="1">
        <f t="array" ref="B35:CX35">TRANSPOSE(_xlfn._xlws.SORT(_xlfn._xlws.FILTER(initialConditions[initial_conditions_level]&amp;" | "&amp;initialConditions[initial_conditions_name],initialConditions[experiment_ID]=A35)))</f>
        <v xml:space="preserve"> | </v>
      </c>
      <c r="C35" t="str">
        <v xml:space="preserve">0 | </v>
      </c>
      <c r="D35" t="str">
        <v xml:space="preserve">0 | </v>
      </c>
      <c r="E35" t="str">
        <v xml:space="preserve">0 | </v>
      </c>
      <c r="F35" t="str">
        <v xml:space="preserve">0 | </v>
      </c>
      <c r="G35" t="str">
        <v xml:space="preserve">0 | </v>
      </c>
      <c r="H35" t="str">
        <v xml:space="preserve">0 | </v>
      </c>
      <c r="I35" t="str">
        <v xml:space="preserve">0 | </v>
      </c>
      <c r="J35" t="str">
        <v xml:space="preserve">0 | </v>
      </c>
      <c r="K35" t="str">
        <v xml:space="preserve">0 | </v>
      </c>
      <c r="L35" t="str">
        <v xml:space="preserve">0 | </v>
      </c>
      <c r="M35" t="str">
        <v xml:space="preserve">0 | </v>
      </c>
      <c r="N35" t="str">
        <v xml:space="preserve">0 | </v>
      </c>
      <c r="O35" t="str">
        <v xml:space="preserve">0 | </v>
      </c>
      <c r="P35" t="str">
        <v xml:space="preserve">0 | </v>
      </c>
      <c r="Q35" t="str">
        <v xml:space="preserve">0 | </v>
      </c>
      <c r="R35" t="str">
        <v xml:space="preserve">0 | </v>
      </c>
      <c r="S35" t="str">
        <v xml:space="preserve">0 | </v>
      </c>
      <c r="T35" t="str">
        <v xml:space="preserve">0 | </v>
      </c>
      <c r="U35" t="str">
        <v xml:space="preserve">0 | </v>
      </c>
      <c r="V35" t="str">
        <v xml:space="preserve">0 | </v>
      </c>
      <c r="W35" t="str">
        <v xml:space="preserve">0 | </v>
      </c>
      <c r="X35" t="str">
        <v xml:space="preserve">0 | </v>
      </c>
      <c r="Y35" t="str">
        <v xml:space="preserve">0 | </v>
      </c>
      <c r="Z35" t="str">
        <v xml:space="preserve">0 | </v>
      </c>
      <c r="AA35" t="str">
        <v xml:space="preserve">0 | </v>
      </c>
      <c r="AB35" t="str">
        <v xml:space="preserve">0 | </v>
      </c>
      <c r="AC35" t="str">
        <v xml:space="preserve">0 | </v>
      </c>
      <c r="AD35" t="str">
        <v xml:space="preserve">0 | </v>
      </c>
      <c r="AE35" t="str">
        <v xml:space="preserve">0 | </v>
      </c>
      <c r="AF35" t="str">
        <v xml:space="preserve">0 | </v>
      </c>
      <c r="AG35" t="str">
        <v xml:space="preserve">0 | </v>
      </c>
      <c r="AH35" t="str">
        <v xml:space="preserve">0 | </v>
      </c>
      <c r="AI35" t="str">
        <v xml:space="preserve">0 | </v>
      </c>
      <c r="AJ35" t="str">
        <v xml:space="preserve">0 | </v>
      </c>
      <c r="AK35" t="str">
        <v xml:space="preserve">0 | </v>
      </c>
      <c r="AL35" t="str">
        <v xml:space="preserve">0 | </v>
      </c>
      <c r="AM35" t="str">
        <v xml:space="preserve">0 | </v>
      </c>
      <c r="AN35" t="str">
        <v xml:space="preserve">0 | </v>
      </c>
      <c r="AO35" t="str">
        <v xml:space="preserve">0 | </v>
      </c>
      <c r="AP35" t="str">
        <v xml:space="preserve">0 | </v>
      </c>
      <c r="AQ35" t="str">
        <v xml:space="preserve">0 | </v>
      </c>
      <c r="AR35" t="str">
        <v xml:space="preserve">0 | </v>
      </c>
      <c r="AS35" t="str">
        <v xml:space="preserve">0 | </v>
      </c>
      <c r="AT35" t="str">
        <v xml:space="preserve">0 | </v>
      </c>
      <c r="AU35" t="str">
        <v xml:space="preserve">0 | </v>
      </c>
      <c r="AV35" t="str">
        <v xml:space="preserve">0 | </v>
      </c>
      <c r="AW35" t="str">
        <v xml:space="preserve">0 | </v>
      </c>
      <c r="AX35" t="str">
        <v xml:space="preserve">0 | </v>
      </c>
      <c r="AY35" t="str">
        <v xml:space="preserve">0 | </v>
      </c>
      <c r="AZ35" t="str">
        <v xml:space="preserve">0 | </v>
      </c>
      <c r="BA35" t="str">
        <v xml:space="preserve">0 | </v>
      </c>
      <c r="BB35" t="str">
        <v xml:space="preserve">0 | </v>
      </c>
      <c r="BC35" t="str">
        <v xml:space="preserve">0 | </v>
      </c>
      <c r="BD35" t="str">
        <v xml:space="preserve">0 | </v>
      </c>
      <c r="BE35" t="str">
        <v xml:space="preserve">0 | </v>
      </c>
      <c r="BF35" t="str">
        <v xml:space="preserve">0 | </v>
      </c>
      <c r="BG35" t="str">
        <v xml:space="preserve">0 | </v>
      </c>
      <c r="BH35" t="str">
        <v xml:space="preserve">0 | </v>
      </c>
      <c r="BI35" t="str">
        <v xml:space="preserve">0 | </v>
      </c>
      <c r="BJ35" t="str">
        <v xml:space="preserve">0 | </v>
      </c>
      <c r="BK35" t="str">
        <v xml:space="preserve">0 | </v>
      </c>
      <c r="BL35" t="str">
        <v xml:space="preserve">0 | </v>
      </c>
      <c r="BM35" t="str">
        <v xml:space="preserve">0 | </v>
      </c>
      <c r="BN35" t="str">
        <v xml:space="preserve">0 | </v>
      </c>
      <c r="BO35" t="str">
        <v xml:space="preserve">0 | </v>
      </c>
      <c r="BP35" t="str">
        <v xml:space="preserve">0 | </v>
      </c>
      <c r="BQ35" t="str">
        <v xml:space="preserve">0 | </v>
      </c>
      <c r="BR35" t="str">
        <v xml:space="preserve">0 | </v>
      </c>
      <c r="BS35" t="str">
        <v xml:space="preserve">0 | </v>
      </c>
      <c r="BT35" t="str">
        <v xml:space="preserve">0 | </v>
      </c>
      <c r="BU35" t="str">
        <v xml:space="preserve">0 | </v>
      </c>
      <c r="BV35" t="str">
        <v xml:space="preserve">0 | </v>
      </c>
      <c r="BW35" t="str">
        <v xml:space="preserve">0 | </v>
      </c>
      <c r="BX35" t="str">
        <v xml:space="preserve">0 | </v>
      </c>
      <c r="BY35" t="str">
        <v xml:space="preserve">0 | </v>
      </c>
      <c r="BZ35" t="str">
        <v xml:space="preserve">0 | </v>
      </c>
      <c r="CA35" t="str">
        <v xml:space="preserve">0 | </v>
      </c>
      <c r="CB35" t="str">
        <v xml:space="preserve">0 | </v>
      </c>
      <c r="CC35" t="str">
        <v xml:space="preserve">0 | </v>
      </c>
      <c r="CD35" t="str">
        <v xml:space="preserve">0 | </v>
      </c>
      <c r="CE35" t="str">
        <v xml:space="preserve">0 | </v>
      </c>
      <c r="CF35" t="str">
        <v xml:space="preserve">0 | </v>
      </c>
      <c r="CG35" t="str">
        <v xml:space="preserve">0 | </v>
      </c>
      <c r="CH35" t="str">
        <v xml:space="preserve">0 | </v>
      </c>
      <c r="CI35" t="str">
        <v xml:space="preserve">0 | </v>
      </c>
      <c r="CJ35" t="str">
        <v xml:space="preserve">0 | </v>
      </c>
      <c r="CK35" t="str">
        <v xml:space="preserve">0 | </v>
      </c>
      <c r="CL35" t="str">
        <v xml:space="preserve">0 | </v>
      </c>
      <c r="CM35" t="str">
        <v xml:space="preserve">0 | </v>
      </c>
      <c r="CN35" t="str">
        <v xml:space="preserve">0 | </v>
      </c>
      <c r="CO35" t="str">
        <v xml:space="preserve">0 | </v>
      </c>
      <c r="CP35" t="str">
        <v xml:space="preserve">0 | </v>
      </c>
      <c r="CQ35" t="str">
        <v xml:space="preserve">0 | </v>
      </c>
      <c r="CR35" t="str">
        <v xml:space="preserve">0 | </v>
      </c>
      <c r="CS35" t="str">
        <v xml:space="preserve">0 | </v>
      </c>
      <c r="CT35" t="str">
        <v xml:space="preserve">0 | </v>
      </c>
      <c r="CU35" t="str">
        <v xml:space="preserve">0 | </v>
      </c>
      <c r="CV35" t="str">
        <v xml:space="preserve">0 | </v>
      </c>
      <c r="CW35" t="str">
        <v xml:space="preserve">0 | </v>
      </c>
      <c r="CX35" t="str">
        <v xml:space="preserve">0 | </v>
      </c>
      <c r="DQ35" cm="1">
        <f t="array" ref="DQ35:HM35">TRANSPOSE(_xlfn._xlws.SORT(_xlfn._xlws.FILTER(initialConditions[initial_conditions_level],initialConditions[experiment_ID]=A35)))</f>
        <v>0</v>
      </c>
      <c r="DR35">
        <v>0</v>
      </c>
      <c r="DS35">
        <v>0</v>
      </c>
      <c r="DT35">
        <v>0</v>
      </c>
      <c r="DU35">
        <v>0</v>
      </c>
      <c r="DV35">
        <v>0</v>
      </c>
      <c r="DW35">
        <v>0</v>
      </c>
      <c r="DX35">
        <v>0</v>
      </c>
      <c r="DY35">
        <v>0</v>
      </c>
      <c r="DZ35">
        <v>0</v>
      </c>
      <c r="EA35">
        <v>0</v>
      </c>
      <c r="EB35">
        <v>0</v>
      </c>
      <c r="EC35">
        <v>0</v>
      </c>
      <c r="ED35">
        <v>0</v>
      </c>
      <c r="EE35">
        <v>0</v>
      </c>
      <c r="EF35">
        <v>0</v>
      </c>
      <c r="EG35">
        <v>0</v>
      </c>
      <c r="EH35">
        <v>0</v>
      </c>
      <c r="EI35">
        <v>0</v>
      </c>
      <c r="EJ35">
        <v>0</v>
      </c>
      <c r="EK35">
        <v>0</v>
      </c>
      <c r="EL35">
        <v>0</v>
      </c>
      <c r="EM35">
        <v>0</v>
      </c>
      <c r="EN35">
        <v>0</v>
      </c>
      <c r="EO35">
        <v>0</v>
      </c>
      <c r="EP35">
        <v>0</v>
      </c>
      <c r="EQ35">
        <v>0</v>
      </c>
      <c r="ER35">
        <v>0</v>
      </c>
      <c r="ES35">
        <v>0</v>
      </c>
      <c r="ET35">
        <v>0</v>
      </c>
      <c r="EU35">
        <v>0</v>
      </c>
      <c r="EV35">
        <v>0</v>
      </c>
      <c r="EW35">
        <v>0</v>
      </c>
      <c r="EX35">
        <v>0</v>
      </c>
      <c r="EY35">
        <v>0</v>
      </c>
      <c r="EZ35">
        <v>0</v>
      </c>
      <c r="FA35">
        <v>0</v>
      </c>
      <c r="FB35">
        <v>0</v>
      </c>
      <c r="FC35">
        <v>0</v>
      </c>
      <c r="FD35">
        <v>0</v>
      </c>
      <c r="FE35">
        <v>0</v>
      </c>
      <c r="FF35">
        <v>0</v>
      </c>
      <c r="FG35">
        <v>0</v>
      </c>
      <c r="FH35">
        <v>0</v>
      </c>
      <c r="FI35">
        <v>0</v>
      </c>
      <c r="FJ35">
        <v>0</v>
      </c>
      <c r="FK35">
        <v>0</v>
      </c>
      <c r="FL35">
        <v>0</v>
      </c>
      <c r="FM35">
        <v>0</v>
      </c>
      <c r="FN35">
        <v>0</v>
      </c>
      <c r="FO35">
        <v>0</v>
      </c>
      <c r="FP35">
        <v>0</v>
      </c>
      <c r="FQ35">
        <v>0</v>
      </c>
      <c r="FR35">
        <v>0</v>
      </c>
      <c r="FS35">
        <v>0</v>
      </c>
      <c r="FT35">
        <v>0</v>
      </c>
      <c r="FU35">
        <v>0</v>
      </c>
      <c r="FV35">
        <v>0</v>
      </c>
      <c r="FW35">
        <v>0</v>
      </c>
      <c r="FX35">
        <v>0</v>
      </c>
      <c r="FY35">
        <v>0</v>
      </c>
      <c r="FZ35">
        <v>0</v>
      </c>
      <c r="GA35">
        <v>0</v>
      </c>
      <c r="GB35">
        <v>0</v>
      </c>
      <c r="GC35">
        <v>0</v>
      </c>
      <c r="GD35">
        <v>0</v>
      </c>
      <c r="GE35">
        <v>0</v>
      </c>
      <c r="GF35">
        <v>0</v>
      </c>
      <c r="GG35">
        <v>0</v>
      </c>
      <c r="GH35">
        <v>0</v>
      </c>
      <c r="GI35">
        <v>0</v>
      </c>
      <c r="GJ35">
        <v>0</v>
      </c>
      <c r="GK35">
        <v>0</v>
      </c>
      <c r="GL35">
        <v>0</v>
      </c>
      <c r="GM35">
        <v>0</v>
      </c>
      <c r="GN35">
        <v>0</v>
      </c>
      <c r="GO35">
        <v>0</v>
      </c>
      <c r="GP35">
        <v>0</v>
      </c>
      <c r="GQ35">
        <v>0</v>
      </c>
      <c r="GR35">
        <v>0</v>
      </c>
      <c r="GS35">
        <v>0</v>
      </c>
      <c r="GT35">
        <v>0</v>
      </c>
      <c r="GU35">
        <v>0</v>
      </c>
      <c r="GV35">
        <v>0</v>
      </c>
      <c r="GW35">
        <v>0</v>
      </c>
      <c r="GX35">
        <v>0</v>
      </c>
      <c r="GY35">
        <v>0</v>
      </c>
      <c r="GZ35">
        <v>0</v>
      </c>
      <c r="HA35">
        <v>0</v>
      </c>
      <c r="HB35">
        <v>0</v>
      </c>
      <c r="HC35">
        <v>0</v>
      </c>
      <c r="HD35">
        <v>0</v>
      </c>
      <c r="HE35">
        <v>0</v>
      </c>
      <c r="HF35">
        <v>0</v>
      </c>
      <c r="HG35">
        <v>0</v>
      </c>
      <c r="HH35">
        <v>0</v>
      </c>
      <c r="HI35">
        <v>0</v>
      </c>
      <c r="HJ35">
        <v>0</v>
      </c>
      <c r="HK35">
        <v>0</v>
      </c>
      <c r="HL35">
        <v>0</v>
      </c>
      <c r="HM35" t="str">
        <v/>
      </c>
    </row>
    <row r="36" spans="2:221" x14ac:dyDescent="0.35">
      <c r="B36" t="str" cm="1">
        <f t="array" ref="B36:CX36">TRANSPOSE(_xlfn._xlws.SORT(_xlfn._xlws.FILTER(initialConditions[initial_conditions_level]&amp;" | "&amp;initialConditions[initial_conditions_name],initialConditions[experiment_ID]=A36)))</f>
        <v xml:space="preserve"> | </v>
      </c>
      <c r="C36" t="str">
        <v xml:space="preserve">0 | </v>
      </c>
      <c r="D36" t="str">
        <v xml:space="preserve">0 | </v>
      </c>
      <c r="E36" t="str">
        <v xml:space="preserve">0 | </v>
      </c>
      <c r="F36" t="str">
        <v xml:space="preserve">0 | </v>
      </c>
      <c r="G36" t="str">
        <v xml:space="preserve">0 | </v>
      </c>
      <c r="H36" t="str">
        <v xml:space="preserve">0 | </v>
      </c>
      <c r="I36" t="str">
        <v xml:space="preserve">0 | </v>
      </c>
      <c r="J36" t="str">
        <v xml:space="preserve">0 | </v>
      </c>
      <c r="K36" t="str">
        <v xml:space="preserve">0 | </v>
      </c>
      <c r="L36" t="str">
        <v xml:space="preserve">0 | </v>
      </c>
      <c r="M36" t="str">
        <v xml:space="preserve">0 | </v>
      </c>
      <c r="N36" t="str">
        <v xml:space="preserve">0 | </v>
      </c>
      <c r="O36" t="str">
        <v xml:space="preserve">0 | </v>
      </c>
      <c r="P36" t="str">
        <v xml:space="preserve">0 | </v>
      </c>
      <c r="Q36" t="str">
        <v xml:space="preserve">0 | </v>
      </c>
      <c r="R36" t="str">
        <v xml:space="preserve">0 | </v>
      </c>
      <c r="S36" t="str">
        <v xml:space="preserve">0 | </v>
      </c>
      <c r="T36" t="str">
        <v xml:space="preserve">0 | </v>
      </c>
      <c r="U36" t="str">
        <v xml:space="preserve">0 | </v>
      </c>
      <c r="V36" t="str">
        <v xml:space="preserve">0 | </v>
      </c>
      <c r="W36" t="str">
        <v xml:space="preserve">0 | </v>
      </c>
      <c r="X36" t="str">
        <v xml:space="preserve">0 | </v>
      </c>
      <c r="Y36" t="str">
        <v xml:space="preserve">0 | </v>
      </c>
      <c r="Z36" t="str">
        <v xml:space="preserve">0 | </v>
      </c>
      <c r="AA36" t="str">
        <v xml:space="preserve">0 | </v>
      </c>
      <c r="AB36" t="str">
        <v xml:space="preserve">0 | </v>
      </c>
      <c r="AC36" t="str">
        <v xml:space="preserve">0 | </v>
      </c>
      <c r="AD36" t="str">
        <v xml:space="preserve">0 | </v>
      </c>
      <c r="AE36" t="str">
        <v xml:space="preserve">0 | </v>
      </c>
      <c r="AF36" t="str">
        <v xml:space="preserve">0 | </v>
      </c>
      <c r="AG36" t="str">
        <v xml:space="preserve">0 | </v>
      </c>
      <c r="AH36" t="str">
        <v xml:space="preserve">0 | </v>
      </c>
      <c r="AI36" t="str">
        <v xml:space="preserve">0 | </v>
      </c>
      <c r="AJ36" t="str">
        <v xml:space="preserve">0 | </v>
      </c>
      <c r="AK36" t="str">
        <v xml:space="preserve">0 | </v>
      </c>
      <c r="AL36" t="str">
        <v xml:space="preserve">0 | </v>
      </c>
      <c r="AM36" t="str">
        <v xml:space="preserve">0 | </v>
      </c>
      <c r="AN36" t="str">
        <v xml:space="preserve">0 | </v>
      </c>
      <c r="AO36" t="str">
        <v xml:space="preserve">0 | </v>
      </c>
      <c r="AP36" t="str">
        <v xml:space="preserve">0 | </v>
      </c>
      <c r="AQ36" t="str">
        <v xml:space="preserve">0 | </v>
      </c>
      <c r="AR36" t="str">
        <v xml:space="preserve">0 | </v>
      </c>
      <c r="AS36" t="str">
        <v xml:space="preserve">0 | </v>
      </c>
      <c r="AT36" t="str">
        <v xml:space="preserve">0 | </v>
      </c>
      <c r="AU36" t="str">
        <v xml:space="preserve">0 | </v>
      </c>
      <c r="AV36" t="str">
        <v xml:space="preserve">0 | </v>
      </c>
      <c r="AW36" t="str">
        <v xml:space="preserve">0 | </v>
      </c>
      <c r="AX36" t="str">
        <v xml:space="preserve">0 | </v>
      </c>
      <c r="AY36" t="str">
        <v xml:space="preserve">0 | </v>
      </c>
      <c r="AZ36" t="str">
        <v xml:space="preserve">0 | </v>
      </c>
      <c r="BA36" t="str">
        <v xml:space="preserve">0 | </v>
      </c>
      <c r="BB36" t="str">
        <v xml:space="preserve">0 | </v>
      </c>
      <c r="BC36" t="str">
        <v xml:space="preserve">0 | </v>
      </c>
      <c r="BD36" t="str">
        <v xml:space="preserve">0 | </v>
      </c>
      <c r="BE36" t="str">
        <v xml:space="preserve">0 | </v>
      </c>
      <c r="BF36" t="str">
        <v xml:space="preserve">0 | </v>
      </c>
      <c r="BG36" t="str">
        <v xml:space="preserve">0 | </v>
      </c>
      <c r="BH36" t="str">
        <v xml:space="preserve">0 | </v>
      </c>
      <c r="BI36" t="str">
        <v xml:space="preserve">0 | </v>
      </c>
      <c r="BJ36" t="str">
        <v xml:space="preserve">0 | </v>
      </c>
      <c r="BK36" t="str">
        <v xml:space="preserve">0 | </v>
      </c>
      <c r="BL36" t="str">
        <v xml:space="preserve">0 | </v>
      </c>
      <c r="BM36" t="str">
        <v xml:space="preserve">0 | </v>
      </c>
      <c r="BN36" t="str">
        <v xml:space="preserve">0 | </v>
      </c>
      <c r="BO36" t="str">
        <v xml:space="preserve">0 | </v>
      </c>
      <c r="BP36" t="str">
        <v xml:space="preserve">0 | </v>
      </c>
      <c r="BQ36" t="str">
        <v xml:space="preserve">0 | </v>
      </c>
      <c r="BR36" t="str">
        <v xml:space="preserve">0 | </v>
      </c>
      <c r="BS36" t="str">
        <v xml:space="preserve">0 | </v>
      </c>
      <c r="BT36" t="str">
        <v xml:space="preserve">0 | </v>
      </c>
      <c r="BU36" t="str">
        <v xml:space="preserve">0 | </v>
      </c>
      <c r="BV36" t="str">
        <v xml:space="preserve">0 | </v>
      </c>
      <c r="BW36" t="str">
        <v xml:space="preserve">0 | </v>
      </c>
      <c r="BX36" t="str">
        <v xml:space="preserve">0 | </v>
      </c>
      <c r="BY36" t="str">
        <v xml:space="preserve">0 | </v>
      </c>
      <c r="BZ36" t="str">
        <v xml:space="preserve">0 | </v>
      </c>
      <c r="CA36" t="str">
        <v xml:space="preserve">0 | </v>
      </c>
      <c r="CB36" t="str">
        <v xml:space="preserve">0 | </v>
      </c>
      <c r="CC36" t="str">
        <v xml:space="preserve">0 | </v>
      </c>
      <c r="CD36" t="str">
        <v xml:space="preserve">0 | </v>
      </c>
      <c r="CE36" t="str">
        <v xml:space="preserve">0 | </v>
      </c>
      <c r="CF36" t="str">
        <v xml:space="preserve">0 | </v>
      </c>
      <c r="CG36" t="str">
        <v xml:space="preserve">0 | </v>
      </c>
      <c r="CH36" t="str">
        <v xml:space="preserve">0 | </v>
      </c>
      <c r="CI36" t="str">
        <v xml:space="preserve">0 | </v>
      </c>
      <c r="CJ36" t="str">
        <v xml:space="preserve">0 | </v>
      </c>
      <c r="CK36" t="str">
        <v xml:space="preserve">0 | </v>
      </c>
      <c r="CL36" t="str">
        <v xml:space="preserve">0 | </v>
      </c>
      <c r="CM36" t="str">
        <v xml:space="preserve">0 | </v>
      </c>
      <c r="CN36" t="str">
        <v xml:space="preserve">0 | </v>
      </c>
      <c r="CO36" t="str">
        <v xml:space="preserve">0 | </v>
      </c>
      <c r="CP36" t="str">
        <v xml:space="preserve">0 | </v>
      </c>
      <c r="CQ36" t="str">
        <v xml:space="preserve">0 | </v>
      </c>
      <c r="CR36" t="str">
        <v xml:space="preserve">0 | </v>
      </c>
      <c r="CS36" t="str">
        <v xml:space="preserve">0 | </v>
      </c>
      <c r="CT36" t="str">
        <v xml:space="preserve">0 | </v>
      </c>
      <c r="CU36" t="str">
        <v xml:space="preserve">0 | </v>
      </c>
      <c r="CV36" t="str">
        <v xml:space="preserve">0 | </v>
      </c>
      <c r="CW36" t="str">
        <v xml:space="preserve">0 | </v>
      </c>
      <c r="CX36" t="str">
        <v xml:space="preserve">0 | </v>
      </c>
      <c r="DQ36" cm="1">
        <f t="array" ref="DQ36:HM36">TRANSPOSE(_xlfn._xlws.SORT(_xlfn._xlws.FILTER(initialConditions[initial_conditions_level],initialConditions[experiment_ID]=A36)))</f>
        <v>0</v>
      </c>
      <c r="DR36">
        <v>0</v>
      </c>
      <c r="DS36">
        <v>0</v>
      </c>
      <c r="DT36">
        <v>0</v>
      </c>
      <c r="DU36">
        <v>0</v>
      </c>
      <c r="DV36">
        <v>0</v>
      </c>
      <c r="DW36">
        <v>0</v>
      </c>
      <c r="DX36">
        <v>0</v>
      </c>
      <c r="DY36">
        <v>0</v>
      </c>
      <c r="DZ36">
        <v>0</v>
      </c>
      <c r="EA36">
        <v>0</v>
      </c>
      <c r="EB36">
        <v>0</v>
      </c>
      <c r="EC36">
        <v>0</v>
      </c>
      <c r="ED36">
        <v>0</v>
      </c>
      <c r="EE36">
        <v>0</v>
      </c>
      <c r="EF36">
        <v>0</v>
      </c>
      <c r="EG36">
        <v>0</v>
      </c>
      <c r="EH36">
        <v>0</v>
      </c>
      <c r="EI36">
        <v>0</v>
      </c>
      <c r="EJ36">
        <v>0</v>
      </c>
      <c r="EK36">
        <v>0</v>
      </c>
      <c r="EL36">
        <v>0</v>
      </c>
      <c r="EM36">
        <v>0</v>
      </c>
      <c r="EN36">
        <v>0</v>
      </c>
      <c r="EO36">
        <v>0</v>
      </c>
      <c r="EP36">
        <v>0</v>
      </c>
      <c r="EQ36">
        <v>0</v>
      </c>
      <c r="ER36">
        <v>0</v>
      </c>
      <c r="ES36">
        <v>0</v>
      </c>
      <c r="ET36">
        <v>0</v>
      </c>
      <c r="EU36">
        <v>0</v>
      </c>
      <c r="EV36">
        <v>0</v>
      </c>
      <c r="EW36">
        <v>0</v>
      </c>
      <c r="EX36">
        <v>0</v>
      </c>
      <c r="EY36">
        <v>0</v>
      </c>
      <c r="EZ36">
        <v>0</v>
      </c>
      <c r="FA36">
        <v>0</v>
      </c>
      <c r="FB36">
        <v>0</v>
      </c>
      <c r="FC36">
        <v>0</v>
      </c>
      <c r="FD36">
        <v>0</v>
      </c>
      <c r="FE36">
        <v>0</v>
      </c>
      <c r="FF36">
        <v>0</v>
      </c>
      <c r="FG36">
        <v>0</v>
      </c>
      <c r="FH36">
        <v>0</v>
      </c>
      <c r="FI36">
        <v>0</v>
      </c>
      <c r="FJ36">
        <v>0</v>
      </c>
      <c r="FK36">
        <v>0</v>
      </c>
      <c r="FL36">
        <v>0</v>
      </c>
      <c r="FM36">
        <v>0</v>
      </c>
      <c r="FN36">
        <v>0</v>
      </c>
      <c r="FO36">
        <v>0</v>
      </c>
      <c r="FP36">
        <v>0</v>
      </c>
      <c r="FQ36">
        <v>0</v>
      </c>
      <c r="FR36">
        <v>0</v>
      </c>
      <c r="FS36">
        <v>0</v>
      </c>
      <c r="FT36">
        <v>0</v>
      </c>
      <c r="FU36">
        <v>0</v>
      </c>
      <c r="FV36">
        <v>0</v>
      </c>
      <c r="FW36">
        <v>0</v>
      </c>
      <c r="FX36">
        <v>0</v>
      </c>
      <c r="FY36">
        <v>0</v>
      </c>
      <c r="FZ36">
        <v>0</v>
      </c>
      <c r="GA36">
        <v>0</v>
      </c>
      <c r="GB36">
        <v>0</v>
      </c>
      <c r="GC36">
        <v>0</v>
      </c>
      <c r="GD36">
        <v>0</v>
      </c>
      <c r="GE36">
        <v>0</v>
      </c>
      <c r="GF36">
        <v>0</v>
      </c>
      <c r="GG36">
        <v>0</v>
      </c>
      <c r="GH36">
        <v>0</v>
      </c>
      <c r="GI36">
        <v>0</v>
      </c>
      <c r="GJ36">
        <v>0</v>
      </c>
      <c r="GK36">
        <v>0</v>
      </c>
      <c r="GL36">
        <v>0</v>
      </c>
      <c r="GM36">
        <v>0</v>
      </c>
      <c r="GN36">
        <v>0</v>
      </c>
      <c r="GO36">
        <v>0</v>
      </c>
      <c r="GP36">
        <v>0</v>
      </c>
      <c r="GQ36">
        <v>0</v>
      </c>
      <c r="GR36">
        <v>0</v>
      </c>
      <c r="GS36">
        <v>0</v>
      </c>
      <c r="GT36">
        <v>0</v>
      </c>
      <c r="GU36">
        <v>0</v>
      </c>
      <c r="GV36">
        <v>0</v>
      </c>
      <c r="GW36">
        <v>0</v>
      </c>
      <c r="GX36">
        <v>0</v>
      </c>
      <c r="GY36">
        <v>0</v>
      </c>
      <c r="GZ36">
        <v>0</v>
      </c>
      <c r="HA36">
        <v>0</v>
      </c>
      <c r="HB36">
        <v>0</v>
      </c>
      <c r="HC36">
        <v>0</v>
      </c>
      <c r="HD36">
        <v>0</v>
      </c>
      <c r="HE36">
        <v>0</v>
      </c>
      <c r="HF36">
        <v>0</v>
      </c>
      <c r="HG36">
        <v>0</v>
      </c>
      <c r="HH36">
        <v>0</v>
      </c>
      <c r="HI36">
        <v>0</v>
      </c>
      <c r="HJ36">
        <v>0</v>
      </c>
      <c r="HK36">
        <v>0</v>
      </c>
      <c r="HL36">
        <v>0</v>
      </c>
      <c r="HM36" t="str">
        <v/>
      </c>
    </row>
    <row r="37" spans="2:221" x14ac:dyDescent="0.35">
      <c r="B37" t="str" cm="1">
        <f t="array" ref="B37:CX37">TRANSPOSE(_xlfn._xlws.SORT(_xlfn._xlws.FILTER(initialConditions[initial_conditions_level]&amp;" | "&amp;initialConditions[initial_conditions_name],initialConditions[experiment_ID]=A37)))</f>
        <v xml:space="preserve"> | </v>
      </c>
      <c r="C37" t="str">
        <v xml:space="preserve">0 | </v>
      </c>
      <c r="D37" t="str">
        <v xml:space="preserve">0 | </v>
      </c>
      <c r="E37" t="str">
        <v xml:space="preserve">0 | </v>
      </c>
      <c r="F37" t="str">
        <v xml:space="preserve">0 | </v>
      </c>
      <c r="G37" t="str">
        <v xml:space="preserve">0 | </v>
      </c>
      <c r="H37" t="str">
        <v xml:space="preserve">0 | </v>
      </c>
      <c r="I37" t="str">
        <v xml:space="preserve">0 | </v>
      </c>
      <c r="J37" t="str">
        <v xml:space="preserve">0 | </v>
      </c>
      <c r="K37" t="str">
        <v xml:space="preserve">0 | </v>
      </c>
      <c r="L37" t="str">
        <v xml:space="preserve">0 | </v>
      </c>
      <c r="M37" t="str">
        <v xml:space="preserve">0 | </v>
      </c>
      <c r="N37" t="str">
        <v xml:space="preserve">0 | </v>
      </c>
      <c r="O37" t="str">
        <v xml:space="preserve">0 | </v>
      </c>
      <c r="P37" t="str">
        <v xml:space="preserve">0 | </v>
      </c>
      <c r="Q37" t="str">
        <v xml:space="preserve">0 | </v>
      </c>
      <c r="R37" t="str">
        <v xml:space="preserve">0 | </v>
      </c>
      <c r="S37" t="str">
        <v xml:space="preserve">0 | </v>
      </c>
      <c r="T37" t="str">
        <v xml:space="preserve">0 | </v>
      </c>
      <c r="U37" t="str">
        <v xml:space="preserve">0 | </v>
      </c>
      <c r="V37" t="str">
        <v xml:space="preserve">0 | </v>
      </c>
      <c r="W37" t="str">
        <v xml:space="preserve">0 | </v>
      </c>
      <c r="X37" t="str">
        <v xml:space="preserve">0 | </v>
      </c>
      <c r="Y37" t="str">
        <v xml:space="preserve">0 | </v>
      </c>
      <c r="Z37" t="str">
        <v xml:space="preserve">0 | </v>
      </c>
      <c r="AA37" t="str">
        <v xml:space="preserve">0 | </v>
      </c>
      <c r="AB37" t="str">
        <v xml:space="preserve">0 | </v>
      </c>
      <c r="AC37" t="str">
        <v xml:space="preserve">0 | </v>
      </c>
      <c r="AD37" t="str">
        <v xml:space="preserve">0 | </v>
      </c>
      <c r="AE37" t="str">
        <v xml:space="preserve">0 | </v>
      </c>
      <c r="AF37" t="str">
        <v xml:space="preserve">0 | </v>
      </c>
      <c r="AG37" t="str">
        <v xml:space="preserve">0 | </v>
      </c>
      <c r="AH37" t="str">
        <v xml:space="preserve">0 | </v>
      </c>
      <c r="AI37" t="str">
        <v xml:space="preserve">0 | </v>
      </c>
      <c r="AJ37" t="str">
        <v xml:space="preserve">0 | </v>
      </c>
      <c r="AK37" t="str">
        <v xml:space="preserve">0 | </v>
      </c>
      <c r="AL37" t="str">
        <v xml:space="preserve">0 | </v>
      </c>
      <c r="AM37" t="str">
        <v xml:space="preserve">0 | </v>
      </c>
      <c r="AN37" t="str">
        <v xml:space="preserve">0 | </v>
      </c>
      <c r="AO37" t="str">
        <v xml:space="preserve">0 | </v>
      </c>
      <c r="AP37" t="str">
        <v xml:space="preserve">0 | </v>
      </c>
      <c r="AQ37" t="str">
        <v xml:space="preserve">0 | </v>
      </c>
      <c r="AR37" t="str">
        <v xml:space="preserve">0 | </v>
      </c>
      <c r="AS37" t="str">
        <v xml:space="preserve">0 | </v>
      </c>
      <c r="AT37" t="str">
        <v xml:space="preserve">0 | </v>
      </c>
      <c r="AU37" t="str">
        <v xml:space="preserve">0 | </v>
      </c>
      <c r="AV37" t="str">
        <v xml:space="preserve">0 | </v>
      </c>
      <c r="AW37" t="str">
        <v xml:space="preserve">0 | </v>
      </c>
      <c r="AX37" t="str">
        <v xml:space="preserve">0 | </v>
      </c>
      <c r="AY37" t="str">
        <v xml:space="preserve">0 | </v>
      </c>
      <c r="AZ37" t="str">
        <v xml:space="preserve">0 | </v>
      </c>
      <c r="BA37" t="str">
        <v xml:space="preserve">0 | </v>
      </c>
      <c r="BB37" t="str">
        <v xml:space="preserve">0 | </v>
      </c>
      <c r="BC37" t="str">
        <v xml:space="preserve">0 | </v>
      </c>
      <c r="BD37" t="str">
        <v xml:space="preserve">0 | </v>
      </c>
      <c r="BE37" t="str">
        <v xml:space="preserve">0 | </v>
      </c>
      <c r="BF37" t="str">
        <v xml:space="preserve">0 | </v>
      </c>
      <c r="BG37" t="str">
        <v xml:space="preserve">0 | </v>
      </c>
      <c r="BH37" t="str">
        <v xml:space="preserve">0 | </v>
      </c>
      <c r="BI37" t="str">
        <v xml:space="preserve">0 | </v>
      </c>
      <c r="BJ37" t="str">
        <v xml:space="preserve">0 | </v>
      </c>
      <c r="BK37" t="str">
        <v xml:space="preserve">0 | </v>
      </c>
      <c r="BL37" t="str">
        <v xml:space="preserve">0 | </v>
      </c>
      <c r="BM37" t="str">
        <v xml:space="preserve">0 | </v>
      </c>
      <c r="BN37" t="str">
        <v xml:space="preserve">0 | </v>
      </c>
      <c r="BO37" t="str">
        <v xml:space="preserve">0 | </v>
      </c>
      <c r="BP37" t="str">
        <v xml:space="preserve">0 | </v>
      </c>
      <c r="BQ37" t="str">
        <v xml:space="preserve">0 | </v>
      </c>
      <c r="BR37" t="str">
        <v xml:space="preserve">0 | </v>
      </c>
      <c r="BS37" t="str">
        <v xml:space="preserve">0 | </v>
      </c>
      <c r="BT37" t="str">
        <v xml:space="preserve">0 | </v>
      </c>
      <c r="BU37" t="str">
        <v xml:space="preserve">0 | </v>
      </c>
      <c r="BV37" t="str">
        <v xml:space="preserve">0 | </v>
      </c>
      <c r="BW37" t="str">
        <v xml:space="preserve">0 | </v>
      </c>
      <c r="BX37" t="str">
        <v xml:space="preserve">0 | </v>
      </c>
      <c r="BY37" t="str">
        <v xml:space="preserve">0 | </v>
      </c>
      <c r="BZ37" t="str">
        <v xml:space="preserve">0 | </v>
      </c>
      <c r="CA37" t="str">
        <v xml:space="preserve">0 | </v>
      </c>
      <c r="CB37" t="str">
        <v xml:space="preserve">0 | </v>
      </c>
      <c r="CC37" t="str">
        <v xml:space="preserve">0 | </v>
      </c>
      <c r="CD37" t="str">
        <v xml:space="preserve">0 | </v>
      </c>
      <c r="CE37" t="str">
        <v xml:space="preserve">0 | </v>
      </c>
      <c r="CF37" t="str">
        <v xml:space="preserve">0 | </v>
      </c>
      <c r="CG37" t="str">
        <v xml:space="preserve">0 | </v>
      </c>
      <c r="CH37" t="str">
        <v xml:space="preserve">0 | </v>
      </c>
      <c r="CI37" t="str">
        <v xml:space="preserve">0 | </v>
      </c>
      <c r="CJ37" t="str">
        <v xml:space="preserve">0 | </v>
      </c>
      <c r="CK37" t="str">
        <v xml:space="preserve">0 | </v>
      </c>
      <c r="CL37" t="str">
        <v xml:space="preserve">0 | </v>
      </c>
      <c r="CM37" t="str">
        <v xml:space="preserve">0 | </v>
      </c>
      <c r="CN37" t="str">
        <v xml:space="preserve">0 | </v>
      </c>
      <c r="CO37" t="str">
        <v xml:space="preserve">0 | </v>
      </c>
      <c r="CP37" t="str">
        <v xml:space="preserve">0 | </v>
      </c>
      <c r="CQ37" t="str">
        <v xml:space="preserve">0 | </v>
      </c>
      <c r="CR37" t="str">
        <v xml:space="preserve">0 | </v>
      </c>
      <c r="CS37" t="str">
        <v xml:space="preserve">0 | </v>
      </c>
      <c r="CT37" t="str">
        <v xml:space="preserve">0 | </v>
      </c>
      <c r="CU37" t="str">
        <v xml:space="preserve">0 | </v>
      </c>
      <c r="CV37" t="str">
        <v xml:space="preserve">0 | </v>
      </c>
      <c r="CW37" t="str">
        <v xml:space="preserve">0 | </v>
      </c>
      <c r="CX37" t="str">
        <v xml:space="preserve">0 | </v>
      </c>
      <c r="DQ37" cm="1">
        <f t="array" ref="DQ37:HM37">TRANSPOSE(_xlfn._xlws.SORT(_xlfn._xlws.FILTER(initialConditions[initial_conditions_level],initialConditions[experiment_ID]=A37)))</f>
        <v>0</v>
      </c>
      <c r="DR37">
        <v>0</v>
      </c>
      <c r="DS37">
        <v>0</v>
      </c>
      <c r="DT37">
        <v>0</v>
      </c>
      <c r="DU37">
        <v>0</v>
      </c>
      <c r="DV37">
        <v>0</v>
      </c>
      <c r="DW37">
        <v>0</v>
      </c>
      <c r="DX37">
        <v>0</v>
      </c>
      <c r="DY37">
        <v>0</v>
      </c>
      <c r="DZ37">
        <v>0</v>
      </c>
      <c r="EA37">
        <v>0</v>
      </c>
      <c r="EB37">
        <v>0</v>
      </c>
      <c r="EC37">
        <v>0</v>
      </c>
      <c r="ED37">
        <v>0</v>
      </c>
      <c r="EE37">
        <v>0</v>
      </c>
      <c r="EF37">
        <v>0</v>
      </c>
      <c r="EG37">
        <v>0</v>
      </c>
      <c r="EH37">
        <v>0</v>
      </c>
      <c r="EI37">
        <v>0</v>
      </c>
      <c r="EJ37">
        <v>0</v>
      </c>
      <c r="EK37">
        <v>0</v>
      </c>
      <c r="EL37">
        <v>0</v>
      </c>
      <c r="EM37">
        <v>0</v>
      </c>
      <c r="EN37">
        <v>0</v>
      </c>
      <c r="EO37">
        <v>0</v>
      </c>
      <c r="EP37">
        <v>0</v>
      </c>
      <c r="EQ37">
        <v>0</v>
      </c>
      <c r="ER37">
        <v>0</v>
      </c>
      <c r="ES37">
        <v>0</v>
      </c>
      <c r="ET37">
        <v>0</v>
      </c>
      <c r="EU37">
        <v>0</v>
      </c>
      <c r="EV37">
        <v>0</v>
      </c>
      <c r="EW37">
        <v>0</v>
      </c>
      <c r="EX37">
        <v>0</v>
      </c>
      <c r="EY37">
        <v>0</v>
      </c>
      <c r="EZ37">
        <v>0</v>
      </c>
      <c r="FA37">
        <v>0</v>
      </c>
      <c r="FB37">
        <v>0</v>
      </c>
      <c r="FC37">
        <v>0</v>
      </c>
      <c r="FD37">
        <v>0</v>
      </c>
      <c r="FE37">
        <v>0</v>
      </c>
      <c r="FF37">
        <v>0</v>
      </c>
      <c r="FG37">
        <v>0</v>
      </c>
      <c r="FH37">
        <v>0</v>
      </c>
      <c r="FI37">
        <v>0</v>
      </c>
      <c r="FJ37">
        <v>0</v>
      </c>
      <c r="FK37">
        <v>0</v>
      </c>
      <c r="FL37">
        <v>0</v>
      </c>
      <c r="FM37">
        <v>0</v>
      </c>
      <c r="FN37">
        <v>0</v>
      </c>
      <c r="FO37">
        <v>0</v>
      </c>
      <c r="FP37">
        <v>0</v>
      </c>
      <c r="FQ37">
        <v>0</v>
      </c>
      <c r="FR37">
        <v>0</v>
      </c>
      <c r="FS37">
        <v>0</v>
      </c>
      <c r="FT37">
        <v>0</v>
      </c>
      <c r="FU37">
        <v>0</v>
      </c>
      <c r="FV37">
        <v>0</v>
      </c>
      <c r="FW37">
        <v>0</v>
      </c>
      <c r="FX37">
        <v>0</v>
      </c>
      <c r="FY37">
        <v>0</v>
      </c>
      <c r="FZ37">
        <v>0</v>
      </c>
      <c r="GA37">
        <v>0</v>
      </c>
      <c r="GB37">
        <v>0</v>
      </c>
      <c r="GC37">
        <v>0</v>
      </c>
      <c r="GD37">
        <v>0</v>
      </c>
      <c r="GE37">
        <v>0</v>
      </c>
      <c r="GF37">
        <v>0</v>
      </c>
      <c r="GG37">
        <v>0</v>
      </c>
      <c r="GH37">
        <v>0</v>
      </c>
      <c r="GI37">
        <v>0</v>
      </c>
      <c r="GJ37">
        <v>0</v>
      </c>
      <c r="GK37">
        <v>0</v>
      </c>
      <c r="GL37">
        <v>0</v>
      </c>
      <c r="GM37">
        <v>0</v>
      </c>
      <c r="GN37">
        <v>0</v>
      </c>
      <c r="GO37">
        <v>0</v>
      </c>
      <c r="GP37">
        <v>0</v>
      </c>
      <c r="GQ37">
        <v>0</v>
      </c>
      <c r="GR37">
        <v>0</v>
      </c>
      <c r="GS37">
        <v>0</v>
      </c>
      <c r="GT37">
        <v>0</v>
      </c>
      <c r="GU37">
        <v>0</v>
      </c>
      <c r="GV37">
        <v>0</v>
      </c>
      <c r="GW37">
        <v>0</v>
      </c>
      <c r="GX37">
        <v>0</v>
      </c>
      <c r="GY37">
        <v>0</v>
      </c>
      <c r="GZ37">
        <v>0</v>
      </c>
      <c r="HA37">
        <v>0</v>
      </c>
      <c r="HB37">
        <v>0</v>
      </c>
      <c r="HC37">
        <v>0</v>
      </c>
      <c r="HD37">
        <v>0</v>
      </c>
      <c r="HE37">
        <v>0</v>
      </c>
      <c r="HF37">
        <v>0</v>
      </c>
      <c r="HG37">
        <v>0</v>
      </c>
      <c r="HH37">
        <v>0</v>
      </c>
      <c r="HI37">
        <v>0</v>
      </c>
      <c r="HJ37">
        <v>0</v>
      </c>
      <c r="HK37">
        <v>0</v>
      </c>
      <c r="HL37">
        <v>0</v>
      </c>
      <c r="HM37" t="str">
        <v/>
      </c>
    </row>
    <row r="38" spans="2:221" x14ac:dyDescent="0.35">
      <c r="B38" t="str" cm="1">
        <f t="array" ref="B38:CX38">TRANSPOSE(_xlfn._xlws.SORT(_xlfn._xlws.FILTER(initialConditions[initial_conditions_level]&amp;" | "&amp;initialConditions[initial_conditions_name],initialConditions[experiment_ID]=A38)))</f>
        <v xml:space="preserve"> | </v>
      </c>
      <c r="C38" t="str">
        <v xml:space="preserve">0 | </v>
      </c>
      <c r="D38" t="str">
        <v xml:space="preserve">0 | </v>
      </c>
      <c r="E38" t="str">
        <v xml:space="preserve">0 | </v>
      </c>
      <c r="F38" t="str">
        <v xml:space="preserve">0 | </v>
      </c>
      <c r="G38" t="str">
        <v xml:space="preserve">0 | </v>
      </c>
      <c r="H38" t="str">
        <v xml:space="preserve">0 | </v>
      </c>
      <c r="I38" t="str">
        <v xml:space="preserve">0 | </v>
      </c>
      <c r="J38" t="str">
        <v xml:space="preserve">0 | </v>
      </c>
      <c r="K38" t="str">
        <v xml:space="preserve">0 | </v>
      </c>
      <c r="L38" t="str">
        <v xml:space="preserve">0 | </v>
      </c>
      <c r="M38" t="str">
        <v xml:space="preserve">0 | </v>
      </c>
      <c r="N38" t="str">
        <v xml:space="preserve">0 | </v>
      </c>
      <c r="O38" t="str">
        <v xml:space="preserve">0 | </v>
      </c>
      <c r="P38" t="str">
        <v xml:space="preserve">0 | </v>
      </c>
      <c r="Q38" t="str">
        <v xml:space="preserve">0 | </v>
      </c>
      <c r="R38" t="str">
        <v xml:space="preserve">0 | </v>
      </c>
      <c r="S38" t="str">
        <v xml:space="preserve">0 | </v>
      </c>
      <c r="T38" t="str">
        <v xml:space="preserve">0 | </v>
      </c>
      <c r="U38" t="str">
        <v xml:space="preserve">0 | </v>
      </c>
      <c r="V38" t="str">
        <v xml:space="preserve">0 | </v>
      </c>
      <c r="W38" t="str">
        <v xml:space="preserve">0 | </v>
      </c>
      <c r="X38" t="str">
        <v xml:space="preserve">0 | </v>
      </c>
      <c r="Y38" t="str">
        <v xml:space="preserve">0 | </v>
      </c>
      <c r="Z38" t="str">
        <v xml:space="preserve">0 | </v>
      </c>
      <c r="AA38" t="str">
        <v xml:space="preserve">0 | </v>
      </c>
      <c r="AB38" t="str">
        <v xml:space="preserve">0 | </v>
      </c>
      <c r="AC38" t="str">
        <v xml:space="preserve">0 | </v>
      </c>
      <c r="AD38" t="str">
        <v xml:space="preserve">0 | </v>
      </c>
      <c r="AE38" t="str">
        <v xml:space="preserve">0 | </v>
      </c>
      <c r="AF38" t="str">
        <v xml:space="preserve">0 | </v>
      </c>
      <c r="AG38" t="str">
        <v xml:space="preserve">0 | </v>
      </c>
      <c r="AH38" t="str">
        <v xml:space="preserve">0 | </v>
      </c>
      <c r="AI38" t="str">
        <v xml:space="preserve">0 | </v>
      </c>
      <c r="AJ38" t="str">
        <v xml:space="preserve">0 | </v>
      </c>
      <c r="AK38" t="str">
        <v xml:space="preserve">0 | </v>
      </c>
      <c r="AL38" t="str">
        <v xml:space="preserve">0 | </v>
      </c>
      <c r="AM38" t="str">
        <v xml:space="preserve">0 | </v>
      </c>
      <c r="AN38" t="str">
        <v xml:space="preserve">0 | </v>
      </c>
      <c r="AO38" t="str">
        <v xml:space="preserve">0 | </v>
      </c>
      <c r="AP38" t="str">
        <v xml:space="preserve">0 | </v>
      </c>
      <c r="AQ38" t="str">
        <v xml:space="preserve">0 | </v>
      </c>
      <c r="AR38" t="str">
        <v xml:space="preserve">0 | </v>
      </c>
      <c r="AS38" t="str">
        <v xml:space="preserve">0 | </v>
      </c>
      <c r="AT38" t="str">
        <v xml:space="preserve">0 | </v>
      </c>
      <c r="AU38" t="str">
        <v xml:space="preserve">0 | </v>
      </c>
      <c r="AV38" t="str">
        <v xml:space="preserve">0 | </v>
      </c>
      <c r="AW38" t="str">
        <v xml:space="preserve">0 | </v>
      </c>
      <c r="AX38" t="str">
        <v xml:space="preserve">0 | </v>
      </c>
      <c r="AY38" t="str">
        <v xml:space="preserve">0 | </v>
      </c>
      <c r="AZ38" t="str">
        <v xml:space="preserve">0 | </v>
      </c>
      <c r="BA38" t="str">
        <v xml:space="preserve">0 | </v>
      </c>
      <c r="BB38" t="str">
        <v xml:space="preserve">0 | </v>
      </c>
      <c r="BC38" t="str">
        <v xml:space="preserve">0 | </v>
      </c>
      <c r="BD38" t="str">
        <v xml:space="preserve">0 | </v>
      </c>
      <c r="BE38" t="str">
        <v xml:space="preserve">0 | </v>
      </c>
      <c r="BF38" t="str">
        <v xml:space="preserve">0 | </v>
      </c>
      <c r="BG38" t="str">
        <v xml:space="preserve">0 | </v>
      </c>
      <c r="BH38" t="str">
        <v xml:space="preserve">0 | </v>
      </c>
      <c r="BI38" t="str">
        <v xml:space="preserve">0 | </v>
      </c>
      <c r="BJ38" t="str">
        <v xml:space="preserve">0 | </v>
      </c>
      <c r="BK38" t="str">
        <v xml:space="preserve">0 | </v>
      </c>
      <c r="BL38" t="str">
        <v xml:space="preserve">0 | </v>
      </c>
      <c r="BM38" t="str">
        <v xml:space="preserve">0 | </v>
      </c>
      <c r="BN38" t="str">
        <v xml:space="preserve">0 | </v>
      </c>
      <c r="BO38" t="str">
        <v xml:space="preserve">0 | </v>
      </c>
      <c r="BP38" t="str">
        <v xml:space="preserve">0 | </v>
      </c>
      <c r="BQ38" t="str">
        <v xml:space="preserve">0 | </v>
      </c>
      <c r="BR38" t="str">
        <v xml:space="preserve">0 | </v>
      </c>
      <c r="BS38" t="str">
        <v xml:space="preserve">0 | </v>
      </c>
      <c r="BT38" t="str">
        <v xml:space="preserve">0 | </v>
      </c>
      <c r="BU38" t="str">
        <v xml:space="preserve">0 | </v>
      </c>
      <c r="BV38" t="str">
        <v xml:space="preserve">0 | </v>
      </c>
      <c r="BW38" t="str">
        <v xml:space="preserve">0 | </v>
      </c>
      <c r="BX38" t="str">
        <v xml:space="preserve">0 | </v>
      </c>
      <c r="BY38" t="str">
        <v xml:space="preserve">0 | </v>
      </c>
      <c r="BZ38" t="str">
        <v xml:space="preserve">0 | </v>
      </c>
      <c r="CA38" t="str">
        <v xml:space="preserve">0 | </v>
      </c>
      <c r="CB38" t="str">
        <v xml:space="preserve">0 | </v>
      </c>
      <c r="CC38" t="str">
        <v xml:space="preserve">0 | </v>
      </c>
      <c r="CD38" t="str">
        <v xml:space="preserve">0 | </v>
      </c>
      <c r="CE38" t="str">
        <v xml:space="preserve">0 | </v>
      </c>
      <c r="CF38" t="str">
        <v xml:space="preserve">0 | </v>
      </c>
      <c r="CG38" t="str">
        <v xml:space="preserve">0 | </v>
      </c>
      <c r="CH38" t="str">
        <v xml:space="preserve">0 | </v>
      </c>
      <c r="CI38" t="str">
        <v xml:space="preserve">0 | </v>
      </c>
      <c r="CJ38" t="str">
        <v xml:space="preserve">0 | </v>
      </c>
      <c r="CK38" t="str">
        <v xml:space="preserve">0 | </v>
      </c>
      <c r="CL38" t="str">
        <v xml:space="preserve">0 | </v>
      </c>
      <c r="CM38" t="str">
        <v xml:space="preserve">0 | </v>
      </c>
      <c r="CN38" t="str">
        <v xml:space="preserve">0 | </v>
      </c>
      <c r="CO38" t="str">
        <v xml:space="preserve">0 | </v>
      </c>
      <c r="CP38" t="str">
        <v xml:space="preserve">0 | </v>
      </c>
      <c r="CQ38" t="str">
        <v xml:space="preserve">0 | </v>
      </c>
      <c r="CR38" t="str">
        <v xml:space="preserve">0 | </v>
      </c>
      <c r="CS38" t="str">
        <v xml:space="preserve">0 | </v>
      </c>
      <c r="CT38" t="str">
        <v xml:space="preserve">0 | </v>
      </c>
      <c r="CU38" t="str">
        <v xml:space="preserve">0 | </v>
      </c>
      <c r="CV38" t="str">
        <v xml:space="preserve">0 | </v>
      </c>
      <c r="CW38" t="str">
        <v xml:space="preserve">0 | </v>
      </c>
      <c r="CX38" t="str">
        <v xml:space="preserve">0 | </v>
      </c>
      <c r="DQ38" cm="1">
        <f t="array" ref="DQ38:HM38">TRANSPOSE(_xlfn._xlws.SORT(_xlfn._xlws.FILTER(initialConditions[initial_conditions_level],initialConditions[experiment_ID]=A38)))</f>
        <v>0</v>
      </c>
      <c r="DR38">
        <v>0</v>
      </c>
      <c r="DS38">
        <v>0</v>
      </c>
      <c r="DT38">
        <v>0</v>
      </c>
      <c r="DU38">
        <v>0</v>
      </c>
      <c r="DV38">
        <v>0</v>
      </c>
      <c r="DW38">
        <v>0</v>
      </c>
      <c r="DX38">
        <v>0</v>
      </c>
      <c r="DY38">
        <v>0</v>
      </c>
      <c r="DZ38">
        <v>0</v>
      </c>
      <c r="EA38">
        <v>0</v>
      </c>
      <c r="EB38">
        <v>0</v>
      </c>
      <c r="EC38">
        <v>0</v>
      </c>
      <c r="ED38">
        <v>0</v>
      </c>
      <c r="EE38">
        <v>0</v>
      </c>
      <c r="EF38">
        <v>0</v>
      </c>
      <c r="EG38">
        <v>0</v>
      </c>
      <c r="EH38">
        <v>0</v>
      </c>
      <c r="EI38">
        <v>0</v>
      </c>
      <c r="EJ38">
        <v>0</v>
      </c>
      <c r="EK38">
        <v>0</v>
      </c>
      <c r="EL38">
        <v>0</v>
      </c>
      <c r="EM38">
        <v>0</v>
      </c>
      <c r="EN38">
        <v>0</v>
      </c>
      <c r="EO38">
        <v>0</v>
      </c>
      <c r="EP38">
        <v>0</v>
      </c>
      <c r="EQ38">
        <v>0</v>
      </c>
      <c r="ER38">
        <v>0</v>
      </c>
      <c r="ES38">
        <v>0</v>
      </c>
      <c r="ET38">
        <v>0</v>
      </c>
      <c r="EU38">
        <v>0</v>
      </c>
      <c r="EV38">
        <v>0</v>
      </c>
      <c r="EW38">
        <v>0</v>
      </c>
      <c r="EX38">
        <v>0</v>
      </c>
      <c r="EY38">
        <v>0</v>
      </c>
      <c r="EZ38">
        <v>0</v>
      </c>
      <c r="FA38">
        <v>0</v>
      </c>
      <c r="FB38">
        <v>0</v>
      </c>
      <c r="FC38">
        <v>0</v>
      </c>
      <c r="FD38">
        <v>0</v>
      </c>
      <c r="FE38">
        <v>0</v>
      </c>
      <c r="FF38">
        <v>0</v>
      </c>
      <c r="FG38">
        <v>0</v>
      </c>
      <c r="FH38">
        <v>0</v>
      </c>
      <c r="FI38">
        <v>0</v>
      </c>
      <c r="FJ38">
        <v>0</v>
      </c>
      <c r="FK38">
        <v>0</v>
      </c>
      <c r="FL38">
        <v>0</v>
      </c>
      <c r="FM38">
        <v>0</v>
      </c>
      <c r="FN38">
        <v>0</v>
      </c>
      <c r="FO38">
        <v>0</v>
      </c>
      <c r="FP38">
        <v>0</v>
      </c>
      <c r="FQ38">
        <v>0</v>
      </c>
      <c r="FR38">
        <v>0</v>
      </c>
      <c r="FS38">
        <v>0</v>
      </c>
      <c r="FT38">
        <v>0</v>
      </c>
      <c r="FU38">
        <v>0</v>
      </c>
      <c r="FV38">
        <v>0</v>
      </c>
      <c r="FW38">
        <v>0</v>
      </c>
      <c r="FX38">
        <v>0</v>
      </c>
      <c r="FY38">
        <v>0</v>
      </c>
      <c r="FZ38">
        <v>0</v>
      </c>
      <c r="GA38">
        <v>0</v>
      </c>
      <c r="GB38">
        <v>0</v>
      </c>
      <c r="GC38">
        <v>0</v>
      </c>
      <c r="GD38">
        <v>0</v>
      </c>
      <c r="GE38">
        <v>0</v>
      </c>
      <c r="GF38">
        <v>0</v>
      </c>
      <c r="GG38">
        <v>0</v>
      </c>
      <c r="GH38">
        <v>0</v>
      </c>
      <c r="GI38">
        <v>0</v>
      </c>
      <c r="GJ38">
        <v>0</v>
      </c>
      <c r="GK38">
        <v>0</v>
      </c>
      <c r="GL38">
        <v>0</v>
      </c>
      <c r="GM38">
        <v>0</v>
      </c>
      <c r="GN38">
        <v>0</v>
      </c>
      <c r="GO38">
        <v>0</v>
      </c>
      <c r="GP38">
        <v>0</v>
      </c>
      <c r="GQ38">
        <v>0</v>
      </c>
      <c r="GR38">
        <v>0</v>
      </c>
      <c r="GS38">
        <v>0</v>
      </c>
      <c r="GT38">
        <v>0</v>
      </c>
      <c r="GU38">
        <v>0</v>
      </c>
      <c r="GV38">
        <v>0</v>
      </c>
      <c r="GW38">
        <v>0</v>
      </c>
      <c r="GX38">
        <v>0</v>
      </c>
      <c r="GY38">
        <v>0</v>
      </c>
      <c r="GZ38">
        <v>0</v>
      </c>
      <c r="HA38">
        <v>0</v>
      </c>
      <c r="HB38">
        <v>0</v>
      </c>
      <c r="HC38">
        <v>0</v>
      </c>
      <c r="HD38">
        <v>0</v>
      </c>
      <c r="HE38">
        <v>0</v>
      </c>
      <c r="HF38">
        <v>0</v>
      </c>
      <c r="HG38">
        <v>0</v>
      </c>
      <c r="HH38">
        <v>0</v>
      </c>
      <c r="HI38">
        <v>0</v>
      </c>
      <c r="HJ38">
        <v>0</v>
      </c>
      <c r="HK38">
        <v>0</v>
      </c>
      <c r="HL38">
        <v>0</v>
      </c>
      <c r="HM38" t="str">
        <v/>
      </c>
    </row>
    <row r="39" spans="2:221" x14ac:dyDescent="0.35">
      <c r="B39" t="str" cm="1">
        <f t="array" ref="B39:CX39">TRANSPOSE(_xlfn._xlws.SORT(_xlfn._xlws.FILTER(initialConditions[initial_conditions_level]&amp;" | "&amp;initialConditions[initial_conditions_name],initialConditions[experiment_ID]=A39)))</f>
        <v xml:space="preserve"> | </v>
      </c>
      <c r="C39" t="str">
        <v xml:space="preserve">0 | </v>
      </c>
      <c r="D39" t="str">
        <v xml:space="preserve">0 | </v>
      </c>
      <c r="E39" t="str">
        <v xml:space="preserve">0 | </v>
      </c>
      <c r="F39" t="str">
        <v xml:space="preserve">0 | </v>
      </c>
      <c r="G39" t="str">
        <v xml:space="preserve">0 | </v>
      </c>
      <c r="H39" t="str">
        <v xml:space="preserve">0 | </v>
      </c>
      <c r="I39" t="str">
        <v xml:space="preserve">0 | </v>
      </c>
      <c r="J39" t="str">
        <v xml:space="preserve">0 | </v>
      </c>
      <c r="K39" t="str">
        <v xml:space="preserve">0 | </v>
      </c>
      <c r="L39" t="str">
        <v xml:space="preserve">0 | </v>
      </c>
      <c r="M39" t="str">
        <v xml:space="preserve">0 | </v>
      </c>
      <c r="N39" t="str">
        <v xml:space="preserve">0 | </v>
      </c>
      <c r="O39" t="str">
        <v xml:space="preserve">0 | </v>
      </c>
      <c r="P39" t="str">
        <v xml:space="preserve">0 | </v>
      </c>
      <c r="Q39" t="str">
        <v xml:space="preserve">0 | </v>
      </c>
      <c r="R39" t="str">
        <v xml:space="preserve">0 | </v>
      </c>
      <c r="S39" t="str">
        <v xml:space="preserve">0 | </v>
      </c>
      <c r="T39" t="str">
        <v xml:space="preserve">0 | </v>
      </c>
      <c r="U39" t="str">
        <v xml:space="preserve">0 | </v>
      </c>
      <c r="V39" t="str">
        <v xml:space="preserve">0 | </v>
      </c>
      <c r="W39" t="str">
        <v xml:space="preserve">0 | </v>
      </c>
      <c r="X39" t="str">
        <v xml:space="preserve">0 | </v>
      </c>
      <c r="Y39" t="str">
        <v xml:space="preserve">0 | </v>
      </c>
      <c r="Z39" t="str">
        <v xml:space="preserve">0 | </v>
      </c>
      <c r="AA39" t="str">
        <v xml:space="preserve">0 | </v>
      </c>
      <c r="AB39" t="str">
        <v xml:space="preserve">0 | </v>
      </c>
      <c r="AC39" t="str">
        <v xml:space="preserve">0 | </v>
      </c>
      <c r="AD39" t="str">
        <v xml:space="preserve">0 | </v>
      </c>
      <c r="AE39" t="str">
        <v xml:space="preserve">0 | </v>
      </c>
      <c r="AF39" t="str">
        <v xml:space="preserve">0 | </v>
      </c>
      <c r="AG39" t="str">
        <v xml:space="preserve">0 | </v>
      </c>
      <c r="AH39" t="str">
        <v xml:space="preserve">0 | </v>
      </c>
      <c r="AI39" t="str">
        <v xml:space="preserve">0 | </v>
      </c>
      <c r="AJ39" t="str">
        <v xml:space="preserve">0 | </v>
      </c>
      <c r="AK39" t="str">
        <v xml:space="preserve">0 | </v>
      </c>
      <c r="AL39" t="str">
        <v xml:space="preserve">0 | </v>
      </c>
      <c r="AM39" t="str">
        <v xml:space="preserve">0 | </v>
      </c>
      <c r="AN39" t="str">
        <v xml:space="preserve">0 | </v>
      </c>
      <c r="AO39" t="str">
        <v xml:space="preserve">0 | </v>
      </c>
      <c r="AP39" t="str">
        <v xml:space="preserve">0 | </v>
      </c>
      <c r="AQ39" t="str">
        <v xml:space="preserve">0 | </v>
      </c>
      <c r="AR39" t="str">
        <v xml:space="preserve">0 | </v>
      </c>
      <c r="AS39" t="str">
        <v xml:space="preserve">0 | </v>
      </c>
      <c r="AT39" t="str">
        <v xml:space="preserve">0 | </v>
      </c>
      <c r="AU39" t="str">
        <v xml:space="preserve">0 | </v>
      </c>
      <c r="AV39" t="str">
        <v xml:space="preserve">0 | </v>
      </c>
      <c r="AW39" t="str">
        <v xml:space="preserve">0 | </v>
      </c>
      <c r="AX39" t="str">
        <v xml:space="preserve">0 | </v>
      </c>
      <c r="AY39" t="str">
        <v xml:space="preserve">0 | </v>
      </c>
      <c r="AZ39" t="str">
        <v xml:space="preserve">0 | </v>
      </c>
      <c r="BA39" t="str">
        <v xml:space="preserve">0 | </v>
      </c>
      <c r="BB39" t="str">
        <v xml:space="preserve">0 | </v>
      </c>
      <c r="BC39" t="str">
        <v xml:space="preserve">0 | </v>
      </c>
      <c r="BD39" t="str">
        <v xml:space="preserve">0 | </v>
      </c>
      <c r="BE39" t="str">
        <v xml:space="preserve">0 | </v>
      </c>
      <c r="BF39" t="str">
        <v xml:space="preserve">0 | </v>
      </c>
      <c r="BG39" t="str">
        <v xml:space="preserve">0 | </v>
      </c>
      <c r="BH39" t="str">
        <v xml:space="preserve">0 | </v>
      </c>
      <c r="BI39" t="str">
        <v xml:space="preserve">0 | </v>
      </c>
      <c r="BJ39" t="str">
        <v xml:space="preserve">0 | </v>
      </c>
      <c r="BK39" t="str">
        <v xml:space="preserve">0 | </v>
      </c>
      <c r="BL39" t="str">
        <v xml:space="preserve">0 | </v>
      </c>
      <c r="BM39" t="str">
        <v xml:space="preserve">0 | </v>
      </c>
      <c r="BN39" t="str">
        <v xml:space="preserve">0 | </v>
      </c>
      <c r="BO39" t="str">
        <v xml:space="preserve">0 | </v>
      </c>
      <c r="BP39" t="str">
        <v xml:space="preserve">0 | </v>
      </c>
      <c r="BQ39" t="str">
        <v xml:space="preserve">0 | </v>
      </c>
      <c r="BR39" t="str">
        <v xml:space="preserve">0 | </v>
      </c>
      <c r="BS39" t="str">
        <v xml:space="preserve">0 | </v>
      </c>
      <c r="BT39" t="str">
        <v xml:space="preserve">0 | </v>
      </c>
      <c r="BU39" t="str">
        <v xml:space="preserve">0 | </v>
      </c>
      <c r="BV39" t="str">
        <v xml:space="preserve">0 | </v>
      </c>
      <c r="BW39" t="str">
        <v xml:space="preserve">0 | </v>
      </c>
      <c r="BX39" t="str">
        <v xml:space="preserve">0 | </v>
      </c>
      <c r="BY39" t="str">
        <v xml:space="preserve">0 | </v>
      </c>
      <c r="BZ39" t="str">
        <v xml:space="preserve">0 | </v>
      </c>
      <c r="CA39" t="str">
        <v xml:space="preserve">0 | </v>
      </c>
      <c r="CB39" t="str">
        <v xml:space="preserve">0 | </v>
      </c>
      <c r="CC39" t="str">
        <v xml:space="preserve">0 | </v>
      </c>
      <c r="CD39" t="str">
        <v xml:space="preserve">0 | </v>
      </c>
      <c r="CE39" t="str">
        <v xml:space="preserve">0 | </v>
      </c>
      <c r="CF39" t="str">
        <v xml:space="preserve">0 | </v>
      </c>
      <c r="CG39" t="str">
        <v xml:space="preserve">0 | </v>
      </c>
      <c r="CH39" t="str">
        <v xml:space="preserve">0 | </v>
      </c>
      <c r="CI39" t="str">
        <v xml:space="preserve">0 | </v>
      </c>
      <c r="CJ39" t="str">
        <v xml:space="preserve">0 | </v>
      </c>
      <c r="CK39" t="str">
        <v xml:space="preserve">0 | </v>
      </c>
      <c r="CL39" t="str">
        <v xml:space="preserve">0 | </v>
      </c>
      <c r="CM39" t="str">
        <v xml:space="preserve">0 | </v>
      </c>
      <c r="CN39" t="str">
        <v xml:space="preserve">0 | </v>
      </c>
      <c r="CO39" t="str">
        <v xml:space="preserve">0 | </v>
      </c>
      <c r="CP39" t="str">
        <v xml:space="preserve">0 | </v>
      </c>
      <c r="CQ39" t="str">
        <v xml:space="preserve">0 | </v>
      </c>
      <c r="CR39" t="str">
        <v xml:space="preserve">0 | </v>
      </c>
      <c r="CS39" t="str">
        <v xml:space="preserve">0 | </v>
      </c>
      <c r="CT39" t="str">
        <v xml:space="preserve">0 | </v>
      </c>
      <c r="CU39" t="str">
        <v xml:space="preserve">0 | </v>
      </c>
      <c r="CV39" t="str">
        <v xml:space="preserve">0 | </v>
      </c>
      <c r="CW39" t="str">
        <v xml:space="preserve">0 | </v>
      </c>
      <c r="CX39" t="str">
        <v xml:space="preserve">0 | </v>
      </c>
      <c r="DQ39" cm="1">
        <f t="array" ref="DQ39:HM39">TRANSPOSE(_xlfn._xlws.SORT(_xlfn._xlws.FILTER(initialConditions[initial_conditions_level],initialConditions[experiment_ID]=A39)))</f>
        <v>0</v>
      </c>
      <c r="DR39">
        <v>0</v>
      </c>
      <c r="DS39">
        <v>0</v>
      </c>
      <c r="DT39">
        <v>0</v>
      </c>
      <c r="DU39">
        <v>0</v>
      </c>
      <c r="DV39">
        <v>0</v>
      </c>
      <c r="DW39">
        <v>0</v>
      </c>
      <c r="DX39">
        <v>0</v>
      </c>
      <c r="DY39">
        <v>0</v>
      </c>
      <c r="DZ39">
        <v>0</v>
      </c>
      <c r="EA39">
        <v>0</v>
      </c>
      <c r="EB39">
        <v>0</v>
      </c>
      <c r="EC39">
        <v>0</v>
      </c>
      <c r="ED39">
        <v>0</v>
      </c>
      <c r="EE39">
        <v>0</v>
      </c>
      <c r="EF39">
        <v>0</v>
      </c>
      <c r="EG39">
        <v>0</v>
      </c>
      <c r="EH39">
        <v>0</v>
      </c>
      <c r="EI39">
        <v>0</v>
      </c>
      <c r="EJ39">
        <v>0</v>
      </c>
      <c r="EK39">
        <v>0</v>
      </c>
      <c r="EL39">
        <v>0</v>
      </c>
      <c r="EM39">
        <v>0</v>
      </c>
      <c r="EN39">
        <v>0</v>
      </c>
      <c r="EO39">
        <v>0</v>
      </c>
      <c r="EP39">
        <v>0</v>
      </c>
      <c r="EQ39">
        <v>0</v>
      </c>
      <c r="ER39">
        <v>0</v>
      </c>
      <c r="ES39">
        <v>0</v>
      </c>
      <c r="ET39">
        <v>0</v>
      </c>
      <c r="EU39">
        <v>0</v>
      </c>
      <c r="EV39">
        <v>0</v>
      </c>
      <c r="EW39">
        <v>0</v>
      </c>
      <c r="EX39">
        <v>0</v>
      </c>
      <c r="EY39">
        <v>0</v>
      </c>
      <c r="EZ39">
        <v>0</v>
      </c>
      <c r="FA39">
        <v>0</v>
      </c>
      <c r="FB39">
        <v>0</v>
      </c>
      <c r="FC39">
        <v>0</v>
      </c>
      <c r="FD39">
        <v>0</v>
      </c>
      <c r="FE39">
        <v>0</v>
      </c>
      <c r="FF39">
        <v>0</v>
      </c>
      <c r="FG39">
        <v>0</v>
      </c>
      <c r="FH39">
        <v>0</v>
      </c>
      <c r="FI39">
        <v>0</v>
      </c>
      <c r="FJ39">
        <v>0</v>
      </c>
      <c r="FK39">
        <v>0</v>
      </c>
      <c r="FL39">
        <v>0</v>
      </c>
      <c r="FM39">
        <v>0</v>
      </c>
      <c r="FN39">
        <v>0</v>
      </c>
      <c r="FO39">
        <v>0</v>
      </c>
      <c r="FP39">
        <v>0</v>
      </c>
      <c r="FQ39">
        <v>0</v>
      </c>
      <c r="FR39">
        <v>0</v>
      </c>
      <c r="FS39">
        <v>0</v>
      </c>
      <c r="FT39">
        <v>0</v>
      </c>
      <c r="FU39">
        <v>0</v>
      </c>
      <c r="FV39">
        <v>0</v>
      </c>
      <c r="FW39">
        <v>0</v>
      </c>
      <c r="FX39">
        <v>0</v>
      </c>
      <c r="FY39">
        <v>0</v>
      </c>
      <c r="FZ39">
        <v>0</v>
      </c>
      <c r="GA39">
        <v>0</v>
      </c>
      <c r="GB39">
        <v>0</v>
      </c>
      <c r="GC39">
        <v>0</v>
      </c>
      <c r="GD39">
        <v>0</v>
      </c>
      <c r="GE39">
        <v>0</v>
      </c>
      <c r="GF39">
        <v>0</v>
      </c>
      <c r="GG39">
        <v>0</v>
      </c>
      <c r="GH39">
        <v>0</v>
      </c>
      <c r="GI39">
        <v>0</v>
      </c>
      <c r="GJ39">
        <v>0</v>
      </c>
      <c r="GK39">
        <v>0</v>
      </c>
      <c r="GL39">
        <v>0</v>
      </c>
      <c r="GM39">
        <v>0</v>
      </c>
      <c r="GN39">
        <v>0</v>
      </c>
      <c r="GO39">
        <v>0</v>
      </c>
      <c r="GP39">
        <v>0</v>
      </c>
      <c r="GQ39">
        <v>0</v>
      </c>
      <c r="GR39">
        <v>0</v>
      </c>
      <c r="GS39">
        <v>0</v>
      </c>
      <c r="GT39">
        <v>0</v>
      </c>
      <c r="GU39">
        <v>0</v>
      </c>
      <c r="GV39">
        <v>0</v>
      </c>
      <c r="GW39">
        <v>0</v>
      </c>
      <c r="GX39">
        <v>0</v>
      </c>
      <c r="GY39">
        <v>0</v>
      </c>
      <c r="GZ39">
        <v>0</v>
      </c>
      <c r="HA39">
        <v>0</v>
      </c>
      <c r="HB39">
        <v>0</v>
      </c>
      <c r="HC39">
        <v>0</v>
      </c>
      <c r="HD39">
        <v>0</v>
      </c>
      <c r="HE39">
        <v>0</v>
      </c>
      <c r="HF39">
        <v>0</v>
      </c>
      <c r="HG39">
        <v>0</v>
      </c>
      <c r="HH39">
        <v>0</v>
      </c>
      <c r="HI39">
        <v>0</v>
      </c>
      <c r="HJ39">
        <v>0</v>
      </c>
      <c r="HK39">
        <v>0</v>
      </c>
      <c r="HL39">
        <v>0</v>
      </c>
      <c r="HM39" t="str">
        <v/>
      </c>
    </row>
    <row r="40" spans="2:221" x14ac:dyDescent="0.35">
      <c r="B40" t="str" cm="1">
        <f t="array" ref="B40:CX40">TRANSPOSE(_xlfn._xlws.SORT(_xlfn._xlws.FILTER(initialConditions[initial_conditions_level]&amp;" | "&amp;initialConditions[initial_conditions_name],initialConditions[experiment_ID]=A40)))</f>
        <v xml:space="preserve"> | </v>
      </c>
      <c r="C40" t="str">
        <v xml:space="preserve">0 | </v>
      </c>
      <c r="D40" t="str">
        <v xml:space="preserve">0 | </v>
      </c>
      <c r="E40" t="str">
        <v xml:space="preserve">0 | </v>
      </c>
      <c r="F40" t="str">
        <v xml:space="preserve">0 | </v>
      </c>
      <c r="G40" t="str">
        <v xml:space="preserve">0 | </v>
      </c>
      <c r="H40" t="str">
        <v xml:space="preserve">0 | </v>
      </c>
      <c r="I40" t="str">
        <v xml:space="preserve">0 | </v>
      </c>
      <c r="J40" t="str">
        <v xml:space="preserve">0 | </v>
      </c>
      <c r="K40" t="str">
        <v xml:space="preserve">0 | </v>
      </c>
      <c r="L40" t="str">
        <v xml:space="preserve">0 | </v>
      </c>
      <c r="M40" t="str">
        <v xml:space="preserve">0 | </v>
      </c>
      <c r="N40" t="str">
        <v xml:space="preserve">0 | </v>
      </c>
      <c r="O40" t="str">
        <v xml:space="preserve">0 | </v>
      </c>
      <c r="P40" t="str">
        <v xml:space="preserve">0 | </v>
      </c>
      <c r="Q40" t="str">
        <v xml:space="preserve">0 | </v>
      </c>
      <c r="R40" t="str">
        <v xml:space="preserve">0 | </v>
      </c>
      <c r="S40" t="str">
        <v xml:space="preserve">0 | </v>
      </c>
      <c r="T40" t="str">
        <v xml:space="preserve">0 | </v>
      </c>
      <c r="U40" t="str">
        <v xml:space="preserve">0 | </v>
      </c>
      <c r="V40" t="str">
        <v xml:space="preserve">0 | </v>
      </c>
      <c r="W40" t="str">
        <v xml:space="preserve">0 | </v>
      </c>
      <c r="X40" t="str">
        <v xml:space="preserve">0 | </v>
      </c>
      <c r="Y40" t="str">
        <v xml:space="preserve">0 | </v>
      </c>
      <c r="Z40" t="str">
        <v xml:space="preserve">0 | </v>
      </c>
      <c r="AA40" t="str">
        <v xml:space="preserve">0 | </v>
      </c>
      <c r="AB40" t="str">
        <v xml:space="preserve">0 | </v>
      </c>
      <c r="AC40" t="str">
        <v xml:space="preserve">0 | </v>
      </c>
      <c r="AD40" t="str">
        <v xml:space="preserve">0 | </v>
      </c>
      <c r="AE40" t="str">
        <v xml:space="preserve">0 | </v>
      </c>
      <c r="AF40" t="str">
        <v xml:space="preserve">0 | </v>
      </c>
      <c r="AG40" t="str">
        <v xml:space="preserve">0 | </v>
      </c>
      <c r="AH40" t="str">
        <v xml:space="preserve">0 | </v>
      </c>
      <c r="AI40" t="str">
        <v xml:space="preserve">0 | </v>
      </c>
      <c r="AJ40" t="str">
        <v xml:space="preserve">0 | </v>
      </c>
      <c r="AK40" t="str">
        <v xml:space="preserve">0 | </v>
      </c>
      <c r="AL40" t="str">
        <v xml:space="preserve">0 | </v>
      </c>
      <c r="AM40" t="str">
        <v xml:space="preserve">0 | </v>
      </c>
      <c r="AN40" t="str">
        <v xml:space="preserve">0 | </v>
      </c>
      <c r="AO40" t="str">
        <v xml:space="preserve">0 | </v>
      </c>
      <c r="AP40" t="str">
        <v xml:space="preserve">0 | </v>
      </c>
      <c r="AQ40" t="str">
        <v xml:space="preserve">0 | </v>
      </c>
      <c r="AR40" t="str">
        <v xml:space="preserve">0 | </v>
      </c>
      <c r="AS40" t="str">
        <v xml:space="preserve">0 | </v>
      </c>
      <c r="AT40" t="str">
        <v xml:space="preserve">0 | </v>
      </c>
      <c r="AU40" t="str">
        <v xml:space="preserve">0 | </v>
      </c>
      <c r="AV40" t="str">
        <v xml:space="preserve">0 | </v>
      </c>
      <c r="AW40" t="str">
        <v xml:space="preserve">0 | </v>
      </c>
      <c r="AX40" t="str">
        <v xml:space="preserve">0 | </v>
      </c>
      <c r="AY40" t="str">
        <v xml:space="preserve">0 | </v>
      </c>
      <c r="AZ40" t="str">
        <v xml:space="preserve">0 | </v>
      </c>
      <c r="BA40" t="str">
        <v xml:space="preserve">0 | </v>
      </c>
      <c r="BB40" t="str">
        <v xml:space="preserve">0 | </v>
      </c>
      <c r="BC40" t="str">
        <v xml:space="preserve">0 | </v>
      </c>
      <c r="BD40" t="str">
        <v xml:space="preserve">0 | </v>
      </c>
      <c r="BE40" t="str">
        <v xml:space="preserve">0 | </v>
      </c>
      <c r="BF40" t="str">
        <v xml:space="preserve">0 | </v>
      </c>
      <c r="BG40" t="str">
        <v xml:space="preserve">0 | </v>
      </c>
      <c r="BH40" t="str">
        <v xml:space="preserve">0 | </v>
      </c>
      <c r="BI40" t="str">
        <v xml:space="preserve">0 | </v>
      </c>
      <c r="BJ40" t="str">
        <v xml:space="preserve">0 | </v>
      </c>
      <c r="BK40" t="str">
        <v xml:space="preserve">0 | </v>
      </c>
      <c r="BL40" t="str">
        <v xml:space="preserve">0 | </v>
      </c>
      <c r="BM40" t="str">
        <v xml:space="preserve">0 | </v>
      </c>
      <c r="BN40" t="str">
        <v xml:space="preserve">0 | </v>
      </c>
      <c r="BO40" t="str">
        <v xml:space="preserve">0 | </v>
      </c>
      <c r="BP40" t="str">
        <v xml:space="preserve">0 | </v>
      </c>
      <c r="BQ40" t="str">
        <v xml:space="preserve">0 | </v>
      </c>
      <c r="BR40" t="str">
        <v xml:space="preserve">0 | </v>
      </c>
      <c r="BS40" t="str">
        <v xml:space="preserve">0 | </v>
      </c>
      <c r="BT40" t="str">
        <v xml:space="preserve">0 | </v>
      </c>
      <c r="BU40" t="str">
        <v xml:space="preserve">0 | </v>
      </c>
      <c r="BV40" t="str">
        <v xml:space="preserve">0 | </v>
      </c>
      <c r="BW40" t="str">
        <v xml:space="preserve">0 | </v>
      </c>
      <c r="BX40" t="str">
        <v xml:space="preserve">0 | </v>
      </c>
      <c r="BY40" t="str">
        <v xml:space="preserve">0 | </v>
      </c>
      <c r="BZ40" t="str">
        <v xml:space="preserve">0 | </v>
      </c>
      <c r="CA40" t="str">
        <v xml:space="preserve">0 | </v>
      </c>
      <c r="CB40" t="str">
        <v xml:space="preserve">0 | </v>
      </c>
      <c r="CC40" t="str">
        <v xml:space="preserve">0 | </v>
      </c>
      <c r="CD40" t="str">
        <v xml:space="preserve">0 | </v>
      </c>
      <c r="CE40" t="str">
        <v xml:space="preserve">0 | </v>
      </c>
      <c r="CF40" t="str">
        <v xml:space="preserve">0 | </v>
      </c>
      <c r="CG40" t="str">
        <v xml:space="preserve">0 | </v>
      </c>
      <c r="CH40" t="str">
        <v xml:space="preserve">0 | </v>
      </c>
      <c r="CI40" t="str">
        <v xml:space="preserve">0 | </v>
      </c>
      <c r="CJ40" t="str">
        <v xml:space="preserve">0 | </v>
      </c>
      <c r="CK40" t="str">
        <v xml:space="preserve">0 | </v>
      </c>
      <c r="CL40" t="str">
        <v xml:space="preserve">0 | </v>
      </c>
      <c r="CM40" t="str">
        <v xml:space="preserve">0 | </v>
      </c>
      <c r="CN40" t="str">
        <v xml:space="preserve">0 | </v>
      </c>
      <c r="CO40" t="str">
        <v xml:space="preserve">0 | </v>
      </c>
      <c r="CP40" t="str">
        <v xml:space="preserve">0 | </v>
      </c>
      <c r="CQ40" t="str">
        <v xml:space="preserve">0 | </v>
      </c>
      <c r="CR40" t="str">
        <v xml:space="preserve">0 | </v>
      </c>
      <c r="CS40" t="str">
        <v xml:space="preserve">0 | </v>
      </c>
      <c r="CT40" t="str">
        <v xml:space="preserve">0 | </v>
      </c>
      <c r="CU40" t="str">
        <v xml:space="preserve">0 | </v>
      </c>
      <c r="CV40" t="str">
        <v xml:space="preserve">0 | </v>
      </c>
      <c r="CW40" t="str">
        <v xml:space="preserve">0 | </v>
      </c>
      <c r="CX40" t="str">
        <v xml:space="preserve">0 | </v>
      </c>
      <c r="DQ40" cm="1">
        <f t="array" ref="DQ40:HM40">TRANSPOSE(_xlfn._xlws.SORT(_xlfn._xlws.FILTER(initialConditions[initial_conditions_level],initialConditions[experiment_ID]=A40)))</f>
        <v>0</v>
      </c>
      <c r="DR40">
        <v>0</v>
      </c>
      <c r="DS40">
        <v>0</v>
      </c>
      <c r="DT40">
        <v>0</v>
      </c>
      <c r="DU40">
        <v>0</v>
      </c>
      <c r="DV40">
        <v>0</v>
      </c>
      <c r="DW40">
        <v>0</v>
      </c>
      <c r="DX40">
        <v>0</v>
      </c>
      <c r="DY40">
        <v>0</v>
      </c>
      <c r="DZ40">
        <v>0</v>
      </c>
      <c r="EA40">
        <v>0</v>
      </c>
      <c r="EB40">
        <v>0</v>
      </c>
      <c r="EC40">
        <v>0</v>
      </c>
      <c r="ED40">
        <v>0</v>
      </c>
      <c r="EE40">
        <v>0</v>
      </c>
      <c r="EF40">
        <v>0</v>
      </c>
      <c r="EG40">
        <v>0</v>
      </c>
      <c r="EH40">
        <v>0</v>
      </c>
      <c r="EI40">
        <v>0</v>
      </c>
      <c r="EJ40">
        <v>0</v>
      </c>
      <c r="EK40">
        <v>0</v>
      </c>
      <c r="EL40">
        <v>0</v>
      </c>
      <c r="EM40">
        <v>0</v>
      </c>
      <c r="EN40">
        <v>0</v>
      </c>
      <c r="EO40">
        <v>0</v>
      </c>
      <c r="EP40">
        <v>0</v>
      </c>
      <c r="EQ40">
        <v>0</v>
      </c>
      <c r="ER40">
        <v>0</v>
      </c>
      <c r="ES40">
        <v>0</v>
      </c>
      <c r="ET40">
        <v>0</v>
      </c>
      <c r="EU40">
        <v>0</v>
      </c>
      <c r="EV40">
        <v>0</v>
      </c>
      <c r="EW40">
        <v>0</v>
      </c>
      <c r="EX40">
        <v>0</v>
      </c>
      <c r="EY40">
        <v>0</v>
      </c>
      <c r="EZ40">
        <v>0</v>
      </c>
      <c r="FA40">
        <v>0</v>
      </c>
      <c r="FB40">
        <v>0</v>
      </c>
      <c r="FC40">
        <v>0</v>
      </c>
      <c r="FD40">
        <v>0</v>
      </c>
      <c r="FE40">
        <v>0</v>
      </c>
      <c r="FF40">
        <v>0</v>
      </c>
      <c r="FG40">
        <v>0</v>
      </c>
      <c r="FH40">
        <v>0</v>
      </c>
      <c r="FI40">
        <v>0</v>
      </c>
      <c r="FJ40">
        <v>0</v>
      </c>
      <c r="FK40">
        <v>0</v>
      </c>
      <c r="FL40">
        <v>0</v>
      </c>
      <c r="FM40">
        <v>0</v>
      </c>
      <c r="FN40">
        <v>0</v>
      </c>
      <c r="FO40">
        <v>0</v>
      </c>
      <c r="FP40">
        <v>0</v>
      </c>
      <c r="FQ40">
        <v>0</v>
      </c>
      <c r="FR40">
        <v>0</v>
      </c>
      <c r="FS40">
        <v>0</v>
      </c>
      <c r="FT40">
        <v>0</v>
      </c>
      <c r="FU40">
        <v>0</v>
      </c>
      <c r="FV40">
        <v>0</v>
      </c>
      <c r="FW40">
        <v>0</v>
      </c>
      <c r="FX40">
        <v>0</v>
      </c>
      <c r="FY40">
        <v>0</v>
      </c>
      <c r="FZ40">
        <v>0</v>
      </c>
      <c r="GA40">
        <v>0</v>
      </c>
      <c r="GB40">
        <v>0</v>
      </c>
      <c r="GC40">
        <v>0</v>
      </c>
      <c r="GD40">
        <v>0</v>
      </c>
      <c r="GE40">
        <v>0</v>
      </c>
      <c r="GF40">
        <v>0</v>
      </c>
      <c r="GG40">
        <v>0</v>
      </c>
      <c r="GH40">
        <v>0</v>
      </c>
      <c r="GI40">
        <v>0</v>
      </c>
      <c r="GJ40">
        <v>0</v>
      </c>
      <c r="GK40">
        <v>0</v>
      </c>
      <c r="GL40">
        <v>0</v>
      </c>
      <c r="GM40">
        <v>0</v>
      </c>
      <c r="GN40">
        <v>0</v>
      </c>
      <c r="GO40">
        <v>0</v>
      </c>
      <c r="GP40">
        <v>0</v>
      </c>
      <c r="GQ40">
        <v>0</v>
      </c>
      <c r="GR40">
        <v>0</v>
      </c>
      <c r="GS40">
        <v>0</v>
      </c>
      <c r="GT40">
        <v>0</v>
      </c>
      <c r="GU40">
        <v>0</v>
      </c>
      <c r="GV40">
        <v>0</v>
      </c>
      <c r="GW40">
        <v>0</v>
      </c>
      <c r="GX40">
        <v>0</v>
      </c>
      <c r="GY40">
        <v>0</v>
      </c>
      <c r="GZ40">
        <v>0</v>
      </c>
      <c r="HA40">
        <v>0</v>
      </c>
      <c r="HB40">
        <v>0</v>
      </c>
      <c r="HC40">
        <v>0</v>
      </c>
      <c r="HD40">
        <v>0</v>
      </c>
      <c r="HE40">
        <v>0</v>
      </c>
      <c r="HF40">
        <v>0</v>
      </c>
      <c r="HG40">
        <v>0</v>
      </c>
      <c r="HH40">
        <v>0</v>
      </c>
      <c r="HI40">
        <v>0</v>
      </c>
      <c r="HJ40">
        <v>0</v>
      </c>
      <c r="HK40">
        <v>0</v>
      </c>
      <c r="HL40">
        <v>0</v>
      </c>
      <c r="HM40" t="str">
        <v/>
      </c>
    </row>
    <row r="41" spans="2:221" x14ac:dyDescent="0.35">
      <c r="B41" t="str" cm="1">
        <f t="array" ref="B41:CX41">TRANSPOSE(_xlfn._xlws.SORT(_xlfn._xlws.FILTER(initialConditions[initial_conditions_level]&amp;" | "&amp;initialConditions[initial_conditions_name],initialConditions[experiment_ID]=A41)))</f>
        <v xml:space="preserve"> | </v>
      </c>
      <c r="C41" t="str">
        <v xml:space="preserve">0 | </v>
      </c>
      <c r="D41" t="str">
        <v xml:space="preserve">0 | </v>
      </c>
      <c r="E41" t="str">
        <v xml:space="preserve">0 | </v>
      </c>
      <c r="F41" t="str">
        <v xml:space="preserve">0 | </v>
      </c>
      <c r="G41" t="str">
        <v xml:space="preserve">0 | </v>
      </c>
      <c r="H41" t="str">
        <v xml:space="preserve">0 | </v>
      </c>
      <c r="I41" t="str">
        <v xml:space="preserve">0 | </v>
      </c>
      <c r="J41" t="str">
        <v xml:space="preserve">0 | </v>
      </c>
      <c r="K41" t="str">
        <v xml:space="preserve">0 | </v>
      </c>
      <c r="L41" t="str">
        <v xml:space="preserve">0 | </v>
      </c>
      <c r="M41" t="str">
        <v xml:space="preserve">0 | </v>
      </c>
      <c r="N41" t="str">
        <v xml:space="preserve">0 | </v>
      </c>
      <c r="O41" t="str">
        <v xml:space="preserve">0 | </v>
      </c>
      <c r="P41" t="str">
        <v xml:space="preserve">0 | </v>
      </c>
      <c r="Q41" t="str">
        <v xml:space="preserve">0 | </v>
      </c>
      <c r="R41" t="str">
        <v xml:space="preserve">0 | </v>
      </c>
      <c r="S41" t="str">
        <v xml:space="preserve">0 | </v>
      </c>
      <c r="T41" t="str">
        <v xml:space="preserve">0 | </v>
      </c>
      <c r="U41" t="str">
        <v xml:space="preserve">0 | </v>
      </c>
      <c r="V41" t="str">
        <v xml:space="preserve">0 | </v>
      </c>
      <c r="W41" t="str">
        <v xml:space="preserve">0 | </v>
      </c>
      <c r="X41" t="str">
        <v xml:space="preserve">0 | </v>
      </c>
      <c r="Y41" t="str">
        <v xml:space="preserve">0 | </v>
      </c>
      <c r="Z41" t="str">
        <v xml:space="preserve">0 | </v>
      </c>
      <c r="AA41" t="str">
        <v xml:space="preserve">0 | </v>
      </c>
      <c r="AB41" t="str">
        <v xml:space="preserve">0 | </v>
      </c>
      <c r="AC41" t="str">
        <v xml:space="preserve">0 | </v>
      </c>
      <c r="AD41" t="str">
        <v xml:space="preserve">0 | </v>
      </c>
      <c r="AE41" t="str">
        <v xml:space="preserve">0 | </v>
      </c>
      <c r="AF41" t="str">
        <v xml:space="preserve">0 | </v>
      </c>
      <c r="AG41" t="str">
        <v xml:space="preserve">0 | </v>
      </c>
      <c r="AH41" t="str">
        <v xml:space="preserve">0 | </v>
      </c>
      <c r="AI41" t="str">
        <v xml:space="preserve">0 | </v>
      </c>
      <c r="AJ41" t="str">
        <v xml:space="preserve">0 | </v>
      </c>
      <c r="AK41" t="str">
        <v xml:space="preserve">0 | </v>
      </c>
      <c r="AL41" t="str">
        <v xml:space="preserve">0 | </v>
      </c>
      <c r="AM41" t="str">
        <v xml:space="preserve">0 | </v>
      </c>
      <c r="AN41" t="str">
        <v xml:space="preserve">0 | </v>
      </c>
      <c r="AO41" t="str">
        <v xml:space="preserve">0 | </v>
      </c>
      <c r="AP41" t="str">
        <v xml:space="preserve">0 | </v>
      </c>
      <c r="AQ41" t="str">
        <v xml:space="preserve">0 | </v>
      </c>
      <c r="AR41" t="str">
        <v xml:space="preserve">0 | </v>
      </c>
      <c r="AS41" t="str">
        <v xml:space="preserve">0 | </v>
      </c>
      <c r="AT41" t="str">
        <v xml:space="preserve">0 | </v>
      </c>
      <c r="AU41" t="str">
        <v xml:space="preserve">0 | </v>
      </c>
      <c r="AV41" t="str">
        <v xml:space="preserve">0 | </v>
      </c>
      <c r="AW41" t="str">
        <v xml:space="preserve">0 | </v>
      </c>
      <c r="AX41" t="str">
        <v xml:space="preserve">0 | </v>
      </c>
      <c r="AY41" t="str">
        <v xml:space="preserve">0 | </v>
      </c>
      <c r="AZ41" t="str">
        <v xml:space="preserve">0 | </v>
      </c>
      <c r="BA41" t="str">
        <v xml:space="preserve">0 | </v>
      </c>
      <c r="BB41" t="str">
        <v xml:space="preserve">0 | </v>
      </c>
      <c r="BC41" t="str">
        <v xml:space="preserve">0 | </v>
      </c>
      <c r="BD41" t="str">
        <v xml:space="preserve">0 | </v>
      </c>
      <c r="BE41" t="str">
        <v xml:space="preserve">0 | </v>
      </c>
      <c r="BF41" t="str">
        <v xml:space="preserve">0 | </v>
      </c>
      <c r="BG41" t="str">
        <v xml:space="preserve">0 | </v>
      </c>
      <c r="BH41" t="str">
        <v xml:space="preserve">0 | </v>
      </c>
      <c r="BI41" t="str">
        <v xml:space="preserve">0 | </v>
      </c>
      <c r="BJ41" t="str">
        <v xml:space="preserve">0 | </v>
      </c>
      <c r="BK41" t="str">
        <v xml:space="preserve">0 | </v>
      </c>
      <c r="BL41" t="str">
        <v xml:space="preserve">0 | </v>
      </c>
      <c r="BM41" t="str">
        <v xml:space="preserve">0 | </v>
      </c>
      <c r="BN41" t="str">
        <v xml:space="preserve">0 | </v>
      </c>
      <c r="BO41" t="str">
        <v xml:space="preserve">0 | </v>
      </c>
      <c r="BP41" t="str">
        <v xml:space="preserve">0 | </v>
      </c>
      <c r="BQ41" t="str">
        <v xml:space="preserve">0 | </v>
      </c>
      <c r="BR41" t="str">
        <v xml:space="preserve">0 | </v>
      </c>
      <c r="BS41" t="str">
        <v xml:space="preserve">0 | </v>
      </c>
      <c r="BT41" t="str">
        <v xml:space="preserve">0 | </v>
      </c>
      <c r="BU41" t="str">
        <v xml:space="preserve">0 | </v>
      </c>
      <c r="BV41" t="str">
        <v xml:space="preserve">0 | </v>
      </c>
      <c r="BW41" t="str">
        <v xml:space="preserve">0 | </v>
      </c>
      <c r="BX41" t="str">
        <v xml:space="preserve">0 | </v>
      </c>
      <c r="BY41" t="str">
        <v xml:space="preserve">0 | </v>
      </c>
      <c r="BZ41" t="str">
        <v xml:space="preserve">0 | </v>
      </c>
      <c r="CA41" t="str">
        <v xml:space="preserve">0 | </v>
      </c>
      <c r="CB41" t="str">
        <v xml:space="preserve">0 | </v>
      </c>
      <c r="CC41" t="str">
        <v xml:space="preserve">0 | </v>
      </c>
      <c r="CD41" t="str">
        <v xml:space="preserve">0 | </v>
      </c>
      <c r="CE41" t="str">
        <v xml:space="preserve">0 | </v>
      </c>
      <c r="CF41" t="str">
        <v xml:space="preserve">0 | </v>
      </c>
      <c r="CG41" t="str">
        <v xml:space="preserve">0 | </v>
      </c>
      <c r="CH41" t="str">
        <v xml:space="preserve">0 | </v>
      </c>
      <c r="CI41" t="str">
        <v xml:space="preserve">0 | </v>
      </c>
      <c r="CJ41" t="str">
        <v xml:space="preserve">0 | </v>
      </c>
      <c r="CK41" t="str">
        <v xml:space="preserve">0 | </v>
      </c>
      <c r="CL41" t="str">
        <v xml:space="preserve">0 | </v>
      </c>
      <c r="CM41" t="str">
        <v xml:space="preserve">0 | </v>
      </c>
      <c r="CN41" t="str">
        <v xml:space="preserve">0 | </v>
      </c>
      <c r="CO41" t="str">
        <v xml:space="preserve">0 | </v>
      </c>
      <c r="CP41" t="str">
        <v xml:space="preserve">0 | </v>
      </c>
      <c r="CQ41" t="str">
        <v xml:space="preserve">0 | </v>
      </c>
      <c r="CR41" t="str">
        <v xml:space="preserve">0 | </v>
      </c>
      <c r="CS41" t="str">
        <v xml:space="preserve">0 | </v>
      </c>
      <c r="CT41" t="str">
        <v xml:space="preserve">0 | </v>
      </c>
      <c r="CU41" t="str">
        <v xml:space="preserve">0 | </v>
      </c>
      <c r="CV41" t="str">
        <v xml:space="preserve">0 | </v>
      </c>
      <c r="CW41" t="str">
        <v xml:space="preserve">0 | </v>
      </c>
      <c r="CX41" t="str">
        <v xml:space="preserve">0 | </v>
      </c>
      <c r="DQ41" cm="1">
        <f t="array" ref="DQ41:HM41">TRANSPOSE(_xlfn._xlws.SORT(_xlfn._xlws.FILTER(initialConditions[initial_conditions_level],initialConditions[experiment_ID]=A41)))</f>
        <v>0</v>
      </c>
      <c r="DR41">
        <v>0</v>
      </c>
      <c r="DS41">
        <v>0</v>
      </c>
      <c r="DT41">
        <v>0</v>
      </c>
      <c r="DU41">
        <v>0</v>
      </c>
      <c r="DV41">
        <v>0</v>
      </c>
      <c r="DW41">
        <v>0</v>
      </c>
      <c r="DX41">
        <v>0</v>
      </c>
      <c r="DY41">
        <v>0</v>
      </c>
      <c r="DZ41">
        <v>0</v>
      </c>
      <c r="EA41">
        <v>0</v>
      </c>
      <c r="EB41">
        <v>0</v>
      </c>
      <c r="EC41">
        <v>0</v>
      </c>
      <c r="ED41">
        <v>0</v>
      </c>
      <c r="EE41">
        <v>0</v>
      </c>
      <c r="EF41">
        <v>0</v>
      </c>
      <c r="EG41">
        <v>0</v>
      </c>
      <c r="EH41">
        <v>0</v>
      </c>
      <c r="EI41">
        <v>0</v>
      </c>
      <c r="EJ41">
        <v>0</v>
      </c>
      <c r="EK41">
        <v>0</v>
      </c>
      <c r="EL41">
        <v>0</v>
      </c>
      <c r="EM41">
        <v>0</v>
      </c>
      <c r="EN41">
        <v>0</v>
      </c>
      <c r="EO41">
        <v>0</v>
      </c>
      <c r="EP41">
        <v>0</v>
      </c>
      <c r="EQ41">
        <v>0</v>
      </c>
      <c r="ER41">
        <v>0</v>
      </c>
      <c r="ES41">
        <v>0</v>
      </c>
      <c r="ET41">
        <v>0</v>
      </c>
      <c r="EU41">
        <v>0</v>
      </c>
      <c r="EV41">
        <v>0</v>
      </c>
      <c r="EW41">
        <v>0</v>
      </c>
      <c r="EX41">
        <v>0</v>
      </c>
      <c r="EY41">
        <v>0</v>
      </c>
      <c r="EZ41">
        <v>0</v>
      </c>
      <c r="FA41">
        <v>0</v>
      </c>
      <c r="FB41">
        <v>0</v>
      </c>
      <c r="FC41">
        <v>0</v>
      </c>
      <c r="FD41">
        <v>0</v>
      </c>
      <c r="FE41">
        <v>0</v>
      </c>
      <c r="FF41">
        <v>0</v>
      </c>
      <c r="FG41">
        <v>0</v>
      </c>
      <c r="FH41">
        <v>0</v>
      </c>
      <c r="FI41">
        <v>0</v>
      </c>
      <c r="FJ41">
        <v>0</v>
      </c>
      <c r="FK41">
        <v>0</v>
      </c>
      <c r="FL41">
        <v>0</v>
      </c>
      <c r="FM41">
        <v>0</v>
      </c>
      <c r="FN41">
        <v>0</v>
      </c>
      <c r="FO41">
        <v>0</v>
      </c>
      <c r="FP41">
        <v>0</v>
      </c>
      <c r="FQ41">
        <v>0</v>
      </c>
      <c r="FR41">
        <v>0</v>
      </c>
      <c r="FS41">
        <v>0</v>
      </c>
      <c r="FT41">
        <v>0</v>
      </c>
      <c r="FU41">
        <v>0</v>
      </c>
      <c r="FV41">
        <v>0</v>
      </c>
      <c r="FW41">
        <v>0</v>
      </c>
      <c r="FX41">
        <v>0</v>
      </c>
      <c r="FY41">
        <v>0</v>
      </c>
      <c r="FZ41">
        <v>0</v>
      </c>
      <c r="GA41">
        <v>0</v>
      </c>
      <c r="GB41">
        <v>0</v>
      </c>
      <c r="GC41">
        <v>0</v>
      </c>
      <c r="GD41">
        <v>0</v>
      </c>
      <c r="GE41">
        <v>0</v>
      </c>
      <c r="GF41">
        <v>0</v>
      </c>
      <c r="GG41">
        <v>0</v>
      </c>
      <c r="GH41">
        <v>0</v>
      </c>
      <c r="GI41">
        <v>0</v>
      </c>
      <c r="GJ41">
        <v>0</v>
      </c>
      <c r="GK41">
        <v>0</v>
      </c>
      <c r="GL41">
        <v>0</v>
      </c>
      <c r="GM41">
        <v>0</v>
      </c>
      <c r="GN41">
        <v>0</v>
      </c>
      <c r="GO41">
        <v>0</v>
      </c>
      <c r="GP41">
        <v>0</v>
      </c>
      <c r="GQ41">
        <v>0</v>
      </c>
      <c r="GR41">
        <v>0</v>
      </c>
      <c r="GS41">
        <v>0</v>
      </c>
      <c r="GT41">
        <v>0</v>
      </c>
      <c r="GU41">
        <v>0</v>
      </c>
      <c r="GV41">
        <v>0</v>
      </c>
      <c r="GW41">
        <v>0</v>
      </c>
      <c r="GX41">
        <v>0</v>
      </c>
      <c r="GY41">
        <v>0</v>
      </c>
      <c r="GZ41">
        <v>0</v>
      </c>
      <c r="HA41">
        <v>0</v>
      </c>
      <c r="HB41">
        <v>0</v>
      </c>
      <c r="HC41">
        <v>0</v>
      </c>
      <c r="HD41">
        <v>0</v>
      </c>
      <c r="HE41">
        <v>0</v>
      </c>
      <c r="HF41">
        <v>0</v>
      </c>
      <c r="HG41">
        <v>0</v>
      </c>
      <c r="HH41">
        <v>0</v>
      </c>
      <c r="HI41">
        <v>0</v>
      </c>
      <c r="HJ41">
        <v>0</v>
      </c>
      <c r="HK41">
        <v>0</v>
      </c>
      <c r="HL41">
        <v>0</v>
      </c>
      <c r="HM41" t="str">
        <v/>
      </c>
    </row>
    <row r="42" spans="2:221" x14ac:dyDescent="0.35">
      <c r="B42" t="str" cm="1">
        <f t="array" ref="B42:CX42">TRANSPOSE(_xlfn._xlws.SORT(_xlfn._xlws.FILTER(initialConditions[initial_conditions_level]&amp;" | "&amp;initialConditions[initial_conditions_name],initialConditions[experiment_ID]=A42)))</f>
        <v xml:space="preserve"> | </v>
      </c>
      <c r="C42" t="str">
        <v xml:space="preserve">0 | </v>
      </c>
      <c r="D42" t="str">
        <v xml:space="preserve">0 | </v>
      </c>
      <c r="E42" t="str">
        <v xml:space="preserve">0 | </v>
      </c>
      <c r="F42" t="str">
        <v xml:space="preserve">0 | </v>
      </c>
      <c r="G42" t="str">
        <v xml:space="preserve">0 | </v>
      </c>
      <c r="H42" t="str">
        <v xml:space="preserve">0 | </v>
      </c>
      <c r="I42" t="str">
        <v xml:space="preserve">0 | </v>
      </c>
      <c r="J42" t="str">
        <v xml:space="preserve">0 | </v>
      </c>
      <c r="K42" t="str">
        <v xml:space="preserve">0 | </v>
      </c>
      <c r="L42" t="str">
        <v xml:space="preserve">0 | </v>
      </c>
      <c r="M42" t="str">
        <v xml:space="preserve">0 | </v>
      </c>
      <c r="N42" t="str">
        <v xml:space="preserve">0 | </v>
      </c>
      <c r="O42" t="str">
        <v xml:space="preserve">0 | </v>
      </c>
      <c r="P42" t="str">
        <v xml:space="preserve">0 | </v>
      </c>
      <c r="Q42" t="str">
        <v xml:space="preserve">0 | </v>
      </c>
      <c r="R42" t="str">
        <v xml:space="preserve">0 | </v>
      </c>
      <c r="S42" t="str">
        <v xml:space="preserve">0 | </v>
      </c>
      <c r="T42" t="str">
        <v xml:space="preserve">0 | </v>
      </c>
      <c r="U42" t="str">
        <v xml:space="preserve">0 | </v>
      </c>
      <c r="V42" t="str">
        <v xml:space="preserve">0 | </v>
      </c>
      <c r="W42" t="str">
        <v xml:space="preserve">0 | </v>
      </c>
      <c r="X42" t="str">
        <v xml:space="preserve">0 | </v>
      </c>
      <c r="Y42" t="str">
        <v xml:space="preserve">0 | </v>
      </c>
      <c r="Z42" t="str">
        <v xml:space="preserve">0 | </v>
      </c>
      <c r="AA42" t="str">
        <v xml:space="preserve">0 | </v>
      </c>
      <c r="AB42" t="str">
        <v xml:space="preserve">0 | </v>
      </c>
      <c r="AC42" t="str">
        <v xml:space="preserve">0 | </v>
      </c>
      <c r="AD42" t="str">
        <v xml:space="preserve">0 | </v>
      </c>
      <c r="AE42" t="str">
        <v xml:space="preserve">0 | </v>
      </c>
      <c r="AF42" t="str">
        <v xml:space="preserve">0 | </v>
      </c>
      <c r="AG42" t="str">
        <v xml:space="preserve">0 | </v>
      </c>
      <c r="AH42" t="str">
        <v xml:space="preserve">0 | </v>
      </c>
      <c r="AI42" t="str">
        <v xml:space="preserve">0 | </v>
      </c>
      <c r="AJ42" t="str">
        <v xml:space="preserve">0 | </v>
      </c>
      <c r="AK42" t="str">
        <v xml:space="preserve">0 | </v>
      </c>
      <c r="AL42" t="str">
        <v xml:space="preserve">0 | </v>
      </c>
      <c r="AM42" t="str">
        <v xml:space="preserve">0 | </v>
      </c>
      <c r="AN42" t="str">
        <v xml:space="preserve">0 | </v>
      </c>
      <c r="AO42" t="str">
        <v xml:space="preserve">0 | </v>
      </c>
      <c r="AP42" t="str">
        <v xml:space="preserve">0 | </v>
      </c>
      <c r="AQ42" t="str">
        <v xml:space="preserve">0 | </v>
      </c>
      <c r="AR42" t="str">
        <v xml:space="preserve">0 | </v>
      </c>
      <c r="AS42" t="str">
        <v xml:space="preserve">0 | </v>
      </c>
      <c r="AT42" t="str">
        <v xml:space="preserve">0 | </v>
      </c>
      <c r="AU42" t="str">
        <v xml:space="preserve">0 | </v>
      </c>
      <c r="AV42" t="str">
        <v xml:space="preserve">0 | </v>
      </c>
      <c r="AW42" t="str">
        <v xml:space="preserve">0 | </v>
      </c>
      <c r="AX42" t="str">
        <v xml:space="preserve">0 | </v>
      </c>
      <c r="AY42" t="str">
        <v xml:space="preserve">0 | </v>
      </c>
      <c r="AZ42" t="str">
        <v xml:space="preserve">0 | </v>
      </c>
      <c r="BA42" t="str">
        <v xml:space="preserve">0 | </v>
      </c>
      <c r="BB42" t="str">
        <v xml:space="preserve">0 | </v>
      </c>
      <c r="BC42" t="str">
        <v xml:space="preserve">0 | </v>
      </c>
      <c r="BD42" t="str">
        <v xml:space="preserve">0 | </v>
      </c>
      <c r="BE42" t="str">
        <v xml:space="preserve">0 | </v>
      </c>
      <c r="BF42" t="str">
        <v xml:space="preserve">0 | </v>
      </c>
      <c r="BG42" t="str">
        <v xml:space="preserve">0 | </v>
      </c>
      <c r="BH42" t="str">
        <v xml:space="preserve">0 | </v>
      </c>
      <c r="BI42" t="str">
        <v xml:space="preserve">0 | </v>
      </c>
      <c r="BJ42" t="str">
        <v xml:space="preserve">0 | </v>
      </c>
      <c r="BK42" t="str">
        <v xml:space="preserve">0 | </v>
      </c>
      <c r="BL42" t="str">
        <v xml:space="preserve">0 | </v>
      </c>
      <c r="BM42" t="str">
        <v xml:space="preserve">0 | </v>
      </c>
      <c r="BN42" t="str">
        <v xml:space="preserve">0 | </v>
      </c>
      <c r="BO42" t="str">
        <v xml:space="preserve">0 | </v>
      </c>
      <c r="BP42" t="str">
        <v xml:space="preserve">0 | </v>
      </c>
      <c r="BQ42" t="str">
        <v xml:space="preserve">0 | </v>
      </c>
      <c r="BR42" t="str">
        <v xml:space="preserve">0 | </v>
      </c>
      <c r="BS42" t="str">
        <v xml:space="preserve">0 | </v>
      </c>
      <c r="BT42" t="str">
        <v xml:space="preserve">0 | </v>
      </c>
      <c r="BU42" t="str">
        <v xml:space="preserve">0 | </v>
      </c>
      <c r="BV42" t="str">
        <v xml:space="preserve">0 | </v>
      </c>
      <c r="BW42" t="str">
        <v xml:space="preserve">0 | </v>
      </c>
      <c r="BX42" t="str">
        <v xml:space="preserve">0 | </v>
      </c>
      <c r="BY42" t="str">
        <v xml:space="preserve">0 | </v>
      </c>
      <c r="BZ42" t="str">
        <v xml:space="preserve">0 | </v>
      </c>
      <c r="CA42" t="str">
        <v xml:space="preserve">0 | </v>
      </c>
      <c r="CB42" t="str">
        <v xml:space="preserve">0 | </v>
      </c>
      <c r="CC42" t="str">
        <v xml:space="preserve">0 | </v>
      </c>
      <c r="CD42" t="str">
        <v xml:space="preserve">0 | </v>
      </c>
      <c r="CE42" t="str">
        <v xml:space="preserve">0 | </v>
      </c>
      <c r="CF42" t="str">
        <v xml:space="preserve">0 | </v>
      </c>
      <c r="CG42" t="str">
        <v xml:space="preserve">0 | </v>
      </c>
      <c r="CH42" t="str">
        <v xml:space="preserve">0 | </v>
      </c>
      <c r="CI42" t="str">
        <v xml:space="preserve">0 | </v>
      </c>
      <c r="CJ42" t="str">
        <v xml:space="preserve">0 | </v>
      </c>
      <c r="CK42" t="str">
        <v xml:space="preserve">0 | </v>
      </c>
      <c r="CL42" t="str">
        <v xml:space="preserve">0 | </v>
      </c>
      <c r="CM42" t="str">
        <v xml:space="preserve">0 | </v>
      </c>
      <c r="CN42" t="str">
        <v xml:space="preserve">0 | </v>
      </c>
      <c r="CO42" t="str">
        <v xml:space="preserve">0 | </v>
      </c>
      <c r="CP42" t="str">
        <v xml:space="preserve">0 | </v>
      </c>
      <c r="CQ42" t="str">
        <v xml:space="preserve">0 | </v>
      </c>
      <c r="CR42" t="str">
        <v xml:space="preserve">0 | </v>
      </c>
      <c r="CS42" t="str">
        <v xml:space="preserve">0 | </v>
      </c>
      <c r="CT42" t="str">
        <v xml:space="preserve">0 | </v>
      </c>
      <c r="CU42" t="str">
        <v xml:space="preserve">0 | </v>
      </c>
      <c r="CV42" t="str">
        <v xml:space="preserve">0 | </v>
      </c>
      <c r="CW42" t="str">
        <v xml:space="preserve">0 | </v>
      </c>
      <c r="CX42" t="str">
        <v xml:space="preserve">0 | </v>
      </c>
      <c r="DQ42" cm="1">
        <f t="array" ref="DQ42:HM42">TRANSPOSE(_xlfn._xlws.SORT(_xlfn._xlws.FILTER(initialConditions[initial_conditions_level],initialConditions[experiment_ID]=A42)))</f>
        <v>0</v>
      </c>
      <c r="DR42">
        <v>0</v>
      </c>
      <c r="DS42">
        <v>0</v>
      </c>
      <c r="DT42">
        <v>0</v>
      </c>
      <c r="DU42">
        <v>0</v>
      </c>
      <c r="DV42">
        <v>0</v>
      </c>
      <c r="DW42">
        <v>0</v>
      </c>
      <c r="DX42">
        <v>0</v>
      </c>
      <c r="DY42">
        <v>0</v>
      </c>
      <c r="DZ42">
        <v>0</v>
      </c>
      <c r="EA42">
        <v>0</v>
      </c>
      <c r="EB42">
        <v>0</v>
      </c>
      <c r="EC42">
        <v>0</v>
      </c>
      <c r="ED42">
        <v>0</v>
      </c>
      <c r="EE42">
        <v>0</v>
      </c>
      <c r="EF42">
        <v>0</v>
      </c>
      <c r="EG42">
        <v>0</v>
      </c>
      <c r="EH42">
        <v>0</v>
      </c>
      <c r="EI42">
        <v>0</v>
      </c>
      <c r="EJ42">
        <v>0</v>
      </c>
      <c r="EK42">
        <v>0</v>
      </c>
      <c r="EL42">
        <v>0</v>
      </c>
      <c r="EM42">
        <v>0</v>
      </c>
      <c r="EN42">
        <v>0</v>
      </c>
      <c r="EO42">
        <v>0</v>
      </c>
      <c r="EP42">
        <v>0</v>
      </c>
      <c r="EQ42">
        <v>0</v>
      </c>
      <c r="ER42">
        <v>0</v>
      </c>
      <c r="ES42">
        <v>0</v>
      </c>
      <c r="ET42">
        <v>0</v>
      </c>
      <c r="EU42">
        <v>0</v>
      </c>
      <c r="EV42">
        <v>0</v>
      </c>
      <c r="EW42">
        <v>0</v>
      </c>
      <c r="EX42">
        <v>0</v>
      </c>
      <c r="EY42">
        <v>0</v>
      </c>
      <c r="EZ42">
        <v>0</v>
      </c>
      <c r="FA42">
        <v>0</v>
      </c>
      <c r="FB42">
        <v>0</v>
      </c>
      <c r="FC42">
        <v>0</v>
      </c>
      <c r="FD42">
        <v>0</v>
      </c>
      <c r="FE42">
        <v>0</v>
      </c>
      <c r="FF42">
        <v>0</v>
      </c>
      <c r="FG42">
        <v>0</v>
      </c>
      <c r="FH42">
        <v>0</v>
      </c>
      <c r="FI42">
        <v>0</v>
      </c>
      <c r="FJ42">
        <v>0</v>
      </c>
      <c r="FK42">
        <v>0</v>
      </c>
      <c r="FL42">
        <v>0</v>
      </c>
      <c r="FM42">
        <v>0</v>
      </c>
      <c r="FN42">
        <v>0</v>
      </c>
      <c r="FO42">
        <v>0</v>
      </c>
      <c r="FP42">
        <v>0</v>
      </c>
      <c r="FQ42">
        <v>0</v>
      </c>
      <c r="FR42">
        <v>0</v>
      </c>
      <c r="FS42">
        <v>0</v>
      </c>
      <c r="FT42">
        <v>0</v>
      </c>
      <c r="FU42">
        <v>0</v>
      </c>
      <c r="FV42">
        <v>0</v>
      </c>
      <c r="FW42">
        <v>0</v>
      </c>
      <c r="FX42">
        <v>0</v>
      </c>
      <c r="FY42">
        <v>0</v>
      </c>
      <c r="FZ42">
        <v>0</v>
      </c>
      <c r="GA42">
        <v>0</v>
      </c>
      <c r="GB42">
        <v>0</v>
      </c>
      <c r="GC42">
        <v>0</v>
      </c>
      <c r="GD42">
        <v>0</v>
      </c>
      <c r="GE42">
        <v>0</v>
      </c>
      <c r="GF42">
        <v>0</v>
      </c>
      <c r="GG42">
        <v>0</v>
      </c>
      <c r="GH42">
        <v>0</v>
      </c>
      <c r="GI42">
        <v>0</v>
      </c>
      <c r="GJ42">
        <v>0</v>
      </c>
      <c r="GK42">
        <v>0</v>
      </c>
      <c r="GL42">
        <v>0</v>
      </c>
      <c r="GM42">
        <v>0</v>
      </c>
      <c r="GN42">
        <v>0</v>
      </c>
      <c r="GO42">
        <v>0</v>
      </c>
      <c r="GP42">
        <v>0</v>
      </c>
      <c r="GQ42">
        <v>0</v>
      </c>
      <c r="GR42">
        <v>0</v>
      </c>
      <c r="GS42">
        <v>0</v>
      </c>
      <c r="GT42">
        <v>0</v>
      </c>
      <c r="GU42">
        <v>0</v>
      </c>
      <c r="GV42">
        <v>0</v>
      </c>
      <c r="GW42">
        <v>0</v>
      </c>
      <c r="GX42">
        <v>0</v>
      </c>
      <c r="GY42">
        <v>0</v>
      </c>
      <c r="GZ42">
        <v>0</v>
      </c>
      <c r="HA42">
        <v>0</v>
      </c>
      <c r="HB42">
        <v>0</v>
      </c>
      <c r="HC42">
        <v>0</v>
      </c>
      <c r="HD42">
        <v>0</v>
      </c>
      <c r="HE42">
        <v>0</v>
      </c>
      <c r="HF42">
        <v>0</v>
      </c>
      <c r="HG42">
        <v>0</v>
      </c>
      <c r="HH42">
        <v>0</v>
      </c>
      <c r="HI42">
        <v>0</v>
      </c>
      <c r="HJ42">
        <v>0</v>
      </c>
      <c r="HK42">
        <v>0</v>
      </c>
      <c r="HL42">
        <v>0</v>
      </c>
      <c r="HM42" t="str">
        <v/>
      </c>
    </row>
    <row r="43" spans="2:221" x14ac:dyDescent="0.35">
      <c r="B43" t="str" cm="1">
        <f t="array" ref="B43:CX43">TRANSPOSE(_xlfn._xlws.SORT(_xlfn._xlws.FILTER(initialConditions[initial_conditions_level]&amp;" | "&amp;initialConditions[initial_conditions_name],initialConditions[experiment_ID]=A43)))</f>
        <v xml:space="preserve"> | </v>
      </c>
      <c r="C43" t="str">
        <v xml:space="preserve">0 | </v>
      </c>
      <c r="D43" t="str">
        <v xml:space="preserve">0 | </v>
      </c>
      <c r="E43" t="str">
        <v xml:space="preserve">0 | </v>
      </c>
      <c r="F43" t="str">
        <v xml:space="preserve">0 | </v>
      </c>
      <c r="G43" t="str">
        <v xml:space="preserve">0 | </v>
      </c>
      <c r="H43" t="str">
        <v xml:space="preserve">0 | </v>
      </c>
      <c r="I43" t="str">
        <v xml:space="preserve">0 | </v>
      </c>
      <c r="J43" t="str">
        <v xml:space="preserve">0 | </v>
      </c>
      <c r="K43" t="str">
        <v xml:space="preserve">0 | </v>
      </c>
      <c r="L43" t="str">
        <v xml:space="preserve">0 | </v>
      </c>
      <c r="M43" t="str">
        <v xml:space="preserve">0 | </v>
      </c>
      <c r="N43" t="str">
        <v xml:space="preserve">0 | </v>
      </c>
      <c r="O43" t="str">
        <v xml:space="preserve">0 | </v>
      </c>
      <c r="P43" t="str">
        <v xml:space="preserve">0 | </v>
      </c>
      <c r="Q43" t="str">
        <v xml:space="preserve">0 | </v>
      </c>
      <c r="R43" t="str">
        <v xml:space="preserve">0 | </v>
      </c>
      <c r="S43" t="str">
        <v xml:space="preserve">0 | </v>
      </c>
      <c r="T43" t="str">
        <v xml:space="preserve">0 | </v>
      </c>
      <c r="U43" t="str">
        <v xml:space="preserve">0 | </v>
      </c>
      <c r="V43" t="str">
        <v xml:space="preserve">0 | </v>
      </c>
      <c r="W43" t="str">
        <v xml:space="preserve">0 | </v>
      </c>
      <c r="X43" t="str">
        <v xml:space="preserve">0 | </v>
      </c>
      <c r="Y43" t="str">
        <v xml:space="preserve">0 | </v>
      </c>
      <c r="Z43" t="str">
        <v xml:space="preserve">0 | </v>
      </c>
      <c r="AA43" t="str">
        <v xml:space="preserve">0 | </v>
      </c>
      <c r="AB43" t="str">
        <v xml:space="preserve">0 | </v>
      </c>
      <c r="AC43" t="str">
        <v xml:space="preserve">0 | </v>
      </c>
      <c r="AD43" t="str">
        <v xml:space="preserve">0 | </v>
      </c>
      <c r="AE43" t="str">
        <v xml:space="preserve">0 | </v>
      </c>
      <c r="AF43" t="str">
        <v xml:space="preserve">0 | </v>
      </c>
      <c r="AG43" t="str">
        <v xml:space="preserve">0 | </v>
      </c>
      <c r="AH43" t="str">
        <v xml:space="preserve">0 | </v>
      </c>
      <c r="AI43" t="str">
        <v xml:space="preserve">0 | </v>
      </c>
      <c r="AJ43" t="str">
        <v xml:space="preserve">0 | </v>
      </c>
      <c r="AK43" t="str">
        <v xml:space="preserve">0 | </v>
      </c>
      <c r="AL43" t="str">
        <v xml:space="preserve">0 | </v>
      </c>
      <c r="AM43" t="str">
        <v xml:space="preserve">0 | </v>
      </c>
      <c r="AN43" t="str">
        <v xml:space="preserve">0 | </v>
      </c>
      <c r="AO43" t="str">
        <v xml:space="preserve">0 | </v>
      </c>
      <c r="AP43" t="str">
        <v xml:space="preserve">0 | </v>
      </c>
      <c r="AQ43" t="str">
        <v xml:space="preserve">0 | </v>
      </c>
      <c r="AR43" t="str">
        <v xml:space="preserve">0 | </v>
      </c>
      <c r="AS43" t="str">
        <v xml:space="preserve">0 | </v>
      </c>
      <c r="AT43" t="str">
        <v xml:space="preserve">0 | </v>
      </c>
      <c r="AU43" t="str">
        <v xml:space="preserve">0 | </v>
      </c>
      <c r="AV43" t="str">
        <v xml:space="preserve">0 | </v>
      </c>
      <c r="AW43" t="str">
        <v xml:space="preserve">0 | </v>
      </c>
      <c r="AX43" t="str">
        <v xml:space="preserve">0 | </v>
      </c>
      <c r="AY43" t="str">
        <v xml:space="preserve">0 | </v>
      </c>
      <c r="AZ43" t="str">
        <v xml:space="preserve">0 | </v>
      </c>
      <c r="BA43" t="str">
        <v xml:space="preserve">0 | </v>
      </c>
      <c r="BB43" t="str">
        <v xml:space="preserve">0 | </v>
      </c>
      <c r="BC43" t="str">
        <v xml:space="preserve">0 | </v>
      </c>
      <c r="BD43" t="str">
        <v xml:space="preserve">0 | </v>
      </c>
      <c r="BE43" t="str">
        <v xml:space="preserve">0 | </v>
      </c>
      <c r="BF43" t="str">
        <v xml:space="preserve">0 | </v>
      </c>
      <c r="BG43" t="str">
        <v xml:space="preserve">0 | </v>
      </c>
      <c r="BH43" t="str">
        <v xml:space="preserve">0 | </v>
      </c>
      <c r="BI43" t="str">
        <v xml:space="preserve">0 | </v>
      </c>
      <c r="BJ43" t="str">
        <v xml:space="preserve">0 | </v>
      </c>
      <c r="BK43" t="str">
        <v xml:space="preserve">0 | </v>
      </c>
      <c r="BL43" t="str">
        <v xml:space="preserve">0 | </v>
      </c>
      <c r="BM43" t="str">
        <v xml:space="preserve">0 | </v>
      </c>
      <c r="BN43" t="str">
        <v xml:space="preserve">0 | </v>
      </c>
      <c r="BO43" t="str">
        <v xml:space="preserve">0 | </v>
      </c>
      <c r="BP43" t="str">
        <v xml:space="preserve">0 | </v>
      </c>
      <c r="BQ43" t="str">
        <v xml:space="preserve">0 | </v>
      </c>
      <c r="BR43" t="str">
        <v xml:space="preserve">0 | </v>
      </c>
      <c r="BS43" t="str">
        <v xml:space="preserve">0 | </v>
      </c>
      <c r="BT43" t="str">
        <v xml:space="preserve">0 | </v>
      </c>
      <c r="BU43" t="str">
        <v xml:space="preserve">0 | </v>
      </c>
      <c r="BV43" t="str">
        <v xml:space="preserve">0 | </v>
      </c>
      <c r="BW43" t="str">
        <v xml:space="preserve">0 | </v>
      </c>
      <c r="BX43" t="str">
        <v xml:space="preserve">0 | </v>
      </c>
      <c r="BY43" t="str">
        <v xml:space="preserve">0 | </v>
      </c>
      <c r="BZ43" t="str">
        <v xml:space="preserve">0 | </v>
      </c>
      <c r="CA43" t="str">
        <v xml:space="preserve">0 | </v>
      </c>
      <c r="CB43" t="str">
        <v xml:space="preserve">0 | </v>
      </c>
      <c r="CC43" t="str">
        <v xml:space="preserve">0 | </v>
      </c>
      <c r="CD43" t="str">
        <v xml:space="preserve">0 | </v>
      </c>
      <c r="CE43" t="str">
        <v xml:space="preserve">0 | </v>
      </c>
      <c r="CF43" t="str">
        <v xml:space="preserve">0 | </v>
      </c>
      <c r="CG43" t="str">
        <v xml:space="preserve">0 | </v>
      </c>
      <c r="CH43" t="str">
        <v xml:space="preserve">0 | </v>
      </c>
      <c r="CI43" t="str">
        <v xml:space="preserve">0 | </v>
      </c>
      <c r="CJ43" t="str">
        <v xml:space="preserve">0 | </v>
      </c>
      <c r="CK43" t="str">
        <v xml:space="preserve">0 | </v>
      </c>
      <c r="CL43" t="str">
        <v xml:space="preserve">0 | </v>
      </c>
      <c r="CM43" t="str">
        <v xml:space="preserve">0 | </v>
      </c>
      <c r="CN43" t="str">
        <v xml:space="preserve">0 | </v>
      </c>
      <c r="CO43" t="str">
        <v xml:space="preserve">0 | </v>
      </c>
      <c r="CP43" t="str">
        <v xml:space="preserve">0 | </v>
      </c>
      <c r="CQ43" t="str">
        <v xml:space="preserve">0 | </v>
      </c>
      <c r="CR43" t="str">
        <v xml:space="preserve">0 | </v>
      </c>
      <c r="CS43" t="str">
        <v xml:space="preserve">0 | </v>
      </c>
      <c r="CT43" t="str">
        <v xml:space="preserve">0 | </v>
      </c>
      <c r="CU43" t="str">
        <v xml:space="preserve">0 | </v>
      </c>
      <c r="CV43" t="str">
        <v xml:space="preserve">0 | </v>
      </c>
      <c r="CW43" t="str">
        <v xml:space="preserve">0 | </v>
      </c>
      <c r="CX43" t="str">
        <v xml:space="preserve">0 | </v>
      </c>
      <c r="DQ43" cm="1">
        <f t="array" ref="DQ43:HM43">TRANSPOSE(_xlfn._xlws.SORT(_xlfn._xlws.FILTER(initialConditions[initial_conditions_level],initialConditions[experiment_ID]=A43)))</f>
        <v>0</v>
      </c>
      <c r="DR43">
        <v>0</v>
      </c>
      <c r="DS43">
        <v>0</v>
      </c>
      <c r="DT43">
        <v>0</v>
      </c>
      <c r="DU43">
        <v>0</v>
      </c>
      <c r="DV43">
        <v>0</v>
      </c>
      <c r="DW43">
        <v>0</v>
      </c>
      <c r="DX43">
        <v>0</v>
      </c>
      <c r="DY43">
        <v>0</v>
      </c>
      <c r="DZ43">
        <v>0</v>
      </c>
      <c r="EA43">
        <v>0</v>
      </c>
      <c r="EB43">
        <v>0</v>
      </c>
      <c r="EC43">
        <v>0</v>
      </c>
      <c r="ED43">
        <v>0</v>
      </c>
      <c r="EE43">
        <v>0</v>
      </c>
      <c r="EF43">
        <v>0</v>
      </c>
      <c r="EG43">
        <v>0</v>
      </c>
      <c r="EH43">
        <v>0</v>
      </c>
      <c r="EI43">
        <v>0</v>
      </c>
      <c r="EJ43">
        <v>0</v>
      </c>
      <c r="EK43">
        <v>0</v>
      </c>
      <c r="EL43">
        <v>0</v>
      </c>
      <c r="EM43">
        <v>0</v>
      </c>
      <c r="EN43">
        <v>0</v>
      </c>
      <c r="EO43">
        <v>0</v>
      </c>
      <c r="EP43">
        <v>0</v>
      </c>
      <c r="EQ43">
        <v>0</v>
      </c>
      <c r="ER43">
        <v>0</v>
      </c>
      <c r="ES43">
        <v>0</v>
      </c>
      <c r="ET43">
        <v>0</v>
      </c>
      <c r="EU43">
        <v>0</v>
      </c>
      <c r="EV43">
        <v>0</v>
      </c>
      <c r="EW43">
        <v>0</v>
      </c>
      <c r="EX43">
        <v>0</v>
      </c>
      <c r="EY43">
        <v>0</v>
      </c>
      <c r="EZ43">
        <v>0</v>
      </c>
      <c r="FA43">
        <v>0</v>
      </c>
      <c r="FB43">
        <v>0</v>
      </c>
      <c r="FC43">
        <v>0</v>
      </c>
      <c r="FD43">
        <v>0</v>
      </c>
      <c r="FE43">
        <v>0</v>
      </c>
      <c r="FF43">
        <v>0</v>
      </c>
      <c r="FG43">
        <v>0</v>
      </c>
      <c r="FH43">
        <v>0</v>
      </c>
      <c r="FI43">
        <v>0</v>
      </c>
      <c r="FJ43">
        <v>0</v>
      </c>
      <c r="FK43">
        <v>0</v>
      </c>
      <c r="FL43">
        <v>0</v>
      </c>
      <c r="FM43">
        <v>0</v>
      </c>
      <c r="FN43">
        <v>0</v>
      </c>
      <c r="FO43">
        <v>0</v>
      </c>
      <c r="FP43">
        <v>0</v>
      </c>
      <c r="FQ43">
        <v>0</v>
      </c>
      <c r="FR43">
        <v>0</v>
      </c>
      <c r="FS43">
        <v>0</v>
      </c>
      <c r="FT43">
        <v>0</v>
      </c>
      <c r="FU43">
        <v>0</v>
      </c>
      <c r="FV43">
        <v>0</v>
      </c>
      <c r="FW43">
        <v>0</v>
      </c>
      <c r="FX43">
        <v>0</v>
      </c>
      <c r="FY43">
        <v>0</v>
      </c>
      <c r="FZ43">
        <v>0</v>
      </c>
      <c r="GA43">
        <v>0</v>
      </c>
      <c r="GB43">
        <v>0</v>
      </c>
      <c r="GC43">
        <v>0</v>
      </c>
      <c r="GD43">
        <v>0</v>
      </c>
      <c r="GE43">
        <v>0</v>
      </c>
      <c r="GF43">
        <v>0</v>
      </c>
      <c r="GG43">
        <v>0</v>
      </c>
      <c r="GH43">
        <v>0</v>
      </c>
      <c r="GI43">
        <v>0</v>
      </c>
      <c r="GJ43">
        <v>0</v>
      </c>
      <c r="GK43">
        <v>0</v>
      </c>
      <c r="GL43">
        <v>0</v>
      </c>
      <c r="GM43">
        <v>0</v>
      </c>
      <c r="GN43">
        <v>0</v>
      </c>
      <c r="GO43">
        <v>0</v>
      </c>
      <c r="GP43">
        <v>0</v>
      </c>
      <c r="GQ43">
        <v>0</v>
      </c>
      <c r="GR43">
        <v>0</v>
      </c>
      <c r="GS43">
        <v>0</v>
      </c>
      <c r="GT43">
        <v>0</v>
      </c>
      <c r="GU43">
        <v>0</v>
      </c>
      <c r="GV43">
        <v>0</v>
      </c>
      <c r="GW43">
        <v>0</v>
      </c>
      <c r="GX43">
        <v>0</v>
      </c>
      <c r="GY43">
        <v>0</v>
      </c>
      <c r="GZ43">
        <v>0</v>
      </c>
      <c r="HA43">
        <v>0</v>
      </c>
      <c r="HB43">
        <v>0</v>
      </c>
      <c r="HC43">
        <v>0</v>
      </c>
      <c r="HD43">
        <v>0</v>
      </c>
      <c r="HE43">
        <v>0</v>
      </c>
      <c r="HF43">
        <v>0</v>
      </c>
      <c r="HG43">
        <v>0</v>
      </c>
      <c r="HH43">
        <v>0</v>
      </c>
      <c r="HI43">
        <v>0</v>
      </c>
      <c r="HJ43">
        <v>0</v>
      </c>
      <c r="HK43">
        <v>0</v>
      </c>
      <c r="HL43">
        <v>0</v>
      </c>
      <c r="HM43" t="str">
        <v/>
      </c>
    </row>
    <row r="44" spans="2:221" x14ac:dyDescent="0.35">
      <c r="B44" t="str" cm="1">
        <f t="array" ref="B44:CX44">TRANSPOSE(_xlfn._xlws.SORT(_xlfn._xlws.FILTER(initialConditions[initial_conditions_level]&amp;" | "&amp;initialConditions[initial_conditions_name],initialConditions[experiment_ID]=A44)))</f>
        <v xml:space="preserve"> | </v>
      </c>
      <c r="C44" t="str">
        <v xml:space="preserve">0 | </v>
      </c>
      <c r="D44" t="str">
        <v xml:space="preserve">0 | </v>
      </c>
      <c r="E44" t="str">
        <v xml:space="preserve">0 | </v>
      </c>
      <c r="F44" t="str">
        <v xml:space="preserve">0 | </v>
      </c>
      <c r="G44" t="str">
        <v xml:space="preserve">0 | </v>
      </c>
      <c r="H44" t="str">
        <v xml:space="preserve">0 | </v>
      </c>
      <c r="I44" t="str">
        <v xml:space="preserve">0 | </v>
      </c>
      <c r="J44" t="str">
        <v xml:space="preserve">0 | </v>
      </c>
      <c r="K44" t="str">
        <v xml:space="preserve">0 | </v>
      </c>
      <c r="L44" t="str">
        <v xml:space="preserve">0 | </v>
      </c>
      <c r="M44" t="str">
        <v xml:space="preserve">0 | </v>
      </c>
      <c r="N44" t="str">
        <v xml:space="preserve">0 | </v>
      </c>
      <c r="O44" t="str">
        <v xml:space="preserve">0 | </v>
      </c>
      <c r="P44" t="str">
        <v xml:space="preserve">0 | </v>
      </c>
      <c r="Q44" t="str">
        <v xml:space="preserve">0 | </v>
      </c>
      <c r="R44" t="str">
        <v xml:space="preserve">0 | </v>
      </c>
      <c r="S44" t="str">
        <v xml:space="preserve">0 | </v>
      </c>
      <c r="T44" t="str">
        <v xml:space="preserve">0 | </v>
      </c>
      <c r="U44" t="str">
        <v xml:space="preserve">0 | </v>
      </c>
      <c r="V44" t="str">
        <v xml:space="preserve">0 | </v>
      </c>
      <c r="W44" t="str">
        <v xml:space="preserve">0 | </v>
      </c>
      <c r="X44" t="str">
        <v xml:space="preserve">0 | </v>
      </c>
      <c r="Y44" t="str">
        <v xml:space="preserve">0 | </v>
      </c>
      <c r="Z44" t="str">
        <v xml:space="preserve">0 | </v>
      </c>
      <c r="AA44" t="str">
        <v xml:space="preserve">0 | </v>
      </c>
      <c r="AB44" t="str">
        <v xml:space="preserve">0 | </v>
      </c>
      <c r="AC44" t="str">
        <v xml:space="preserve">0 | </v>
      </c>
      <c r="AD44" t="str">
        <v xml:space="preserve">0 | </v>
      </c>
      <c r="AE44" t="str">
        <v xml:space="preserve">0 | </v>
      </c>
      <c r="AF44" t="str">
        <v xml:space="preserve">0 | </v>
      </c>
      <c r="AG44" t="str">
        <v xml:space="preserve">0 | </v>
      </c>
      <c r="AH44" t="str">
        <v xml:space="preserve">0 | </v>
      </c>
      <c r="AI44" t="str">
        <v xml:space="preserve">0 | </v>
      </c>
      <c r="AJ44" t="str">
        <v xml:space="preserve">0 | </v>
      </c>
      <c r="AK44" t="str">
        <v xml:space="preserve">0 | </v>
      </c>
      <c r="AL44" t="str">
        <v xml:space="preserve">0 | </v>
      </c>
      <c r="AM44" t="str">
        <v xml:space="preserve">0 | </v>
      </c>
      <c r="AN44" t="str">
        <v xml:space="preserve">0 | </v>
      </c>
      <c r="AO44" t="str">
        <v xml:space="preserve">0 | </v>
      </c>
      <c r="AP44" t="str">
        <v xml:space="preserve">0 | </v>
      </c>
      <c r="AQ44" t="str">
        <v xml:space="preserve">0 | </v>
      </c>
      <c r="AR44" t="str">
        <v xml:space="preserve">0 | </v>
      </c>
      <c r="AS44" t="str">
        <v xml:space="preserve">0 | </v>
      </c>
      <c r="AT44" t="str">
        <v xml:space="preserve">0 | </v>
      </c>
      <c r="AU44" t="str">
        <v xml:space="preserve">0 | </v>
      </c>
      <c r="AV44" t="str">
        <v xml:space="preserve">0 | </v>
      </c>
      <c r="AW44" t="str">
        <v xml:space="preserve">0 | </v>
      </c>
      <c r="AX44" t="str">
        <v xml:space="preserve">0 | </v>
      </c>
      <c r="AY44" t="str">
        <v xml:space="preserve">0 | </v>
      </c>
      <c r="AZ44" t="str">
        <v xml:space="preserve">0 | </v>
      </c>
      <c r="BA44" t="str">
        <v xml:space="preserve">0 | </v>
      </c>
      <c r="BB44" t="str">
        <v xml:space="preserve">0 | </v>
      </c>
      <c r="BC44" t="str">
        <v xml:space="preserve">0 | </v>
      </c>
      <c r="BD44" t="str">
        <v xml:space="preserve">0 | </v>
      </c>
      <c r="BE44" t="str">
        <v xml:space="preserve">0 | </v>
      </c>
      <c r="BF44" t="str">
        <v xml:space="preserve">0 | </v>
      </c>
      <c r="BG44" t="str">
        <v xml:space="preserve">0 | </v>
      </c>
      <c r="BH44" t="str">
        <v xml:space="preserve">0 | </v>
      </c>
      <c r="BI44" t="str">
        <v xml:space="preserve">0 | </v>
      </c>
      <c r="BJ44" t="str">
        <v xml:space="preserve">0 | </v>
      </c>
      <c r="BK44" t="str">
        <v xml:space="preserve">0 | </v>
      </c>
      <c r="BL44" t="str">
        <v xml:space="preserve">0 | </v>
      </c>
      <c r="BM44" t="str">
        <v xml:space="preserve">0 | </v>
      </c>
      <c r="BN44" t="str">
        <v xml:space="preserve">0 | </v>
      </c>
      <c r="BO44" t="str">
        <v xml:space="preserve">0 | </v>
      </c>
      <c r="BP44" t="str">
        <v xml:space="preserve">0 | </v>
      </c>
      <c r="BQ44" t="str">
        <v xml:space="preserve">0 | </v>
      </c>
      <c r="BR44" t="str">
        <v xml:space="preserve">0 | </v>
      </c>
      <c r="BS44" t="str">
        <v xml:space="preserve">0 | </v>
      </c>
      <c r="BT44" t="str">
        <v xml:space="preserve">0 | </v>
      </c>
      <c r="BU44" t="str">
        <v xml:space="preserve">0 | </v>
      </c>
      <c r="BV44" t="str">
        <v xml:space="preserve">0 | </v>
      </c>
      <c r="BW44" t="str">
        <v xml:space="preserve">0 | </v>
      </c>
      <c r="BX44" t="str">
        <v xml:space="preserve">0 | </v>
      </c>
      <c r="BY44" t="str">
        <v xml:space="preserve">0 | </v>
      </c>
      <c r="BZ44" t="str">
        <v xml:space="preserve">0 | </v>
      </c>
      <c r="CA44" t="str">
        <v xml:space="preserve">0 | </v>
      </c>
      <c r="CB44" t="str">
        <v xml:space="preserve">0 | </v>
      </c>
      <c r="CC44" t="str">
        <v xml:space="preserve">0 | </v>
      </c>
      <c r="CD44" t="str">
        <v xml:space="preserve">0 | </v>
      </c>
      <c r="CE44" t="str">
        <v xml:space="preserve">0 | </v>
      </c>
      <c r="CF44" t="str">
        <v xml:space="preserve">0 | </v>
      </c>
      <c r="CG44" t="str">
        <v xml:space="preserve">0 | </v>
      </c>
      <c r="CH44" t="str">
        <v xml:space="preserve">0 | </v>
      </c>
      <c r="CI44" t="str">
        <v xml:space="preserve">0 | </v>
      </c>
      <c r="CJ44" t="str">
        <v xml:space="preserve">0 | </v>
      </c>
      <c r="CK44" t="str">
        <v xml:space="preserve">0 | </v>
      </c>
      <c r="CL44" t="str">
        <v xml:space="preserve">0 | </v>
      </c>
      <c r="CM44" t="str">
        <v xml:space="preserve">0 | </v>
      </c>
      <c r="CN44" t="str">
        <v xml:space="preserve">0 | </v>
      </c>
      <c r="CO44" t="str">
        <v xml:space="preserve">0 | </v>
      </c>
      <c r="CP44" t="str">
        <v xml:space="preserve">0 | </v>
      </c>
      <c r="CQ44" t="str">
        <v xml:space="preserve">0 | </v>
      </c>
      <c r="CR44" t="str">
        <v xml:space="preserve">0 | </v>
      </c>
      <c r="CS44" t="str">
        <v xml:space="preserve">0 | </v>
      </c>
      <c r="CT44" t="str">
        <v xml:space="preserve">0 | </v>
      </c>
      <c r="CU44" t="str">
        <v xml:space="preserve">0 | </v>
      </c>
      <c r="CV44" t="str">
        <v xml:space="preserve">0 | </v>
      </c>
      <c r="CW44" t="str">
        <v xml:space="preserve">0 | </v>
      </c>
      <c r="CX44" t="str">
        <v xml:space="preserve">0 | </v>
      </c>
      <c r="DQ44" cm="1">
        <f t="array" ref="DQ44:HM44">TRANSPOSE(_xlfn._xlws.SORT(_xlfn._xlws.FILTER(initialConditions[initial_conditions_level],initialConditions[experiment_ID]=A44)))</f>
        <v>0</v>
      </c>
      <c r="DR44">
        <v>0</v>
      </c>
      <c r="DS44">
        <v>0</v>
      </c>
      <c r="DT44">
        <v>0</v>
      </c>
      <c r="DU44">
        <v>0</v>
      </c>
      <c r="DV44">
        <v>0</v>
      </c>
      <c r="DW44">
        <v>0</v>
      </c>
      <c r="DX44">
        <v>0</v>
      </c>
      <c r="DY44">
        <v>0</v>
      </c>
      <c r="DZ44">
        <v>0</v>
      </c>
      <c r="EA44">
        <v>0</v>
      </c>
      <c r="EB44">
        <v>0</v>
      </c>
      <c r="EC44">
        <v>0</v>
      </c>
      <c r="ED44">
        <v>0</v>
      </c>
      <c r="EE44">
        <v>0</v>
      </c>
      <c r="EF44">
        <v>0</v>
      </c>
      <c r="EG44">
        <v>0</v>
      </c>
      <c r="EH44">
        <v>0</v>
      </c>
      <c r="EI44">
        <v>0</v>
      </c>
      <c r="EJ44">
        <v>0</v>
      </c>
      <c r="EK44">
        <v>0</v>
      </c>
      <c r="EL44">
        <v>0</v>
      </c>
      <c r="EM44">
        <v>0</v>
      </c>
      <c r="EN44">
        <v>0</v>
      </c>
      <c r="EO44">
        <v>0</v>
      </c>
      <c r="EP44">
        <v>0</v>
      </c>
      <c r="EQ44">
        <v>0</v>
      </c>
      <c r="ER44">
        <v>0</v>
      </c>
      <c r="ES44">
        <v>0</v>
      </c>
      <c r="ET44">
        <v>0</v>
      </c>
      <c r="EU44">
        <v>0</v>
      </c>
      <c r="EV44">
        <v>0</v>
      </c>
      <c r="EW44">
        <v>0</v>
      </c>
      <c r="EX44">
        <v>0</v>
      </c>
      <c r="EY44">
        <v>0</v>
      </c>
      <c r="EZ44">
        <v>0</v>
      </c>
      <c r="FA44">
        <v>0</v>
      </c>
      <c r="FB44">
        <v>0</v>
      </c>
      <c r="FC44">
        <v>0</v>
      </c>
      <c r="FD44">
        <v>0</v>
      </c>
      <c r="FE44">
        <v>0</v>
      </c>
      <c r="FF44">
        <v>0</v>
      </c>
      <c r="FG44">
        <v>0</v>
      </c>
      <c r="FH44">
        <v>0</v>
      </c>
      <c r="FI44">
        <v>0</v>
      </c>
      <c r="FJ44">
        <v>0</v>
      </c>
      <c r="FK44">
        <v>0</v>
      </c>
      <c r="FL44">
        <v>0</v>
      </c>
      <c r="FM44">
        <v>0</v>
      </c>
      <c r="FN44">
        <v>0</v>
      </c>
      <c r="FO44">
        <v>0</v>
      </c>
      <c r="FP44">
        <v>0</v>
      </c>
      <c r="FQ44">
        <v>0</v>
      </c>
      <c r="FR44">
        <v>0</v>
      </c>
      <c r="FS44">
        <v>0</v>
      </c>
      <c r="FT44">
        <v>0</v>
      </c>
      <c r="FU44">
        <v>0</v>
      </c>
      <c r="FV44">
        <v>0</v>
      </c>
      <c r="FW44">
        <v>0</v>
      </c>
      <c r="FX44">
        <v>0</v>
      </c>
      <c r="FY44">
        <v>0</v>
      </c>
      <c r="FZ44">
        <v>0</v>
      </c>
      <c r="GA44">
        <v>0</v>
      </c>
      <c r="GB44">
        <v>0</v>
      </c>
      <c r="GC44">
        <v>0</v>
      </c>
      <c r="GD44">
        <v>0</v>
      </c>
      <c r="GE44">
        <v>0</v>
      </c>
      <c r="GF44">
        <v>0</v>
      </c>
      <c r="GG44">
        <v>0</v>
      </c>
      <c r="GH44">
        <v>0</v>
      </c>
      <c r="GI44">
        <v>0</v>
      </c>
      <c r="GJ44">
        <v>0</v>
      </c>
      <c r="GK44">
        <v>0</v>
      </c>
      <c r="GL44">
        <v>0</v>
      </c>
      <c r="GM44">
        <v>0</v>
      </c>
      <c r="GN44">
        <v>0</v>
      </c>
      <c r="GO44">
        <v>0</v>
      </c>
      <c r="GP44">
        <v>0</v>
      </c>
      <c r="GQ44">
        <v>0</v>
      </c>
      <c r="GR44">
        <v>0</v>
      </c>
      <c r="GS44">
        <v>0</v>
      </c>
      <c r="GT44">
        <v>0</v>
      </c>
      <c r="GU44">
        <v>0</v>
      </c>
      <c r="GV44">
        <v>0</v>
      </c>
      <c r="GW44">
        <v>0</v>
      </c>
      <c r="GX44">
        <v>0</v>
      </c>
      <c r="GY44">
        <v>0</v>
      </c>
      <c r="GZ44">
        <v>0</v>
      </c>
      <c r="HA44">
        <v>0</v>
      </c>
      <c r="HB44">
        <v>0</v>
      </c>
      <c r="HC44">
        <v>0</v>
      </c>
      <c r="HD44">
        <v>0</v>
      </c>
      <c r="HE44">
        <v>0</v>
      </c>
      <c r="HF44">
        <v>0</v>
      </c>
      <c r="HG44">
        <v>0</v>
      </c>
      <c r="HH44">
        <v>0</v>
      </c>
      <c r="HI44">
        <v>0</v>
      </c>
      <c r="HJ44">
        <v>0</v>
      </c>
      <c r="HK44">
        <v>0</v>
      </c>
      <c r="HL44">
        <v>0</v>
      </c>
      <c r="HM44" t="str">
        <v/>
      </c>
    </row>
    <row r="45" spans="2:221" x14ac:dyDescent="0.35">
      <c r="B45" t="str" cm="1">
        <f t="array" ref="B45:CX45">TRANSPOSE(_xlfn._xlws.SORT(_xlfn._xlws.FILTER(initialConditions[initial_conditions_level]&amp;" | "&amp;initialConditions[initial_conditions_name],initialConditions[experiment_ID]=A45)))</f>
        <v xml:space="preserve"> | </v>
      </c>
      <c r="C45" t="str">
        <v xml:space="preserve">0 | </v>
      </c>
      <c r="D45" t="str">
        <v xml:space="preserve">0 | </v>
      </c>
      <c r="E45" t="str">
        <v xml:space="preserve">0 | </v>
      </c>
      <c r="F45" t="str">
        <v xml:space="preserve">0 | </v>
      </c>
      <c r="G45" t="str">
        <v xml:space="preserve">0 | </v>
      </c>
      <c r="H45" t="str">
        <v xml:space="preserve">0 | </v>
      </c>
      <c r="I45" t="str">
        <v xml:space="preserve">0 | </v>
      </c>
      <c r="J45" t="str">
        <v xml:space="preserve">0 | </v>
      </c>
      <c r="K45" t="str">
        <v xml:space="preserve">0 | </v>
      </c>
      <c r="L45" t="str">
        <v xml:space="preserve">0 | </v>
      </c>
      <c r="M45" t="str">
        <v xml:space="preserve">0 | </v>
      </c>
      <c r="N45" t="str">
        <v xml:space="preserve">0 | </v>
      </c>
      <c r="O45" t="str">
        <v xml:space="preserve">0 | </v>
      </c>
      <c r="P45" t="str">
        <v xml:space="preserve">0 | </v>
      </c>
      <c r="Q45" t="str">
        <v xml:space="preserve">0 | </v>
      </c>
      <c r="R45" t="str">
        <v xml:space="preserve">0 | </v>
      </c>
      <c r="S45" t="str">
        <v xml:space="preserve">0 | </v>
      </c>
      <c r="T45" t="str">
        <v xml:space="preserve">0 | </v>
      </c>
      <c r="U45" t="str">
        <v xml:space="preserve">0 | </v>
      </c>
      <c r="V45" t="str">
        <v xml:space="preserve">0 | </v>
      </c>
      <c r="W45" t="str">
        <v xml:space="preserve">0 | </v>
      </c>
      <c r="X45" t="str">
        <v xml:space="preserve">0 | </v>
      </c>
      <c r="Y45" t="str">
        <v xml:space="preserve">0 | </v>
      </c>
      <c r="Z45" t="str">
        <v xml:space="preserve">0 | </v>
      </c>
      <c r="AA45" t="str">
        <v xml:space="preserve">0 | </v>
      </c>
      <c r="AB45" t="str">
        <v xml:space="preserve">0 | </v>
      </c>
      <c r="AC45" t="str">
        <v xml:space="preserve">0 | </v>
      </c>
      <c r="AD45" t="str">
        <v xml:space="preserve">0 | </v>
      </c>
      <c r="AE45" t="str">
        <v xml:space="preserve">0 | </v>
      </c>
      <c r="AF45" t="str">
        <v xml:space="preserve">0 | </v>
      </c>
      <c r="AG45" t="str">
        <v xml:space="preserve">0 | </v>
      </c>
      <c r="AH45" t="str">
        <v xml:space="preserve">0 | </v>
      </c>
      <c r="AI45" t="str">
        <v xml:space="preserve">0 | </v>
      </c>
      <c r="AJ45" t="str">
        <v xml:space="preserve">0 | </v>
      </c>
      <c r="AK45" t="str">
        <v xml:space="preserve">0 | </v>
      </c>
      <c r="AL45" t="str">
        <v xml:space="preserve">0 | </v>
      </c>
      <c r="AM45" t="str">
        <v xml:space="preserve">0 | </v>
      </c>
      <c r="AN45" t="str">
        <v xml:space="preserve">0 | </v>
      </c>
      <c r="AO45" t="str">
        <v xml:space="preserve">0 | </v>
      </c>
      <c r="AP45" t="str">
        <v xml:space="preserve">0 | </v>
      </c>
      <c r="AQ45" t="str">
        <v xml:space="preserve">0 | </v>
      </c>
      <c r="AR45" t="str">
        <v xml:space="preserve">0 | </v>
      </c>
      <c r="AS45" t="str">
        <v xml:space="preserve">0 | </v>
      </c>
      <c r="AT45" t="str">
        <v xml:space="preserve">0 | </v>
      </c>
      <c r="AU45" t="str">
        <v xml:space="preserve">0 | </v>
      </c>
      <c r="AV45" t="str">
        <v xml:space="preserve">0 | </v>
      </c>
      <c r="AW45" t="str">
        <v xml:space="preserve">0 | </v>
      </c>
      <c r="AX45" t="str">
        <v xml:space="preserve">0 | </v>
      </c>
      <c r="AY45" t="str">
        <v xml:space="preserve">0 | </v>
      </c>
      <c r="AZ45" t="str">
        <v xml:space="preserve">0 | </v>
      </c>
      <c r="BA45" t="str">
        <v xml:space="preserve">0 | </v>
      </c>
      <c r="BB45" t="str">
        <v xml:space="preserve">0 | </v>
      </c>
      <c r="BC45" t="str">
        <v xml:space="preserve">0 | </v>
      </c>
      <c r="BD45" t="str">
        <v xml:space="preserve">0 | </v>
      </c>
      <c r="BE45" t="str">
        <v xml:space="preserve">0 | </v>
      </c>
      <c r="BF45" t="str">
        <v xml:space="preserve">0 | </v>
      </c>
      <c r="BG45" t="str">
        <v xml:space="preserve">0 | </v>
      </c>
      <c r="BH45" t="str">
        <v xml:space="preserve">0 | </v>
      </c>
      <c r="BI45" t="str">
        <v xml:space="preserve">0 | </v>
      </c>
      <c r="BJ45" t="str">
        <v xml:space="preserve">0 | </v>
      </c>
      <c r="BK45" t="str">
        <v xml:space="preserve">0 | </v>
      </c>
      <c r="BL45" t="str">
        <v xml:space="preserve">0 | </v>
      </c>
      <c r="BM45" t="str">
        <v xml:space="preserve">0 | </v>
      </c>
      <c r="BN45" t="str">
        <v xml:space="preserve">0 | </v>
      </c>
      <c r="BO45" t="str">
        <v xml:space="preserve">0 | </v>
      </c>
      <c r="BP45" t="str">
        <v xml:space="preserve">0 | </v>
      </c>
      <c r="BQ45" t="str">
        <v xml:space="preserve">0 | </v>
      </c>
      <c r="BR45" t="str">
        <v xml:space="preserve">0 | </v>
      </c>
      <c r="BS45" t="str">
        <v xml:space="preserve">0 | </v>
      </c>
      <c r="BT45" t="str">
        <v xml:space="preserve">0 | </v>
      </c>
      <c r="BU45" t="str">
        <v xml:space="preserve">0 | </v>
      </c>
      <c r="BV45" t="str">
        <v xml:space="preserve">0 | </v>
      </c>
      <c r="BW45" t="str">
        <v xml:space="preserve">0 | </v>
      </c>
      <c r="BX45" t="str">
        <v xml:space="preserve">0 | </v>
      </c>
      <c r="BY45" t="str">
        <v xml:space="preserve">0 | </v>
      </c>
      <c r="BZ45" t="str">
        <v xml:space="preserve">0 | </v>
      </c>
      <c r="CA45" t="str">
        <v xml:space="preserve">0 | </v>
      </c>
      <c r="CB45" t="str">
        <v xml:space="preserve">0 | </v>
      </c>
      <c r="CC45" t="str">
        <v xml:space="preserve">0 | </v>
      </c>
      <c r="CD45" t="str">
        <v xml:space="preserve">0 | </v>
      </c>
      <c r="CE45" t="str">
        <v xml:space="preserve">0 | </v>
      </c>
      <c r="CF45" t="str">
        <v xml:space="preserve">0 | </v>
      </c>
      <c r="CG45" t="str">
        <v xml:space="preserve">0 | </v>
      </c>
      <c r="CH45" t="str">
        <v xml:space="preserve">0 | </v>
      </c>
      <c r="CI45" t="str">
        <v xml:space="preserve">0 | </v>
      </c>
      <c r="CJ45" t="str">
        <v xml:space="preserve">0 | </v>
      </c>
      <c r="CK45" t="str">
        <v xml:space="preserve">0 | </v>
      </c>
      <c r="CL45" t="str">
        <v xml:space="preserve">0 | </v>
      </c>
      <c r="CM45" t="str">
        <v xml:space="preserve">0 | </v>
      </c>
      <c r="CN45" t="str">
        <v xml:space="preserve">0 | </v>
      </c>
      <c r="CO45" t="str">
        <v xml:space="preserve">0 | </v>
      </c>
      <c r="CP45" t="str">
        <v xml:space="preserve">0 | </v>
      </c>
      <c r="CQ45" t="str">
        <v xml:space="preserve">0 | </v>
      </c>
      <c r="CR45" t="str">
        <v xml:space="preserve">0 | </v>
      </c>
      <c r="CS45" t="str">
        <v xml:space="preserve">0 | </v>
      </c>
      <c r="CT45" t="str">
        <v xml:space="preserve">0 | </v>
      </c>
      <c r="CU45" t="str">
        <v xml:space="preserve">0 | </v>
      </c>
      <c r="CV45" t="str">
        <v xml:space="preserve">0 | </v>
      </c>
      <c r="CW45" t="str">
        <v xml:space="preserve">0 | </v>
      </c>
      <c r="CX45" t="str">
        <v xml:space="preserve">0 | </v>
      </c>
      <c r="DQ45" cm="1">
        <f t="array" ref="DQ45:HM45">TRANSPOSE(_xlfn._xlws.SORT(_xlfn._xlws.FILTER(initialConditions[initial_conditions_level],initialConditions[experiment_ID]=A45)))</f>
        <v>0</v>
      </c>
      <c r="DR45">
        <v>0</v>
      </c>
      <c r="DS45">
        <v>0</v>
      </c>
      <c r="DT45">
        <v>0</v>
      </c>
      <c r="DU45">
        <v>0</v>
      </c>
      <c r="DV45">
        <v>0</v>
      </c>
      <c r="DW45">
        <v>0</v>
      </c>
      <c r="DX45">
        <v>0</v>
      </c>
      <c r="DY45">
        <v>0</v>
      </c>
      <c r="DZ45">
        <v>0</v>
      </c>
      <c r="EA45">
        <v>0</v>
      </c>
      <c r="EB45">
        <v>0</v>
      </c>
      <c r="EC45">
        <v>0</v>
      </c>
      <c r="ED45">
        <v>0</v>
      </c>
      <c r="EE45">
        <v>0</v>
      </c>
      <c r="EF45">
        <v>0</v>
      </c>
      <c r="EG45">
        <v>0</v>
      </c>
      <c r="EH45">
        <v>0</v>
      </c>
      <c r="EI45">
        <v>0</v>
      </c>
      <c r="EJ45">
        <v>0</v>
      </c>
      <c r="EK45">
        <v>0</v>
      </c>
      <c r="EL45">
        <v>0</v>
      </c>
      <c r="EM45">
        <v>0</v>
      </c>
      <c r="EN45">
        <v>0</v>
      </c>
      <c r="EO45">
        <v>0</v>
      </c>
      <c r="EP45">
        <v>0</v>
      </c>
      <c r="EQ45">
        <v>0</v>
      </c>
      <c r="ER45">
        <v>0</v>
      </c>
      <c r="ES45">
        <v>0</v>
      </c>
      <c r="ET45">
        <v>0</v>
      </c>
      <c r="EU45">
        <v>0</v>
      </c>
      <c r="EV45">
        <v>0</v>
      </c>
      <c r="EW45">
        <v>0</v>
      </c>
      <c r="EX45">
        <v>0</v>
      </c>
      <c r="EY45">
        <v>0</v>
      </c>
      <c r="EZ45">
        <v>0</v>
      </c>
      <c r="FA45">
        <v>0</v>
      </c>
      <c r="FB45">
        <v>0</v>
      </c>
      <c r="FC45">
        <v>0</v>
      </c>
      <c r="FD45">
        <v>0</v>
      </c>
      <c r="FE45">
        <v>0</v>
      </c>
      <c r="FF45">
        <v>0</v>
      </c>
      <c r="FG45">
        <v>0</v>
      </c>
      <c r="FH45">
        <v>0</v>
      </c>
      <c r="FI45">
        <v>0</v>
      </c>
      <c r="FJ45">
        <v>0</v>
      </c>
      <c r="FK45">
        <v>0</v>
      </c>
      <c r="FL45">
        <v>0</v>
      </c>
      <c r="FM45">
        <v>0</v>
      </c>
      <c r="FN45">
        <v>0</v>
      </c>
      <c r="FO45">
        <v>0</v>
      </c>
      <c r="FP45">
        <v>0</v>
      </c>
      <c r="FQ45">
        <v>0</v>
      </c>
      <c r="FR45">
        <v>0</v>
      </c>
      <c r="FS45">
        <v>0</v>
      </c>
      <c r="FT45">
        <v>0</v>
      </c>
      <c r="FU45">
        <v>0</v>
      </c>
      <c r="FV45">
        <v>0</v>
      </c>
      <c r="FW45">
        <v>0</v>
      </c>
      <c r="FX45">
        <v>0</v>
      </c>
      <c r="FY45">
        <v>0</v>
      </c>
      <c r="FZ45">
        <v>0</v>
      </c>
      <c r="GA45">
        <v>0</v>
      </c>
      <c r="GB45">
        <v>0</v>
      </c>
      <c r="GC45">
        <v>0</v>
      </c>
      <c r="GD45">
        <v>0</v>
      </c>
      <c r="GE45">
        <v>0</v>
      </c>
      <c r="GF45">
        <v>0</v>
      </c>
      <c r="GG45">
        <v>0</v>
      </c>
      <c r="GH45">
        <v>0</v>
      </c>
      <c r="GI45">
        <v>0</v>
      </c>
      <c r="GJ45">
        <v>0</v>
      </c>
      <c r="GK45">
        <v>0</v>
      </c>
      <c r="GL45">
        <v>0</v>
      </c>
      <c r="GM45">
        <v>0</v>
      </c>
      <c r="GN45">
        <v>0</v>
      </c>
      <c r="GO45">
        <v>0</v>
      </c>
      <c r="GP45">
        <v>0</v>
      </c>
      <c r="GQ45">
        <v>0</v>
      </c>
      <c r="GR45">
        <v>0</v>
      </c>
      <c r="GS45">
        <v>0</v>
      </c>
      <c r="GT45">
        <v>0</v>
      </c>
      <c r="GU45">
        <v>0</v>
      </c>
      <c r="GV45">
        <v>0</v>
      </c>
      <c r="GW45">
        <v>0</v>
      </c>
      <c r="GX45">
        <v>0</v>
      </c>
      <c r="GY45">
        <v>0</v>
      </c>
      <c r="GZ45">
        <v>0</v>
      </c>
      <c r="HA45">
        <v>0</v>
      </c>
      <c r="HB45">
        <v>0</v>
      </c>
      <c r="HC45">
        <v>0</v>
      </c>
      <c r="HD45">
        <v>0</v>
      </c>
      <c r="HE45">
        <v>0</v>
      </c>
      <c r="HF45">
        <v>0</v>
      </c>
      <c r="HG45">
        <v>0</v>
      </c>
      <c r="HH45">
        <v>0</v>
      </c>
      <c r="HI45">
        <v>0</v>
      </c>
      <c r="HJ45">
        <v>0</v>
      </c>
      <c r="HK45">
        <v>0</v>
      </c>
      <c r="HL45">
        <v>0</v>
      </c>
      <c r="HM45" t="str">
        <v/>
      </c>
    </row>
    <row r="46" spans="2:221" x14ac:dyDescent="0.35">
      <c r="B46" t="str" cm="1">
        <f t="array" ref="B46:CX46">TRANSPOSE(_xlfn._xlws.SORT(_xlfn._xlws.FILTER(initialConditions[initial_conditions_level]&amp;" | "&amp;initialConditions[initial_conditions_name],initialConditions[experiment_ID]=A46)))</f>
        <v xml:space="preserve"> | </v>
      </c>
      <c r="C46" t="str">
        <v xml:space="preserve">0 | </v>
      </c>
      <c r="D46" t="str">
        <v xml:space="preserve">0 | </v>
      </c>
      <c r="E46" t="str">
        <v xml:space="preserve">0 | </v>
      </c>
      <c r="F46" t="str">
        <v xml:space="preserve">0 | </v>
      </c>
      <c r="G46" t="str">
        <v xml:space="preserve">0 | </v>
      </c>
      <c r="H46" t="str">
        <v xml:space="preserve">0 | </v>
      </c>
      <c r="I46" t="str">
        <v xml:space="preserve">0 | </v>
      </c>
      <c r="J46" t="str">
        <v xml:space="preserve">0 | </v>
      </c>
      <c r="K46" t="str">
        <v xml:space="preserve">0 | </v>
      </c>
      <c r="L46" t="str">
        <v xml:space="preserve">0 | </v>
      </c>
      <c r="M46" t="str">
        <v xml:space="preserve">0 | </v>
      </c>
      <c r="N46" t="str">
        <v xml:space="preserve">0 | </v>
      </c>
      <c r="O46" t="str">
        <v xml:space="preserve">0 | </v>
      </c>
      <c r="P46" t="str">
        <v xml:space="preserve">0 | </v>
      </c>
      <c r="Q46" t="str">
        <v xml:space="preserve">0 | </v>
      </c>
      <c r="R46" t="str">
        <v xml:space="preserve">0 | </v>
      </c>
      <c r="S46" t="str">
        <v xml:space="preserve">0 | </v>
      </c>
      <c r="T46" t="str">
        <v xml:space="preserve">0 | </v>
      </c>
      <c r="U46" t="str">
        <v xml:space="preserve">0 | </v>
      </c>
      <c r="V46" t="str">
        <v xml:space="preserve">0 | </v>
      </c>
      <c r="W46" t="str">
        <v xml:space="preserve">0 | </v>
      </c>
      <c r="X46" t="str">
        <v xml:space="preserve">0 | </v>
      </c>
      <c r="Y46" t="str">
        <v xml:space="preserve">0 | </v>
      </c>
      <c r="Z46" t="str">
        <v xml:space="preserve">0 | </v>
      </c>
      <c r="AA46" t="str">
        <v xml:space="preserve">0 | </v>
      </c>
      <c r="AB46" t="str">
        <v xml:space="preserve">0 | </v>
      </c>
      <c r="AC46" t="str">
        <v xml:space="preserve">0 | </v>
      </c>
      <c r="AD46" t="str">
        <v xml:space="preserve">0 | </v>
      </c>
      <c r="AE46" t="str">
        <v xml:space="preserve">0 | </v>
      </c>
      <c r="AF46" t="str">
        <v xml:space="preserve">0 | </v>
      </c>
      <c r="AG46" t="str">
        <v xml:space="preserve">0 | </v>
      </c>
      <c r="AH46" t="str">
        <v xml:space="preserve">0 | </v>
      </c>
      <c r="AI46" t="str">
        <v xml:space="preserve">0 | </v>
      </c>
      <c r="AJ46" t="str">
        <v xml:space="preserve">0 | </v>
      </c>
      <c r="AK46" t="str">
        <v xml:space="preserve">0 | </v>
      </c>
      <c r="AL46" t="str">
        <v xml:space="preserve">0 | </v>
      </c>
      <c r="AM46" t="str">
        <v xml:space="preserve">0 | </v>
      </c>
      <c r="AN46" t="str">
        <v xml:space="preserve">0 | </v>
      </c>
      <c r="AO46" t="str">
        <v xml:space="preserve">0 | </v>
      </c>
      <c r="AP46" t="str">
        <v xml:space="preserve">0 | </v>
      </c>
      <c r="AQ46" t="str">
        <v xml:space="preserve">0 | </v>
      </c>
      <c r="AR46" t="str">
        <v xml:space="preserve">0 | </v>
      </c>
      <c r="AS46" t="str">
        <v xml:space="preserve">0 | </v>
      </c>
      <c r="AT46" t="str">
        <v xml:space="preserve">0 | </v>
      </c>
      <c r="AU46" t="str">
        <v xml:space="preserve">0 | </v>
      </c>
      <c r="AV46" t="str">
        <v xml:space="preserve">0 | </v>
      </c>
      <c r="AW46" t="str">
        <v xml:space="preserve">0 | </v>
      </c>
      <c r="AX46" t="str">
        <v xml:space="preserve">0 | </v>
      </c>
      <c r="AY46" t="str">
        <v xml:space="preserve">0 | </v>
      </c>
      <c r="AZ46" t="str">
        <v xml:space="preserve">0 | </v>
      </c>
      <c r="BA46" t="str">
        <v xml:space="preserve">0 | </v>
      </c>
      <c r="BB46" t="str">
        <v xml:space="preserve">0 | </v>
      </c>
      <c r="BC46" t="str">
        <v xml:space="preserve">0 | </v>
      </c>
      <c r="BD46" t="str">
        <v xml:space="preserve">0 | </v>
      </c>
      <c r="BE46" t="str">
        <v xml:space="preserve">0 | </v>
      </c>
      <c r="BF46" t="str">
        <v xml:space="preserve">0 | </v>
      </c>
      <c r="BG46" t="str">
        <v xml:space="preserve">0 | </v>
      </c>
      <c r="BH46" t="str">
        <v xml:space="preserve">0 | </v>
      </c>
      <c r="BI46" t="str">
        <v xml:space="preserve">0 | </v>
      </c>
      <c r="BJ46" t="str">
        <v xml:space="preserve">0 | </v>
      </c>
      <c r="BK46" t="str">
        <v xml:space="preserve">0 | </v>
      </c>
      <c r="BL46" t="str">
        <v xml:space="preserve">0 | </v>
      </c>
      <c r="BM46" t="str">
        <v xml:space="preserve">0 | </v>
      </c>
      <c r="BN46" t="str">
        <v xml:space="preserve">0 | </v>
      </c>
      <c r="BO46" t="str">
        <v xml:space="preserve">0 | </v>
      </c>
      <c r="BP46" t="str">
        <v xml:space="preserve">0 | </v>
      </c>
      <c r="BQ46" t="str">
        <v xml:space="preserve">0 | </v>
      </c>
      <c r="BR46" t="str">
        <v xml:space="preserve">0 | </v>
      </c>
      <c r="BS46" t="str">
        <v xml:space="preserve">0 | </v>
      </c>
      <c r="BT46" t="str">
        <v xml:space="preserve">0 | </v>
      </c>
      <c r="BU46" t="str">
        <v xml:space="preserve">0 | </v>
      </c>
      <c r="BV46" t="str">
        <v xml:space="preserve">0 | </v>
      </c>
      <c r="BW46" t="str">
        <v xml:space="preserve">0 | </v>
      </c>
      <c r="BX46" t="str">
        <v xml:space="preserve">0 | </v>
      </c>
      <c r="BY46" t="str">
        <v xml:space="preserve">0 | </v>
      </c>
      <c r="BZ46" t="str">
        <v xml:space="preserve">0 | </v>
      </c>
      <c r="CA46" t="str">
        <v xml:space="preserve">0 | </v>
      </c>
      <c r="CB46" t="str">
        <v xml:space="preserve">0 | </v>
      </c>
      <c r="CC46" t="str">
        <v xml:space="preserve">0 | </v>
      </c>
      <c r="CD46" t="str">
        <v xml:space="preserve">0 | </v>
      </c>
      <c r="CE46" t="str">
        <v xml:space="preserve">0 | </v>
      </c>
      <c r="CF46" t="str">
        <v xml:space="preserve">0 | </v>
      </c>
      <c r="CG46" t="str">
        <v xml:space="preserve">0 | </v>
      </c>
      <c r="CH46" t="str">
        <v xml:space="preserve">0 | </v>
      </c>
      <c r="CI46" t="str">
        <v xml:space="preserve">0 | </v>
      </c>
      <c r="CJ46" t="str">
        <v xml:space="preserve">0 | </v>
      </c>
      <c r="CK46" t="str">
        <v xml:space="preserve">0 | </v>
      </c>
      <c r="CL46" t="str">
        <v xml:space="preserve">0 | </v>
      </c>
      <c r="CM46" t="str">
        <v xml:space="preserve">0 | </v>
      </c>
      <c r="CN46" t="str">
        <v xml:space="preserve">0 | </v>
      </c>
      <c r="CO46" t="str">
        <v xml:space="preserve">0 | </v>
      </c>
      <c r="CP46" t="str">
        <v xml:space="preserve">0 | </v>
      </c>
      <c r="CQ46" t="str">
        <v xml:space="preserve">0 | </v>
      </c>
      <c r="CR46" t="str">
        <v xml:space="preserve">0 | </v>
      </c>
      <c r="CS46" t="str">
        <v xml:space="preserve">0 | </v>
      </c>
      <c r="CT46" t="str">
        <v xml:space="preserve">0 | </v>
      </c>
      <c r="CU46" t="str">
        <v xml:space="preserve">0 | </v>
      </c>
      <c r="CV46" t="str">
        <v xml:space="preserve">0 | </v>
      </c>
      <c r="CW46" t="str">
        <v xml:space="preserve">0 | </v>
      </c>
      <c r="CX46" t="str">
        <v xml:space="preserve">0 | </v>
      </c>
      <c r="DQ46" cm="1">
        <f t="array" ref="DQ46:HM46">TRANSPOSE(_xlfn._xlws.SORT(_xlfn._xlws.FILTER(initialConditions[initial_conditions_level],initialConditions[experiment_ID]=A46)))</f>
        <v>0</v>
      </c>
      <c r="DR46">
        <v>0</v>
      </c>
      <c r="DS46">
        <v>0</v>
      </c>
      <c r="DT46">
        <v>0</v>
      </c>
      <c r="DU46">
        <v>0</v>
      </c>
      <c r="DV46">
        <v>0</v>
      </c>
      <c r="DW46">
        <v>0</v>
      </c>
      <c r="DX46">
        <v>0</v>
      </c>
      <c r="DY46">
        <v>0</v>
      </c>
      <c r="DZ46">
        <v>0</v>
      </c>
      <c r="EA46">
        <v>0</v>
      </c>
      <c r="EB46">
        <v>0</v>
      </c>
      <c r="EC46">
        <v>0</v>
      </c>
      <c r="ED46">
        <v>0</v>
      </c>
      <c r="EE46">
        <v>0</v>
      </c>
      <c r="EF46">
        <v>0</v>
      </c>
      <c r="EG46">
        <v>0</v>
      </c>
      <c r="EH46">
        <v>0</v>
      </c>
      <c r="EI46">
        <v>0</v>
      </c>
      <c r="EJ46">
        <v>0</v>
      </c>
      <c r="EK46">
        <v>0</v>
      </c>
      <c r="EL46">
        <v>0</v>
      </c>
      <c r="EM46">
        <v>0</v>
      </c>
      <c r="EN46">
        <v>0</v>
      </c>
      <c r="EO46">
        <v>0</v>
      </c>
      <c r="EP46">
        <v>0</v>
      </c>
      <c r="EQ46">
        <v>0</v>
      </c>
      <c r="ER46">
        <v>0</v>
      </c>
      <c r="ES46">
        <v>0</v>
      </c>
      <c r="ET46">
        <v>0</v>
      </c>
      <c r="EU46">
        <v>0</v>
      </c>
      <c r="EV46">
        <v>0</v>
      </c>
      <c r="EW46">
        <v>0</v>
      </c>
      <c r="EX46">
        <v>0</v>
      </c>
      <c r="EY46">
        <v>0</v>
      </c>
      <c r="EZ46">
        <v>0</v>
      </c>
      <c r="FA46">
        <v>0</v>
      </c>
      <c r="FB46">
        <v>0</v>
      </c>
      <c r="FC46">
        <v>0</v>
      </c>
      <c r="FD46">
        <v>0</v>
      </c>
      <c r="FE46">
        <v>0</v>
      </c>
      <c r="FF46">
        <v>0</v>
      </c>
      <c r="FG46">
        <v>0</v>
      </c>
      <c r="FH46">
        <v>0</v>
      </c>
      <c r="FI46">
        <v>0</v>
      </c>
      <c r="FJ46">
        <v>0</v>
      </c>
      <c r="FK46">
        <v>0</v>
      </c>
      <c r="FL46">
        <v>0</v>
      </c>
      <c r="FM46">
        <v>0</v>
      </c>
      <c r="FN46">
        <v>0</v>
      </c>
      <c r="FO46">
        <v>0</v>
      </c>
      <c r="FP46">
        <v>0</v>
      </c>
      <c r="FQ46">
        <v>0</v>
      </c>
      <c r="FR46">
        <v>0</v>
      </c>
      <c r="FS46">
        <v>0</v>
      </c>
      <c r="FT46">
        <v>0</v>
      </c>
      <c r="FU46">
        <v>0</v>
      </c>
      <c r="FV46">
        <v>0</v>
      </c>
      <c r="FW46">
        <v>0</v>
      </c>
      <c r="FX46">
        <v>0</v>
      </c>
      <c r="FY46">
        <v>0</v>
      </c>
      <c r="FZ46">
        <v>0</v>
      </c>
      <c r="GA46">
        <v>0</v>
      </c>
      <c r="GB46">
        <v>0</v>
      </c>
      <c r="GC46">
        <v>0</v>
      </c>
      <c r="GD46">
        <v>0</v>
      </c>
      <c r="GE46">
        <v>0</v>
      </c>
      <c r="GF46">
        <v>0</v>
      </c>
      <c r="GG46">
        <v>0</v>
      </c>
      <c r="GH46">
        <v>0</v>
      </c>
      <c r="GI46">
        <v>0</v>
      </c>
      <c r="GJ46">
        <v>0</v>
      </c>
      <c r="GK46">
        <v>0</v>
      </c>
      <c r="GL46">
        <v>0</v>
      </c>
      <c r="GM46">
        <v>0</v>
      </c>
      <c r="GN46">
        <v>0</v>
      </c>
      <c r="GO46">
        <v>0</v>
      </c>
      <c r="GP46">
        <v>0</v>
      </c>
      <c r="GQ46">
        <v>0</v>
      </c>
      <c r="GR46">
        <v>0</v>
      </c>
      <c r="GS46">
        <v>0</v>
      </c>
      <c r="GT46">
        <v>0</v>
      </c>
      <c r="GU46">
        <v>0</v>
      </c>
      <c r="GV46">
        <v>0</v>
      </c>
      <c r="GW46">
        <v>0</v>
      </c>
      <c r="GX46">
        <v>0</v>
      </c>
      <c r="GY46">
        <v>0</v>
      </c>
      <c r="GZ46">
        <v>0</v>
      </c>
      <c r="HA46">
        <v>0</v>
      </c>
      <c r="HB46">
        <v>0</v>
      </c>
      <c r="HC46">
        <v>0</v>
      </c>
      <c r="HD46">
        <v>0</v>
      </c>
      <c r="HE46">
        <v>0</v>
      </c>
      <c r="HF46">
        <v>0</v>
      </c>
      <c r="HG46">
        <v>0</v>
      </c>
      <c r="HH46">
        <v>0</v>
      </c>
      <c r="HI46">
        <v>0</v>
      </c>
      <c r="HJ46">
        <v>0</v>
      </c>
      <c r="HK46">
        <v>0</v>
      </c>
      <c r="HL46">
        <v>0</v>
      </c>
      <c r="HM46" t="str">
        <v/>
      </c>
    </row>
    <row r="47" spans="2:221" x14ac:dyDescent="0.35">
      <c r="B47" t="str" cm="1">
        <f t="array" ref="B47:CX47">TRANSPOSE(_xlfn._xlws.SORT(_xlfn._xlws.FILTER(initialConditions[initial_conditions_level]&amp;" | "&amp;initialConditions[initial_conditions_name],initialConditions[experiment_ID]=A47)))</f>
        <v xml:space="preserve"> | </v>
      </c>
      <c r="C47" t="str">
        <v xml:space="preserve">0 | </v>
      </c>
      <c r="D47" t="str">
        <v xml:space="preserve">0 | </v>
      </c>
      <c r="E47" t="str">
        <v xml:space="preserve">0 | </v>
      </c>
      <c r="F47" t="str">
        <v xml:space="preserve">0 | </v>
      </c>
      <c r="G47" t="str">
        <v xml:space="preserve">0 | </v>
      </c>
      <c r="H47" t="str">
        <v xml:space="preserve">0 | </v>
      </c>
      <c r="I47" t="str">
        <v xml:space="preserve">0 | </v>
      </c>
      <c r="J47" t="str">
        <v xml:space="preserve">0 | </v>
      </c>
      <c r="K47" t="str">
        <v xml:space="preserve">0 | </v>
      </c>
      <c r="L47" t="str">
        <v xml:space="preserve">0 | </v>
      </c>
      <c r="M47" t="str">
        <v xml:space="preserve">0 | </v>
      </c>
      <c r="N47" t="str">
        <v xml:space="preserve">0 | </v>
      </c>
      <c r="O47" t="str">
        <v xml:space="preserve">0 | </v>
      </c>
      <c r="P47" t="str">
        <v xml:space="preserve">0 | </v>
      </c>
      <c r="Q47" t="str">
        <v xml:space="preserve">0 | </v>
      </c>
      <c r="R47" t="str">
        <v xml:space="preserve">0 | </v>
      </c>
      <c r="S47" t="str">
        <v xml:space="preserve">0 | </v>
      </c>
      <c r="T47" t="str">
        <v xml:space="preserve">0 | </v>
      </c>
      <c r="U47" t="str">
        <v xml:space="preserve">0 | </v>
      </c>
      <c r="V47" t="str">
        <v xml:space="preserve">0 | </v>
      </c>
      <c r="W47" t="str">
        <v xml:space="preserve">0 | </v>
      </c>
      <c r="X47" t="str">
        <v xml:space="preserve">0 | </v>
      </c>
      <c r="Y47" t="str">
        <v xml:space="preserve">0 | </v>
      </c>
      <c r="Z47" t="str">
        <v xml:space="preserve">0 | </v>
      </c>
      <c r="AA47" t="str">
        <v xml:space="preserve">0 | </v>
      </c>
      <c r="AB47" t="str">
        <v xml:space="preserve">0 | </v>
      </c>
      <c r="AC47" t="str">
        <v xml:space="preserve">0 | </v>
      </c>
      <c r="AD47" t="str">
        <v xml:space="preserve">0 | </v>
      </c>
      <c r="AE47" t="str">
        <v xml:space="preserve">0 | </v>
      </c>
      <c r="AF47" t="str">
        <v xml:space="preserve">0 | </v>
      </c>
      <c r="AG47" t="str">
        <v xml:space="preserve">0 | </v>
      </c>
      <c r="AH47" t="str">
        <v xml:space="preserve">0 | </v>
      </c>
      <c r="AI47" t="str">
        <v xml:space="preserve">0 | </v>
      </c>
      <c r="AJ47" t="str">
        <v xml:space="preserve">0 | </v>
      </c>
      <c r="AK47" t="str">
        <v xml:space="preserve">0 | </v>
      </c>
      <c r="AL47" t="str">
        <v xml:space="preserve">0 | </v>
      </c>
      <c r="AM47" t="str">
        <v xml:space="preserve">0 | </v>
      </c>
      <c r="AN47" t="str">
        <v xml:space="preserve">0 | </v>
      </c>
      <c r="AO47" t="str">
        <v xml:space="preserve">0 | </v>
      </c>
      <c r="AP47" t="str">
        <v xml:space="preserve">0 | </v>
      </c>
      <c r="AQ47" t="str">
        <v xml:space="preserve">0 | </v>
      </c>
      <c r="AR47" t="str">
        <v xml:space="preserve">0 | </v>
      </c>
      <c r="AS47" t="str">
        <v xml:space="preserve">0 | </v>
      </c>
      <c r="AT47" t="str">
        <v xml:space="preserve">0 | </v>
      </c>
      <c r="AU47" t="str">
        <v xml:space="preserve">0 | </v>
      </c>
      <c r="AV47" t="str">
        <v xml:space="preserve">0 | </v>
      </c>
      <c r="AW47" t="str">
        <v xml:space="preserve">0 | </v>
      </c>
      <c r="AX47" t="str">
        <v xml:space="preserve">0 | </v>
      </c>
      <c r="AY47" t="str">
        <v xml:space="preserve">0 | </v>
      </c>
      <c r="AZ47" t="str">
        <v xml:space="preserve">0 | </v>
      </c>
      <c r="BA47" t="str">
        <v xml:space="preserve">0 | </v>
      </c>
      <c r="BB47" t="str">
        <v xml:space="preserve">0 | </v>
      </c>
      <c r="BC47" t="str">
        <v xml:space="preserve">0 | </v>
      </c>
      <c r="BD47" t="str">
        <v xml:space="preserve">0 | </v>
      </c>
      <c r="BE47" t="str">
        <v xml:space="preserve">0 | </v>
      </c>
      <c r="BF47" t="str">
        <v xml:space="preserve">0 | </v>
      </c>
      <c r="BG47" t="str">
        <v xml:space="preserve">0 | </v>
      </c>
      <c r="BH47" t="str">
        <v xml:space="preserve">0 | </v>
      </c>
      <c r="BI47" t="str">
        <v xml:space="preserve">0 | </v>
      </c>
      <c r="BJ47" t="str">
        <v xml:space="preserve">0 | </v>
      </c>
      <c r="BK47" t="str">
        <v xml:space="preserve">0 | </v>
      </c>
      <c r="BL47" t="str">
        <v xml:space="preserve">0 | </v>
      </c>
      <c r="BM47" t="str">
        <v xml:space="preserve">0 | </v>
      </c>
      <c r="BN47" t="str">
        <v xml:space="preserve">0 | </v>
      </c>
      <c r="BO47" t="str">
        <v xml:space="preserve">0 | </v>
      </c>
      <c r="BP47" t="str">
        <v xml:space="preserve">0 | </v>
      </c>
      <c r="BQ47" t="str">
        <v xml:space="preserve">0 | </v>
      </c>
      <c r="BR47" t="str">
        <v xml:space="preserve">0 | </v>
      </c>
      <c r="BS47" t="str">
        <v xml:space="preserve">0 | </v>
      </c>
      <c r="BT47" t="str">
        <v xml:space="preserve">0 | </v>
      </c>
      <c r="BU47" t="str">
        <v xml:space="preserve">0 | </v>
      </c>
      <c r="BV47" t="str">
        <v xml:space="preserve">0 | </v>
      </c>
      <c r="BW47" t="str">
        <v xml:space="preserve">0 | </v>
      </c>
      <c r="BX47" t="str">
        <v xml:space="preserve">0 | </v>
      </c>
      <c r="BY47" t="str">
        <v xml:space="preserve">0 | </v>
      </c>
      <c r="BZ47" t="str">
        <v xml:space="preserve">0 | </v>
      </c>
      <c r="CA47" t="str">
        <v xml:space="preserve">0 | </v>
      </c>
      <c r="CB47" t="str">
        <v xml:space="preserve">0 | </v>
      </c>
      <c r="CC47" t="str">
        <v xml:space="preserve">0 | </v>
      </c>
      <c r="CD47" t="str">
        <v xml:space="preserve">0 | </v>
      </c>
      <c r="CE47" t="str">
        <v xml:space="preserve">0 | </v>
      </c>
      <c r="CF47" t="str">
        <v xml:space="preserve">0 | </v>
      </c>
      <c r="CG47" t="str">
        <v xml:space="preserve">0 | </v>
      </c>
      <c r="CH47" t="str">
        <v xml:space="preserve">0 | </v>
      </c>
      <c r="CI47" t="str">
        <v xml:space="preserve">0 | </v>
      </c>
      <c r="CJ47" t="str">
        <v xml:space="preserve">0 | </v>
      </c>
      <c r="CK47" t="str">
        <v xml:space="preserve">0 | </v>
      </c>
      <c r="CL47" t="str">
        <v xml:space="preserve">0 | </v>
      </c>
      <c r="CM47" t="str">
        <v xml:space="preserve">0 | </v>
      </c>
      <c r="CN47" t="str">
        <v xml:space="preserve">0 | </v>
      </c>
      <c r="CO47" t="str">
        <v xml:space="preserve">0 | </v>
      </c>
      <c r="CP47" t="str">
        <v xml:space="preserve">0 | </v>
      </c>
      <c r="CQ47" t="str">
        <v xml:space="preserve">0 | </v>
      </c>
      <c r="CR47" t="str">
        <v xml:space="preserve">0 | </v>
      </c>
      <c r="CS47" t="str">
        <v xml:space="preserve">0 | </v>
      </c>
      <c r="CT47" t="str">
        <v xml:space="preserve">0 | </v>
      </c>
      <c r="CU47" t="str">
        <v xml:space="preserve">0 | </v>
      </c>
      <c r="CV47" t="str">
        <v xml:space="preserve">0 | </v>
      </c>
      <c r="CW47" t="str">
        <v xml:space="preserve">0 | </v>
      </c>
      <c r="CX47" t="str">
        <v xml:space="preserve">0 | </v>
      </c>
      <c r="DQ47" cm="1">
        <f t="array" ref="DQ47:HM47">TRANSPOSE(_xlfn._xlws.SORT(_xlfn._xlws.FILTER(initialConditions[initial_conditions_level],initialConditions[experiment_ID]=A47)))</f>
        <v>0</v>
      </c>
      <c r="DR47">
        <v>0</v>
      </c>
      <c r="DS47">
        <v>0</v>
      </c>
      <c r="DT47">
        <v>0</v>
      </c>
      <c r="DU47">
        <v>0</v>
      </c>
      <c r="DV47">
        <v>0</v>
      </c>
      <c r="DW47">
        <v>0</v>
      </c>
      <c r="DX47">
        <v>0</v>
      </c>
      <c r="DY47">
        <v>0</v>
      </c>
      <c r="DZ47">
        <v>0</v>
      </c>
      <c r="EA47">
        <v>0</v>
      </c>
      <c r="EB47">
        <v>0</v>
      </c>
      <c r="EC47">
        <v>0</v>
      </c>
      <c r="ED47">
        <v>0</v>
      </c>
      <c r="EE47">
        <v>0</v>
      </c>
      <c r="EF47">
        <v>0</v>
      </c>
      <c r="EG47">
        <v>0</v>
      </c>
      <c r="EH47">
        <v>0</v>
      </c>
      <c r="EI47">
        <v>0</v>
      </c>
      <c r="EJ47">
        <v>0</v>
      </c>
      <c r="EK47">
        <v>0</v>
      </c>
      <c r="EL47">
        <v>0</v>
      </c>
      <c r="EM47">
        <v>0</v>
      </c>
      <c r="EN47">
        <v>0</v>
      </c>
      <c r="EO47">
        <v>0</v>
      </c>
      <c r="EP47">
        <v>0</v>
      </c>
      <c r="EQ47">
        <v>0</v>
      </c>
      <c r="ER47">
        <v>0</v>
      </c>
      <c r="ES47">
        <v>0</v>
      </c>
      <c r="ET47">
        <v>0</v>
      </c>
      <c r="EU47">
        <v>0</v>
      </c>
      <c r="EV47">
        <v>0</v>
      </c>
      <c r="EW47">
        <v>0</v>
      </c>
      <c r="EX47">
        <v>0</v>
      </c>
      <c r="EY47">
        <v>0</v>
      </c>
      <c r="EZ47">
        <v>0</v>
      </c>
      <c r="FA47">
        <v>0</v>
      </c>
      <c r="FB47">
        <v>0</v>
      </c>
      <c r="FC47">
        <v>0</v>
      </c>
      <c r="FD47">
        <v>0</v>
      </c>
      <c r="FE47">
        <v>0</v>
      </c>
      <c r="FF47">
        <v>0</v>
      </c>
      <c r="FG47">
        <v>0</v>
      </c>
      <c r="FH47">
        <v>0</v>
      </c>
      <c r="FI47">
        <v>0</v>
      </c>
      <c r="FJ47">
        <v>0</v>
      </c>
      <c r="FK47">
        <v>0</v>
      </c>
      <c r="FL47">
        <v>0</v>
      </c>
      <c r="FM47">
        <v>0</v>
      </c>
      <c r="FN47">
        <v>0</v>
      </c>
      <c r="FO47">
        <v>0</v>
      </c>
      <c r="FP47">
        <v>0</v>
      </c>
      <c r="FQ47">
        <v>0</v>
      </c>
      <c r="FR47">
        <v>0</v>
      </c>
      <c r="FS47">
        <v>0</v>
      </c>
      <c r="FT47">
        <v>0</v>
      </c>
      <c r="FU47">
        <v>0</v>
      </c>
      <c r="FV47">
        <v>0</v>
      </c>
      <c r="FW47">
        <v>0</v>
      </c>
      <c r="FX47">
        <v>0</v>
      </c>
      <c r="FY47">
        <v>0</v>
      </c>
      <c r="FZ47">
        <v>0</v>
      </c>
      <c r="GA47">
        <v>0</v>
      </c>
      <c r="GB47">
        <v>0</v>
      </c>
      <c r="GC47">
        <v>0</v>
      </c>
      <c r="GD47">
        <v>0</v>
      </c>
      <c r="GE47">
        <v>0</v>
      </c>
      <c r="GF47">
        <v>0</v>
      </c>
      <c r="GG47">
        <v>0</v>
      </c>
      <c r="GH47">
        <v>0</v>
      </c>
      <c r="GI47">
        <v>0</v>
      </c>
      <c r="GJ47">
        <v>0</v>
      </c>
      <c r="GK47">
        <v>0</v>
      </c>
      <c r="GL47">
        <v>0</v>
      </c>
      <c r="GM47">
        <v>0</v>
      </c>
      <c r="GN47">
        <v>0</v>
      </c>
      <c r="GO47">
        <v>0</v>
      </c>
      <c r="GP47">
        <v>0</v>
      </c>
      <c r="GQ47">
        <v>0</v>
      </c>
      <c r="GR47">
        <v>0</v>
      </c>
      <c r="GS47">
        <v>0</v>
      </c>
      <c r="GT47">
        <v>0</v>
      </c>
      <c r="GU47">
        <v>0</v>
      </c>
      <c r="GV47">
        <v>0</v>
      </c>
      <c r="GW47">
        <v>0</v>
      </c>
      <c r="GX47">
        <v>0</v>
      </c>
      <c r="GY47">
        <v>0</v>
      </c>
      <c r="GZ47">
        <v>0</v>
      </c>
      <c r="HA47">
        <v>0</v>
      </c>
      <c r="HB47">
        <v>0</v>
      </c>
      <c r="HC47">
        <v>0</v>
      </c>
      <c r="HD47">
        <v>0</v>
      </c>
      <c r="HE47">
        <v>0</v>
      </c>
      <c r="HF47">
        <v>0</v>
      </c>
      <c r="HG47">
        <v>0</v>
      </c>
      <c r="HH47">
        <v>0</v>
      </c>
      <c r="HI47">
        <v>0</v>
      </c>
      <c r="HJ47">
        <v>0</v>
      </c>
      <c r="HK47">
        <v>0</v>
      </c>
      <c r="HL47">
        <v>0</v>
      </c>
      <c r="HM47" t="str">
        <v/>
      </c>
    </row>
    <row r="48" spans="2:221" x14ac:dyDescent="0.35">
      <c r="B48" t="str" cm="1">
        <f t="array" ref="B48:CX48">TRANSPOSE(_xlfn._xlws.SORT(_xlfn._xlws.FILTER(initialConditions[initial_conditions_level]&amp;" | "&amp;initialConditions[initial_conditions_name],initialConditions[experiment_ID]=A48)))</f>
        <v xml:space="preserve"> | </v>
      </c>
      <c r="C48" t="str">
        <v xml:space="preserve">0 | </v>
      </c>
      <c r="D48" t="str">
        <v xml:space="preserve">0 | </v>
      </c>
      <c r="E48" t="str">
        <v xml:space="preserve">0 | </v>
      </c>
      <c r="F48" t="str">
        <v xml:space="preserve">0 | </v>
      </c>
      <c r="G48" t="str">
        <v xml:space="preserve">0 | </v>
      </c>
      <c r="H48" t="str">
        <v xml:space="preserve">0 | </v>
      </c>
      <c r="I48" t="str">
        <v xml:space="preserve">0 | </v>
      </c>
      <c r="J48" t="str">
        <v xml:space="preserve">0 | </v>
      </c>
      <c r="K48" t="str">
        <v xml:space="preserve">0 | </v>
      </c>
      <c r="L48" t="str">
        <v xml:space="preserve">0 | </v>
      </c>
      <c r="M48" t="str">
        <v xml:space="preserve">0 | </v>
      </c>
      <c r="N48" t="str">
        <v xml:space="preserve">0 | </v>
      </c>
      <c r="O48" t="str">
        <v xml:space="preserve">0 | </v>
      </c>
      <c r="P48" t="str">
        <v xml:space="preserve">0 | </v>
      </c>
      <c r="Q48" t="str">
        <v xml:space="preserve">0 | </v>
      </c>
      <c r="R48" t="str">
        <v xml:space="preserve">0 | </v>
      </c>
      <c r="S48" t="str">
        <v xml:space="preserve">0 | </v>
      </c>
      <c r="T48" t="str">
        <v xml:space="preserve">0 | </v>
      </c>
      <c r="U48" t="str">
        <v xml:space="preserve">0 | </v>
      </c>
      <c r="V48" t="str">
        <v xml:space="preserve">0 | </v>
      </c>
      <c r="W48" t="str">
        <v xml:space="preserve">0 | </v>
      </c>
      <c r="X48" t="str">
        <v xml:space="preserve">0 | </v>
      </c>
      <c r="Y48" t="str">
        <v xml:space="preserve">0 | </v>
      </c>
      <c r="Z48" t="str">
        <v xml:space="preserve">0 | </v>
      </c>
      <c r="AA48" t="str">
        <v xml:space="preserve">0 | </v>
      </c>
      <c r="AB48" t="str">
        <v xml:space="preserve">0 | </v>
      </c>
      <c r="AC48" t="str">
        <v xml:space="preserve">0 | </v>
      </c>
      <c r="AD48" t="str">
        <v xml:space="preserve">0 | </v>
      </c>
      <c r="AE48" t="str">
        <v xml:space="preserve">0 | </v>
      </c>
      <c r="AF48" t="str">
        <v xml:space="preserve">0 | </v>
      </c>
      <c r="AG48" t="str">
        <v xml:space="preserve">0 | </v>
      </c>
      <c r="AH48" t="str">
        <v xml:space="preserve">0 | </v>
      </c>
      <c r="AI48" t="str">
        <v xml:space="preserve">0 | </v>
      </c>
      <c r="AJ48" t="str">
        <v xml:space="preserve">0 | </v>
      </c>
      <c r="AK48" t="str">
        <v xml:space="preserve">0 | </v>
      </c>
      <c r="AL48" t="str">
        <v xml:space="preserve">0 | </v>
      </c>
      <c r="AM48" t="str">
        <v xml:space="preserve">0 | </v>
      </c>
      <c r="AN48" t="str">
        <v xml:space="preserve">0 | </v>
      </c>
      <c r="AO48" t="str">
        <v xml:space="preserve">0 | </v>
      </c>
      <c r="AP48" t="str">
        <v xml:space="preserve">0 | </v>
      </c>
      <c r="AQ48" t="str">
        <v xml:space="preserve">0 | </v>
      </c>
      <c r="AR48" t="str">
        <v xml:space="preserve">0 | </v>
      </c>
      <c r="AS48" t="str">
        <v xml:space="preserve">0 | </v>
      </c>
      <c r="AT48" t="str">
        <v xml:space="preserve">0 | </v>
      </c>
      <c r="AU48" t="str">
        <v xml:space="preserve">0 | </v>
      </c>
      <c r="AV48" t="str">
        <v xml:space="preserve">0 | </v>
      </c>
      <c r="AW48" t="str">
        <v xml:space="preserve">0 | </v>
      </c>
      <c r="AX48" t="str">
        <v xml:space="preserve">0 | </v>
      </c>
      <c r="AY48" t="str">
        <v xml:space="preserve">0 | </v>
      </c>
      <c r="AZ48" t="str">
        <v xml:space="preserve">0 | </v>
      </c>
      <c r="BA48" t="str">
        <v xml:space="preserve">0 | </v>
      </c>
      <c r="BB48" t="str">
        <v xml:space="preserve">0 | </v>
      </c>
      <c r="BC48" t="str">
        <v xml:space="preserve">0 | </v>
      </c>
      <c r="BD48" t="str">
        <v xml:space="preserve">0 | </v>
      </c>
      <c r="BE48" t="str">
        <v xml:space="preserve">0 | </v>
      </c>
      <c r="BF48" t="str">
        <v xml:space="preserve">0 | </v>
      </c>
      <c r="BG48" t="str">
        <v xml:space="preserve">0 | </v>
      </c>
      <c r="BH48" t="str">
        <v xml:space="preserve">0 | </v>
      </c>
      <c r="BI48" t="str">
        <v xml:space="preserve">0 | </v>
      </c>
      <c r="BJ48" t="str">
        <v xml:space="preserve">0 | </v>
      </c>
      <c r="BK48" t="str">
        <v xml:space="preserve">0 | </v>
      </c>
      <c r="BL48" t="str">
        <v xml:space="preserve">0 | </v>
      </c>
      <c r="BM48" t="str">
        <v xml:space="preserve">0 | </v>
      </c>
      <c r="BN48" t="str">
        <v xml:space="preserve">0 | </v>
      </c>
      <c r="BO48" t="str">
        <v xml:space="preserve">0 | </v>
      </c>
      <c r="BP48" t="str">
        <v xml:space="preserve">0 | </v>
      </c>
      <c r="BQ48" t="str">
        <v xml:space="preserve">0 | </v>
      </c>
      <c r="BR48" t="str">
        <v xml:space="preserve">0 | </v>
      </c>
      <c r="BS48" t="str">
        <v xml:space="preserve">0 | </v>
      </c>
      <c r="BT48" t="str">
        <v xml:space="preserve">0 | </v>
      </c>
      <c r="BU48" t="str">
        <v xml:space="preserve">0 | </v>
      </c>
      <c r="BV48" t="str">
        <v xml:space="preserve">0 | </v>
      </c>
      <c r="BW48" t="str">
        <v xml:space="preserve">0 | </v>
      </c>
      <c r="BX48" t="str">
        <v xml:space="preserve">0 | </v>
      </c>
      <c r="BY48" t="str">
        <v xml:space="preserve">0 | </v>
      </c>
      <c r="BZ48" t="str">
        <v xml:space="preserve">0 | </v>
      </c>
      <c r="CA48" t="str">
        <v xml:space="preserve">0 | </v>
      </c>
      <c r="CB48" t="str">
        <v xml:space="preserve">0 | </v>
      </c>
      <c r="CC48" t="str">
        <v xml:space="preserve">0 | </v>
      </c>
      <c r="CD48" t="str">
        <v xml:space="preserve">0 | </v>
      </c>
      <c r="CE48" t="str">
        <v xml:space="preserve">0 | </v>
      </c>
      <c r="CF48" t="str">
        <v xml:space="preserve">0 | </v>
      </c>
      <c r="CG48" t="str">
        <v xml:space="preserve">0 | </v>
      </c>
      <c r="CH48" t="str">
        <v xml:space="preserve">0 | </v>
      </c>
      <c r="CI48" t="str">
        <v xml:space="preserve">0 | </v>
      </c>
      <c r="CJ48" t="str">
        <v xml:space="preserve">0 | </v>
      </c>
      <c r="CK48" t="str">
        <v xml:space="preserve">0 | </v>
      </c>
      <c r="CL48" t="str">
        <v xml:space="preserve">0 | </v>
      </c>
      <c r="CM48" t="str">
        <v xml:space="preserve">0 | </v>
      </c>
      <c r="CN48" t="str">
        <v xml:space="preserve">0 | </v>
      </c>
      <c r="CO48" t="str">
        <v xml:space="preserve">0 | </v>
      </c>
      <c r="CP48" t="str">
        <v xml:space="preserve">0 | </v>
      </c>
      <c r="CQ48" t="str">
        <v xml:space="preserve">0 | </v>
      </c>
      <c r="CR48" t="str">
        <v xml:space="preserve">0 | </v>
      </c>
      <c r="CS48" t="str">
        <v xml:space="preserve">0 | </v>
      </c>
      <c r="CT48" t="str">
        <v xml:space="preserve">0 | </v>
      </c>
      <c r="CU48" t="str">
        <v xml:space="preserve">0 | </v>
      </c>
      <c r="CV48" t="str">
        <v xml:space="preserve">0 | </v>
      </c>
      <c r="CW48" t="str">
        <v xml:space="preserve">0 | </v>
      </c>
      <c r="CX48" t="str">
        <v xml:space="preserve">0 | </v>
      </c>
      <c r="DQ48" cm="1">
        <f t="array" ref="DQ48:HM48">TRANSPOSE(_xlfn._xlws.SORT(_xlfn._xlws.FILTER(initialConditions[initial_conditions_level],initialConditions[experiment_ID]=A48)))</f>
        <v>0</v>
      </c>
      <c r="DR48">
        <v>0</v>
      </c>
      <c r="DS48">
        <v>0</v>
      </c>
      <c r="DT48">
        <v>0</v>
      </c>
      <c r="DU48">
        <v>0</v>
      </c>
      <c r="DV48">
        <v>0</v>
      </c>
      <c r="DW48">
        <v>0</v>
      </c>
      <c r="DX48">
        <v>0</v>
      </c>
      <c r="DY48">
        <v>0</v>
      </c>
      <c r="DZ48">
        <v>0</v>
      </c>
      <c r="EA48">
        <v>0</v>
      </c>
      <c r="EB48">
        <v>0</v>
      </c>
      <c r="EC48">
        <v>0</v>
      </c>
      <c r="ED48">
        <v>0</v>
      </c>
      <c r="EE48">
        <v>0</v>
      </c>
      <c r="EF48">
        <v>0</v>
      </c>
      <c r="EG48">
        <v>0</v>
      </c>
      <c r="EH48">
        <v>0</v>
      </c>
      <c r="EI48">
        <v>0</v>
      </c>
      <c r="EJ48">
        <v>0</v>
      </c>
      <c r="EK48">
        <v>0</v>
      </c>
      <c r="EL48">
        <v>0</v>
      </c>
      <c r="EM48">
        <v>0</v>
      </c>
      <c r="EN48">
        <v>0</v>
      </c>
      <c r="EO48">
        <v>0</v>
      </c>
      <c r="EP48">
        <v>0</v>
      </c>
      <c r="EQ48">
        <v>0</v>
      </c>
      <c r="ER48">
        <v>0</v>
      </c>
      <c r="ES48">
        <v>0</v>
      </c>
      <c r="ET48">
        <v>0</v>
      </c>
      <c r="EU48">
        <v>0</v>
      </c>
      <c r="EV48">
        <v>0</v>
      </c>
      <c r="EW48">
        <v>0</v>
      </c>
      <c r="EX48">
        <v>0</v>
      </c>
      <c r="EY48">
        <v>0</v>
      </c>
      <c r="EZ48">
        <v>0</v>
      </c>
      <c r="FA48">
        <v>0</v>
      </c>
      <c r="FB48">
        <v>0</v>
      </c>
      <c r="FC48">
        <v>0</v>
      </c>
      <c r="FD48">
        <v>0</v>
      </c>
      <c r="FE48">
        <v>0</v>
      </c>
      <c r="FF48">
        <v>0</v>
      </c>
      <c r="FG48">
        <v>0</v>
      </c>
      <c r="FH48">
        <v>0</v>
      </c>
      <c r="FI48">
        <v>0</v>
      </c>
      <c r="FJ48">
        <v>0</v>
      </c>
      <c r="FK48">
        <v>0</v>
      </c>
      <c r="FL48">
        <v>0</v>
      </c>
      <c r="FM48">
        <v>0</v>
      </c>
      <c r="FN48">
        <v>0</v>
      </c>
      <c r="FO48">
        <v>0</v>
      </c>
      <c r="FP48">
        <v>0</v>
      </c>
      <c r="FQ48">
        <v>0</v>
      </c>
      <c r="FR48">
        <v>0</v>
      </c>
      <c r="FS48">
        <v>0</v>
      </c>
      <c r="FT48">
        <v>0</v>
      </c>
      <c r="FU48">
        <v>0</v>
      </c>
      <c r="FV48">
        <v>0</v>
      </c>
      <c r="FW48">
        <v>0</v>
      </c>
      <c r="FX48">
        <v>0</v>
      </c>
      <c r="FY48">
        <v>0</v>
      </c>
      <c r="FZ48">
        <v>0</v>
      </c>
      <c r="GA48">
        <v>0</v>
      </c>
      <c r="GB48">
        <v>0</v>
      </c>
      <c r="GC48">
        <v>0</v>
      </c>
      <c r="GD48">
        <v>0</v>
      </c>
      <c r="GE48">
        <v>0</v>
      </c>
      <c r="GF48">
        <v>0</v>
      </c>
      <c r="GG48">
        <v>0</v>
      </c>
      <c r="GH48">
        <v>0</v>
      </c>
      <c r="GI48">
        <v>0</v>
      </c>
      <c r="GJ48">
        <v>0</v>
      </c>
      <c r="GK48">
        <v>0</v>
      </c>
      <c r="GL48">
        <v>0</v>
      </c>
      <c r="GM48">
        <v>0</v>
      </c>
      <c r="GN48">
        <v>0</v>
      </c>
      <c r="GO48">
        <v>0</v>
      </c>
      <c r="GP48">
        <v>0</v>
      </c>
      <c r="GQ48">
        <v>0</v>
      </c>
      <c r="GR48">
        <v>0</v>
      </c>
      <c r="GS48">
        <v>0</v>
      </c>
      <c r="GT48">
        <v>0</v>
      </c>
      <c r="GU48">
        <v>0</v>
      </c>
      <c r="GV48">
        <v>0</v>
      </c>
      <c r="GW48">
        <v>0</v>
      </c>
      <c r="GX48">
        <v>0</v>
      </c>
      <c r="GY48">
        <v>0</v>
      </c>
      <c r="GZ48">
        <v>0</v>
      </c>
      <c r="HA48">
        <v>0</v>
      </c>
      <c r="HB48">
        <v>0</v>
      </c>
      <c r="HC48">
        <v>0</v>
      </c>
      <c r="HD48">
        <v>0</v>
      </c>
      <c r="HE48">
        <v>0</v>
      </c>
      <c r="HF48">
        <v>0</v>
      </c>
      <c r="HG48">
        <v>0</v>
      </c>
      <c r="HH48">
        <v>0</v>
      </c>
      <c r="HI48">
        <v>0</v>
      </c>
      <c r="HJ48">
        <v>0</v>
      </c>
      <c r="HK48">
        <v>0</v>
      </c>
      <c r="HL48">
        <v>0</v>
      </c>
      <c r="HM48" t="str">
        <v/>
      </c>
    </row>
    <row r="49" spans="2:221" x14ac:dyDescent="0.35">
      <c r="B49" t="str" cm="1">
        <f t="array" ref="B49:CX49">TRANSPOSE(_xlfn._xlws.SORT(_xlfn._xlws.FILTER(initialConditions[initial_conditions_level]&amp;" | "&amp;initialConditions[initial_conditions_name],initialConditions[experiment_ID]=A49)))</f>
        <v xml:space="preserve"> | </v>
      </c>
      <c r="C49" t="str">
        <v xml:space="preserve">0 | </v>
      </c>
      <c r="D49" t="str">
        <v xml:space="preserve">0 | </v>
      </c>
      <c r="E49" t="str">
        <v xml:space="preserve">0 | </v>
      </c>
      <c r="F49" t="str">
        <v xml:space="preserve">0 | </v>
      </c>
      <c r="G49" t="str">
        <v xml:space="preserve">0 | </v>
      </c>
      <c r="H49" t="str">
        <v xml:space="preserve">0 | </v>
      </c>
      <c r="I49" t="str">
        <v xml:space="preserve">0 | </v>
      </c>
      <c r="J49" t="str">
        <v xml:space="preserve">0 | </v>
      </c>
      <c r="K49" t="str">
        <v xml:space="preserve">0 | </v>
      </c>
      <c r="L49" t="str">
        <v xml:space="preserve">0 | </v>
      </c>
      <c r="M49" t="str">
        <v xml:space="preserve">0 | </v>
      </c>
      <c r="N49" t="str">
        <v xml:space="preserve">0 | </v>
      </c>
      <c r="O49" t="str">
        <v xml:space="preserve">0 | </v>
      </c>
      <c r="P49" t="str">
        <v xml:space="preserve">0 | </v>
      </c>
      <c r="Q49" t="str">
        <v xml:space="preserve">0 | </v>
      </c>
      <c r="R49" t="str">
        <v xml:space="preserve">0 | </v>
      </c>
      <c r="S49" t="str">
        <v xml:space="preserve">0 | </v>
      </c>
      <c r="T49" t="str">
        <v xml:space="preserve">0 | </v>
      </c>
      <c r="U49" t="str">
        <v xml:space="preserve">0 | </v>
      </c>
      <c r="V49" t="str">
        <v xml:space="preserve">0 | </v>
      </c>
      <c r="W49" t="str">
        <v xml:space="preserve">0 | </v>
      </c>
      <c r="X49" t="str">
        <v xml:space="preserve">0 | </v>
      </c>
      <c r="Y49" t="str">
        <v xml:space="preserve">0 | </v>
      </c>
      <c r="Z49" t="str">
        <v xml:space="preserve">0 | </v>
      </c>
      <c r="AA49" t="str">
        <v xml:space="preserve">0 | </v>
      </c>
      <c r="AB49" t="str">
        <v xml:space="preserve">0 | </v>
      </c>
      <c r="AC49" t="str">
        <v xml:space="preserve">0 | </v>
      </c>
      <c r="AD49" t="str">
        <v xml:space="preserve">0 | </v>
      </c>
      <c r="AE49" t="str">
        <v xml:space="preserve">0 | </v>
      </c>
      <c r="AF49" t="str">
        <v xml:space="preserve">0 | </v>
      </c>
      <c r="AG49" t="str">
        <v xml:space="preserve">0 | </v>
      </c>
      <c r="AH49" t="str">
        <v xml:space="preserve">0 | </v>
      </c>
      <c r="AI49" t="str">
        <v xml:space="preserve">0 | </v>
      </c>
      <c r="AJ49" t="str">
        <v xml:space="preserve">0 | </v>
      </c>
      <c r="AK49" t="str">
        <v xml:space="preserve">0 | </v>
      </c>
      <c r="AL49" t="str">
        <v xml:space="preserve">0 | </v>
      </c>
      <c r="AM49" t="str">
        <v xml:space="preserve">0 | </v>
      </c>
      <c r="AN49" t="str">
        <v xml:space="preserve">0 | </v>
      </c>
      <c r="AO49" t="str">
        <v xml:space="preserve">0 | </v>
      </c>
      <c r="AP49" t="str">
        <v xml:space="preserve">0 | </v>
      </c>
      <c r="AQ49" t="str">
        <v xml:space="preserve">0 | </v>
      </c>
      <c r="AR49" t="str">
        <v xml:space="preserve">0 | </v>
      </c>
      <c r="AS49" t="str">
        <v xml:space="preserve">0 | </v>
      </c>
      <c r="AT49" t="str">
        <v xml:space="preserve">0 | </v>
      </c>
      <c r="AU49" t="str">
        <v xml:space="preserve">0 | </v>
      </c>
      <c r="AV49" t="str">
        <v xml:space="preserve">0 | </v>
      </c>
      <c r="AW49" t="str">
        <v xml:space="preserve">0 | </v>
      </c>
      <c r="AX49" t="str">
        <v xml:space="preserve">0 | </v>
      </c>
      <c r="AY49" t="str">
        <v xml:space="preserve">0 | </v>
      </c>
      <c r="AZ49" t="str">
        <v xml:space="preserve">0 | </v>
      </c>
      <c r="BA49" t="str">
        <v xml:space="preserve">0 | </v>
      </c>
      <c r="BB49" t="str">
        <v xml:space="preserve">0 | </v>
      </c>
      <c r="BC49" t="str">
        <v xml:space="preserve">0 | </v>
      </c>
      <c r="BD49" t="str">
        <v xml:space="preserve">0 | </v>
      </c>
      <c r="BE49" t="str">
        <v xml:space="preserve">0 | </v>
      </c>
      <c r="BF49" t="str">
        <v xml:space="preserve">0 | </v>
      </c>
      <c r="BG49" t="str">
        <v xml:space="preserve">0 | </v>
      </c>
      <c r="BH49" t="str">
        <v xml:space="preserve">0 | </v>
      </c>
      <c r="BI49" t="str">
        <v xml:space="preserve">0 | </v>
      </c>
      <c r="BJ49" t="str">
        <v xml:space="preserve">0 | </v>
      </c>
      <c r="BK49" t="str">
        <v xml:space="preserve">0 | </v>
      </c>
      <c r="BL49" t="str">
        <v xml:space="preserve">0 | </v>
      </c>
      <c r="BM49" t="str">
        <v xml:space="preserve">0 | </v>
      </c>
      <c r="BN49" t="str">
        <v xml:space="preserve">0 | </v>
      </c>
      <c r="BO49" t="str">
        <v xml:space="preserve">0 | </v>
      </c>
      <c r="BP49" t="str">
        <v xml:space="preserve">0 | </v>
      </c>
      <c r="BQ49" t="str">
        <v xml:space="preserve">0 | </v>
      </c>
      <c r="BR49" t="str">
        <v xml:space="preserve">0 | </v>
      </c>
      <c r="BS49" t="str">
        <v xml:space="preserve">0 | </v>
      </c>
      <c r="BT49" t="str">
        <v xml:space="preserve">0 | </v>
      </c>
      <c r="BU49" t="str">
        <v xml:space="preserve">0 | </v>
      </c>
      <c r="BV49" t="str">
        <v xml:space="preserve">0 | </v>
      </c>
      <c r="BW49" t="str">
        <v xml:space="preserve">0 | </v>
      </c>
      <c r="BX49" t="str">
        <v xml:space="preserve">0 | </v>
      </c>
      <c r="BY49" t="str">
        <v xml:space="preserve">0 | </v>
      </c>
      <c r="BZ49" t="str">
        <v xml:space="preserve">0 | </v>
      </c>
      <c r="CA49" t="str">
        <v xml:space="preserve">0 | </v>
      </c>
      <c r="CB49" t="str">
        <v xml:space="preserve">0 | </v>
      </c>
      <c r="CC49" t="str">
        <v xml:space="preserve">0 | </v>
      </c>
      <c r="CD49" t="str">
        <v xml:space="preserve">0 | </v>
      </c>
      <c r="CE49" t="str">
        <v xml:space="preserve">0 | </v>
      </c>
      <c r="CF49" t="str">
        <v xml:space="preserve">0 | </v>
      </c>
      <c r="CG49" t="str">
        <v xml:space="preserve">0 | </v>
      </c>
      <c r="CH49" t="str">
        <v xml:space="preserve">0 | </v>
      </c>
      <c r="CI49" t="str">
        <v xml:space="preserve">0 | </v>
      </c>
      <c r="CJ49" t="str">
        <v xml:space="preserve">0 | </v>
      </c>
      <c r="CK49" t="str">
        <v xml:space="preserve">0 | </v>
      </c>
      <c r="CL49" t="str">
        <v xml:space="preserve">0 | </v>
      </c>
      <c r="CM49" t="str">
        <v xml:space="preserve">0 | </v>
      </c>
      <c r="CN49" t="str">
        <v xml:space="preserve">0 | </v>
      </c>
      <c r="CO49" t="str">
        <v xml:space="preserve">0 | </v>
      </c>
      <c r="CP49" t="str">
        <v xml:space="preserve">0 | </v>
      </c>
      <c r="CQ49" t="str">
        <v xml:space="preserve">0 | </v>
      </c>
      <c r="CR49" t="str">
        <v xml:space="preserve">0 | </v>
      </c>
      <c r="CS49" t="str">
        <v xml:space="preserve">0 | </v>
      </c>
      <c r="CT49" t="str">
        <v xml:space="preserve">0 | </v>
      </c>
      <c r="CU49" t="str">
        <v xml:space="preserve">0 | </v>
      </c>
      <c r="CV49" t="str">
        <v xml:space="preserve">0 | </v>
      </c>
      <c r="CW49" t="str">
        <v xml:space="preserve">0 | </v>
      </c>
      <c r="CX49" t="str">
        <v xml:space="preserve">0 | </v>
      </c>
      <c r="DQ49" cm="1">
        <f t="array" ref="DQ49:HM49">TRANSPOSE(_xlfn._xlws.SORT(_xlfn._xlws.FILTER(initialConditions[initial_conditions_level],initialConditions[experiment_ID]=A49)))</f>
        <v>0</v>
      </c>
      <c r="DR49">
        <v>0</v>
      </c>
      <c r="DS49">
        <v>0</v>
      </c>
      <c r="DT49">
        <v>0</v>
      </c>
      <c r="DU49">
        <v>0</v>
      </c>
      <c r="DV49">
        <v>0</v>
      </c>
      <c r="DW49">
        <v>0</v>
      </c>
      <c r="DX49">
        <v>0</v>
      </c>
      <c r="DY49">
        <v>0</v>
      </c>
      <c r="DZ49">
        <v>0</v>
      </c>
      <c r="EA49">
        <v>0</v>
      </c>
      <c r="EB49">
        <v>0</v>
      </c>
      <c r="EC49">
        <v>0</v>
      </c>
      <c r="ED49">
        <v>0</v>
      </c>
      <c r="EE49">
        <v>0</v>
      </c>
      <c r="EF49">
        <v>0</v>
      </c>
      <c r="EG49">
        <v>0</v>
      </c>
      <c r="EH49">
        <v>0</v>
      </c>
      <c r="EI49">
        <v>0</v>
      </c>
      <c r="EJ49">
        <v>0</v>
      </c>
      <c r="EK49">
        <v>0</v>
      </c>
      <c r="EL49">
        <v>0</v>
      </c>
      <c r="EM49">
        <v>0</v>
      </c>
      <c r="EN49">
        <v>0</v>
      </c>
      <c r="EO49">
        <v>0</v>
      </c>
      <c r="EP49">
        <v>0</v>
      </c>
      <c r="EQ49">
        <v>0</v>
      </c>
      <c r="ER49">
        <v>0</v>
      </c>
      <c r="ES49">
        <v>0</v>
      </c>
      <c r="ET49">
        <v>0</v>
      </c>
      <c r="EU49">
        <v>0</v>
      </c>
      <c r="EV49">
        <v>0</v>
      </c>
      <c r="EW49">
        <v>0</v>
      </c>
      <c r="EX49">
        <v>0</v>
      </c>
      <c r="EY49">
        <v>0</v>
      </c>
      <c r="EZ49">
        <v>0</v>
      </c>
      <c r="FA49">
        <v>0</v>
      </c>
      <c r="FB49">
        <v>0</v>
      </c>
      <c r="FC49">
        <v>0</v>
      </c>
      <c r="FD49">
        <v>0</v>
      </c>
      <c r="FE49">
        <v>0</v>
      </c>
      <c r="FF49">
        <v>0</v>
      </c>
      <c r="FG49">
        <v>0</v>
      </c>
      <c r="FH49">
        <v>0</v>
      </c>
      <c r="FI49">
        <v>0</v>
      </c>
      <c r="FJ49">
        <v>0</v>
      </c>
      <c r="FK49">
        <v>0</v>
      </c>
      <c r="FL49">
        <v>0</v>
      </c>
      <c r="FM49">
        <v>0</v>
      </c>
      <c r="FN49">
        <v>0</v>
      </c>
      <c r="FO49">
        <v>0</v>
      </c>
      <c r="FP49">
        <v>0</v>
      </c>
      <c r="FQ49">
        <v>0</v>
      </c>
      <c r="FR49">
        <v>0</v>
      </c>
      <c r="FS49">
        <v>0</v>
      </c>
      <c r="FT49">
        <v>0</v>
      </c>
      <c r="FU49">
        <v>0</v>
      </c>
      <c r="FV49">
        <v>0</v>
      </c>
      <c r="FW49">
        <v>0</v>
      </c>
      <c r="FX49">
        <v>0</v>
      </c>
      <c r="FY49">
        <v>0</v>
      </c>
      <c r="FZ49">
        <v>0</v>
      </c>
      <c r="GA49">
        <v>0</v>
      </c>
      <c r="GB49">
        <v>0</v>
      </c>
      <c r="GC49">
        <v>0</v>
      </c>
      <c r="GD49">
        <v>0</v>
      </c>
      <c r="GE49">
        <v>0</v>
      </c>
      <c r="GF49">
        <v>0</v>
      </c>
      <c r="GG49">
        <v>0</v>
      </c>
      <c r="GH49">
        <v>0</v>
      </c>
      <c r="GI49">
        <v>0</v>
      </c>
      <c r="GJ49">
        <v>0</v>
      </c>
      <c r="GK49">
        <v>0</v>
      </c>
      <c r="GL49">
        <v>0</v>
      </c>
      <c r="GM49">
        <v>0</v>
      </c>
      <c r="GN49">
        <v>0</v>
      </c>
      <c r="GO49">
        <v>0</v>
      </c>
      <c r="GP49">
        <v>0</v>
      </c>
      <c r="GQ49">
        <v>0</v>
      </c>
      <c r="GR49">
        <v>0</v>
      </c>
      <c r="GS49">
        <v>0</v>
      </c>
      <c r="GT49">
        <v>0</v>
      </c>
      <c r="GU49">
        <v>0</v>
      </c>
      <c r="GV49">
        <v>0</v>
      </c>
      <c r="GW49">
        <v>0</v>
      </c>
      <c r="GX49">
        <v>0</v>
      </c>
      <c r="GY49">
        <v>0</v>
      </c>
      <c r="GZ49">
        <v>0</v>
      </c>
      <c r="HA49">
        <v>0</v>
      </c>
      <c r="HB49">
        <v>0</v>
      </c>
      <c r="HC49">
        <v>0</v>
      </c>
      <c r="HD49">
        <v>0</v>
      </c>
      <c r="HE49">
        <v>0</v>
      </c>
      <c r="HF49">
        <v>0</v>
      </c>
      <c r="HG49">
        <v>0</v>
      </c>
      <c r="HH49">
        <v>0</v>
      </c>
      <c r="HI49">
        <v>0</v>
      </c>
      <c r="HJ49">
        <v>0</v>
      </c>
      <c r="HK49">
        <v>0</v>
      </c>
      <c r="HL49">
        <v>0</v>
      </c>
      <c r="HM49" t="str">
        <v/>
      </c>
    </row>
    <row r="50" spans="2:221" x14ac:dyDescent="0.35">
      <c r="B50" t="str" cm="1">
        <f t="array" ref="B50:CX50">TRANSPOSE(_xlfn._xlws.SORT(_xlfn._xlws.FILTER(initialConditions[initial_conditions_level]&amp;" | "&amp;initialConditions[initial_conditions_name],initialConditions[experiment_ID]=A50)))</f>
        <v xml:space="preserve"> | </v>
      </c>
      <c r="C50" t="str">
        <v xml:space="preserve">0 | </v>
      </c>
      <c r="D50" t="str">
        <v xml:space="preserve">0 | </v>
      </c>
      <c r="E50" t="str">
        <v xml:space="preserve">0 | </v>
      </c>
      <c r="F50" t="str">
        <v xml:space="preserve">0 | </v>
      </c>
      <c r="G50" t="str">
        <v xml:space="preserve">0 | </v>
      </c>
      <c r="H50" t="str">
        <v xml:space="preserve">0 | </v>
      </c>
      <c r="I50" t="str">
        <v xml:space="preserve">0 | </v>
      </c>
      <c r="J50" t="str">
        <v xml:space="preserve">0 | </v>
      </c>
      <c r="K50" t="str">
        <v xml:space="preserve">0 | </v>
      </c>
      <c r="L50" t="str">
        <v xml:space="preserve">0 | </v>
      </c>
      <c r="M50" t="str">
        <v xml:space="preserve">0 | </v>
      </c>
      <c r="N50" t="str">
        <v xml:space="preserve">0 | </v>
      </c>
      <c r="O50" t="str">
        <v xml:space="preserve">0 | </v>
      </c>
      <c r="P50" t="str">
        <v xml:space="preserve">0 | </v>
      </c>
      <c r="Q50" t="str">
        <v xml:space="preserve">0 | </v>
      </c>
      <c r="R50" t="str">
        <v xml:space="preserve">0 | </v>
      </c>
      <c r="S50" t="str">
        <v xml:space="preserve">0 | </v>
      </c>
      <c r="T50" t="str">
        <v xml:space="preserve">0 | </v>
      </c>
      <c r="U50" t="str">
        <v xml:space="preserve">0 | </v>
      </c>
      <c r="V50" t="str">
        <v xml:space="preserve">0 | </v>
      </c>
      <c r="W50" t="str">
        <v xml:space="preserve">0 | </v>
      </c>
      <c r="X50" t="str">
        <v xml:space="preserve">0 | </v>
      </c>
      <c r="Y50" t="str">
        <v xml:space="preserve">0 | </v>
      </c>
      <c r="Z50" t="str">
        <v xml:space="preserve">0 | </v>
      </c>
      <c r="AA50" t="str">
        <v xml:space="preserve">0 | </v>
      </c>
      <c r="AB50" t="str">
        <v xml:space="preserve">0 | </v>
      </c>
      <c r="AC50" t="str">
        <v xml:space="preserve">0 | </v>
      </c>
      <c r="AD50" t="str">
        <v xml:space="preserve">0 | </v>
      </c>
      <c r="AE50" t="str">
        <v xml:space="preserve">0 | </v>
      </c>
      <c r="AF50" t="str">
        <v xml:space="preserve">0 | </v>
      </c>
      <c r="AG50" t="str">
        <v xml:space="preserve">0 | </v>
      </c>
      <c r="AH50" t="str">
        <v xml:space="preserve">0 | </v>
      </c>
      <c r="AI50" t="str">
        <v xml:space="preserve">0 | </v>
      </c>
      <c r="AJ50" t="str">
        <v xml:space="preserve">0 | </v>
      </c>
      <c r="AK50" t="str">
        <v xml:space="preserve">0 | </v>
      </c>
      <c r="AL50" t="str">
        <v xml:space="preserve">0 | </v>
      </c>
      <c r="AM50" t="str">
        <v xml:space="preserve">0 | </v>
      </c>
      <c r="AN50" t="str">
        <v xml:space="preserve">0 | </v>
      </c>
      <c r="AO50" t="str">
        <v xml:space="preserve">0 | </v>
      </c>
      <c r="AP50" t="str">
        <v xml:space="preserve">0 | </v>
      </c>
      <c r="AQ50" t="str">
        <v xml:space="preserve">0 | </v>
      </c>
      <c r="AR50" t="str">
        <v xml:space="preserve">0 | </v>
      </c>
      <c r="AS50" t="str">
        <v xml:space="preserve">0 | </v>
      </c>
      <c r="AT50" t="str">
        <v xml:space="preserve">0 | </v>
      </c>
      <c r="AU50" t="str">
        <v xml:space="preserve">0 | </v>
      </c>
      <c r="AV50" t="str">
        <v xml:space="preserve">0 | </v>
      </c>
      <c r="AW50" t="str">
        <v xml:space="preserve">0 | </v>
      </c>
      <c r="AX50" t="str">
        <v xml:space="preserve">0 | </v>
      </c>
      <c r="AY50" t="str">
        <v xml:space="preserve">0 | </v>
      </c>
      <c r="AZ50" t="str">
        <v xml:space="preserve">0 | </v>
      </c>
      <c r="BA50" t="str">
        <v xml:space="preserve">0 | </v>
      </c>
      <c r="BB50" t="str">
        <v xml:space="preserve">0 | </v>
      </c>
      <c r="BC50" t="str">
        <v xml:space="preserve">0 | </v>
      </c>
      <c r="BD50" t="str">
        <v xml:space="preserve">0 | </v>
      </c>
      <c r="BE50" t="str">
        <v xml:space="preserve">0 | </v>
      </c>
      <c r="BF50" t="str">
        <v xml:space="preserve">0 | </v>
      </c>
      <c r="BG50" t="str">
        <v xml:space="preserve">0 | </v>
      </c>
      <c r="BH50" t="str">
        <v xml:space="preserve">0 | </v>
      </c>
      <c r="BI50" t="str">
        <v xml:space="preserve">0 | </v>
      </c>
      <c r="BJ50" t="str">
        <v xml:space="preserve">0 | </v>
      </c>
      <c r="BK50" t="str">
        <v xml:space="preserve">0 | </v>
      </c>
      <c r="BL50" t="str">
        <v xml:space="preserve">0 | </v>
      </c>
      <c r="BM50" t="str">
        <v xml:space="preserve">0 | </v>
      </c>
      <c r="BN50" t="str">
        <v xml:space="preserve">0 | </v>
      </c>
      <c r="BO50" t="str">
        <v xml:space="preserve">0 | </v>
      </c>
      <c r="BP50" t="str">
        <v xml:space="preserve">0 | </v>
      </c>
      <c r="BQ50" t="str">
        <v xml:space="preserve">0 | </v>
      </c>
      <c r="BR50" t="str">
        <v xml:space="preserve">0 | </v>
      </c>
      <c r="BS50" t="str">
        <v xml:space="preserve">0 | </v>
      </c>
      <c r="BT50" t="str">
        <v xml:space="preserve">0 | </v>
      </c>
      <c r="BU50" t="str">
        <v xml:space="preserve">0 | </v>
      </c>
      <c r="BV50" t="str">
        <v xml:space="preserve">0 | </v>
      </c>
      <c r="BW50" t="str">
        <v xml:space="preserve">0 | </v>
      </c>
      <c r="BX50" t="str">
        <v xml:space="preserve">0 | </v>
      </c>
      <c r="BY50" t="str">
        <v xml:space="preserve">0 | </v>
      </c>
      <c r="BZ50" t="str">
        <v xml:space="preserve">0 | </v>
      </c>
      <c r="CA50" t="str">
        <v xml:space="preserve">0 | </v>
      </c>
      <c r="CB50" t="str">
        <v xml:space="preserve">0 | </v>
      </c>
      <c r="CC50" t="str">
        <v xml:space="preserve">0 | </v>
      </c>
      <c r="CD50" t="str">
        <v xml:space="preserve">0 | </v>
      </c>
      <c r="CE50" t="str">
        <v xml:space="preserve">0 | </v>
      </c>
      <c r="CF50" t="str">
        <v xml:space="preserve">0 | </v>
      </c>
      <c r="CG50" t="str">
        <v xml:space="preserve">0 | </v>
      </c>
      <c r="CH50" t="str">
        <v xml:space="preserve">0 | </v>
      </c>
      <c r="CI50" t="str">
        <v xml:space="preserve">0 | </v>
      </c>
      <c r="CJ50" t="str">
        <v xml:space="preserve">0 | </v>
      </c>
      <c r="CK50" t="str">
        <v xml:space="preserve">0 | </v>
      </c>
      <c r="CL50" t="str">
        <v xml:space="preserve">0 | </v>
      </c>
      <c r="CM50" t="str">
        <v xml:space="preserve">0 | </v>
      </c>
      <c r="CN50" t="str">
        <v xml:space="preserve">0 | </v>
      </c>
      <c r="CO50" t="str">
        <v xml:space="preserve">0 | </v>
      </c>
      <c r="CP50" t="str">
        <v xml:space="preserve">0 | </v>
      </c>
      <c r="CQ50" t="str">
        <v xml:space="preserve">0 | </v>
      </c>
      <c r="CR50" t="str">
        <v xml:space="preserve">0 | </v>
      </c>
      <c r="CS50" t="str">
        <v xml:space="preserve">0 | </v>
      </c>
      <c r="CT50" t="str">
        <v xml:space="preserve">0 | </v>
      </c>
      <c r="CU50" t="str">
        <v xml:space="preserve">0 | </v>
      </c>
      <c r="CV50" t="str">
        <v xml:space="preserve">0 | </v>
      </c>
      <c r="CW50" t="str">
        <v xml:space="preserve">0 | </v>
      </c>
      <c r="CX50" t="str">
        <v xml:space="preserve">0 | </v>
      </c>
      <c r="DQ50" cm="1">
        <f t="array" ref="DQ50:HM50">TRANSPOSE(_xlfn._xlws.SORT(_xlfn._xlws.FILTER(initialConditions[initial_conditions_level],initialConditions[experiment_ID]=A50)))</f>
        <v>0</v>
      </c>
      <c r="DR50">
        <v>0</v>
      </c>
      <c r="DS50">
        <v>0</v>
      </c>
      <c r="DT50">
        <v>0</v>
      </c>
      <c r="DU50">
        <v>0</v>
      </c>
      <c r="DV50">
        <v>0</v>
      </c>
      <c r="DW50">
        <v>0</v>
      </c>
      <c r="DX50">
        <v>0</v>
      </c>
      <c r="DY50">
        <v>0</v>
      </c>
      <c r="DZ50">
        <v>0</v>
      </c>
      <c r="EA50">
        <v>0</v>
      </c>
      <c r="EB50">
        <v>0</v>
      </c>
      <c r="EC50">
        <v>0</v>
      </c>
      <c r="ED50">
        <v>0</v>
      </c>
      <c r="EE50">
        <v>0</v>
      </c>
      <c r="EF50">
        <v>0</v>
      </c>
      <c r="EG50">
        <v>0</v>
      </c>
      <c r="EH50">
        <v>0</v>
      </c>
      <c r="EI50">
        <v>0</v>
      </c>
      <c r="EJ50">
        <v>0</v>
      </c>
      <c r="EK50">
        <v>0</v>
      </c>
      <c r="EL50">
        <v>0</v>
      </c>
      <c r="EM50">
        <v>0</v>
      </c>
      <c r="EN50">
        <v>0</v>
      </c>
      <c r="EO50">
        <v>0</v>
      </c>
      <c r="EP50">
        <v>0</v>
      </c>
      <c r="EQ50">
        <v>0</v>
      </c>
      <c r="ER50">
        <v>0</v>
      </c>
      <c r="ES50">
        <v>0</v>
      </c>
      <c r="ET50">
        <v>0</v>
      </c>
      <c r="EU50">
        <v>0</v>
      </c>
      <c r="EV50">
        <v>0</v>
      </c>
      <c r="EW50">
        <v>0</v>
      </c>
      <c r="EX50">
        <v>0</v>
      </c>
      <c r="EY50">
        <v>0</v>
      </c>
      <c r="EZ50">
        <v>0</v>
      </c>
      <c r="FA50">
        <v>0</v>
      </c>
      <c r="FB50">
        <v>0</v>
      </c>
      <c r="FC50">
        <v>0</v>
      </c>
      <c r="FD50">
        <v>0</v>
      </c>
      <c r="FE50">
        <v>0</v>
      </c>
      <c r="FF50">
        <v>0</v>
      </c>
      <c r="FG50">
        <v>0</v>
      </c>
      <c r="FH50">
        <v>0</v>
      </c>
      <c r="FI50">
        <v>0</v>
      </c>
      <c r="FJ50">
        <v>0</v>
      </c>
      <c r="FK50">
        <v>0</v>
      </c>
      <c r="FL50">
        <v>0</v>
      </c>
      <c r="FM50">
        <v>0</v>
      </c>
      <c r="FN50">
        <v>0</v>
      </c>
      <c r="FO50">
        <v>0</v>
      </c>
      <c r="FP50">
        <v>0</v>
      </c>
      <c r="FQ50">
        <v>0</v>
      </c>
      <c r="FR50">
        <v>0</v>
      </c>
      <c r="FS50">
        <v>0</v>
      </c>
      <c r="FT50">
        <v>0</v>
      </c>
      <c r="FU50">
        <v>0</v>
      </c>
      <c r="FV50">
        <v>0</v>
      </c>
      <c r="FW50">
        <v>0</v>
      </c>
      <c r="FX50">
        <v>0</v>
      </c>
      <c r="FY50">
        <v>0</v>
      </c>
      <c r="FZ50">
        <v>0</v>
      </c>
      <c r="GA50">
        <v>0</v>
      </c>
      <c r="GB50">
        <v>0</v>
      </c>
      <c r="GC50">
        <v>0</v>
      </c>
      <c r="GD50">
        <v>0</v>
      </c>
      <c r="GE50">
        <v>0</v>
      </c>
      <c r="GF50">
        <v>0</v>
      </c>
      <c r="GG50">
        <v>0</v>
      </c>
      <c r="GH50">
        <v>0</v>
      </c>
      <c r="GI50">
        <v>0</v>
      </c>
      <c r="GJ50">
        <v>0</v>
      </c>
      <c r="GK50">
        <v>0</v>
      </c>
      <c r="GL50">
        <v>0</v>
      </c>
      <c r="GM50">
        <v>0</v>
      </c>
      <c r="GN50">
        <v>0</v>
      </c>
      <c r="GO50">
        <v>0</v>
      </c>
      <c r="GP50">
        <v>0</v>
      </c>
      <c r="GQ50">
        <v>0</v>
      </c>
      <c r="GR50">
        <v>0</v>
      </c>
      <c r="GS50">
        <v>0</v>
      </c>
      <c r="GT50">
        <v>0</v>
      </c>
      <c r="GU50">
        <v>0</v>
      </c>
      <c r="GV50">
        <v>0</v>
      </c>
      <c r="GW50">
        <v>0</v>
      </c>
      <c r="GX50">
        <v>0</v>
      </c>
      <c r="GY50">
        <v>0</v>
      </c>
      <c r="GZ50">
        <v>0</v>
      </c>
      <c r="HA50">
        <v>0</v>
      </c>
      <c r="HB50">
        <v>0</v>
      </c>
      <c r="HC50">
        <v>0</v>
      </c>
      <c r="HD50">
        <v>0</v>
      </c>
      <c r="HE50">
        <v>0</v>
      </c>
      <c r="HF50">
        <v>0</v>
      </c>
      <c r="HG50">
        <v>0</v>
      </c>
      <c r="HH50">
        <v>0</v>
      </c>
      <c r="HI50">
        <v>0</v>
      </c>
      <c r="HJ50">
        <v>0</v>
      </c>
      <c r="HK50">
        <v>0</v>
      </c>
      <c r="HL50">
        <v>0</v>
      </c>
      <c r="HM50" t="str">
        <v/>
      </c>
    </row>
    <row r="51" spans="2:221" x14ac:dyDescent="0.35">
      <c r="B51" t="str" cm="1">
        <f t="array" ref="B51:CX51">TRANSPOSE(_xlfn._xlws.SORT(_xlfn._xlws.FILTER(initialConditions[initial_conditions_level]&amp;" | "&amp;initialConditions[initial_conditions_name],initialConditions[experiment_ID]=A51)))</f>
        <v xml:space="preserve"> | </v>
      </c>
      <c r="C51" t="str">
        <v xml:space="preserve">0 | </v>
      </c>
      <c r="D51" t="str">
        <v xml:space="preserve">0 | </v>
      </c>
      <c r="E51" t="str">
        <v xml:space="preserve">0 | </v>
      </c>
      <c r="F51" t="str">
        <v xml:space="preserve">0 | </v>
      </c>
      <c r="G51" t="str">
        <v xml:space="preserve">0 | </v>
      </c>
      <c r="H51" t="str">
        <v xml:space="preserve">0 | </v>
      </c>
      <c r="I51" t="str">
        <v xml:space="preserve">0 | </v>
      </c>
      <c r="J51" t="str">
        <v xml:space="preserve">0 | </v>
      </c>
      <c r="K51" t="str">
        <v xml:space="preserve">0 | </v>
      </c>
      <c r="L51" t="str">
        <v xml:space="preserve">0 | </v>
      </c>
      <c r="M51" t="str">
        <v xml:space="preserve">0 | </v>
      </c>
      <c r="N51" t="str">
        <v xml:space="preserve">0 | </v>
      </c>
      <c r="O51" t="str">
        <v xml:space="preserve">0 | </v>
      </c>
      <c r="P51" t="str">
        <v xml:space="preserve">0 | </v>
      </c>
      <c r="Q51" t="str">
        <v xml:space="preserve">0 | </v>
      </c>
      <c r="R51" t="str">
        <v xml:space="preserve">0 | </v>
      </c>
      <c r="S51" t="str">
        <v xml:space="preserve">0 | </v>
      </c>
      <c r="T51" t="str">
        <v xml:space="preserve">0 | </v>
      </c>
      <c r="U51" t="str">
        <v xml:space="preserve">0 | </v>
      </c>
      <c r="V51" t="str">
        <v xml:space="preserve">0 | </v>
      </c>
      <c r="W51" t="str">
        <v xml:space="preserve">0 | </v>
      </c>
      <c r="X51" t="str">
        <v xml:space="preserve">0 | </v>
      </c>
      <c r="Y51" t="str">
        <v xml:space="preserve">0 | </v>
      </c>
      <c r="Z51" t="str">
        <v xml:space="preserve">0 | </v>
      </c>
      <c r="AA51" t="str">
        <v xml:space="preserve">0 | </v>
      </c>
      <c r="AB51" t="str">
        <v xml:space="preserve">0 | </v>
      </c>
      <c r="AC51" t="str">
        <v xml:space="preserve">0 | </v>
      </c>
      <c r="AD51" t="str">
        <v xml:space="preserve">0 | </v>
      </c>
      <c r="AE51" t="str">
        <v xml:space="preserve">0 | </v>
      </c>
      <c r="AF51" t="str">
        <v xml:space="preserve">0 | </v>
      </c>
      <c r="AG51" t="str">
        <v xml:space="preserve">0 | </v>
      </c>
      <c r="AH51" t="str">
        <v xml:space="preserve">0 | </v>
      </c>
      <c r="AI51" t="str">
        <v xml:space="preserve">0 | </v>
      </c>
      <c r="AJ51" t="str">
        <v xml:space="preserve">0 | </v>
      </c>
      <c r="AK51" t="str">
        <v xml:space="preserve">0 | </v>
      </c>
      <c r="AL51" t="str">
        <v xml:space="preserve">0 | </v>
      </c>
      <c r="AM51" t="str">
        <v xml:space="preserve">0 | </v>
      </c>
      <c r="AN51" t="str">
        <v xml:space="preserve">0 | </v>
      </c>
      <c r="AO51" t="str">
        <v xml:space="preserve">0 | </v>
      </c>
      <c r="AP51" t="str">
        <v xml:space="preserve">0 | </v>
      </c>
      <c r="AQ51" t="str">
        <v xml:space="preserve">0 | </v>
      </c>
      <c r="AR51" t="str">
        <v xml:space="preserve">0 | </v>
      </c>
      <c r="AS51" t="str">
        <v xml:space="preserve">0 | </v>
      </c>
      <c r="AT51" t="str">
        <v xml:space="preserve">0 | </v>
      </c>
      <c r="AU51" t="str">
        <v xml:space="preserve">0 | </v>
      </c>
      <c r="AV51" t="str">
        <v xml:space="preserve">0 | </v>
      </c>
      <c r="AW51" t="str">
        <v xml:space="preserve">0 | </v>
      </c>
      <c r="AX51" t="str">
        <v xml:space="preserve">0 | </v>
      </c>
      <c r="AY51" t="str">
        <v xml:space="preserve">0 | </v>
      </c>
      <c r="AZ51" t="str">
        <v xml:space="preserve">0 | </v>
      </c>
      <c r="BA51" t="str">
        <v xml:space="preserve">0 | </v>
      </c>
      <c r="BB51" t="str">
        <v xml:space="preserve">0 | </v>
      </c>
      <c r="BC51" t="str">
        <v xml:space="preserve">0 | </v>
      </c>
      <c r="BD51" t="str">
        <v xml:space="preserve">0 | </v>
      </c>
      <c r="BE51" t="str">
        <v xml:space="preserve">0 | </v>
      </c>
      <c r="BF51" t="str">
        <v xml:space="preserve">0 | </v>
      </c>
      <c r="BG51" t="str">
        <v xml:space="preserve">0 | </v>
      </c>
      <c r="BH51" t="str">
        <v xml:space="preserve">0 | </v>
      </c>
      <c r="BI51" t="str">
        <v xml:space="preserve">0 | </v>
      </c>
      <c r="BJ51" t="str">
        <v xml:space="preserve">0 | </v>
      </c>
      <c r="BK51" t="str">
        <v xml:space="preserve">0 | </v>
      </c>
      <c r="BL51" t="str">
        <v xml:space="preserve">0 | </v>
      </c>
      <c r="BM51" t="str">
        <v xml:space="preserve">0 | </v>
      </c>
      <c r="BN51" t="str">
        <v xml:space="preserve">0 | </v>
      </c>
      <c r="BO51" t="str">
        <v xml:space="preserve">0 | </v>
      </c>
      <c r="BP51" t="str">
        <v xml:space="preserve">0 | </v>
      </c>
      <c r="BQ51" t="str">
        <v xml:space="preserve">0 | </v>
      </c>
      <c r="BR51" t="str">
        <v xml:space="preserve">0 | </v>
      </c>
      <c r="BS51" t="str">
        <v xml:space="preserve">0 | </v>
      </c>
      <c r="BT51" t="str">
        <v xml:space="preserve">0 | </v>
      </c>
      <c r="BU51" t="str">
        <v xml:space="preserve">0 | </v>
      </c>
      <c r="BV51" t="str">
        <v xml:space="preserve">0 | </v>
      </c>
      <c r="BW51" t="str">
        <v xml:space="preserve">0 | </v>
      </c>
      <c r="BX51" t="str">
        <v xml:space="preserve">0 | </v>
      </c>
      <c r="BY51" t="str">
        <v xml:space="preserve">0 | </v>
      </c>
      <c r="BZ51" t="str">
        <v xml:space="preserve">0 | </v>
      </c>
      <c r="CA51" t="str">
        <v xml:space="preserve">0 | </v>
      </c>
      <c r="CB51" t="str">
        <v xml:space="preserve">0 | </v>
      </c>
      <c r="CC51" t="str">
        <v xml:space="preserve">0 | </v>
      </c>
      <c r="CD51" t="str">
        <v xml:space="preserve">0 | </v>
      </c>
      <c r="CE51" t="str">
        <v xml:space="preserve">0 | </v>
      </c>
      <c r="CF51" t="str">
        <v xml:space="preserve">0 | </v>
      </c>
      <c r="CG51" t="str">
        <v xml:space="preserve">0 | </v>
      </c>
      <c r="CH51" t="str">
        <v xml:space="preserve">0 | </v>
      </c>
      <c r="CI51" t="str">
        <v xml:space="preserve">0 | </v>
      </c>
      <c r="CJ51" t="str">
        <v xml:space="preserve">0 | </v>
      </c>
      <c r="CK51" t="str">
        <v xml:space="preserve">0 | </v>
      </c>
      <c r="CL51" t="str">
        <v xml:space="preserve">0 | </v>
      </c>
      <c r="CM51" t="str">
        <v xml:space="preserve">0 | </v>
      </c>
      <c r="CN51" t="str">
        <v xml:space="preserve">0 | </v>
      </c>
      <c r="CO51" t="str">
        <v xml:space="preserve">0 | </v>
      </c>
      <c r="CP51" t="str">
        <v xml:space="preserve">0 | </v>
      </c>
      <c r="CQ51" t="str">
        <v xml:space="preserve">0 | </v>
      </c>
      <c r="CR51" t="str">
        <v xml:space="preserve">0 | </v>
      </c>
      <c r="CS51" t="str">
        <v xml:space="preserve">0 | </v>
      </c>
      <c r="CT51" t="str">
        <v xml:space="preserve">0 | </v>
      </c>
      <c r="CU51" t="str">
        <v xml:space="preserve">0 | </v>
      </c>
      <c r="CV51" t="str">
        <v xml:space="preserve">0 | </v>
      </c>
      <c r="CW51" t="str">
        <v xml:space="preserve">0 | </v>
      </c>
      <c r="CX51" t="str">
        <v xml:space="preserve">0 | </v>
      </c>
      <c r="DQ51" cm="1">
        <f t="array" ref="DQ51:HM51">TRANSPOSE(_xlfn._xlws.SORT(_xlfn._xlws.FILTER(initialConditions[initial_conditions_level],initialConditions[experiment_ID]=A51)))</f>
        <v>0</v>
      </c>
      <c r="DR51">
        <v>0</v>
      </c>
      <c r="DS51">
        <v>0</v>
      </c>
      <c r="DT51">
        <v>0</v>
      </c>
      <c r="DU51">
        <v>0</v>
      </c>
      <c r="DV51">
        <v>0</v>
      </c>
      <c r="DW51">
        <v>0</v>
      </c>
      <c r="DX51">
        <v>0</v>
      </c>
      <c r="DY51">
        <v>0</v>
      </c>
      <c r="DZ51">
        <v>0</v>
      </c>
      <c r="EA51">
        <v>0</v>
      </c>
      <c r="EB51">
        <v>0</v>
      </c>
      <c r="EC51">
        <v>0</v>
      </c>
      <c r="ED51">
        <v>0</v>
      </c>
      <c r="EE51">
        <v>0</v>
      </c>
      <c r="EF51">
        <v>0</v>
      </c>
      <c r="EG51">
        <v>0</v>
      </c>
      <c r="EH51">
        <v>0</v>
      </c>
      <c r="EI51">
        <v>0</v>
      </c>
      <c r="EJ51">
        <v>0</v>
      </c>
      <c r="EK51">
        <v>0</v>
      </c>
      <c r="EL51">
        <v>0</v>
      </c>
      <c r="EM51">
        <v>0</v>
      </c>
      <c r="EN51">
        <v>0</v>
      </c>
      <c r="EO51">
        <v>0</v>
      </c>
      <c r="EP51">
        <v>0</v>
      </c>
      <c r="EQ51">
        <v>0</v>
      </c>
      <c r="ER51">
        <v>0</v>
      </c>
      <c r="ES51">
        <v>0</v>
      </c>
      <c r="ET51">
        <v>0</v>
      </c>
      <c r="EU51">
        <v>0</v>
      </c>
      <c r="EV51">
        <v>0</v>
      </c>
      <c r="EW51">
        <v>0</v>
      </c>
      <c r="EX51">
        <v>0</v>
      </c>
      <c r="EY51">
        <v>0</v>
      </c>
      <c r="EZ51">
        <v>0</v>
      </c>
      <c r="FA51">
        <v>0</v>
      </c>
      <c r="FB51">
        <v>0</v>
      </c>
      <c r="FC51">
        <v>0</v>
      </c>
      <c r="FD51">
        <v>0</v>
      </c>
      <c r="FE51">
        <v>0</v>
      </c>
      <c r="FF51">
        <v>0</v>
      </c>
      <c r="FG51">
        <v>0</v>
      </c>
      <c r="FH51">
        <v>0</v>
      </c>
      <c r="FI51">
        <v>0</v>
      </c>
      <c r="FJ51">
        <v>0</v>
      </c>
      <c r="FK51">
        <v>0</v>
      </c>
      <c r="FL51">
        <v>0</v>
      </c>
      <c r="FM51">
        <v>0</v>
      </c>
      <c r="FN51">
        <v>0</v>
      </c>
      <c r="FO51">
        <v>0</v>
      </c>
      <c r="FP51">
        <v>0</v>
      </c>
      <c r="FQ51">
        <v>0</v>
      </c>
      <c r="FR51">
        <v>0</v>
      </c>
      <c r="FS51">
        <v>0</v>
      </c>
      <c r="FT51">
        <v>0</v>
      </c>
      <c r="FU51">
        <v>0</v>
      </c>
      <c r="FV51">
        <v>0</v>
      </c>
      <c r="FW51">
        <v>0</v>
      </c>
      <c r="FX51">
        <v>0</v>
      </c>
      <c r="FY51">
        <v>0</v>
      </c>
      <c r="FZ51">
        <v>0</v>
      </c>
      <c r="GA51">
        <v>0</v>
      </c>
      <c r="GB51">
        <v>0</v>
      </c>
      <c r="GC51">
        <v>0</v>
      </c>
      <c r="GD51">
        <v>0</v>
      </c>
      <c r="GE51">
        <v>0</v>
      </c>
      <c r="GF51">
        <v>0</v>
      </c>
      <c r="GG51">
        <v>0</v>
      </c>
      <c r="GH51">
        <v>0</v>
      </c>
      <c r="GI51">
        <v>0</v>
      </c>
      <c r="GJ51">
        <v>0</v>
      </c>
      <c r="GK51">
        <v>0</v>
      </c>
      <c r="GL51">
        <v>0</v>
      </c>
      <c r="GM51">
        <v>0</v>
      </c>
      <c r="GN51">
        <v>0</v>
      </c>
      <c r="GO51">
        <v>0</v>
      </c>
      <c r="GP51">
        <v>0</v>
      </c>
      <c r="GQ51">
        <v>0</v>
      </c>
      <c r="GR51">
        <v>0</v>
      </c>
      <c r="GS51">
        <v>0</v>
      </c>
      <c r="GT51">
        <v>0</v>
      </c>
      <c r="GU51">
        <v>0</v>
      </c>
      <c r="GV51">
        <v>0</v>
      </c>
      <c r="GW51">
        <v>0</v>
      </c>
      <c r="GX51">
        <v>0</v>
      </c>
      <c r="GY51">
        <v>0</v>
      </c>
      <c r="GZ51">
        <v>0</v>
      </c>
      <c r="HA51">
        <v>0</v>
      </c>
      <c r="HB51">
        <v>0</v>
      </c>
      <c r="HC51">
        <v>0</v>
      </c>
      <c r="HD51">
        <v>0</v>
      </c>
      <c r="HE51">
        <v>0</v>
      </c>
      <c r="HF51">
        <v>0</v>
      </c>
      <c r="HG51">
        <v>0</v>
      </c>
      <c r="HH51">
        <v>0</v>
      </c>
      <c r="HI51">
        <v>0</v>
      </c>
      <c r="HJ51">
        <v>0</v>
      </c>
      <c r="HK51">
        <v>0</v>
      </c>
      <c r="HL51">
        <v>0</v>
      </c>
      <c r="HM51" t="str">
        <v/>
      </c>
    </row>
    <row r="52" spans="2:221" x14ac:dyDescent="0.35">
      <c r="B52" t="str" cm="1">
        <f t="array" ref="B52:CX52">TRANSPOSE(_xlfn._xlws.SORT(_xlfn._xlws.FILTER(initialConditions[initial_conditions_level]&amp;" | "&amp;initialConditions[initial_conditions_name],initialConditions[experiment_ID]=A52)))</f>
        <v xml:space="preserve"> | </v>
      </c>
      <c r="C52" t="str">
        <v xml:space="preserve">0 | </v>
      </c>
      <c r="D52" t="str">
        <v xml:space="preserve">0 | </v>
      </c>
      <c r="E52" t="str">
        <v xml:space="preserve">0 | </v>
      </c>
      <c r="F52" t="str">
        <v xml:space="preserve">0 | </v>
      </c>
      <c r="G52" t="str">
        <v xml:space="preserve">0 | </v>
      </c>
      <c r="H52" t="str">
        <v xml:space="preserve">0 | </v>
      </c>
      <c r="I52" t="str">
        <v xml:space="preserve">0 | </v>
      </c>
      <c r="J52" t="str">
        <v xml:space="preserve">0 | </v>
      </c>
      <c r="K52" t="str">
        <v xml:space="preserve">0 | </v>
      </c>
      <c r="L52" t="str">
        <v xml:space="preserve">0 | </v>
      </c>
      <c r="M52" t="str">
        <v xml:space="preserve">0 | </v>
      </c>
      <c r="N52" t="str">
        <v xml:space="preserve">0 | </v>
      </c>
      <c r="O52" t="str">
        <v xml:space="preserve">0 | </v>
      </c>
      <c r="P52" t="str">
        <v xml:space="preserve">0 | </v>
      </c>
      <c r="Q52" t="str">
        <v xml:space="preserve">0 | </v>
      </c>
      <c r="R52" t="str">
        <v xml:space="preserve">0 | </v>
      </c>
      <c r="S52" t="str">
        <v xml:space="preserve">0 | </v>
      </c>
      <c r="T52" t="str">
        <v xml:space="preserve">0 | </v>
      </c>
      <c r="U52" t="str">
        <v xml:space="preserve">0 | </v>
      </c>
      <c r="V52" t="str">
        <v xml:space="preserve">0 | </v>
      </c>
      <c r="W52" t="str">
        <v xml:space="preserve">0 | </v>
      </c>
      <c r="X52" t="str">
        <v xml:space="preserve">0 | </v>
      </c>
      <c r="Y52" t="str">
        <v xml:space="preserve">0 | </v>
      </c>
      <c r="Z52" t="str">
        <v xml:space="preserve">0 | </v>
      </c>
      <c r="AA52" t="str">
        <v xml:space="preserve">0 | </v>
      </c>
      <c r="AB52" t="str">
        <v xml:space="preserve">0 | </v>
      </c>
      <c r="AC52" t="str">
        <v xml:space="preserve">0 | </v>
      </c>
      <c r="AD52" t="str">
        <v xml:space="preserve">0 | </v>
      </c>
      <c r="AE52" t="str">
        <v xml:space="preserve">0 | </v>
      </c>
      <c r="AF52" t="str">
        <v xml:space="preserve">0 | </v>
      </c>
      <c r="AG52" t="str">
        <v xml:space="preserve">0 | </v>
      </c>
      <c r="AH52" t="str">
        <v xml:space="preserve">0 | </v>
      </c>
      <c r="AI52" t="str">
        <v xml:space="preserve">0 | </v>
      </c>
      <c r="AJ52" t="str">
        <v xml:space="preserve">0 | </v>
      </c>
      <c r="AK52" t="str">
        <v xml:space="preserve">0 | </v>
      </c>
      <c r="AL52" t="str">
        <v xml:space="preserve">0 | </v>
      </c>
      <c r="AM52" t="str">
        <v xml:space="preserve">0 | </v>
      </c>
      <c r="AN52" t="str">
        <v xml:space="preserve">0 | </v>
      </c>
      <c r="AO52" t="str">
        <v xml:space="preserve">0 | </v>
      </c>
      <c r="AP52" t="str">
        <v xml:space="preserve">0 | </v>
      </c>
      <c r="AQ52" t="str">
        <v xml:space="preserve">0 | </v>
      </c>
      <c r="AR52" t="str">
        <v xml:space="preserve">0 | </v>
      </c>
      <c r="AS52" t="str">
        <v xml:space="preserve">0 | </v>
      </c>
      <c r="AT52" t="str">
        <v xml:space="preserve">0 | </v>
      </c>
      <c r="AU52" t="str">
        <v xml:space="preserve">0 | </v>
      </c>
      <c r="AV52" t="str">
        <v xml:space="preserve">0 | </v>
      </c>
      <c r="AW52" t="str">
        <v xml:space="preserve">0 | </v>
      </c>
      <c r="AX52" t="str">
        <v xml:space="preserve">0 | </v>
      </c>
      <c r="AY52" t="str">
        <v xml:space="preserve">0 | </v>
      </c>
      <c r="AZ52" t="str">
        <v xml:space="preserve">0 | </v>
      </c>
      <c r="BA52" t="str">
        <v xml:space="preserve">0 | </v>
      </c>
      <c r="BB52" t="str">
        <v xml:space="preserve">0 | </v>
      </c>
      <c r="BC52" t="str">
        <v xml:space="preserve">0 | </v>
      </c>
      <c r="BD52" t="str">
        <v xml:space="preserve">0 | </v>
      </c>
      <c r="BE52" t="str">
        <v xml:space="preserve">0 | </v>
      </c>
      <c r="BF52" t="str">
        <v xml:space="preserve">0 | </v>
      </c>
      <c r="BG52" t="str">
        <v xml:space="preserve">0 | </v>
      </c>
      <c r="BH52" t="str">
        <v xml:space="preserve">0 | </v>
      </c>
      <c r="BI52" t="str">
        <v xml:space="preserve">0 | </v>
      </c>
      <c r="BJ52" t="str">
        <v xml:space="preserve">0 | </v>
      </c>
      <c r="BK52" t="str">
        <v xml:space="preserve">0 | </v>
      </c>
      <c r="BL52" t="str">
        <v xml:space="preserve">0 | </v>
      </c>
      <c r="BM52" t="str">
        <v xml:space="preserve">0 | </v>
      </c>
      <c r="BN52" t="str">
        <v xml:space="preserve">0 | </v>
      </c>
      <c r="BO52" t="str">
        <v xml:space="preserve">0 | </v>
      </c>
      <c r="BP52" t="str">
        <v xml:space="preserve">0 | </v>
      </c>
      <c r="BQ52" t="str">
        <v xml:space="preserve">0 | </v>
      </c>
      <c r="BR52" t="str">
        <v xml:space="preserve">0 | </v>
      </c>
      <c r="BS52" t="str">
        <v xml:space="preserve">0 | </v>
      </c>
      <c r="BT52" t="str">
        <v xml:space="preserve">0 | </v>
      </c>
      <c r="BU52" t="str">
        <v xml:space="preserve">0 | </v>
      </c>
      <c r="BV52" t="str">
        <v xml:space="preserve">0 | </v>
      </c>
      <c r="BW52" t="str">
        <v xml:space="preserve">0 | </v>
      </c>
      <c r="BX52" t="str">
        <v xml:space="preserve">0 | </v>
      </c>
      <c r="BY52" t="str">
        <v xml:space="preserve">0 | </v>
      </c>
      <c r="BZ52" t="str">
        <v xml:space="preserve">0 | </v>
      </c>
      <c r="CA52" t="str">
        <v xml:space="preserve">0 | </v>
      </c>
      <c r="CB52" t="str">
        <v xml:space="preserve">0 | </v>
      </c>
      <c r="CC52" t="str">
        <v xml:space="preserve">0 | </v>
      </c>
      <c r="CD52" t="str">
        <v xml:space="preserve">0 | </v>
      </c>
      <c r="CE52" t="str">
        <v xml:space="preserve">0 | </v>
      </c>
      <c r="CF52" t="str">
        <v xml:space="preserve">0 | </v>
      </c>
      <c r="CG52" t="str">
        <v xml:space="preserve">0 | </v>
      </c>
      <c r="CH52" t="str">
        <v xml:space="preserve">0 | </v>
      </c>
      <c r="CI52" t="str">
        <v xml:space="preserve">0 | </v>
      </c>
      <c r="CJ52" t="str">
        <v xml:space="preserve">0 | </v>
      </c>
      <c r="CK52" t="str">
        <v xml:space="preserve">0 | </v>
      </c>
      <c r="CL52" t="str">
        <v xml:space="preserve">0 | </v>
      </c>
      <c r="CM52" t="str">
        <v xml:space="preserve">0 | </v>
      </c>
      <c r="CN52" t="str">
        <v xml:space="preserve">0 | </v>
      </c>
      <c r="CO52" t="str">
        <v xml:space="preserve">0 | </v>
      </c>
      <c r="CP52" t="str">
        <v xml:space="preserve">0 | </v>
      </c>
      <c r="CQ52" t="str">
        <v xml:space="preserve">0 | </v>
      </c>
      <c r="CR52" t="str">
        <v xml:space="preserve">0 | </v>
      </c>
      <c r="CS52" t="str">
        <v xml:space="preserve">0 | </v>
      </c>
      <c r="CT52" t="str">
        <v xml:space="preserve">0 | </v>
      </c>
      <c r="CU52" t="str">
        <v xml:space="preserve">0 | </v>
      </c>
      <c r="CV52" t="str">
        <v xml:space="preserve">0 | </v>
      </c>
      <c r="CW52" t="str">
        <v xml:space="preserve">0 | </v>
      </c>
      <c r="CX52" t="str">
        <v xml:space="preserve">0 | </v>
      </c>
      <c r="DQ52" cm="1">
        <f t="array" ref="DQ52:HM52">TRANSPOSE(_xlfn._xlws.SORT(_xlfn._xlws.FILTER(initialConditions[initial_conditions_level],initialConditions[experiment_ID]=A52)))</f>
        <v>0</v>
      </c>
      <c r="DR52">
        <v>0</v>
      </c>
      <c r="DS52">
        <v>0</v>
      </c>
      <c r="DT52">
        <v>0</v>
      </c>
      <c r="DU52">
        <v>0</v>
      </c>
      <c r="DV52">
        <v>0</v>
      </c>
      <c r="DW52">
        <v>0</v>
      </c>
      <c r="DX52">
        <v>0</v>
      </c>
      <c r="DY52">
        <v>0</v>
      </c>
      <c r="DZ52">
        <v>0</v>
      </c>
      <c r="EA52">
        <v>0</v>
      </c>
      <c r="EB52">
        <v>0</v>
      </c>
      <c r="EC52">
        <v>0</v>
      </c>
      <c r="ED52">
        <v>0</v>
      </c>
      <c r="EE52">
        <v>0</v>
      </c>
      <c r="EF52">
        <v>0</v>
      </c>
      <c r="EG52">
        <v>0</v>
      </c>
      <c r="EH52">
        <v>0</v>
      </c>
      <c r="EI52">
        <v>0</v>
      </c>
      <c r="EJ52">
        <v>0</v>
      </c>
      <c r="EK52">
        <v>0</v>
      </c>
      <c r="EL52">
        <v>0</v>
      </c>
      <c r="EM52">
        <v>0</v>
      </c>
      <c r="EN52">
        <v>0</v>
      </c>
      <c r="EO52">
        <v>0</v>
      </c>
      <c r="EP52">
        <v>0</v>
      </c>
      <c r="EQ52">
        <v>0</v>
      </c>
      <c r="ER52">
        <v>0</v>
      </c>
      <c r="ES52">
        <v>0</v>
      </c>
      <c r="ET52">
        <v>0</v>
      </c>
      <c r="EU52">
        <v>0</v>
      </c>
      <c r="EV52">
        <v>0</v>
      </c>
      <c r="EW52">
        <v>0</v>
      </c>
      <c r="EX52">
        <v>0</v>
      </c>
      <c r="EY52">
        <v>0</v>
      </c>
      <c r="EZ52">
        <v>0</v>
      </c>
      <c r="FA52">
        <v>0</v>
      </c>
      <c r="FB52">
        <v>0</v>
      </c>
      <c r="FC52">
        <v>0</v>
      </c>
      <c r="FD52">
        <v>0</v>
      </c>
      <c r="FE52">
        <v>0</v>
      </c>
      <c r="FF52">
        <v>0</v>
      </c>
      <c r="FG52">
        <v>0</v>
      </c>
      <c r="FH52">
        <v>0</v>
      </c>
      <c r="FI52">
        <v>0</v>
      </c>
      <c r="FJ52">
        <v>0</v>
      </c>
      <c r="FK52">
        <v>0</v>
      </c>
      <c r="FL52">
        <v>0</v>
      </c>
      <c r="FM52">
        <v>0</v>
      </c>
      <c r="FN52">
        <v>0</v>
      </c>
      <c r="FO52">
        <v>0</v>
      </c>
      <c r="FP52">
        <v>0</v>
      </c>
      <c r="FQ52">
        <v>0</v>
      </c>
      <c r="FR52">
        <v>0</v>
      </c>
      <c r="FS52">
        <v>0</v>
      </c>
      <c r="FT52">
        <v>0</v>
      </c>
      <c r="FU52">
        <v>0</v>
      </c>
      <c r="FV52">
        <v>0</v>
      </c>
      <c r="FW52">
        <v>0</v>
      </c>
      <c r="FX52">
        <v>0</v>
      </c>
      <c r="FY52">
        <v>0</v>
      </c>
      <c r="FZ52">
        <v>0</v>
      </c>
      <c r="GA52">
        <v>0</v>
      </c>
      <c r="GB52">
        <v>0</v>
      </c>
      <c r="GC52">
        <v>0</v>
      </c>
      <c r="GD52">
        <v>0</v>
      </c>
      <c r="GE52">
        <v>0</v>
      </c>
      <c r="GF52">
        <v>0</v>
      </c>
      <c r="GG52">
        <v>0</v>
      </c>
      <c r="GH52">
        <v>0</v>
      </c>
      <c r="GI52">
        <v>0</v>
      </c>
      <c r="GJ52">
        <v>0</v>
      </c>
      <c r="GK52">
        <v>0</v>
      </c>
      <c r="GL52">
        <v>0</v>
      </c>
      <c r="GM52">
        <v>0</v>
      </c>
      <c r="GN52">
        <v>0</v>
      </c>
      <c r="GO52">
        <v>0</v>
      </c>
      <c r="GP52">
        <v>0</v>
      </c>
      <c r="GQ52">
        <v>0</v>
      </c>
      <c r="GR52">
        <v>0</v>
      </c>
      <c r="GS52">
        <v>0</v>
      </c>
      <c r="GT52">
        <v>0</v>
      </c>
      <c r="GU52">
        <v>0</v>
      </c>
      <c r="GV52">
        <v>0</v>
      </c>
      <c r="GW52">
        <v>0</v>
      </c>
      <c r="GX52">
        <v>0</v>
      </c>
      <c r="GY52">
        <v>0</v>
      </c>
      <c r="GZ52">
        <v>0</v>
      </c>
      <c r="HA52">
        <v>0</v>
      </c>
      <c r="HB52">
        <v>0</v>
      </c>
      <c r="HC52">
        <v>0</v>
      </c>
      <c r="HD52">
        <v>0</v>
      </c>
      <c r="HE52">
        <v>0</v>
      </c>
      <c r="HF52">
        <v>0</v>
      </c>
      <c r="HG52">
        <v>0</v>
      </c>
      <c r="HH52">
        <v>0</v>
      </c>
      <c r="HI52">
        <v>0</v>
      </c>
      <c r="HJ52">
        <v>0</v>
      </c>
      <c r="HK52">
        <v>0</v>
      </c>
      <c r="HL52">
        <v>0</v>
      </c>
      <c r="HM52" t="str">
        <v/>
      </c>
    </row>
    <row r="53" spans="2:221" x14ac:dyDescent="0.35">
      <c r="B53" t="str" cm="1">
        <f t="array" ref="B53:CX53">TRANSPOSE(_xlfn._xlws.SORT(_xlfn._xlws.FILTER(initialConditions[initial_conditions_level]&amp;" | "&amp;initialConditions[initial_conditions_name],initialConditions[experiment_ID]=A53)))</f>
        <v xml:space="preserve"> | </v>
      </c>
      <c r="C53" t="str">
        <v xml:space="preserve">0 | </v>
      </c>
      <c r="D53" t="str">
        <v xml:space="preserve">0 | </v>
      </c>
      <c r="E53" t="str">
        <v xml:space="preserve">0 | </v>
      </c>
      <c r="F53" t="str">
        <v xml:space="preserve">0 | </v>
      </c>
      <c r="G53" t="str">
        <v xml:space="preserve">0 | </v>
      </c>
      <c r="H53" t="str">
        <v xml:space="preserve">0 | </v>
      </c>
      <c r="I53" t="str">
        <v xml:space="preserve">0 | </v>
      </c>
      <c r="J53" t="str">
        <v xml:space="preserve">0 | </v>
      </c>
      <c r="K53" t="str">
        <v xml:space="preserve">0 | </v>
      </c>
      <c r="L53" t="str">
        <v xml:space="preserve">0 | </v>
      </c>
      <c r="M53" t="str">
        <v xml:space="preserve">0 | </v>
      </c>
      <c r="N53" t="str">
        <v xml:space="preserve">0 | </v>
      </c>
      <c r="O53" t="str">
        <v xml:space="preserve">0 | </v>
      </c>
      <c r="P53" t="str">
        <v xml:space="preserve">0 | </v>
      </c>
      <c r="Q53" t="str">
        <v xml:space="preserve">0 | </v>
      </c>
      <c r="R53" t="str">
        <v xml:space="preserve">0 | </v>
      </c>
      <c r="S53" t="str">
        <v xml:space="preserve">0 | </v>
      </c>
      <c r="T53" t="str">
        <v xml:space="preserve">0 | </v>
      </c>
      <c r="U53" t="str">
        <v xml:space="preserve">0 | </v>
      </c>
      <c r="V53" t="str">
        <v xml:space="preserve">0 | </v>
      </c>
      <c r="W53" t="str">
        <v xml:space="preserve">0 | </v>
      </c>
      <c r="X53" t="str">
        <v xml:space="preserve">0 | </v>
      </c>
      <c r="Y53" t="str">
        <v xml:space="preserve">0 | </v>
      </c>
      <c r="Z53" t="str">
        <v xml:space="preserve">0 | </v>
      </c>
      <c r="AA53" t="str">
        <v xml:space="preserve">0 | </v>
      </c>
      <c r="AB53" t="str">
        <v xml:space="preserve">0 | </v>
      </c>
      <c r="AC53" t="str">
        <v xml:space="preserve">0 | </v>
      </c>
      <c r="AD53" t="str">
        <v xml:space="preserve">0 | </v>
      </c>
      <c r="AE53" t="str">
        <v xml:space="preserve">0 | </v>
      </c>
      <c r="AF53" t="str">
        <v xml:space="preserve">0 | </v>
      </c>
      <c r="AG53" t="str">
        <v xml:space="preserve">0 | </v>
      </c>
      <c r="AH53" t="str">
        <v xml:space="preserve">0 | </v>
      </c>
      <c r="AI53" t="str">
        <v xml:space="preserve">0 | </v>
      </c>
      <c r="AJ53" t="str">
        <v xml:space="preserve">0 | </v>
      </c>
      <c r="AK53" t="str">
        <v xml:space="preserve">0 | </v>
      </c>
      <c r="AL53" t="str">
        <v xml:space="preserve">0 | </v>
      </c>
      <c r="AM53" t="str">
        <v xml:space="preserve">0 | </v>
      </c>
      <c r="AN53" t="str">
        <v xml:space="preserve">0 | </v>
      </c>
      <c r="AO53" t="str">
        <v xml:space="preserve">0 | </v>
      </c>
      <c r="AP53" t="str">
        <v xml:space="preserve">0 | </v>
      </c>
      <c r="AQ53" t="str">
        <v xml:space="preserve">0 | </v>
      </c>
      <c r="AR53" t="str">
        <v xml:space="preserve">0 | </v>
      </c>
      <c r="AS53" t="str">
        <v xml:space="preserve">0 | </v>
      </c>
      <c r="AT53" t="str">
        <v xml:space="preserve">0 | </v>
      </c>
      <c r="AU53" t="str">
        <v xml:space="preserve">0 | </v>
      </c>
      <c r="AV53" t="str">
        <v xml:space="preserve">0 | </v>
      </c>
      <c r="AW53" t="str">
        <v xml:space="preserve">0 | </v>
      </c>
      <c r="AX53" t="str">
        <v xml:space="preserve">0 | </v>
      </c>
      <c r="AY53" t="str">
        <v xml:space="preserve">0 | </v>
      </c>
      <c r="AZ53" t="str">
        <v xml:space="preserve">0 | </v>
      </c>
      <c r="BA53" t="str">
        <v xml:space="preserve">0 | </v>
      </c>
      <c r="BB53" t="str">
        <v xml:space="preserve">0 | </v>
      </c>
      <c r="BC53" t="str">
        <v xml:space="preserve">0 | </v>
      </c>
      <c r="BD53" t="str">
        <v xml:space="preserve">0 | </v>
      </c>
      <c r="BE53" t="str">
        <v xml:space="preserve">0 | </v>
      </c>
      <c r="BF53" t="str">
        <v xml:space="preserve">0 | </v>
      </c>
      <c r="BG53" t="str">
        <v xml:space="preserve">0 | </v>
      </c>
      <c r="BH53" t="str">
        <v xml:space="preserve">0 | </v>
      </c>
      <c r="BI53" t="str">
        <v xml:space="preserve">0 | </v>
      </c>
      <c r="BJ53" t="str">
        <v xml:space="preserve">0 | </v>
      </c>
      <c r="BK53" t="str">
        <v xml:space="preserve">0 | </v>
      </c>
      <c r="BL53" t="str">
        <v xml:space="preserve">0 | </v>
      </c>
      <c r="BM53" t="str">
        <v xml:space="preserve">0 | </v>
      </c>
      <c r="BN53" t="str">
        <v xml:space="preserve">0 | </v>
      </c>
      <c r="BO53" t="str">
        <v xml:space="preserve">0 | </v>
      </c>
      <c r="BP53" t="str">
        <v xml:space="preserve">0 | </v>
      </c>
      <c r="BQ53" t="str">
        <v xml:space="preserve">0 | </v>
      </c>
      <c r="BR53" t="str">
        <v xml:space="preserve">0 | </v>
      </c>
      <c r="BS53" t="str">
        <v xml:space="preserve">0 | </v>
      </c>
      <c r="BT53" t="str">
        <v xml:space="preserve">0 | </v>
      </c>
      <c r="BU53" t="str">
        <v xml:space="preserve">0 | </v>
      </c>
      <c r="BV53" t="str">
        <v xml:space="preserve">0 | </v>
      </c>
      <c r="BW53" t="str">
        <v xml:space="preserve">0 | </v>
      </c>
      <c r="BX53" t="str">
        <v xml:space="preserve">0 | </v>
      </c>
      <c r="BY53" t="str">
        <v xml:space="preserve">0 | </v>
      </c>
      <c r="BZ53" t="str">
        <v xml:space="preserve">0 | </v>
      </c>
      <c r="CA53" t="str">
        <v xml:space="preserve">0 | </v>
      </c>
      <c r="CB53" t="str">
        <v xml:space="preserve">0 | </v>
      </c>
      <c r="CC53" t="str">
        <v xml:space="preserve">0 | </v>
      </c>
      <c r="CD53" t="str">
        <v xml:space="preserve">0 | </v>
      </c>
      <c r="CE53" t="str">
        <v xml:space="preserve">0 | </v>
      </c>
      <c r="CF53" t="str">
        <v xml:space="preserve">0 | </v>
      </c>
      <c r="CG53" t="str">
        <v xml:space="preserve">0 | </v>
      </c>
      <c r="CH53" t="str">
        <v xml:space="preserve">0 | </v>
      </c>
      <c r="CI53" t="str">
        <v xml:space="preserve">0 | </v>
      </c>
      <c r="CJ53" t="str">
        <v xml:space="preserve">0 | </v>
      </c>
      <c r="CK53" t="str">
        <v xml:space="preserve">0 | </v>
      </c>
      <c r="CL53" t="str">
        <v xml:space="preserve">0 | </v>
      </c>
      <c r="CM53" t="str">
        <v xml:space="preserve">0 | </v>
      </c>
      <c r="CN53" t="str">
        <v xml:space="preserve">0 | </v>
      </c>
      <c r="CO53" t="str">
        <v xml:space="preserve">0 | </v>
      </c>
      <c r="CP53" t="str">
        <v xml:space="preserve">0 | </v>
      </c>
      <c r="CQ53" t="str">
        <v xml:space="preserve">0 | </v>
      </c>
      <c r="CR53" t="str">
        <v xml:space="preserve">0 | </v>
      </c>
      <c r="CS53" t="str">
        <v xml:space="preserve">0 | </v>
      </c>
      <c r="CT53" t="str">
        <v xml:space="preserve">0 | </v>
      </c>
      <c r="CU53" t="str">
        <v xml:space="preserve">0 | </v>
      </c>
      <c r="CV53" t="str">
        <v xml:space="preserve">0 | </v>
      </c>
      <c r="CW53" t="str">
        <v xml:space="preserve">0 | </v>
      </c>
      <c r="CX53" t="str">
        <v xml:space="preserve">0 | </v>
      </c>
      <c r="DQ53" cm="1">
        <f t="array" ref="DQ53:HM53">TRANSPOSE(_xlfn._xlws.SORT(_xlfn._xlws.FILTER(initialConditions[initial_conditions_level],initialConditions[experiment_ID]=A53)))</f>
        <v>0</v>
      </c>
      <c r="DR53">
        <v>0</v>
      </c>
      <c r="DS53">
        <v>0</v>
      </c>
      <c r="DT53">
        <v>0</v>
      </c>
      <c r="DU53">
        <v>0</v>
      </c>
      <c r="DV53">
        <v>0</v>
      </c>
      <c r="DW53">
        <v>0</v>
      </c>
      <c r="DX53">
        <v>0</v>
      </c>
      <c r="DY53">
        <v>0</v>
      </c>
      <c r="DZ53">
        <v>0</v>
      </c>
      <c r="EA53">
        <v>0</v>
      </c>
      <c r="EB53">
        <v>0</v>
      </c>
      <c r="EC53">
        <v>0</v>
      </c>
      <c r="ED53">
        <v>0</v>
      </c>
      <c r="EE53">
        <v>0</v>
      </c>
      <c r="EF53">
        <v>0</v>
      </c>
      <c r="EG53">
        <v>0</v>
      </c>
      <c r="EH53">
        <v>0</v>
      </c>
      <c r="EI53">
        <v>0</v>
      </c>
      <c r="EJ53">
        <v>0</v>
      </c>
      <c r="EK53">
        <v>0</v>
      </c>
      <c r="EL53">
        <v>0</v>
      </c>
      <c r="EM53">
        <v>0</v>
      </c>
      <c r="EN53">
        <v>0</v>
      </c>
      <c r="EO53">
        <v>0</v>
      </c>
      <c r="EP53">
        <v>0</v>
      </c>
      <c r="EQ53">
        <v>0</v>
      </c>
      <c r="ER53">
        <v>0</v>
      </c>
      <c r="ES53">
        <v>0</v>
      </c>
      <c r="ET53">
        <v>0</v>
      </c>
      <c r="EU53">
        <v>0</v>
      </c>
      <c r="EV53">
        <v>0</v>
      </c>
      <c r="EW53">
        <v>0</v>
      </c>
      <c r="EX53">
        <v>0</v>
      </c>
      <c r="EY53">
        <v>0</v>
      </c>
      <c r="EZ53">
        <v>0</v>
      </c>
      <c r="FA53">
        <v>0</v>
      </c>
      <c r="FB53">
        <v>0</v>
      </c>
      <c r="FC53">
        <v>0</v>
      </c>
      <c r="FD53">
        <v>0</v>
      </c>
      <c r="FE53">
        <v>0</v>
      </c>
      <c r="FF53">
        <v>0</v>
      </c>
      <c r="FG53">
        <v>0</v>
      </c>
      <c r="FH53">
        <v>0</v>
      </c>
      <c r="FI53">
        <v>0</v>
      </c>
      <c r="FJ53">
        <v>0</v>
      </c>
      <c r="FK53">
        <v>0</v>
      </c>
      <c r="FL53">
        <v>0</v>
      </c>
      <c r="FM53">
        <v>0</v>
      </c>
      <c r="FN53">
        <v>0</v>
      </c>
      <c r="FO53">
        <v>0</v>
      </c>
      <c r="FP53">
        <v>0</v>
      </c>
      <c r="FQ53">
        <v>0</v>
      </c>
      <c r="FR53">
        <v>0</v>
      </c>
      <c r="FS53">
        <v>0</v>
      </c>
      <c r="FT53">
        <v>0</v>
      </c>
      <c r="FU53">
        <v>0</v>
      </c>
      <c r="FV53">
        <v>0</v>
      </c>
      <c r="FW53">
        <v>0</v>
      </c>
      <c r="FX53">
        <v>0</v>
      </c>
      <c r="FY53">
        <v>0</v>
      </c>
      <c r="FZ53">
        <v>0</v>
      </c>
      <c r="GA53">
        <v>0</v>
      </c>
      <c r="GB53">
        <v>0</v>
      </c>
      <c r="GC53">
        <v>0</v>
      </c>
      <c r="GD53">
        <v>0</v>
      </c>
      <c r="GE53">
        <v>0</v>
      </c>
      <c r="GF53">
        <v>0</v>
      </c>
      <c r="GG53">
        <v>0</v>
      </c>
      <c r="GH53">
        <v>0</v>
      </c>
      <c r="GI53">
        <v>0</v>
      </c>
      <c r="GJ53">
        <v>0</v>
      </c>
      <c r="GK53">
        <v>0</v>
      </c>
      <c r="GL53">
        <v>0</v>
      </c>
      <c r="GM53">
        <v>0</v>
      </c>
      <c r="GN53">
        <v>0</v>
      </c>
      <c r="GO53">
        <v>0</v>
      </c>
      <c r="GP53">
        <v>0</v>
      </c>
      <c r="GQ53">
        <v>0</v>
      </c>
      <c r="GR53">
        <v>0</v>
      </c>
      <c r="GS53">
        <v>0</v>
      </c>
      <c r="GT53">
        <v>0</v>
      </c>
      <c r="GU53">
        <v>0</v>
      </c>
      <c r="GV53">
        <v>0</v>
      </c>
      <c r="GW53">
        <v>0</v>
      </c>
      <c r="GX53">
        <v>0</v>
      </c>
      <c r="GY53">
        <v>0</v>
      </c>
      <c r="GZ53">
        <v>0</v>
      </c>
      <c r="HA53">
        <v>0</v>
      </c>
      <c r="HB53">
        <v>0</v>
      </c>
      <c r="HC53">
        <v>0</v>
      </c>
      <c r="HD53">
        <v>0</v>
      </c>
      <c r="HE53">
        <v>0</v>
      </c>
      <c r="HF53">
        <v>0</v>
      </c>
      <c r="HG53">
        <v>0</v>
      </c>
      <c r="HH53">
        <v>0</v>
      </c>
      <c r="HI53">
        <v>0</v>
      </c>
      <c r="HJ53">
        <v>0</v>
      </c>
      <c r="HK53">
        <v>0</v>
      </c>
      <c r="HL53">
        <v>0</v>
      </c>
      <c r="HM53" t="str">
        <v/>
      </c>
    </row>
    <row r="54" spans="2:221" x14ac:dyDescent="0.35">
      <c r="B54" t="str" cm="1">
        <f t="array" ref="B54:CX54">TRANSPOSE(_xlfn._xlws.SORT(_xlfn._xlws.FILTER(initialConditions[initial_conditions_level]&amp;" | "&amp;initialConditions[initial_conditions_name],initialConditions[experiment_ID]=A54)))</f>
        <v xml:space="preserve"> | </v>
      </c>
      <c r="C54" t="str">
        <v xml:space="preserve">0 | </v>
      </c>
      <c r="D54" t="str">
        <v xml:space="preserve">0 | </v>
      </c>
      <c r="E54" t="str">
        <v xml:space="preserve">0 | </v>
      </c>
      <c r="F54" t="str">
        <v xml:space="preserve">0 | </v>
      </c>
      <c r="G54" t="str">
        <v xml:space="preserve">0 | </v>
      </c>
      <c r="H54" t="str">
        <v xml:space="preserve">0 | </v>
      </c>
      <c r="I54" t="str">
        <v xml:space="preserve">0 | </v>
      </c>
      <c r="J54" t="str">
        <v xml:space="preserve">0 | </v>
      </c>
      <c r="K54" t="str">
        <v xml:space="preserve">0 | </v>
      </c>
      <c r="L54" t="str">
        <v xml:space="preserve">0 | </v>
      </c>
      <c r="M54" t="str">
        <v xml:space="preserve">0 | </v>
      </c>
      <c r="N54" t="str">
        <v xml:space="preserve">0 | </v>
      </c>
      <c r="O54" t="str">
        <v xml:space="preserve">0 | </v>
      </c>
      <c r="P54" t="str">
        <v xml:space="preserve">0 | </v>
      </c>
      <c r="Q54" t="str">
        <v xml:space="preserve">0 | </v>
      </c>
      <c r="R54" t="str">
        <v xml:space="preserve">0 | </v>
      </c>
      <c r="S54" t="str">
        <v xml:space="preserve">0 | </v>
      </c>
      <c r="T54" t="str">
        <v xml:space="preserve">0 | </v>
      </c>
      <c r="U54" t="str">
        <v xml:space="preserve">0 | </v>
      </c>
      <c r="V54" t="str">
        <v xml:space="preserve">0 | </v>
      </c>
      <c r="W54" t="str">
        <v xml:space="preserve">0 | </v>
      </c>
      <c r="X54" t="str">
        <v xml:space="preserve">0 | </v>
      </c>
      <c r="Y54" t="str">
        <v xml:space="preserve">0 | </v>
      </c>
      <c r="Z54" t="str">
        <v xml:space="preserve">0 | </v>
      </c>
      <c r="AA54" t="str">
        <v xml:space="preserve">0 | </v>
      </c>
      <c r="AB54" t="str">
        <v xml:space="preserve">0 | </v>
      </c>
      <c r="AC54" t="str">
        <v xml:space="preserve">0 | </v>
      </c>
      <c r="AD54" t="str">
        <v xml:space="preserve">0 | </v>
      </c>
      <c r="AE54" t="str">
        <v xml:space="preserve">0 | </v>
      </c>
      <c r="AF54" t="str">
        <v xml:space="preserve">0 | </v>
      </c>
      <c r="AG54" t="str">
        <v xml:space="preserve">0 | </v>
      </c>
      <c r="AH54" t="str">
        <v xml:space="preserve">0 | </v>
      </c>
      <c r="AI54" t="str">
        <v xml:space="preserve">0 | </v>
      </c>
      <c r="AJ54" t="str">
        <v xml:space="preserve">0 | </v>
      </c>
      <c r="AK54" t="str">
        <v xml:space="preserve">0 | </v>
      </c>
      <c r="AL54" t="str">
        <v xml:space="preserve">0 | </v>
      </c>
      <c r="AM54" t="str">
        <v xml:space="preserve">0 | </v>
      </c>
      <c r="AN54" t="str">
        <v xml:space="preserve">0 | </v>
      </c>
      <c r="AO54" t="str">
        <v xml:space="preserve">0 | </v>
      </c>
      <c r="AP54" t="str">
        <v xml:space="preserve">0 | </v>
      </c>
      <c r="AQ54" t="str">
        <v xml:space="preserve">0 | </v>
      </c>
      <c r="AR54" t="str">
        <v xml:space="preserve">0 | </v>
      </c>
      <c r="AS54" t="str">
        <v xml:space="preserve">0 | </v>
      </c>
      <c r="AT54" t="str">
        <v xml:space="preserve">0 | </v>
      </c>
      <c r="AU54" t="str">
        <v xml:space="preserve">0 | </v>
      </c>
      <c r="AV54" t="str">
        <v xml:space="preserve">0 | </v>
      </c>
      <c r="AW54" t="str">
        <v xml:space="preserve">0 | </v>
      </c>
      <c r="AX54" t="str">
        <v xml:space="preserve">0 | </v>
      </c>
      <c r="AY54" t="str">
        <v xml:space="preserve">0 | </v>
      </c>
      <c r="AZ54" t="str">
        <v xml:space="preserve">0 | </v>
      </c>
      <c r="BA54" t="str">
        <v xml:space="preserve">0 | </v>
      </c>
      <c r="BB54" t="str">
        <v xml:space="preserve">0 | </v>
      </c>
      <c r="BC54" t="str">
        <v xml:space="preserve">0 | </v>
      </c>
      <c r="BD54" t="str">
        <v xml:space="preserve">0 | </v>
      </c>
      <c r="BE54" t="str">
        <v xml:space="preserve">0 | </v>
      </c>
      <c r="BF54" t="str">
        <v xml:space="preserve">0 | </v>
      </c>
      <c r="BG54" t="str">
        <v xml:space="preserve">0 | </v>
      </c>
      <c r="BH54" t="str">
        <v xml:space="preserve">0 | </v>
      </c>
      <c r="BI54" t="str">
        <v xml:space="preserve">0 | </v>
      </c>
      <c r="BJ54" t="str">
        <v xml:space="preserve">0 | </v>
      </c>
      <c r="BK54" t="str">
        <v xml:space="preserve">0 | </v>
      </c>
      <c r="BL54" t="str">
        <v xml:space="preserve">0 | </v>
      </c>
      <c r="BM54" t="str">
        <v xml:space="preserve">0 | </v>
      </c>
      <c r="BN54" t="str">
        <v xml:space="preserve">0 | </v>
      </c>
      <c r="BO54" t="str">
        <v xml:space="preserve">0 | </v>
      </c>
      <c r="BP54" t="str">
        <v xml:space="preserve">0 | </v>
      </c>
      <c r="BQ54" t="str">
        <v xml:space="preserve">0 | </v>
      </c>
      <c r="BR54" t="str">
        <v xml:space="preserve">0 | </v>
      </c>
      <c r="BS54" t="str">
        <v xml:space="preserve">0 | </v>
      </c>
      <c r="BT54" t="str">
        <v xml:space="preserve">0 | </v>
      </c>
      <c r="BU54" t="str">
        <v xml:space="preserve">0 | </v>
      </c>
      <c r="BV54" t="str">
        <v xml:space="preserve">0 | </v>
      </c>
      <c r="BW54" t="str">
        <v xml:space="preserve">0 | </v>
      </c>
      <c r="BX54" t="str">
        <v xml:space="preserve">0 | </v>
      </c>
      <c r="BY54" t="str">
        <v xml:space="preserve">0 | </v>
      </c>
      <c r="BZ54" t="str">
        <v xml:space="preserve">0 | </v>
      </c>
      <c r="CA54" t="str">
        <v xml:space="preserve">0 | </v>
      </c>
      <c r="CB54" t="str">
        <v xml:space="preserve">0 | </v>
      </c>
      <c r="CC54" t="str">
        <v xml:space="preserve">0 | </v>
      </c>
      <c r="CD54" t="str">
        <v xml:space="preserve">0 | </v>
      </c>
      <c r="CE54" t="str">
        <v xml:space="preserve">0 | </v>
      </c>
      <c r="CF54" t="str">
        <v xml:space="preserve">0 | </v>
      </c>
      <c r="CG54" t="str">
        <v xml:space="preserve">0 | </v>
      </c>
      <c r="CH54" t="str">
        <v xml:space="preserve">0 | </v>
      </c>
      <c r="CI54" t="str">
        <v xml:space="preserve">0 | </v>
      </c>
      <c r="CJ54" t="str">
        <v xml:space="preserve">0 | </v>
      </c>
      <c r="CK54" t="str">
        <v xml:space="preserve">0 | </v>
      </c>
      <c r="CL54" t="str">
        <v xml:space="preserve">0 | </v>
      </c>
      <c r="CM54" t="str">
        <v xml:space="preserve">0 | </v>
      </c>
      <c r="CN54" t="str">
        <v xml:space="preserve">0 | </v>
      </c>
      <c r="CO54" t="str">
        <v xml:space="preserve">0 | </v>
      </c>
      <c r="CP54" t="str">
        <v xml:space="preserve">0 | </v>
      </c>
      <c r="CQ54" t="str">
        <v xml:space="preserve">0 | </v>
      </c>
      <c r="CR54" t="str">
        <v xml:space="preserve">0 | </v>
      </c>
      <c r="CS54" t="str">
        <v xml:space="preserve">0 | </v>
      </c>
      <c r="CT54" t="str">
        <v xml:space="preserve">0 | </v>
      </c>
      <c r="CU54" t="str">
        <v xml:space="preserve">0 | </v>
      </c>
      <c r="CV54" t="str">
        <v xml:space="preserve">0 | </v>
      </c>
      <c r="CW54" t="str">
        <v xml:space="preserve">0 | </v>
      </c>
      <c r="CX54" t="str">
        <v xml:space="preserve">0 | </v>
      </c>
      <c r="DQ54" cm="1">
        <f t="array" ref="DQ54:HM54">TRANSPOSE(_xlfn._xlws.SORT(_xlfn._xlws.FILTER(initialConditions[initial_conditions_level],initialConditions[experiment_ID]=A54)))</f>
        <v>0</v>
      </c>
      <c r="DR54">
        <v>0</v>
      </c>
      <c r="DS54">
        <v>0</v>
      </c>
      <c r="DT54">
        <v>0</v>
      </c>
      <c r="DU54">
        <v>0</v>
      </c>
      <c r="DV54">
        <v>0</v>
      </c>
      <c r="DW54">
        <v>0</v>
      </c>
      <c r="DX54">
        <v>0</v>
      </c>
      <c r="DY54">
        <v>0</v>
      </c>
      <c r="DZ54">
        <v>0</v>
      </c>
      <c r="EA54">
        <v>0</v>
      </c>
      <c r="EB54">
        <v>0</v>
      </c>
      <c r="EC54">
        <v>0</v>
      </c>
      <c r="ED54">
        <v>0</v>
      </c>
      <c r="EE54">
        <v>0</v>
      </c>
      <c r="EF54">
        <v>0</v>
      </c>
      <c r="EG54">
        <v>0</v>
      </c>
      <c r="EH54">
        <v>0</v>
      </c>
      <c r="EI54">
        <v>0</v>
      </c>
      <c r="EJ54">
        <v>0</v>
      </c>
      <c r="EK54">
        <v>0</v>
      </c>
      <c r="EL54">
        <v>0</v>
      </c>
      <c r="EM54">
        <v>0</v>
      </c>
      <c r="EN54">
        <v>0</v>
      </c>
      <c r="EO54">
        <v>0</v>
      </c>
      <c r="EP54">
        <v>0</v>
      </c>
      <c r="EQ54">
        <v>0</v>
      </c>
      <c r="ER54">
        <v>0</v>
      </c>
      <c r="ES54">
        <v>0</v>
      </c>
      <c r="ET54">
        <v>0</v>
      </c>
      <c r="EU54">
        <v>0</v>
      </c>
      <c r="EV54">
        <v>0</v>
      </c>
      <c r="EW54">
        <v>0</v>
      </c>
      <c r="EX54">
        <v>0</v>
      </c>
      <c r="EY54">
        <v>0</v>
      </c>
      <c r="EZ54">
        <v>0</v>
      </c>
      <c r="FA54">
        <v>0</v>
      </c>
      <c r="FB54">
        <v>0</v>
      </c>
      <c r="FC54">
        <v>0</v>
      </c>
      <c r="FD54">
        <v>0</v>
      </c>
      <c r="FE54">
        <v>0</v>
      </c>
      <c r="FF54">
        <v>0</v>
      </c>
      <c r="FG54">
        <v>0</v>
      </c>
      <c r="FH54">
        <v>0</v>
      </c>
      <c r="FI54">
        <v>0</v>
      </c>
      <c r="FJ54">
        <v>0</v>
      </c>
      <c r="FK54">
        <v>0</v>
      </c>
      <c r="FL54">
        <v>0</v>
      </c>
      <c r="FM54">
        <v>0</v>
      </c>
      <c r="FN54">
        <v>0</v>
      </c>
      <c r="FO54">
        <v>0</v>
      </c>
      <c r="FP54">
        <v>0</v>
      </c>
      <c r="FQ54">
        <v>0</v>
      </c>
      <c r="FR54">
        <v>0</v>
      </c>
      <c r="FS54">
        <v>0</v>
      </c>
      <c r="FT54">
        <v>0</v>
      </c>
      <c r="FU54">
        <v>0</v>
      </c>
      <c r="FV54">
        <v>0</v>
      </c>
      <c r="FW54">
        <v>0</v>
      </c>
      <c r="FX54">
        <v>0</v>
      </c>
      <c r="FY54">
        <v>0</v>
      </c>
      <c r="FZ54">
        <v>0</v>
      </c>
      <c r="GA54">
        <v>0</v>
      </c>
      <c r="GB54">
        <v>0</v>
      </c>
      <c r="GC54">
        <v>0</v>
      </c>
      <c r="GD54">
        <v>0</v>
      </c>
      <c r="GE54">
        <v>0</v>
      </c>
      <c r="GF54">
        <v>0</v>
      </c>
      <c r="GG54">
        <v>0</v>
      </c>
      <c r="GH54">
        <v>0</v>
      </c>
      <c r="GI54">
        <v>0</v>
      </c>
      <c r="GJ54">
        <v>0</v>
      </c>
      <c r="GK54">
        <v>0</v>
      </c>
      <c r="GL54">
        <v>0</v>
      </c>
      <c r="GM54">
        <v>0</v>
      </c>
      <c r="GN54">
        <v>0</v>
      </c>
      <c r="GO54">
        <v>0</v>
      </c>
      <c r="GP54">
        <v>0</v>
      </c>
      <c r="GQ54">
        <v>0</v>
      </c>
      <c r="GR54">
        <v>0</v>
      </c>
      <c r="GS54">
        <v>0</v>
      </c>
      <c r="GT54">
        <v>0</v>
      </c>
      <c r="GU54">
        <v>0</v>
      </c>
      <c r="GV54">
        <v>0</v>
      </c>
      <c r="GW54">
        <v>0</v>
      </c>
      <c r="GX54">
        <v>0</v>
      </c>
      <c r="GY54">
        <v>0</v>
      </c>
      <c r="GZ54">
        <v>0</v>
      </c>
      <c r="HA54">
        <v>0</v>
      </c>
      <c r="HB54">
        <v>0</v>
      </c>
      <c r="HC54">
        <v>0</v>
      </c>
      <c r="HD54">
        <v>0</v>
      </c>
      <c r="HE54">
        <v>0</v>
      </c>
      <c r="HF54">
        <v>0</v>
      </c>
      <c r="HG54">
        <v>0</v>
      </c>
      <c r="HH54">
        <v>0</v>
      </c>
      <c r="HI54">
        <v>0</v>
      </c>
      <c r="HJ54">
        <v>0</v>
      </c>
      <c r="HK54">
        <v>0</v>
      </c>
      <c r="HL54">
        <v>0</v>
      </c>
      <c r="HM54" t="str">
        <v/>
      </c>
    </row>
    <row r="55" spans="2:221" x14ac:dyDescent="0.35">
      <c r="B55" t="str" cm="1">
        <f t="array" ref="B55:CX55">TRANSPOSE(_xlfn._xlws.SORT(_xlfn._xlws.FILTER(initialConditions[initial_conditions_level]&amp;" | "&amp;initialConditions[initial_conditions_name],initialConditions[experiment_ID]=A55)))</f>
        <v xml:space="preserve"> | </v>
      </c>
      <c r="C55" t="str">
        <v xml:space="preserve">0 | </v>
      </c>
      <c r="D55" t="str">
        <v xml:space="preserve">0 | </v>
      </c>
      <c r="E55" t="str">
        <v xml:space="preserve">0 | </v>
      </c>
      <c r="F55" t="str">
        <v xml:space="preserve">0 | </v>
      </c>
      <c r="G55" t="str">
        <v xml:space="preserve">0 | </v>
      </c>
      <c r="H55" t="str">
        <v xml:space="preserve">0 | </v>
      </c>
      <c r="I55" t="str">
        <v xml:space="preserve">0 | </v>
      </c>
      <c r="J55" t="str">
        <v xml:space="preserve">0 | </v>
      </c>
      <c r="K55" t="str">
        <v xml:space="preserve">0 | </v>
      </c>
      <c r="L55" t="str">
        <v xml:space="preserve">0 | </v>
      </c>
      <c r="M55" t="str">
        <v xml:space="preserve">0 | </v>
      </c>
      <c r="N55" t="str">
        <v xml:space="preserve">0 | </v>
      </c>
      <c r="O55" t="str">
        <v xml:space="preserve">0 | </v>
      </c>
      <c r="P55" t="str">
        <v xml:space="preserve">0 | </v>
      </c>
      <c r="Q55" t="str">
        <v xml:space="preserve">0 | </v>
      </c>
      <c r="R55" t="str">
        <v xml:space="preserve">0 | </v>
      </c>
      <c r="S55" t="str">
        <v xml:space="preserve">0 | </v>
      </c>
      <c r="T55" t="str">
        <v xml:space="preserve">0 | </v>
      </c>
      <c r="U55" t="str">
        <v xml:space="preserve">0 | </v>
      </c>
      <c r="V55" t="str">
        <v xml:space="preserve">0 | </v>
      </c>
      <c r="W55" t="str">
        <v xml:space="preserve">0 | </v>
      </c>
      <c r="X55" t="str">
        <v xml:space="preserve">0 | </v>
      </c>
      <c r="Y55" t="str">
        <v xml:space="preserve">0 | </v>
      </c>
      <c r="Z55" t="str">
        <v xml:space="preserve">0 | </v>
      </c>
      <c r="AA55" t="str">
        <v xml:space="preserve">0 | </v>
      </c>
      <c r="AB55" t="str">
        <v xml:space="preserve">0 | </v>
      </c>
      <c r="AC55" t="str">
        <v xml:space="preserve">0 | </v>
      </c>
      <c r="AD55" t="str">
        <v xml:space="preserve">0 | </v>
      </c>
      <c r="AE55" t="str">
        <v xml:space="preserve">0 | </v>
      </c>
      <c r="AF55" t="str">
        <v xml:space="preserve">0 | </v>
      </c>
      <c r="AG55" t="str">
        <v xml:space="preserve">0 | </v>
      </c>
      <c r="AH55" t="str">
        <v xml:space="preserve">0 | </v>
      </c>
      <c r="AI55" t="str">
        <v xml:space="preserve">0 | </v>
      </c>
      <c r="AJ55" t="str">
        <v xml:space="preserve">0 | </v>
      </c>
      <c r="AK55" t="str">
        <v xml:space="preserve">0 | </v>
      </c>
      <c r="AL55" t="str">
        <v xml:space="preserve">0 | </v>
      </c>
      <c r="AM55" t="str">
        <v xml:space="preserve">0 | </v>
      </c>
      <c r="AN55" t="str">
        <v xml:space="preserve">0 | </v>
      </c>
      <c r="AO55" t="str">
        <v xml:space="preserve">0 | </v>
      </c>
      <c r="AP55" t="str">
        <v xml:space="preserve">0 | </v>
      </c>
      <c r="AQ55" t="str">
        <v xml:space="preserve">0 | </v>
      </c>
      <c r="AR55" t="str">
        <v xml:space="preserve">0 | </v>
      </c>
      <c r="AS55" t="str">
        <v xml:space="preserve">0 | </v>
      </c>
      <c r="AT55" t="str">
        <v xml:space="preserve">0 | </v>
      </c>
      <c r="AU55" t="str">
        <v xml:space="preserve">0 | </v>
      </c>
      <c r="AV55" t="str">
        <v xml:space="preserve">0 | </v>
      </c>
      <c r="AW55" t="str">
        <v xml:space="preserve">0 | </v>
      </c>
      <c r="AX55" t="str">
        <v xml:space="preserve">0 | </v>
      </c>
      <c r="AY55" t="str">
        <v xml:space="preserve">0 | </v>
      </c>
      <c r="AZ55" t="str">
        <v xml:space="preserve">0 | </v>
      </c>
      <c r="BA55" t="str">
        <v xml:space="preserve">0 | </v>
      </c>
      <c r="BB55" t="str">
        <v xml:space="preserve">0 | </v>
      </c>
      <c r="BC55" t="str">
        <v xml:space="preserve">0 | </v>
      </c>
      <c r="BD55" t="str">
        <v xml:space="preserve">0 | </v>
      </c>
      <c r="BE55" t="str">
        <v xml:space="preserve">0 | </v>
      </c>
      <c r="BF55" t="str">
        <v xml:space="preserve">0 | </v>
      </c>
      <c r="BG55" t="str">
        <v xml:space="preserve">0 | </v>
      </c>
      <c r="BH55" t="str">
        <v xml:space="preserve">0 | </v>
      </c>
      <c r="BI55" t="str">
        <v xml:space="preserve">0 | </v>
      </c>
      <c r="BJ55" t="str">
        <v xml:space="preserve">0 | </v>
      </c>
      <c r="BK55" t="str">
        <v xml:space="preserve">0 | </v>
      </c>
      <c r="BL55" t="str">
        <v xml:space="preserve">0 | </v>
      </c>
      <c r="BM55" t="str">
        <v xml:space="preserve">0 | </v>
      </c>
      <c r="BN55" t="str">
        <v xml:space="preserve">0 | </v>
      </c>
      <c r="BO55" t="str">
        <v xml:space="preserve">0 | </v>
      </c>
      <c r="BP55" t="str">
        <v xml:space="preserve">0 | </v>
      </c>
      <c r="BQ55" t="str">
        <v xml:space="preserve">0 | </v>
      </c>
      <c r="BR55" t="str">
        <v xml:space="preserve">0 | </v>
      </c>
      <c r="BS55" t="str">
        <v xml:space="preserve">0 | </v>
      </c>
      <c r="BT55" t="str">
        <v xml:space="preserve">0 | </v>
      </c>
      <c r="BU55" t="str">
        <v xml:space="preserve">0 | </v>
      </c>
      <c r="BV55" t="str">
        <v xml:space="preserve">0 | </v>
      </c>
      <c r="BW55" t="str">
        <v xml:space="preserve">0 | </v>
      </c>
      <c r="BX55" t="str">
        <v xml:space="preserve">0 | </v>
      </c>
      <c r="BY55" t="str">
        <v xml:space="preserve">0 | </v>
      </c>
      <c r="BZ55" t="str">
        <v xml:space="preserve">0 | </v>
      </c>
      <c r="CA55" t="str">
        <v xml:space="preserve">0 | </v>
      </c>
      <c r="CB55" t="str">
        <v xml:space="preserve">0 | </v>
      </c>
      <c r="CC55" t="str">
        <v xml:space="preserve">0 | </v>
      </c>
      <c r="CD55" t="str">
        <v xml:space="preserve">0 | </v>
      </c>
      <c r="CE55" t="str">
        <v xml:space="preserve">0 | </v>
      </c>
      <c r="CF55" t="str">
        <v xml:space="preserve">0 | </v>
      </c>
      <c r="CG55" t="str">
        <v xml:space="preserve">0 | </v>
      </c>
      <c r="CH55" t="str">
        <v xml:space="preserve">0 | </v>
      </c>
      <c r="CI55" t="str">
        <v xml:space="preserve">0 | </v>
      </c>
      <c r="CJ55" t="str">
        <v xml:space="preserve">0 | </v>
      </c>
      <c r="CK55" t="str">
        <v xml:space="preserve">0 | </v>
      </c>
      <c r="CL55" t="str">
        <v xml:space="preserve">0 | </v>
      </c>
      <c r="CM55" t="str">
        <v xml:space="preserve">0 | </v>
      </c>
      <c r="CN55" t="str">
        <v xml:space="preserve">0 | </v>
      </c>
      <c r="CO55" t="str">
        <v xml:space="preserve">0 | </v>
      </c>
      <c r="CP55" t="str">
        <v xml:space="preserve">0 | </v>
      </c>
      <c r="CQ55" t="str">
        <v xml:space="preserve">0 | </v>
      </c>
      <c r="CR55" t="str">
        <v xml:space="preserve">0 | </v>
      </c>
      <c r="CS55" t="str">
        <v xml:space="preserve">0 | </v>
      </c>
      <c r="CT55" t="str">
        <v xml:space="preserve">0 | </v>
      </c>
      <c r="CU55" t="str">
        <v xml:space="preserve">0 | </v>
      </c>
      <c r="CV55" t="str">
        <v xml:space="preserve">0 | </v>
      </c>
      <c r="CW55" t="str">
        <v xml:space="preserve">0 | </v>
      </c>
      <c r="CX55" t="str">
        <v xml:space="preserve">0 | </v>
      </c>
      <c r="DQ55" cm="1">
        <f t="array" ref="DQ55:HM55">TRANSPOSE(_xlfn._xlws.SORT(_xlfn._xlws.FILTER(initialConditions[initial_conditions_level],initialConditions[experiment_ID]=A55)))</f>
        <v>0</v>
      </c>
      <c r="DR55">
        <v>0</v>
      </c>
      <c r="DS55">
        <v>0</v>
      </c>
      <c r="DT55">
        <v>0</v>
      </c>
      <c r="DU55">
        <v>0</v>
      </c>
      <c r="DV55">
        <v>0</v>
      </c>
      <c r="DW55">
        <v>0</v>
      </c>
      <c r="DX55">
        <v>0</v>
      </c>
      <c r="DY55">
        <v>0</v>
      </c>
      <c r="DZ55">
        <v>0</v>
      </c>
      <c r="EA55">
        <v>0</v>
      </c>
      <c r="EB55">
        <v>0</v>
      </c>
      <c r="EC55">
        <v>0</v>
      </c>
      <c r="ED55">
        <v>0</v>
      </c>
      <c r="EE55">
        <v>0</v>
      </c>
      <c r="EF55">
        <v>0</v>
      </c>
      <c r="EG55">
        <v>0</v>
      </c>
      <c r="EH55">
        <v>0</v>
      </c>
      <c r="EI55">
        <v>0</v>
      </c>
      <c r="EJ55">
        <v>0</v>
      </c>
      <c r="EK55">
        <v>0</v>
      </c>
      <c r="EL55">
        <v>0</v>
      </c>
      <c r="EM55">
        <v>0</v>
      </c>
      <c r="EN55">
        <v>0</v>
      </c>
      <c r="EO55">
        <v>0</v>
      </c>
      <c r="EP55">
        <v>0</v>
      </c>
      <c r="EQ55">
        <v>0</v>
      </c>
      <c r="ER55">
        <v>0</v>
      </c>
      <c r="ES55">
        <v>0</v>
      </c>
      <c r="ET55">
        <v>0</v>
      </c>
      <c r="EU55">
        <v>0</v>
      </c>
      <c r="EV55">
        <v>0</v>
      </c>
      <c r="EW55">
        <v>0</v>
      </c>
      <c r="EX55">
        <v>0</v>
      </c>
      <c r="EY55">
        <v>0</v>
      </c>
      <c r="EZ55">
        <v>0</v>
      </c>
      <c r="FA55">
        <v>0</v>
      </c>
      <c r="FB55">
        <v>0</v>
      </c>
      <c r="FC55">
        <v>0</v>
      </c>
      <c r="FD55">
        <v>0</v>
      </c>
      <c r="FE55">
        <v>0</v>
      </c>
      <c r="FF55">
        <v>0</v>
      </c>
      <c r="FG55">
        <v>0</v>
      </c>
      <c r="FH55">
        <v>0</v>
      </c>
      <c r="FI55">
        <v>0</v>
      </c>
      <c r="FJ55">
        <v>0</v>
      </c>
      <c r="FK55">
        <v>0</v>
      </c>
      <c r="FL55">
        <v>0</v>
      </c>
      <c r="FM55">
        <v>0</v>
      </c>
      <c r="FN55">
        <v>0</v>
      </c>
      <c r="FO55">
        <v>0</v>
      </c>
      <c r="FP55">
        <v>0</v>
      </c>
      <c r="FQ55">
        <v>0</v>
      </c>
      <c r="FR55">
        <v>0</v>
      </c>
      <c r="FS55">
        <v>0</v>
      </c>
      <c r="FT55">
        <v>0</v>
      </c>
      <c r="FU55">
        <v>0</v>
      </c>
      <c r="FV55">
        <v>0</v>
      </c>
      <c r="FW55">
        <v>0</v>
      </c>
      <c r="FX55">
        <v>0</v>
      </c>
      <c r="FY55">
        <v>0</v>
      </c>
      <c r="FZ55">
        <v>0</v>
      </c>
      <c r="GA55">
        <v>0</v>
      </c>
      <c r="GB55">
        <v>0</v>
      </c>
      <c r="GC55">
        <v>0</v>
      </c>
      <c r="GD55">
        <v>0</v>
      </c>
      <c r="GE55">
        <v>0</v>
      </c>
      <c r="GF55">
        <v>0</v>
      </c>
      <c r="GG55">
        <v>0</v>
      </c>
      <c r="GH55">
        <v>0</v>
      </c>
      <c r="GI55">
        <v>0</v>
      </c>
      <c r="GJ55">
        <v>0</v>
      </c>
      <c r="GK55">
        <v>0</v>
      </c>
      <c r="GL55">
        <v>0</v>
      </c>
      <c r="GM55">
        <v>0</v>
      </c>
      <c r="GN55">
        <v>0</v>
      </c>
      <c r="GO55">
        <v>0</v>
      </c>
      <c r="GP55">
        <v>0</v>
      </c>
      <c r="GQ55">
        <v>0</v>
      </c>
      <c r="GR55">
        <v>0</v>
      </c>
      <c r="GS55">
        <v>0</v>
      </c>
      <c r="GT55">
        <v>0</v>
      </c>
      <c r="GU55">
        <v>0</v>
      </c>
      <c r="GV55">
        <v>0</v>
      </c>
      <c r="GW55">
        <v>0</v>
      </c>
      <c r="GX55">
        <v>0</v>
      </c>
      <c r="GY55">
        <v>0</v>
      </c>
      <c r="GZ55">
        <v>0</v>
      </c>
      <c r="HA55">
        <v>0</v>
      </c>
      <c r="HB55">
        <v>0</v>
      </c>
      <c r="HC55">
        <v>0</v>
      </c>
      <c r="HD55">
        <v>0</v>
      </c>
      <c r="HE55">
        <v>0</v>
      </c>
      <c r="HF55">
        <v>0</v>
      </c>
      <c r="HG55">
        <v>0</v>
      </c>
      <c r="HH55">
        <v>0</v>
      </c>
      <c r="HI55">
        <v>0</v>
      </c>
      <c r="HJ55">
        <v>0</v>
      </c>
      <c r="HK55">
        <v>0</v>
      </c>
      <c r="HL55">
        <v>0</v>
      </c>
      <c r="HM55" t="str">
        <v/>
      </c>
    </row>
    <row r="56" spans="2:221" x14ac:dyDescent="0.35">
      <c r="B56" t="str" cm="1">
        <f t="array" ref="B56:CX56">TRANSPOSE(_xlfn._xlws.SORT(_xlfn._xlws.FILTER(initialConditions[initial_conditions_level]&amp;" | "&amp;initialConditions[initial_conditions_name],initialConditions[experiment_ID]=A56)))</f>
        <v xml:space="preserve"> | </v>
      </c>
      <c r="C56" t="str">
        <v xml:space="preserve">0 | </v>
      </c>
      <c r="D56" t="str">
        <v xml:space="preserve">0 | </v>
      </c>
      <c r="E56" t="str">
        <v xml:space="preserve">0 | </v>
      </c>
      <c r="F56" t="str">
        <v xml:space="preserve">0 | </v>
      </c>
      <c r="G56" t="str">
        <v xml:space="preserve">0 | </v>
      </c>
      <c r="H56" t="str">
        <v xml:space="preserve">0 | </v>
      </c>
      <c r="I56" t="str">
        <v xml:space="preserve">0 | </v>
      </c>
      <c r="J56" t="str">
        <v xml:space="preserve">0 | </v>
      </c>
      <c r="K56" t="str">
        <v xml:space="preserve">0 | </v>
      </c>
      <c r="L56" t="str">
        <v xml:space="preserve">0 | </v>
      </c>
      <c r="M56" t="str">
        <v xml:space="preserve">0 | </v>
      </c>
      <c r="N56" t="str">
        <v xml:space="preserve">0 | </v>
      </c>
      <c r="O56" t="str">
        <v xml:space="preserve">0 | </v>
      </c>
      <c r="P56" t="str">
        <v xml:space="preserve">0 | </v>
      </c>
      <c r="Q56" t="str">
        <v xml:space="preserve">0 | </v>
      </c>
      <c r="R56" t="str">
        <v xml:space="preserve">0 | </v>
      </c>
      <c r="S56" t="str">
        <v xml:space="preserve">0 | </v>
      </c>
      <c r="T56" t="str">
        <v xml:space="preserve">0 | </v>
      </c>
      <c r="U56" t="str">
        <v xml:space="preserve">0 | </v>
      </c>
      <c r="V56" t="str">
        <v xml:space="preserve">0 | </v>
      </c>
      <c r="W56" t="str">
        <v xml:space="preserve">0 | </v>
      </c>
      <c r="X56" t="str">
        <v xml:space="preserve">0 | </v>
      </c>
      <c r="Y56" t="str">
        <v xml:space="preserve">0 | </v>
      </c>
      <c r="Z56" t="str">
        <v xml:space="preserve">0 | </v>
      </c>
      <c r="AA56" t="str">
        <v xml:space="preserve">0 | </v>
      </c>
      <c r="AB56" t="str">
        <v xml:space="preserve">0 | </v>
      </c>
      <c r="AC56" t="str">
        <v xml:space="preserve">0 | </v>
      </c>
      <c r="AD56" t="str">
        <v xml:space="preserve">0 | </v>
      </c>
      <c r="AE56" t="str">
        <v xml:space="preserve">0 | </v>
      </c>
      <c r="AF56" t="str">
        <v xml:space="preserve">0 | </v>
      </c>
      <c r="AG56" t="str">
        <v xml:space="preserve">0 | </v>
      </c>
      <c r="AH56" t="str">
        <v xml:space="preserve">0 | </v>
      </c>
      <c r="AI56" t="str">
        <v xml:space="preserve">0 | </v>
      </c>
      <c r="AJ56" t="str">
        <v xml:space="preserve">0 | </v>
      </c>
      <c r="AK56" t="str">
        <v xml:space="preserve">0 | </v>
      </c>
      <c r="AL56" t="str">
        <v xml:space="preserve">0 | </v>
      </c>
      <c r="AM56" t="str">
        <v xml:space="preserve">0 | </v>
      </c>
      <c r="AN56" t="str">
        <v xml:space="preserve">0 | </v>
      </c>
      <c r="AO56" t="str">
        <v xml:space="preserve">0 | </v>
      </c>
      <c r="AP56" t="str">
        <v xml:space="preserve">0 | </v>
      </c>
      <c r="AQ56" t="str">
        <v xml:space="preserve">0 | </v>
      </c>
      <c r="AR56" t="str">
        <v xml:space="preserve">0 | </v>
      </c>
      <c r="AS56" t="str">
        <v xml:space="preserve">0 | </v>
      </c>
      <c r="AT56" t="str">
        <v xml:space="preserve">0 | </v>
      </c>
      <c r="AU56" t="str">
        <v xml:space="preserve">0 | </v>
      </c>
      <c r="AV56" t="str">
        <v xml:space="preserve">0 | </v>
      </c>
      <c r="AW56" t="str">
        <v xml:space="preserve">0 | </v>
      </c>
      <c r="AX56" t="str">
        <v xml:space="preserve">0 | </v>
      </c>
      <c r="AY56" t="str">
        <v xml:space="preserve">0 | </v>
      </c>
      <c r="AZ56" t="str">
        <v xml:space="preserve">0 | </v>
      </c>
      <c r="BA56" t="str">
        <v xml:space="preserve">0 | </v>
      </c>
      <c r="BB56" t="str">
        <v xml:space="preserve">0 | </v>
      </c>
      <c r="BC56" t="str">
        <v xml:space="preserve">0 | </v>
      </c>
      <c r="BD56" t="str">
        <v xml:space="preserve">0 | </v>
      </c>
      <c r="BE56" t="str">
        <v xml:space="preserve">0 | </v>
      </c>
      <c r="BF56" t="str">
        <v xml:space="preserve">0 | </v>
      </c>
      <c r="BG56" t="str">
        <v xml:space="preserve">0 | </v>
      </c>
      <c r="BH56" t="str">
        <v xml:space="preserve">0 | </v>
      </c>
      <c r="BI56" t="str">
        <v xml:space="preserve">0 | </v>
      </c>
      <c r="BJ56" t="str">
        <v xml:space="preserve">0 | </v>
      </c>
      <c r="BK56" t="str">
        <v xml:space="preserve">0 | </v>
      </c>
      <c r="BL56" t="str">
        <v xml:space="preserve">0 | </v>
      </c>
      <c r="BM56" t="str">
        <v xml:space="preserve">0 | </v>
      </c>
      <c r="BN56" t="str">
        <v xml:space="preserve">0 | </v>
      </c>
      <c r="BO56" t="str">
        <v xml:space="preserve">0 | </v>
      </c>
      <c r="BP56" t="str">
        <v xml:space="preserve">0 | </v>
      </c>
      <c r="BQ56" t="str">
        <v xml:space="preserve">0 | </v>
      </c>
      <c r="BR56" t="str">
        <v xml:space="preserve">0 | </v>
      </c>
      <c r="BS56" t="str">
        <v xml:space="preserve">0 | </v>
      </c>
      <c r="BT56" t="str">
        <v xml:space="preserve">0 | </v>
      </c>
      <c r="BU56" t="str">
        <v xml:space="preserve">0 | </v>
      </c>
      <c r="BV56" t="str">
        <v xml:space="preserve">0 | </v>
      </c>
      <c r="BW56" t="str">
        <v xml:space="preserve">0 | </v>
      </c>
      <c r="BX56" t="str">
        <v xml:space="preserve">0 | </v>
      </c>
      <c r="BY56" t="str">
        <v xml:space="preserve">0 | </v>
      </c>
      <c r="BZ56" t="str">
        <v xml:space="preserve">0 | </v>
      </c>
      <c r="CA56" t="str">
        <v xml:space="preserve">0 | </v>
      </c>
      <c r="CB56" t="str">
        <v xml:space="preserve">0 | </v>
      </c>
      <c r="CC56" t="str">
        <v xml:space="preserve">0 | </v>
      </c>
      <c r="CD56" t="str">
        <v xml:space="preserve">0 | </v>
      </c>
      <c r="CE56" t="str">
        <v xml:space="preserve">0 | </v>
      </c>
      <c r="CF56" t="str">
        <v xml:space="preserve">0 | </v>
      </c>
      <c r="CG56" t="str">
        <v xml:space="preserve">0 | </v>
      </c>
      <c r="CH56" t="str">
        <v xml:space="preserve">0 | </v>
      </c>
      <c r="CI56" t="str">
        <v xml:space="preserve">0 | </v>
      </c>
      <c r="CJ56" t="str">
        <v xml:space="preserve">0 | </v>
      </c>
      <c r="CK56" t="str">
        <v xml:space="preserve">0 | </v>
      </c>
      <c r="CL56" t="str">
        <v xml:space="preserve">0 | </v>
      </c>
      <c r="CM56" t="str">
        <v xml:space="preserve">0 | </v>
      </c>
      <c r="CN56" t="str">
        <v xml:space="preserve">0 | </v>
      </c>
      <c r="CO56" t="str">
        <v xml:space="preserve">0 | </v>
      </c>
      <c r="CP56" t="str">
        <v xml:space="preserve">0 | </v>
      </c>
      <c r="CQ56" t="str">
        <v xml:space="preserve">0 | </v>
      </c>
      <c r="CR56" t="str">
        <v xml:space="preserve">0 | </v>
      </c>
      <c r="CS56" t="str">
        <v xml:space="preserve">0 | </v>
      </c>
      <c r="CT56" t="str">
        <v xml:space="preserve">0 | </v>
      </c>
      <c r="CU56" t="str">
        <v xml:space="preserve">0 | </v>
      </c>
      <c r="CV56" t="str">
        <v xml:space="preserve">0 | </v>
      </c>
      <c r="CW56" t="str">
        <v xml:space="preserve">0 | </v>
      </c>
      <c r="CX56" t="str">
        <v xml:space="preserve">0 | </v>
      </c>
      <c r="DQ56" cm="1">
        <f t="array" ref="DQ56:HM56">TRANSPOSE(_xlfn._xlws.SORT(_xlfn._xlws.FILTER(initialConditions[initial_conditions_level],initialConditions[experiment_ID]=A56)))</f>
        <v>0</v>
      </c>
      <c r="DR56">
        <v>0</v>
      </c>
      <c r="DS56">
        <v>0</v>
      </c>
      <c r="DT56">
        <v>0</v>
      </c>
      <c r="DU56">
        <v>0</v>
      </c>
      <c r="DV56">
        <v>0</v>
      </c>
      <c r="DW56">
        <v>0</v>
      </c>
      <c r="DX56">
        <v>0</v>
      </c>
      <c r="DY56">
        <v>0</v>
      </c>
      <c r="DZ56">
        <v>0</v>
      </c>
      <c r="EA56">
        <v>0</v>
      </c>
      <c r="EB56">
        <v>0</v>
      </c>
      <c r="EC56">
        <v>0</v>
      </c>
      <c r="ED56">
        <v>0</v>
      </c>
      <c r="EE56">
        <v>0</v>
      </c>
      <c r="EF56">
        <v>0</v>
      </c>
      <c r="EG56">
        <v>0</v>
      </c>
      <c r="EH56">
        <v>0</v>
      </c>
      <c r="EI56">
        <v>0</v>
      </c>
      <c r="EJ56">
        <v>0</v>
      </c>
      <c r="EK56">
        <v>0</v>
      </c>
      <c r="EL56">
        <v>0</v>
      </c>
      <c r="EM56">
        <v>0</v>
      </c>
      <c r="EN56">
        <v>0</v>
      </c>
      <c r="EO56">
        <v>0</v>
      </c>
      <c r="EP56">
        <v>0</v>
      </c>
      <c r="EQ56">
        <v>0</v>
      </c>
      <c r="ER56">
        <v>0</v>
      </c>
      <c r="ES56">
        <v>0</v>
      </c>
      <c r="ET56">
        <v>0</v>
      </c>
      <c r="EU56">
        <v>0</v>
      </c>
      <c r="EV56">
        <v>0</v>
      </c>
      <c r="EW56">
        <v>0</v>
      </c>
      <c r="EX56">
        <v>0</v>
      </c>
      <c r="EY56">
        <v>0</v>
      </c>
      <c r="EZ56">
        <v>0</v>
      </c>
      <c r="FA56">
        <v>0</v>
      </c>
      <c r="FB56">
        <v>0</v>
      </c>
      <c r="FC56">
        <v>0</v>
      </c>
      <c r="FD56">
        <v>0</v>
      </c>
      <c r="FE56">
        <v>0</v>
      </c>
      <c r="FF56">
        <v>0</v>
      </c>
      <c r="FG56">
        <v>0</v>
      </c>
      <c r="FH56">
        <v>0</v>
      </c>
      <c r="FI56">
        <v>0</v>
      </c>
      <c r="FJ56">
        <v>0</v>
      </c>
      <c r="FK56">
        <v>0</v>
      </c>
      <c r="FL56">
        <v>0</v>
      </c>
      <c r="FM56">
        <v>0</v>
      </c>
      <c r="FN56">
        <v>0</v>
      </c>
      <c r="FO56">
        <v>0</v>
      </c>
      <c r="FP56">
        <v>0</v>
      </c>
      <c r="FQ56">
        <v>0</v>
      </c>
      <c r="FR56">
        <v>0</v>
      </c>
      <c r="FS56">
        <v>0</v>
      </c>
      <c r="FT56">
        <v>0</v>
      </c>
      <c r="FU56">
        <v>0</v>
      </c>
      <c r="FV56">
        <v>0</v>
      </c>
      <c r="FW56">
        <v>0</v>
      </c>
      <c r="FX56">
        <v>0</v>
      </c>
      <c r="FY56">
        <v>0</v>
      </c>
      <c r="FZ56">
        <v>0</v>
      </c>
      <c r="GA56">
        <v>0</v>
      </c>
      <c r="GB56">
        <v>0</v>
      </c>
      <c r="GC56">
        <v>0</v>
      </c>
      <c r="GD56">
        <v>0</v>
      </c>
      <c r="GE56">
        <v>0</v>
      </c>
      <c r="GF56">
        <v>0</v>
      </c>
      <c r="GG56">
        <v>0</v>
      </c>
      <c r="GH56">
        <v>0</v>
      </c>
      <c r="GI56">
        <v>0</v>
      </c>
      <c r="GJ56">
        <v>0</v>
      </c>
      <c r="GK56">
        <v>0</v>
      </c>
      <c r="GL56">
        <v>0</v>
      </c>
      <c r="GM56">
        <v>0</v>
      </c>
      <c r="GN56">
        <v>0</v>
      </c>
      <c r="GO56">
        <v>0</v>
      </c>
      <c r="GP56">
        <v>0</v>
      </c>
      <c r="GQ56">
        <v>0</v>
      </c>
      <c r="GR56">
        <v>0</v>
      </c>
      <c r="GS56">
        <v>0</v>
      </c>
      <c r="GT56">
        <v>0</v>
      </c>
      <c r="GU56">
        <v>0</v>
      </c>
      <c r="GV56">
        <v>0</v>
      </c>
      <c r="GW56">
        <v>0</v>
      </c>
      <c r="GX56">
        <v>0</v>
      </c>
      <c r="GY56">
        <v>0</v>
      </c>
      <c r="GZ56">
        <v>0</v>
      </c>
      <c r="HA56">
        <v>0</v>
      </c>
      <c r="HB56">
        <v>0</v>
      </c>
      <c r="HC56">
        <v>0</v>
      </c>
      <c r="HD56">
        <v>0</v>
      </c>
      <c r="HE56">
        <v>0</v>
      </c>
      <c r="HF56">
        <v>0</v>
      </c>
      <c r="HG56">
        <v>0</v>
      </c>
      <c r="HH56">
        <v>0</v>
      </c>
      <c r="HI56">
        <v>0</v>
      </c>
      <c r="HJ56">
        <v>0</v>
      </c>
      <c r="HK56">
        <v>0</v>
      </c>
      <c r="HL56">
        <v>0</v>
      </c>
      <c r="HM56" t="str">
        <v/>
      </c>
    </row>
    <row r="57" spans="2:221" x14ac:dyDescent="0.35">
      <c r="B57" t="str" cm="1">
        <f t="array" ref="B57:CX57">TRANSPOSE(_xlfn._xlws.SORT(_xlfn._xlws.FILTER(initialConditions[initial_conditions_level]&amp;" | "&amp;initialConditions[initial_conditions_name],initialConditions[experiment_ID]=A57)))</f>
        <v xml:space="preserve"> | </v>
      </c>
      <c r="C57" t="str">
        <v xml:space="preserve">0 | </v>
      </c>
      <c r="D57" t="str">
        <v xml:space="preserve">0 | </v>
      </c>
      <c r="E57" t="str">
        <v xml:space="preserve">0 | </v>
      </c>
      <c r="F57" t="str">
        <v xml:space="preserve">0 | </v>
      </c>
      <c r="G57" t="str">
        <v xml:space="preserve">0 | </v>
      </c>
      <c r="H57" t="str">
        <v xml:space="preserve">0 | </v>
      </c>
      <c r="I57" t="str">
        <v xml:space="preserve">0 | </v>
      </c>
      <c r="J57" t="str">
        <v xml:space="preserve">0 | </v>
      </c>
      <c r="K57" t="str">
        <v xml:space="preserve">0 | </v>
      </c>
      <c r="L57" t="str">
        <v xml:space="preserve">0 | </v>
      </c>
      <c r="M57" t="str">
        <v xml:space="preserve">0 | </v>
      </c>
      <c r="N57" t="str">
        <v xml:space="preserve">0 | </v>
      </c>
      <c r="O57" t="str">
        <v xml:space="preserve">0 | </v>
      </c>
      <c r="P57" t="str">
        <v xml:space="preserve">0 | </v>
      </c>
      <c r="Q57" t="str">
        <v xml:space="preserve">0 | </v>
      </c>
      <c r="R57" t="str">
        <v xml:space="preserve">0 | </v>
      </c>
      <c r="S57" t="str">
        <v xml:space="preserve">0 | </v>
      </c>
      <c r="T57" t="str">
        <v xml:space="preserve">0 | </v>
      </c>
      <c r="U57" t="str">
        <v xml:space="preserve">0 | </v>
      </c>
      <c r="V57" t="str">
        <v xml:space="preserve">0 | </v>
      </c>
      <c r="W57" t="str">
        <v xml:space="preserve">0 | </v>
      </c>
      <c r="X57" t="str">
        <v xml:space="preserve">0 | </v>
      </c>
      <c r="Y57" t="str">
        <v xml:space="preserve">0 | </v>
      </c>
      <c r="Z57" t="str">
        <v xml:space="preserve">0 | </v>
      </c>
      <c r="AA57" t="str">
        <v xml:space="preserve">0 | </v>
      </c>
      <c r="AB57" t="str">
        <v xml:space="preserve">0 | </v>
      </c>
      <c r="AC57" t="str">
        <v xml:space="preserve">0 | </v>
      </c>
      <c r="AD57" t="str">
        <v xml:space="preserve">0 | </v>
      </c>
      <c r="AE57" t="str">
        <v xml:space="preserve">0 | </v>
      </c>
      <c r="AF57" t="str">
        <v xml:space="preserve">0 | </v>
      </c>
      <c r="AG57" t="str">
        <v xml:space="preserve">0 | </v>
      </c>
      <c r="AH57" t="str">
        <v xml:space="preserve">0 | </v>
      </c>
      <c r="AI57" t="str">
        <v xml:space="preserve">0 | </v>
      </c>
      <c r="AJ57" t="str">
        <v xml:space="preserve">0 | </v>
      </c>
      <c r="AK57" t="str">
        <v xml:space="preserve">0 | </v>
      </c>
      <c r="AL57" t="str">
        <v xml:space="preserve">0 | </v>
      </c>
      <c r="AM57" t="str">
        <v xml:space="preserve">0 | </v>
      </c>
      <c r="AN57" t="str">
        <v xml:space="preserve">0 | </v>
      </c>
      <c r="AO57" t="str">
        <v xml:space="preserve">0 | </v>
      </c>
      <c r="AP57" t="str">
        <v xml:space="preserve">0 | </v>
      </c>
      <c r="AQ57" t="str">
        <v xml:space="preserve">0 | </v>
      </c>
      <c r="AR57" t="str">
        <v xml:space="preserve">0 | </v>
      </c>
      <c r="AS57" t="str">
        <v xml:space="preserve">0 | </v>
      </c>
      <c r="AT57" t="str">
        <v xml:space="preserve">0 | </v>
      </c>
      <c r="AU57" t="str">
        <v xml:space="preserve">0 | </v>
      </c>
      <c r="AV57" t="str">
        <v xml:space="preserve">0 | </v>
      </c>
      <c r="AW57" t="str">
        <v xml:space="preserve">0 | </v>
      </c>
      <c r="AX57" t="str">
        <v xml:space="preserve">0 | </v>
      </c>
      <c r="AY57" t="str">
        <v xml:space="preserve">0 | </v>
      </c>
      <c r="AZ57" t="str">
        <v xml:space="preserve">0 | </v>
      </c>
      <c r="BA57" t="str">
        <v xml:space="preserve">0 | </v>
      </c>
      <c r="BB57" t="str">
        <v xml:space="preserve">0 | </v>
      </c>
      <c r="BC57" t="str">
        <v xml:space="preserve">0 | </v>
      </c>
      <c r="BD57" t="str">
        <v xml:space="preserve">0 | </v>
      </c>
      <c r="BE57" t="str">
        <v xml:space="preserve">0 | </v>
      </c>
      <c r="BF57" t="str">
        <v xml:space="preserve">0 | </v>
      </c>
      <c r="BG57" t="str">
        <v xml:space="preserve">0 | </v>
      </c>
      <c r="BH57" t="str">
        <v xml:space="preserve">0 | </v>
      </c>
      <c r="BI57" t="str">
        <v xml:space="preserve">0 | </v>
      </c>
      <c r="BJ57" t="str">
        <v xml:space="preserve">0 | </v>
      </c>
      <c r="BK57" t="str">
        <v xml:space="preserve">0 | </v>
      </c>
      <c r="BL57" t="str">
        <v xml:space="preserve">0 | </v>
      </c>
      <c r="BM57" t="str">
        <v xml:space="preserve">0 | </v>
      </c>
      <c r="BN57" t="str">
        <v xml:space="preserve">0 | </v>
      </c>
      <c r="BO57" t="str">
        <v xml:space="preserve">0 | </v>
      </c>
      <c r="BP57" t="str">
        <v xml:space="preserve">0 | </v>
      </c>
      <c r="BQ57" t="str">
        <v xml:space="preserve">0 | </v>
      </c>
      <c r="BR57" t="str">
        <v xml:space="preserve">0 | </v>
      </c>
      <c r="BS57" t="str">
        <v xml:space="preserve">0 | </v>
      </c>
      <c r="BT57" t="str">
        <v xml:space="preserve">0 | </v>
      </c>
      <c r="BU57" t="str">
        <v xml:space="preserve">0 | </v>
      </c>
      <c r="BV57" t="str">
        <v xml:space="preserve">0 | </v>
      </c>
      <c r="BW57" t="str">
        <v xml:space="preserve">0 | </v>
      </c>
      <c r="BX57" t="str">
        <v xml:space="preserve">0 | </v>
      </c>
      <c r="BY57" t="str">
        <v xml:space="preserve">0 | </v>
      </c>
      <c r="BZ57" t="str">
        <v xml:space="preserve">0 | </v>
      </c>
      <c r="CA57" t="str">
        <v xml:space="preserve">0 | </v>
      </c>
      <c r="CB57" t="str">
        <v xml:space="preserve">0 | </v>
      </c>
      <c r="CC57" t="str">
        <v xml:space="preserve">0 | </v>
      </c>
      <c r="CD57" t="str">
        <v xml:space="preserve">0 | </v>
      </c>
      <c r="CE57" t="str">
        <v xml:space="preserve">0 | </v>
      </c>
      <c r="CF57" t="str">
        <v xml:space="preserve">0 | </v>
      </c>
      <c r="CG57" t="str">
        <v xml:space="preserve">0 | </v>
      </c>
      <c r="CH57" t="str">
        <v xml:space="preserve">0 | </v>
      </c>
      <c r="CI57" t="str">
        <v xml:space="preserve">0 | </v>
      </c>
      <c r="CJ57" t="str">
        <v xml:space="preserve">0 | </v>
      </c>
      <c r="CK57" t="str">
        <v xml:space="preserve">0 | </v>
      </c>
      <c r="CL57" t="str">
        <v xml:space="preserve">0 | </v>
      </c>
      <c r="CM57" t="str">
        <v xml:space="preserve">0 | </v>
      </c>
      <c r="CN57" t="str">
        <v xml:space="preserve">0 | </v>
      </c>
      <c r="CO57" t="str">
        <v xml:space="preserve">0 | </v>
      </c>
      <c r="CP57" t="str">
        <v xml:space="preserve">0 | </v>
      </c>
      <c r="CQ57" t="str">
        <v xml:space="preserve">0 | </v>
      </c>
      <c r="CR57" t="str">
        <v xml:space="preserve">0 | </v>
      </c>
      <c r="CS57" t="str">
        <v xml:space="preserve">0 | </v>
      </c>
      <c r="CT57" t="str">
        <v xml:space="preserve">0 | </v>
      </c>
      <c r="CU57" t="str">
        <v xml:space="preserve">0 | </v>
      </c>
      <c r="CV57" t="str">
        <v xml:space="preserve">0 | </v>
      </c>
      <c r="CW57" t="str">
        <v xml:space="preserve">0 | </v>
      </c>
      <c r="CX57" t="str">
        <v xml:space="preserve">0 | </v>
      </c>
      <c r="DQ57" cm="1">
        <f t="array" ref="DQ57:HM57">TRANSPOSE(_xlfn._xlws.SORT(_xlfn._xlws.FILTER(initialConditions[initial_conditions_level],initialConditions[experiment_ID]=A57)))</f>
        <v>0</v>
      </c>
      <c r="DR57">
        <v>0</v>
      </c>
      <c r="DS57">
        <v>0</v>
      </c>
      <c r="DT57">
        <v>0</v>
      </c>
      <c r="DU57">
        <v>0</v>
      </c>
      <c r="DV57">
        <v>0</v>
      </c>
      <c r="DW57">
        <v>0</v>
      </c>
      <c r="DX57">
        <v>0</v>
      </c>
      <c r="DY57">
        <v>0</v>
      </c>
      <c r="DZ57">
        <v>0</v>
      </c>
      <c r="EA57">
        <v>0</v>
      </c>
      <c r="EB57">
        <v>0</v>
      </c>
      <c r="EC57">
        <v>0</v>
      </c>
      <c r="ED57">
        <v>0</v>
      </c>
      <c r="EE57">
        <v>0</v>
      </c>
      <c r="EF57">
        <v>0</v>
      </c>
      <c r="EG57">
        <v>0</v>
      </c>
      <c r="EH57">
        <v>0</v>
      </c>
      <c r="EI57">
        <v>0</v>
      </c>
      <c r="EJ57">
        <v>0</v>
      </c>
      <c r="EK57">
        <v>0</v>
      </c>
      <c r="EL57">
        <v>0</v>
      </c>
      <c r="EM57">
        <v>0</v>
      </c>
      <c r="EN57">
        <v>0</v>
      </c>
      <c r="EO57">
        <v>0</v>
      </c>
      <c r="EP57">
        <v>0</v>
      </c>
      <c r="EQ57">
        <v>0</v>
      </c>
      <c r="ER57">
        <v>0</v>
      </c>
      <c r="ES57">
        <v>0</v>
      </c>
      <c r="ET57">
        <v>0</v>
      </c>
      <c r="EU57">
        <v>0</v>
      </c>
      <c r="EV57">
        <v>0</v>
      </c>
      <c r="EW57">
        <v>0</v>
      </c>
      <c r="EX57">
        <v>0</v>
      </c>
      <c r="EY57">
        <v>0</v>
      </c>
      <c r="EZ57">
        <v>0</v>
      </c>
      <c r="FA57">
        <v>0</v>
      </c>
      <c r="FB57">
        <v>0</v>
      </c>
      <c r="FC57">
        <v>0</v>
      </c>
      <c r="FD57">
        <v>0</v>
      </c>
      <c r="FE57">
        <v>0</v>
      </c>
      <c r="FF57">
        <v>0</v>
      </c>
      <c r="FG57">
        <v>0</v>
      </c>
      <c r="FH57">
        <v>0</v>
      </c>
      <c r="FI57">
        <v>0</v>
      </c>
      <c r="FJ57">
        <v>0</v>
      </c>
      <c r="FK57">
        <v>0</v>
      </c>
      <c r="FL57">
        <v>0</v>
      </c>
      <c r="FM57">
        <v>0</v>
      </c>
      <c r="FN57">
        <v>0</v>
      </c>
      <c r="FO57">
        <v>0</v>
      </c>
      <c r="FP57">
        <v>0</v>
      </c>
      <c r="FQ57">
        <v>0</v>
      </c>
      <c r="FR57">
        <v>0</v>
      </c>
      <c r="FS57">
        <v>0</v>
      </c>
      <c r="FT57">
        <v>0</v>
      </c>
      <c r="FU57">
        <v>0</v>
      </c>
      <c r="FV57">
        <v>0</v>
      </c>
      <c r="FW57">
        <v>0</v>
      </c>
      <c r="FX57">
        <v>0</v>
      </c>
      <c r="FY57">
        <v>0</v>
      </c>
      <c r="FZ57">
        <v>0</v>
      </c>
      <c r="GA57">
        <v>0</v>
      </c>
      <c r="GB57">
        <v>0</v>
      </c>
      <c r="GC57">
        <v>0</v>
      </c>
      <c r="GD57">
        <v>0</v>
      </c>
      <c r="GE57">
        <v>0</v>
      </c>
      <c r="GF57">
        <v>0</v>
      </c>
      <c r="GG57">
        <v>0</v>
      </c>
      <c r="GH57">
        <v>0</v>
      </c>
      <c r="GI57">
        <v>0</v>
      </c>
      <c r="GJ57">
        <v>0</v>
      </c>
      <c r="GK57">
        <v>0</v>
      </c>
      <c r="GL57">
        <v>0</v>
      </c>
      <c r="GM57">
        <v>0</v>
      </c>
      <c r="GN57">
        <v>0</v>
      </c>
      <c r="GO57">
        <v>0</v>
      </c>
      <c r="GP57">
        <v>0</v>
      </c>
      <c r="GQ57">
        <v>0</v>
      </c>
      <c r="GR57">
        <v>0</v>
      </c>
      <c r="GS57">
        <v>0</v>
      </c>
      <c r="GT57">
        <v>0</v>
      </c>
      <c r="GU57">
        <v>0</v>
      </c>
      <c r="GV57">
        <v>0</v>
      </c>
      <c r="GW57">
        <v>0</v>
      </c>
      <c r="GX57">
        <v>0</v>
      </c>
      <c r="GY57">
        <v>0</v>
      </c>
      <c r="GZ57">
        <v>0</v>
      </c>
      <c r="HA57">
        <v>0</v>
      </c>
      <c r="HB57">
        <v>0</v>
      </c>
      <c r="HC57">
        <v>0</v>
      </c>
      <c r="HD57">
        <v>0</v>
      </c>
      <c r="HE57">
        <v>0</v>
      </c>
      <c r="HF57">
        <v>0</v>
      </c>
      <c r="HG57">
        <v>0</v>
      </c>
      <c r="HH57">
        <v>0</v>
      </c>
      <c r="HI57">
        <v>0</v>
      </c>
      <c r="HJ57">
        <v>0</v>
      </c>
      <c r="HK57">
        <v>0</v>
      </c>
      <c r="HL57">
        <v>0</v>
      </c>
      <c r="HM57" t="str">
        <v/>
      </c>
    </row>
    <row r="58" spans="2:221" x14ac:dyDescent="0.35">
      <c r="B58" t="str" cm="1">
        <f t="array" ref="B58:CX58">TRANSPOSE(_xlfn._xlws.SORT(_xlfn._xlws.FILTER(initialConditions[initial_conditions_level]&amp;" | "&amp;initialConditions[initial_conditions_name],initialConditions[experiment_ID]=A58)))</f>
        <v xml:space="preserve"> | </v>
      </c>
      <c r="C58" t="str">
        <v xml:space="preserve">0 | </v>
      </c>
      <c r="D58" t="str">
        <v xml:space="preserve">0 | </v>
      </c>
      <c r="E58" t="str">
        <v xml:space="preserve">0 | </v>
      </c>
      <c r="F58" t="str">
        <v xml:space="preserve">0 | </v>
      </c>
      <c r="G58" t="str">
        <v xml:space="preserve">0 | </v>
      </c>
      <c r="H58" t="str">
        <v xml:space="preserve">0 | </v>
      </c>
      <c r="I58" t="str">
        <v xml:space="preserve">0 | </v>
      </c>
      <c r="J58" t="str">
        <v xml:space="preserve">0 | </v>
      </c>
      <c r="K58" t="str">
        <v xml:space="preserve">0 | </v>
      </c>
      <c r="L58" t="str">
        <v xml:space="preserve">0 | </v>
      </c>
      <c r="M58" t="str">
        <v xml:space="preserve">0 | </v>
      </c>
      <c r="N58" t="str">
        <v xml:space="preserve">0 | </v>
      </c>
      <c r="O58" t="str">
        <v xml:space="preserve">0 | </v>
      </c>
      <c r="P58" t="str">
        <v xml:space="preserve">0 | </v>
      </c>
      <c r="Q58" t="str">
        <v xml:space="preserve">0 | </v>
      </c>
      <c r="R58" t="str">
        <v xml:space="preserve">0 | </v>
      </c>
      <c r="S58" t="str">
        <v xml:space="preserve">0 | </v>
      </c>
      <c r="T58" t="str">
        <v xml:space="preserve">0 | </v>
      </c>
      <c r="U58" t="str">
        <v xml:space="preserve">0 | </v>
      </c>
      <c r="V58" t="str">
        <v xml:space="preserve">0 | </v>
      </c>
      <c r="W58" t="str">
        <v xml:space="preserve">0 | </v>
      </c>
      <c r="X58" t="str">
        <v xml:space="preserve">0 | </v>
      </c>
      <c r="Y58" t="str">
        <v xml:space="preserve">0 | </v>
      </c>
      <c r="Z58" t="str">
        <v xml:space="preserve">0 | </v>
      </c>
      <c r="AA58" t="str">
        <v xml:space="preserve">0 | </v>
      </c>
      <c r="AB58" t="str">
        <v xml:space="preserve">0 | </v>
      </c>
      <c r="AC58" t="str">
        <v xml:space="preserve">0 | </v>
      </c>
      <c r="AD58" t="str">
        <v xml:space="preserve">0 | </v>
      </c>
      <c r="AE58" t="str">
        <v xml:space="preserve">0 | </v>
      </c>
      <c r="AF58" t="str">
        <v xml:space="preserve">0 | </v>
      </c>
      <c r="AG58" t="str">
        <v xml:space="preserve">0 | </v>
      </c>
      <c r="AH58" t="str">
        <v xml:space="preserve">0 | </v>
      </c>
      <c r="AI58" t="str">
        <v xml:space="preserve">0 | </v>
      </c>
      <c r="AJ58" t="str">
        <v xml:space="preserve">0 | </v>
      </c>
      <c r="AK58" t="str">
        <v xml:space="preserve">0 | </v>
      </c>
      <c r="AL58" t="str">
        <v xml:space="preserve">0 | </v>
      </c>
      <c r="AM58" t="str">
        <v xml:space="preserve">0 | </v>
      </c>
      <c r="AN58" t="str">
        <v xml:space="preserve">0 | </v>
      </c>
      <c r="AO58" t="str">
        <v xml:space="preserve">0 | </v>
      </c>
      <c r="AP58" t="str">
        <v xml:space="preserve">0 | </v>
      </c>
      <c r="AQ58" t="str">
        <v xml:space="preserve">0 | </v>
      </c>
      <c r="AR58" t="str">
        <v xml:space="preserve">0 | </v>
      </c>
      <c r="AS58" t="str">
        <v xml:space="preserve">0 | </v>
      </c>
      <c r="AT58" t="str">
        <v xml:space="preserve">0 | </v>
      </c>
      <c r="AU58" t="str">
        <v xml:space="preserve">0 | </v>
      </c>
      <c r="AV58" t="str">
        <v xml:space="preserve">0 | </v>
      </c>
      <c r="AW58" t="str">
        <v xml:space="preserve">0 | </v>
      </c>
      <c r="AX58" t="str">
        <v xml:space="preserve">0 | </v>
      </c>
      <c r="AY58" t="str">
        <v xml:space="preserve">0 | </v>
      </c>
      <c r="AZ58" t="str">
        <v xml:space="preserve">0 | </v>
      </c>
      <c r="BA58" t="str">
        <v xml:space="preserve">0 | </v>
      </c>
      <c r="BB58" t="str">
        <v xml:space="preserve">0 | </v>
      </c>
      <c r="BC58" t="str">
        <v xml:space="preserve">0 | </v>
      </c>
      <c r="BD58" t="str">
        <v xml:space="preserve">0 | </v>
      </c>
      <c r="BE58" t="str">
        <v xml:space="preserve">0 | </v>
      </c>
      <c r="BF58" t="str">
        <v xml:space="preserve">0 | </v>
      </c>
      <c r="BG58" t="str">
        <v xml:space="preserve">0 | </v>
      </c>
      <c r="BH58" t="str">
        <v xml:space="preserve">0 | </v>
      </c>
      <c r="BI58" t="str">
        <v xml:space="preserve">0 | </v>
      </c>
      <c r="BJ58" t="str">
        <v xml:space="preserve">0 | </v>
      </c>
      <c r="BK58" t="str">
        <v xml:space="preserve">0 | </v>
      </c>
      <c r="BL58" t="str">
        <v xml:space="preserve">0 | </v>
      </c>
      <c r="BM58" t="str">
        <v xml:space="preserve">0 | </v>
      </c>
      <c r="BN58" t="str">
        <v xml:space="preserve">0 | </v>
      </c>
      <c r="BO58" t="str">
        <v xml:space="preserve">0 | </v>
      </c>
      <c r="BP58" t="str">
        <v xml:space="preserve">0 | </v>
      </c>
      <c r="BQ58" t="str">
        <v xml:space="preserve">0 | </v>
      </c>
      <c r="BR58" t="str">
        <v xml:space="preserve">0 | </v>
      </c>
      <c r="BS58" t="str">
        <v xml:space="preserve">0 | </v>
      </c>
      <c r="BT58" t="str">
        <v xml:space="preserve">0 | </v>
      </c>
      <c r="BU58" t="str">
        <v xml:space="preserve">0 | </v>
      </c>
      <c r="BV58" t="str">
        <v xml:space="preserve">0 | </v>
      </c>
      <c r="BW58" t="str">
        <v xml:space="preserve">0 | </v>
      </c>
      <c r="BX58" t="str">
        <v xml:space="preserve">0 | </v>
      </c>
      <c r="BY58" t="str">
        <v xml:space="preserve">0 | </v>
      </c>
      <c r="BZ58" t="str">
        <v xml:space="preserve">0 | </v>
      </c>
      <c r="CA58" t="str">
        <v xml:space="preserve">0 | </v>
      </c>
      <c r="CB58" t="str">
        <v xml:space="preserve">0 | </v>
      </c>
      <c r="CC58" t="str">
        <v xml:space="preserve">0 | </v>
      </c>
      <c r="CD58" t="str">
        <v xml:space="preserve">0 | </v>
      </c>
      <c r="CE58" t="str">
        <v xml:space="preserve">0 | </v>
      </c>
      <c r="CF58" t="str">
        <v xml:space="preserve">0 | </v>
      </c>
      <c r="CG58" t="str">
        <v xml:space="preserve">0 | </v>
      </c>
      <c r="CH58" t="str">
        <v xml:space="preserve">0 | </v>
      </c>
      <c r="CI58" t="str">
        <v xml:space="preserve">0 | </v>
      </c>
      <c r="CJ58" t="str">
        <v xml:space="preserve">0 | </v>
      </c>
      <c r="CK58" t="str">
        <v xml:space="preserve">0 | </v>
      </c>
      <c r="CL58" t="str">
        <v xml:space="preserve">0 | </v>
      </c>
      <c r="CM58" t="str">
        <v xml:space="preserve">0 | </v>
      </c>
      <c r="CN58" t="str">
        <v xml:space="preserve">0 | </v>
      </c>
      <c r="CO58" t="str">
        <v xml:space="preserve">0 | </v>
      </c>
      <c r="CP58" t="str">
        <v xml:space="preserve">0 | </v>
      </c>
      <c r="CQ58" t="str">
        <v xml:space="preserve">0 | </v>
      </c>
      <c r="CR58" t="str">
        <v xml:space="preserve">0 | </v>
      </c>
      <c r="CS58" t="str">
        <v xml:space="preserve">0 | </v>
      </c>
      <c r="CT58" t="str">
        <v xml:space="preserve">0 | </v>
      </c>
      <c r="CU58" t="str">
        <v xml:space="preserve">0 | </v>
      </c>
      <c r="CV58" t="str">
        <v xml:space="preserve">0 | </v>
      </c>
      <c r="CW58" t="str">
        <v xml:space="preserve">0 | </v>
      </c>
      <c r="CX58" t="str">
        <v xml:space="preserve">0 | </v>
      </c>
      <c r="DQ58" cm="1">
        <f t="array" ref="DQ58:HM58">TRANSPOSE(_xlfn._xlws.SORT(_xlfn._xlws.FILTER(initialConditions[initial_conditions_level],initialConditions[experiment_ID]=A58)))</f>
        <v>0</v>
      </c>
      <c r="DR58">
        <v>0</v>
      </c>
      <c r="DS58">
        <v>0</v>
      </c>
      <c r="DT58">
        <v>0</v>
      </c>
      <c r="DU58">
        <v>0</v>
      </c>
      <c r="DV58">
        <v>0</v>
      </c>
      <c r="DW58">
        <v>0</v>
      </c>
      <c r="DX58">
        <v>0</v>
      </c>
      <c r="DY58">
        <v>0</v>
      </c>
      <c r="DZ58">
        <v>0</v>
      </c>
      <c r="EA58">
        <v>0</v>
      </c>
      <c r="EB58">
        <v>0</v>
      </c>
      <c r="EC58">
        <v>0</v>
      </c>
      <c r="ED58">
        <v>0</v>
      </c>
      <c r="EE58">
        <v>0</v>
      </c>
      <c r="EF58">
        <v>0</v>
      </c>
      <c r="EG58">
        <v>0</v>
      </c>
      <c r="EH58">
        <v>0</v>
      </c>
      <c r="EI58">
        <v>0</v>
      </c>
      <c r="EJ58">
        <v>0</v>
      </c>
      <c r="EK58">
        <v>0</v>
      </c>
      <c r="EL58">
        <v>0</v>
      </c>
      <c r="EM58">
        <v>0</v>
      </c>
      <c r="EN58">
        <v>0</v>
      </c>
      <c r="EO58">
        <v>0</v>
      </c>
      <c r="EP58">
        <v>0</v>
      </c>
      <c r="EQ58">
        <v>0</v>
      </c>
      <c r="ER58">
        <v>0</v>
      </c>
      <c r="ES58">
        <v>0</v>
      </c>
      <c r="ET58">
        <v>0</v>
      </c>
      <c r="EU58">
        <v>0</v>
      </c>
      <c r="EV58">
        <v>0</v>
      </c>
      <c r="EW58">
        <v>0</v>
      </c>
      <c r="EX58">
        <v>0</v>
      </c>
      <c r="EY58">
        <v>0</v>
      </c>
      <c r="EZ58">
        <v>0</v>
      </c>
      <c r="FA58">
        <v>0</v>
      </c>
      <c r="FB58">
        <v>0</v>
      </c>
      <c r="FC58">
        <v>0</v>
      </c>
      <c r="FD58">
        <v>0</v>
      </c>
      <c r="FE58">
        <v>0</v>
      </c>
      <c r="FF58">
        <v>0</v>
      </c>
      <c r="FG58">
        <v>0</v>
      </c>
      <c r="FH58">
        <v>0</v>
      </c>
      <c r="FI58">
        <v>0</v>
      </c>
      <c r="FJ58">
        <v>0</v>
      </c>
      <c r="FK58">
        <v>0</v>
      </c>
      <c r="FL58">
        <v>0</v>
      </c>
      <c r="FM58">
        <v>0</v>
      </c>
      <c r="FN58">
        <v>0</v>
      </c>
      <c r="FO58">
        <v>0</v>
      </c>
      <c r="FP58">
        <v>0</v>
      </c>
      <c r="FQ58">
        <v>0</v>
      </c>
      <c r="FR58">
        <v>0</v>
      </c>
      <c r="FS58">
        <v>0</v>
      </c>
      <c r="FT58">
        <v>0</v>
      </c>
      <c r="FU58">
        <v>0</v>
      </c>
      <c r="FV58">
        <v>0</v>
      </c>
      <c r="FW58">
        <v>0</v>
      </c>
      <c r="FX58">
        <v>0</v>
      </c>
      <c r="FY58">
        <v>0</v>
      </c>
      <c r="FZ58">
        <v>0</v>
      </c>
      <c r="GA58">
        <v>0</v>
      </c>
      <c r="GB58">
        <v>0</v>
      </c>
      <c r="GC58">
        <v>0</v>
      </c>
      <c r="GD58">
        <v>0</v>
      </c>
      <c r="GE58">
        <v>0</v>
      </c>
      <c r="GF58">
        <v>0</v>
      </c>
      <c r="GG58">
        <v>0</v>
      </c>
      <c r="GH58">
        <v>0</v>
      </c>
      <c r="GI58">
        <v>0</v>
      </c>
      <c r="GJ58">
        <v>0</v>
      </c>
      <c r="GK58">
        <v>0</v>
      </c>
      <c r="GL58">
        <v>0</v>
      </c>
      <c r="GM58">
        <v>0</v>
      </c>
      <c r="GN58">
        <v>0</v>
      </c>
      <c r="GO58">
        <v>0</v>
      </c>
      <c r="GP58">
        <v>0</v>
      </c>
      <c r="GQ58">
        <v>0</v>
      </c>
      <c r="GR58">
        <v>0</v>
      </c>
      <c r="GS58">
        <v>0</v>
      </c>
      <c r="GT58">
        <v>0</v>
      </c>
      <c r="GU58">
        <v>0</v>
      </c>
      <c r="GV58">
        <v>0</v>
      </c>
      <c r="GW58">
        <v>0</v>
      </c>
      <c r="GX58">
        <v>0</v>
      </c>
      <c r="GY58">
        <v>0</v>
      </c>
      <c r="GZ58">
        <v>0</v>
      </c>
      <c r="HA58">
        <v>0</v>
      </c>
      <c r="HB58">
        <v>0</v>
      </c>
      <c r="HC58">
        <v>0</v>
      </c>
      <c r="HD58">
        <v>0</v>
      </c>
      <c r="HE58">
        <v>0</v>
      </c>
      <c r="HF58">
        <v>0</v>
      </c>
      <c r="HG58">
        <v>0</v>
      </c>
      <c r="HH58">
        <v>0</v>
      </c>
      <c r="HI58">
        <v>0</v>
      </c>
      <c r="HJ58">
        <v>0</v>
      </c>
      <c r="HK58">
        <v>0</v>
      </c>
      <c r="HL58">
        <v>0</v>
      </c>
      <c r="HM58" t="str">
        <v/>
      </c>
    </row>
    <row r="59" spans="2:221" x14ac:dyDescent="0.35">
      <c r="B59" t="str" cm="1">
        <f t="array" ref="B59:CX59">TRANSPOSE(_xlfn._xlws.SORT(_xlfn._xlws.FILTER(initialConditions[initial_conditions_level]&amp;" | "&amp;initialConditions[initial_conditions_name],initialConditions[experiment_ID]=A59)))</f>
        <v xml:space="preserve"> | </v>
      </c>
      <c r="C59" t="str">
        <v xml:space="preserve">0 | </v>
      </c>
      <c r="D59" t="str">
        <v xml:space="preserve">0 | </v>
      </c>
      <c r="E59" t="str">
        <v xml:space="preserve">0 | </v>
      </c>
      <c r="F59" t="str">
        <v xml:space="preserve">0 | </v>
      </c>
      <c r="G59" t="str">
        <v xml:space="preserve">0 | </v>
      </c>
      <c r="H59" t="str">
        <v xml:space="preserve">0 | </v>
      </c>
      <c r="I59" t="str">
        <v xml:space="preserve">0 | </v>
      </c>
      <c r="J59" t="str">
        <v xml:space="preserve">0 | </v>
      </c>
      <c r="K59" t="str">
        <v xml:space="preserve">0 | </v>
      </c>
      <c r="L59" t="str">
        <v xml:space="preserve">0 | </v>
      </c>
      <c r="M59" t="str">
        <v xml:space="preserve">0 | </v>
      </c>
      <c r="N59" t="str">
        <v xml:space="preserve">0 | </v>
      </c>
      <c r="O59" t="str">
        <v xml:space="preserve">0 | </v>
      </c>
      <c r="P59" t="str">
        <v xml:space="preserve">0 | </v>
      </c>
      <c r="Q59" t="str">
        <v xml:space="preserve">0 | </v>
      </c>
      <c r="R59" t="str">
        <v xml:space="preserve">0 | </v>
      </c>
      <c r="S59" t="str">
        <v xml:space="preserve">0 | </v>
      </c>
      <c r="T59" t="str">
        <v xml:space="preserve">0 | </v>
      </c>
      <c r="U59" t="str">
        <v xml:space="preserve">0 | </v>
      </c>
      <c r="V59" t="str">
        <v xml:space="preserve">0 | </v>
      </c>
      <c r="W59" t="str">
        <v xml:space="preserve">0 | </v>
      </c>
      <c r="X59" t="str">
        <v xml:space="preserve">0 | </v>
      </c>
      <c r="Y59" t="str">
        <v xml:space="preserve">0 | </v>
      </c>
      <c r="Z59" t="str">
        <v xml:space="preserve">0 | </v>
      </c>
      <c r="AA59" t="str">
        <v xml:space="preserve">0 | </v>
      </c>
      <c r="AB59" t="str">
        <v xml:space="preserve">0 | </v>
      </c>
      <c r="AC59" t="str">
        <v xml:space="preserve">0 | </v>
      </c>
      <c r="AD59" t="str">
        <v xml:space="preserve">0 | </v>
      </c>
      <c r="AE59" t="str">
        <v xml:space="preserve">0 | </v>
      </c>
      <c r="AF59" t="str">
        <v xml:space="preserve">0 | </v>
      </c>
      <c r="AG59" t="str">
        <v xml:space="preserve">0 | </v>
      </c>
      <c r="AH59" t="str">
        <v xml:space="preserve">0 | </v>
      </c>
      <c r="AI59" t="str">
        <v xml:space="preserve">0 | </v>
      </c>
      <c r="AJ59" t="str">
        <v xml:space="preserve">0 | </v>
      </c>
      <c r="AK59" t="str">
        <v xml:space="preserve">0 | </v>
      </c>
      <c r="AL59" t="str">
        <v xml:space="preserve">0 | </v>
      </c>
      <c r="AM59" t="str">
        <v xml:space="preserve">0 | </v>
      </c>
      <c r="AN59" t="str">
        <v xml:space="preserve">0 | </v>
      </c>
      <c r="AO59" t="str">
        <v xml:space="preserve">0 | </v>
      </c>
      <c r="AP59" t="str">
        <v xml:space="preserve">0 | </v>
      </c>
      <c r="AQ59" t="str">
        <v xml:space="preserve">0 | </v>
      </c>
      <c r="AR59" t="str">
        <v xml:space="preserve">0 | </v>
      </c>
      <c r="AS59" t="str">
        <v xml:space="preserve">0 | </v>
      </c>
      <c r="AT59" t="str">
        <v xml:space="preserve">0 | </v>
      </c>
      <c r="AU59" t="str">
        <v xml:space="preserve">0 | </v>
      </c>
      <c r="AV59" t="str">
        <v xml:space="preserve">0 | </v>
      </c>
      <c r="AW59" t="str">
        <v xml:space="preserve">0 | </v>
      </c>
      <c r="AX59" t="str">
        <v xml:space="preserve">0 | </v>
      </c>
      <c r="AY59" t="str">
        <v xml:space="preserve">0 | </v>
      </c>
      <c r="AZ59" t="str">
        <v xml:space="preserve">0 | </v>
      </c>
      <c r="BA59" t="str">
        <v xml:space="preserve">0 | </v>
      </c>
      <c r="BB59" t="str">
        <v xml:space="preserve">0 | </v>
      </c>
      <c r="BC59" t="str">
        <v xml:space="preserve">0 | </v>
      </c>
      <c r="BD59" t="str">
        <v xml:space="preserve">0 | </v>
      </c>
      <c r="BE59" t="str">
        <v xml:space="preserve">0 | </v>
      </c>
      <c r="BF59" t="str">
        <v xml:space="preserve">0 | </v>
      </c>
      <c r="BG59" t="str">
        <v xml:space="preserve">0 | </v>
      </c>
      <c r="BH59" t="str">
        <v xml:space="preserve">0 | </v>
      </c>
      <c r="BI59" t="str">
        <v xml:space="preserve">0 | </v>
      </c>
      <c r="BJ59" t="str">
        <v xml:space="preserve">0 | </v>
      </c>
      <c r="BK59" t="str">
        <v xml:space="preserve">0 | </v>
      </c>
      <c r="BL59" t="str">
        <v xml:space="preserve">0 | </v>
      </c>
      <c r="BM59" t="str">
        <v xml:space="preserve">0 | </v>
      </c>
      <c r="BN59" t="str">
        <v xml:space="preserve">0 | </v>
      </c>
      <c r="BO59" t="str">
        <v xml:space="preserve">0 | </v>
      </c>
      <c r="BP59" t="str">
        <v xml:space="preserve">0 | </v>
      </c>
      <c r="BQ59" t="str">
        <v xml:space="preserve">0 | </v>
      </c>
      <c r="BR59" t="str">
        <v xml:space="preserve">0 | </v>
      </c>
      <c r="BS59" t="str">
        <v xml:space="preserve">0 | </v>
      </c>
      <c r="BT59" t="str">
        <v xml:space="preserve">0 | </v>
      </c>
      <c r="BU59" t="str">
        <v xml:space="preserve">0 | </v>
      </c>
      <c r="BV59" t="str">
        <v xml:space="preserve">0 | </v>
      </c>
      <c r="BW59" t="str">
        <v xml:space="preserve">0 | </v>
      </c>
      <c r="BX59" t="str">
        <v xml:space="preserve">0 | </v>
      </c>
      <c r="BY59" t="str">
        <v xml:space="preserve">0 | </v>
      </c>
      <c r="BZ59" t="str">
        <v xml:space="preserve">0 | </v>
      </c>
      <c r="CA59" t="str">
        <v xml:space="preserve">0 | </v>
      </c>
      <c r="CB59" t="str">
        <v xml:space="preserve">0 | </v>
      </c>
      <c r="CC59" t="str">
        <v xml:space="preserve">0 | </v>
      </c>
      <c r="CD59" t="str">
        <v xml:space="preserve">0 | </v>
      </c>
      <c r="CE59" t="str">
        <v xml:space="preserve">0 | </v>
      </c>
      <c r="CF59" t="str">
        <v xml:space="preserve">0 | </v>
      </c>
      <c r="CG59" t="str">
        <v xml:space="preserve">0 | </v>
      </c>
      <c r="CH59" t="str">
        <v xml:space="preserve">0 | </v>
      </c>
      <c r="CI59" t="str">
        <v xml:space="preserve">0 | </v>
      </c>
      <c r="CJ59" t="str">
        <v xml:space="preserve">0 | </v>
      </c>
      <c r="CK59" t="str">
        <v xml:space="preserve">0 | </v>
      </c>
      <c r="CL59" t="str">
        <v xml:space="preserve">0 | </v>
      </c>
      <c r="CM59" t="str">
        <v xml:space="preserve">0 | </v>
      </c>
      <c r="CN59" t="str">
        <v xml:space="preserve">0 | </v>
      </c>
      <c r="CO59" t="str">
        <v xml:space="preserve">0 | </v>
      </c>
      <c r="CP59" t="str">
        <v xml:space="preserve">0 | </v>
      </c>
      <c r="CQ59" t="str">
        <v xml:space="preserve">0 | </v>
      </c>
      <c r="CR59" t="str">
        <v xml:space="preserve">0 | </v>
      </c>
      <c r="CS59" t="str">
        <v xml:space="preserve">0 | </v>
      </c>
      <c r="CT59" t="str">
        <v xml:space="preserve">0 | </v>
      </c>
      <c r="CU59" t="str">
        <v xml:space="preserve">0 | </v>
      </c>
      <c r="CV59" t="str">
        <v xml:space="preserve">0 | </v>
      </c>
      <c r="CW59" t="str">
        <v xml:space="preserve">0 | </v>
      </c>
      <c r="CX59" t="str">
        <v xml:space="preserve">0 | </v>
      </c>
      <c r="DQ59" cm="1">
        <f t="array" ref="DQ59:HM59">TRANSPOSE(_xlfn._xlws.SORT(_xlfn._xlws.FILTER(initialConditions[initial_conditions_level],initialConditions[experiment_ID]=A59)))</f>
        <v>0</v>
      </c>
      <c r="DR59">
        <v>0</v>
      </c>
      <c r="DS59">
        <v>0</v>
      </c>
      <c r="DT59">
        <v>0</v>
      </c>
      <c r="DU59">
        <v>0</v>
      </c>
      <c r="DV59">
        <v>0</v>
      </c>
      <c r="DW59">
        <v>0</v>
      </c>
      <c r="DX59">
        <v>0</v>
      </c>
      <c r="DY59">
        <v>0</v>
      </c>
      <c r="DZ59">
        <v>0</v>
      </c>
      <c r="EA59">
        <v>0</v>
      </c>
      <c r="EB59">
        <v>0</v>
      </c>
      <c r="EC59">
        <v>0</v>
      </c>
      <c r="ED59">
        <v>0</v>
      </c>
      <c r="EE59">
        <v>0</v>
      </c>
      <c r="EF59">
        <v>0</v>
      </c>
      <c r="EG59">
        <v>0</v>
      </c>
      <c r="EH59">
        <v>0</v>
      </c>
      <c r="EI59">
        <v>0</v>
      </c>
      <c r="EJ59">
        <v>0</v>
      </c>
      <c r="EK59">
        <v>0</v>
      </c>
      <c r="EL59">
        <v>0</v>
      </c>
      <c r="EM59">
        <v>0</v>
      </c>
      <c r="EN59">
        <v>0</v>
      </c>
      <c r="EO59">
        <v>0</v>
      </c>
      <c r="EP59">
        <v>0</v>
      </c>
      <c r="EQ59">
        <v>0</v>
      </c>
      <c r="ER59">
        <v>0</v>
      </c>
      <c r="ES59">
        <v>0</v>
      </c>
      <c r="ET59">
        <v>0</v>
      </c>
      <c r="EU59">
        <v>0</v>
      </c>
      <c r="EV59">
        <v>0</v>
      </c>
      <c r="EW59">
        <v>0</v>
      </c>
      <c r="EX59">
        <v>0</v>
      </c>
      <c r="EY59">
        <v>0</v>
      </c>
      <c r="EZ59">
        <v>0</v>
      </c>
      <c r="FA59">
        <v>0</v>
      </c>
      <c r="FB59">
        <v>0</v>
      </c>
      <c r="FC59">
        <v>0</v>
      </c>
      <c r="FD59">
        <v>0</v>
      </c>
      <c r="FE59">
        <v>0</v>
      </c>
      <c r="FF59">
        <v>0</v>
      </c>
      <c r="FG59">
        <v>0</v>
      </c>
      <c r="FH59">
        <v>0</v>
      </c>
      <c r="FI59">
        <v>0</v>
      </c>
      <c r="FJ59">
        <v>0</v>
      </c>
      <c r="FK59">
        <v>0</v>
      </c>
      <c r="FL59">
        <v>0</v>
      </c>
      <c r="FM59">
        <v>0</v>
      </c>
      <c r="FN59">
        <v>0</v>
      </c>
      <c r="FO59">
        <v>0</v>
      </c>
      <c r="FP59">
        <v>0</v>
      </c>
      <c r="FQ59">
        <v>0</v>
      </c>
      <c r="FR59">
        <v>0</v>
      </c>
      <c r="FS59">
        <v>0</v>
      </c>
      <c r="FT59">
        <v>0</v>
      </c>
      <c r="FU59">
        <v>0</v>
      </c>
      <c r="FV59">
        <v>0</v>
      </c>
      <c r="FW59">
        <v>0</v>
      </c>
      <c r="FX59">
        <v>0</v>
      </c>
      <c r="FY59">
        <v>0</v>
      </c>
      <c r="FZ59">
        <v>0</v>
      </c>
      <c r="GA59">
        <v>0</v>
      </c>
      <c r="GB59">
        <v>0</v>
      </c>
      <c r="GC59">
        <v>0</v>
      </c>
      <c r="GD59">
        <v>0</v>
      </c>
      <c r="GE59">
        <v>0</v>
      </c>
      <c r="GF59">
        <v>0</v>
      </c>
      <c r="GG59">
        <v>0</v>
      </c>
      <c r="GH59">
        <v>0</v>
      </c>
      <c r="GI59">
        <v>0</v>
      </c>
      <c r="GJ59">
        <v>0</v>
      </c>
      <c r="GK59">
        <v>0</v>
      </c>
      <c r="GL59">
        <v>0</v>
      </c>
      <c r="GM59">
        <v>0</v>
      </c>
      <c r="GN59">
        <v>0</v>
      </c>
      <c r="GO59">
        <v>0</v>
      </c>
      <c r="GP59">
        <v>0</v>
      </c>
      <c r="GQ59">
        <v>0</v>
      </c>
      <c r="GR59">
        <v>0</v>
      </c>
      <c r="GS59">
        <v>0</v>
      </c>
      <c r="GT59">
        <v>0</v>
      </c>
      <c r="GU59">
        <v>0</v>
      </c>
      <c r="GV59">
        <v>0</v>
      </c>
      <c r="GW59">
        <v>0</v>
      </c>
      <c r="GX59">
        <v>0</v>
      </c>
      <c r="GY59">
        <v>0</v>
      </c>
      <c r="GZ59">
        <v>0</v>
      </c>
      <c r="HA59">
        <v>0</v>
      </c>
      <c r="HB59">
        <v>0</v>
      </c>
      <c r="HC59">
        <v>0</v>
      </c>
      <c r="HD59">
        <v>0</v>
      </c>
      <c r="HE59">
        <v>0</v>
      </c>
      <c r="HF59">
        <v>0</v>
      </c>
      <c r="HG59">
        <v>0</v>
      </c>
      <c r="HH59">
        <v>0</v>
      </c>
      <c r="HI59">
        <v>0</v>
      </c>
      <c r="HJ59">
        <v>0</v>
      </c>
      <c r="HK59">
        <v>0</v>
      </c>
      <c r="HL59">
        <v>0</v>
      </c>
      <c r="HM59" t="str">
        <v/>
      </c>
    </row>
    <row r="60" spans="2:221" x14ac:dyDescent="0.35">
      <c r="B60" t="str" cm="1">
        <f t="array" ref="B60:CX60">TRANSPOSE(_xlfn._xlws.SORT(_xlfn._xlws.FILTER(initialConditions[initial_conditions_level]&amp;" | "&amp;initialConditions[initial_conditions_name],initialConditions[experiment_ID]=A60)))</f>
        <v xml:space="preserve"> | </v>
      </c>
      <c r="C60" t="str">
        <v xml:space="preserve">0 | </v>
      </c>
      <c r="D60" t="str">
        <v xml:space="preserve">0 | </v>
      </c>
      <c r="E60" t="str">
        <v xml:space="preserve">0 | </v>
      </c>
      <c r="F60" t="str">
        <v xml:space="preserve">0 | </v>
      </c>
      <c r="G60" t="str">
        <v xml:space="preserve">0 | </v>
      </c>
      <c r="H60" t="str">
        <v xml:space="preserve">0 | </v>
      </c>
      <c r="I60" t="str">
        <v xml:space="preserve">0 | </v>
      </c>
      <c r="J60" t="str">
        <v xml:space="preserve">0 | </v>
      </c>
      <c r="K60" t="str">
        <v xml:space="preserve">0 | </v>
      </c>
      <c r="L60" t="str">
        <v xml:space="preserve">0 | </v>
      </c>
      <c r="M60" t="str">
        <v xml:space="preserve">0 | </v>
      </c>
      <c r="N60" t="str">
        <v xml:space="preserve">0 | </v>
      </c>
      <c r="O60" t="str">
        <v xml:space="preserve">0 | </v>
      </c>
      <c r="P60" t="str">
        <v xml:space="preserve">0 | </v>
      </c>
      <c r="Q60" t="str">
        <v xml:space="preserve">0 | </v>
      </c>
      <c r="R60" t="str">
        <v xml:space="preserve">0 | </v>
      </c>
      <c r="S60" t="str">
        <v xml:space="preserve">0 | </v>
      </c>
      <c r="T60" t="str">
        <v xml:space="preserve">0 | </v>
      </c>
      <c r="U60" t="str">
        <v xml:space="preserve">0 | </v>
      </c>
      <c r="V60" t="str">
        <v xml:space="preserve">0 | </v>
      </c>
      <c r="W60" t="str">
        <v xml:space="preserve">0 | </v>
      </c>
      <c r="X60" t="str">
        <v xml:space="preserve">0 | </v>
      </c>
      <c r="Y60" t="str">
        <v xml:space="preserve">0 | </v>
      </c>
      <c r="Z60" t="str">
        <v xml:space="preserve">0 | </v>
      </c>
      <c r="AA60" t="str">
        <v xml:space="preserve">0 | </v>
      </c>
      <c r="AB60" t="str">
        <v xml:space="preserve">0 | </v>
      </c>
      <c r="AC60" t="str">
        <v xml:space="preserve">0 | </v>
      </c>
      <c r="AD60" t="str">
        <v xml:space="preserve">0 | </v>
      </c>
      <c r="AE60" t="str">
        <v xml:space="preserve">0 | </v>
      </c>
      <c r="AF60" t="str">
        <v xml:space="preserve">0 | </v>
      </c>
      <c r="AG60" t="str">
        <v xml:space="preserve">0 | </v>
      </c>
      <c r="AH60" t="str">
        <v xml:space="preserve">0 | </v>
      </c>
      <c r="AI60" t="str">
        <v xml:space="preserve">0 | </v>
      </c>
      <c r="AJ60" t="str">
        <v xml:space="preserve">0 | </v>
      </c>
      <c r="AK60" t="str">
        <v xml:space="preserve">0 | </v>
      </c>
      <c r="AL60" t="str">
        <v xml:space="preserve">0 | </v>
      </c>
      <c r="AM60" t="str">
        <v xml:space="preserve">0 | </v>
      </c>
      <c r="AN60" t="str">
        <v xml:space="preserve">0 | </v>
      </c>
      <c r="AO60" t="str">
        <v xml:space="preserve">0 | </v>
      </c>
      <c r="AP60" t="str">
        <v xml:space="preserve">0 | </v>
      </c>
      <c r="AQ60" t="str">
        <v xml:space="preserve">0 | </v>
      </c>
      <c r="AR60" t="str">
        <v xml:space="preserve">0 | </v>
      </c>
      <c r="AS60" t="str">
        <v xml:space="preserve">0 | </v>
      </c>
      <c r="AT60" t="str">
        <v xml:space="preserve">0 | </v>
      </c>
      <c r="AU60" t="str">
        <v xml:space="preserve">0 | </v>
      </c>
      <c r="AV60" t="str">
        <v xml:space="preserve">0 | </v>
      </c>
      <c r="AW60" t="str">
        <v xml:space="preserve">0 | </v>
      </c>
      <c r="AX60" t="str">
        <v xml:space="preserve">0 | </v>
      </c>
      <c r="AY60" t="str">
        <v xml:space="preserve">0 | </v>
      </c>
      <c r="AZ60" t="str">
        <v xml:space="preserve">0 | </v>
      </c>
      <c r="BA60" t="str">
        <v xml:space="preserve">0 | </v>
      </c>
      <c r="BB60" t="str">
        <v xml:space="preserve">0 | </v>
      </c>
      <c r="BC60" t="str">
        <v xml:space="preserve">0 | </v>
      </c>
      <c r="BD60" t="str">
        <v xml:space="preserve">0 | </v>
      </c>
      <c r="BE60" t="str">
        <v xml:space="preserve">0 | </v>
      </c>
      <c r="BF60" t="str">
        <v xml:space="preserve">0 | </v>
      </c>
      <c r="BG60" t="str">
        <v xml:space="preserve">0 | </v>
      </c>
      <c r="BH60" t="str">
        <v xml:space="preserve">0 | </v>
      </c>
      <c r="BI60" t="str">
        <v xml:space="preserve">0 | </v>
      </c>
      <c r="BJ60" t="str">
        <v xml:space="preserve">0 | </v>
      </c>
      <c r="BK60" t="str">
        <v xml:space="preserve">0 | </v>
      </c>
      <c r="BL60" t="str">
        <v xml:space="preserve">0 | </v>
      </c>
      <c r="BM60" t="str">
        <v xml:space="preserve">0 | </v>
      </c>
      <c r="BN60" t="str">
        <v xml:space="preserve">0 | </v>
      </c>
      <c r="BO60" t="str">
        <v xml:space="preserve">0 | </v>
      </c>
      <c r="BP60" t="str">
        <v xml:space="preserve">0 | </v>
      </c>
      <c r="BQ60" t="str">
        <v xml:space="preserve">0 | </v>
      </c>
      <c r="BR60" t="str">
        <v xml:space="preserve">0 | </v>
      </c>
      <c r="BS60" t="str">
        <v xml:space="preserve">0 | </v>
      </c>
      <c r="BT60" t="str">
        <v xml:space="preserve">0 | </v>
      </c>
      <c r="BU60" t="str">
        <v xml:space="preserve">0 | </v>
      </c>
      <c r="BV60" t="str">
        <v xml:space="preserve">0 | </v>
      </c>
      <c r="BW60" t="str">
        <v xml:space="preserve">0 | </v>
      </c>
      <c r="BX60" t="str">
        <v xml:space="preserve">0 | </v>
      </c>
      <c r="BY60" t="str">
        <v xml:space="preserve">0 | </v>
      </c>
      <c r="BZ60" t="str">
        <v xml:space="preserve">0 | </v>
      </c>
      <c r="CA60" t="str">
        <v xml:space="preserve">0 | </v>
      </c>
      <c r="CB60" t="str">
        <v xml:space="preserve">0 | </v>
      </c>
      <c r="CC60" t="str">
        <v xml:space="preserve">0 | </v>
      </c>
      <c r="CD60" t="str">
        <v xml:space="preserve">0 | </v>
      </c>
      <c r="CE60" t="str">
        <v xml:space="preserve">0 | </v>
      </c>
      <c r="CF60" t="str">
        <v xml:space="preserve">0 | </v>
      </c>
      <c r="CG60" t="str">
        <v xml:space="preserve">0 | </v>
      </c>
      <c r="CH60" t="str">
        <v xml:space="preserve">0 | </v>
      </c>
      <c r="CI60" t="str">
        <v xml:space="preserve">0 | </v>
      </c>
      <c r="CJ60" t="str">
        <v xml:space="preserve">0 | </v>
      </c>
      <c r="CK60" t="str">
        <v xml:space="preserve">0 | </v>
      </c>
      <c r="CL60" t="str">
        <v xml:space="preserve">0 | </v>
      </c>
      <c r="CM60" t="str">
        <v xml:space="preserve">0 | </v>
      </c>
      <c r="CN60" t="str">
        <v xml:space="preserve">0 | </v>
      </c>
      <c r="CO60" t="str">
        <v xml:space="preserve">0 | </v>
      </c>
      <c r="CP60" t="str">
        <v xml:space="preserve">0 | </v>
      </c>
      <c r="CQ60" t="str">
        <v xml:space="preserve">0 | </v>
      </c>
      <c r="CR60" t="str">
        <v xml:space="preserve">0 | </v>
      </c>
      <c r="CS60" t="str">
        <v xml:space="preserve">0 | </v>
      </c>
      <c r="CT60" t="str">
        <v xml:space="preserve">0 | </v>
      </c>
      <c r="CU60" t="str">
        <v xml:space="preserve">0 | </v>
      </c>
      <c r="CV60" t="str">
        <v xml:space="preserve">0 | </v>
      </c>
      <c r="CW60" t="str">
        <v xml:space="preserve">0 | </v>
      </c>
      <c r="CX60" t="str">
        <v xml:space="preserve">0 | </v>
      </c>
      <c r="DQ60" cm="1">
        <f t="array" ref="DQ60:HM60">TRANSPOSE(_xlfn._xlws.SORT(_xlfn._xlws.FILTER(initialConditions[initial_conditions_level],initialConditions[experiment_ID]=A60)))</f>
        <v>0</v>
      </c>
      <c r="DR60">
        <v>0</v>
      </c>
      <c r="DS60">
        <v>0</v>
      </c>
      <c r="DT60">
        <v>0</v>
      </c>
      <c r="DU60">
        <v>0</v>
      </c>
      <c r="DV60">
        <v>0</v>
      </c>
      <c r="DW60">
        <v>0</v>
      </c>
      <c r="DX60">
        <v>0</v>
      </c>
      <c r="DY60">
        <v>0</v>
      </c>
      <c r="DZ60">
        <v>0</v>
      </c>
      <c r="EA60">
        <v>0</v>
      </c>
      <c r="EB60">
        <v>0</v>
      </c>
      <c r="EC60">
        <v>0</v>
      </c>
      <c r="ED60">
        <v>0</v>
      </c>
      <c r="EE60">
        <v>0</v>
      </c>
      <c r="EF60">
        <v>0</v>
      </c>
      <c r="EG60">
        <v>0</v>
      </c>
      <c r="EH60">
        <v>0</v>
      </c>
      <c r="EI60">
        <v>0</v>
      </c>
      <c r="EJ60">
        <v>0</v>
      </c>
      <c r="EK60">
        <v>0</v>
      </c>
      <c r="EL60">
        <v>0</v>
      </c>
      <c r="EM60">
        <v>0</v>
      </c>
      <c r="EN60">
        <v>0</v>
      </c>
      <c r="EO60">
        <v>0</v>
      </c>
      <c r="EP60">
        <v>0</v>
      </c>
      <c r="EQ60">
        <v>0</v>
      </c>
      <c r="ER60">
        <v>0</v>
      </c>
      <c r="ES60">
        <v>0</v>
      </c>
      <c r="ET60">
        <v>0</v>
      </c>
      <c r="EU60">
        <v>0</v>
      </c>
      <c r="EV60">
        <v>0</v>
      </c>
      <c r="EW60">
        <v>0</v>
      </c>
      <c r="EX60">
        <v>0</v>
      </c>
      <c r="EY60">
        <v>0</v>
      </c>
      <c r="EZ60">
        <v>0</v>
      </c>
      <c r="FA60">
        <v>0</v>
      </c>
      <c r="FB60">
        <v>0</v>
      </c>
      <c r="FC60">
        <v>0</v>
      </c>
      <c r="FD60">
        <v>0</v>
      </c>
      <c r="FE60">
        <v>0</v>
      </c>
      <c r="FF60">
        <v>0</v>
      </c>
      <c r="FG60">
        <v>0</v>
      </c>
      <c r="FH60">
        <v>0</v>
      </c>
      <c r="FI60">
        <v>0</v>
      </c>
      <c r="FJ60">
        <v>0</v>
      </c>
      <c r="FK60">
        <v>0</v>
      </c>
      <c r="FL60">
        <v>0</v>
      </c>
      <c r="FM60">
        <v>0</v>
      </c>
      <c r="FN60">
        <v>0</v>
      </c>
      <c r="FO60">
        <v>0</v>
      </c>
      <c r="FP60">
        <v>0</v>
      </c>
      <c r="FQ60">
        <v>0</v>
      </c>
      <c r="FR60">
        <v>0</v>
      </c>
      <c r="FS60">
        <v>0</v>
      </c>
      <c r="FT60">
        <v>0</v>
      </c>
      <c r="FU60">
        <v>0</v>
      </c>
      <c r="FV60">
        <v>0</v>
      </c>
      <c r="FW60">
        <v>0</v>
      </c>
      <c r="FX60">
        <v>0</v>
      </c>
      <c r="FY60">
        <v>0</v>
      </c>
      <c r="FZ60">
        <v>0</v>
      </c>
      <c r="GA60">
        <v>0</v>
      </c>
      <c r="GB60">
        <v>0</v>
      </c>
      <c r="GC60">
        <v>0</v>
      </c>
      <c r="GD60">
        <v>0</v>
      </c>
      <c r="GE60">
        <v>0</v>
      </c>
      <c r="GF60">
        <v>0</v>
      </c>
      <c r="GG60">
        <v>0</v>
      </c>
      <c r="GH60">
        <v>0</v>
      </c>
      <c r="GI60">
        <v>0</v>
      </c>
      <c r="GJ60">
        <v>0</v>
      </c>
      <c r="GK60">
        <v>0</v>
      </c>
      <c r="GL60">
        <v>0</v>
      </c>
      <c r="GM60">
        <v>0</v>
      </c>
      <c r="GN60">
        <v>0</v>
      </c>
      <c r="GO60">
        <v>0</v>
      </c>
      <c r="GP60">
        <v>0</v>
      </c>
      <c r="GQ60">
        <v>0</v>
      </c>
      <c r="GR60">
        <v>0</v>
      </c>
      <c r="GS60">
        <v>0</v>
      </c>
      <c r="GT60">
        <v>0</v>
      </c>
      <c r="GU60">
        <v>0</v>
      </c>
      <c r="GV60">
        <v>0</v>
      </c>
      <c r="GW60">
        <v>0</v>
      </c>
      <c r="GX60">
        <v>0</v>
      </c>
      <c r="GY60">
        <v>0</v>
      </c>
      <c r="GZ60">
        <v>0</v>
      </c>
      <c r="HA60">
        <v>0</v>
      </c>
      <c r="HB60">
        <v>0</v>
      </c>
      <c r="HC60">
        <v>0</v>
      </c>
      <c r="HD60">
        <v>0</v>
      </c>
      <c r="HE60">
        <v>0</v>
      </c>
      <c r="HF60">
        <v>0</v>
      </c>
      <c r="HG60">
        <v>0</v>
      </c>
      <c r="HH60">
        <v>0</v>
      </c>
      <c r="HI60">
        <v>0</v>
      </c>
      <c r="HJ60">
        <v>0</v>
      </c>
      <c r="HK60">
        <v>0</v>
      </c>
      <c r="HL60">
        <v>0</v>
      </c>
      <c r="HM60" t="str">
        <v/>
      </c>
    </row>
    <row r="61" spans="2:221" x14ac:dyDescent="0.35">
      <c r="B61" t="str" cm="1">
        <f t="array" ref="B61:CX61">TRANSPOSE(_xlfn._xlws.SORT(_xlfn._xlws.FILTER(initialConditions[initial_conditions_level]&amp;" | "&amp;initialConditions[initial_conditions_name],initialConditions[experiment_ID]=A61)))</f>
        <v xml:space="preserve"> | </v>
      </c>
      <c r="C61" t="str">
        <v xml:space="preserve">0 | </v>
      </c>
      <c r="D61" t="str">
        <v xml:space="preserve">0 | </v>
      </c>
      <c r="E61" t="str">
        <v xml:space="preserve">0 | </v>
      </c>
      <c r="F61" t="str">
        <v xml:space="preserve">0 | </v>
      </c>
      <c r="G61" t="str">
        <v xml:space="preserve">0 | </v>
      </c>
      <c r="H61" t="str">
        <v xml:space="preserve">0 | </v>
      </c>
      <c r="I61" t="str">
        <v xml:space="preserve">0 | </v>
      </c>
      <c r="J61" t="str">
        <v xml:space="preserve">0 | </v>
      </c>
      <c r="K61" t="str">
        <v xml:space="preserve">0 | </v>
      </c>
      <c r="L61" t="str">
        <v xml:space="preserve">0 | </v>
      </c>
      <c r="M61" t="str">
        <v xml:space="preserve">0 | </v>
      </c>
      <c r="N61" t="str">
        <v xml:space="preserve">0 | </v>
      </c>
      <c r="O61" t="str">
        <v xml:space="preserve">0 | </v>
      </c>
      <c r="P61" t="str">
        <v xml:space="preserve">0 | </v>
      </c>
      <c r="Q61" t="str">
        <v xml:space="preserve">0 | </v>
      </c>
      <c r="R61" t="str">
        <v xml:space="preserve">0 | </v>
      </c>
      <c r="S61" t="str">
        <v xml:space="preserve">0 | </v>
      </c>
      <c r="T61" t="str">
        <v xml:space="preserve">0 | </v>
      </c>
      <c r="U61" t="str">
        <v xml:space="preserve">0 | </v>
      </c>
      <c r="V61" t="str">
        <v xml:space="preserve">0 | </v>
      </c>
      <c r="W61" t="str">
        <v xml:space="preserve">0 | </v>
      </c>
      <c r="X61" t="str">
        <v xml:space="preserve">0 | </v>
      </c>
      <c r="Y61" t="str">
        <v xml:space="preserve">0 | </v>
      </c>
      <c r="Z61" t="str">
        <v xml:space="preserve">0 | </v>
      </c>
      <c r="AA61" t="str">
        <v xml:space="preserve">0 | </v>
      </c>
      <c r="AB61" t="str">
        <v xml:space="preserve">0 | </v>
      </c>
      <c r="AC61" t="str">
        <v xml:space="preserve">0 | </v>
      </c>
      <c r="AD61" t="str">
        <v xml:space="preserve">0 | </v>
      </c>
      <c r="AE61" t="str">
        <v xml:space="preserve">0 | </v>
      </c>
      <c r="AF61" t="str">
        <v xml:space="preserve">0 | </v>
      </c>
      <c r="AG61" t="str">
        <v xml:space="preserve">0 | </v>
      </c>
      <c r="AH61" t="str">
        <v xml:space="preserve">0 | </v>
      </c>
      <c r="AI61" t="str">
        <v xml:space="preserve">0 | </v>
      </c>
      <c r="AJ61" t="str">
        <v xml:space="preserve">0 | </v>
      </c>
      <c r="AK61" t="str">
        <v xml:space="preserve">0 | </v>
      </c>
      <c r="AL61" t="str">
        <v xml:space="preserve">0 | </v>
      </c>
      <c r="AM61" t="str">
        <v xml:space="preserve">0 | </v>
      </c>
      <c r="AN61" t="str">
        <v xml:space="preserve">0 | </v>
      </c>
      <c r="AO61" t="str">
        <v xml:space="preserve">0 | </v>
      </c>
      <c r="AP61" t="str">
        <v xml:space="preserve">0 | </v>
      </c>
      <c r="AQ61" t="str">
        <v xml:space="preserve">0 | </v>
      </c>
      <c r="AR61" t="str">
        <v xml:space="preserve">0 | </v>
      </c>
      <c r="AS61" t="str">
        <v xml:space="preserve">0 | </v>
      </c>
      <c r="AT61" t="str">
        <v xml:space="preserve">0 | </v>
      </c>
      <c r="AU61" t="str">
        <v xml:space="preserve">0 | </v>
      </c>
      <c r="AV61" t="str">
        <v xml:space="preserve">0 | </v>
      </c>
      <c r="AW61" t="str">
        <v xml:space="preserve">0 | </v>
      </c>
      <c r="AX61" t="str">
        <v xml:space="preserve">0 | </v>
      </c>
      <c r="AY61" t="str">
        <v xml:space="preserve">0 | </v>
      </c>
      <c r="AZ61" t="str">
        <v xml:space="preserve">0 | </v>
      </c>
      <c r="BA61" t="str">
        <v xml:space="preserve">0 | </v>
      </c>
      <c r="BB61" t="str">
        <v xml:space="preserve">0 | </v>
      </c>
      <c r="BC61" t="str">
        <v xml:space="preserve">0 | </v>
      </c>
      <c r="BD61" t="str">
        <v xml:space="preserve">0 | </v>
      </c>
      <c r="BE61" t="str">
        <v xml:space="preserve">0 | </v>
      </c>
      <c r="BF61" t="str">
        <v xml:space="preserve">0 | </v>
      </c>
      <c r="BG61" t="str">
        <v xml:space="preserve">0 | </v>
      </c>
      <c r="BH61" t="str">
        <v xml:space="preserve">0 | </v>
      </c>
      <c r="BI61" t="str">
        <v xml:space="preserve">0 | </v>
      </c>
      <c r="BJ61" t="str">
        <v xml:space="preserve">0 | </v>
      </c>
      <c r="BK61" t="str">
        <v xml:space="preserve">0 | </v>
      </c>
      <c r="BL61" t="str">
        <v xml:space="preserve">0 | </v>
      </c>
      <c r="BM61" t="str">
        <v xml:space="preserve">0 | </v>
      </c>
      <c r="BN61" t="str">
        <v xml:space="preserve">0 | </v>
      </c>
      <c r="BO61" t="str">
        <v xml:space="preserve">0 | </v>
      </c>
      <c r="BP61" t="str">
        <v xml:space="preserve">0 | </v>
      </c>
      <c r="BQ61" t="str">
        <v xml:space="preserve">0 | </v>
      </c>
      <c r="BR61" t="str">
        <v xml:space="preserve">0 | </v>
      </c>
      <c r="BS61" t="str">
        <v xml:space="preserve">0 | </v>
      </c>
      <c r="BT61" t="str">
        <v xml:space="preserve">0 | </v>
      </c>
      <c r="BU61" t="str">
        <v xml:space="preserve">0 | </v>
      </c>
      <c r="BV61" t="str">
        <v xml:space="preserve">0 | </v>
      </c>
      <c r="BW61" t="str">
        <v xml:space="preserve">0 | </v>
      </c>
      <c r="BX61" t="str">
        <v xml:space="preserve">0 | </v>
      </c>
      <c r="BY61" t="str">
        <v xml:space="preserve">0 | </v>
      </c>
      <c r="BZ61" t="str">
        <v xml:space="preserve">0 | </v>
      </c>
      <c r="CA61" t="str">
        <v xml:space="preserve">0 | </v>
      </c>
      <c r="CB61" t="str">
        <v xml:space="preserve">0 | </v>
      </c>
      <c r="CC61" t="str">
        <v xml:space="preserve">0 | </v>
      </c>
      <c r="CD61" t="str">
        <v xml:space="preserve">0 | </v>
      </c>
      <c r="CE61" t="str">
        <v xml:space="preserve">0 | </v>
      </c>
      <c r="CF61" t="str">
        <v xml:space="preserve">0 | </v>
      </c>
      <c r="CG61" t="str">
        <v xml:space="preserve">0 | </v>
      </c>
      <c r="CH61" t="str">
        <v xml:space="preserve">0 | </v>
      </c>
      <c r="CI61" t="str">
        <v xml:space="preserve">0 | </v>
      </c>
      <c r="CJ61" t="str">
        <v xml:space="preserve">0 | </v>
      </c>
      <c r="CK61" t="str">
        <v xml:space="preserve">0 | </v>
      </c>
      <c r="CL61" t="str">
        <v xml:space="preserve">0 | </v>
      </c>
      <c r="CM61" t="str">
        <v xml:space="preserve">0 | </v>
      </c>
      <c r="CN61" t="str">
        <v xml:space="preserve">0 | </v>
      </c>
      <c r="CO61" t="str">
        <v xml:space="preserve">0 | </v>
      </c>
      <c r="CP61" t="str">
        <v xml:space="preserve">0 | </v>
      </c>
      <c r="CQ61" t="str">
        <v xml:space="preserve">0 | </v>
      </c>
      <c r="CR61" t="str">
        <v xml:space="preserve">0 | </v>
      </c>
      <c r="CS61" t="str">
        <v xml:space="preserve">0 | </v>
      </c>
      <c r="CT61" t="str">
        <v xml:space="preserve">0 | </v>
      </c>
      <c r="CU61" t="str">
        <v xml:space="preserve">0 | </v>
      </c>
      <c r="CV61" t="str">
        <v xml:space="preserve">0 | </v>
      </c>
      <c r="CW61" t="str">
        <v xml:space="preserve">0 | </v>
      </c>
      <c r="CX61" t="str">
        <v xml:space="preserve">0 | </v>
      </c>
      <c r="DQ61" cm="1">
        <f t="array" ref="DQ61:HM61">TRANSPOSE(_xlfn._xlws.SORT(_xlfn._xlws.FILTER(initialConditions[initial_conditions_level],initialConditions[experiment_ID]=A61)))</f>
        <v>0</v>
      </c>
      <c r="DR61">
        <v>0</v>
      </c>
      <c r="DS61">
        <v>0</v>
      </c>
      <c r="DT61">
        <v>0</v>
      </c>
      <c r="DU61">
        <v>0</v>
      </c>
      <c r="DV61">
        <v>0</v>
      </c>
      <c r="DW61">
        <v>0</v>
      </c>
      <c r="DX61">
        <v>0</v>
      </c>
      <c r="DY61">
        <v>0</v>
      </c>
      <c r="DZ61">
        <v>0</v>
      </c>
      <c r="EA61">
        <v>0</v>
      </c>
      <c r="EB61">
        <v>0</v>
      </c>
      <c r="EC61">
        <v>0</v>
      </c>
      <c r="ED61">
        <v>0</v>
      </c>
      <c r="EE61">
        <v>0</v>
      </c>
      <c r="EF61">
        <v>0</v>
      </c>
      <c r="EG61">
        <v>0</v>
      </c>
      <c r="EH61">
        <v>0</v>
      </c>
      <c r="EI61">
        <v>0</v>
      </c>
      <c r="EJ61">
        <v>0</v>
      </c>
      <c r="EK61">
        <v>0</v>
      </c>
      <c r="EL61">
        <v>0</v>
      </c>
      <c r="EM61">
        <v>0</v>
      </c>
      <c r="EN61">
        <v>0</v>
      </c>
      <c r="EO61">
        <v>0</v>
      </c>
      <c r="EP61">
        <v>0</v>
      </c>
      <c r="EQ61">
        <v>0</v>
      </c>
      <c r="ER61">
        <v>0</v>
      </c>
      <c r="ES61">
        <v>0</v>
      </c>
      <c r="ET61">
        <v>0</v>
      </c>
      <c r="EU61">
        <v>0</v>
      </c>
      <c r="EV61">
        <v>0</v>
      </c>
      <c r="EW61">
        <v>0</v>
      </c>
      <c r="EX61">
        <v>0</v>
      </c>
      <c r="EY61">
        <v>0</v>
      </c>
      <c r="EZ61">
        <v>0</v>
      </c>
      <c r="FA61">
        <v>0</v>
      </c>
      <c r="FB61">
        <v>0</v>
      </c>
      <c r="FC61">
        <v>0</v>
      </c>
      <c r="FD61">
        <v>0</v>
      </c>
      <c r="FE61">
        <v>0</v>
      </c>
      <c r="FF61">
        <v>0</v>
      </c>
      <c r="FG61">
        <v>0</v>
      </c>
      <c r="FH61">
        <v>0</v>
      </c>
      <c r="FI61">
        <v>0</v>
      </c>
      <c r="FJ61">
        <v>0</v>
      </c>
      <c r="FK61">
        <v>0</v>
      </c>
      <c r="FL61">
        <v>0</v>
      </c>
      <c r="FM61">
        <v>0</v>
      </c>
      <c r="FN61">
        <v>0</v>
      </c>
      <c r="FO61">
        <v>0</v>
      </c>
      <c r="FP61">
        <v>0</v>
      </c>
      <c r="FQ61">
        <v>0</v>
      </c>
      <c r="FR61">
        <v>0</v>
      </c>
      <c r="FS61">
        <v>0</v>
      </c>
      <c r="FT61">
        <v>0</v>
      </c>
      <c r="FU61">
        <v>0</v>
      </c>
      <c r="FV61">
        <v>0</v>
      </c>
      <c r="FW61">
        <v>0</v>
      </c>
      <c r="FX61">
        <v>0</v>
      </c>
      <c r="FY61">
        <v>0</v>
      </c>
      <c r="FZ61">
        <v>0</v>
      </c>
      <c r="GA61">
        <v>0</v>
      </c>
      <c r="GB61">
        <v>0</v>
      </c>
      <c r="GC61">
        <v>0</v>
      </c>
      <c r="GD61">
        <v>0</v>
      </c>
      <c r="GE61">
        <v>0</v>
      </c>
      <c r="GF61">
        <v>0</v>
      </c>
      <c r="GG61">
        <v>0</v>
      </c>
      <c r="GH61">
        <v>0</v>
      </c>
      <c r="GI61">
        <v>0</v>
      </c>
      <c r="GJ61">
        <v>0</v>
      </c>
      <c r="GK61">
        <v>0</v>
      </c>
      <c r="GL61">
        <v>0</v>
      </c>
      <c r="GM61">
        <v>0</v>
      </c>
      <c r="GN61">
        <v>0</v>
      </c>
      <c r="GO61">
        <v>0</v>
      </c>
      <c r="GP61">
        <v>0</v>
      </c>
      <c r="GQ61">
        <v>0</v>
      </c>
      <c r="GR61">
        <v>0</v>
      </c>
      <c r="GS61">
        <v>0</v>
      </c>
      <c r="GT61">
        <v>0</v>
      </c>
      <c r="GU61">
        <v>0</v>
      </c>
      <c r="GV61">
        <v>0</v>
      </c>
      <c r="GW61">
        <v>0</v>
      </c>
      <c r="GX61">
        <v>0</v>
      </c>
      <c r="GY61">
        <v>0</v>
      </c>
      <c r="GZ61">
        <v>0</v>
      </c>
      <c r="HA61">
        <v>0</v>
      </c>
      <c r="HB61">
        <v>0</v>
      </c>
      <c r="HC61">
        <v>0</v>
      </c>
      <c r="HD61">
        <v>0</v>
      </c>
      <c r="HE61">
        <v>0</v>
      </c>
      <c r="HF61">
        <v>0</v>
      </c>
      <c r="HG61">
        <v>0</v>
      </c>
      <c r="HH61">
        <v>0</v>
      </c>
      <c r="HI61">
        <v>0</v>
      </c>
      <c r="HJ61">
        <v>0</v>
      </c>
      <c r="HK61">
        <v>0</v>
      </c>
      <c r="HL61">
        <v>0</v>
      </c>
      <c r="HM61" t="str">
        <v/>
      </c>
    </row>
    <row r="62" spans="2:221" x14ac:dyDescent="0.35">
      <c r="B62" t="str" cm="1">
        <f t="array" ref="B62:CX62">TRANSPOSE(_xlfn._xlws.SORT(_xlfn._xlws.FILTER(initialConditions[initial_conditions_level]&amp;" | "&amp;initialConditions[initial_conditions_name],initialConditions[experiment_ID]=A62)))</f>
        <v xml:space="preserve"> | </v>
      </c>
      <c r="C62" t="str">
        <v xml:space="preserve">0 | </v>
      </c>
      <c r="D62" t="str">
        <v xml:space="preserve">0 | </v>
      </c>
      <c r="E62" t="str">
        <v xml:space="preserve">0 | </v>
      </c>
      <c r="F62" t="str">
        <v xml:space="preserve">0 | </v>
      </c>
      <c r="G62" t="str">
        <v xml:space="preserve">0 | </v>
      </c>
      <c r="H62" t="str">
        <v xml:space="preserve">0 | </v>
      </c>
      <c r="I62" t="str">
        <v xml:space="preserve">0 | </v>
      </c>
      <c r="J62" t="str">
        <v xml:space="preserve">0 | </v>
      </c>
      <c r="K62" t="str">
        <v xml:space="preserve">0 | </v>
      </c>
      <c r="L62" t="str">
        <v xml:space="preserve">0 | </v>
      </c>
      <c r="M62" t="str">
        <v xml:space="preserve">0 | </v>
      </c>
      <c r="N62" t="str">
        <v xml:space="preserve">0 | </v>
      </c>
      <c r="O62" t="str">
        <v xml:space="preserve">0 | </v>
      </c>
      <c r="P62" t="str">
        <v xml:space="preserve">0 | </v>
      </c>
      <c r="Q62" t="str">
        <v xml:space="preserve">0 | </v>
      </c>
      <c r="R62" t="str">
        <v xml:space="preserve">0 | </v>
      </c>
      <c r="S62" t="str">
        <v xml:space="preserve">0 | </v>
      </c>
      <c r="T62" t="str">
        <v xml:space="preserve">0 | </v>
      </c>
      <c r="U62" t="str">
        <v xml:space="preserve">0 | </v>
      </c>
      <c r="V62" t="str">
        <v xml:space="preserve">0 | </v>
      </c>
      <c r="W62" t="str">
        <v xml:space="preserve">0 | </v>
      </c>
      <c r="X62" t="str">
        <v xml:space="preserve">0 | </v>
      </c>
      <c r="Y62" t="str">
        <v xml:space="preserve">0 | </v>
      </c>
      <c r="Z62" t="str">
        <v xml:space="preserve">0 | </v>
      </c>
      <c r="AA62" t="str">
        <v xml:space="preserve">0 | </v>
      </c>
      <c r="AB62" t="str">
        <v xml:space="preserve">0 | </v>
      </c>
      <c r="AC62" t="str">
        <v xml:space="preserve">0 | </v>
      </c>
      <c r="AD62" t="str">
        <v xml:space="preserve">0 | </v>
      </c>
      <c r="AE62" t="str">
        <v xml:space="preserve">0 | </v>
      </c>
      <c r="AF62" t="str">
        <v xml:space="preserve">0 | </v>
      </c>
      <c r="AG62" t="str">
        <v xml:space="preserve">0 | </v>
      </c>
      <c r="AH62" t="str">
        <v xml:space="preserve">0 | </v>
      </c>
      <c r="AI62" t="str">
        <v xml:space="preserve">0 | </v>
      </c>
      <c r="AJ62" t="str">
        <v xml:space="preserve">0 | </v>
      </c>
      <c r="AK62" t="str">
        <v xml:space="preserve">0 | </v>
      </c>
      <c r="AL62" t="str">
        <v xml:space="preserve">0 | </v>
      </c>
      <c r="AM62" t="str">
        <v xml:space="preserve">0 | </v>
      </c>
      <c r="AN62" t="str">
        <v xml:space="preserve">0 | </v>
      </c>
      <c r="AO62" t="str">
        <v xml:space="preserve">0 | </v>
      </c>
      <c r="AP62" t="str">
        <v xml:space="preserve">0 | </v>
      </c>
      <c r="AQ62" t="str">
        <v xml:space="preserve">0 | </v>
      </c>
      <c r="AR62" t="str">
        <v xml:space="preserve">0 | </v>
      </c>
      <c r="AS62" t="str">
        <v xml:space="preserve">0 | </v>
      </c>
      <c r="AT62" t="str">
        <v xml:space="preserve">0 | </v>
      </c>
      <c r="AU62" t="str">
        <v xml:space="preserve">0 | </v>
      </c>
      <c r="AV62" t="str">
        <v xml:space="preserve">0 | </v>
      </c>
      <c r="AW62" t="str">
        <v xml:space="preserve">0 | </v>
      </c>
      <c r="AX62" t="str">
        <v xml:space="preserve">0 | </v>
      </c>
      <c r="AY62" t="str">
        <v xml:space="preserve">0 | </v>
      </c>
      <c r="AZ62" t="str">
        <v xml:space="preserve">0 | </v>
      </c>
      <c r="BA62" t="str">
        <v xml:space="preserve">0 | </v>
      </c>
      <c r="BB62" t="str">
        <v xml:space="preserve">0 | </v>
      </c>
      <c r="BC62" t="str">
        <v xml:space="preserve">0 | </v>
      </c>
      <c r="BD62" t="str">
        <v xml:space="preserve">0 | </v>
      </c>
      <c r="BE62" t="str">
        <v xml:space="preserve">0 | </v>
      </c>
      <c r="BF62" t="str">
        <v xml:space="preserve">0 | </v>
      </c>
      <c r="BG62" t="str">
        <v xml:space="preserve">0 | </v>
      </c>
      <c r="BH62" t="str">
        <v xml:space="preserve">0 | </v>
      </c>
      <c r="BI62" t="str">
        <v xml:space="preserve">0 | </v>
      </c>
      <c r="BJ62" t="str">
        <v xml:space="preserve">0 | </v>
      </c>
      <c r="BK62" t="str">
        <v xml:space="preserve">0 | </v>
      </c>
      <c r="BL62" t="str">
        <v xml:space="preserve">0 | </v>
      </c>
      <c r="BM62" t="str">
        <v xml:space="preserve">0 | </v>
      </c>
      <c r="BN62" t="str">
        <v xml:space="preserve">0 | </v>
      </c>
      <c r="BO62" t="str">
        <v xml:space="preserve">0 | </v>
      </c>
      <c r="BP62" t="str">
        <v xml:space="preserve">0 | </v>
      </c>
      <c r="BQ62" t="str">
        <v xml:space="preserve">0 | </v>
      </c>
      <c r="BR62" t="str">
        <v xml:space="preserve">0 | </v>
      </c>
      <c r="BS62" t="str">
        <v xml:space="preserve">0 | </v>
      </c>
      <c r="BT62" t="str">
        <v xml:space="preserve">0 | </v>
      </c>
      <c r="BU62" t="str">
        <v xml:space="preserve">0 | </v>
      </c>
      <c r="BV62" t="str">
        <v xml:space="preserve">0 | </v>
      </c>
      <c r="BW62" t="str">
        <v xml:space="preserve">0 | </v>
      </c>
      <c r="BX62" t="str">
        <v xml:space="preserve">0 | </v>
      </c>
      <c r="BY62" t="str">
        <v xml:space="preserve">0 | </v>
      </c>
      <c r="BZ62" t="str">
        <v xml:space="preserve">0 | </v>
      </c>
      <c r="CA62" t="str">
        <v xml:space="preserve">0 | </v>
      </c>
      <c r="CB62" t="str">
        <v xml:space="preserve">0 | </v>
      </c>
      <c r="CC62" t="str">
        <v xml:space="preserve">0 | </v>
      </c>
      <c r="CD62" t="str">
        <v xml:space="preserve">0 | </v>
      </c>
      <c r="CE62" t="str">
        <v xml:space="preserve">0 | </v>
      </c>
      <c r="CF62" t="str">
        <v xml:space="preserve">0 | </v>
      </c>
      <c r="CG62" t="str">
        <v xml:space="preserve">0 | </v>
      </c>
      <c r="CH62" t="str">
        <v xml:space="preserve">0 | </v>
      </c>
      <c r="CI62" t="str">
        <v xml:space="preserve">0 | </v>
      </c>
      <c r="CJ62" t="str">
        <v xml:space="preserve">0 | </v>
      </c>
      <c r="CK62" t="str">
        <v xml:space="preserve">0 | </v>
      </c>
      <c r="CL62" t="str">
        <v xml:space="preserve">0 | </v>
      </c>
      <c r="CM62" t="str">
        <v xml:space="preserve">0 | </v>
      </c>
      <c r="CN62" t="str">
        <v xml:space="preserve">0 | </v>
      </c>
      <c r="CO62" t="str">
        <v xml:space="preserve">0 | </v>
      </c>
      <c r="CP62" t="str">
        <v xml:space="preserve">0 | </v>
      </c>
      <c r="CQ62" t="str">
        <v xml:space="preserve">0 | </v>
      </c>
      <c r="CR62" t="str">
        <v xml:space="preserve">0 | </v>
      </c>
      <c r="CS62" t="str">
        <v xml:space="preserve">0 | </v>
      </c>
      <c r="CT62" t="str">
        <v xml:space="preserve">0 | </v>
      </c>
      <c r="CU62" t="str">
        <v xml:space="preserve">0 | </v>
      </c>
      <c r="CV62" t="str">
        <v xml:space="preserve">0 | </v>
      </c>
      <c r="CW62" t="str">
        <v xml:space="preserve">0 | </v>
      </c>
      <c r="CX62" t="str">
        <v xml:space="preserve">0 | </v>
      </c>
      <c r="DQ62" cm="1">
        <f t="array" ref="DQ62:HM62">TRANSPOSE(_xlfn._xlws.SORT(_xlfn._xlws.FILTER(initialConditions[initial_conditions_level],initialConditions[experiment_ID]=A62)))</f>
        <v>0</v>
      </c>
      <c r="DR62">
        <v>0</v>
      </c>
      <c r="DS62">
        <v>0</v>
      </c>
      <c r="DT62">
        <v>0</v>
      </c>
      <c r="DU62">
        <v>0</v>
      </c>
      <c r="DV62">
        <v>0</v>
      </c>
      <c r="DW62">
        <v>0</v>
      </c>
      <c r="DX62">
        <v>0</v>
      </c>
      <c r="DY62">
        <v>0</v>
      </c>
      <c r="DZ62">
        <v>0</v>
      </c>
      <c r="EA62">
        <v>0</v>
      </c>
      <c r="EB62">
        <v>0</v>
      </c>
      <c r="EC62">
        <v>0</v>
      </c>
      <c r="ED62">
        <v>0</v>
      </c>
      <c r="EE62">
        <v>0</v>
      </c>
      <c r="EF62">
        <v>0</v>
      </c>
      <c r="EG62">
        <v>0</v>
      </c>
      <c r="EH62">
        <v>0</v>
      </c>
      <c r="EI62">
        <v>0</v>
      </c>
      <c r="EJ62">
        <v>0</v>
      </c>
      <c r="EK62">
        <v>0</v>
      </c>
      <c r="EL62">
        <v>0</v>
      </c>
      <c r="EM62">
        <v>0</v>
      </c>
      <c r="EN62">
        <v>0</v>
      </c>
      <c r="EO62">
        <v>0</v>
      </c>
      <c r="EP62">
        <v>0</v>
      </c>
      <c r="EQ62">
        <v>0</v>
      </c>
      <c r="ER62">
        <v>0</v>
      </c>
      <c r="ES62">
        <v>0</v>
      </c>
      <c r="ET62">
        <v>0</v>
      </c>
      <c r="EU62">
        <v>0</v>
      </c>
      <c r="EV62">
        <v>0</v>
      </c>
      <c r="EW62">
        <v>0</v>
      </c>
      <c r="EX62">
        <v>0</v>
      </c>
      <c r="EY62">
        <v>0</v>
      </c>
      <c r="EZ62">
        <v>0</v>
      </c>
      <c r="FA62">
        <v>0</v>
      </c>
      <c r="FB62">
        <v>0</v>
      </c>
      <c r="FC62">
        <v>0</v>
      </c>
      <c r="FD62">
        <v>0</v>
      </c>
      <c r="FE62">
        <v>0</v>
      </c>
      <c r="FF62">
        <v>0</v>
      </c>
      <c r="FG62">
        <v>0</v>
      </c>
      <c r="FH62">
        <v>0</v>
      </c>
      <c r="FI62">
        <v>0</v>
      </c>
      <c r="FJ62">
        <v>0</v>
      </c>
      <c r="FK62">
        <v>0</v>
      </c>
      <c r="FL62">
        <v>0</v>
      </c>
      <c r="FM62">
        <v>0</v>
      </c>
      <c r="FN62">
        <v>0</v>
      </c>
      <c r="FO62">
        <v>0</v>
      </c>
      <c r="FP62">
        <v>0</v>
      </c>
      <c r="FQ62">
        <v>0</v>
      </c>
      <c r="FR62">
        <v>0</v>
      </c>
      <c r="FS62">
        <v>0</v>
      </c>
      <c r="FT62">
        <v>0</v>
      </c>
      <c r="FU62">
        <v>0</v>
      </c>
      <c r="FV62">
        <v>0</v>
      </c>
      <c r="FW62">
        <v>0</v>
      </c>
      <c r="FX62">
        <v>0</v>
      </c>
      <c r="FY62">
        <v>0</v>
      </c>
      <c r="FZ62">
        <v>0</v>
      </c>
      <c r="GA62">
        <v>0</v>
      </c>
      <c r="GB62">
        <v>0</v>
      </c>
      <c r="GC62">
        <v>0</v>
      </c>
      <c r="GD62">
        <v>0</v>
      </c>
      <c r="GE62">
        <v>0</v>
      </c>
      <c r="GF62">
        <v>0</v>
      </c>
      <c r="GG62">
        <v>0</v>
      </c>
      <c r="GH62">
        <v>0</v>
      </c>
      <c r="GI62">
        <v>0</v>
      </c>
      <c r="GJ62">
        <v>0</v>
      </c>
      <c r="GK62">
        <v>0</v>
      </c>
      <c r="GL62">
        <v>0</v>
      </c>
      <c r="GM62">
        <v>0</v>
      </c>
      <c r="GN62">
        <v>0</v>
      </c>
      <c r="GO62">
        <v>0</v>
      </c>
      <c r="GP62">
        <v>0</v>
      </c>
      <c r="GQ62">
        <v>0</v>
      </c>
      <c r="GR62">
        <v>0</v>
      </c>
      <c r="GS62">
        <v>0</v>
      </c>
      <c r="GT62">
        <v>0</v>
      </c>
      <c r="GU62">
        <v>0</v>
      </c>
      <c r="GV62">
        <v>0</v>
      </c>
      <c r="GW62">
        <v>0</v>
      </c>
      <c r="GX62">
        <v>0</v>
      </c>
      <c r="GY62">
        <v>0</v>
      </c>
      <c r="GZ62">
        <v>0</v>
      </c>
      <c r="HA62">
        <v>0</v>
      </c>
      <c r="HB62">
        <v>0</v>
      </c>
      <c r="HC62">
        <v>0</v>
      </c>
      <c r="HD62">
        <v>0</v>
      </c>
      <c r="HE62">
        <v>0</v>
      </c>
      <c r="HF62">
        <v>0</v>
      </c>
      <c r="HG62">
        <v>0</v>
      </c>
      <c r="HH62">
        <v>0</v>
      </c>
      <c r="HI62">
        <v>0</v>
      </c>
      <c r="HJ62">
        <v>0</v>
      </c>
      <c r="HK62">
        <v>0</v>
      </c>
      <c r="HL62">
        <v>0</v>
      </c>
      <c r="HM62" t="str">
        <v/>
      </c>
    </row>
    <row r="63" spans="2:221" x14ac:dyDescent="0.35">
      <c r="B63" t="str" cm="1">
        <f t="array" ref="B63:CX63">TRANSPOSE(_xlfn._xlws.SORT(_xlfn._xlws.FILTER(initialConditions[initial_conditions_level]&amp;" | "&amp;initialConditions[initial_conditions_name],initialConditions[experiment_ID]=A63)))</f>
        <v xml:space="preserve"> | </v>
      </c>
      <c r="C63" t="str">
        <v xml:space="preserve">0 | </v>
      </c>
      <c r="D63" t="str">
        <v xml:space="preserve">0 | </v>
      </c>
      <c r="E63" t="str">
        <v xml:space="preserve">0 | </v>
      </c>
      <c r="F63" t="str">
        <v xml:space="preserve">0 | </v>
      </c>
      <c r="G63" t="str">
        <v xml:space="preserve">0 | </v>
      </c>
      <c r="H63" t="str">
        <v xml:space="preserve">0 | </v>
      </c>
      <c r="I63" t="str">
        <v xml:space="preserve">0 | </v>
      </c>
      <c r="J63" t="str">
        <v xml:space="preserve">0 | </v>
      </c>
      <c r="K63" t="str">
        <v xml:space="preserve">0 | </v>
      </c>
      <c r="L63" t="str">
        <v xml:space="preserve">0 | </v>
      </c>
      <c r="M63" t="str">
        <v xml:space="preserve">0 | </v>
      </c>
      <c r="N63" t="str">
        <v xml:space="preserve">0 | </v>
      </c>
      <c r="O63" t="str">
        <v xml:space="preserve">0 | </v>
      </c>
      <c r="P63" t="str">
        <v xml:space="preserve">0 | </v>
      </c>
      <c r="Q63" t="str">
        <v xml:space="preserve">0 | </v>
      </c>
      <c r="R63" t="str">
        <v xml:space="preserve">0 | </v>
      </c>
      <c r="S63" t="str">
        <v xml:space="preserve">0 | </v>
      </c>
      <c r="T63" t="str">
        <v xml:space="preserve">0 | </v>
      </c>
      <c r="U63" t="str">
        <v xml:space="preserve">0 | </v>
      </c>
      <c r="V63" t="str">
        <v xml:space="preserve">0 | </v>
      </c>
      <c r="W63" t="str">
        <v xml:space="preserve">0 | </v>
      </c>
      <c r="X63" t="str">
        <v xml:space="preserve">0 | </v>
      </c>
      <c r="Y63" t="str">
        <v xml:space="preserve">0 | </v>
      </c>
      <c r="Z63" t="str">
        <v xml:space="preserve">0 | </v>
      </c>
      <c r="AA63" t="str">
        <v xml:space="preserve">0 | </v>
      </c>
      <c r="AB63" t="str">
        <v xml:space="preserve">0 | </v>
      </c>
      <c r="AC63" t="str">
        <v xml:space="preserve">0 | </v>
      </c>
      <c r="AD63" t="str">
        <v xml:space="preserve">0 | </v>
      </c>
      <c r="AE63" t="str">
        <v xml:space="preserve">0 | </v>
      </c>
      <c r="AF63" t="str">
        <v xml:space="preserve">0 | </v>
      </c>
      <c r="AG63" t="str">
        <v xml:space="preserve">0 | </v>
      </c>
      <c r="AH63" t="str">
        <v xml:space="preserve">0 | </v>
      </c>
      <c r="AI63" t="str">
        <v xml:space="preserve">0 | </v>
      </c>
      <c r="AJ63" t="str">
        <v xml:space="preserve">0 | </v>
      </c>
      <c r="AK63" t="str">
        <v xml:space="preserve">0 | </v>
      </c>
      <c r="AL63" t="str">
        <v xml:space="preserve">0 | </v>
      </c>
      <c r="AM63" t="str">
        <v xml:space="preserve">0 | </v>
      </c>
      <c r="AN63" t="str">
        <v xml:space="preserve">0 | </v>
      </c>
      <c r="AO63" t="str">
        <v xml:space="preserve">0 | </v>
      </c>
      <c r="AP63" t="str">
        <v xml:space="preserve">0 | </v>
      </c>
      <c r="AQ63" t="str">
        <v xml:space="preserve">0 | </v>
      </c>
      <c r="AR63" t="str">
        <v xml:space="preserve">0 | </v>
      </c>
      <c r="AS63" t="str">
        <v xml:space="preserve">0 | </v>
      </c>
      <c r="AT63" t="str">
        <v xml:space="preserve">0 | </v>
      </c>
      <c r="AU63" t="str">
        <v xml:space="preserve">0 | </v>
      </c>
      <c r="AV63" t="str">
        <v xml:space="preserve">0 | </v>
      </c>
      <c r="AW63" t="str">
        <v xml:space="preserve">0 | </v>
      </c>
      <c r="AX63" t="str">
        <v xml:space="preserve">0 | </v>
      </c>
      <c r="AY63" t="str">
        <v xml:space="preserve">0 | </v>
      </c>
      <c r="AZ63" t="str">
        <v xml:space="preserve">0 | </v>
      </c>
      <c r="BA63" t="str">
        <v xml:space="preserve">0 | </v>
      </c>
      <c r="BB63" t="str">
        <v xml:space="preserve">0 | </v>
      </c>
      <c r="BC63" t="str">
        <v xml:space="preserve">0 | </v>
      </c>
      <c r="BD63" t="str">
        <v xml:space="preserve">0 | </v>
      </c>
      <c r="BE63" t="str">
        <v xml:space="preserve">0 | </v>
      </c>
      <c r="BF63" t="str">
        <v xml:space="preserve">0 | </v>
      </c>
      <c r="BG63" t="str">
        <v xml:space="preserve">0 | </v>
      </c>
      <c r="BH63" t="str">
        <v xml:space="preserve">0 | </v>
      </c>
      <c r="BI63" t="str">
        <v xml:space="preserve">0 | </v>
      </c>
      <c r="BJ63" t="str">
        <v xml:space="preserve">0 | </v>
      </c>
      <c r="BK63" t="str">
        <v xml:space="preserve">0 | </v>
      </c>
      <c r="BL63" t="str">
        <v xml:space="preserve">0 | </v>
      </c>
      <c r="BM63" t="str">
        <v xml:space="preserve">0 | </v>
      </c>
      <c r="BN63" t="str">
        <v xml:space="preserve">0 | </v>
      </c>
      <c r="BO63" t="str">
        <v xml:space="preserve">0 | </v>
      </c>
      <c r="BP63" t="str">
        <v xml:space="preserve">0 | </v>
      </c>
      <c r="BQ63" t="str">
        <v xml:space="preserve">0 | </v>
      </c>
      <c r="BR63" t="str">
        <v xml:space="preserve">0 | </v>
      </c>
      <c r="BS63" t="str">
        <v xml:space="preserve">0 | </v>
      </c>
      <c r="BT63" t="str">
        <v xml:space="preserve">0 | </v>
      </c>
      <c r="BU63" t="str">
        <v xml:space="preserve">0 | </v>
      </c>
      <c r="BV63" t="str">
        <v xml:space="preserve">0 | </v>
      </c>
      <c r="BW63" t="str">
        <v xml:space="preserve">0 | </v>
      </c>
      <c r="BX63" t="str">
        <v xml:space="preserve">0 | </v>
      </c>
      <c r="BY63" t="str">
        <v xml:space="preserve">0 | </v>
      </c>
      <c r="BZ63" t="str">
        <v xml:space="preserve">0 | </v>
      </c>
      <c r="CA63" t="str">
        <v xml:space="preserve">0 | </v>
      </c>
      <c r="CB63" t="str">
        <v xml:space="preserve">0 | </v>
      </c>
      <c r="CC63" t="str">
        <v xml:space="preserve">0 | </v>
      </c>
      <c r="CD63" t="str">
        <v xml:space="preserve">0 | </v>
      </c>
      <c r="CE63" t="str">
        <v xml:space="preserve">0 | </v>
      </c>
      <c r="CF63" t="str">
        <v xml:space="preserve">0 | </v>
      </c>
      <c r="CG63" t="str">
        <v xml:space="preserve">0 | </v>
      </c>
      <c r="CH63" t="str">
        <v xml:space="preserve">0 | </v>
      </c>
      <c r="CI63" t="str">
        <v xml:space="preserve">0 | </v>
      </c>
      <c r="CJ63" t="str">
        <v xml:space="preserve">0 | </v>
      </c>
      <c r="CK63" t="str">
        <v xml:space="preserve">0 | </v>
      </c>
      <c r="CL63" t="str">
        <v xml:space="preserve">0 | </v>
      </c>
      <c r="CM63" t="str">
        <v xml:space="preserve">0 | </v>
      </c>
      <c r="CN63" t="str">
        <v xml:space="preserve">0 | </v>
      </c>
      <c r="CO63" t="str">
        <v xml:space="preserve">0 | </v>
      </c>
      <c r="CP63" t="str">
        <v xml:space="preserve">0 | </v>
      </c>
      <c r="CQ63" t="str">
        <v xml:space="preserve">0 | </v>
      </c>
      <c r="CR63" t="str">
        <v xml:space="preserve">0 | </v>
      </c>
      <c r="CS63" t="str">
        <v xml:space="preserve">0 | </v>
      </c>
      <c r="CT63" t="str">
        <v xml:space="preserve">0 | </v>
      </c>
      <c r="CU63" t="str">
        <v xml:space="preserve">0 | </v>
      </c>
      <c r="CV63" t="str">
        <v xml:space="preserve">0 | </v>
      </c>
      <c r="CW63" t="str">
        <v xml:space="preserve">0 | </v>
      </c>
      <c r="CX63" t="str">
        <v xml:space="preserve">0 | </v>
      </c>
      <c r="DQ63" cm="1">
        <f t="array" ref="DQ63:HM63">TRANSPOSE(_xlfn._xlws.SORT(_xlfn._xlws.FILTER(initialConditions[initial_conditions_level],initialConditions[experiment_ID]=A63)))</f>
        <v>0</v>
      </c>
      <c r="DR63">
        <v>0</v>
      </c>
      <c r="DS63">
        <v>0</v>
      </c>
      <c r="DT63">
        <v>0</v>
      </c>
      <c r="DU63">
        <v>0</v>
      </c>
      <c r="DV63">
        <v>0</v>
      </c>
      <c r="DW63">
        <v>0</v>
      </c>
      <c r="DX63">
        <v>0</v>
      </c>
      <c r="DY63">
        <v>0</v>
      </c>
      <c r="DZ63">
        <v>0</v>
      </c>
      <c r="EA63">
        <v>0</v>
      </c>
      <c r="EB63">
        <v>0</v>
      </c>
      <c r="EC63">
        <v>0</v>
      </c>
      <c r="ED63">
        <v>0</v>
      </c>
      <c r="EE63">
        <v>0</v>
      </c>
      <c r="EF63">
        <v>0</v>
      </c>
      <c r="EG63">
        <v>0</v>
      </c>
      <c r="EH63">
        <v>0</v>
      </c>
      <c r="EI63">
        <v>0</v>
      </c>
      <c r="EJ63">
        <v>0</v>
      </c>
      <c r="EK63">
        <v>0</v>
      </c>
      <c r="EL63">
        <v>0</v>
      </c>
      <c r="EM63">
        <v>0</v>
      </c>
      <c r="EN63">
        <v>0</v>
      </c>
      <c r="EO63">
        <v>0</v>
      </c>
      <c r="EP63">
        <v>0</v>
      </c>
      <c r="EQ63">
        <v>0</v>
      </c>
      <c r="ER63">
        <v>0</v>
      </c>
      <c r="ES63">
        <v>0</v>
      </c>
      <c r="ET63">
        <v>0</v>
      </c>
      <c r="EU63">
        <v>0</v>
      </c>
      <c r="EV63">
        <v>0</v>
      </c>
      <c r="EW63">
        <v>0</v>
      </c>
      <c r="EX63">
        <v>0</v>
      </c>
      <c r="EY63">
        <v>0</v>
      </c>
      <c r="EZ63">
        <v>0</v>
      </c>
      <c r="FA63">
        <v>0</v>
      </c>
      <c r="FB63">
        <v>0</v>
      </c>
      <c r="FC63">
        <v>0</v>
      </c>
      <c r="FD63">
        <v>0</v>
      </c>
      <c r="FE63">
        <v>0</v>
      </c>
      <c r="FF63">
        <v>0</v>
      </c>
      <c r="FG63">
        <v>0</v>
      </c>
      <c r="FH63">
        <v>0</v>
      </c>
      <c r="FI63">
        <v>0</v>
      </c>
      <c r="FJ63">
        <v>0</v>
      </c>
      <c r="FK63">
        <v>0</v>
      </c>
      <c r="FL63">
        <v>0</v>
      </c>
      <c r="FM63">
        <v>0</v>
      </c>
      <c r="FN63">
        <v>0</v>
      </c>
      <c r="FO63">
        <v>0</v>
      </c>
      <c r="FP63">
        <v>0</v>
      </c>
      <c r="FQ63">
        <v>0</v>
      </c>
      <c r="FR63">
        <v>0</v>
      </c>
      <c r="FS63">
        <v>0</v>
      </c>
      <c r="FT63">
        <v>0</v>
      </c>
      <c r="FU63">
        <v>0</v>
      </c>
      <c r="FV63">
        <v>0</v>
      </c>
      <c r="FW63">
        <v>0</v>
      </c>
      <c r="FX63">
        <v>0</v>
      </c>
      <c r="FY63">
        <v>0</v>
      </c>
      <c r="FZ63">
        <v>0</v>
      </c>
      <c r="GA63">
        <v>0</v>
      </c>
      <c r="GB63">
        <v>0</v>
      </c>
      <c r="GC63">
        <v>0</v>
      </c>
      <c r="GD63">
        <v>0</v>
      </c>
      <c r="GE63">
        <v>0</v>
      </c>
      <c r="GF63">
        <v>0</v>
      </c>
      <c r="GG63">
        <v>0</v>
      </c>
      <c r="GH63">
        <v>0</v>
      </c>
      <c r="GI63">
        <v>0</v>
      </c>
      <c r="GJ63">
        <v>0</v>
      </c>
      <c r="GK63">
        <v>0</v>
      </c>
      <c r="GL63">
        <v>0</v>
      </c>
      <c r="GM63">
        <v>0</v>
      </c>
      <c r="GN63">
        <v>0</v>
      </c>
      <c r="GO63">
        <v>0</v>
      </c>
      <c r="GP63">
        <v>0</v>
      </c>
      <c r="GQ63">
        <v>0</v>
      </c>
      <c r="GR63">
        <v>0</v>
      </c>
      <c r="GS63">
        <v>0</v>
      </c>
      <c r="GT63">
        <v>0</v>
      </c>
      <c r="GU63">
        <v>0</v>
      </c>
      <c r="GV63">
        <v>0</v>
      </c>
      <c r="GW63">
        <v>0</v>
      </c>
      <c r="GX63">
        <v>0</v>
      </c>
      <c r="GY63">
        <v>0</v>
      </c>
      <c r="GZ63">
        <v>0</v>
      </c>
      <c r="HA63">
        <v>0</v>
      </c>
      <c r="HB63">
        <v>0</v>
      </c>
      <c r="HC63">
        <v>0</v>
      </c>
      <c r="HD63">
        <v>0</v>
      </c>
      <c r="HE63">
        <v>0</v>
      </c>
      <c r="HF63">
        <v>0</v>
      </c>
      <c r="HG63">
        <v>0</v>
      </c>
      <c r="HH63">
        <v>0</v>
      </c>
      <c r="HI63">
        <v>0</v>
      </c>
      <c r="HJ63">
        <v>0</v>
      </c>
      <c r="HK63">
        <v>0</v>
      </c>
      <c r="HL63">
        <v>0</v>
      </c>
      <c r="HM63" t="str">
        <v/>
      </c>
    </row>
    <row r="64" spans="2:221" x14ac:dyDescent="0.35">
      <c r="B64" t="str" cm="1">
        <f t="array" ref="B64:CX64">TRANSPOSE(_xlfn._xlws.SORT(_xlfn._xlws.FILTER(initialConditions[initial_conditions_level]&amp;" | "&amp;initialConditions[initial_conditions_name],initialConditions[experiment_ID]=A64)))</f>
        <v xml:space="preserve"> | </v>
      </c>
      <c r="C64" t="str">
        <v xml:space="preserve">0 | </v>
      </c>
      <c r="D64" t="str">
        <v xml:space="preserve">0 | </v>
      </c>
      <c r="E64" t="str">
        <v xml:space="preserve">0 | </v>
      </c>
      <c r="F64" t="str">
        <v xml:space="preserve">0 | </v>
      </c>
      <c r="G64" t="str">
        <v xml:space="preserve">0 | </v>
      </c>
      <c r="H64" t="str">
        <v xml:space="preserve">0 | </v>
      </c>
      <c r="I64" t="str">
        <v xml:space="preserve">0 | </v>
      </c>
      <c r="J64" t="str">
        <v xml:space="preserve">0 | </v>
      </c>
      <c r="K64" t="str">
        <v xml:space="preserve">0 | </v>
      </c>
      <c r="L64" t="str">
        <v xml:space="preserve">0 | </v>
      </c>
      <c r="M64" t="str">
        <v xml:space="preserve">0 | </v>
      </c>
      <c r="N64" t="str">
        <v xml:space="preserve">0 | </v>
      </c>
      <c r="O64" t="str">
        <v xml:space="preserve">0 | </v>
      </c>
      <c r="P64" t="str">
        <v xml:space="preserve">0 | </v>
      </c>
      <c r="Q64" t="str">
        <v xml:space="preserve">0 | </v>
      </c>
      <c r="R64" t="str">
        <v xml:space="preserve">0 | </v>
      </c>
      <c r="S64" t="str">
        <v xml:space="preserve">0 | </v>
      </c>
      <c r="T64" t="str">
        <v xml:space="preserve">0 | </v>
      </c>
      <c r="U64" t="str">
        <v xml:space="preserve">0 | </v>
      </c>
      <c r="V64" t="str">
        <v xml:space="preserve">0 | </v>
      </c>
      <c r="W64" t="str">
        <v xml:space="preserve">0 | </v>
      </c>
      <c r="X64" t="str">
        <v xml:space="preserve">0 | </v>
      </c>
      <c r="Y64" t="str">
        <v xml:space="preserve">0 | </v>
      </c>
      <c r="Z64" t="str">
        <v xml:space="preserve">0 | </v>
      </c>
      <c r="AA64" t="str">
        <v xml:space="preserve">0 | </v>
      </c>
      <c r="AB64" t="str">
        <v xml:space="preserve">0 | </v>
      </c>
      <c r="AC64" t="str">
        <v xml:space="preserve">0 | </v>
      </c>
      <c r="AD64" t="str">
        <v xml:space="preserve">0 | </v>
      </c>
      <c r="AE64" t="str">
        <v xml:space="preserve">0 | </v>
      </c>
      <c r="AF64" t="str">
        <v xml:space="preserve">0 | </v>
      </c>
      <c r="AG64" t="str">
        <v xml:space="preserve">0 | </v>
      </c>
      <c r="AH64" t="str">
        <v xml:space="preserve">0 | </v>
      </c>
      <c r="AI64" t="str">
        <v xml:space="preserve">0 | </v>
      </c>
      <c r="AJ64" t="str">
        <v xml:space="preserve">0 | </v>
      </c>
      <c r="AK64" t="str">
        <v xml:space="preserve">0 | </v>
      </c>
      <c r="AL64" t="str">
        <v xml:space="preserve">0 | </v>
      </c>
      <c r="AM64" t="str">
        <v xml:space="preserve">0 | </v>
      </c>
      <c r="AN64" t="str">
        <v xml:space="preserve">0 | </v>
      </c>
      <c r="AO64" t="str">
        <v xml:space="preserve">0 | </v>
      </c>
      <c r="AP64" t="str">
        <v xml:space="preserve">0 | </v>
      </c>
      <c r="AQ64" t="str">
        <v xml:space="preserve">0 | </v>
      </c>
      <c r="AR64" t="str">
        <v xml:space="preserve">0 | </v>
      </c>
      <c r="AS64" t="str">
        <v xml:space="preserve">0 | </v>
      </c>
      <c r="AT64" t="str">
        <v xml:space="preserve">0 | </v>
      </c>
      <c r="AU64" t="str">
        <v xml:space="preserve">0 | </v>
      </c>
      <c r="AV64" t="str">
        <v xml:space="preserve">0 | </v>
      </c>
      <c r="AW64" t="str">
        <v xml:space="preserve">0 | </v>
      </c>
      <c r="AX64" t="str">
        <v xml:space="preserve">0 | </v>
      </c>
      <c r="AY64" t="str">
        <v xml:space="preserve">0 | </v>
      </c>
      <c r="AZ64" t="str">
        <v xml:space="preserve">0 | </v>
      </c>
      <c r="BA64" t="str">
        <v xml:space="preserve">0 | </v>
      </c>
      <c r="BB64" t="str">
        <v xml:space="preserve">0 | </v>
      </c>
      <c r="BC64" t="str">
        <v xml:space="preserve">0 | </v>
      </c>
      <c r="BD64" t="str">
        <v xml:space="preserve">0 | </v>
      </c>
      <c r="BE64" t="str">
        <v xml:space="preserve">0 | </v>
      </c>
      <c r="BF64" t="str">
        <v xml:space="preserve">0 | </v>
      </c>
      <c r="BG64" t="str">
        <v xml:space="preserve">0 | </v>
      </c>
      <c r="BH64" t="str">
        <v xml:space="preserve">0 | </v>
      </c>
      <c r="BI64" t="str">
        <v xml:space="preserve">0 | </v>
      </c>
      <c r="BJ64" t="str">
        <v xml:space="preserve">0 | </v>
      </c>
      <c r="BK64" t="str">
        <v xml:space="preserve">0 | </v>
      </c>
      <c r="BL64" t="str">
        <v xml:space="preserve">0 | </v>
      </c>
      <c r="BM64" t="str">
        <v xml:space="preserve">0 | </v>
      </c>
      <c r="BN64" t="str">
        <v xml:space="preserve">0 | </v>
      </c>
      <c r="BO64" t="str">
        <v xml:space="preserve">0 | </v>
      </c>
      <c r="BP64" t="str">
        <v xml:space="preserve">0 | </v>
      </c>
      <c r="BQ64" t="str">
        <v xml:space="preserve">0 | </v>
      </c>
      <c r="BR64" t="str">
        <v xml:space="preserve">0 | </v>
      </c>
      <c r="BS64" t="str">
        <v xml:space="preserve">0 | </v>
      </c>
      <c r="BT64" t="str">
        <v xml:space="preserve">0 | </v>
      </c>
      <c r="BU64" t="str">
        <v xml:space="preserve">0 | </v>
      </c>
      <c r="BV64" t="str">
        <v xml:space="preserve">0 | </v>
      </c>
      <c r="BW64" t="str">
        <v xml:space="preserve">0 | </v>
      </c>
      <c r="BX64" t="str">
        <v xml:space="preserve">0 | </v>
      </c>
      <c r="BY64" t="str">
        <v xml:space="preserve">0 | </v>
      </c>
      <c r="BZ64" t="str">
        <v xml:space="preserve">0 | </v>
      </c>
      <c r="CA64" t="str">
        <v xml:space="preserve">0 | </v>
      </c>
      <c r="CB64" t="str">
        <v xml:space="preserve">0 | </v>
      </c>
      <c r="CC64" t="str">
        <v xml:space="preserve">0 | </v>
      </c>
      <c r="CD64" t="str">
        <v xml:space="preserve">0 | </v>
      </c>
      <c r="CE64" t="str">
        <v xml:space="preserve">0 | </v>
      </c>
      <c r="CF64" t="str">
        <v xml:space="preserve">0 | </v>
      </c>
      <c r="CG64" t="str">
        <v xml:space="preserve">0 | </v>
      </c>
      <c r="CH64" t="str">
        <v xml:space="preserve">0 | </v>
      </c>
      <c r="CI64" t="str">
        <v xml:space="preserve">0 | </v>
      </c>
      <c r="CJ64" t="str">
        <v xml:space="preserve">0 | </v>
      </c>
      <c r="CK64" t="str">
        <v xml:space="preserve">0 | </v>
      </c>
      <c r="CL64" t="str">
        <v xml:space="preserve">0 | </v>
      </c>
      <c r="CM64" t="str">
        <v xml:space="preserve">0 | </v>
      </c>
      <c r="CN64" t="str">
        <v xml:space="preserve">0 | </v>
      </c>
      <c r="CO64" t="str">
        <v xml:space="preserve">0 | </v>
      </c>
      <c r="CP64" t="str">
        <v xml:space="preserve">0 | </v>
      </c>
      <c r="CQ64" t="str">
        <v xml:space="preserve">0 | </v>
      </c>
      <c r="CR64" t="str">
        <v xml:space="preserve">0 | </v>
      </c>
      <c r="CS64" t="str">
        <v xml:space="preserve">0 | </v>
      </c>
      <c r="CT64" t="str">
        <v xml:space="preserve">0 | </v>
      </c>
      <c r="CU64" t="str">
        <v xml:space="preserve">0 | </v>
      </c>
      <c r="CV64" t="str">
        <v xml:space="preserve">0 | </v>
      </c>
      <c r="CW64" t="str">
        <v xml:space="preserve">0 | </v>
      </c>
      <c r="CX64" t="str">
        <v xml:space="preserve">0 | </v>
      </c>
      <c r="DQ64" cm="1">
        <f t="array" ref="DQ64:HM64">TRANSPOSE(_xlfn._xlws.SORT(_xlfn._xlws.FILTER(initialConditions[initial_conditions_level],initialConditions[experiment_ID]=A64)))</f>
        <v>0</v>
      </c>
      <c r="DR64">
        <v>0</v>
      </c>
      <c r="DS64">
        <v>0</v>
      </c>
      <c r="DT64">
        <v>0</v>
      </c>
      <c r="DU64">
        <v>0</v>
      </c>
      <c r="DV64">
        <v>0</v>
      </c>
      <c r="DW64">
        <v>0</v>
      </c>
      <c r="DX64">
        <v>0</v>
      </c>
      <c r="DY64">
        <v>0</v>
      </c>
      <c r="DZ64">
        <v>0</v>
      </c>
      <c r="EA64">
        <v>0</v>
      </c>
      <c r="EB64">
        <v>0</v>
      </c>
      <c r="EC64">
        <v>0</v>
      </c>
      <c r="ED64">
        <v>0</v>
      </c>
      <c r="EE64">
        <v>0</v>
      </c>
      <c r="EF64">
        <v>0</v>
      </c>
      <c r="EG64">
        <v>0</v>
      </c>
      <c r="EH64">
        <v>0</v>
      </c>
      <c r="EI64">
        <v>0</v>
      </c>
      <c r="EJ64">
        <v>0</v>
      </c>
      <c r="EK64">
        <v>0</v>
      </c>
      <c r="EL64">
        <v>0</v>
      </c>
      <c r="EM64">
        <v>0</v>
      </c>
      <c r="EN64">
        <v>0</v>
      </c>
      <c r="EO64">
        <v>0</v>
      </c>
      <c r="EP64">
        <v>0</v>
      </c>
      <c r="EQ64">
        <v>0</v>
      </c>
      <c r="ER64">
        <v>0</v>
      </c>
      <c r="ES64">
        <v>0</v>
      </c>
      <c r="ET64">
        <v>0</v>
      </c>
      <c r="EU64">
        <v>0</v>
      </c>
      <c r="EV64">
        <v>0</v>
      </c>
      <c r="EW64">
        <v>0</v>
      </c>
      <c r="EX64">
        <v>0</v>
      </c>
      <c r="EY64">
        <v>0</v>
      </c>
      <c r="EZ64">
        <v>0</v>
      </c>
      <c r="FA64">
        <v>0</v>
      </c>
      <c r="FB64">
        <v>0</v>
      </c>
      <c r="FC64">
        <v>0</v>
      </c>
      <c r="FD64">
        <v>0</v>
      </c>
      <c r="FE64">
        <v>0</v>
      </c>
      <c r="FF64">
        <v>0</v>
      </c>
      <c r="FG64">
        <v>0</v>
      </c>
      <c r="FH64">
        <v>0</v>
      </c>
      <c r="FI64">
        <v>0</v>
      </c>
      <c r="FJ64">
        <v>0</v>
      </c>
      <c r="FK64">
        <v>0</v>
      </c>
      <c r="FL64">
        <v>0</v>
      </c>
      <c r="FM64">
        <v>0</v>
      </c>
      <c r="FN64">
        <v>0</v>
      </c>
      <c r="FO64">
        <v>0</v>
      </c>
      <c r="FP64">
        <v>0</v>
      </c>
      <c r="FQ64">
        <v>0</v>
      </c>
      <c r="FR64">
        <v>0</v>
      </c>
      <c r="FS64">
        <v>0</v>
      </c>
      <c r="FT64">
        <v>0</v>
      </c>
      <c r="FU64">
        <v>0</v>
      </c>
      <c r="FV64">
        <v>0</v>
      </c>
      <c r="FW64">
        <v>0</v>
      </c>
      <c r="FX64">
        <v>0</v>
      </c>
      <c r="FY64">
        <v>0</v>
      </c>
      <c r="FZ64">
        <v>0</v>
      </c>
      <c r="GA64">
        <v>0</v>
      </c>
      <c r="GB64">
        <v>0</v>
      </c>
      <c r="GC64">
        <v>0</v>
      </c>
      <c r="GD64">
        <v>0</v>
      </c>
      <c r="GE64">
        <v>0</v>
      </c>
      <c r="GF64">
        <v>0</v>
      </c>
      <c r="GG64">
        <v>0</v>
      </c>
      <c r="GH64">
        <v>0</v>
      </c>
      <c r="GI64">
        <v>0</v>
      </c>
      <c r="GJ64">
        <v>0</v>
      </c>
      <c r="GK64">
        <v>0</v>
      </c>
      <c r="GL64">
        <v>0</v>
      </c>
      <c r="GM64">
        <v>0</v>
      </c>
      <c r="GN64">
        <v>0</v>
      </c>
      <c r="GO64">
        <v>0</v>
      </c>
      <c r="GP64">
        <v>0</v>
      </c>
      <c r="GQ64">
        <v>0</v>
      </c>
      <c r="GR64">
        <v>0</v>
      </c>
      <c r="GS64">
        <v>0</v>
      </c>
      <c r="GT64">
        <v>0</v>
      </c>
      <c r="GU64">
        <v>0</v>
      </c>
      <c r="GV64">
        <v>0</v>
      </c>
      <c r="GW64">
        <v>0</v>
      </c>
      <c r="GX64">
        <v>0</v>
      </c>
      <c r="GY64">
        <v>0</v>
      </c>
      <c r="GZ64">
        <v>0</v>
      </c>
      <c r="HA64">
        <v>0</v>
      </c>
      <c r="HB64">
        <v>0</v>
      </c>
      <c r="HC64">
        <v>0</v>
      </c>
      <c r="HD64">
        <v>0</v>
      </c>
      <c r="HE64">
        <v>0</v>
      </c>
      <c r="HF64">
        <v>0</v>
      </c>
      <c r="HG64">
        <v>0</v>
      </c>
      <c r="HH64">
        <v>0</v>
      </c>
      <c r="HI64">
        <v>0</v>
      </c>
      <c r="HJ64">
        <v>0</v>
      </c>
      <c r="HK64">
        <v>0</v>
      </c>
      <c r="HL64">
        <v>0</v>
      </c>
      <c r="HM64" t="str">
        <v/>
      </c>
    </row>
    <row r="65" spans="2:221" x14ac:dyDescent="0.35">
      <c r="B65" t="str" cm="1">
        <f t="array" ref="B65:CX65">TRANSPOSE(_xlfn._xlws.SORT(_xlfn._xlws.FILTER(initialConditions[initial_conditions_level]&amp;" | "&amp;initialConditions[initial_conditions_name],initialConditions[experiment_ID]=A65)))</f>
        <v xml:space="preserve"> | </v>
      </c>
      <c r="C65" t="str">
        <v xml:space="preserve">0 | </v>
      </c>
      <c r="D65" t="str">
        <v xml:space="preserve">0 | </v>
      </c>
      <c r="E65" t="str">
        <v xml:space="preserve">0 | </v>
      </c>
      <c r="F65" t="str">
        <v xml:space="preserve">0 | </v>
      </c>
      <c r="G65" t="str">
        <v xml:space="preserve">0 | </v>
      </c>
      <c r="H65" t="str">
        <v xml:space="preserve">0 | </v>
      </c>
      <c r="I65" t="str">
        <v xml:space="preserve">0 | </v>
      </c>
      <c r="J65" t="str">
        <v xml:space="preserve">0 | </v>
      </c>
      <c r="K65" t="str">
        <v xml:space="preserve">0 | </v>
      </c>
      <c r="L65" t="str">
        <v xml:space="preserve">0 | </v>
      </c>
      <c r="M65" t="str">
        <v xml:space="preserve">0 | </v>
      </c>
      <c r="N65" t="str">
        <v xml:space="preserve">0 | </v>
      </c>
      <c r="O65" t="str">
        <v xml:space="preserve">0 | </v>
      </c>
      <c r="P65" t="str">
        <v xml:space="preserve">0 | </v>
      </c>
      <c r="Q65" t="str">
        <v xml:space="preserve">0 | </v>
      </c>
      <c r="R65" t="str">
        <v xml:space="preserve">0 | </v>
      </c>
      <c r="S65" t="str">
        <v xml:space="preserve">0 | </v>
      </c>
      <c r="T65" t="str">
        <v xml:space="preserve">0 | </v>
      </c>
      <c r="U65" t="str">
        <v xml:space="preserve">0 | </v>
      </c>
      <c r="V65" t="str">
        <v xml:space="preserve">0 | </v>
      </c>
      <c r="W65" t="str">
        <v xml:space="preserve">0 | </v>
      </c>
      <c r="X65" t="str">
        <v xml:space="preserve">0 | </v>
      </c>
      <c r="Y65" t="str">
        <v xml:space="preserve">0 | </v>
      </c>
      <c r="Z65" t="str">
        <v xml:space="preserve">0 | </v>
      </c>
      <c r="AA65" t="str">
        <v xml:space="preserve">0 | </v>
      </c>
      <c r="AB65" t="str">
        <v xml:space="preserve">0 | </v>
      </c>
      <c r="AC65" t="str">
        <v xml:space="preserve">0 | </v>
      </c>
      <c r="AD65" t="str">
        <v xml:space="preserve">0 | </v>
      </c>
      <c r="AE65" t="str">
        <v xml:space="preserve">0 | </v>
      </c>
      <c r="AF65" t="str">
        <v xml:space="preserve">0 | </v>
      </c>
      <c r="AG65" t="str">
        <v xml:space="preserve">0 | </v>
      </c>
      <c r="AH65" t="str">
        <v xml:space="preserve">0 | </v>
      </c>
      <c r="AI65" t="str">
        <v xml:space="preserve">0 | </v>
      </c>
      <c r="AJ65" t="str">
        <v xml:space="preserve">0 | </v>
      </c>
      <c r="AK65" t="str">
        <v xml:space="preserve">0 | </v>
      </c>
      <c r="AL65" t="str">
        <v xml:space="preserve">0 | </v>
      </c>
      <c r="AM65" t="str">
        <v xml:space="preserve">0 | </v>
      </c>
      <c r="AN65" t="str">
        <v xml:space="preserve">0 | </v>
      </c>
      <c r="AO65" t="str">
        <v xml:space="preserve">0 | </v>
      </c>
      <c r="AP65" t="str">
        <v xml:space="preserve">0 | </v>
      </c>
      <c r="AQ65" t="str">
        <v xml:space="preserve">0 | </v>
      </c>
      <c r="AR65" t="str">
        <v xml:space="preserve">0 | </v>
      </c>
      <c r="AS65" t="str">
        <v xml:space="preserve">0 | </v>
      </c>
      <c r="AT65" t="str">
        <v xml:space="preserve">0 | </v>
      </c>
      <c r="AU65" t="str">
        <v xml:space="preserve">0 | </v>
      </c>
      <c r="AV65" t="str">
        <v xml:space="preserve">0 | </v>
      </c>
      <c r="AW65" t="str">
        <v xml:space="preserve">0 | </v>
      </c>
      <c r="AX65" t="str">
        <v xml:space="preserve">0 | </v>
      </c>
      <c r="AY65" t="str">
        <v xml:space="preserve">0 | </v>
      </c>
      <c r="AZ65" t="str">
        <v xml:space="preserve">0 | </v>
      </c>
      <c r="BA65" t="str">
        <v xml:space="preserve">0 | </v>
      </c>
      <c r="BB65" t="str">
        <v xml:space="preserve">0 | </v>
      </c>
      <c r="BC65" t="str">
        <v xml:space="preserve">0 | </v>
      </c>
      <c r="BD65" t="str">
        <v xml:space="preserve">0 | </v>
      </c>
      <c r="BE65" t="str">
        <v xml:space="preserve">0 | </v>
      </c>
      <c r="BF65" t="str">
        <v xml:space="preserve">0 | </v>
      </c>
      <c r="BG65" t="str">
        <v xml:space="preserve">0 | </v>
      </c>
      <c r="BH65" t="str">
        <v xml:space="preserve">0 | </v>
      </c>
      <c r="BI65" t="str">
        <v xml:space="preserve">0 | </v>
      </c>
      <c r="BJ65" t="str">
        <v xml:space="preserve">0 | </v>
      </c>
      <c r="BK65" t="str">
        <v xml:space="preserve">0 | </v>
      </c>
      <c r="BL65" t="str">
        <v xml:space="preserve">0 | </v>
      </c>
      <c r="BM65" t="str">
        <v xml:space="preserve">0 | </v>
      </c>
      <c r="BN65" t="str">
        <v xml:space="preserve">0 | </v>
      </c>
      <c r="BO65" t="str">
        <v xml:space="preserve">0 | </v>
      </c>
      <c r="BP65" t="str">
        <v xml:space="preserve">0 | </v>
      </c>
      <c r="BQ65" t="str">
        <v xml:space="preserve">0 | </v>
      </c>
      <c r="BR65" t="str">
        <v xml:space="preserve">0 | </v>
      </c>
      <c r="BS65" t="str">
        <v xml:space="preserve">0 | </v>
      </c>
      <c r="BT65" t="str">
        <v xml:space="preserve">0 | </v>
      </c>
      <c r="BU65" t="str">
        <v xml:space="preserve">0 | </v>
      </c>
      <c r="BV65" t="str">
        <v xml:space="preserve">0 | </v>
      </c>
      <c r="BW65" t="str">
        <v xml:space="preserve">0 | </v>
      </c>
      <c r="BX65" t="str">
        <v xml:space="preserve">0 | </v>
      </c>
      <c r="BY65" t="str">
        <v xml:space="preserve">0 | </v>
      </c>
      <c r="BZ65" t="str">
        <v xml:space="preserve">0 | </v>
      </c>
      <c r="CA65" t="str">
        <v xml:space="preserve">0 | </v>
      </c>
      <c r="CB65" t="str">
        <v xml:space="preserve">0 | </v>
      </c>
      <c r="CC65" t="str">
        <v xml:space="preserve">0 | </v>
      </c>
      <c r="CD65" t="str">
        <v xml:space="preserve">0 | </v>
      </c>
      <c r="CE65" t="str">
        <v xml:space="preserve">0 | </v>
      </c>
      <c r="CF65" t="str">
        <v xml:space="preserve">0 | </v>
      </c>
      <c r="CG65" t="str">
        <v xml:space="preserve">0 | </v>
      </c>
      <c r="CH65" t="str">
        <v xml:space="preserve">0 | </v>
      </c>
      <c r="CI65" t="str">
        <v xml:space="preserve">0 | </v>
      </c>
      <c r="CJ65" t="str">
        <v xml:space="preserve">0 | </v>
      </c>
      <c r="CK65" t="str">
        <v xml:space="preserve">0 | </v>
      </c>
      <c r="CL65" t="str">
        <v xml:space="preserve">0 | </v>
      </c>
      <c r="CM65" t="str">
        <v xml:space="preserve">0 | </v>
      </c>
      <c r="CN65" t="str">
        <v xml:space="preserve">0 | </v>
      </c>
      <c r="CO65" t="str">
        <v xml:space="preserve">0 | </v>
      </c>
      <c r="CP65" t="str">
        <v xml:space="preserve">0 | </v>
      </c>
      <c r="CQ65" t="str">
        <v xml:space="preserve">0 | </v>
      </c>
      <c r="CR65" t="str">
        <v xml:space="preserve">0 | </v>
      </c>
      <c r="CS65" t="str">
        <v xml:space="preserve">0 | </v>
      </c>
      <c r="CT65" t="str">
        <v xml:space="preserve">0 | </v>
      </c>
      <c r="CU65" t="str">
        <v xml:space="preserve">0 | </v>
      </c>
      <c r="CV65" t="str">
        <v xml:space="preserve">0 | </v>
      </c>
      <c r="CW65" t="str">
        <v xml:space="preserve">0 | </v>
      </c>
      <c r="CX65" t="str">
        <v xml:space="preserve">0 | </v>
      </c>
      <c r="DQ65" cm="1">
        <f t="array" ref="DQ65:HM65">TRANSPOSE(_xlfn._xlws.SORT(_xlfn._xlws.FILTER(initialConditions[initial_conditions_level],initialConditions[experiment_ID]=A65)))</f>
        <v>0</v>
      </c>
      <c r="DR65">
        <v>0</v>
      </c>
      <c r="DS65">
        <v>0</v>
      </c>
      <c r="DT65">
        <v>0</v>
      </c>
      <c r="DU65">
        <v>0</v>
      </c>
      <c r="DV65">
        <v>0</v>
      </c>
      <c r="DW65">
        <v>0</v>
      </c>
      <c r="DX65">
        <v>0</v>
      </c>
      <c r="DY65">
        <v>0</v>
      </c>
      <c r="DZ65">
        <v>0</v>
      </c>
      <c r="EA65">
        <v>0</v>
      </c>
      <c r="EB65">
        <v>0</v>
      </c>
      <c r="EC65">
        <v>0</v>
      </c>
      <c r="ED65">
        <v>0</v>
      </c>
      <c r="EE65">
        <v>0</v>
      </c>
      <c r="EF65">
        <v>0</v>
      </c>
      <c r="EG65">
        <v>0</v>
      </c>
      <c r="EH65">
        <v>0</v>
      </c>
      <c r="EI65">
        <v>0</v>
      </c>
      <c r="EJ65">
        <v>0</v>
      </c>
      <c r="EK65">
        <v>0</v>
      </c>
      <c r="EL65">
        <v>0</v>
      </c>
      <c r="EM65">
        <v>0</v>
      </c>
      <c r="EN65">
        <v>0</v>
      </c>
      <c r="EO65">
        <v>0</v>
      </c>
      <c r="EP65">
        <v>0</v>
      </c>
      <c r="EQ65">
        <v>0</v>
      </c>
      <c r="ER65">
        <v>0</v>
      </c>
      <c r="ES65">
        <v>0</v>
      </c>
      <c r="ET65">
        <v>0</v>
      </c>
      <c r="EU65">
        <v>0</v>
      </c>
      <c r="EV65">
        <v>0</v>
      </c>
      <c r="EW65">
        <v>0</v>
      </c>
      <c r="EX65">
        <v>0</v>
      </c>
      <c r="EY65">
        <v>0</v>
      </c>
      <c r="EZ65">
        <v>0</v>
      </c>
      <c r="FA65">
        <v>0</v>
      </c>
      <c r="FB65">
        <v>0</v>
      </c>
      <c r="FC65">
        <v>0</v>
      </c>
      <c r="FD65">
        <v>0</v>
      </c>
      <c r="FE65">
        <v>0</v>
      </c>
      <c r="FF65">
        <v>0</v>
      </c>
      <c r="FG65">
        <v>0</v>
      </c>
      <c r="FH65">
        <v>0</v>
      </c>
      <c r="FI65">
        <v>0</v>
      </c>
      <c r="FJ65">
        <v>0</v>
      </c>
      <c r="FK65">
        <v>0</v>
      </c>
      <c r="FL65">
        <v>0</v>
      </c>
      <c r="FM65">
        <v>0</v>
      </c>
      <c r="FN65">
        <v>0</v>
      </c>
      <c r="FO65">
        <v>0</v>
      </c>
      <c r="FP65">
        <v>0</v>
      </c>
      <c r="FQ65">
        <v>0</v>
      </c>
      <c r="FR65">
        <v>0</v>
      </c>
      <c r="FS65">
        <v>0</v>
      </c>
      <c r="FT65">
        <v>0</v>
      </c>
      <c r="FU65">
        <v>0</v>
      </c>
      <c r="FV65">
        <v>0</v>
      </c>
      <c r="FW65">
        <v>0</v>
      </c>
      <c r="FX65">
        <v>0</v>
      </c>
      <c r="FY65">
        <v>0</v>
      </c>
      <c r="FZ65">
        <v>0</v>
      </c>
      <c r="GA65">
        <v>0</v>
      </c>
      <c r="GB65">
        <v>0</v>
      </c>
      <c r="GC65">
        <v>0</v>
      </c>
      <c r="GD65">
        <v>0</v>
      </c>
      <c r="GE65">
        <v>0</v>
      </c>
      <c r="GF65">
        <v>0</v>
      </c>
      <c r="GG65">
        <v>0</v>
      </c>
      <c r="GH65">
        <v>0</v>
      </c>
      <c r="GI65">
        <v>0</v>
      </c>
      <c r="GJ65">
        <v>0</v>
      </c>
      <c r="GK65">
        <v>0</v>
      </c>
      <c r="GL65">
        <v>0</v>
      </c>
      <c r="GM65">
        <v>0</v>
      </c>
      <c r="GN65">
        <v>0</v>
      </c>
      <c r="GO65">
        <v>0</v>
      </c>
      <c r="GP65">
        <v>0</v>
      </c>
      <c r="GQ65">
        <v>0</v>
      </c>
      <c r="GR65">
        <v>0</v>
      </c>
      <c r="GS65">
        <v>0</v>
      </c>
      <c r="GT65">
        <v>0</v>
      </c>
      <c r="GU65">
        <v>0</v>
      </c>
      <c r="GV65">
        <v>0</v>
      </c>
      <c r="GW65">
        <v>0</v>
      </c>
      <c r="GX65">
        <v>0</v>
      </c>
      <c r="GY65">
        <v>0</v>
      </c>
      <c r="GZ65">
        <v>0</v>
      </c>
      <c r="HA65">
        <v>0</v>
      </c>
      <c r="HB65">
        <v>0</v>
      </c>
      <c r="HC65">
        <v>0</v>
      </c>
      <c r="HD65">
        <v>0</v>
      </c>
      <c r="HE65">
        <v>0</v>
      </c>
      <c r="HF65">
        <v>0</v>
      </c>
      <c r="HG65">
        <v>0</v>
      </c>
      <c r="HH65">
        <v>0</v>
      </c>
      <c r="HI65">
        <v>0</v>
      </c>
      <c r="HJ65">
        <v>0</v>
      </c>
      <c r="HK65">
        <v>0</v>
      </c>
      <c r="HL65">
        <v>0</v>
      </c>
      <c r="HM65" t="str">
        <v/>
      </c>
    </row>
    <row r="66" spans="2:221" x14ac:dyDescent="0.35">
      <c r="B66" t="str" cm="1">
        <f t="array" ref="B66:CX66">TRANSPOSE(_xlfn._xlws.SORT(_xlfn._xlws.FILTER(initialConditions[initial_conditions_level]&amp;" | "&amp;initialConditions[initial_conditions_name],initialConditions[experiment_ID]=A66)))</f>
        <v xml:space="preserve"> | </v>
      </c>
      <c r="C66" t="str">
        <v xml:space="preserve">0 | </v>
      </c>
      <c r="D66" t="str">
        <v xml:space="preserve">0 | </v>
      </c>
      <c r="E66" t="str">
        <v xml:space="preserve">0 | </v>
      </c>
      <c r="F66" t="str">
        <v xml:space="preserve">0 | </v>
      </c>
      <c r="G66" t="str">
        <v xml:space="preserve">0 | </v>
      </c>
      <c r="H66" t="str">
        <v xml:space="preserve">0 | </v>
      </c>
      <c r="I66" t="str">
        <v xml:space="preserve">0 | </v>
      </c>
      <c r="J66" t="str">
        <v xml:space="preserve">0 | </v>
      </c>
      <c r="K66" t="str">
        <v xml:space="preserve">0 | </v>
      </c>
      <c r="L66" t="str">
        <v xml:space="preserve">0 | </v>
      </c>
      <c r="M66" t="str">
        <v xml:space="preserve">0 | </v>
      </c>
      <c r="N66" t="str">
        <v xml:space="preserve">0 | </v>
      </c>
      <c r="O66" t="str">
        <v xml:space="preserve">0 | </v>
      </c>
      <c r="P66" t="str">
        <v xml:space="preserve">0 | </v>
      </c>
      <c r="Q66" t="str">
        <v xml:space="preserve">0 | </v>
      </c>
      <c r="R66" t="str">
        <v xml:space="preserve">0 | </v>
      </c>
      <c r="S66" t="str">
        <v xml:space="preserve">0 | </v>
      </c>
      <c r="T66" t="str">
        <v xml:space="preserve">0 | </v>
      </c>
      <c r="U66" t="str">
        <v xml:space="preserve">0 | </v>
      </c>
      <c r="V66" t="str">
        <v xml:space="preserve">0 | </v>
      </c>
      <c r="W66" t="str">
        <v xml:space="preserve">0 | </v>
      </c>
      <c r="X66" t="str">
        <v xml:space="preserve">0 | </v>
      </c>
      <c r="Y66" t="str">
        <v xml:space="preserve">0 | </v>
      </c>
      <c r="Z66" t="str">
        <v xml:space="preserve">0 | </v>
      </c>
      <c r="AA66" t="str">
        <v xml:space="preserve">0 | </v>
      </c>
      <c r="AB66" t="str">
        <v xml:space="preserve">0 | </v>
      </c>
      <c r="AC66" t="str">
        <v xml:space="preserve">0 | </v>
      </c>
      <c r="AD66" t="str">
        <v xml:space="preserve">0 | </v>
      </c>
      <c r="AE66" t="str">
        <v xml:space="preserve">0 | </v>
      </c>
      <c r="AF66" t="str">
        <v xml:space="preserve">0 | </v>
      </c>
      <c r="AG66" t="str">
        <v xml:space="preserve">0 | </v>
      </c>
      <c r="AH66" t="str">
        <v xml:space="preserve">0 | </v>
      </c>
      <c r="AI66" t="str">
        <v xml:space="preserve">0 | </v>
      </c>
      <c r="AJ66" t="str">
        <v xml:space="preserve">0 | </v>
      </c>
      <c r="AK66" t="str">
        <v xml:space="preserve">0 | </v>
      </c>
      <c r="AL66" t="str">
        <v xml:space="preserve">0 | </v>
      </c>
      <c r="AM66" t="str">
        <v xml:space="preserve">0 | </v>
      </c>
      <c r="AN66" t="str">
        <v xml:space="preserve">0 | </v>
      </c>
      <c r="AO66" t="str">
        <v xml:space="preserve">0 | </v>
      </c>
      <c r="AP66" t="str">
        <v xml:space="preserve">0 | </v>
      </c>
      <c r="AQ66" t="str">
        <v xml:space="preserve">0 | </v>
      </c>
      <c r="AR66" t="str">
        <v xml:space="preserve">0 | </v>
      </c>
      <c r="AS66" t="str">
        <v xml:space="preserve">0 | </v>
      </c>
      <c r="AT66" t="str">
        <v xml:space="preserve">0 | </v>
      </c>
      <c r="AU66" t="str">
        <v xml:space="preserve">0 | </v>
      </c>
      <c r="AV66" t="str">
        <v xml:space="preserve">0 | </v>
      </c>
      <c r="AW66" t="str">
        <v xml:space="preserve">0 | </v>
      </c>
      <c r="AX66" t="str">
        <v xml:space="preserve">0 | </v>
      </c>
      <c r="AY66" t="str">
        <v xml:space="preserve">0 | </v>
      </c>
      <c r="AZ66" t="str">
        <v xml:space="preserve">0 | </v>
      </c>
      <c r="BA66" t="str">
        <v xml:space="preserve">0 | </v>
      </c>
      <c r="BB66" t="str">
        <v xml:space="preserve">0 | </v>
      </c>
      <c r="BC66" t="str">
        <v xml:space="preserve">0 | </v>
      </c>
      <c r="BD66" t="str">
        <v xml:space="preserve">0 | </v>
      </c>
      <c r="BE66" t="str">
        <v xml:space="preserve">0 | </v>
      </c>
      <c r="BF66" t="str">
        <v xml:space="preserve">0 | </v>
      </c>
      <c r="BG66" t="str">
        <v xml:space="preserve">0 | </v>
      </c>
      <c r="BH66" t="str">
        <v xml:space="preserve">0 | </v>
      </c>
      <c r="BI66" t="str">
        <v xml:space="preserve">0 | </v>
      </c>
      <c r="BJ66" t="str">
        <v xml:space="preserve">0 | </v>
      </c>
      <c r="BK66" t="str">
        <v xml:space="preserve">0 | </v>
      </c>
      <c r="BL66" t="str">
        <v xml:space="preserve">0 | </v>
      </c>
      <c r="BM66" t="str">
        <v xml:space="preserve">0 | </v>
      </c>
      <c r="BN66" t="str">
        <v xml:space="preserve">0 | </v>
      </c>
      <c r="BO66" t="str">
        <v xml:space="preserve">0 | </v>
      </c>
      <c r="BP66" t="str">
        <v xml:space="preserve">0 | </v>
      </c>
      <c r="BQ66" t="str">
        <v xml:space="preserve">0 | </v>
      </c>
      <c r="BR66" t="str">
        <v xml:space="preserve">0 | </v>
      </c>
      <c r="BS66" t="str">
        <v xml:space="preserve">0 | </v>
      </c>
      <c r="BT66" t="str">
        <v xml:space="preserve">0 | </v>
      </c>
      <c r="BU66" t="str">
        <v xml:space="preserve">0 | </v>
      </c>
      <c r="BV66" t="str">
        <v xml:space="preserve">0 | </v>
      </c>
      <c r="BW66" t="str">
        <v xml:space="preserve">0 | </v>
      </c>
      <c r="BX66" t="str">
        <v xml:space="preserve">0 | </v>
      </c>
      <c r="BY66" t="str">
        <v xml:space="preserve">0 | </v>
      </c>
      <c r="BZ66" t="str">
        <v xml:space="preserve">0 | </v>
      </c>
      <c r="CA66" t="str">
        <v xml:space="preserve">0 | </v>
      </c>
      <c r="CB66" t="str">
        <v xml:space="preserve">0 | </v>
      </c>
      <c r="CC66" t="str">
        <v xml:space="preserve">0 | </v>
      </c>
      <c r="CD66" t="str">
        <v xml:space="preserve">0 | </v>
      </c>
      <c r="CE66" t="str">
        <v xml:space="preserve">0 | </v>
      </c>
      <c r="CF66" t="str">
        <v xml:space="preserve">0 | </v>
      </c>
      <c r="CG66" t="str">
        <v xml:space="preserve">0 | </v>
      </c>
      <c r="CH66" t="str">
        <v xml:space="preserve">0 | </v>
      </c>
      <c r="CI66" t="str">
        <v xml:space="preserve">0 | </v>
      </c>
      <c r="CJ66" t="str">
        <v xml:space="preserve">0 | </v>
      </c>
      <c r="CK66" t="str">
        <v xml:space="preserve">0 | </v>
      </c>
      <c r="CL66" t="str">
        <v xml:space="preserve">0 | </v>
      </c>
      <c r="CM66" t="str">
        <v xml:space="preserve">0 | </v>
      </c>
      <c r="CN66" t="str">
        <v xml:space="preserve">0 | </v>
      </c>
      <c r="CO66" t="str">
        <v xml:space="preserve">0 | </v>
      </c>
      <c r="CP66" t="str">
        <v xml:space="preserve">0 | </v>
      </c>
      <c r="CQ66" t="str">
        <v xml:space="preserve">0 | </v>
      </c>
      <c r="CR66" t="str">
        <v xml:space="preserve">0 | </v>
      </c>
      <c r="CS66" t="str">
        <v xml:space="preserve">0 | </v>
      </c>
      <c r="CT66" t="str">
        <v xml:space="preserve">0 | </v>
      </c>
      <c r="CU66" t="str">
        <v xml:space="preserve">0 | </v>
      </c>
      <c r="CV66" t="str">
        <v xml:space="preserve">0 | </v>
      </c>
      <c r="CW66" t="str">
        <v xml:space="preserve">0 | </v>
      </c>
      <c r="CX66" t="str">
        <v xml:space="preserve">0 | </v>
      </c>
      <c r="DQ66" cm="1">
        <f t="array" ref="DQ66:HM66">TRANSPOSE(_xlfn._xlws.SORT(_xlfn._xlws.FILTER(initialConditions[initial_conditions_level],initialConditions[experiment_ID]=A66)))</f>
        <v>0</v>
      </c>
      <c r="DR66">
        <v>0</v>
      </c>
      <c r="DS66">
        <v>0</v>
      </c>
      <c r="DT66">
        <v>0</v>
      </c>
      <c r="DU66">
        <v>0</v>
      </c>
      <c r="DV66">
        <v>0</v>
      </c>
      <c r="DW66">
        <v>0</v>
      </c>
      <c r="DX66">
        <v>0</v>
      </c>
      <c r="DY66">
        <v>0</v>
      </c>
      <c r="DZ66">
        <v>0</v>
      </c>
      <c r="EA66">
        <v>0</v>
      </c>
      <c r="EB66">
        <v>0</v>
      </c>
      <c r="EC66">
        <v>0</v>
      </c>
      <c r="ED66">
        <v>0</v>
      </c>
      <c r="EE66">
        <v>0</v>
      </c>
      <c r="EF66">
        <v>0</v>
      </c>
      <c r="EG66">
        <v>0</v>
      </c>
      <c r="EH66">
        <v>0</v>
      </c>
      <c r="EI66">
        <v>0</v>
      </c>
      <c r="EJ66">
        <v>0</v>
      </c>
      <c r="EK66">
        <v>0</v>
      </c>
      <c r="EL66">
        <v>0</v>
      </c>
      <c r="EM66">
        <v>0</v>
      </c>
      <c r="EN66">
        <v>0</v>
      </c>
      <c r="EO66">
        <v>0</v>
      </c>
      <c r="EP66">
        <v>0</v>
      </c>
      <c r="EQ66">
        <v>0</v>
      </c>
      <c r="ER66">
        <v>0</v>
      </c>
      <c r="ES66">
        <v>0</v>
      </c>
      <c r="ET66">
        <v>0</v>
      </c>
      <c r="EU66">
        <v>0</v>
      </c>
      <c r="EV66">
        <v>0</v>
      </c>
      <c r="EW66">
        <v>0</v>
      </c>
      <c r="EX66">
        <v>0</v>
      </c>
      <c r="EY66">
        <v>0</v>
      </c>
      <c r="EZ66">
        <v>0</v>
      </c>
      <c r="FA66">
        <v>0</v>
      </c>
      <c r="FB66">
        <v>0</v>
      </c>
      <c r="FC66">
        <v>0</v>
      </c>
      <c r="FD66">
        <v>0</v>
      </c>
      <c r="FE66">
        <v>0</v>
      </c>
      <c r="FF66">
        <v>0</v>
      </c>
      <c r="FG66">
        <v>0</v>
      </c>
      <c r="FH66">
        <v>0</v>
      </c>
      <c r="FI66">
        <v>0</v>
      </c>
      <c r="FJ66">
        <v>0</v>
      </c>
      <c r="FK66">
        <v>0</v>
      </c>
      <c r="FL66">
        <v>0</v>
      </c>
      <c r="FM66">
        <v>0</v>
      </c>
      <c r="FN66">
        <v>0</v>
      </c>
      <c r="FO66">
        <v>0</v>
      </c>
      <c r="FP66">
        <v>0</v>
      </c>
      <c r="FQ66">
        <v>0</v>
      </c>
      <c r="FR66">
        <v>0</v>
      </c>
      <c r="FS66">
        <v>0</v>
      </c>
      <c r="FT66">
        <v>0</v>
      </c>
      <c r="FU66">
        <v>0</v>
      </c>
      <c r="FV66">
        <v>0</v>
      </c>
      <c r="FW66">
        <v>0</v>
      </c>
      <c r="FX66">
        <v>0</v>
      </c>
      <c r="FY66">
        <v>0</v>
      </c>
      <c r="FZ66">
        <v>0</v>
      </c>
      <c r="GA66">
        <v>0</v>
      </c>
      <c r="GB66">
        <v>0</v>
      </c>
      <c r="GC66">
        <v>0</v>
      </c>
      <c r="GD66">
        <v>0</v>
      </c>
      <c r="GE66">
        <v>0</v>
      </c>
      <c r="GF66">
        <v>0</v>
      </c>
      <c r="GG66">
        <v>0</v>
      </c>
      <c r="GH66">
        <v>0</v>
      </c>
      <c r="GI66">
        <v>0</v>
      </c>
      <c r="GJ66">
        <v>0</v>
      </c>
      <c r="GK66">
        <v>0</v>
      </c>
      <c r="GL66">
        <v>0</v>
      </c>
      <c r="GM66">
        <v>0</v>
      </c>
      <c r="GN66">
        <v>0</v>
      </c>
      <c r="GO66">
        <v>0</v>
      </c>
      <c r="GP66">
        <v>0</v>
      </c>
      <c r="GQ66">
        <v>0</v>
      </c>
      <c r="GR66">
        <v>0</v>
      </c>
      <c r="GS66">
        <v>0</v>
      </c>
      <c r="GT66">
        <v>0</v>
      </c>
      <c r="GU66">
        <v>0</v>
      </c>
      <c r="GV66">
        <v>0</v>
      </c>
      <c r="GW66">
        <v>0</v>
      </c>
      <c r="GX66">
        <v>0</v>
      </c>
      <c r="GY66">
        <v>0</v>
      </c>
      <c r="GZ66">
        <v>0</v>
      </c>
      <c r="HA66">
        <v>0</v>
      </c>
      <c r="HB66">
        <v>0</v>
      </c>
      <c r="HC66">
        <v>0</v>
      </c>
      <c r="HD66">
        <v>0</v>
      </c>
      <c r="HE66">
        <v>0</v>
      </c>
      <c r="HF66">
        <v>0</v>
      </c>
      <c r="HG66">
        <v>0</v>
      </c>
      <c r="HH66">
        <v>0</v>
      </c>
      <c r="HI66">
        <v>0</v>
      </c>
      <c r="HJ66">
        <v>0</v>
      </c>
      <c r="HK66">
        <v>0</v>
      </c>
      <c r="HL66">
        <v>0</v>
      </c>
      <c r="HM66" t="str">
        <v/>
      </c>
    </row>
    <row r="67" spans="2:221" x14ac:dyDescent="0.35">
      <c r="B67" t="str" cm="1">
        <f t="array" ref="B67:CX67">TRANSPOSE(_xlfn._xlws.SORT(_xlfn._xlws.FILTER(initialConditions[initial_conditions_level]&amp;" | "&amp;initialConditions[initial_conditions_name],initialConditions[experiment_ID]=A67)))</f>
        <v xml:space="preserve"> | </v>
      </c>
      <c r="C67" t="str">
        <v xml:space="preserve">0 | </v>
      </c>
      <c r="D67" t="str">
        <v xml:space="preserve">0 | </v>
      </c>
      <c r="E67" t="str">
        <v xml:space="preserve">0 | </v>
      </c>
      <c r="F67" t="str">
        <v xml:space="preserve">0 | </v>
      </c>
      <c r="G67" t="str">
        <v xml:space="preserve">0 | </v>
      </c>
      <c r="H67" t="str">
        <v xml:space="preserve">0 | </v>
      </c>
      <c r="I67" t="str">
        <v xml:space="preserve">0 | </v>
      </c>
      <c r="J67" t="str">
        <v xml:space="preserve">0 | </v>
      </c>
      <c r="K67" t="str">
        <v xml:space="preserve">0 | </v>
      </c>
      <c r="L67" t="str">
        <v xml:space="preserve">0 | </v>
      </c>
      <c r="M67" t="str">
        <v xml:space="preserve">0 | </v>
      </c>
      <c r="N67" t="str">
        <v xml:space="preserve">0 | </v>
      </c>
      <c r="O67" t="str">
        <v xml:space="preserve">0 | </v>
      </c>
      <c r="P67" t="str">
        <v xml:space="preserve">0 | </v>
      </c>
      <c r="Q67" t="str">
        <v xml:space="preserve">0 | </v>
      </c>
      <c r="R67" t="str">
        <v xml:space="preserve">0 | </v>
      </c>
      <c r="S67" t="str">
        <v xml:space="preserve">0 | </v>
      </c>
      <c r="T67" t="str">
        <v xml:space="preserve">0 | </v>
      </c>
      <c r="U67" t="str">
        <v xml:space="preserve">0 | </v>
      </c>
      <c r="V67" t="str">
        <v xml:space="preserve">0 | </v>
      </c>
      <c r="W67" t="str">
        <v xml:space="preserve">0 | </v>
      </c>
      <c r="X67" t="str">
        <v xml:space="preserve">0 | </v>
      </c>
      <c r="Y67" t="str">
        <v xml:space="preserve">0 | </v>
      </c>
      <c r="Z67" t="str">
        <v xml:space="preserve">0 | </v>
      </c>
      <c r="AA67" t="str">
        <v xml:space="preserve">0 | </v>
      </c>
      <c r="AB67" t="str">
        <v xml:space="preserve">0 | </v>
      </c>
      <c r="AC67" t="str">
        <v xml:space="preserve">0 | </v>
      </c>
      <c r="AD67" t="str">
        <v xml:space="preserve">0 | </v>
      </c>
      <c r="AE67" t="str">
        <v xml:space="preserve">0 | </v>
      </c>
      <c r="AF67" t="str">
        <v xml:space="preserve">0 | </v>
      </c>
      <c r="AG67" t="str">
        <v xml:space="preserve">0 | </v>
      </c>
      <c r="AH67" t="str">
        <v xml:space="preserve">0 | </v>
      </c>
      <c r="AI67" t="str">
        <v xml:space="preserve">0 | </v>
      </c>
      <c r="AJ67" t="str">
        <v xml:space="preserve">0 | </v>
      </c>
      <c r="AK67" t="str">
        <v xml:space="preserve">0 | </v>
      </c>
      <c r="AL67" t="str">
        <v xml:space="preserve">0 | </v>
      </c>
      <c r="AM67" t="str">
        <v xml:space="preserve">0 | </v>
      </c>
      <c r="AN67" t="str">
        <v xml:space="preserve">0 | </v>
      </c>
      <c r="AO67" t="str">
        <v xml:space="preserve">0 | </v>
      </c>
      <c r="AP67" t="str">
        <v xml:space="preserve">0 | </v>
      </c>
      <c r="AQ67" t="str">
        <v xml:space="preserve">0 | </v>
      </c>
      <c r="AR67" t="str">
        <v xml:space="preserve">0 | </v>
      </c>
      <c r="AS67" t="str">
        <v xml:space="preserve">0 | </v>
      </c>
      <c r="AT67" t="str">
        <v xml:space="preserve">0 | </v>
      </c>
      <c r="AU67" t="str">
        <v xml:space="preserve">0 | </v>
      </c>
      <c r="AV67" t="str">
        <v xml:space="preserve">0 | </v>
      </c>
      <c r="AW67" t="str">
        <v xml:space="preserve">0 | </v>
      </c>
      <c r="AX67" t="str">
        <v xml:space="preserve">0 | </v>
      </c>
      <c r="AY67" t="str">
        <v xml:space="preserve">0 | </v>
      </c>
      <c r="AZ67" t="str">
        <v xml:space="preserve">0 | </v>
      </c>
      <c r="BA67" t="str">
        <v xml:space="preserve">0 | </v>
      </c>
      <c r="BB67" t="str">
        <v xml:space="preserve">0 | </v>
      </c>
      <c r="BC67" t="str">
        <v xml:space="preserve">0 | </v>
      </c>
      <c r="BD67" t="str">
        <v xml:space="preserve">0 | </v>
      </c>
      <c r="BE67" t="str">
        <v xml:space="preserve">0 | </v>
      </c>
      <c r="BF67" t="str">
        <v xml:space="preserve">0 | </v>
      </c>
      <c r="BG67" t="str">
        <v xml:space="preserve">0 | </v>
      </c>
      <c r="BH67" t="str">
        <v xml:space="preserve">0 | </v>
      </c>
      <c r="BI67" t="str">
        <v xml:space="preserve">0 | </v>
      </c>
      <c r="BJ67" t="str">
        <v xml:space="preserve">0 | </v>
      </c>
      <c r="BK67" t="str">
        <v xml:space="preserve">0 | </v>
      </c>
      <c r="BL67" t="str">
        <v xml:space="preserve">0 | </v>
      </c>
      <c r="BM67" t="str">
        <v xml:space="preserve">0 | </v>
      </c>
      <c r="BN67" t="str">
        <v xml:space="preserve">0 | </v>
      </c>
      <c r="BO67" t="str">
        <v xml:space="preserve">0 | </v>
      </c>
      <c r="BP67" t="str">
        <v xml:space="preserve">0 | </v>
      </c>
      <c r="BQ67" t="str">
        <v xml:space="preserve">0 | </v>
      </c>
      <c r="BR67" t="str">
        <v xml:space="preserve">0 | </v>
      </c>
      <c r="BS67" t="str">
        <v xml:space="preserve">0 | </v>
      </c>
      <c r="BT67" t="str">
        <v xml:space="preserve">0 | </v>
      </c>
      <c r="BU67" t="str">
        <v xml:space="preserve">0 | </v>
      </c>
      <c r="BV67" t="str">
        <v xml:space="preserve">0 | </v>
      </c>
      <c r="BW67" t="str">
        <v xml:space="preserve">0 | </v>
      </c>
      <c r="BX67" t="str">
        <v xml:space="preserve">0 | </v>
      </c>
      <c r="BY67" t="str">
        <v xml:space="preserve">0 | </v>
      </c>
      <c r="BZ67" t="str">
        <v xml:space="preserve">0 | </v>
      </c>
      <c r="CA67" t="str">
        <v xml:space="preserve">0 | </v>
      </c>
      <c r="CB67" t="str">
        <v xml:space="preserve">0 | </v>
      </c>
      <c r="CC67" t="str">
        <v xml:space="preserve">0 | </v>
      </c>
      <c r="CD67" t="str">
        <v xml:space="preserve">0 | </v>
      </c>
      <c r="CE67" t="str">
        <v xml:space="preserve">0 | </v>
      </c>
      <c r="CF67" t="str">
        <v xml:space="preserve">0 | </v>
      </c>
      <c r="CG67" t="str">
        <v xml:space="preserve">0 | </v>
      </c>
      <c r="CH67" t="str">
        <v xml:space="preserve">0 | </v>
      </c>
      <c r="CI67" t="str">
        <v xml:space="preserve">0 | </v>
      </c>
      <c r="CJ67" t="str">
        <v xml:space="preserve">0 | </v>
      </c>
      <c r="CK67" t="str">
        <v xml:space="preserve">0 | </v>
      </c>
      <c r="CL67" t="str">
        <v xml:space="preserve">0 | </v>
      </c>
      <c r="CM67" t="str">
        <v xml:space="preserve">0 | </v>
      </c>
      <c r="CN67" t="str">
        <v xml:space="preserve">0 | </v>
      </c>
      <c r="CO67" t="str">
        <v xml:space="preserve">0 | </v>
      </c>
      <c r="CP67" t="str">
        <v xml:space="preserve">0 | </v>
      </c>
      <c r="CQ67" t="str">
        <v xml:space="preserve">0 | </v>
      </c>
      <c r="CR67" t="str">
        <v xml:space="preserve">0 | </v>
      </c>
      <c r="CS67" t="str">
        <v xml:space="preserve">0 | </v>
      </c>
      <c r="CT67" t="str">
        <v xml:space="preserve">0 | </v>
      </c>
      <c r="CU67" t="str">
        <v xml:space="preserve">0 | </v>
      </c>
      <c r="CV67" t="str">
        <v xml:space="preserve">0 | </v>
      </c>
      <c r="CW67" t="str">
        <v xml:space="preserve">0 | </v>
      </c>
      <c r="CX67" t="str">
        <v xml:space="preserve">0 | </v>
      </c>
      <c r="DQ67" cm="1">
        <f t="array" ref="DQ67:HM67">TRANSPOSE(_xlfn._xlws.SORT(_xlfn._xlws.FILTER(initialConditions[initial_conditions_level],initialConditions[experiment_ID]=A67)))</f>
        <v>0</v>
      </c>
      <c r="DR67">
        <v>0</v>
      </c>
      <c r="DS67">
        <v>0</v>
      </c>
      <c r="DT67">
        <v>0</v>
      </c>
      <c r="DU67">
        <v>0</v>
      </c>
      <c r="DV67">
        <v>0</v>
      </c>
      <c r="DW67">
        <v>0</v>
      </c>
      <c r="DX67">
        <v>0</v>
      </c>
      <c r="DY67">
        <v>0</v>
      </c>
      <c r="DZ67">
        <v>0</v>
      </c>
      <c r="EA67">
        <v>0</v>
      </c>
      <c r="EB67">
        <v>0</v>
      </c>
      <c r="EC67">
        <v>0</v>
      </c>
      <c r="ED67">
        <v>0</v>
      </c>
      <c r="EE67">
        <v>0</v>
      </c>
      <c r="EF67">
        <v>0</v>
      </c>
      <c r="EG67">
        <v>0</v>
      </c>
      <c r="EH67">
        <v>0</v>
      </c>
      <c r="EI67">
        <v>0</v>
      </c>
      <c r="EJ67">
        <v>0</v>
      </c>
      <c r="EK67">
        <v>0</v>
      </c>
      <c r="EL67">
        <v>0</v>
      </c>
      <c r="EM67">
        <v>0</v>
      </c>
      <c r="EN67">
        <v>0</v>
      </c>
      <c r="EO67">
        <v>0</v>
      </c>
      <c r="EP67">
        <v>0</v>
      </c>
      <c r="EQ67">
        <v>0</v>
      </c>
      <c r="ER67">
        <v>0</v>
      </c>
      <c r="ES67">
        <v>0</v>
      </c>
      <c r="ET67">
        <v>0</v>
      </c>
      <c r="EU67">
        <v>0</v>
      </c>
      <c r="EV67">
        <v>0</v>
      </c>
      <c r="EW67">
        <v>0</v>
      </c>
      <c r="EX67">
        <v>0</v>
      </c>
      <c r="EY67">
        <v>0</v>
      </c>
      <c r="EZ67">
        <v>0</v>
      </c>
      <c r="FA67">
        <v>0</v>
      </c>
      <c r="FB67">
        <v>0</v>
      </c>
      <c r="FC67">
        <v>0</v>
      </c>
      <c r="FD67">
        <v>0</v>
      </c>
      <c r="FE67">
        <v>0</v>
      </c>
      <c r="FF67">
        <v>0</v>
      </c>
      <c r="FG67">
        <v>0</v>
      </c>
      <c r="FH67">
        <v>0</v>
      </c>
      <c r="FI67">
        <v>0</v>
      </c>
      <c r="FJ67">
        <v>0</v>
      </c>
      <c r="FK67">
        <v>0</v>
      </c>
      <c r="FL67">
        <v>0</v>
      </c>
      <c r="FM67">
        <v>0</v>
      </c>
      <c r="FN67">
        <v>0</v>
      </c>
      <c r="FO67">
        <v>0</v>
      </c>
      <c r="FP67">
        <v>0</v>
      </c>
      <c r="FQ67">
        <v>0</v>
      </c>
      <c r="FR67">
        <v>0</v>
      </c>
      <c r="FS67">
        <v>0</v>
      </c>
      <c r="FT67">
        <v>0</v>
      </c>
      <c r="FU67">
        <v>0</v>
      </c>
      <c r="FV67">
        <v>0</v>
      </c>
      <c r="FW67">
        <v>0</v>
      </c>
      <c r="FX67">
        <v>0</v>
      </c>
      <c r="FY67">
        <v>0</v>
      </c>
      <c r="FZ67">
        <v>0</v>
      </c>
      <c r="GA67">
        <v>0</v>
      </c>
      <c r="GB67">
        <v>0</v>
      </c>
      <c r="GC67">
        <v>0</v>
      </c>
      <c r="GD67">
        <v>0</v>
      </c>
      <c r="GE67">
        <v>0</v>
      </c>
      <c r="GF67">
        <v>0</v>
      </c>
      <c r="GG67">
        <v>0</v>
      </c>
      <c r="GH67">
        <v>0</v>
      </c>
      <c r="GI67">
        <v>0</v>
      </c>
      <c r="GJ67">
        <v>0</v>
      </c>
      <c r="GK67">
        <v>0</v>
      </c>
      <c r="GL67">
        <v>0</v>
      </c>
      <c r="GM67">
        <v>0</v>
      </c>
      <c r="GN67">
        <v>0</v>
      </c>
      <c r="GO67">
        <v>0</v>
      </c>
      <c r="GP67">
        <v>0</v>
      </c>
      <c r="GQ67">
        <v>0</v>
      </c>
      <c r="GR67">
        <v>0</v>
      </c>
      <c r="GS67">
        <v>0</v>
      </c>
      <c r="GT67">
        <v>0</v>
      </c>
      <c r="GU67">
        <v>0</v>
      </c>
      <c r="GV67">
        <v>0</v>
      </c>
      <c r="GW67">
        <v>0</v>
      </c>
      <c r="GX67">
        <v>0</v>
      </c>
      <c r="GY67">
        <v>0</v>
      </c>
      <c r="GZ67">
        <v>0</v>
      </c>
      <c r="HA67">
        <v>0</v>
      </c>
      <c r="HB67">
        <v>0</v>
      </c>
      <c r="HC67">
        <v>0</v>
      </c>
      <c r="HD67">
        <v>0</v>
      </c>
      <c r="HE67">
        <v>0</v>
      </c>
      <c r="HF67">
        <v>0</v>
      </c>
      <c r="HG67">
        <v>0</v>
      </c>
      <c r="HH67">
        <v>0</v>
      </c>
      <c r="HI67">
        <v>0</v>
      </c>
      <c r="HJ67">
        <v>0</v>
      </c>
      <c r="HK67">
        <v>0</v>
      </c>
      <c r="HL67">
        <v>0</v>
      </c>
      <c r="HM67" t="str">
        <v/>
      </c>
    </row>
    <row r="68" spans="2:221" x14ac:dyDescent="0.35">
      <c r="B68" t="str" cm="1">
        <f t="array" ref="B68:CX68">TRANSPOSE(_xlfn._xlws.SORT(_xlfn._xlws.FILTER(initialConditions[initial_conditions_level]&amp;" | "&amp;initialConditions[initial_conditions_name],initialConditions[experiment_ID]=A68)))</f>
        <v xml:space="preserve"> | </v>
      </c>
      <c r="C68" t="str">
        <v xml:space="preserve">0 | </v>
      </c>
      <c r="D68" t="str">
        <v xml:space="preserve">0 | </v>
      </c>
      <c r="E68" t="str">
        <v xml:space="preserve">0 | </v>
      </c>
      <c r="F68" t="str">
        <v xml:space="preserve">0 | </v>
      </c>
      <c r="G68" t="str">
        <v xml:space="preserve">0 | </v>
      </c>
      <c r="H68" t="str">
        <v xml:space="preserve">0 | </v>
      </c>
      <c r="I68" t="str">
        <v xml:space="preserve">0 | </v>
      </c>
      <c r="J68" t="str">
        <v xml:space="preserve">0 | </v>
      </c>
      <c r="K68" t="str">
        <v xml:space="preserve">0 | </v>
      </c>
      <c r="L68" t="str">
        <v xml:space="preserve">0 | </v>
      </c>
      <c r="M68" t="str">
        <v xml:space="preserve">0 | </v>
      </c>
      <c r="N68" t="str">
        <v xml:space="preserve">0 | </v>
      </c>
      <c r="O68" t="str">
        <v xml:space="preserve">0 | </v>
      </c>
      <c r="P68" t="str">
        <v xml:space="preserve">0 | </v>
      </c>
      <c r="Q68" t="str">
        <v xml:space="preserve">0 | </v>
      </c>
      <c r="R68" t="str">
        <v xml:space="preserve">0 | </v>
      </c>
      <c r="S68" t="str">
        <v xml:space="preserve">0 | </v>
      </c>
      <c r="T68" t="str">
        <v xml:space="preserve">0 | </v>
      </c>
      <c r="U68" t="str">
        <v xml:space="preserve">0 | </v>
      </c>
      <c r="V68" t="str">
        <v xml:space="preserve">0 | </v>
      </c>
      <c r="W68" t="str">
        <v xml:space="preserve">0 | </v>
      </c>
      <c r="X68" t="str">
        <v xml:space="preserve">0 | </v>
      </c>
      <c r="Y68" t="str">
        <v xml:space="preserve">0 | </v>
      </c>
      <c r="Z68" t="str">
        <v xml:space="preserve">0 | </v>
      </c>
      <c r="AA68" t="str">
        <v xml:space="preserve">0 | </v>
      </c>
      <c r="AB68" t="str">
        <v xml:space="preserve">0 | </v>
      </c>
      <c r="AC68" t="str">
        <v xml:space="preserve">0 | </v>
      </c>
      <c r="AD68" t="str">
        <v xml:space="preserve">0 | </v>
      </c>
      <c r="AE68" t="str">
        <v xml:space="preserve">0 | </v>
      </c>
      <c r="AF68" t="str">
        <v xml:space="preserve">0 | </v>
      </c>
      <c r="AG68" t="str">
        <v xml:space="preserve">0 | </v>
      </c>
      <c r="AH68" t="str">
        <v xml:space="preserve">0 | </v>
      </c>
      <c r="AI68" t="str">
        <v xml:space="preserve">0 | </v>
      </c>
      <c r="AJ68" t="str">
        <v xml:space="preserve">0 | </v>
      </c>
      <c r="AK68" t="str">
        <v xml:space="preserve">0 | </v>
      </c>
      <c r="AL68" t="str">
        <v xml:space="preserve">0 | </v>
      </c>
      <c r="AM68" t="str">
        <v xml:space="preserve">0 | </v>
      </c>
      <c r="AN68" t="str">
        <v xml:space="preserve">0 | </v>
      </c>
      <c r="AO68" t="str">
        <v xml:space="preserve">0 | </v>
      </c>
      <c r="AP68" t="str">
        <v xml:space="preserve">0 | </v>
      </c>
      <c r="AQ68" t="str">
        <v xml:space="preserve">0 | </v>
      </c>
      <c r="AR68" t="str">
        <v xml:space="preserve">0 | </v>
      </c>
      <c r="AS68" t="str">
        <v xml:space="preserve">0 | </v>
      </c>
      <c r="AT68" t="str">
        <v xml:space="preserve">0 | </v>
      </c>
      <c r="AU68" t="str">
        <v xml:space="preserve">0 | </v>
      </c>
      <c r="AV68" t="str">
        <v xml:space="preserve">0 | </v>
      </c>
      <c r="AW68" t="str">
        <v xml:space="preserve">0 | </v>
      </c>
      <c r="AX68" t="str">
        <v xml:space="preserve">0 | </v>
      </c>
      <c r="AY68" t="str">
        <v xml:space="preserve">0 | </v>
      </c>
      <c r="AZ68" t="str">
        <v xml:space="preserve">0 | </v>
      </c>
      <c r="BA68" t="str">
        <v xml:space="preserve">0 | </v>
      </c>
      <c r="BB68" t="str">
        <v xml:space="preserve">0 | </v>
      </c>
      <c r="BC68" t="str">
        <v xml:space="preserve">0 | </v>
      </c>
      <c r="BD68" t="str">
        <v xml:space="preserve">0 | </v>
      </c>
      <c r="BE68" t="str">
        <v xml:space="preserve">0 | </v>
      </c>
      <c r="BF68" t="str">
        <v xml:space="preserve">0 | </v>
      </c>
      <c r="BG68" t="str">
        <v xml:space="preserve">0 | </v>
      </c>
      <c r="BH68" t="str">
        <v xml:space="preserve">0 | </v>
      </c>
      <c r="BI68" t="str">
        <v xml:space="preserve">0 | </v>
      </c>
      <c r="BJ68" t="str">
        <v xml:space="preserve">0 | </v>
      </c>
      <c r="BK68" t="str">
        <v xml:space="preserve">0 | </v>
      </c>
      <c r="BL68" t="str">
        <v xml:space="preserve">0 | </v>
      </c>
      <c r="BM68" t="str">
        <v xml:space="preserve">0 | </v>
      </c>
      <c r="BN68" t="str">
        <v xml:space="preserve">0 | </v>
      </c>
      <c r="BO68" t="str">
        <v xml:space="preserve">0 | </v>
      </c>
      <c r="BP68" t="str">
        <v xml:space="preserve">0 | </v>
      </c>
      <c r="BQ68" t="str">
        <v xml:space="preserve">0 | </v>
      </c>
      <c r="BR68" t="str">
        <v xml:space="preserve">0 | </v>
      </c>
      <c r="BS68" t="str">
        <v xml:space="preserve">0 | </v>
      </c>
      <c r="BT68" t="str">
        <v xml:space="preserve">0 | </v>
      </c>
      <c r="BU68" t="str">
        <v xml:space="preserve">0 | </v>
      </c>
      <c r="BV68" t="str">
        <v xml:space="preserve">0 | </v>
      </c>
      <c r="BW68" t="str">
        <v xml:space="preserve">0 | </v>
      </c>
      <c r="BX68" t="str">
        <v xml:space="preserve">0 | </v>
      </c>
      <c r="BY68" t="str">
        <v xml:space="preserve">0 | </v>
      </c>
      <c r="BZ68" t="str">
        <v xml:space="preserve">0 | </v>
      </c>
      <c r="CA68" t="str">
        <v xml:space="preserve">0 | </v>
      </c>
      <c r="CB68" t="str">
        <v xml:space="preserve">0 | </v>
      </c>
      <c r="CC68" t="str">
        <v xml:space="preserve">0 | </v>
      </c>
      <c r="CD68" t="str">
        <v xml:space="preserve">0 | </v>
      </c>
      <c r="CE68" t="str">
        <v xml:space="preserve">0 | </v>
      </c>
      <c r="CF68" t="str">
        <v xml:space="preserve">0 | </v>
      </c>
      <c r="CG68" t="str">
        <v xml:space="preserve">0 | </v>
      </c>
      <c r="CH68" t="str">
        <v xml:space="preserve">0 | </v>
      </c>
      <c r="CI68" t="str">
        <v xml:space="preserve">0 | </v>
      </c>
      <c r="CJ68" t="str">
        <v xml:space="preserve">0 | </v>
      </c>
      <c r="CK68" t="str">
        <v xml:space="preserve">0 | </v>
      </c>
      <c r="CL68" t="str">
        <v xml:space="preserve">0 | </v>
      </c>
      <c r="CM68" t="str">
        <v xml:space="preserve">0 | </v>
      </c>
      <c r="CN68" t="str">
        <v xml:space="preserve">0 | </v>
      </c>
      <c r="CO68" t="str">
        <v xml:space="preserve">0 | </v>
      </c>
      <c r="CP68" t="str">
        <v xml:space="preserve">0 | </v>
      </c>
      <c r="CQ68" t="str">
        <v xml:space="preserve">0 | </v>
      </c>
      <c r="CR68" t="str">
        <v xml:space="preserve">0 | </v>
      </c>
      <c r="CS68" t="str">
        <v xml:space="preserve">0 | </v>
      </c>
      <c r="CT68" t="str">
        <v xml:space="preserve">0 | </v>
      </c>
      <c r="CU68" t="str">
        <v xml:space="preserve">0 | </v>
      </c>
      <c r="CV68" t="str">
        <v xml:space="preserve">0 | </v>
      </c>
      <c r="CW68" t="str">
        <v xml:space="preserve">0 | </v>
      </c>
      <c r="CX68" t="str">
        <v xml:space="preserve">0 | </v>
      </c>
      <c r="DQ68" cm="1">
        <f t="array" ref="DQ68:HM68">TRANSPOSE(_xlfn._xlws.SORT(_xlfn._xlws.FILTER(initialConditions[initial_conditions_level],initialConditions[experiment_ID]=A68)))</f>
        <v>0</v>
      </c>
      <c r="DR68">
        <v>0</v>
      </c>
      <c r="DS68">
        <v>0</v>
      </c>
      <c r="DT68">
        <v>0</v>
      </c>
      <c r="DU68">
        <v>0</v>
      </c>
      <c r="DV68">
        <v>0</v>
      </c>
      <c r="DW68">
        <v>0</v>
      </c>
      <c r="DX68">
        <v>0</v>
      </c>
      <c r="DY68">
        <v>0</v>
      </c>
      <c r="DZ68">
        <v>0</v>
      </c>
      <c r="EA68">
        <v>0</v>
      </c>
      <c r="EB68">
        <v>0</v>
      </c>
      <c r="EC68">
        <v>0</v>
      </c>
      <c r="ED68">
        <v>0</v>
      </c>
      <c r="EE68">
        <v>0</v>
      </c>
      <c r="EF68">
        <v>0</v>
      </c>
      <c r="EG68">
        <v>0</v>
      </c>
      <c r="EH68">
        <v>0</v>
      </c>
      <c r="EI68">
        <v>0</v>
      </c>
      <c r="EJ68">
        <v>0</v>
      </c>
      <c r="EK68">
        <v>0</v>
      </c>
      <c r="EL68">
        <v>0</v>
      </c>
      <c r="EM68">
        <v>0</v>
      </c>
      <c r="EN68">
        <v>0</v>
      </c>
      <c r="EO68">
        <v>0</v>
      </c>
      <c r="EP68">
        <v>0</v>
      </c>
      <c r="EQ68">
        <v>0</v>
      </c>
      <c r="ER68">
        <v>0</v>
      </c>
      <c r="ES68">
        <v>0</v>
      </c>
      <c r="ET68">
        <v>0</v>
      </c>
      <c r="EU68">
        <v>0</v>
      </c>
      <c r="EV68">
        <v>0</v>
      </c>
      <c r="EW68">
        <v>0</v>
      </c>
      <c r="EX68">
        <v>0</v>
      </c>
      <c r="EY68">
        <v>0</v>
      </c>
      <c r="EZ68">
        <v>0</v>
      </c>
      <c r="FA68">
        <v>0</v>
      </c>
      <c r="FB68">
        <v>0</v>
      </c>
      <c r="FC68">
        <v>0</v>
      </c>
      <c r="FD68">
        <v>0</v>
      </c>
      <c r="FE68">
        <v>0</v>
      </c>
      <c r="FF68">
        <v>0</v>
      </c>
      <c r="FG68">
        <v>0</v>
      </c>
      <c r="FH68">
        <v>0</v>
      </c>
      <c r="FI68">
        <v>0</v>
      </c>
      <c r="FJ68">
        <v>0</v>
      </c>
      <c r="FK68">
        <v>0</v>
      </c>
      <c r="FL68">
        <v>0</v>
      </c>
      <c r="FM68">
        <v>0</v>
      </c>
      <c r="FN68">
        <v>0</v>
      </c>
      <c r="FO68">
        <v>0</v>
      </c>
      <c r="FP68">
        <v>0</v>
      </c>
      <c r="FQ68">
        <v>0</v>
      </c>
      <c r="FR68">
        <v>0</v>
      </c>
      <c r="FS68">
        <v>0</v>
      </c>
      <c r="FT68">
        <v>0</v>
      </c>
      <c r="FU68">
        <v>0</v>
      </c>
      <c r="FV68">
        <v>0</v>
      </c>
      <c r="FW68">
        <v>0</v>
      </c>
      <c r="FX68">
        <v>0</v>
      </c>
      <c r="FY68">
        <v>0</v>
      </c>
      <c r="FZ68">
        <v>0</v>
      </c>
      <c r="GA68">
        <v>0</v>
      </c>
      <c r="GB68">
        <v>0</v>
      </c>
      <c r="GC68">
        <v>0</v>
      </c>
      <c r="GD68">
        <v>0</v>
      </c>
      <c r="GE68">
        <v>0</v>
      </c>
      <c r="GF68">
        <v>0</v>
      </c>
      <c r="GG68">
        <v>0</v>
      </c>
      <c r="GH68">
        <v>0</v>
      </c>
      <c r="GI68">
        <v>0</v>
      </c>
      <c r="GJ68">
        <v>0</v>
      </c>
      <c r="GK68">
        <v>0</v>
      </c>
      <c r="GL68">
        <v>0</v>
      </c>
      <c r="GM68">
        <v>0</v>
      </c>
      <c r="GN68">
        <v>0</v>
      </c>
      <c r="GO68">
        <v>0</v>
      </c>
      <c r="GP68">
        <v>0</v>
      </c>
      <c r="GQ68">
        <v>0</v>
      </c>
      <c r="GR68">
        <v>0</v>
      </c>
      <c r="GS68">
        <v>0</v>
      </c>
      <c r="GT68">
        <v>0</v>
      </c>
      <c r="GU68">
        <v>0</v>
      </c>
      <c r="GV68">
        <v>0</v>
      </c>
      <c r="GW68">
        <v>0</v>
      </c>
      <c r="GX68">
        <v>0</v>
      </c>
      <c r="GY68">
        <v>0</v>
      </c>
      <c r="GZ68">
        <v>0</v>
      </c>
      <c r="HA68">
        <v>0</v>
      </c>
      <c r="HB68">
        <v>0</v>
      </c>
      <c r="HC68">
        <v>0</v>
      </c>
      <c r="HD68">
        <v>0</v>
      </c>
      <c r="HE68">
        <v>0</v>
      </c>
      <c r="HF68">
        <v>0</v>
      </c>
      <c r="HG68">
        <v>0</v>
      </c>
      <c r="HH68">
        <v>0</v>
      </c>
      <c r="HI68">
        <v>0</v>
      </c>
      <c r="HJ68">
        <v>0</v>
      </c>
      <c r="HK68">
        <v>0</v>
      </c>
      <c r="HL68">
        <v>0</v>
      </c>
      <c r="HM68" t="str">
        <v/>
      </c>
    </row>
    <row r="69" spans="2:221" x14ac:dyDescent="0.35">
      <c r="B69" t="str" cm="1">
        <f t="array" ref="B69:CX69">TRANSPOSE(_xlfn._xlws.SORT(_xlfn._xlws.FILTER(initialConditions[initial_conditions_level]&amp;" | "&amp;initialConditions[initial_conditions_name],initialConditions[experiment_ID]=A69)))</f>
        <v xml:space="preserve"> | </v>
      </c>
      <c r="C69" t="str">
        <v xml:space="preserve">0 | </v>
      </c>
      <c r="D69" t="str">
        <v xml:space="preserve">0 | </v>
      </c>
      <c r="E69" t="str">
        <v xml:space="preserve">0 | </v>
      </c>
      <c r="F69" t="str">
        <v xml:space="preserve">0 | </v>
      </c>
      <c r="G69" t="str">
        <v xml:space="preserve">0 | </v>
      </c>
      <c r="H69" t="str">
        <v xml:space="preserve">0 | </v>
      </c>
      <c r="I69" t="str">
        <v xml:space="preserve">0 | </v>
      </c>
      <c r="J69" t="str">
        <v xml:space="preserve">0 | </v>
      </c>
      <c r="K69" t="str">
        <v xml:space="preserve">0 | </v>
      </c>
      <c r="L69" t="str">
        <v xml:space="preserve">0 | </v>
      </c>
      <c r="M69" t="str">
        <v xml:space="preserve">0 | </v>
      </c>
      <c r="N69" t="str">
        <v xml:space="preserve">0 | </v>
      </c>
      <c r="O69" t="str">
        <v xml:space="preserve">0 | </v>
      </c>
      <c r="P69" t="str">
        <v xml:space="preserve">0 | </v>
      </c>
      <c r="Q69" t="str">
        <v xml:space="preserve">0 | </v>
      </c>
      <c r="R69" t="str">
        <v xml:space="preserve">0 | </v>
      </c>
      <c r="S69" t="str">
        <v xml:space="preserve">0 | </v>
      </c>
      <c r="T69" t="str">
        <v xml:space="preserve">0 | </v>
      </c>
      <c r="U69" t="str">
        <v xml:space="preserve">0 | </v>
      </c>
      <c r="V69" t="str">
        <v xml:space="preserve">0 | </v>
      </c>
      <c r="W69" t="str">
        <v xml:space="preserve">0 | </v>
      </c>
      <c r="X69" t="str">
        <v xml:space="preserve">0 | </v>
      </c>
      <c r="Y69" t="str">
        <v xml:space="preserve">0 | </v>
      </c>
      <c r="Z69" t="str">
        <v xml:space="preserve">0 | </v>
      </c>
      <c r="AA69" t="str">
        <v xml:space="preserve">0 | </v>
      </c>
      <c r="AB69" t="str">
        <v xml:space="preserve">0 | </v>
      </c>
      <c r="AC69" t="str">
        <v xml:space="preserve">0 | </v>
      </c>
      <c r="AD69" t="str">
        <v xml:space="preserve">0 | </v>
      </c>
      <c r="AE69" t="str">
        <v xml:space="preserve">0 | </v>
      </c>
      <c r="AF69" t="str">
        <v xml:space="preserve">0 | </v>
      </c>
      <c r="AG69" t="str">
        <v xml:space="preserve">0 | </v>
      </c>
      <c r="AH69" t="str">
        <v xml:space="preserve">0 | </v>
      </c>
      <c r="AI69" t="str">
        <v xml:space="preserve">0 | </v>
      </c>
      <c r="AJ69" t="str">
        <v xml:space="preserve">0 | </v>
      </c>
      <c r="AK69" t="str">
        <v xml:space="preserve">0 | </v>
      </c>
      <c r="AL69" t="str">
        <v xml:space="preserve">0 | </v>
      </c>
      <c r="AM69" t="str">
        <v xml:space="preserve">0 | </v>
      </c>
      <c r="AN69" t="str">
        <v xml:space="preserve">0 | </v>
      </c>
      <c r="AO69" t="str">
        <v xml:space="preserve">0 | </v>
      </c>
      <c r="AP69" t="str">
        <v xml:space="preserve">0 | </v>
      </c>
      <c r="AQ69" t="str">
        <v xml:space="preserve">0 | </v>
      </c>
      <c r="AR69" t="str">
        <v xml:space="preserve">0 | </v>
      </c>
      <c r="AS69" t="str">
        <v xml:space="preserve">0 | </v>
      </c>
      <c r="AT69" t="str">
        <v xml:space="preserve">0 | </v>
      </c>
      <c r="AU69" t="str">
        <v xml:space="preserve">0 | </v>
      </c>
      <c r="AV69" t="str">
        <v xml:space="preserve">0 | </v>
      </c>
      <c r="AW69" t="str">
        <v xml:space="preserve">0 | </v>
      </c>
      <c r="AX69" t="str">
        <v xml:space="preserve">0 | </v>
      </c>
      <c r="AY69" t="str">
        <v xml:space="preserve">0 | </v>
      </c>
      <c r="AZ69" t="str">
        <v xml:space="preserve">0 | </v>
      </c>
      <c r="BA69" t="str">
        <v xml:space="preserve">0 | </v>
      </c>
      <c r="BB69" t="str">
        <v xml:space="preserve">0 | </v>
      </c>
      <c r="BC69" t="str">
        <v xml:space="preserve">0 | </v>
      </c>
      <c r="BD69" t="str">
        <v xml:space="preserve">0 | </v>
      </c>
      <c r="BE69" t="str">
        <v xml:space="preserve">0 | </v>
      </c>
      <c r="BF69" t="str">
        <v xml:space="preserve">0 | </v>
      </c>
      <c r="BG69" t="str">
        <v xml:space="preserve">0 | </v>
      </c>
      <c r="BH69" t="str">
        <v xml:space="preserve">0 | </v>
      </c>
      <c r="BI69" t="str">
        <v xml:space="preserve">0 | </v>
      </c>
      <c r="BJ69" t="str">
        <v xml:space="preserve">0 | </v>
      </c>
      <c r="BK69" t="str">
        <v xml:space="preserve">0 | </v>
      </c>
      <c r="BL69" t="str">
        <v xml:space="preserve">0 | </v>
      </c>
      <c r="BM69" t="str">
        <v xml:space="preserve">0 | </v>
      </c>
      <c r="BN69" t="str">
        <v xml:space="preserve">0 | </v>
      </c>
      <c r="BO69" t="str">
        <v xml:space="preserve">0 | </v>
      </c>
      <c r="BP69" t="str">
        <v xml:space="preserve">0 | </v>
      </c>
      <c r="BQ69" t="str">
        <v xml:space="preserve">0 | </v>
      </c>
      <c r="BR69" t="str">
        <v xml:space="preserve">0 | </v>
      </c>
      <c r="BS69" t="str">
        <v xml:space="preserve">0 | </v>
      </c>
      <c r="BT69" t="str">
        <v xml:space="preserve">0 | </v>
      </c>
      <c r="BU69" t="str">
        <v xml:space="preserve">0 | </v>
      </c>
      <c r="BV69" t="str">
        <v xml:space="preserve">0 | </v>
      </c>
      <c r="BW69" t="str">
        <v xml:space="preserve">0 | </v>
      </c>
      <c r="BX69" t="str">
        <v xml:space="preserve">0 | </v>
      </c>
      <c r="BY69" t="str">
        <v xml:space="preserve">0 | </v>
      </c>
      <c r="BZ69" t="str">
        <v xml:space="preserve">0 | </v>
      </c>
      <c r="CA69" t="str">
        <v xml:space="preserve">0 | </v>
      </c>
      <c r="CB69" t="str">
        <v xml:space="preserve">0 | </v>
      </c>
      <c r="CC69" t="str">
        <v xml:space="preserve">0 | </v>
      </c>
      <c r="CD69" t="str">
        <v xml:space="preserve">0 | </v>
      </c>
      <c r="CE69" t="str">
        <v xml:space="preserve">0 | </v>
      </c>
      <c r="CF69" t="str">
        <v xml:space="preserve">0 | </v>
      </c>
      <c r="CG69" t="str">
        <v xml:space="preserve">0 | </v>
      </c>
      <c r="CH69" t="str">
        <v xml:space="preserve">0 | </v>
      </c>
      <c r="CI69" t="str">
        <v xml:space="preserve">0 | </v>
      </c>
      <c r="CJ69" t="str">
        <v xml:space="preserve">0 | </v>
      </c>
      <c r="CK69" t="str">
        <v xml:space="preserve">0 | </v>
      </c>
      <c r="CL69" t="str">
        <v xml:space="preserve">0 | </v>
      </c>
      <c r="CM69" t="str">
        <v xml:space="preserve">0 | </v>
      </c>
      <c r="CN69" t="str">
        <v xml:space="preserve">0 | </v>
      </c>
      <c r="CO69" t="str">
        <v xml:space="preserve">0 | </v>
      </c>
      <c r="CP69" t="str">
        <v xml:space="preserve">0 | </v>
      </c>
      <c r="CQ69" t="str">
        <v xml:space="preserve">0 | </v>
      </c>
      <c r="CR69" t="str">
        <v xml:space="preserve">0 | </v>
      </c>
      <c r="CS69" t="str">
        <v xml:space="preserve">0 | </v>
      </c>
      <c r="CT69" t="str">
        <v xml:space="preserve">0 | </v>
      </c>
      <c r="CU69" t="str">
        <v xml:space="preserve">0 | </v>
      </c>
      <c r="CV69" t="str">
        <v xml:space="preserve">0 | </v>
      </c>
      <c r="CW69" t="str">
        <v xml:space="preserve">0 | </v>
      </c>
      <c r="CX69" t="str">
        <v xml:space="preserve">0 | </v>
      </c>
      <c r="DQ69" cm="1">
        <f t="array" ref="DQ69:HM69">TRANSPOSE(_xlfn._xlws.SORT(_xlfn._xlws.FILTER(initialConditions[initial_conditions_level],initialConditions[experiment_ID]=A69)))</f>
        <v>0</v>
      </c>
      <c r="DR69">
        <v>0</v>
      </c>
      <c r="DS69">
        <v>0</v>
      </c>
      <c r="DT69">
        <v>0</v>
      </c>
      <c r="DU69">
        <v>0</v>
      </c>
      <c r="DV69">
        <v>0</v>
      </c>
      <c r="DW69">
        <v>0</v>
      </c>
      <c r="DX69">
        <v>0</v>
      </c>
      <c r="DY69">
        <v>0</v>
      </c>
      <c r="DZ69">
        <v>0</v>
      </c>
      <c r="EA69">
        <v>0</v>
      </c>
      <c r="EB69">
        <v>0</v>
      </c>
      <c r="EC69">
        <v>0</v>
      </c>
      <c r="ED69">
        <v>0</v>
      </c>
      <c r="EE69">
        <v>0</v>
      </c>
      <c r="EF69">
        <v>0</v>
      </c>
      <c r="EG69">
        <v>0</v>
      </c>
      <c r="EH69">
        <v>0</v>
      </c>
      <c r="EI69">
        <v>0</v>
      </c>
      <c r="EJ69">
        <v>0</v>
      </c>
      <c r="EK69">
        <v>0</v>
      </c>
      <c r="EL69">
        <v>0</v>
      </c>
      <c r="EM69">
        <v>0</v>
      </c>
      <c r="EN69">
        <v>0</v>
      </c>
      <c r="EO69">
        <v>0</v>
      </c>
      <c r="EP69">
        <v>0</v>
      </c>
      <c r="EQ69">
        <v>0</v>
      </c>
      <c r="ER69">
        <v>0</v>
      </c>
      <c r="ES69">
        <v>0</v>
      </c>
      <c r="ET69">
        <v>0</v>
      </c>
      <c r="EU69">
        <v>0</v>
      </c>
      <c r="EV69">
        <v>0</v>
      </c>
      <c r="EW69">
        <v>0</v>
      </c>
      <c r="EX69">
        <v>0</v>
      </c>
      <c r="EY69">
        <v>0</v>
      </c>
      <c r="EZ69">
        <v>0</v>
      </c>
      <c r="FA69">
        <v>0</v>
      </c>
      <c r="FB69">
        <v>0</v>
      </c>
      <c r="FC69">
        <v>0</v>
      </c>
      <c r="FD69">
        <v>0</v>
      </c>
      <c r="FE69">
        <v>0</v>
      </c>
      <c r="FF69">
        <v>0</v>
      </c>
      <c r="FG69">
        <v>0</v>
      </c>
      <c r="FH69">
        <v>0</v>
      </c>
      <c r="FI69">
        <v>0</v>
      </c>
      <c r="FJ69">
        <v>0</v>
      </c>
      <c r="FK69">
        <v>0</v>
      </c>
      <c r="FL69">
        <v>0</v>
      </c>
      <c r="FM69">
        <v>0</v>
      </c>
      <c r="FN69">
        <v>0</v>
      </c>
      <c r="FO69">
        <v>0</v>
      </c>
      <c r="FP69">
        <v>0</v>
      </c>
      <c r="FQ69">
        <v>0</v>
      </c>
      <c r="FR69">
        <v>0</v>
      </c>
      <c r="FS69">
        <v>0</v>
      </c>
      <c r="FT69">
        <v>0</v>
      </c>
      <c r="FU69">
        <v>0</v>
      </c>
      <c r="FV69">
        <v>0</v>
      </c>
      <c r="FW69">
        <v>0</v>
      </c>
      <c r="FX69">
        <v>0</v>
      </c>
      <c r="FY69">
        <v>0</v>
      </c>
      <c r="FZ69">
        <v>0</v>
      </c>
      <c r="GA69">
        <v>0</v>
      </c>
      <c r="GB69">
        <v>0</v>
      </c>
      <c r="GC69">
        <v>0</v>
      </c>
      <c r="GD69">
        <v>0</v>
      </c>
      <c r="GE69">
        <v>0</v>
      </c>
      <c r="GF69">
        <v>0</v>
      </c>
      <c r="GG69">
        <v>0</v>
      </c>
      <c r="GH69">
        <v>0</v>
      </c>
      <c r="GI69">
        <v>0</v>
      </c>
      <c r="GJ69">
        <v>0</v>
      </c>
      <c r="GK69">
        <v>0</v>
      </c>
      <c r="GL69">
        <v>0</v>
      </c>
      <c r="GM69">
        <v>0</v>
      </c>
      <c r="GN69">
        <v>0</v>
      </c>
      <c r="GO69">
        <v>0</v>
      </c>
      <c r="GP69">
        <v>0</v>
      </c>
      <c r="GQ69">
        <v>0</v>
      </c>
      <c r="GR69">
        <v>0</v>
      </c>
      <c r="GS69">
        <v>0</v>
      </c>
      <c r="GT69">
        <v>0</v>
      </c>
      <c r="GU69">
        <v>0</v>
      </c>
      <c r="GV69">
        <v>0</v>
      </c>
      <c r="GW69">
        <v>0</v>
      </c>
      <c r="GX69">
        <v>0</v>
      </c>
      <c r="GY69">
        <v>0</v>
      </c>
      <c r="GZ69">
        <v>0</v>
      </c>
      <c r="HA69">
        <v>0</v>
      </c>
      <c r="HB69">
        <v>0</v>
      </c>
      <c r="HC69">
        <v>0</v>
      </c>
      <c r="HD69">
        <v>0</v>
      </c>
      <c r="HE69">
        <v>0</v>
      </c>
      <c r="HF69">
        <v>0</v>
      </c>
      <c r="HG69">
        <v>0</v>
      </c>
      <c r="HH69">
        <v>0</v>
      </c>
      <c r="HI69">
        <v>0</v>
      </c>
      <c r="HJ69">
        <v>0</v>
      </c>
      <c r="HK69">
        <v>0</v>
      </c>
      <c r="HL69">
        <v>0</v>
      </c>
      <c r="HM69" t="str">
        <v/>
      </c>
    </row>
    <row r="70" spans="2:221" x14ac:dyDescent="0.35">
      <c r="B70" t="str" cm="1">
        <f t="array" ref="B70:CX70">TRANSPOSE(_xlfn._xlws.SORT(_xlfn._xlws.FILTER(initialConditions[initial_conditions_level]&amp;" | "&amp;initialConditions[initial_conditions_name],initialConditions[experiment_ID]=A70)))</f>
        <v xml:space="preserve"> | </v>
      </c>
      <c r="C70" t="str">
        <v xml:space="preserve">0 | </v>
      </c>
      <c r="D70" t="str">
        <v xml:space="preserve">0 | </v>
      </c>
      <c r="E70" t="str">
        <v xml:space="preserve">0 | </v>
      </c>
      <c r="F70" t="str">
        <v xml:space="preserve">0 | </v>
      </c>
      <c r="G70" t="str">
        <v xml:space="preserve">0 | </v>
      </c>
      <c r="H70" t="str">
        <v xml:space="preserve">0 | </v>
      </c>
      <c r="I70" t="str">
        <v xml:space="preserve">0 | </v>
      </c>
      <c r="J70" t="str">
        <v xml:space="preserve">0 | </v>
      </c>
      <c r="K70" t="str">
        <v xml:space="preserve">0 | </v>
      </c>
      <c r="L70" t="str">
        <v xml:space="preserve">0 | </v>
      </c>
      <c r="M70" t="str">
        <v xml:space="preserve">0 | </v>
      </c>
      <c r="N70" t="str">
        <v xml:space="preserve">0 | </v>
      </c>
      <c r="O70" t="str">
        <v xml:space="preserve">0 | </v>
      </c>
      <c r="P70" t="str">
        <v xml:space="preserve">0 | </v>
      </c>
      <c r="Q70" t="str">
        <v xml:space="preserve">0 | </v>
      </c>
      <c r="R70" t="str">
        <v xml:space="preserve">0 | </v>
      </c>
      <c r="S70" t="str">
        <v xml:space="preserve">0 | </v>
      </c>
      <c r="T70" t="str">
        <v xml:space="preserve">0 | </v>
      </c>
      <c r="U70" t="str">
        <v xml:space="preserve">0 | </v>
      </c>
      <c r="V70" t="str">
        <v xml:space="preserve">0 | </v>
      </c>
      <c r="W70" t="str">
        <v xml:space="preserve">0 | </v>
      </c>
      <c r="X70" t="str">
        <v xml:space="preserve">0 | </v>
      </c>
      <c r="Y70" t="str">
        <v xml:space="preserve">0 | </v>
      </c>
      <c r="Z70" t="str">
        <v xml:space="preserve">0 | </v>
      </c>
      <c r="AA70" t="str">
        <v xml:space="preserve">0 | </v>
      </c>
      <c r="AB70" t="str">
        <v xml:space="preserve">0 | </v>
      </c>
      <c r="AC70" t="str">
        <v xml:space="preserve">0 | </v>
      </c>
      <c r="AD70" t="str">
        <v xml:space="preserve">0 | </v>
      </c>
      <c r="AE70" t="str">
        <v xml:space="preserve">0 | </v>
      </c>
      <c r="AF70" t="str">
        <v xml:space="preserve">0 | </v>
      </c>
      <c r="AG70" t="str">
        <v xml:space="preserve">0 | </v>
      </c>
      <c r="AH70" t="str">
        <v xml:space="preserve">0 | </v>
      </c>
      <c r="AI70" t="str">
        <v xml:space="preserve">0 | </v>
      </c>
      <c r="AJ70" t="str">
        <v xml:space="preserve">0 | </v>
      </c>
      <c r="AK70" t="str">
        <v xml:space="preserve">0 | </v>
      </c>
      <c r="AL70" t="str">
        <v xml:space="preserve">0 | </v>
      </c>
      <c r="AM70" t="str">
        <v xml:space="preserve">0 | </v>
      </c>
      <c r="AN70" t="str">
        <v xml:space="preserve">0 | </v>
      </c>
      <c r="AO70" t="str">
        <v xml:space="preserve">0 | </v>
      </c>
      <c r="AP70" t="str">
        <v xml:space="preserve">0 | </v>
      </c>
      <c r="AQ70" t="str">
        <v xml:space="preserve">0 | </v>
      </c>
      <c r="AR70" t="str">
        <v xml:space="preserve">0 | </v>
      </c>
      <c r="AS70" t="str">
        <v xml:space="preserve">0 | </v>
      </c>
      <c r="AT70" t="str">
        <v xml:space="preserve">0 | </v>
      </c>
      <c r="AU70" t="str">
        <v xml:space="preserve">0 | </v>
      </c>
      <c r="AV70" t="str">
        <v xml:space="preserve">0 | </v>
      </c>
      <c r="AW70" t="str">
        <v xml:space="preserve">0 | </v>
      </c>
      <c r="AX70" t="str">
        <v xml:space="preserve">0 | </v>
      </c>
      <c r="AY70" t="str">
        <v xml:space="preserve">0 | </v>
      </c>
      <c r="AZ70" t="str">
        <v xml:space="preserve">0 | </v>
      </c>
      <c r="BA70" t="str">
        <v xml:space="preserve">0 | </v>
      </c>
      <c r="BB70" t="str">
        <v xml:space="preserve">0 | </v>
      </c>
      <c r="BC70" t="str">
        <v xml:space="preserve">0 | </v>
      </c>
      <c r="BD70" t="str">
        <v xml:space="preserve">0 | </v>
      </c>
      <c r="BE70" t="str">
        <v xml:space="preserve">0 | </v>
      </c>
      <c r="BF70" t="str">
        <v xml:space="preserve">0 | </v>
      </c>
      <c r="BG70" t="str">
        <v xml:space="preserve">0 | </v>
      </c>
      <c r="BH70" t="str">
        <v xml:space="preserve">0 | </v>
      </c>
      <c r="BI70" t="str">
        <v xml:space="preserve">0 | </v>
      </c>
      <c r="BJ70" t="str">
        <v xml:space="preserve">0 | </v>
      </c>
      <c r="BK70" t="str">
        <v xml:space="preserve">0 | </v>
      </c>
      <c r="BL70" t="str">
        <v xml:space="preserve">0 | </v>
      </c>
      <c r="BM70" t="str">
        <v xml:space="preserve">0 | </v>
      </c>
      <c r="BN70" t="str">
        <v xml:space="preserve">0 | </v>
      </c>
      <c r="BO70" t="str">
        <v xml:space="preserve">0 | </v>
      </c>
      <c r="BP70" t="str">
        <v xml:space="preserve">0 | </v>
      </c>
      <c r="BQ70" t="str">
        <v xml:space="preserve">0 | </v>
      </c>
      <c r="BR70" t="str">
        <v xml:space="preserve">0 | </v>
      </c>
      <c r="BS70" t="str">
        <v xml:space="preserve">0 | </v>
      </c>
      <c r="BT70" t="str">
        <v xml:space="preserve">0 | </v>
      </c>
      <c r="BU70" t="str">
        <v xml:space="preserve">0 | </v>
      </c>
      <c r="BV70" t="str">
        <v xml:space="preserve">0 | </v>
      </c>
      <c r="BW70" t="str">
        <v xml:space="preserve">0 | </v>
      </c>
      <c r="BX70" t="str">
        <v xml:space="preserve">0 | </v>
      </c>
      <c r="BY70" t="str">
        <v xml:space="preserve">0 | </v>
      </c>
      <c r="BZ70" t="str">
        <v xml:space="preserve">0 | </v>
      </c>
      <c r="CA70" t="str">
        <v xml:space="preserve">0 | </v>
      </c>
      <c r="CB70" t="str">
        <v xml:space="preserve">0 | </v>
      </c>
      <c r="CC70" t="str">
        <v xml:space="preserve">0 | </v>
      </c>
      <c r="CD70" t="str">
        <v xml:space="preserve">0 | </v>
      </c>
      <c r="CE70" t="str">
        <v xml:space="preserve">0 | </v>
      </c>
      <c r="CF70" t="str">
        <v xml:space="preserve">0 | </v>
      </c>
      <c r="CG70" t="str">
        <v xml:space="preserve">0 | </v>
      </c>
      <c r="CH70" t="str">
        <v xml:space="preserve">0 | </v>
      </c>
      <c r="CI70" t="str">
        <v xml:space="preserve">0 | </v>
      </c>
      <c r="CJ70" t="str">
        <v xml:space="preserve">0 | </v>
      </c>
      <c r="CK70" t="str">
        <v xml:space="preserve">0 | </v>
      </c>
      <c r="CL70" t="str">
        <v xml:space="preserve">0 | </v>
      </c>
      <c r="CM70" t="str">
        <v xml:space="preserve">0 | </v>
      </c>
      <c r="CN70" t="str">
        <v xml:space="preserve">0 | </v>
      </c>
      <c r="CO70" t="str">
        <v xml:space="preserve">0 | </v>
      </c>
      <c r="CP70" t="str">
        <v xml:space="preserve">0 | </v>
      </c>
      <c r="CQ70" t="str">
        <v xml:space="preserve">0 | </v>
      </c>
      <c r="CR70" t="str">
        <v xml:space="preserve">0 | </v>
      </c>
      <c r="CS70" t="str">
        <v xml:space="preserve">0 | </v>
      </c>
      <c r="CT70" t="str">
        <v xml:space="preserve">0 | </v>
      </c>
      <c r="CU70" t="str">
        <v xml:space="preserve">0 | </v>
      </c>
      <c r="CV70" t="str">
        <v xml:space="preserve">0 | </v>
      </c>
      <c r="CW70" t="str">
        <v xml:space="preserve">0 | </v>
      </c>
      <c r="CX70" t="str">
        <v xml:space="preserve">0 | </v>
      </c>
      <c r="DQ70" cm="1">
        <f t="array" ref="DQ70:HM70">TRANSPOSE(_xlfn._xlws.SORT(_xlfn._xlws.FILTER(initialConditions[initial_conditions_level],initialConditions[experiment_ID]=A70)))</f>
        <v>0</v>
      </c>
      <c r="DR70">
        <v>0</v>
      </c>
      <c r="DS70">
        <v>0</v>
      </c>
      <c r="DT70">
        <v>0</v>
      </c>
      <c r="DU70">
        <v>0</v>
      </c>
      <c r="DV70">
        <v>0</v>
      </c>
      <c r="DW70">
        <v>0</v>
      </c>
      <c r="DX70">
        <v>0</v>
      </c>
      <c r="DY70">
        <v>0</v>
      </c>
      <c r="DZ70">
        <v>0</v>
      </c>
      <c r="EA70">
        <v>0</v>
      </c>
      <c r="EB70">
        <v>0</v>
      </c>
      <c r="EC70">
        <v>0</v>
      </c>
      <c r="ED70">
        <v>0</v>
      </c>
      <c r="EE70">
        <v>0</v>
      </c>
      <c r="EF70">
        <v>0</v>
      </c>
      <c r="EG70">
        <v>0</v>
      </c>
      <c r="EH70">
        <v>0</v>
      </c>
      <c r="EI70">
        <v>0</v>
      </c>
      <c r="EJ70">
        <v>0</v>
      </c>
      <c r="EK70">
        <v>0</v>
      </c>
      <c r="EL70">
        <v>0</v>
      </c>
      <c r="EM70">
        <v>0</v>
      </c>
      <c r="EN70">
        <v>0</v>
      </c>
      <c r="EO70">
        <v>0</v>
      </c>
      <c r="EP70">
        <v>0</v>
      </c>
      <c r="EQ70">
        <v>0</v>
      </c>
      <c r="ER70">
        <v>0</v>
      </c>
      <c r="ES70">
        <v>0</v>
      </c>
      <c r="ET70">
        <v>0</v>
      </c>
      <c r="EU70">
        <v>0</v>
      </c>
      <c r="EV70">
        <v>0</v>
      </c>
      <c r="EW70">
        <v>0</v>
      </c>
      <c r="EX70">
        <v>0</v>
      </c>
      <c r="EY70">
        <v>0</v>
      </c>
      <c r="EZ70">
        <v>0</v>
      </c>
      <c r="FA70">
        <v>0</v>
      </c>
      <c r="FB70">
        <v>0</v>
      </c>
      <c r="FC70">
        <v>0</v>
      </c>
      <c r="FD70">
        <v>0</v>
      </c>
      <c r="FE70">
        <v>0</v>
      </c>
      <c r="FF70">
        <v>0</v>
      </c>
      <c r="FG70">
        <v>0</v>
      </c>
      <c r="FH70">
        <v>0</v>
      </c>
      <c r="FI70">
        <v>0</v>
      </c>
      <c r="FJ70">
        <v>0</v>
      </c>
      <c r="FK70">
        <v>0</v>
      </c>
      <c r="FL70">
        <v>0</v>
      </c>
      <c r="FM70">
        <v>0</v>
      </c>
      <c r="FN70">
        <v>0</v>
      </c>
      <c r="FO70">
        <v>0</v>
      </c>
      <c r="FP70">
        <v>0</v>
      </c>
      <c r="FQ70">
        <v>0</v>
      </c>
      <c r="FR70">
        <v>0</v>
      </c>
      <c r="FS70">
        <v>0</v>
      </c>
      <c r="FT70">
        <v>0</v>
      </c>
      <c r="FU70">
        <v>0</v>
      </c>
      <c r="FV70">
        <v>0</v>
      </c>
      <c r="FW70">
        <v>0</v>
      </c>
      <c r="FX70">
        <v>0</v>
      </c>
      <c r="FY70">
        <v>0</v>
      </c>
      <c r="FZ70">
        <v>0</v>
      </c>
      <c r="GA70">
        <v>0</v>
      </c>
      <c r="GB70">
        <v>0</v>
      </c>
      <c r="GC70">
        <v>0</v>
      </c>
      <c r="GD70">
        <v>0</v>
      </c>
      <c r="GE70">
        <v>0</v>
      </c>
      <c r="GF70">
        <v>0</v>
      </c>
      <c r="GG70">
        <v>0</v>
      </c>
      <c r="GH70">
        <v>0</v>
      </c>
      <c r="GI70">
        <v>0</v>
      </c>
      <c r="GJ70">
        <v>0</v>
      </c>
      <c r="GK70">
        <v>0</v>
      </c>
      <c r="GL70">
        <v>0</v>
      </c>
      <c r="GM70">
        <v>0</v>
      </c>
      <c r="GN70">
        <v>0</v>
      </c>
      <c r="GO70">
        <v>0</v>
      </c>
      <c r="GP70">
        <v>0</v>
      </c>
      <c r="GQ70">
        <v>0</v>
      </c>
      <c r="GR70">
        <v>0</v>
      </c>
      <c r="GS70">
        <v>0</v>
      </c>
      <c r="GT70">
        <v>0</v>
      </c>
      <c r="GU70">
        <v>0</v>
      </c>
      <c r="GV70">
        <v>0</v>
      </c>
      <c r="GW70">
        <v>0</v>
      </c>
      <c r="GX70">
        <v>0</v>
      </c>
      <c r="GY70">
        <v>0</v>
      </c>
      <c r="GZ70">
        <v>0</v>
      </c>
      <c r="HA70">
        <v>0</v>
      </c>
      <c r="HB70">
        <v>0</v>
      </c>
      <c r="HC70">
        <v>0</v>
      </c>
      <c r="HD70">
        <v>0</v>
      </c>
      <c r="HE70">
        <v>0</v>
      </c>
      <c r="HF70">
        <v>0</v>
      </c>
      <c r="HG70">
        <v>0</v>
      </c>
      <c r="HH70">
        <v>0</v>
      </c>
      <c r="HI70">
        <v>0</v>
      </c>
      <c r="HJ70">
        <v>0</v>
      </c>
      <c r="HK70">
        <v>0</v>
      </c>
      <c r="HL70">
        <v>0</v>
      </c>
      <c r="HM70" t="str">
        <v/>
      </c>
    </row>
    <row r="71" spans="2:221" x14ac:dyDescent="0.35">
      <c r="B71" t="str" cm="1">
        <f t="array" ref="B71:CX71">TRANSPOSE(_xlfn._xlws.SORT(_xlfn._xlws.FILTER(initialConditions[initial_conditions_level]&amp;" | "&amp;initialConditions[initial_conditions_name],initialConditions[experiment_ID]=A71)))</f>
        <v xml:space="preserve"> | </v>
      </c>
      <c r="C71" t="str">
        <v xml:space="preserve">0 | </v>
      </c>
      <c r="D71" t="str">
        <v xml:space="preserve">0 | </v>
      </c>
      <c r="E71" t="str">
        <v xml:space="preserve">0 | </v>
      </c>
      <c r="F71" t="str">
        <v xml:space="preserve">0 | </v>
      </c>
      <c r="G71" t="str">
        <v xml:space="preserve">0 | </v>
      </c>
      <c r="H71" t="str">
        <v xml:space="preserve">0 | </v>
      </c>
      <c r="I71" t="str">
        <v xml:space="preserve">0 | </v>
      </c>
      <c r="J71" t="str">
        <v xml:space="preserve">0 | </v>
      </c>
      <c r="K71" t="str">
        <v xml:space="preserve">0 | </v>
      </c>
      <c r="L71" t="str">
        <v xml:space="preserve">0 | </v>
      </c>
      <c r="M71" t="str">
        <v xml:space="preserve">0 | </v>
      </c>
      <c r="N71" t="str">
        <v xml:space="preserve">0 | </v>
      </c>
      <c r="O71" t="str">
        <v xml:space="preserve">0 | </v>
      </c>
      <c r="P71" t="str">
        <v xml:space="preserve">0 | </v>
      </c>
      <c r="Q71" t="str">
        <v xml:space="preserve">0 | </v>
      </c>
      <c r="R71" t="str">
        <v xml:space="preserve">0 | </v>
      </c>
      <c r="S71" t="str">
        <v xml:space="preserve">0 | </v>
      </c>
      <c r="T71" t="str">
        <v xml:space="preserve">0 | </v>
      </c>
      <c r="U71" t="str">
        <v xml:space="preserve">0 | </v>
      </c>
      <c r="V71" t="str">
        <v xml:space="preserve">0 | </v>
      </c>
      <c r="W71" t="str">
        <v xml:space="preserve">0 | </v>
      </c>
      <c r="X71" t="str">
        <v xml:space="preserve">0 | </v>
      </c>
      <c r="Y71" t="str">
        <v xml:space="preserve">0 | </v>
      </c>
      <c r="Z71" t="str">
        <v xml:space="preserve">0 | </v>
      </c>
      <c r="AA71" t="str">
        <v xml:space="preserve">0 | </v>
      </c>
      <c r="AB71" t="str">
        <v xml:space="preserve">0 | </v>
      </c>
      <c r="AC71" t="str">
        <v xml:space="preserve">0 | </v>
      </c>
      <c r="AD71" t="str">
        <v xml:space="preserve">0 | </v>
      </c>
      <c r="AE71" t="str">
        <v xml:space="preserve">0 | </v>
      </c>
      <c r="AF71" t="str">
        <v xml:space="preserve">0 | </v>
      </c>
      <c r="AG71" t="str">
        <v xml:space="preserve">0 | </v>
      </c>
      <c r="AH71" t="str">
        <v xml:space="preserve">0 | </v>
      </c>
      <c r="AI71" t="str">
        <v xml:space="preserve">0 | </v>
      </c>
      <c r="AJ71" t="str">
        <v xml:space="preserve">0 | </v>
      </c>
      <c r="AK71" t="str">
        <v xml:space="preserve">0 | </v>
      </c>
      <c r="AL71" t="str">
        <v xml:space="preserve">0 | </v>
      </c>
      <c r="AM71" t="str">
        <v xml:space="preserve">0 | </v>
      </c>
      <c r="AN71" t="str">
        <v xml:space="preserve">0 | </v>
      </c>
      <c r="AO71" t="str">
        <v xml:space="preserve">0 | </v>
      </c>
      <c r="AP71" t="str">
        <v xml:space="preserve">0 | </v>
      </c>
      <c r="AQ71" t="str">
        <v xml:space="preserve">0 | </v>
      </c>
      <c r="AR71" t="str">
        <v xml:space="preserve">0 | </v>
      </c>
      <c r="AS71" t="str">
        <v xml:space="preserve">0 | </v>
      </c>
      <c r="AT71" t="str">
        <v xml:space="preserve">0 | </v>
      </c>
      <c r="AU71" t="str">
        <v xml:space="preserve">0 | </v>
      </c>
      <c r="AV71" t="str">
        <v xml:space="preserve">0 | </v>
      </c>
      <c r="AW71" t="str">
        <v xml:space="preserve">0 | </v>
      </c>
      <c r="AX71" t="str">
        <v xml:space="preserve">0 | </v>
      </c>
      <c r="AY71" t="str">
        <v xml:space="preserve">0 | </v>
      </c>
      <c r="AZ71" t="str">
        <v xml:space="preserve">0 | </v>
      </c>
      <c r="BA71" t="str">
        <v xml:space="preserve">0 | </v>
      </c>
      <c r="BB71" t="str">
        <v xml:space="preserve">0 | </v>
      </c>
      <c r="BC71" t="str">
        <v xml:space="preserve">0 | </v>
      </c>
      <c r="BD71" t="str">
        <v xml:space="preserve">0 | </v>
      </c>
      <c r="BE71" t="str">
        <v xml:space="preserve">0 | </v>
      </c>
      <c r="BF71" t="str">
        <v xml:space="preserve">0 | </v>
      </c>
      <c r="BG71" t="str">
        <v xml:space="preserve">0 | </v>
      </c>
      <c r="BH71" t="str">
        <v xml:space="preserve">0 | </v>
      </c>
      <c r="BI71" t="str">
        <v xml:space="preserve">0 | </v>
      </c>
      <c r="BJ71" t="str">
        <v xml:space="preserve">0 | </v>
      </c>
      <c r="BK71" t="str">
        <v xml:space="preserve">0 | </v>
      </c>
      <c r="BL71" t="str">
        <v xml:space="preserve">0 | </v>
      </c>
      <c r="BM71" t="str">
        <v xml:space="preserve">0 | </v>
      </c>
      <c r="BN71" t="str">
        <v xml:space="preserve">0 | </v>
      </c>
      <c r="BO71" t="str">
        <v xml:space="preserve">0 | </v>
      </c>
      <c r="BP71" t="str">
        <v xml:space="preserve">0 | </v>
      </c>
      <c r="BQ71" t="str">
        <v xml:space="preserve">0 | </v>
      </c>
      <c r="BR71" t="str">
        <v xml:space="preserve">0 | </v>
      </c>
      <c r="BS71" t="str">
        <v xml:space="preserve">0 | </v>
      </c>
      <c r="BT71" t="str">
        <v xml:space="preserve">0 | </v>
      </c>
      <c r="BU71" t="str">
        <v xml:space="preserve">0 | </v>
      </c>
      <c r="BV71" t="str">
        <v xml:space="preserve">0 | </v>
      </c>
      <c r="BW71" t="str">
        <v xml:space="preserve">0 | </v>
      </c>
      <c r="BX71" t="str">
        <v xml:space="preserve">0 | </v>
      </c>
      <c r="BY71" t="str">
        <v xml:space="preserve">0 | </v>
      </c>
      <c r="BZ71" t="str">
        <v xml:space="preserve">0 | </v>
      </c>
      <c r="CA71" t="str">
        <v xml:space="preserve">0 | </v>
      </c>
      <c r="CB71" t="str">
        <v xml:space="preserve">0 | </v>
      </c>
      <c r="CC71" t="str">
        <v xml:space="preserve">0 | </v>
      </c>
      <c r="CD71" t="str">
        <v xml:space="preserve">0 | </v>
      </c>
      <c r="CE71" t="str">
        <v xml:space="preserve">0 | </v>
      </c>
      <c r="CF71" t="str">
        <v xml:space="preserve">0 | </v>
      </c>
      <c r="CG71" t="str">
        <v xml:space="preserve">0 | </v>
      </c>
      <c r="CH71" t="str">
        <v xml:space="preserve">0 | </v>
      </c>
      <c r="CI71" t="str">
        <v xml:space="preserve">0 | </v>
      </c>
      <c r="CJ71" t="str">
        <v xml:space="preserve">0 | </v>
      </c>
      <c r="CK71" t="str">
        <v xml:space="preserve">0 | </v>
      </c>
      <c r="CL71" t="str">
        <v xml:space="preserve">0 | </v>
      </c>
      <c r="CM71" t="str">
        <v xml:space="preserve">0 | </v>
      </c>
      <c r="CN71" t="str">
        <v xml:space="preserve">0 | </v>
      </c>
      <c r="CO71" t="str">
        <v xml:space="preserve">0 | </v>
      </c>
      <c r="CP71" t="str">
        <v xml:space="preserve">0 | </v>
      </c>
      <c r="CQ71" t="str">
        <v xml:space="preserve">0 | </v>
      </c>
      <c r="CR71" t="str">
        <v xml:space="preserve">0 | </v>
      </c>
      <c r="CS71" t="str">
        <v xml:space="preserve">0 | </v>
      </c>
      <c r="CT71" t="str">
        <v xml:space="preserve">0 | </v>
      </c>
      <c r="CU71" t="str">
        <v xml:space="preserve">0 | </v>
      </c>
      <c r="CV71" t="str">
        <v xml:space="preserve">0 | </v>
      </c>
      <c r="CW71" t="str">
        <v xml:space="preserve">0 | </v>
      </c>
      <c r="CX71" t="str">
        <v xml:space="preserve">0 | </v>
      </c>
      <c r="DQ71" cm="1">
        <f t="array" ref="DQ71:HM71">TRANSPOSE(_xlfn._xlws.SORT(_xlfn._xlws.FILTER(initialConditions[initial_conditions_level],initialConditions[experiment_ID]=A71)))</f>
        <v>0</v>
      </c>
      <c r="DR71">
        <v>0</v>
      </c>
      <c r="DS71">
        <v>0</v>
      </c>
      <c r="DT71">
        <v>0</v>
      </c>
      <c r="DU71">
        <v>0</v>
      </c>
      <c r="DV71">
        <v>0</v>
      </c>
      <c r="DW71">
        <v>0</v>
      </c>
      <c r="DX71">
        <v>0</v>
      </c>
      <c r="DY71">
        <v>0</v>
      </c>
      <c r="DZ71">
        <v>0</v>
      </c>
      <c r="EA71">
        <v>0</v>
      </c>
      <c r="EB71">
        <v>0</v>
      </c>
      <c r="EC71">
        <v>0</v>
      </c>
      <c r="ED71">
        <v>0</v>
      </c>
      <c r="EE71">
        <v>0</v>
      </c>
      <c r="EF71">
        <v>0</v>
      </c>
      <c r="EG71">
        <v>0</v>
      </c>
      <c r="EH71">
        <v>0</v>
      </c>
      <c r="EI71">
        <v>0</v>
      </c>
      <c r="EJ71">
        <v>0</v>
      </c>
      <c r="EK71">
        <v>0</v>
      </c>
      <c r="EL71">
        <v>0</v>
      </c>
      <c r="EM71">
        <v>0</v>
      </c>
      <c r="EN71">
        <v>0</v>
      </c>
      <c r="EO71">
        <v>0</v>
      </c>
      <c r="EP71">
        <v>0</v>
      </c>
      <c r="EQ71">
        <v>0</v>
      </c>
      <c r="ER71">
        <v>0</v>
      </c>
      <c r="ES71">
        <v>0</v>
      </c>
      <c r="ET71">
        <v>0</v>
      </c>
      <c r="EU71">
        <v>0</v>
      </c>
      <c r="EV71">
        <v>0</v>
      </c>
      <c r="EW71">
        <v>0</v>
      </c>
      <c r="EX71">
        <v>0</v>
      </c>
      <c r="EY71">
        <v>0</v>
      </c>
      <c r="EZ71">
        <v>0</v>
      </c>
      <c r="FA71">
        <v>0</v>
      </c>
      <c r="FB71">
        <v>0</v>
      </c>
      <c r="FC71">
        <v>0</v>
      </c>
      <c r="FD71">
        <v>0</v>
      </c>
      <c r="FE71">
        <v>0</v>
      </c>
      <c r="FF71">
        <v>0</v>
      </c>
      <c r="FG71">
        <v>0</v>
      </c>
      <c r="FH71">
        <v>0</v>
      </c>
      <c r="FI71">
        <v>0</v>
      </c>
      <c r="FJ71">
        <v>0</v>
      </c>
      <c r="FK71">
        <v>0</v>
      </c>
      <c r="FL71">
        <v>0</v>
      </c>
      <c r="FM71">
        <v>0</v>
      </c>
      <c r="FN71">
        <v>0</v>
      </c>
      <c r="FO71">
        <v>0</v>
      </c>
      <c r="FP71">
        <v>0</v>
      </c>
      <c r="FQ71">
        <v>0</v>
      </c>
      <c r="FR71">
        <v>0</v>
      </c>
      <c r="FS71">
        <v>0</v>
      </c>
      <c r="FT71">
        <v>0</v>
      </c>
      <c r="FU71">
        <v>0</v>
      </c>
      <c r="FV71">
        <v>0</v>
      </c>
      <c r="FW71">
        <v>0</v>
      </c>
      <c r="FX71">
        <v>0</v>
      </c>
      <c r="FY71">
        <v>0</v>
      </c>
      <c r="FZ71">
        <v>0</v>
      </c>
      <c r="GA71">
        <v>0</v>
      </c>
      <c r="GB71">
        <v>0</v>
      </c>
      <c r="GC71">
        <v>0</v>
      </c>
      <c r="GD71">
        <v>0</v>
      </c>
      <c r="GE71">
        <v>0</v>
      </c>
      <c r="GF71">
        <v>0</v>
      </c>
      <c r="GG71">
        <v>0</v>
      </c>
      <c r="GH71">
        <v>0</v>
      </c>
      <c r="GI71">
        <v>0</v>
      </c>
      <c r="GJ71">
        <v>0</v>
      </c>
      <c r="GK71">
        <v>0</v>
      </c>
      <c r="GL71">
        <v>0</v>
      </c>
      <c r="GM71">
        <v>0</v>
      </c>
      <c r="GN71">
        <v>0</v>
      </c>
      <c r="GO71">
        <v>0</v>
      </c>
      <c r="GP71">
        <v>0</v>
      </c>
      <c r="GQ71">
        <v>0</v>
      </c>
      <c r="GR71">
        <v>0</v>
      </c>
      <c r="GS71">
        <v>0</v>
      </c>
      <c r="GT71">
        <v>0</v>
      </c>
      <c r="GU71">
        <v>0</v>
      </c>
      <c r="GV71">
        <v>0</v>
      </c>
      <c r="GW71">
        <v>0</v>
      </c>
      <c r="GX71">
        <v>0</v>
      </c>
      <c r="GY71">
        <v>0</v>
      </c>
      <c r="GZ71">
        <v>0</v>
      </c>
      <c r="HA71">
        <v>0</v>
      </c>
      <c r="HB71">
        <v>0</v>
      </c>
      <c r="HC71">
        <v>0</v>
      </c>
      <c r="HD71">
        <v>0</v>
      </c>
      <c r="HE71">
        <v>0</v>
      </c>
      <c r="HF71">
        <v>0</v>
      </c>
      <c r="HG71">
        <v>0</v>
      </c>
      <c r="HH71">
        <v>0</v>
      </c>
      <c r="HI71">
        <v>0</v>
      </c>
      <c r="HJ71">
        <v>0</v>
      </c>
      <c r="HK71">
        <v>0</v>
      </c>
      <c r="HL71">
        <v>0</v>
      </c>
      <c r="HM71" t="str">
        <v/>
      </c>
    </row>
    <row r="72" spans="2:221" x14ac:dyDescent="0.35">
      <c r="B72" t="str" cm="1">
        <f t="array" ref="B72:CX72">TRANSPOSE(_xlfn._xlws.SORT(_xlfn._xlws.FILTER(initialConditions[initial_conditions_level]&amp;" | "&amp;initialConditions[initial_conditions_name],initialConditions[experiment_ID]=A72)))</f>
        <v xml:space="preserve"> | </v>
      </c>
      <c r="C72" t="str">
        <v xml:space="preserve">0 | </v>
      </c>
      <c r="D72" t="str">
        <v xml:space="preserve">0 | </v>
      </c>
      <c r="E72" t="str">
        <v xml:space="preserve">0 | </v>
      </c>
      <c r="F72" t="str">
        <v xml:space="preserve">0 | </v>
      </c>
      <c r="G72" t="str">
        <v xml:space="preserve">0 | </v>
      </c>
      <c r="H72" t="str">
        <v xml:space="preserve">0 | </v>
      </c>
      <c r="I72" t="str">
        <v xml:space="preserve">0 | </v>
      </c>
      <c r="J72" t="str">
        <v xml:space="preserve">0 | </v>
      </c>
      <c r="K72" t="str">
        <v xml:space="preserve">0 | </v>
      </c>
      <c r="L72" t="str">
        <v xml:space="preserve">0 | </v>
      </c>
      <c r="M72" t="str">
        <v xml:space="preserve">0 | </v>
      </c>
      <c r="N72" t="str">
        <v xml:space="preserve">0 | </v>
      </c>
      <c r="O72" t="str">
        <v xml:space="preserve">0 | </v>
      </c>
      <c r="P72" t="str">
        <v xml:space="preserve">0 | </v>
      </c>
      <c r="Q72" t="str">
        <v xml:space="preserve">0 | </v>
      </c>
      <c r="R72" t="str">
        <v xml:space="preserve">0 | </v>
      </c>
      <c r="S72" t="str">
        <v xml:space="preserve">0 | </v>
      </c>
      <c r="T72" t="str">
        <v xml:space="preserve">0 | </v>
      </c>
      <c r="U72" t="str">
        <v xml:space="preserve">0 | </v>
      </c>
      <c r="V72" t="str">
        <v xml:space="preserve">0 | </v>
      </c>
      <c r="W72" t="str">
        <v xml:space="preserve">0 | </v>
      </c>
      <c r="X72" t="str">
        <v xml:space="preserve">0 | </v>
      </c>
      <c r="Y72" t="str">
        <v xml:space="preserve">0 | </v>
      </c>
      <c r="Z72" t="str">
        <v xml:space="preserve">0 | </v>
      </c>
      <c r="AA72" t="str">
        <v xml:space="preserve">0 | </v>
      </c>
      <c r="AB72" t="str">
        <v xml:space="preserve">0 | </v>
      </c>
      <c r="AC72" t="str">
        <v xml:space="preserve">0 | </v>
      </c>
      <c r="AD72" t="str">
        <v xml:space="preserve">0 | </v>
      </c>
      <c r="AE72" t="str">
        <v xml:space="preserve">0 | </v>
      </c>
      <c r="AF72" t="str">
        <v xml:space="preserve">0 | </v>
      </c>
      <c r="AG72" t="str">
        <v xml:space="preserve">0 | </v>
      </c>
      <c r="AH72" t="str">
        <v xml:space="preserve">0 | </v>
      </c>
      <c r="AI72" t="str">
        <v xml:space="preserve">0 | </v>
      </c>
      <c r="AJ72" t="str">
        <v xml:space="preserve">0 | </v>
      </c>
      <c r="AK72" t="str">
        <v xml:space="preserve">0 | </v>
      </c>
      <c r="AL72" t="str">
        <v xml:space="preserve">0 | </v>
      </c>
      <c r="AM72" t="str">
        <v xml:space="preserve">0 | </v>
      </c>
      <c r="AN72" t="str">
        <v xml:space="preserve">0 | </v>
      </c>
      <c r="AO72" t="str">
        <v xml:space="preserve">0 | </v>
      </c>
      <c r="AP72" t="str">
        <v xml:space="preserve">0 | </v>
      </c>
      <c r="AQ72" t="str">
        <v xml:space="preserve">0 | </v>
      </c>
      <c r="AR72" t="str">
        <v xml:space="preserve">0 | </v>
      </c>
      <c r="AS72" t="str">
        <v xml:space="preserve">0 | </v>
      </c>
      <c r="AT72" t="str">
        <v xml:space="preserve">0 | </v>
      </c>
      <c r="AU72" t="str">
        <v xml:space="preserve">0 | </v>
      </c>
      <c r="AV72" t="str">
        <v xml:space="preserve">0 | </v>
      </c>
      <c r="AW72" t="str">
        <v xml:space="preserve">0 | </v>
      </c>
      <c r="AX72" t="str">
        <v xml:space="preserve">0 | </v>
      </c>
      <c r="AY72" t="str">
        <v xml:space="preserve">0 | </v>
      </c>
      <c r="AZ72" t="str">
        <v xml:space="preserve">0 | </v>
      </c>
      <c r="BA72" t="str">
        <v xml:space="preserve">0 | </v>
      </c>
      <c r="BB72" t="str">
        <v xml:space="preserve">0 | </v>
      </c>
      <c r="BC72" t="str">
        <v xml:space="preserve">0 | </v>
      </c>
      <c r="BD72" t="str">
        <v xml:space="preserve">0 | </v>
      </c>
      <c r="BE72" t="str">
        <v xml:space="preserve">0 | </v>
      </c>
      <c r="BF72" t="str">
        <v xml:space="preserve">0 | </v>
      </c>
      <c r="BG72" t="str">
        <v xml:space="preserve">0 | </v>
      </c>
      <c r="BH72" t="str">
        <v xml:space="preserve">0 | </v>
      </c>
      <c r="BI72" t="str">
        <v xml:space="preserve">0 | </v>
      </c>
      <c r="BJ72" t="str">
        <v xml:space="preserve">0 | </v>
      </c>
      <c r="BK72" t="str">
        <v xml:space="preserve">0 | </v>
      </c>
      <c r="BL72" t="str">
        <v xml:space="preserve">0 | </v>
      </c>
      <c r="BM72" t="str">
        <v xml:space="preserve">0 | </v>
      </c>
      <c r="BN72" t="str">
        <v xml:space="preserve">0 | </v>
      </c>
      <c r="BO72" t="str">
        <v xml:space="preserve">0 | </v>
      </c>
      <c r="BP72" t="str">
        <v xml:space="preserve">0 | </v>
      </c>
      <c r="BQ72" t="str">
        <v xml:space="preserve">0 | </v>
      </c>
      <c r="BR72" t="str">
        <v xml:space="preserve">0 | </v>
      </c>
      <c r="BS72" t="str">
        <v xml:space="preserve">0 | </v>
      </c>
      <c r="BT72" t="str">
        <v xml:space="preserve">0 | </v>
      </c>
      <c r="BU72" t="str">
        <v xml:space="preserve">0 | </v>
      </c>
      <c r="BV72" t="str">
        <v xml:space="preserve">0 | </v>
      </c>
      <c r="BW72" t="str">
        <v xml:space="preserve">0 | </v>
      </c>
      <c r="BX72" t="str">
        <v xml:space="preserve">0 | </v>
      </c>
      <c r="BY72" t="str">
        <v xml:space="preserve">0 | </v>
      </c>
      <c r="BZ72" t="str">
        <v xml:space="preserve">0 | </v>
      </c>
      <c r="CA72" t="str">
        <v xml:space="preserve">0 | </v>
      </c>
      <c r="CB72" t="str">
        <v xml:space="preserve">0 | </v>
      </c>
      <c r="CC72" t="str">
        <v xml:space="preserve">0 | </v>
      </c>
      <c r="CD72" t="str">
        <v xml:space="preserve">0 | </v>
      </c>
      <c r="CE72" t="str">
        <v xml:space="preserve">0 | </v>
      </c>
      <c r="CF72" t="str">
        <v xml:space="preserve">0 | </v>
      </c>
      <c r="CG72" t="str">
        <v xml:space="preserve">0 | </v>
      </c>
      <c r="CH72" t="str">
        <v xml:space="preserve">0 | </v>
      </c>
      <c r="CI72" t="str">
        <v xml:space="preserve">0 | </v>
      </c>
      <c r="CJ72" t="str">
        <v xml:space="preserve">0 | </v>
      </c>
      <c r="CK72" t="str">
        <v xml:space="preserve">0 | </v>
      </c>
      <c r="CL72" t="str">
        <v xml:space="preserve">0 | </v>
      </c>
      <c r="CM72" t="str">
        <v xml:space="preserve">0 | </v>
      </c>
      <c r="CN72" t="str">
        <v xml:space="preserve">0 | </v>
      </c>
      <c r="CO72" t="str">
        <v xml:space="preserve">0 | </v>
      </c>
      <c r="CP72" t="str">
        <v xml:space="preserve">0 | </v>
      </c>
      <c r="CQ72" t="str">
        <v xml:space="preserve">0 | </v>
      </c>
      <c r="CR72" t="str">
        <v xml:space="preserve">0 | </v>
      </c>
      <c r="CS72" t="str">
        <v xml:space="preserve">0 | </v>
      </c>
      <c r="CT72" t="str">
        <v xml:space="preserve">0 | </v>
      </c>
      <c r="CU72" t="str">
        <v xml:space="preserve">0 | </v>
      </c>
      <c r="CV72" t="str">
        <v xml:space="preserve">0 | </v>
      </c>
      <c r="CW72" t="str">
        <v xml:space="preserve">0 | </v>
      </c>
      <c r="CX72" t="str">
        <v xml:space="preserve">0 | </v>
      </c>
      <c r="DQ72" cm="1">
        <f t="array" ref="DQ72:HM72">TRANSPOSE(_xlfn._xlws.SORT(_xlfn._xlws.FILTER(initialConditions[initial_conditions_level],initialConditions[experiment_ID]=A72)))</f>
        <v>0</v>
      </c>
      <c r="DR72">
        <v>0</v>
      </c>
      <c r="DS72">
        <v>0</v>
      </c>
      <c r="DT72">
        <v>0</v>
      </c>
      <c r="DU72">
        <v>0</v>
      </c>
      <c r="DV72">
        <v>0</v>
      </c>
      <c r="DW72">
        <v>0</v>
      </c>
      <c r="DX72">
        <v>0</v>
      </c>
      <c r="DY72">
        <v>0</v>
      </c>
      <c r="DZ72">
        <v>0</v>
      </c>
      <c r="EA72">
        <v>0</v>
      </c>
      <c r="EB72">
        <v>0</v>
      </c>
      <c r="EC72">
        <v>0</v>
      </c>
      <c r="ED72">
        <v>0</v>
      </c>
      <c r="EE72">
        <v>0</v>
      </c>
      <c r="EF72">
        <v>0</v>
      </c>
      <c r="EG72">
        <v>0</v>
      </c>
      <c r="EH72">
        <v>0</v>
      </c>
      <c r="EI72">
        <v>0</v>
      </c>
      <c r="EJ72">
        <v>0</v>
      </c>
      <c r="EK72">
        <v>0</v>
      </c>
      <c r="EL72">
        <v>0</v>
      </c>
      <c r="EM72">
        <v>0</v>
      </c>
      <c r="EN72">
        <v>0</v>
      </c>
      <c r="EO72">
        <v>0</v>
      </c>
      <c r="EP72">
        <v>0</v>
      </c>
      <c r="EQ72">
        <v>0</v>
      </c>
      <c r="ER72">
        <v>0</v>
      </c>
      <c r="ES72">
        <v>0</v>
      </c>
      <c r="ET72">
        <v>0</v>
      </c>
      <c r="EU72">
        <v>0</v>
      </c>
      <c r="EV72">
        <v>0</v>
      </c>
      <c r="EW72">
        <v>0</v>
      </c>
      <c r="EX72">
        <v>0</v>
      </c>
      <c r="EY72">
        <v>0</v>
      </c>
      <c r="EZ72">
        <v>0</v>
      </c>
      <c r="FA72">
        <v>0</v>
      </c>
      <c r="FB72">
        <v>0</v>
      </c>
      <c r="FC72">
        <v>0</v>
      </c>
      <c r="FD72">
        <v>0</v>
      </c>
      <c r="FE72">
        <v>0</v>
      </c>
      <c r="FF72">
        <v>0</v>
      </c>
      <c r="FG72">
        <v>0</v>
      </c>
      <c r="FH72">
        <v>0</v>
      </c>
      <c r="FI72">
        <v>0</v>
      </c>
      <c r="FJ72">
        <v>0</v>
      </c>
      <c r="FK72">
        <v>0</v>
      </c>
      <c r="FL72">
        <v>0</v>
      </c>
      <c r="FM72">
        <v>0</v>
      </c>
      <c r="FN72">
        <v>0</v>
      </c>
      <c r="FO72">
        <v>0</v>
      </c>
      <c r="FP72">
        <v>0</v>
      </c>
      <c r="FQ72">
        <v>0</v>
      </c>
      <c r="FR72">
        <v>0</v>
      </c>
      <c r="FS72">
        <v>0</v>
      </c>
      <c r="FT72">
        <v>0</v>
      </c>
      <c r="FU72">
        <v>0</v>
      </c>
      <c r="FV72">
        <v>0</v>
      </c>
      <c r="FW72">
        <v>0</v>
      </c>
      <c r="FX72">
        <v>0</v>
      </c>
      <c r="FY72">
        <v>0</v>
      </c>
      <c r="FZ72">
        <v>0</v>
      </c>
      <c r="GA72">
        <v>0</v>
      </c>
      <c r="GB72">
        <v>0</v>
      </c>
      <c r="GC72">
        <v>0</v>
      </c>
      <c r="GD72">
        <v>0</v>
      </c>
      <c r="GE72">
        <v>0</v>
      </c>
      <c r="GF72">
        <v>0</v>
      </c>
      <c r="GG72">
        <v>0</v>
      </c>
      <c r="GH72">
        <v>0</v>
      </c>
      <c r="GI72">
        <v>0</v>
      </c>
      <c r="GJ72">
        <v>0</v>
      </c>
      <c r="GK72">
        <v>0</v>
      </c>
      <c r="GL72">
        <v>0</v>
      </c>
      <c r="GM72">
        <v>0</v>
      </c>
      <c r="GN72">
        <v>0</v>
      </c>
      <c r="GO72">
        <v>0</v>
      </c>
      <c r="GP72">
        <v>0</v>
      </c>
      <c r="GQ72">
        <v>0</v>
      </c>
      <c r="GR72">
        <v>0</v>
      </c>
      <c r="GS72">
        <v>0</v>
      </c>
      <c r="GT72">
        <v>0</v>
      </c>
      <c r="GU72">
        <v>0</v>
      </c>
      <c r="GV72">
        <v>0</v>
      </c>
      <c r="GW72">
        <v>0</v>
      </c>
      <c r="GX72">
        <v>0</v>
      </c>
      <c r="GY72">
        <v>0</v>
      </c>
      <c r="GZ72">
        <v>0</v>
      </c>
      <c r="HA72">
        <v>0</v>
      </c>
      <c r="HB72">
        <v>0</v>
      </c>
      <c r="HC72">
        <v>0</v>
      </c>
      <c r="HD72">
        <v>0</v>
      </c>
      <c r="HE72">
        <v>0</v>
      </c>
      <c r="HF72">
        <v>0</v>
      </c>
      <c r="HG72">
        <v>0</v>
      </c>
      <c r="HH72">
        <v>0</v>
      </c>
      <c r="HI72">
        <v>0</v>
      </c>
      <c r="HJ72">
        <v>0</v>
      </c>
      <c r="HK72">
        <v>0</v>
      </c>
      <c r="HL72">
        <v>0</v>
      </c>
      <c r="HM72" t="str">
        <v/>
      </c>
    </row>
    <row r="73" spans="2:221" x14ac:dyDescent="0.35">
      <c r="B73" t="str" cm="1">
        <f t="array" ref="B73:CX73">TRANSPOSE(_xlfn._xlws.SORT(_xlfn._xlws.FILTER(initialConditions[initial_conditions_level]&amp;" | "&amp;initialConditions[initial_conditions_name],initialConditions[experiment_ID]=A73)))</f>
        <v xml:space="preserve"> | </v>
      </c>
      <c r="C73" t="str">
        <v xml:space="preserve">0 | </v>
      </c>
      <c r="D73" t="str">
        <v xml:space="preserve">0 | </v>
      </c>
      <c r="E73" t="str">
        <v xml:space="preserve">0 | </v>
      </c>
      <c r="F73" t="str">
        <v xml:space="preserve">0 | </v>
      </c>
      <c r="G73" t="str">
        <v xml:space="preserve">0 | </v>
      </c>
      <c r="H73" t="str">
        <v xml:space="preserve">0 | </v>
      </c>
      <c r="I73" t="str">
        <v xml:space="preserve">0 | </v>
      </c>
      <c r="J73" t="str">
        <v xml:space="preserve">0 | </v>
      </c>
      <c r="K73" t="str">
        <v xml:space="preserve">0 | </v>
      </c>
      <c r="L73" t="str">
        <v xml:space="preserve">0 | </v>
      </c>
      <c r="M73" t="str">
        <v xml:space="preserve">0 | </v>
      </c>
      <c r="N73" t="str">
        <v xml:space="preserve">0 | </v>
      </c>
      <c r="O73" t="str">
        <v xml:space="preserve">0 | </v>
      </c>
      <c r="P73" t="str">
        <v xml:space="preserve">0 | </v>
      </c>
      <c r="Q73" t="str">
        <v xml:space="preserve">0 | </v>
      </c>
      <c r="R73" t="str">
        <v xml:space="preserve">0 | </v>
      </c>
      <c r="S73" t="str">
        <v xml:space="preserve">0 | </v>
      </c>
      <c r="T73" t="str">
        <v xml:space="preserve">0 | </v>
      </c>
      <c r="U73" t="str">
        <v xml:space="preserve">0 | </v>
      </c>
      <c r="V73" t="str">
        <v xml:space="preserve">0 | </v>
      </c>
      <c r="W73" t="str">
        <v xml:space="preserve">0 | </v>
      </c>
      <c r="X73" t="str">
        <v xml:space="preserve">0 | </v>
      </c>
      <c r="Y73" t="str">
        <v xml:space="preserve">0 | </v>
      </c>
      <c r="Z73" t="str">
        <v xml:space="preserve">0 | </v>
      </c>
      <c r="AA73" t="str">
        <v xml:space="preserve">0 | </v>
      </c>
      <c r="AB73" t="str">
        <v xml:space="preserve">0 | </v>
      </c>
      <c r="AC73" t="str">
        <v xml:space="preserve">0 | </v>
      </c>
      <c r="AD73" t="str">
        <v xml:space="preserve">0 | </v>
      </c>
      <c r="AE73" t="str">
        <v xml:space="preserve">0 | </v>
      </c>
      <c r="AF73" t="str">
        <v xml:space="preserve">0 | </v>
      </c>
      <c r="AG73" t="str">
        <v xml:space="preserve">0 | </v>
      </c>
      <c r="AH73" t="str">
        <v xml:space="preserve">0 | </v>
      </c>
      <c r="AI73" t="str">
        <v xml:space="preserve">0 | </v>
      </c>
      <c r="AJ73" t="str">
        <v xml:space="preserve">0 | </v>
      </c>
      <c r="AK73" t="str">
        <v xml:space="preserve">0 | </v>
      </c>
      <c r="AL73" t="str">
        <v xml:space="preserve">0 | </v>
      </c>
      <c r="AM73" t="str">
        <v xml:space="preserve">0 | </v>
      </c>
      <c r="AN73" t="str">
        <v xml:space="preserve">0 | </v>
      </c>
      <c r="AO73" t="str">
        <v xml:space="preserve">0 | </v>
      </c>
      <c r="AP73" t="str">
        <v xml:space="preserve">0 | </v>
      </c>
      <c r="AQ73" t="str">
        <v xml:space="preserve">0 | </v>
      </c>
      <c r="AR73" t="str">
        <v xml:space="preserve">0 | </v>
      </c>
      <c r="AS73" t="str">
        <v xml:space="preserve">0 | </v>
      </c>
      <c r="AT73" t="str">
        <v xml:space="preserve">0 | </v>
      </c>
      <c r="AU73" t="str">
        <v xml:space="preserve">0 | </v>
      </c>
      <c r="AV73" t="str">
        <v xml:space="preserve">0 | </v>
      </c>
      <c r="AW73" t="str">
        <v xml:space="preserve">0 | </v>
      </c>
      <c r="AX73" t="str">
        <v xml:space="preserve">0 | </v>
      </c>
      <c r="AY73" t="str">
        <v xml:space="preserve">0 | </v>
      </c>
      <c r="AZ73" t="str">
        <v xml:space="preserve">0 | </v>
      </c>
      <c r="BA73" t="str">
        <v xml:space="preserve">0 | </v>
      </c>
      <c r="BB73" t="str">
        <v xml:space="preserve">0 | </v>
      </c>
      <c r="BC73" t="str">
        <v xml:space="preserve">0 | </v>
      </c>
      <c r="BD73" t="str">
        <v xml:space="preserve">0 | </v>
      </c>
      <c r="BE73" t="str">
        <v xml:space="preserve">0 | </v>
      </c>
      <c r="BF73" t="str">
        <v xml:space="preserve">0 | </v>
      </c>
      <c r="BG73" t="str">
        <v xml:space="preserve">0 | </v>
      </c>
      <c r="BH73" t="str">
        <v xml:space="preserve">0 | </v>
      </c>
      <c r="BI73" t="str">
        <v xml:space="preserve">0 | </v>
      </c>
      <c r="BJ73" t="str">
        <v xml:space="preserve">0 | </v>
      </c>
      <c r="BK73" t="str">
        <v xml:space="preserve">0 | </v>
      </c>
      <c r="BL73" t="str">
        <v xml:space="preserve">0 | </v>
      </c>
      <c r="BM73" t="str">
        <v xml:space="preserve">0 | </v>
      </c>
      <c r="BN73" t="str">
        <v xml:space="preserve">0 | </v>
      </c>
      <c r="BO73" t="str">
        <v xml:space="preserve">0 | </v>
      </c>
      <c r="BP73" t="str">
        <v xml:space="preserve">0 | </v>
      </c>
      <c r="BQ73" t="str">
        <v xml:space="preserve">0 | </v>
      </c>
      <c r="BR73" t="str">
        <v xml:space="preserve">0 | </v>
      </c>
      <c r="BS73" t="str">
        <v xml:space="preserve">0 | </v>
      </c>
      <c r="BT73" t="str">
        <v xml:space="preserve">0 | </v>
      </c>
      <c r="BU73" t="str">
        <v xml:space="preserve">0 | </v>
      </c>
      <c r="BV73" t="str">
        <v xml:space="preserve">0 | </v>
      </c>
      <c r="BW73" t="str">
        <v xml:space="preserve">0 | </v>
      </c>
      <c r="BX73" t="str">
        <v xml:space="preserve">0 | </v>
      </c>
      <c r="BY73" t="str">
        <v xml:space="preserve">0 | </v>
      </c>
      <c r="BZ73" t="str">
        <v xml:space="preserve">0 | </v>
      </c>
      <c r="CA73" t="str">
        <v xml:space="preserve">0 | </v>
      </c>
      <c r="CB73" t="str">
        <v xml:space="preserve">0 | </v>
      </c>
      <c r="CC73" t="str">
        <v xml:space="preserve">0 | </v>
      </c>
      <c r="CD73" t="str">
        <v xml:space="preserve">0 | </v>
      </c>
      <c r="CE73" t="str">
        <v xml:space="preserve">0 | </v>
      </c>
      <c r="CF73" t="str">
        <v xml:space="preserve">0 | </v>
      </c>
      <c r="CG73" t="str">
        <v xml:space="preserve">0 | </v>
      </c>
      <c r="CH73" t="str">
        <v xml:space="preserve">0 | </v>
      </c>
      <c r="CI73" t="str">
        <v xml:space="preserve">0 | </v>
      </c>
      <c r="CJ73" t="str">
        <v xml:space="preserve">0 | </v>
      </c>
      <c r="CK73" t="str">
        <v xml:space="preserve">0 | </v>
      </c>
      <c r="CL73" t="str">
        <v xml:space="preserve">0 | </v>
      </c>
      <c r="CM73" t="str">
        <v xml:space="preserve">0 | </v>
      </c>
      <c r="CN73" t="str">
        <v xml:space="preserve">0 | </v>
      </c>
      <c r="CO73" t="str">
        <v xml:space="preserve">0 | </v>
      </c>
      <c r="CP73" t="str">
        <v xml:space="preserve">0 | </v>
      </c>
      <c r="CQ73" t="str">
        <v xml:space="preserve">0 | </v>
      </c>
      <c r="CR73" t="str">
        <v xml:space="preserve">0 | </v>
      </c>
      <c r="CS73" t="str">
        <v xml:space="preserve">0 | </v>
      </c>
      <c r="CT73" t="str">
        <v xml:space="preserve">0 | </v>
      </c>
      <c r="CU73" t="str">
        <v xml:space="preserve">0 | </v>
      </c>
      <c r="CV73" t="str">
        <v xml:space="preserve">0 | </v>
      </c>
      <c r="CW73" t="str">
        <v xml:space="preserve">0 | </v>
      </c>
      <c r="CX73" t="str">
        <v xml:space="preserve">0 | </v>
      </c>
      <c r="DQ73" cm="1">
        <f t="array" ref="DQ73:HM73">TRANSPOSE(_xlfn._xlws.SORT(_xlfn._xlws.FILTER(initialConditions[initial_conditions_level],initialConditions[experiment_ID]=A73)))</f>
        <v>0</v>
      </c>
      <c r="DR73">
        <v>0</v>
      </c>
      <c r="DS73">
        <v>0</v>
      </c>
      <c r="DT73">
        <v>0</v>
      </c>
      <c r="DU73">
        <v>0</v>
      </c>
      <c r="DV73">
        <v>0</v>
      </c>
      <c r="DW73">
        <v>0</v>
      </c>
      <c r="DX73">
        <v>0</v>
      </c>
      <c r="DY73">
        <v>0</v>
      </c>
      <c r="DZ73">
        <v>0</v>
      </c>
      <c r="EA73">
        <v>0</v>
      </c>
      <c r="EB73">
        <v>0</v>
      </c>
      <c r="EC73">
        <v>0</v>
      </c>
      <c r="ED73">
        <v>0</v>
      </c>
      <c r="EE73">
        <v>0</v>
      </c>
      <c r="EF73">
        <v>0</v>
      </c>
      <c r="EG73">
        <v>0</v>
      </c>
      <c r="EH73">
        <v>0</v>
      </c>
      <c r="EI73">
        <v>0</v>
      </c>
      <c r="EJ73">
        <v>0</v>
      </c>
      <c r="EK73">
        <v>0</v>
      </c>
      <c r="EL73">
        <v>0</v>
      </c>
      <c r="EM73">
        <v>0</v>
      </c>
      <c r="EN73">
        <v>0</v>
      </c>
      <c r="EO73">
        <v>0</v>
      </c>
      <c r="EP73">
        <v>0</v>
      </c>
      <c r="EQ73">
        <v>0</v>
      </c>
      <c r="ER73">
        <v>0</v>
      </c>
      <c r="ES73">
        <v>0</v>
      </c>
      <c r="ET73">
        <v>0</v>
      </c>
      <c r="EU73">
        <v>0</v>
      </c>
      <c r="EV73">
        <v>0</v>
      </c>
      <c r="EW73">
        <v>0</v>
      </c>
      <c r="EX73">
        <v>0</v>
      </c>
      <c r="EY73">
        <v>0</v>
      </c>
      <c r="EZ73">
        <v>0</v>
      </c>
      <c r="FA73">
        <v>0</v>
      </c>
      <c r="FB73">
        <v>0</v>
      </c>
      <c r="FC73">
        <v>0</v>
      </c>
      <c r="FD73">
        <v>0</v>
      </c>
      <c r="FE73">
        <v>0</v>
      </c>
      <c r="FF73">
        <v>0</v>
      </c>
      <c r="FG73">
        <v>0</v>
      </c>
      <c r="FH73">
        <v>0</v>
      </c>
      <c r="FI73">
        <v>0</v>
      </c>
      <c r="FJ73">
        <v>0</v>
      </c>
      <c r="FK73">
        <v>0</v>
      </c>
      <c r="FL73">
        <v>0</v>
      </c>
      <c r="FM73">
        <v>0</v>
      </c>
      <c r="FN73">
        <v>0</v>
      </c>
      <c r="FO73">
        <v>0</v>
      </c>
      <c r="FP73">
        <v>0</v>
      </c>
      <c r="FQ73">
        <v>0</v>
      </c>
      <c r="FR73">
        <v>0</v>
      </c>
      <c r="FS73">
        <v>0</v>
      </c>
      <c r="FT73">
        <v>0</v>
      </c>
      <c r="FU73">
        <v>0</v>
      </c>
      <c r="FV73">
        <v>0</v>
      </c>
      <c r="FW73">
        <v>0</v>
      </c>
      <c r="FX73">
        <v>0</v>
      </c>
      <c r="FY73">
        <v>0</v>
      </c>
      <c r="FZ73">
        <v>0</v>
      </c>
      <c r="GA73">
        <v>0</v>
      </c>
      <c r="GB73">
        <v>0</v>
      </c>
      <c r="GC73">
        <v>0</v>
      </c>
      <c r="GD73">
        <v>0</v>
      </c>
      <c r="GE73">
        <v>0</v>
      </c>
      <c r="GF73">
        <v>0</v>
      </c>
      <c r="GG73">
        <v>0</v>
      </c>
      <c r="GH73">
        <v>0</v>
      </c>
      <c r="GI73">
        <v>0</v>
      </c>
      <c r="GJ73">
        <v>0</v>
      </c>
      <c r="GK73">
        <v>0</v>
      </c>
      <c r="GL73">
        <v>0</v>
      </c>
      <c r="GM73">
        <v>0</v>
      </c>
      <c r="GN73">
        <v>0</v>
      </c>
      <c r="GO73">
        <v>0</v>
      </c>
      <c r="GP73">
        <v>0</v>
      </c>
      <c r="GQ73">
        <v>0</v>
      </c>
      <c r="GR73">
        <v>0</v>
      </c>
      <c r="GS73">
        <v>0</v>
      </c>
      <c r="GT73">
        <v>0</v>
      </c>
      <c r="GU73">
        <v>0</v>
      </c>
      <c r="GV73">
        <v>0</v>
      </c>
      <c r="GW73">
        <v>0</v>
      </c>
      <c r="GX73">
        <v>0</v>
      </c>
      <c r="GY73">
        <v>0</v>
      </c>
      <c r="GZ73">
        <v>0</v>
      </c>
      <c r="HA73">
        <v>0</v>
      </c>
      <c r="HB73">
        <v>0</v>
      </c>
      <c r="HC73">
        <v>0</v>
      </c>
      <c r="HD73">
        <v>0</v>
      </c>
      <c r="HE73">
        <v>0</v>
      </c>
      <c r="HF73">
        <v>0</v>
      </c>
      <c r="HG73">
        <v>0</v>
      </c>
      <c r="HH73">
        <v>0</v>
      </c>
      <c r="HI73">
        <v>0</v>
      </c>
      <c r="HJ73">
        <v>0</v>
      </c>
      <c r="HK73">
        <v>0</v>
      </c>
      <c r="HL73">
        <v>0</v>
      </c>
      <c r="HM73" t="str">
        <v/>
      </c>
    </row>
    <row r="74" spans="2:221" x14ac:dyDescent="0.35">
      <c r="B74" t="str" cm="1">
        <f t="array" ref="B74:CX74">TRANSPOSE(_xlfn._xlws.SORT(_xlfn._xlws.FILTER(initialConditions[initial_conditions_level]&amp;" | "&amp;initialConditions[initial_conditions_name],initialConditions[experiment_ID]=A74)))</f>
        <v xml:space="preserve"> | </v>
      </c>
      <c r="C74" t="str">
        <v xml:space="preserve">0 | </v>
      </c>
      <c r="D74" t="str">
        <v xml:space="preserve">0 | </v>
      </c>
      <c r="E74" t="str">
        <v xml:space="preserve">0 | </v>
      </c>
      <c r="F74" t="str">
        <v xml:space="preserve">0 | </v>
      </c>
      <c r="G74" t="str">
        <v xml:space="preserve">0 | </v>
      </c>
      <c r="H74" t="str">
        <v xml:space="preserve">0 | </v>
      </c>
      <c r="I74" t="str">
        <v xml:space="preserve">0 | </v>
      </c>
      <c r="J74" t="str">
        <v xml:space="preserve">0 | </v>
      </c>
      <c r="K74" t="str">
        <v xml:space="preserve">0 | </v>
      </c>
      <c r="L74" t="str">
        <v xml:space="preserve">0 | </v>
      </c>
      <c r="M74" t="str">
        <v xml:space="preserve">0 | </v>
      </c>
      <c r="N74" t="str">
        <v xml:space="preserve">0 | </v>
      </c>
      <c r="O74" t="str">
        <v xml:space="preserve">0 | </v>
      </c>
      <c r="P74" t="str">
        <v xml:space="preserve">0 | </v>
      </c>
      <c r="Q74" t="str">
        <v xml:space="preserve">0 | </v>
      </c>
      <c r="R74" t="str">
        <v xml:space="preserve">0 | </v>
      </c>
      <c r="S74" t="str">
        <v xml:space="preserve">0 | </v>
      </c>
      <c r="T74" t="str">
        <v xml:space="preserve">0 | </v>
      </c>
      <c r="U74" t="str">
        <v xml:space="preserve">0 | </v>
      </c>
      <c r="V74" t="str">
        <v xml:space="preserve">0 | </v>
      </c>
      <c r="W74" t="str">
        <v xml:space="preserve">0 | </v>
      </c>
      <c r="X74" t="str">
        <v xml:space="preserve">0 | </v>
      </c>
      <c r="Y74" t="str">
        <v xml:space="preserve">0 | </v>
      </c>
      <c r="Z74" t="str">
        <v xml:space="preserve">0 | </v>
      </c>
      <c r="AA74" t="str">
        <v xml:space="preserve">0 | </v>
      </c>
      <c r="AB74" t="str">
        <v xml:space="preserve">0 | </v>
      </c>
      <c r="AC74" t="str">
        <v xml:space="preserve">0 | </v>
      </c>
      <c r="AD74" t="str">
        <v xml:space="preserve">0 | </v>
      </c>
      <c r="AE74" t="str">
        <v xml:space="preserve">0 | </v>
      </c>
      <c r="AF74" t="str">
        <v xml:space="preserve">0 | </v>
      </c>
      <c r="AG74" t="str">
        <v xml:space="preserve">0 | </v>
      </c>
      <c r="AH74" t="str">
        <v xml:space="preserve">0 | </v>
      </c>
      <c r="AI74" t="str">
        <v xml:space="preserve">0 | </v>
      </c>
      <c r="AJ74" t="str">
        <v xml:space="preserve">0 | </v>
      </c>
      <c r="AK74" t="str">
        <v xml:space="preserve">0 | </v>
      </c>
      <c r="AL74" t="str">
        <v xml:space="preserve">0 | </v>
      </c>
      <c r="AM74" t="str">
        <v xml:space="preserve">0 | </v>
      </c>
      <c r="AN74" t="str">
        <v xml:space="preserve">0 | </v>
      </c>
      <c r="AO74" t="str">
        <v xml:space="preserve">0 | </v>
      </c>
      <c r="AP74" t="str">
        <v xml:space="preserve">0 | </v>
      </c>
      <c r="AQ74" t="str">
        <v xml:space="preserve">0 | </v>
      </c>
      <c r="AR74" t="str">
        <v xml:space="preserve">0 | </v>
      </c>
      <c r="AS74" t="str">
        <v xml:space="preserve">0 | </v>
      </c>
      <c r="AT74" t="str">
        <v xml:space="preserve">0 | </v>
      </c>
      <c r="AU74" t="str">
        <v xml:space="preserve">0 | </v>
      </c>
      <c r="AV74" t="str">
        <v xml:space="preserve">0 | </v>
      </c>
      <c r="AW74" t="str">
        <v xml:space="preserve">0 | </v>
      </c>
      <c r="AX74" t="str">
        <v xml:space="preserve">0 | </v>
      </c>
      <c r="AY74" t="str">
        <v xml:space="preserve">0 | </v>
      </c>
      <c r="AZ74" t="str">
        <v xml:space="preserve">0 | </v>
      </c>
      <c r="BA74" t="str">
        <v xml:space="preserve">0 | </v>
      </c>
      <c r="BB74" t="str">
        <v xml:space="preserve">0 | </v>
      </c>
      <c r="BC74" t="str">
        <v xml:space="preserve">0 | </v>
      </c>
      <c r="BD74" t="str">
        <v xml:space="preserve">0 | </v>
      </c>
      <c r="BE74" t="str">
        <v xml:space="preserve">0 | </v>
      </c>
      <c r="BF74" t="str">
        <v xml:space="preserve">0 | </v>
      </c>
      <c r="BG74" t="str">
        <v xml:space="preserve">0 | </v>
      </c>
      <c r="BH74" t="str">
        <v xml:space="preserve">0 | </v>
      </c>
      <c r="BI74" t="str">
        <v xml:space="preserve">0 | </v>
      </c>
      <c r="BJ74" t="str">
        <v xml:space="preserve">0 | </v>
      </c>
      <c r="BK74" t="str">
        <v xml:space="preserve">0 | </v>
      </c>
      <c r="BL74" t="str">
        <v xml:space="preserve">0 | </v>
      </c>
      <c r="BM74" t="str">
        <v xml:space="preserve">0 | </v>
      </c>
      <c r="BN74" t="str">
        <v xml:space="preserve">0 | </v>
      </c>
      <c r="BO74" t="str">
        <v xml:space="preserve">0 | </v>
      </c>
      <c r="BP74" t="str">
        <v xml:space="preserve">0 | </v>
      </c>
      <c r="BQ74" t="str">
        <v xml:space="preserve">0 | </v>
      </c>
      <c r="BR74" t="str">
        <v xml:space="preserve">0 | </v>
      </c>
      <c r="BS74" t="str">
        <v xml:space="preserve">0 | </v>
      </c>
      <c r="BT74" t="str">
        <v xml:space="preserve">0 | </v>
      </c>
      <c r="BU74" t="str">
        <v xml:space="preserve">0 | </v>
      </c>
      <c r="BV74" t="str">
        <v xml:space="preserve">0 | </v>
      </c>
      <c r="BW74" t="str">
        <v xml:space="preserve">0 | </v>
      </c>
      <c r="BX74" t="str">
        <v xml:space="preserve">0 | </v>
      </c>
      <c r="BY74" t="str">
        <v xml:space="preserve">0 | </v>
      </c>
      <c r="BZ74" t="str">
        <v xml:space="preserve">0 | </v>
      </c>
      <c r="CA74" t="str">
        <v xml:space="preserve">0 | </v>
      </c>
      <c r="CB74" t="str">
        <v xml:space="preserve">0 | </v>
      </c>
      <c r="CC74" t="str">
        <v xml:space="preserve">0 | </v>
      </c>
      <c r="CD74" t="str">
        <v xml:space="preserve">0 | </v>
      </c>
      <c r="CE74" t="str">
        <v xml:space="preserve">0 | </v>
      </c>
      <c r="CF74" t="str">
        <v xml:space="preserve">0 | </v>
      </c>
      <c r="CG74" t="str">
        <v xml:space="preserve">0 | </v>
      </c>
      <c r="CH74" t="str">
        <v xml:space="preserve">0 | </v>
      </c>
      <c r="CI74" t="str">
        <v xml:space="preserve">0 | </v>
      </c>
      <c r="CJ74" t="str">
        <v xml:space="preserve">0 | </v>
      </c>
      <c r="CK74" t="str">
        <v xml:space="preserve">0 | </v>
      </c>
      <c r="CL74" t="str">
        <v xml:space="preserve">0 | </v>
      </c>
      <c r="CM74" t="str">
        <v xml:space="preserve">0 | </v>
      </c>
      <c r="CN74" t="str">
        <v xml:space="preserve">0 | </v>
      </c>
      <c r="CO74" t="str">
        <v xml:space="preserve">0 | </v>
      </c>
      <c r="CP74" t="str">
        <v xml:space="preserve">0 | </v>
      </c>
      <c r="CQ74" t="str">
        <v xml:space="preserve">0 | </v>
      </c>
      <c r="CR74" t="str">
        <v xml:space="preserve">0 | </v>
      </c>
      <c r="CS74" t="str">
        <v xml:space="preserve">0 | </v>
      </c>
      <c r="CT74" t="str">
        <v xml:space="preserve">0 | </v>
      </c>
      <c r="CU74" t="str">
        <v xml:space="preserve">0 | </v>
      </c>
      <c r="CV74" t="str">
        <v xml:space="preserve">0 | </v>
      </c>
      <c r="CW74" t="str">
        <v xml:space="preserve">0 | </v>
      </c>
      <c r="CX74" t="str">
        <v xml:space="preserve">0 | </v>
      </c>
      <c r="DQ74" cm="1">
        <f t="array" ref="DQ74:HM74">TRANSPOSE(_xlfn._xlws.SORT(_xlfn._xlws.FILTER(initialConditions[initial_conditions_level],initialConditions[experiment_ID]=A74)))</f>
        <v>0</v>
      </c>
      <c r="DR74">
        <v>0</v>
      </c>
      <c r="DS74">
        <v>0</v>
      </c>
      <c r="DT74">
        <v>0</v>
      </c>
      <c r="DU74">
        <v>0</v>
      </c>
      <c r="DV74">
        <v>0</v>
      </c>
      <c r="DW74">
        <v>0</v>
      </c>
      <c r="DX74">
        <v>0</v>
      </c>
      <c r="DY74">
        <v>0</v>
      </c>
      <c r="DZ74">
        <v>0</v>
      </c>
      <c r="EA74">
        <v>0</v>
      </c>
      <c r="EB74">
        <v>0</v>
      </c>
      <c r="EC74">
        <v>0</v>
      </c>
      <c r="ED74">
        <v>0</v>
      </c>
      <c r="EE74">
        <v>0</v>
      </c>
      <c r="EF74">
        <v>0</v>
      </c>
      <c r="EG74">
        <v>0</v>
      </c>
      <c r="EH74">
        <v>0</v>
      </c>
      <c r="EI74">
        <v>0</v>
      </c>
      <c r="EJ74">
        <v>0</v>
      </c>
      <c r="EK74">
        <v>0</v>
      </c>
      <c r="EL74">
        <v>0</v>
      </c>
      <c r="EM74">
        <v>0</v>
      </c>
      <c r="EN74">
        <v>0</v>
      </c>
      <c r="EO74">
        <v>0</v>
      </c>
      <c r="EP74">
        <v>0</v>
      </c>
      <c r="EQ74">
        <v>0</v>
      </c>
      <c r="ER74">
        <v>0</v>
      </c>
      <c r="ES74">
        <v>0</v>
      </c>
      <c r="ET74">
        <v>0</v>
      </c>
      <c r="EU74">
        <v>0</v>
      </c>
      <c r="EV74">
        <v>0</v>
      </c>
      <c r="EW74">
        <v>0</v>
      </c>
      <c r="EX74">
        <v>0</v>
      </c>
      <c r="EY74">
        <v>0</v>
      </c>
      <c r="EZ74">
        <v>0</v>
      </c>
      <c r="FA74">
        <v>0</v>
      </c>
      <c r="FB74">
        <v>0</v>
      </c>
      <c r="FC74">
        <v>0</v>
      </c>
      <c r="FD74">
        <v>0</v>
      </c>
      <c r="FE74">
        <v>0</v>
      </c>
      <c r="FF74">
        <v>0</v>
      </c>
      <c r="FG74">
        <v>0</v>
      </c>
      <c r="FH74">
        <v>0</v>
      </c>
      <c r="FI74">
        <v>0</v>
      </c>
      <c r="FJ74">
        <v>0</v>
      </c>
      <c r="FK74">
        <v>0</v>
      </c>
      <c r="FL74">
        <v>0</v>
      </c>
      <c r="FM74">
        <v>0</v>
      </c>
      <c r="FN74">
        <v>0</v>
      </c>
      <c r="FO74">
        <v>0</v>
      </c>
      <c r="FP74">
        <v>0</v>
      </c>
      <c r="FQ74">
        <v>0</v>
      </c>
      <c r="FR74">
        <v>0</v>
      </c>
      <c r="FS74">
        <v>0</v>
      </c>
      <c r="FT74">
        <v>0</v>
      </c>
      <c r="FU74">
        <v>0</v>
      </c>
      <c r="FV74">
        <v>0</v>
      </c>
      <c r="FW74">
        <v>0</v>
      </c>
      <c r="FX74">
        <v>0</v>
      </c>
      <c r="FY74">
        <v>0</v>
      </c>
      <c r="FZ74">
        <v>0</v>
      </c>
      <c r="GA74">
        <v>0</v>
      </c>
      <c r="GB74">
        <v>0</v>
      </c>
      <c r="GC74">
        <v>0</v>
      </c>
      <c r="GD74">
        <v>0</v>
      </c>
      <c r="GE74">
        <v>0</v>
      </c>
      <c r="GF74">
        <v>0</v>
      </c>
      <c r="GG74">
        <v>0</v>
      </c>
      <c r="GH74">
        <v>0</v>
      </c>
      <c r="GI74">
        <v>0</v>
      </c>
      <c r="GJ74">
        <v>0</v>
      </c>
      <c r="GK74">
        <v>0</v>
      </c>
      <c r="GL74">
        <v>0</v>
      </c>
      <c r="GM74">
        <v>0</v>
      </c>
      <c r="GN74">
        <v>0</v>
      </c>
      <c r="GO74">
        <v>0</v>
      </c>
      <c r="GP74">
        <v>0</v>
      </c>
      <c r="GQ74">
        <v>0</v>
      </c>
      <c r="GR74">
        <v>0</v>
      </c>
      <c r="GS74">
        <v>0</v>
      </c>
      <c r="GT74">
        <v>0</v>
      </c>
      <c r="GU74">
        <v>0</v>
      </c>
      <c r="GV74">
        <v>0</v>
      </c>
      <c r="GW74">
        <v>0</v>
      </c>
      <c r="GX74">
        <v>0</v>
      </c>
      <c r="GY74">
        <v>0</v>
      </c>
      <c r="GZ74">
        <v>0</v>
      </c>
      <c r="HA74">
        <v>0</v>
      </c>
      <c r="HB74">
        <v>0</v>
      </c>
      <c r="HC74">
        <v>0</v>
      </c>
      <c r="HD74">
        <v>0</v>
      </c>
      <c r="HE74">
        <v>0</v>
      </c>
      <c r="HF74">
        <v>0</v>
      </c>
      <c r="HG74">
        <v>0</v>
      </c>
      <c r="HH74">
        <v>0</v>
      </c>
      <c r="HI74">
        <v>0</v>
      </c>
      <c r="HJ74">
        <v>0</v>
      </c>
      <c r="HK74">
        <v>0</v>
      </c>
      <c r="HL74">
        <v>0</v>
      </c>
      <c r="HM74" t="str">
        <v/>
      </c>
    </row>
    <row r="75" spans="2:221" x14ac:dyDescent="0.35">
      <c r="B75" t="str" cm="1">
        <f t="array" ref="B75:CX75">TRANSPOSE(_xlfn._xlws.SORT(_xlfn._xlws.FILTER(initialConditions[initial_conditions_level]&amp;" | "&amp;initialConditions[initial_conditions_name],initialConditions[experiment_ID]=A75)))</f>
        <v xml:space="preserve"> | </v>
      </c>
      <c r="C75" t="str">
        <v xml:space="preserve">0 | </v>
      </c>
      <c r="D75" t="str">
        <v xml:space="preserve">0 | </v>
      </c>
      <c r="E75" t="str">
        <v xml:space="preserve">0 | </v>
      </c>
      <c r="F75" t="str">
        <v xml:space="preserve">0 | </v>
      </c>
      <c r="G75" t="str">
        <v xml:space="preserve">0 | </v>
      </c>
      <c r="H75" t="str">
        <v xml:space="preserve">0 | </v>
      </c>
      <c r="I75" t="str">
        <v xml:space="preserve">0 | </v>
      </c>
      <c r="J75" t="str">
        <v xml:space="preserve">0 | </v>
      </c>
      <c r="K75" t="str">
        <v xml:space="preserve">0 | </v>
      </c>
      <c r="L75" t="str">
        <v xml:space="preserve">0 | </v>
      </c>
      <c r="M75" t="str">
        <v xml:space="preserve">0 | </v>
      </c>
      <c r="N75" t="str">
        <v xml:space="preserve">0 | </v>
      </c>
      <c r="O75" t="str">
        <v xml:space="preserve">0 | </v>
      </c>
      <c r="P75" t="str">
        <v xml:space="preserve">0 | </v>
      </c>
      <c r="Q75" t="str">
        <v xml:space="preserve">0 | </v>
      </c>
      <c r="R75" t="str">
        <v xml:space="preserve">0 | </v>
      </c>
      <c r="S75" t="str">
        <v xml:space="preserve">0 | </v>
      </c>
      <c r="T75" t="str">
        <v xml:space="preserve">0 | </v>
      </c>
      <c r="U75" t="str">
        <v xml:space="preserve">0 | </v>
      </c>
      <c r="V75" t="str">
        <v xml:space="preserve">0 | </v>
      </c>
      <c r="W75" t="str">
        <v xml:space="preserve">0 | </v>
      </c>
      <c r="X75" t="str">
        <v xml:space="preserve">0 | </v>
      </c>
      <c r="Y75" t="str">
        <v xml:space="preserve">0 | </v>
      </c>
      <c r="Z75" t="str">
        <v xml:space="preserve">0 | </v>
      </c>
      <c r="AA75" t="str">
        <v xml:space="preserve">0 | </v>
      </c>
      <c r="AB75" t="str">
        <v xml:space="preserve">0 | </v>
      </c>
      <c r="AC75" t="str">
        <v xml:space="preserve">0 | </v>
      </c>
      <c r="AD75" t="str">
        <v xml:space="preserve">0 | </v>
      </c>
      <c r="AE75" t="str">
        <v xml:space="preserve">0 | </v>
      </c>
      <c r="AF75" t="str">
        <v xml:space="preserve">0 | </v>
      </c>
      <c r="AG75" t="str">
        <v xml:space="preserve">0 | </v>
      </c>
      <c r="AH75" t="str">
        <v xml:space="preserve">0 | </v>
      </c>
      <c r="AI75" t="str">
        <v xml:space="preserve">0 | </v>
      </c>
      <c r="AJ75" t="str">
        <v xml:space="preserve">0 | </v>
      </c>
      <c r="AK75" t="str">
        <v xml:space="preserve">0 | </v>
      </c>
      <c r="AL75" t="str">
        <v xml:space="preserve">0 | </v>
      </c>
      <c r="AM75" t="str">
        <v xml:space="preserve">0 | </v>
      </c>
      <c r="AN75" t="str">
        <v xml:space="preserve">0 | </v>
      </c>
      <c r="AO75" t="str">
        <v xml:space="preserve">0 | </v>
      </c>
      <c r="AP75" t="str">
        <v xml:space="preserve">0 | </v>
      </c>
      <c r="AQ75" t="str">
        <v xml:space="preserve">0 | </v>
      </c>
      <c r="AR75" t="str">
        <v xml:space="preserve">0 | </v>
      </c>
      <c r="AS75" t="str">
        <v xml:space="preserve">0 | </v>
      </c>
      <c r="AT75" t="str">
        <v xml:space="preserve">0 | </v>
      </c>
      <c r="AU75" t="str">
        <v xml:space="preserve">0 | </v>
      </c>
      <c r="AV75" t="str">
        <v xml:space="preserve">0 | </v>
      </c>
      <c r="AW75" t="str">
        <v xml:space="preserve">0 | </v>
      </c>
      <c r="AX75" t="str">
        <v xml:space="preserve">0 | </v>
      </c>
      <c r="AY75" t="str">
        <v xml:space="preserve">0 | </v>
      </c>
      <c r="AZ75" t="str">
        <v xml:space="preserve">0 | </v>
      </c>
      <c r="BA75" t="str">
        <v xml:space="preserve">0 | </v>
      </c>
      <c r="BB75" t="str">
        <v xml:space="preserve">0 | </v>
      </c>
      <c r="BC75" t="str">
        <v xml:space="preserve">0 | </v>
      </c>
      <c r="BD75" t="str">
        <v xml:space="preserve">0 | </v>
      </c>
      <c r="BE75" t="str">
        <v xml:space="preserve">0 | </v>
      </c>
      <c r="BF75" t="str">
        <v xml:space="preserve">0 | </v>
      </c>
      <c r="BG75" t="str">
        <v xml:space="preserve">0 | </v>
      </c>
      <c r="BH75" t="str">
        <v xml:space="preserve">0 | </v>
      </c>
      <c r="BI75" t="str">
        <v xml:space="preserve">0 | </v>
      </c>
      <c r="BJ75" t="str">
        <v xml:space="preserve">0 | </v>
      </c>
      <c r="BK75" t="str">
        <v xml:space="preserve">0 | </v>
      </c>
      <c r="BL75" t="str">
        <v xml:space="preserve">0 | </v>
      </c>
      <c r="BM75" t="str">
        <v xml:space="preserve">0 | </v>
      </c>
      <c r="BN75" t="str">
        <v xml:space="preserve">0 | </v>
      </c>
      <c r="BO75" t="str">
        <v xml:space="preserve">0 | </v>
      </c>
      <c r="BP75" t="str">
        <v xml:space="preserve">0 | </v>
      </c>
      <c r="BQ75" t="str">
        <v xml:space="preserve">0 | </v>
      </c>
      <c r="BR75" t="str">
        <v xml:space="preserve">0 | </v>
      </c>
      <c r="BS75" t="str">
        <v xml:space="preserve">0 | </v>
      </c>
      <c r="BT75" t="str">
        <v xml:space="preserve">0 | </v>
      </c>
      <c r="BU75" t="str">
        <v xml:space="preserve">0 | </v>
      </c>
      <c r="BV75" t="str">
        <v xml:space="preserve">0 | </v>
      </c>
      <c r="BW75" t="str">
        <v xml:space="preserve">0 | </v>
      </c>
      <c r="BX75" t="str">
        <v xml:space="preserve">0 | </v>
      </c>
      <c r="BY75" t="str">
        <v xml:space="preserve">0 | </v>
      </c>
      <c r="BZ75" t="str">
        <v xml:space="preserve">0 | </v>
      </c>
      <c r="CA75" t="str">
        <v xml:space="preserve">0 | </v>
      </c>
      <c r="CB75" t="str">
        <v xml:space="preserve">0 | </v>
      </c>
      <c r="CC75" t="str">
        <v xml:space="preserve">0 | </v>
      </c>
      <c r="CD75" t="str">
        <v xml:space="preserve">0 | </v>
      </c>
      <c r="CE75" t="str">
        <v xml:space="preserve">0 | </v>
      </c>
      <c r="CF75" t="str">
        <v xml:space="preserve">0 | </v>
      </c>
      <c r="CG75" t="str">
        <v xml:space="preserve">0 | </v>
      </c>
      <c r="CH75" t="str">
        <v xml:space="preserve">0 | </v>
      </c>
      <c r="CI75" t="str">
        <v xml:space="preserve">0 | </v>
      </c>
      <c r="CJ75" t="str">
        <v xml:space="preserve">0 | </v>
      </c>
      <c r="CK75" t="str">
        <v xml:space="preserve">0 | </v>
      </c>
      <c r="CL75" t="str">
        <v xml:space="preserve">0 | </v>
      </c>
      <c r="CM75" t="str">
        <v xml:space="preserve">0 | </v>
      </c>
      <c r="CN75" t="str">
        <v xml:space="preserve">0 | </v>
      </c>
      <c r="CO75" t="str">
        <v xml:space="preserve">0 | </v>
      </c>
      <c r="CP75" t="str">
        <v xml:space="preserve">0 | </v>
      </c>
      <c r="CQ75" t="str">
        <v xml:space="preserve">0 | </v>
      </c>
      <c r="CR75" t="str">
        <v xml:space="preserve">0 | </v>
      </c>
      <c r="CS75" t="str">
        <v xml:space="preserve">0 | </v>
      </c>
      <c r="CT75" t="str">
        <v xml:space="preserve">0 | </v>
      </c>
      <c r="CU75" t="str">
        <v xml:space="preserve">0 | </v>
      </c>
      <c r="CV75" t="str">
        <v xml:space="preserve">0 | </v>
      </c>
      <c r="CW75" t="str">
        <v xml:space="preserve">0 | </v>
      </c>
      <c r="CX75" t="str">
        <v xml:space="preserve">0 | </v>
      </c>
      <c r="DQ75" cm="1">
        <f t="array" ref="DQ75:HM75">TRANSPOSE(_xlfn._xlws.SORT(_xlfn._xlws.FILTER(initialConditions[initial_conditions_level],initialConditions[experiment_ID]=A75)))</f>
        <v>0</v>
      </c>
      <c r="DR75">
        <v>0</v>
      </c>
      <c r="DS75">
        <v>0</v>
      </c>
      <c r="DT75">
        <v>0</v>
      </c>
      <c r="DU75">
        <v>0</v>
      </c>
      <c r="DV75">
        <v>0</v>
      </c>
      <c r="DW75">
        <v>0</v>
      </c>
      <c r="DX75">
        <v>0</v>
      </c>
      <c r="DY75">
        <v>0</v>
      </c>
      <c r="DZ75">
        <v>0</v>
      </c>
      <c r="EA75">
        <v>0</v>
      </c>
      <c r="EB75">
        <v>0</v>
      </c>
      <c r="EC75">
        <v>0</v>
      </c>
      <c r="ED75">
        <v>0</v>
      </c>
      <c r="EE75">
        <v>0</v>
      </c>
      <c r="EF75">
        <v>0</v>
      </c>
      <c r="EG75">
        <v>0</v>
      </c>
      <c r="EH75">
        <v>0</v>
      </c>
      <c r="EI75">
        <v>0</v>
      </c>
      <c r="EJ75">
        <v>0</v>
      </c>
      <c r="EK75">
        <v>0</v>
      </c>
      <c r="EL75">
        <v>0</v>
      </c>
      <c r="EM75">
        <v>0</v>
      </c>
      <c r="EN75">
        <v>0</v>
      </c>
      <c r="EO75">
        <v>0</v>
      </c>
      <c r="EP75">
        <v>0</v>
      </c>
      <c r="EQ75">
        <v>0</v>
      </c>
      <c r="ER75">
        <v>0</v>
      </c>
      <c r="ES75">
        <v>0</v>
      </c>
      <c r="ET75">
        <v>0</v>
      </c>
      <c r="EU75">
        <v>0</v>
      </c>
      <c r="EV75">
        <v>0</v>
      </c>
      <c r="EW75">
        <v>0</v>
      </c>
      <c r="EX75">
        <v>0</v>
      </c>
      <c r="EY75">
        <v>0</v>
      </c>
      <c r="EZ75">
        <v>0</v>
      </c>
      <c r="FA75">
        <v>0</v>
      </c>
      <c r="FB75">
        <v>0</v>
      </c>
      <c r="FC75">
        <v>0</v>
      </c>
      <c r="FD75">
        <v>0</v>
      </c>
      <c r="FE75">
        <v>0</v>
      </c>
      <c r="FF75">
        <v>0</v>
      </c>
      <c r="FG75">
        <v>0</v>
      </c>
      <c r="FH75">
        <v>0</v>
      </c>
      <c r="FI75">
        <v>0</v>
      </c>
      <c r="FJ75">
        <v>0</v>
      </c>
      <c r="FK75">
        <v>0</v>
      </c>
      <c r="FL75">
        <v>0</v>
      </c>
      <c r="FM75">
        <v>0</v>
      </c>
      <c r="FN75">
        <v>0</v>
      </c>
      <c r="FO75">
        <v>0</v>
      </c>
      <c r="FP75">
        <v>0</v>
      </c>
      <c r="FQ75">
        <v>0</v>
      </c>
      <c r="FR75">
        <v>0</v>
      </c>
      <c r="FS75">
        <v>0</v>
      </c>
      <c r="FT75">
        <v>0</v>
      </c>
      <c r="FU75">
        <v>0</v>
      </c>
      <c r="FV75">
        <v>0</v>
      </c>
      <c r="FW75">
        <v>0</v>
      </c>
      <c r="FX75">
        <v>0</v>
      </c>
      <c r="FY75">
        <v>0</v>
      </c>
      <c r="FZ75">
        <v>0</v>
      </c>
      <c r="GA75">
        <v>0</v>
      </c>
      <c r="GB75">
        <v>0</v>
      </c>
      <c r="GC75">
        <v>0</v>
      </c>
      <c r="GD75">
        <v>0</v>
      </c>
      <c r="GE75">
        <v>0</v>
      </c>
      <c r="GF75">
        <v>0</v>
      </c>
      <c r="GG75">
        <v>0</v>
      </c>
      <c r="GH75">
        <v>0</v>
      </c>
      <c r="GI75">
        <v>0</v>
      </c>
      <c r="GJ75">
        <v>0</v>
      </c>
      <c r="GK75">
        <v>0</v>
      </c>
      <c r="GL75">
        <v>0</v>
      </c>
      <c r="GM75">
        <v>0</v>
      </c>
      <c r="GN75">
        <v>0</v>
      </c>
      <c r="GO75">
        <v>0</v>
      </c>
      <c r="GP75">
        <v>0</v>
      </c>
      <c r="GQ75">
        <v>0</v>
      </c>
      <c r="GR75">
        <v>0</v>
      </c>
      <c r="GS75">
        <v>0</v>
      </c>
      <c r="GT75">
        <v>0</v>
      </c>
      <c r="GU75">
        <v>0</v>
      </c>
      <c r="GV75">
        <v>0</v>
      </c>
      <c r="GW75">
        <v>0</v>
      </c>
      <c r="GX75">
        <v>0</v>
      </c>
      <c r="GY75">
        <v>0</v>
      </c>
      <c r="GZ75">
        <v>0</v>
      </c>
      <c r="HA75">
        <v>0</v>
      </c>
      <c r="HB75">
        <v>0</v>
      </c>
      <c r="HC75">
        <v>0</v>
      </c>
      <c r="HD75">
        <v>0</v>
      </c>
      <c r="HE75">
        <v>0</v>
      </c>
      <c r="HF75">
        <v>0</v>
      </c>
      <c r="HG75">
        <v>0</v>
      </c>
      <c r="HH75">
        <v>0</v>
      </c>
      <c r="HI75">
        <v>0</v>
      </c>
      <c r="HJ75">
        <v>0</v>
      </c>
      <c r="HK75">
        <v>0</v>
      </c>
      <c r="HL75">
        <v>0</v>
      </c>
      <c r="HM75" t="str">
        <v/>
      </c>
    </row>
    <row r="76" spans="2:221" x14ac:dyDescent="0.35">
      <c r="B76" t="str" cm="1">
        <f t="array" ref="B76:CX76">TRANSPOSE(_xlfn._xlws.SORT(_xlfn._xlws.FILTER(initialConditions[initial_conditions_level]&amp;" | "&amp;initialConditions[initial_conditions_name],initialConditions[experiment_ID]=A76)))</f>
        <v xml:space="preserve"> | </v>
      </c>
      <c r="C76" t="str">
        <v xml:space="preserve">0 | </v>
      </c>
      <c r="D76" t="str">
        <v xml:space="preserve">0 | </v>
      </c>
      <c r="E76" t="str">
        <v xml:space="preserve">0 | </v>
      </c>
      <c r="F76" t="str">
        <v xml:space="preserve">0 | </v>
      </c>
      <c r="G76" t="str">
        <v xml:space="preserve">0 | </v>
      </c>
      <c r="H76" t="str">
        <v xml:space="preserve">0 | </v>
      </c>
      <c r="I76" t="str">
        <v xml:space="preserve">0 | </v>
      </c>
      <c r="J76" t="str">
        <v xml:space="preserve">0 | </v>
      </c>
      <c r="K76" t="str">
        <v xml:space="preserve">0 | </v>
      </c>
      <c r="L76" t="str">
        <v xml:space="preserve">0 | </v>
      </c>
      <c r="M76" t="str">
        <v xml:space="preserve">0 | </v>
      </c>
      <c r="N76" t="str">
        <v xml:space="preserve">0 | </v>
      </c>
      <c r="O76" t="str">
        <v xml:space="preserve">0 | </v>
      </c>
      <c r="P76" t="str">
        <v xml:space="preserve">0 | </v>
      </c>
      <c r="Q76" t="str">
        <v xml:space="preserve">0 | </v>
      </c>
      <c r="R76" t="str">
        <v xml:space="preserve">0 | </v>
      </c>
      <c r="S76" t="str">
        <v xml:space="preserve">0 | </v>
      </c>
      <c r="T76" t="str">
        <v xml:space="preserve">0 | </v>
      </c>
      <c r="U76" t="str">
        <v xml:space="preserve">0 | </v>
      </c>
      <c r="V76" t="str">
        <v xml:space="preserve">0 | </v>
      </c>
      <c r="W76" t="str">
        <v xml:space="preserve">0 | </v>
      </c>
      <c r="X76" t="str">
        <v xml:space="preserve">0 | </v>
      </c>
      <c r="Y76" t="str">
        <v xml:space="preserve">0 | </v>
      </c>
      <c r="Z76" t="str">
        <v xml:space="preserve">0 | </v>
      </c>
      <c r="AA76" t="str">
        <v xml:space="preserve">0 | </v>
      </c>
      <c r="AB76" t="str">
        <v xml:space="preserve">0 | </v>
      </c>
      <c r="AC76" t="str">
        <v xml:space="preserve">0 | </v>
      </c>
      <c r="AD76" t="str">
        <v xml:space="preserve">0 | </v>
      </c>
      <c r="AE76" t="str">
        <v xml:space="preserve">0 | </v>
      </c>
      <c r="AF76" t="str">
        <v xml:space="preserve">0 | </v>
      </c>
      <c r="AG76" t="str">
        <v xml:space="preserve">0 | </v>
      </c>
      <c r="AH76" t="str">
        <v xml:space="preserve">0 | </v>
      </c>
      <c r="AI76" t="str">
        <v xml:space="preserve">0 | </v>
      </c>
      <c r="AJ76" t="str">
        <v xml:space="preserve">0 | </v>
      </c>
      <c r="AK76" t="str">
        <v xml:space="preserve">0 | </v>
      </c>
      <c r="AL76" t="str">
        <v xml:space="preserve">0 | </v>
      </c>
      <c r="AM76" t="str">
        <v xml:space="preserve">0 | </v>
      </c>
      <c r="AN76" t="str">
        <v xml:space="preserve">0 | </v>
      </c>
      <c r="AO76" t="str">
        <v xml:space="preserve">0 | </v>
      </c>
      <c r="AP76" t="str">
        <v xml:space="preserve">0 | </v>
      </c>
      <c r="AQ76" t="str">
        <v xml:space="preserve">0 | </v>
      </c>
      <c r="AR76" t="str">
        <v xml:space="preserve">0 | </v>
      </c>
      <c r="AS76" t="str">
        <v xml:space="preserve">0 | </v>
      </c>
      <c r="AT76" t="str">
        <v xml:space="preserve">0 | </v>
      </c>
      <c r="AU76" t="str">
        <v xml:space="preserve">0 | </v>
      </c>
      <c r="AV76" t="str">
        <v xml:space="preserve">0 | </v>
      </c>
      <c r="AW76" t="str">
        <v xml:space="preserve">0 | </v>
      </c>
      <c r="AX76" t="str">
        <v xml:space="preserve">0 | </v>
      </c>
      <c r="AY76" t="str">
        <v xml:space="preserve">0 | </v>
      </c>
      <c r="AZ76" t="str">
        <v xml:space="preserve">0 | </v>
      </c>
      <c r="BA76" t="str">
        <v xml:space="preserve">0 | </v>
      </c>
      <c r="BB76" t="str">
        <v xml:space="preserve">0 | </v>
      </c>
      <c r="BC76" t="str">
        <v xml:space="preserve">0 | </v>
      </c>
      <c r="BD76" t="str">
        <v xml:space="preserve">0 | </v>
      </c>
      <c r="BE76" t="str">
        <v xml:space="preserve">0 | </v>
      </c>
      <c r="BF76" t="str">
        <v xml:space="preserve">0 | </v>
      </c>
      <c r="BG76" t="str">
        <v xml:space="preserve">0 | </v>
      </c>
      <c r="BH76" t="str">
        <v xml:space="preserve">0 | </v>
      </c>
      <c r="BI76" t="str">
        <v xml:space="preserve">0 | </v>
      </c>
      <c r="BJ76" t="str">
        <v xml:space="preserve">0 | </v>
      </c>
      <c r="BK76" t="str">
        <v xml:space="preserve">0 | </v>
      </c>
      <c r="BL76" t="str">
        <v xml:space="preserve">0 | </v>
      </c>
      <c r="BM76" t="str">
        <v xml:space="preserve">0 | </v>
      </c>
      <c r="BN76" t="str">
        <v xml:space="preserve">0 | </v>
      </c>
      <c r="BO76" t="str">
        <v xml:space="preserve">0 | </v>
      </c>
      <c r="BP76" t="str">
        <v xml:space="preserve">0 | </v>
      </c>
      <c r="BQ76" t="str">
        <v xml:space="preserve">0 | </v>
      </c>
      <c r="BR76" t="str">
        <v xml:space="preserve">0 | </v>
      </c>
      <c r="BS76" t="str">
        <v xml:space="preserve">0 | </v>
      </c>
      <c r="BT76" t="str">
        <v xml:space="preserve">0 | </v>
      </c>
      <c r="BU76" t="str">
        <v xml:space="preserve">0 | </v>
      </c>
      <c r="BV76" t="str">
        <v xml:space="preserve">0 | </v>
      </c>
      <c r="BW76" t="str">
        <v xml:space="preserve">0 | </v>
      </c>
      <c r="BX76" t="str">
        <v xml:space="preserve">0 | </v>
      </c>
      <c r="BY76" t="str">
        <v xml:space="preserve">0 | </v>
      </c>
      <c r="BZ76" t="str">
        <v xml:space="preserve">0 | </v>
      </c>
      <c r="CA76" t="str">
        <v xml:space="preserve">0 | </v>
      </c>
      <c r="CB76" t="str">
        <v xml:space="preserve">0 | </v>
      </c>
      <c r="CC76" t="str">
        <v xml:space="preserve">0 | </v>
      </c>
      <c r="CD76" t="str">
        <v xml:space="preserve">0 | </v>
      </c>
      <c r="CE76" t="str">
        <v xml:space="preserve">0 | </v>
      </c>
      <c r="CF76" t="str">
        <v xml:space="preserve">0 | </v>
      </c>
      <c r="CG76" t="str">
        <v xml:space="preserve">0 | </v>
      </c>
      <c r="CH76" t="str">
        <v xml:space="preserve">0 | </v>
      </c>
      <c r="CI76" t="str">
        <v xml:space="preserve">0 | </v>
      </c>
      <c r="CJ76" t="str">
        <v xml:space="preserve">0 | </v>
      </c>
      <c r="CK76" t="str">
        <v xml:space="preserve">0 | </v>
      </c>
      <c r="CL76" t="str">
        <v xml:space="preserve">0 | </v>
      </c>
      <c r="CM76" t="str">
        <v xml:space="preserve">0 | </v>
      </c>
      <c r="CN76" t="str">
        <v xml:space="preserve">0 | </v>
      </c>
      <c r="CO76" t="str">
        <v xml:space="preserve">0 | </v>
      </c>
      <c r="CP76" t="str">
        <v xml:space="preserve">0 | </v>
      </c>
      <c r="CQ76" t="str">
        <v xml:space="preserve">0 | </v>
      </c>
      <c r="CR76" t="str">
        <v xml:space="preserve">0 | </v>
      </c>
      <c r="CS76" t="str">
        <v xml:space="preserve">0 | </v>
      </c>
      <c r="CT76" t="str">
        <v xml:space="preserve">0 | </v>
      </c>
      <c r="CU76" t="str">
        <v xml:space="preserve">0 | </v>
      </c>
      <c r="CV76" t="str">
        <v xml:space="preserve">0 | </v>
      </c>
      <c r="CW76" t="str">
        <v xml:space="preserve">0 | </v>
      </c>
      <c r="CX76" t="str">
        <v xml:space="preserve">0 | </v>
      </c>
      <c r="DQ76" cm="1">
        <f t="array" ref="DQ76:HM76">TRANSPOSE(_xlfn._xlws.SORT(_xlfn._xlws.FILTER(initialConditions[initial_conditions_level],initialConditions[experiment_ID]=A76)))</f>
        <v>0</v>
      </c>
      <c r="DR76">
        <v>0</v>
      </c>
      <c r="DS76">
        <v>0</v>
      </c>
      <c r="DT76">
        <v>0</v>
      </c>
      <c r="DU76">
        <v>0</v>
      </c>
      <c r="DV76">
        <v>0</v>
      </c>
      <c r="DW76">
        <v>0</v>
      </c>
      <c r="DX76">
        <v>0</v>
      </c>
      <c r="DY76">
        <v>0</v>
      </c>
      <c r="DZ76">
        <v>0</v>
      </c>
      <c r="EA76">
        <v>0</v>
      </c>
      <c r="EB76">
        <v>0</v>
      </c>
      <c r="EC76">
        <v>0</v>
      </c>
      <c r="ED76">
        <v>0</v>
      </c>
      <c r="EE76">
        <v>0</v>
      </c>
      <c r="EF76">
        <v>0</v>
      </c>
      <c r="EG76">
        <v>0</v>
      </c>
      <c r="EH76">
        <v>0</v>
      </c>
      <c r="EI76">
        <v>0</v>
      </c>
      <c r="EJ76">
        <v>0</v>
      </c>
      <c r="EK76">
        <v>0</v>
      </c>
      <c r="EL76">
        <v>0</v>
      </c>
      <c r="EM76">
        <v>0</v>
      </c>
      <c r="EN76">
        <v>0</v>
      </c>
      <c r="EO76">
        <v>0</v>
      </c>
      <c r="EP76">
        <v>0</v>
      </c>
      <c r="EQ76">
        <v>0</v>
      </c>
      <c r="ER76">
        <v>0</v>
      </c>
      <c r="ES76">
        <v>0</v>
      </c>
      <c r="ET76">
        <v>0</v>
      </c>
      <c r="EU76">
        <v>0</v>
      </c>
      <c r="EV76">
        <v>0</v>
      </c>
      <c r="EW76">
        <v>0</v>
      </c>
      <c r="EX76">
        <v>0</v>
      </c>
      <c r="EY76">
        <v>0</v>
      </c>
      <c r="EZ76">
        <v>0</v>
      </c>
      <c r="FA76">
        <v>0</v>
      </c>
      <c r="FB76">
        <v>0</v>
      </c>
      <c r="FC76">
        <v>0</v>
      </c>
      <c r="FD76">
        <v>0</v>
      </c>
      <c r="FE76">
        <v>0</v>
      </c>
      <c r="FF76">
        <v>0</v>
      </c>
      <c r="FG76">
        <v>0</v>
      </c>
      <c r="FH76">
        <v>0</v>
      </c>
      <c r="FI76">
        <v>0</v>
      </c>
      <c r="FJ76">
        <v>0</v>
      </c>
      <c r="FK76">
        <v>0</v>
      </c>
      <c r="FL76">
        <v>0</v>
      </c>
      <c r="FM76">
        <v>0</v>
      </c>
      <c r="FN76">
        <v>0</v>
      </c>
      <c r="FO76">
        <v>0</v>
      </c>
      <c r="FP76">
        <v>0</v>
      </c>
      <c r="FQ76">
        <v>0</v>
      </c>
      <c r="FR76">
        <v>0</v>
      </c>
      <c r="FS76">
        <v>0</v>
      </c>
      <c r="FT76">
        <v>0</v>
      </c>
      <c r="FU76">
        <v>0</v>
      </c>
      <c r="FV76">
        <v>0</v>
      </c>
      <c r="FW76">
        <v>0</v>
      </c>
      <c r="FX76">
        <v>0</v>
      </c>
      <c r="FY76">
        <v>0</v>
      </c>
      <c r="FZ76">
        <v>0</v>
      </c>
      <c r="GA76">
        <v>0</v>
      </c>
      <c r="GB76">
        <v>0</v>
      </c>
      <c r="GC76">
        <v>0</v>
      </c>
      <c r="GD76">
        <v>0</v>
      </c>
      <c r="GE76">
        <v>0</v>
      </c>
      <c r="GF76">
        <v>0</v>
      </c>
      <c r="GG76">
        <v>0</v>
      </c>
      <c r="GH76">
        <v>0</v>
      </c>
      <c r="GI76">
        <v>0</v>
      </c>
      <c r="GJ76">
        <v>0</v>
      </c>
      <c r="GK76">
        <v>0</v>
      </c>
      <c r="GL76">
        <v>0</v>
      </c>
      <c r="GM76">
        <v>0</v>
      </c>
      <c r="GN76">
        <v>0</v>
      </c>
      <c r="GO76">
        <v>0</v>
      </c>
      <c r="GP76">
        <v>0</v>
      </c>
      <c r="GQ76">
        <v>0</v>
      </c>
      <c r="GR76">
        <v>0</v>
      </c>
      <c r="GS76">
        <v>0</v>
      </c>
      <c r="GT76">
        <v>0</v>
      </c>
      <c r="GU76">
        <v>0</v>
      </c>
      <c r="GV76">
        <v>0</v>
      </c>
      <c r="GW76">
        <v>0</v>
      </c>
      <c r="GX76">
        <v>0</v>
      </c>
      <c r="GY76">
        <v>0</v>
      </c>
      <c r="GZ76">
        <v>0</v>
      </c>
      <c r="HA76">
        <v>0</v>
      </c>
      <c r="HB76">
        <v>0</v>
      </c>
      <c r="HC76">
        <v>0</v>
      </c>
      <c r="HD76">
        <v>0</v>
      </c>
      <c r="HE76">
        <v>0</v>
      </c>
      <c r="HF76">
        <v>0</v>
      </c>
      <c r="HG76">
        <v>0</v>
      </c>
      <c r="HH76">
        <v>0</v>
      </c>
      <c r="HI76">
        <v>0</v>
      </c>
      <c r="HJ76">
        <v>0</v>
      </c>
      <c r="HK76">
        <v>0</v>
      </c>
      <c r="HL76">
        <v>0</v>
      </c>
      <c r="HM76" t="str">
        <v/>
      </c>
    </row>
    <row r="77" spans="2:221" x14ac:dyDescent="0.35">
      <c r="B77" t="str" cm="1">
        <f t="array" ref="B77:CX77">TRANSPOSE(_xlfn._xlws.SORT(_xlfn._xlws.FILTER(initialConditions[initial_conditions_level]&amp;" | "&amp;initialConditions[initial_conditions_name],initialConditions[experiment_ID]=A77)))</f>
        <v xml:space="preserve"> | </v>
      </c>
      <c r="C77" t="str">
        <v xml:space="preserve">0 | </v>
      </c>
      <c r="D77" t="str">
        <v xml:space="preserve">0 | </v>
      </c>
      <c r="E77" t="str">
        <v xml:space="preserve">0 | </v>
      </c>
      <c r="F77" t="str">
        <v xml:space="preserve">0 | </v>
      </c>
      <c r="G77" t="str">
        <v xml:space="preserve">0 | </v>
      </c>
      <c r="H77" t="str">
        <v xml:space="preserve">0 | </v>
      </c>
      <c r="I77" t="str">
        <v xml:space="preserve">0 | </v>
      </c>
      <c r="J77" t="str">
        <v xml:space="preserve">0 | </v>
      </c>
      <c r="K77" t="str">
        <v xml:space="preserve">0 | </v>
      </c>
      <c r="L77" t="str">
        <v xml:space="preserve">0 | </v>
      </c>
      <c r="M77" t="str">
        <v xml:space="preserve">0 | </v>
      </c>
      <c r="N77" t="str">
        <v xml:space="preserve">0 | </v>
      </c>
      <c r="O77" t="str">
        <v xml:space="preserve">0 | </v>
      </c>
      <c r="P77" t="str">
        <v xml:space="preserve">0 | </v>
      </c>
      <c r="Q77" t="str">
        <v xml:space="preserve">0 | </v>
      </c>
      <c r="R77" t="str">
        <v xml:space="preserve">0 | </v>
      </c>
      <c r="S77" t="str">
        <v xml:space="preserve">0 | </v>
      </c>
      <c r="T77" t="str">
        <v xml:space="preserve">0 | </v>
      </c>
      <c r="U77" t="str">
        <v xml:space="preserve">0 | </v>
      </c>
      <c r="V77" t="str">
        <v xml:space="preserve">0 | </v>
      </c>
      <c r="W77" t="str">
        <v xml:space="preserve">0 | </v>
      </c>
      <c r="X77" t="str">
        <v xml:space="preserve">0 | </v>
      </c>
      <c r="Y77" t="str">
        <v xml:space="preserve">0 | </v>
      </c>
      <c r="Z77" t="str">
        <v xml:space="preserve">0 | </v>
      </c>
      <c r="AA77" t="str">
        <v xml:space="preserve">0 | </v>
      </c>
      <c r="AB77" t="str">
        <v xml:space="preserve">0 | </v>
      </c>
      <c r="AC77" t="str">
        <v xml:space="preserve">0 | </v>
      </c>
      <c r="AD77" t="str">
        <v xml:space="preserve">0 | </v>
      </c>
      <c r="AE77" t="str">
        <v xml:space="preserve">0 | </v>
      </c>
      <c r="AF77" t="str">
        <v xml:space="preserve">0 | </v>
      </c>
      <c r="AG77" t="str">
        <v xml:space="preserve">0 | </v>
      </c>
      <c r="AH77" t="str">
        <v xml:space="preserve">0 | </v>
      </c>
      <c r="AI77" t="str">
        <v xml:space="preserve">0 | </v>
      </c>
      <c r="AJ77" t="str">
        <v xml:space="preserve">0 | </v>
      </c>
      <c r="AK77" t="str">
        <v xml:space="preserve">0 | </v>
      </c>
      <c r="AL77" t="str">
        <v xml:space="preserve">0 | </v>
      </c>
      <c r="AM77" t="str">
        <v xml:space="preserve">0 | </v>
      </c>
      <c r="AN77" t="str">
        <v xml:space="preserve">0 | </v>
      </c>
      <c r="AO77" t="str">
        <v xml:space="preserve">0 | </v>
      </c>
      <c r="AP77" t="str">
        <v xml:space="preserve">0 | </v>
      </c>
      <c r="AQ77" t="str">
        <v xml:space="preserve">0 | </v>
      </c>
      <c r="AR77" t="str">
        <v xml:space="preserve">0 | </v>
      </c>
      <c r="AS77" t="str">
        <v xml:space="preserve">0 | </v>
      </c>
      <c r="AT77" t="str">
        <v xml:space="preserve">0 | </v>
      </c>
      <c r="AU77" t="str">
        <v xml:space="preserve">0 | </v>
      </c>
      <c r="AV77" t="str">
        <v xml:space="preserve">0 | </v>
      </c>
      <c r="AW77" t="str">
        <v xml:space="preserve">0 | </v>
      </c>
      <c r="AX77" t="str">
        <v xml:space="preserve">0 | </v>
      </c>
      <c r="AY77" t="str">
        <v xml:space="preserve">0 | </v>
      </c>
      <c r="AZ77" t="str">
        <v xml:space="preserve">0 | </v>
      </c>
      <c r="BA77" t="str">
        <v xml:space="preserve">0 | </v>
      </c>
      <c r="BB77" t="str">
        <v xml:space="preserve">0 | </v>
      </c>
      <c r="BC77" t="str">
        <v xml:space="preserve">0 | </v>
      </c>
      <c r="BD77" t="str">
        <v xml:space="preserve">0 | </v>
      </c>
      <c r="BE77" t="str">
        <v xml:space="preserve">0 | </v>
      </c>
      <c r="BF77" t="str">
        <v xml:space="preserve">0 | </v>
      </c>
      <c r="BG77" t="str">
        <v xml:space="preserve">0 | </v>
      </c>
      <c r="BH77" t="str">
        <v xml:space="preserve">0 | </v>
      </c>
      <c r="BI77" t="str">
        <v xml:space="preserve">0 | </v>
      </c>
      <c r="BJ77" t="str">
        <v xml:space="preserve">0 | </v>
      </c>
      <c r="BK77" t="str">
        <v xml:space="preserve">0 | </v>
      </c>
      <c r="BL77" t="str">
        <v xml:space="preserve">0 | </v>
      </c>
      <c r="BM77" t="str">
        <v xml:space="preserve">0 | </v>
      </c>
      <c r="BN77" t="str">
        <v xml:space="preserve">0 | </v>
      </c>
      <c r="BO77" t="str">
        <v xml:space="preserve">0 | </v>
      </c>
      <c r="BP77" t="str">
        <v xml:space="preserve">0 | </v>
      </c>
      <c r="BQ77" t="str">
        <v xml:space="preserve">0 | </v>
      </c>
      <c r="BR77" t="str">
        <v xml:space="preserve">0 | </v>
      </c>
      <c r="BS77" t="str">
        <v xml:space="preserve">0 | </v>
      </c>
      <c r="BT77" t="str">
        <v xml:space="preserve">0 | </v>
      </c>
      <c r="BU77" t="str">
        <v xml:space="preserve">0 | </v>
      </c>
      <c r="BV77" t="str">
        <v xml:space="preserve">0 | </v>
      </c>
      <c r="BW77" t="str">
        <v xml:space="preserve">0 | </v>
      </c>
      <c r="BX77" t="str">
        <v xml:space="preserve">0 | </v>
      </c>
      <c r="BY77" t="str">
        <v xml:space="preserve">0 | </v>
      </c>
      <c r="BZ77" t="str">
        <v xml:space="preserve">0 | </v>
      </c>
      <c r="CA77" t="str">
        <v xml:space="preserve">0 | </v>
      </c>
      <c r="CB77" t="str">
        <v xml:space="preserve">0 | </v>
      </c>
      <c r="CC77" t="str">
        <v xml:space="preserve">0 | </v>
      </c>
      <c r="CD77" t="str">
        <v xml:space="preserve">0 | </v>
      </c>
      <c r="CE77" t="str">
        <v xml:space="preserve">0 | </v>
      </c>
      <c r="CF77" t="str">
        <v xml:space="preserve">0 | </v>
      </c>
      <c r="CG77" t="str">
        <v xml:space="preserve">0 | </v>
      </c>
      <c r="CH77" t="str">
        <v xml:space="preserve">0 | </v>
      </c>
      <c r="CI77" t="str">
        <v xml:space="preserve">0 | </v>
      </c>
      <c r="CJ77" t="str">
        <v xml:space="preserve">0 | </v>
      </c>
      <c r="CK77" t="str">
        <v xml:space="preserve">0 | </v>
      </c>
      <c r="CL77" t="str">
        <v xml:space="preserve">0 | </v>
      </c>
      <c r="CM77" t="str">
        <v xml:space="preserve">0 | </v>
      </c>
      <c r="CN77" t="str">
        <v xml:space="preserve">0 | </v>
      </c>
      <c r="CO77" t="str">
        <v xml:space="preserve">0 | </v>
      </c>
      <c r="CP77" t="str">
        <v xml:space="preserve">0 | </v>
      </c>
      <c r="CQ77" t="str">
        <v xml:space="preserve">0 | </v>
      </c>
      <c r="CR77" t="str">
        <v xml:space="preserve">0 | </v>
      </c>
      <c r="CS77" t="str">
        <v xml:space="preserve">0 | </v>
      </c>
      <c r="CT77" t="str">
        <v xml:space="preserve">0 | </v>
      </c>
      <c r="CU77" t="str">
        <v xml:space="preserve">0 | </v>
      </c>
      <c r="CV77" t="str">
        <v xml:space="preserve">0 | </v>
      </c>
      <c r="CW77" t="str">
        <v xml:space="preserve">0 | </v>
      </c>
      <c r="CX77" t="str">
        <v xml:space="preserve">0 | </v>
      </c>
      <c r="DQ77" cm="1">
        <f t="array" ref="DQ77:HM77">TRANSPOSE(_xlfn._xlws.SORT(_xlfn._xlws.FILTER(initialConditions[initial_conditions_level],initialConditions[experiment_ID]=A77)))</f>
        <v>0</v>
      </c>
      <c r="DR77">
        <v>0</v>
      </c>
      <c r="DS77">
        <v>0</v>
      </c>
      <c r="DT77">
        <v>0</v>
      </c>
      <c r="DU77">
        <v>0</v>
      </c>
      <c r="DV77">
        <v>0</v>
      </c>
      <c r="DW77">
        <v>0</v>
      </c>
      <c r="DX77">
        <v>0</v>
      </c>
      <c r="DY77">
        <v>0</v>
      </c>
      <c r="DZ77">
        <v>0</v>
      </c>
      <c r="EA77">
        <v>0</v>
      </c>
      <c r="EB77">
        <v>0</v>
      </c>
      <c r="EC77">
        <v>0</v>
      </c>
      <c r="ED77">
        <v>0</v>
      </c>
      <c r="EE77">
        <v>0</v>
      </c>
      <c r="EF77">
        <v>0</v>
      </c>
      <c r="EG77">
        <v>0</v>
      </c>
      <c r="EH77">
        <v>0</v>
      </c>
      <c r="EI77">
        <v>0</v>
      </c>
      <c r="EJ77">
        <v>0</v>
      </c>
      <c r="EK77">
        <v>0</v>
      </c>
      <c r="EL77">
        <v>0</v>
      </c>
      <c r="EM77">
        <v>0</v>
      </c>
      <c r="EN77">
        <v>0</v>
      </c>
      <c r="EO77">
        <v>0</v>
      </c>
      <c r="EP77">
        <v>0</v>
      </c>
      <c r="EQ77">
        <v>0</v>
      </c>
      <c r="ER77">
        <v>0</v>
      </c>
      <c r="ES77">
        <v>0</v>
      </c>
      <c r="ET77">
        <v>0</v>
      </c>
      <c r="EU77">
        <v>0</v>
      </c>
      <c r="EV77">
        <v>0</v>
      </c>
      <c r="EW77">
        <v>0</v>
      </c>
      <c r="EX77">
        <v>0</v>
      </c>
      <c r="EY77">
        <v>0</v>
      </c>
      <c r="EZ77">
        <v>0</v>
      </c>
      <c r="FA77">
        <v>0</v>
      </c>
      <c r="FB77">
        <v>0</v>
      </c>
      <c r="FC77">
        <v>0</v>
      </c>
      <c r="FD77">
        <v>0</v>
      </c>
      <c r="FE77">
        <v>0</v>
      </c>
      <c r="FF77">
        <v>0</v>
      </c>
      <c r="FG77">
        <v>0</v>
      </c>
      <c r="FH77">
        <v>0</v>
      </c>
      <c r="FI77">
        <v>0</v>
      </c>
      <c r="FJ77">
        <v>0</v>
      </c>
      <c r="FK77">
        <v>0</v>
      </c>
      <c r="FL77">
        <v>0</v>
      </c>
      <c r="FM77">
        <v>0</v>
      </c>
      <c r="FN77">
        <v>0</v>
      </c>
      <c r="FO77">
        <v>0</v>
      </c>
      <c r="FP77">
        <v>0</v>
      </c>
      <c r="FQ77">
        <v>0</v>
      </c>
      <c r="FR77">
        <v>0</v>
      </c>
      <c r="FS77">
        <v>0</v>
      </c>
      <c r="FT77">
        <v>0</v>
      </c>
      <c r="FU77">
        <v>0</v>
      </c>
      <c r="FV77">
        <v>0</v>
      </c>
      <c r="FW77">
        <v>0</v>
      </c>
      <c r="FX77">
        <v>0</v>
      </c>
      <c r="FY77">
        <v>0</v>
      </c>
      <c r="FZ77">
        <v>0</v>
      </c>
      <c r="GA77">
        <v>0</v>
      </c>
      <c r="GB77">
        <v>0</v>
      </c>
      <c r="GC77">
        <v>0</v>
      </c>
      <c r="GD77">
        <v>0</v>
      </c>
      <c r="GE77">
        <v>0</v>
      </c>
      <c r="GF77">
        <v>0</v>
      </c>
      <c r="GG77">
        <v>0</v>
      </c>
      <c r="GH77">
        <v>0</v>
      </c>
      <c r="GI77">
        <v>0</v>
      </c>
      <c r="GJ77">
        <v>0</v>
      </c>
      <c r="GK77">
        <v>0</v>
      </c>
      <c r="GL77">
        <v>0</v>
      </c>
      <c r="GM77">
        <v>0</v>
      </c>
      <c r="GN77">
        <v>0</v>
      </c>
      <c r="GO77">
        <v>0</v>
      </c>
      <c r="GP77">
        <v>0</v>
      </c>
      <c r="GQ77">
        <v>0</v>
      </c>
      <c r="GR77">
        <v>0</v>
      </c>
      <c r="GS77">
        <v>0</v>
      </c>
      <c r="GT77">
        <v>0</v>
      </c>
      <c r="GU77">
        <v>0</v>
      </c>
      <c r="GV77">
        <v>0</v>
      </c>
      <c r="GW77">
        <v>0</v>
      </c>
      <c r="GX77">
        <v>0</v>
      </c>
      <c r="GY77">
        <v>0</v>
      </c>
      <c r="GZ77">
        <v>0</v>
      </c>
      <c r="HA77">
        <v>0</v>
      </c>
      <c r="HB77">
        <v>0</v>
      </c>
      <c r="HC77">
        <v>0</v>
      </c>
      <c r="HD77">
        <v>0</v>
      </c>
      <c r="HE77">
        <v>0</v>
      </c>
      <c r="HF77">
        <v>0</v>
      </c>
      <c r="HG77">
        <v>0</v>
      </c>
      <c r="HH77">
        <v>0</v>
      </c>
      <c r="HI77">
        <v>0</v>
      </c>
      <c r="HJ77">
        <v>0</v>
      </c>
      <c r="HK77">
        <v>0</v>
      </c>
      <c r="HL77">
        <v>0</v>
      </c>
      <c r="HM77" t="str">
        <v/>
      </c>
    </row>
    <row r="78" spans="2:221" x14ac:dyDescent="0.35">
      <c r="B78" t="str" cm="1">
        <f t="array" ref="B78:CX78">TRANSPOSE(_xlfn._xlws.SORT(_xlfn._xlws.FILTER(initialConditions[initial_conditions_level]&amp;" | "&amp;initialConditions[initial_conditions_name],initialConditions[experiment_ID]=A78)))</f>
        <v xml:space="preserve"> | </v>
      </c>
      <c r="C78" t="str">
        <v xml:space="preserve">0 | </v>
      </c>
      <c r="D78" t="str">
        <v xml:space="preserve">0 | </v>
      </c>
      <c r="E78" t="str">
        <v xml:space="preserve">0 | </v>
      </c>
      <c r="F78" t="str">
        <v xml:space="preserve">0 | </v>
      </c>
      <c r="G78" t="str">
        <v xml:space="preserve">0 | </v>
      </c>
      <c r="H78" t="str">
        <v xml:space="preserve">0 | </v>
      </c>
      <c r="I78" t="str">
        <v xml:space="preserve">0 | </v>
      </c>
      <c r="J78" t="str">
        <v xml:space="preserve">0 | </v>
      </c>
      <c r="K78" t="str">
        <v xml:space="preserve">0 | </v>
      </c>
      <c r="L78" t="str">
        <v xml:space="preserve">0 | </v>
      </c>
      <c r="M78" t="str">
        <v xml:space="preserve">0 | </v>
      </c>
      <c r="N78" t="str">
        <v xml:space="preserve">0 | </v>
      </c>
      <c r="O78" t="str">
        <v xml:space="preserve">0 | </v>
      </c>
      <c r="P78" t="str">
        <v xml:space="preserve">0 | </v>
      </c>
      <c r="Q78" t="str">
        <v xml:space="preserve">0 | </v>
      </c>
      <c r="R78" t="str">
        <v xml:space="preserve">0 | </v>
      </c>
      <c r="S78" t="str">
        <v xml:space="preserve">0 | </v>
      </c>
      <c r="T78" t="str">
        <v xml:space="preserve">0 | </v>
      </c>
      <c r="U78" t="str">
        <v xml:space="preserve">0 | </v>
      </c>
      <c r="V78" t="str">
        <v xml:space="preserve">0 | </v>
      </c>
      <c r="W78" t="str">
        <v xml:space="preserve">0 | </v>
      </c>
      <c r="X78" t="str">
        <v xml:space="preserve">0 | </v>
      </c>
      <c r="Y78" t="str">
        <v xml:space="preserve">0 | </v>
      </c>
      <c r="Z78" t="str">
        <v xml:space="preserve">0 | </v>
      </c>
      <c r="AA78" t="str">
        <v xml:space="preserve">0 | </v>
      </c>
      <c r="AB78" t="str">
        <v xml:space="preserve">0 | </v>
      </c>
      <c r="AC78" t="str">
        <v xml:space="preserve">0 | </v>
      </c>
      <c r="AD78" t="str">
        <v xml:space="preserve">0 | </v>
      </c>
      <c r="AE78" t="str">
        <v xml:space="preserve">0 | </v>
      </c>
      <c r="AF78" t="str">
        <v xml:space="preserve">0 | </v>
      </c>
      <c r="AG78" t="str">
        <v xml:space="preserve">0 | </v>
      </c>
      <c r="AH78" t="str">
        <v xml:space="preserve">0 | </v>
      </c>
      <c r="AI78" t="str">
        <v xml:space="preserve">0 | </v>
      </c>
      <c r="AJ78" t="str">
        <v xml:space="preserve">0 | </v>
      </c>
      <c r="AK78" t="str">
        <v xml:space="preserve">0 | </v>
      </c>
      <c r="AL78" t="str">
        <v xml:space="preserve">0 | </v>
      </c>
      <c r="AM78" t="str">
        <v xml:space="preserve">0 | </v>
      </c>
      <c r="AN78" t="str">
        <v xml:space="preserve">0 | </v>
      </c>
      <c r="AO78" t="str">
        <v xml:space="preserve">0 | </v>
      </c>
      <c r="AP78" t="str">
        <v xml:space="preserve">0 | </v>
      </c>
      <c r="AQ78" t="str">
        <v xml:space="preserve">0 | </v>
      </c>
      <c r="AR78" t="str">
        <v xml:space="preserve">0 | </v>
      </c>
      <c r="AS78" t="str">
        <v xml:space="preserve">0 | </v>
      </c>
      <c r="AT78" t="str">
        <v xml:space="preserve">0 | </v>
      </c>
      <c r="AU78" t="str">
        <v xml:space="preserve">0 | </v>
      </c>
      <c r="AV78" t="str">
        <v xml:space="preserve">0 | </v>
      </c>
      <c r="AW78" t="str">
        <v xml:space="preserve">0 | </v>
      </c>
      <c r="AX78" t="str">
        <v xml:space="preserve">0 | </v>
      </c>
      <c r="AY78" t="str">
        <v xml:space="preserve">0 | </v>
      </c>
      <c r="AZ78" t="str">
        <v xml:space="preserve">0 | </v>
      </c>
      <c r="BA78" t="str">
        <v xml:space="preserve">0 | </v>
      </c>
      <c r="BB78" t="str">
        <v xml:space="preserve">0 | </v>
      </c>
      <c r="BC78" t="str">
        <v xml:space="preserve">0 | </v>
      </c>
      <c r="BD78" t="str">
        <v xml:space="preserve">0 | </v>
      </c>
      <c r="BE78" t="str">
        <v xml:space="preserve">0 | </v>
      </c>
      <c r="BF78" t="str">
        <v xml:space="preserve">0 | </v>
      </c>
      <c r="BG78" t="str">
        <v xml:space="preserve">0 | </v>
      </c>
      <c r="BH78" t="str">
        <v xml:space="preserve">0 | </v>
      </c>
      <c r="BI78" t="str">
        <v xml:space="preserve">0 | </v>
      </c>
      <c r="BJ78" t="str">
        <v xml:space="preserve">0 | </v>
      </c>
      <c r="BK78" t="str">
        <v xml:space="preserve">0 | </v>
      </c>
      <c r="BL78" t="str">
        <v xml:space="preserve">0 | </v>
      </c>
      <c r="BM78" t="str">
        <v xml:space="preserve">0 | </v>
      </c>
      <c r="BN78" t="str">
        <v xml:space="preserve">0 | </v>
      </c>
      <c r="BO78" t="str">
        <v xml:space="preserve">0 | </v>
      </c>
      <c r="BP78" t="str">
        <v xml:space="preserve">0 | </v>
      </c>
      <c r="BQ78" t="str">
        <v xml:space="preserve">0 | </v>
      </c>
      <c r="BR78" t="str">
        <v xml:space="preserve">0 | </v>
      </c>
      <c r="BS78" t="str">
        <v xml:space="preserve">0 | </v>
      </c>
      <c r="BT78" t="str">
        <v xml:space="preserve">0 | </v>
      </c>
      <c r="BU78" t="str">
        <v xml:space="preserve">0 | </v>
      </c>
      <c r="BV78" t="str">
        <v xml:space="preserve">0 | </v>
      </c>
      <c r="BW78" t="str">
        <v xml:space="preserve">0 | </v>
      </c>
      <c r="BX78" t="str">
        <v xml:space="preserve">0 | </v>
      </c>
      <c r="BY78" t="str">
        <v xml:space="preserve">0 | </v>
      </c>
      <c r="BZ78" t="str">
        <v xml:space="preserve">0 | </v>
      </c>
      <c r="CA78" t="str">
        <v xml:space="preserve">0 | </v>
      </c>
      <c r="CB78" t="str">
        <v xml:space="preserve">0 | </v>
      </c>
      <c r="CC78" t="str">
        <v xml:space="preserve">0 | </v>
      </c>
      <c r="CD78" t="str">
        <v xml:space="preserve">0 | </v>
      </c>
      <c r="CE78" t="str">
        <v xml:space="preserve">0 | </v>
      </c>
      <c r="CF78" t="str">
        <v xml:space="preserve">0 | </v>
      </c>
      <c r="CG78" t="str">
        <v xml:space="preserve">0 | </v>
      </c>
      <c r="CH78" t="str">
        <v xml:space="preserve">0 | </v>
      </c>
      <c r="CI78" t="str">
        <v xml:space="preserve">0 | </v>
      </c>
      <c r="CJ78" t="str">
        <v xml:space="preserve">0 | </v>
      </c>
      <c r="CK78" t="str">
        <v xml:space="preserve">0 | </v>
      </c>
      <c r="CL78" t="str">
        <v xml:space="preserve">0 | </v>
      </c>
      <c r="CM78" t="str">
        <v xml:space="preserve">0 | </v>
      </c>
      <c r="CN78" t="str">
        <v xml:space="preserve">0 | </v>
      </c>
      <c r="CO78" t="str">
        <v xml:space="preserve">0 | </v>
      </c>
      <c r="CP78" t="str">
        <v xml:space="preserve">0 | </v>
      </c>
      <c r="CQ78" t="str">
        <v xml:space="preserve">0 | </v>
      </c>
      <c r="CR78" t="str">
        <v xml:space="preserve">0 | </v>
      </c>
      <c r="CS78" t="str">
        <v xml:space="preserve">0 | </v>
      </c>
      <c r="CT78" t="str">
        <v xml:space="preserve">0 | </v>
      </c>
      <c r="CU78" t="str">
        <v xml:space="preserve">0 | </v>
      </c>
      <c r="CV78" t="str">
        <v xml:space="preserve">0 | </v>
      </c>
      <c r="CW78" t="str">
        <v xml:space="preserve">0 | </v>
      </c>
      <c r="CX78" t="str">
        <v xml:space="preserve">0 | </v>
      </c>
      <c r="DQ78" cm="1">
        <f t="array" ref="DQ78:HM78">TRANSPOSE(_xlfn._xlws.SORT(_xlfn._xlws.FILTER(initialConditions[initial_conditions_level],initialConditions[experiment_ID]=A78)))</f>
        <v>0</v>
      </c>
      <c r="DR78">
        <v>0</v>
      </c>
      <c r="DS78">
        <v>0</v>
      </c>
      <c r="DT78">
        <v>0</v>
      </c>
      <c r="DU78">
        <v>0</v>
      </c>
      <c r="DV78">
        <v>0</v>
      </c>
      <c r="DW78">
        <v>0</v>
      </c>
      <c r="DX78">
        <v>0</v>
      </c>
      <c r="DY78">
        <v>0</v>
      </c>
      <c r="DZ78">
        <v>0</v>
      </c>
      <c r="EA78">
        <v>0</v>
      </c>
      <c r="EB78">
        <v>0</v>
      </c>
      <c r="EC78">
        <v>0</v>
      </c>
      <c r="ED78">
        <v>0</v>
      </c>
      <c r="EE78">
        <v>0</v>
      </c>
      <c r="EF78">
        <v>0</v>
      </c>
      <c r="EG78">
        <v>0</v>
      </c>
      <c r="EH78">
        <v>0</v>
      </c>
      <c r="EI78">
        <v>0</v>
      </c>
      <c r="EJ78">
        <v>0</v>
      </c>
      <c r="EK78">
        <v>0</v>
      </c>
      <c r="EL78">
        <v>0</v>
      </c>
      <c r="EM78">
        <v>0</v>
      </c>
      <c r="EN78">
        <v>0</v>
      </c>
      <c r="EO78">
        <v>0</v>
      </c>
      <c r="EP78">
        <v>0</v>
      </c>
      <c r="EQ78">
        <v>0</v>
      </c>
      <c r="ER78">
        <v>0</v>
      </c>
      <c r="ES78">
        <v>0</v>
      </c>
      <c r="ET78">
        <v>0</v>
      </c>
      <c r="EU78">
        <v>0</v>
      </c>
      <c r="EV78">
        <v>0</v>
      </c>
      <c r="EW78">
        <v>0</v>
      </c>
      <c r="EX78">
        <v>0</v>
      </c>
      <c r="EY78">
        <v>0</v>
      </c>
      <c r="EZ78">
        <v>0</v>
      </c>
      <c r="FA78">
        <v>0</v>
      </c>
      <c r="FB78">
        <v>0</v>
      </c>
      <c r="FC78">
        <v>0</v>
      </c>
      <c r="FD78">
        <v>0</v>
      </c>
      <c r="FE78">
        <v>0</v>
      </c>
      <c r="FF78">
        <v>0</v>
      </c>
      <c r="FG78">
        <v>0</v>
      </c>
      <c r="FH78">
        <v>0</v>
      </c>
      <c r="FI78">
        <v>0</v>
      </c>
      <c r="FJ78">
        <v>0</v>
      </c>
      <c r="FK78">
        <v>0</v>
      </c>
      <c r="FL78">
        <v>0</v>
      </c>
      <c r="FM78">
        <v>0</v>
      </c>
      <c r="FN78">
        <v>0</v>
      </c>
      <c r="FO78">
        <v>0</v>
      </c>
      <c r="FP78">
        <v>0</v>
      </c>
      <c r="FQ78">
        <v>0</v>
      </c>
      <c r="FR78">
        <v>0</v>
      </c>
      <c r="FS78">
        <v>0</v>
      </c>
      <c r="FT78">
        <v>0</v>
      </c>
      <c r="FU78">
        <v>0</v>
      </c>
      <c r="FV78">
        <v>0</v>
      </c>
      <c r="FW78">
        <v>0</v>
      </c>
      <c r="FX78">
        <v>0</v>
      </c>
      <c r="FY78">
        <v>0</v>
      </c>
      <c r="FZ78">
        <v>0</v>
      </c>
      <c r="GA78">
        <v>0</v>
      </c>
      <c r="GB78">
        <v>0</v>
      </c>
      <c r="GC78">
        <v>0</v>
      </c>
      <c r="GD78">
        <v>0</v>
      </c>
      <c r="GE78">
        <v>0</v>
      </c>
      <c r="GF78">
        <v>0</v>
      </c>
      <c r="GG78">
        <v>0</v>
      </c>
      <c r="GH78">
        <v>0</v>
      </c>
      <c r="GI78">
        <v>0</v>
      </c>
      <c r="GJ78">
        <v>0</v>
      </c>
      <c r="GK78">
        <v>0</v>
      </c>
      <c r="GL78">
        <v>0</v>
      </c>
      <c r="GM78">
        <v>0</v>
      </c>
      <c r="GN78">
        <v>0</v>
      </c>
      <c r="GO78">
        <v>0</v>
      </c>
      <c r="GP78">
        <v>0</v>
      </c>
      <c r="GQ78">
        <v>0</v>
      </c>
      <c r="GR78">
        <v>0</v>
      </c>
      <c r="GS78">
        <v>0</v>
      </c>
      <c r="GT78">
        <v>0</v>
      </c>
      <c r="GU78">
        <v>0</v>
      </c>
      <c r="GV78">
        <v>0</v>
      </c>
      <c r="GW78">
        <v>0</v>
      </c>
      <c r="GX78">
        <v>0</v>
      </c>
      <c r="GY78">
        <v>0</v>
      </c>
      <c r="GZ78">
        <v>0</v>
      </c>
      <c r="HA78">
        <v>0</v>
      </c>
      <c r="HB78">
        <v>0</v>
      </c>
      <c r="HC78">
        <v>0</v>
      </c>
      <c r="HD78">
        <v>0</v>
      </c>
      <c r="HE78">
        <v>0</v>
      </c>
      <c r="HF78">
        <v>0</v>
      </c>
      <c r="HG78">
        <v>0</v>
      </c>
      <c r="HH78">
        <v>0</v>
      </c>
      <c r="HI78">
        <v>0</v>
      </c>
      <c r="HJ78">
        <v>0</v>
      </c>
      <c r="HK78">
        <v>0</v>
      </c>
      <c r="HL78">
        <v>0</v>
      </c>
      <c r="HM78" t="str">
        <v/>
      </c>
    </row>
    <row r="79" spans="2:221" x14ac:dyDescent="0.35">
      <c r="B79" t="str" cm="1">
        <f t="array" ref="B79:CX79">TRANSPOSE(_xlfn._xlws.SORT(_xlfn._xlws.FILTER(initialConditions[initial_conditions_level]&amp;" | "&amp;initialConditions[initial_conditions_name],initialConditions[experiment_ID]=A79)))</f>
        <v xml:space="preserve"> | </v>
      </c>
      <c r="C79" t="str">
        <v xml:space="preserve">0 | </v>
      </c>
      <c r="D79" t="str">
        <v xml:space="preserve">0 | </v>
      </c>
      <c r="E79" t="str">
        <v xml:space="preserve">0 | </v>
      </c>
      <c r="F79" t="str">
        <v xml:space="preserve">0 | </v>
      </c>
      <c r="G79" t="str">
        <v xml:space="preserve">0 | </v>
      </c>
      <c r="H79" t="str">
        <v xml:space="preserve">0 | </v>
      </c>
      <c r="I79" t="str">
        <v xml:space="preserve">0 | </v>
      </c>
      <c r="J79" t="str">
        <v xml:space="preserve">0 | </v>
      </c>
      <c r="K79" t="str">
        <v xml:space="preserve">0 | </v>
      </c>
      <c r="L79" t="str">
        <v xml:space="preserve">0 | </v>
      </c>
      <c r="M79" t="str">
        <v xml:space="preserve">0 | </v>
      </c>
      <c r="N79" t="str">
        <v xml:space="preserve">0 | </v>
      </c>
      <c r="O79" t="str">
        <v xml:space="preserve">0 | </v>
      </c>
      <c r="P79" t="str">
        <v xml:space="preserve">0 | </v>
      </c>
      <c r="Q79" t="str">
        <v xml:space="preserve">0 | </v>
      </c>
      <c r="R79" t="str">
        <v xml:space="preserve">0 | </v>
      </c>
      <c r="S79" t="str">
        <v xml:space="preserve">0 | </v>
      </c>
      <c r="T79" t="str">
        <v xml:space="preserve">0 | </v>
      </c>
      <c r="U79" t="str">
        <v xml:space="preserve">0 | </v>
      </c>
      <c r="V79" t="str">
        <v xml:space="preserve">0 | </v>
      </c>
      <c r="W79" t="str">
        <v xml:space="preserve">0 | </v>
      </c>
      <c r="X79" t="str">
        <v xml:space="preserve">0 | </v>
      </c>
      <c r="Y79" t="str">
        <v xml:space="preserve">0 | </v>
      </c>
      <c r="Z79" t="str">
        <v xml:space="preserve">0 | </v>
      </c>
      <c r="AA79" t="str">
        <v xml:space="preserve">0 | </v>
      </c>
      <c r="AB79" t="str">
        <v xml:space="preserve">0 | </v>
      </c>
      <c r="AC79" t="str">
        <v xml:space="preserve">0 | </v>
      </c>
      <c r="AD79" t="str">
        <v xml:space="preserve">0 | </v>
      </c>
      <c r="AE79" t="str">
        <v xml:space="preserve">0 | </v>
      </c>
      <c r="AF79" t="str">
        <v xml:space="preserve">0 | </v>
      </c>
      <c r="AG79" t="str">
        <v xml:space="preserve">0 | </v>
      </c>
      <c r="AH79" t="str">
        <v xml:space="preserve">0 | </v>
      </c>
      <c r="AI79" t="str">
        <v xml:space="preserve">0 | </v>
      </c>
      <c r="AJ79" t="str">
        <v xml:space="preserve">0 | </v>
      </c>
      <c r="AK79" t="str">
        <v xml:space="preserve">0 | </v>
      </c>
      <c r="AL79" t="str">
        <v xml:space="preserve">0 | </v>
      </c>
      <c r="AM79" t="str">
        <v xml:space="preserve">0 | </v>
      </c>
      <c r="AN79" t="str">
        <v xml:space="preserve">0 | </v>
      </c>
      <c r="AO79" t="str">
        <v xml:space="preserve">0 | </v>
      </c>
      <c r="AP79" t="str">
        <v xml:space="preserve">0 | </v>
      </c>
      <c r="AQ79" t="str">
        <v xml:space="preserve">0 | </v>
      </c>
      <c r="AR79" t="str">
        <v xml:space="preserve">0 | </v>
      </c>
      <c r="AS79" t="str">
        <v xml:space="preserve">0 | </v>
      </c>
      <c r="AT79" t="str">
        <v xml:space="preserve">0 | </v>
      </c>
      <c r="AU79" t="str">
        <v xml:space="preserve">0 | </v>
      </c>
      <c r="AV79" t="str">
        <v xml:space="preserve">0 | </v>
      </c>
      <c r="AW79" t="str">
        <v xml:space="preserve">0 | </v>
      </c>
      <c r="AX79" t="str">
        <v xml:space="preserve">0 | </v>
      </c>
      <c r="AY79" t="str">
        <v xml:space="preserve">0 | </v>
      </c>
      <c r="AZ79" t="str">
        <v xml:space="preserve">0 | </v>
      </c>
      <c r="BA79" t="str">
        <v xml:space="preserve">0 | </v>
      </c>
      <c r="BB79" t="str">
        <v xml:space="preserve">0 | </v>
      </c>
      <c r="BC79" t="str">
        <v xml:space="preserve">0 | </v>
      </c>
      <c r="BD79" t="str">
        <v xml:space="preserve">0 | </v>
      </c>
      <c r="BE79" t="str">
        <v xml:space="preserve">0 | </v>
      </c>
      <c r="BF79" t="str">
        <v xml:space="preserve">0 | </v>
      </c>
      <c r="BG79" t="str">
        <v xml:space="preserve">0 | </v>
      </c>
      <c r="BH79" t="str">
        <v xml:space="preserve">0 | </v>
      </c>
      <c r="BI79" t="str">
        <v xml:space="preserve">0 | </v>
      </c>
      <c r="BJ79" t="str">
        <v xml:space="preserve">0 | </v>
      </c>
      <c r="BK79" t="str">
        <v xml:space="preserve">0 | </v>
      </c>
      <c r="BL79" t="str">
        <v xml:space="preserve">0 | </v>
      </c>
      <c r="BM79" t="str">
        <v xml:space="preserve">0 | </v>
      </c>
      <c r="BN79" t="str">
        <v xml:space="preserve">0 | </v>
      </c>
      <c r="BO79" t="str">
        <v xml:space="preserve">0 | </v>
      </c>
      <c r="BP79" t="str">
        <v xml:space="preserve">0 | </v>
      </c>
      <c r="BQ79" t="str">
        <v xml:space="preserve">0 | </v>
      </c>
      <c r="BR79" t="str">
        <v xml:space="preserve">0 | </v>
      </c>
      <c r="BS79" t="str">
        <v xml:space="preserve">0 | </v>
      </c>
      <c r="BT79" t="str">
        <v xml:space="preserve">0 | </v>
      </c>
      <c r="BU79" t="str">
        <v xml:space="preserve">0 | </v>
      </c>
      <c r="BV79" t="str">
        <v xml:space="preserve">0 | </v>
      </c>
      <c r="BW79" t="str">
        <v xml:space="preserve">0 | </v>
      </c>
      <c r="BX79" t="str">
        <v xml:space="preserve">0 | </v>
      </c>
      <c r="BY79" t="str">
        <v xml:space="preserve">0 | </v>
      </c>
      <c r="BZ79" t="str">
        <v xml:space="preserve">0 | </v>
      </c>
      <c r="CA79" t="str">
        <v xml:space="preserve">0 | </v>
      </c>
      <c r="CB79" t="str">
        <v xml:space="preserve">0 | </v>
      </c>
      <c r="CC79" t="str">
        <v xml:space="preserve">0 | </v>
      </c>
      <c r="CD79" t="str">
        <v xml:space="preserve">0 | </v>
      </c>
      <c r="CE79" t="str">
        <v xml:space="preserve">0 | </v>
      </c>
      <c r="CF79" t="str">
        <v xml:space="preserve">0 | </v>
      </c>
      <c r="CG79" t="str">
        <v xml:space="preserve">0 | </v>
      </c>
      <c r="CH79" t="str">
        <v xml:space="preserve">0 | </v>
      </c>
      <c r="CI79" t="str">
        <v xml:space="preserve">0 | </v>
      </c>
      <c r="CJ79" t="str">
        <v xml:space="preserve">0 | </v>
      </c>
      <c r="CK79" t="str">
        <v xml:space="preserve">0 | </v>
      </c>
      <c r="CL79" t="str">
        <v xml:space="preserve">0 | </v>
      </c>
      <c r="CM79" t="str">
        <v xml:space="preserve">0 | </v>
      </c>
      <c r="CN79" t="str">
        <v xml:space="preserve">0 | </v>
      </c>
      <c r="CO79" t="str">
        <v xml:space="preserve">0 | </v>
      </c>
      <c r="CP79" t="str">
        <v xml:space="preserve">0 | </v>
      </c>
      <c r="CQ79" t="str">
        <v xml:space="preserve">0 | </v>
      </c>
      <c r="CR79" t="str">
        <v xml:space="preserve">0 | </v>
      </c>
      <c r="CS79" t="str">
        <v xml:space="preserve">0 | </v>
      </c>
      <c r="CT79" t="str">
        <v xml:space="preserve">0 | </v>
      </c>
      <c r="CU79" t="str">
        <v xml:space="preserve">0 | </v>
      </c>
      <c r="CV79" t="str">
        <v xml:space="preserve">0 | </v>
      </c>
      <c r="CW79" t="str">
        <v xml:space="preserve">0 | </v>
      </c>
      <c r="CX79" t="str">
        <v xml:space="preserve">0 | </v>
      </c>
      <c r="DQ79" cm="1">
        <f t="array" ref="DQ79:HM79">TRANSPOSE(_xlfn._xlws.SORT(_xlfn._xlws.FILTER(initialConditions[initial_conditions_level],initialConditions[experiment_ID]=A79)))</f>
        <v>0</v>
      </c>
      <c r="DR79">
        <v>0</v>
      </c>
      <c r="DS79">
        <v>0</v>
      </c>
      <c r="DT79">
        <v>0</v>
      </c>
      <c r="DU79">
        <v>0</v>
      </c>
      <c r="DV79">
        <v>0</v>
      </c>
      <c r="DW79">
        <v>0</v>
      </c>
      <c r="DX79">
        <v>0</v>
      </c>
      <c r="DY79">
        <v>0</v>
      </c>
      <c r="DZ79">
        <v>0</v>
      </c>
      <c r="EA79">
        <v>0</v>
      </c>
      <c r="EB79">
        <v>0</v>
      </c>
      <c r="EC79">
        <v>0</v>
      </c>
      <c r="ED79">
        <v>0</v>
      </c>
      <c r="EE79">
        <v>0</v>
      </c>
      <c r="EF79">
        <v>0</v>
      </c>
      <c r="EG79">
        <v>0</v>
      </c>
      <c r="EH79">
        <v>0</v>
      </c>
      <c r="EI79">
        <v>0</v>
      </c>
      <c r="EJ79">
        <v>0</v>
      </c>
      <c r="EK79">
        <v>0</v>
      </c>
      <c r="EL79">
        <v>0</v>
      </c>
      <c r="EM79">
        <v>0</v>
      </c>
      <c r="EN79">
        <v>0</v>
      </c>
      <c r="EO79">
        <v>0</v>
      </c>
      <c r="EP79">
        <v>0</v>
      </c>
      <c r="EQ79">
        <v>0</v>
      </c>
      <c r="ER79">
        <v>0</v>
      </c>
      <c r="ES79">
        <v>0</v>
      </c>
      <c r="ET79">
        <v>0</v>
      </c>
      <c r="EU79">
        <v>0</v>
      </c>
      <c r="EV79">
        <v>0</v>
      </c>
      <c r="EW79">
        <v>0</v>
      </c>
      <c r="EX79">
        <v>0</v>
      </c>
      <c r="EY79">
        <v>0</v>
      </c>
      <c r="EZ79">
        <v>0</v>
      </c>
      <c r="FA79">
        <v>0</v>
      </c>
      <c r="FB79">
        <v>0</v>
      </c>
      <c r="FC79">
        <v>0</v>
      </c>
      <c r="FD79">
        <v>0</v>
      </c>
      <c r="FE79">
        <v>0</v>
      </c>
      <c r="FF79">
        <v>0</v>
      </c>
      <c r="FG79">
        <v>0</v>
      </c>
      <c r="FH79">
        <v>0</v>
      </c>
      <c r="FI79">
        <v>0</v>
      </c>
      <c r="FJ79">
        <v>0</v>
      </c>
      <c r="FK79">
        <v>0</v>
      </c>
      <c r="FL79">
        <v>0</v>
      </c>
      <c r="FM79">
        <v>0</v>
      </c>
      <c r="FN79">
        <v>0</v>
      </c>
      <c r="FO79">
        <v>0</v>
      </c>
      <c r="FP79">
        <v>0</v>
      </c>
      <c r="FQ79">
        <v>0</v>
      </c>
      <c r="FR79">
        <v>0</v>
      </c>
      <c r="FS79">
        <v>0</v>
      </c>
      <c r="FT79">
        <v>0</v>
      </c>
      <c r="FU79">
        <v>0</v>
      </c>
      <c r="FV79">
        <v>0</v>
      </c>
      <c r="FW79">
        <v>0</v>
      </c>
      <c r="FX79">
        <v>0</v>
      </c>
      <c r="FY79">
        <v>0</v>
      </c>
      <c r="FZ79">
        <v>0</v>
      </c>
      <c r="GA79">
        <v>0</v>
      </c>
      <c r="GB79">
        <v>0</v>
      </c>
      <c r="GC79">
        <v>0</v>
      </c>
      <c r="GD79">
        <v>0</v>
      </c>
      <c r="GE79">
        <v>0</v>
      </c>
      <c r="GF79">
        <v>0</v>
      </c>
      <c r="GG79">
        <v>0</v>
      </c>
      <c r="GH79">
        <v>0</v>
      </c>
      <c r="GI79">
        <v>0</v>
      </c>
      <c r="GJ79">
        <v>0</v>
      </c>
      <c r="GK79">
        <v>0</v>
      </c>
      <c r="GL79">
        <v>0</v>
      </c>
      <c r="GM79">
        <v>0</v>
      </c>
      <c r="GN79">
        <v>0</v>
      </c>
      <c r="GO79">
        <v>0</v>
      </c>
      <c r="GP79">
        <v>0</v>
      </c>
      <c r="GQ79">
        <v>0</v>
      </c>
      <c r="GR79">
        <v>0</v>
      </c>
      <c r="GS79">
        <v>0</v>
      </c>
      <c r="GT79">
        <v>0</v>
      </c>
      <c r="GU79">
        <v>0</v>
      </c>
      <c r="GV79">
        <v>0</v>
      </c>
      <c r="GW79">
        <v>0</v>
      </c>
      <c r="GX79">
        <v>0</v>
      </c>
      <c r="GY79">
        <v>0</v>
      </c>
      <c r="GZ79">
        <v>0</v>
      </c>
      <c r="HA79">
        <v>0</v>
      </c>
      <c r="HB79">
        <v>0</v>
      </c>
      <c r="HC79">
        <v>0</v>
      </c>
      <c r="HD79">
        <v>0</v>
      </c>
      <c r="HE79">
        <v>0</v>
      </c>
      <c r="HF79">
        <v>0</v>
      </c>
      <c r="HG79">
        <v>0</v>
      </c>
      <c r="HH79">
        <v>0</v>
      </c>
      <c r="HI79">
        <v>0</v>
      </c>
      <c r="HJ79">
        <v>0</v>
      </c>
      <c r="HK79">
        <v>0</v>
      </c>
      <c r="HL79">
        <v>0</v>
      </c>
      <c r="HM79" t="str">
        <v/>
      </c>
    </row>
    <row r="80" spans="2:221" x14ac:dyDescent="0.35">
      <c r="B80" t="str" cm="1">
        <f t="array" ref="B80:CX80">TRANSPOSE(_xlfn._xlws.SORT(_xlfn._xlws.FILTER(initialConditions[initial_conditions_level]&amp;" | "&amp;initialConditions[initial_conditions_name],initialConditions[experiment_ID]=A80)))</f>
        <v xml:space="preserve"> | </v>
      </c>
      <c r="C80" t="str">
        <v xml:space="preserve">0 | </v>
      </c>
      <c r="D80" t="str">
        <v xml:space="preserve">0 | </v>
      </c>
      <c r="E80" t="str">
        <v xml:space="preserve">0 | </v>
      </c>
      <c r="F80" t="str">
        <v xml:space="preserve">0 | </v>
      </c>
      <c r="G80" t="str">
        <v xml:space="preserve">0 | </v>
      </c>
      <c r="H80" t="str">
        <v xml:space="preserve">0 | </v>
      </c>
      <c r="I80" t="str">
        <v xml:space="preserve">0 | </v>
      </c>
      <c r="J80" t="str">
        <v xml:space="preserve">0 | </v>
      </c>
      <c r="K80" t="str">
        <v xml:space="preserve">0 | </v>
      </c>
      <c r="L80" t="str">
        <v xml:space="preserve">0 | </v>
      </c>
      <c r="M80" t="str">
        <v xml:space="preserve">0 | </v>
      </c>
      <c r="N80" t="str">
        <v xml:space="preserve">0 | </v>
      </c>
      <c r="O80" t="str">
        <v xml:space="preserve">0 | </v>
      </c>
      <c r="P80" t="str">
        <v xml:space="preserve">0 | </v>
      </c>
      <c r="Q80" t="str">
        <v xml:space="preserve">0 | </v>
      </c>
      <c r="R80" t="str">
        <v xml:space="preserve">0 | </v>
      </c>
      <c r="S80" t="str">
        <v xml:space="preserve">0 | </v>
      </c>
      <c r="T80" t="str">
        <v xml:space="preserve">0 | </v>
      </c>
      <c r="U80" t="str">
        <v xml:space="preserve">0 | </v>
      </c>
      <c r="V80" t="str">
        <v xml:space="preserve">0 | </v>
      </c>
      <c r="W80" t="str">
        <v xml:space="preserve">0 | </v>
      </c>
      <c r="X80" t="str">
        <v xml:space="preserve">0 | </v>
      </c>
      <c r="Y80" t="str">
        <v xml:space="preserve">0 | </v>
      </c>
      <c r="Z80" t="str">
        <v xml:space="preserve">0 | </v>
      </c>
      <c r="AA80" t="str">
        <v xml:space="preserve">0 | </v>
      </c>
      <c r="AB80" t="str">
        <v xml:space="preserve">0 | </v>
      </c>
      <c r="AC80" t="str">
        <v xml:space="preserve">0 | </v>
      </c>
      <c r="AD80" t="str">
        <v xml:space="preserve">0 | </v>
      </c>
      <c r="AE80" t="str">
        <v xml:space="preserve">0 | </v>
      </c>
      <c r="AF80" t="str">
        <v xml:space="preserve">0 | </v>
      </c>
      <c r="AG80" t="str">
        <v xml:space="preserve">0 | </v>
      </c>
      <c r="AH80" t="str">
        <v xml:space="preserve">0 | </v>
      </c>
      <c r="AI80" t="str">
        <v xml:space="preserve">0 | </v>
      </c>
      <c r="AJ80" t="str">
        <v xml:space="preserve">0 | </v>
      </c>
      <c r="AK80" t="str">
        <v xml:space="preserve">0 | </v>
      </c>
      <c r="AL80" t="str">
        <v xml:space="preserve">0 | </v>
      </c>
      <c r="AM80" t="str">
        <v xml:space="preserve">0 | </v>
      </c>
      <c r="AN80" t="str">
        <v xml:space="preserve">0 | </v>
      </c>
      <c r="AO80" t="str">
        <v xml:space="preserve">0 | </v>
      </c>
      <c r="AP80" t="str">
        <v xml:space="preserve">0 | </v>
      </c>
      <c r="AQ80" t="str">
        <v xml:space="preserve">0 | </v>
      </c>
      <c r="AR80" t="str">
        <v xml:space="preserve">0 | </v>
      </c>
      <c r="AS80" t="str">
        <v xml:space="preserve">0 | </v>
      </c>
      <c r="AT80" t="str">
        <v xml:space="preserve">0 | </v>
      </c>
      <c r="AU80" t="str">
        <v xml:space="preserve">0 | </v>
      </c>
      <c r="AV80" t="str">
        <v xml:space="preserve">0 | </v>
      </c>
      <c r="AW80" t="str">
        <v xml:space="preserve">0 | </v>
      </c>
      <c r="AX80" t="str">
        <v xml:space="preserve">0 | </v>
      </c>
      <c r="AY80" t="str">
        <v xml:space="preserve">0 | </v>
      </c>
      <c r="AZ80" t="str">
        <v xml:space="preserve">0 | </v>
      </c>
      <c r="BA80" t="str">
        <v xml:space="preserve">0 | </v>
      </c>
      <c r="BB80" t="str">
        <v xml:space="preserve">0 | </v>
      </c>
      <c r="BC80" t="str">
        <v xml:space="preserve">0 | </v>
      </c>
      <c r="BD80" t="str">
        <v xml:space="preserve">0 | </v>
      </c>
      <c r="BE80" t="str">
        <v xml:space="preserve">0 | </v>
      </c>
      <c r="BF80" t="str">
        <v xml:space="preserve">0 | </v>
      </c>
      <c r="BG80" t="str">
        <v xml:space="preserve">0 | </v>
      </c>
      <c r="BH80" t="str">
        <v xml:space="preserve">0 | </v>
      </c>
      <c r="BI80" t="str">
        <v xml:space="preserve">0 | </v>
      </c>
      <c r="BJ80" t="str">
        <v xml:space="preserve">0 | </v>
      </c>
      <c r="BK80" t="str">
        <v xml:space="preserve">0 | </v>
      </c>
      <c r="BL80" t="str">
        <v xml:space="preserve">0 | </v>
      </c>
      <c r="BM80" t="str">
        <v xml:space="preserve">0 | </v>
      </c>
      <c r="BN80" t="str">
        <v xml:space="preserve">0 | </v>
      </c>
      <c r="BO80" t="str">
        <v xml:space="preserve">0 | </v>
      </c>
      <c r="BP80" t="str">
        <v xml:space="preserve">0 | </v>
      </c>
      <c r="BQ80" t="str">
        <v xml:space="preserve">0 | </v>
      </c>
      <c r="BR80" t="str">
        <v xml:space="preserve">0 | </v>
      </c>
      <c r="BS80" t="str">
        <v xml:space="preserve">0 | </v>
      </c>
      <c r="BT80" t="str">
        <v xml:space="preserve">0 | </v>
      </c>
      <c r="BU80" t="str">
        <v xml:space="preserve">0 | </v>
      </c>
      <c r="BV80" t="str">
        <v xml:space="preserve">0 | </v>
      </c>
      <c r="BW80" t="str">
        <v xml:space="preserve">0 | </v>
      </c>
      <c r="BX80" t="str">
        <v xml:space="preserve">0 | </v>
      </c>
      <c r="BY80" t="str">
        <v xml:space="preserve">0 | </v>
      </c>
      <c r="BZ80" t="str">
        <v xml:space="preserve">0 | </v>
      </c>
      <c r="CA80" t="str">
        <v xml:space="preserve">0 | </v>
      </c>
      <c r="CB80" t="str">
        <v xml:space="preserve">0 | </v>
      </c>
      <c r="CC80" t="str">
        <v xml:space="preserve">0 | </v>
      </c>
      <c r="CD80" t="str">
        <v xml:space="preserve">0 | </v>
      </c>
      <c r="CE80" t="str">
        <v xml:space="preserve">0 | </v>
      </c>
      <c r="CF80" t="str">
        <v xml:space="preserve">0 | </v>
      </c>
      <c r="CG80" t="str">
        <v xml:space="preserve">0 | </v>
      </c>
      <c r="CH80" t="str">
        <v xml:space="preserve">0 | </v>
      </c>
      <c r="CI80" t="str">
        <v xml:space="preserve">0 | </v>
      </c>
      <c r="CJ80" t="str">
        <v xml:space="preserve">0 | </v>
      </c>
      <c r="CK80" t="str">
        <v xml:space="preserve">0 | </v>
      </c>
      <c r="CL80" t="str">
        <v xml:space="preserve">0 | </v>
      </c>
      <c r="CM80" t="str">
        <v xml:space="preserve">0 | </v>
      </c>
      <c r="CN80" t="str">
        <v xml:space="preserve">0 | </v>
      </c>
      <c r="CO80" t="str">
        <v xml:space="preserve">0 | </v>
      </c>
      <c r="CP80" t="str">
        <v xml:space="preserve">0 | </v>
      </c>
      <c r="CQ80" t="str">
        <v xml:space="preserve">0 | </v>
      </c>
      <c r="CR80" t="str">
        <v xml:space="preserve">0 | </v>
      </c>
      <c r="CS80" t="str">
        <v xml:space="preserve">0 | </v>
      </c>
      <c r="CT80" t="str">
        <v xml:space="preserve">0 | </v>
      </c>
      <c r="CU80" t="str">
        <v xml:space="preserve">0 | </v>
      </c>
      <c r="CV80" t="str">
        <v xml:space="preserve">0 | </v>
      </c>
      <c r="CW80" t="str">
        <v xml:space="preserve">0 | </v>
      </c>
      <c r="CX80" t="str">
        <v xml:space="preserve">0 | </v>
      </c>
      <c r="DQ80" cm="1">
        <f t="array" ref="DQ80:HM80">TRANSPOSE(_xlfn._xlws.SORT(_xlfn._xlws.FILTER(initialConditions[initial_conditions_level],initialConditions[experiment_ID]=A80)))</f>
        <v>0</v>
      </c>
      <c r="DR80">
        <v>0</v>
      </c>
      <c r="DS80">
        <v>0</v>
      </c>
      <c r="DT80">
        <v>0</v>
      </c>
      <c r="DU80">
        <v>0</v>
      </c>
      <c r="DV80">
        <v>0</v>
      </c>
      <c r="DW80">
        <v>0</v>
      </c>
      <c r="DX80">
        <v>0</v>
      </c>
      <c r="DY80">
        <v>0</v>
      </c>
      <c r="DZ80">
        <v>0</v>
      </c>
      <c r="EA80">
        <v>0</v>
      </c>
      <c r="EB80">
        <v>0</v>
      </c>
      <c r="EC80">
        <v>0</v>
      </c>
      <c r="ED80">
        <v>0</v>
      </c>
      <c r="EE80">
        <v>0</v>
      </c>
      <c r="EF80">
        <v>0</v>
      </c>
      <c r="EG80">
        <v>0</v>
      </c>
      <c r="EH80">
        <v>0</v>
      </c>
      <c r="EI80">
        <v>0</v>
      </c>
      <c r="EJ80">
        <v>0</v>
      </c>
      <c r="EK80">
        <v>0</v>
      </c>
      <c r="EL80">
        <v>0</v>
      </c>
      <c r="EM80">
        <v>0</v>
      </c>
      <c r="EN80">
        <v>0</v>
      </c>
      <c r="EO80">
        <v>0</v>
      </c>
      <c r="EP80">
        <v>0</v>
      </c>
      <c r="EQ80">
        <v>0</v>
      </c>
      <c r="ER80">
        <v>0</v>
      </c>
      <c r="ES80">
        <v>0</v>
      </c>
      <c r="ET80">
        <v>0</v>
      </c>
      <c r="EU80">
        <v>0</v>
      </c>
      <c r="EV80">
        <v>0</v>
      </c>
      <c r="EW80">
        <v>0</v>
      </c>
      <c r="EX80">
        <v>0</v>
      </c>
      <c r="EY80">
        <v>0</v>
      </c>
      <c r="EZ80">
        <v>0</v>
      </c>
      <c r="FA80">
        <v>0</v>
      </c>
      <c r="FB80">
        <v>0</v>
      </c>
      <c r="FC80">
        <v>0</v>
      </c>
      <c r="FD80">
        <v>0</v>
      </c>
      <c r="FE80">
        <v>0</v>
      </c>
      <c r="FF80">
        <v>0</v>
      </c>
      <c r="FG80">
        <v>0</v>
      </c>
      <c r="FH80">
        <v>0</v>
      </c>
      <c r="FI80">
        <v>0</v>
      </c>
      <c r="FJ80">
        <v>0</v>
      </c>
      <c r="FK80">
        <v>0</v>
      </c>
      <c r="FL80">
        <v>0</v>
      </c>
      <c r="FM80">
        <v>0</v>
      </c>
      <c r="FN80">
        <v>0</v>
      </c>
      <c r="FO80">
        <v>0</v>
      </c>
      <c r="FP80">
        <v>0</v>
      </c>
      <c r="FQ80">
        <v>0</v>
      </c>
      <c r="FR80">
        <v>0</v>
      </c>
      <c r="FS80">
        <v>0</v>
      </c>
      <c r="FT80">
        <v>0</v>
      </c>
      <c r="FU80">
        <v>0</v>
      </c>
      <c r="FV80">
        <v>0</v>
      </c>
      <c r="FW80">
        <v>0</v>
      </c>
      <c r="FX80">
        <v>0</v>
      </c>
      <c r="FY80">
        <v>0</v>
      </c>
      <c r="FZ80">
        <v>0</v>
      </c>
      <c r="GA80">
        <v>0</v>
      </c>
      <c r="GB80">
        <v>0</v>
      </c>
      <c r="GC80">
        <v>0</v>
      </c>
      <c r="GD80">
        <v>0</v>
      </c>
      <c r="GE80">
        <v>0</v>
      </c>
      <c r="GF80">
        <v>0</v>
      </c>
      <c r="GG80">
        <v>0</v>
      </c>
      <c r="GH80">
        <v>0</v>
      </c>
      <c r="GI80">
        <v>0</v>
      </c>
      <c r="GJ80">
        <v>0</v>
      </c>
      <c r="GK80">
        <v>0</v>
      </c>
      <c r="GL80">
        <v>0</v>
      </c>
      <c r="GM80">
        <v>0</v>
      </c>
      <c r="GN80">
        <v>0</v>
      </c>
      <c r="GO80">
        <v>0</v>
      </c>
      <c r="GP80">
        <v>0</v>
      </c>
      <c r="GQ80">
        <v>0</v>
      </c>
      <c r="GR80">
        <v>0</v>
      </c>
      <c r="GS80">
        <v>0</v>
      </c>
      <c r="GT80">
        <v>0</v>
      </c>
      <c r="GU80">
        <v>0</v>
      </c>
      <c r="GV80">
        <v>0</v>
      </c>
      <c r="GW80">
        <v>0</v>
      </c>
      <c r="GX80">
        <v>0</v>
      </c>
      <c r="GY80">
        <v>0</v>
      </c>
      <c r="GZ80">
        <v>0</v>
      </c>
      <c r="HA80">
        <v>0</v>
      </c>
      <c r="HB80">
        <v>0</v>
      </c>
      <c r="HC80">
        <v>0</v>
      </c>
      <c r="HD80">
        <v>0</v>
      </c>
      <c r="HE80">
        <v>0</v>
      </c>
      <c r="HF80">
        <v>0</v>
      </c>
      <c r="HG80">
        <v>0</v>
      </c>
      <c r="HH80">
        <v>0</v>
      </c>
      <c r="HI80">
        <v>0</v>
      </c>
      <c r="HJ80">
        <v>0</v>
      </c>
      <c r="HK80">
        <v>0</v>
      </c>
      <c r="HL80">
        <v>0</v>
      </c>
      <c r="HM80" t="str">
        <v/>
      </c>
    </row>
    <row r="81" spans="2:221" x14ac:dyDescent="0.35">
      <c r="B81" t="str" cm="1">
        <f t="array" ref="B81:CX81">TRANSPOSE(_xlfn._xlws.SORT(_xlfn._xlws.FILTER(initialConditions[initial_conditions_level]&amp;" | "&amp;initialConditions[initial_conditions_name],initialConditions[experiment_ID]=A81)))</f>
        <v xml:space="preserve"> | </v>
      </c>
      <c r="C81" t="str">
        <v xml:space="preserve">0 | </v>
      </c>
      <c r="D81" t="str">
        <v xml:space="preserve">0 | </v>
      </c>
      <c r="E81" t="str">
        <v xml:space="preserve">0 | </v>
      </c>
      <c r="F81" t="str">
        <v xml:space="preserve">0 | </v>
      </c>
      <c r="G81" t="str">
        <v xml:space="preserve">0 | </v>
      </c>
      <c r="H81" t="str">
        <v xml:space="preserve">0 | </v>
      </c>
      <c r="I81" t="str">
        <v xml:space="preserve">0 | </v>
      </c>
      <c r="J81" t="str">
        <v xml:space="preserve">0 | </v>
      </c>
      <c r="K81" t="str">
        <v xml:space="preserve">0 | </v>
      </c>
      <c r="L81" t="str">
        <v xml:space="preserve">0 | </v>
      </c>
      <c r="M81" t="str">
        <v xml:space="preserve">0 | </v>
      </c>
      <c r="N81" t="str">
        <v xml:space="preserve">0 | </v>
      </c>
      <c r="O81" t="str">
        <v xml:space="preserve">0 | </v>
      </c>
      <c r="P81" t="str">
        <v xml:space="preserve">0 | </v>
      </c>
      <c r="Q81" t="str">
        <v xml:space="preserve">0 | </v>
      </c>
      <c r="R81" t="str">
        <v xml:space="preserve">0 | </v>
      </c>
      <c r="S81" t="str">
        <v xml:space="preserve">0 | </v>
      </c>
      <c r="T81" t="str">
        <v xml:space="preserve">0 | </v>
      </c>
      <c r="U81" t="str">
        <v xml:space="preserve">0 | </v>
      </c>
      <c r="V81" t="str">
        <v xml:space="preserve">0 | </v>
      </c>
      <c r="W81" t="str">
        <v xml:space="preserve">0 | </v>
      </c>
      <c r="X81" t="str">
        <v xml:space="preserve">0 | </v>
      </c>
      <c r="Y81" t="str">
        <v xml:space="preserve">0 | </v>
      </c>
      <c r="Z81" t="str">
        <v xml:space="preserve">0 | </v>
      </c>
      <c r="AA81" t="str">
        <v xml:space="preserve">0 | </v>
      </c>
      <c r="AB81" t="str">
        <v xml:space="preserve">0 | </v>
      </c>
      <c r="AC81" t="str">
        <v xml:space="preserve">0 | </v>
      </c>
      <c r="AD81" t="str">
        <v xml:space="preserve">0 | </v>
      </c>
      <c r="AE81" t="str">
        <v xml:space="preserve">0 | </v>
      </c>
      <c r="AF81" t="str">
        <v xml:space="preserve">0 | </v>
      </c>
      <c r="AG81" t="str">
        <v xml:space="preserve">0 | </v>
      </c>
      <c r="AH81" t="str">
        <v xml:space="preserve">0 | </v>
      </c>
      <c r="AI81" t="str">
        <v xml:space="preserve">0 | </v>
      </c>
      <c r="AJ81" t="str">
        <v xml:space="preserve">0 | </v>
      </c>
      <c r="AK81" t="str">
        <v xml:space="preserve">0 | </v>
      </c>
      <c r="AL81" t="str">
        <v xml:space="preserve">0 | </v>
      </c>
      <c r="AM81" t="str">
        <v xml:space="preserve">0 | </v>
      </c>
      <c r="AN81" t="str">
        <v xml:space="preserve">0 | </v>
      </c>
      <c r="AO81" t="str">
        <v xml:space="preserve">0 | </v>
      </c>
      <c r="AP81" t="str">
        <v xml:space="preserve">0 | </v>
      </c>
      <c r="AQ81" t="str">
        <v xml:space="preserve">0 | </v>
      </c>
      <c r="AR81" t="str">
        <v xml:space="preserve">0 | </v>
      </c>
      <c r="AS81" t="str">
        <v xml:space="preserve">0 | </v>
      </c>
      <c r="AT81" t="str">
        <v xml:space="preserve">0 | </v>
      </c>
      <c r="AU81" t="str">
        <v xml:space="preserve">0 | </v>
      </c>
      <c r="AV81" t="str">
        <v xml:space="preserve">0 | </v>
      </c>
      <c r="AW81" t="str">
        <v xml:space="preserve">0 | </v>
      </c>
      <c r="AX81" t="str">
        <v xml:space="preserve">0 | </v>
      </c>
      <c r="AY81" t="str">
        <v xml:space="preserve">0 | </v>
      </c>
      <c r="AZ81" t="str">
        <v xml:space="preserve">0 | </v>
      </c>
      <c r="BA81" t="str">
        <v xml:space="preserve">0 | </v>
      </c>
      <c r="BB81" t="str">
        <v xml:space="preserve">0 | </v>
      </c>
      <c r="BC81" t="str">
        <v xml:space="preserve">0 | </v>
      </c>
      <c r="BD81" t="str">
        <v xml:space="preserve">0 | </v>
      </c>
      <c r="BE81" t="str">
        <v xml:space="preserve">0 | </v>
      </c>
      <c r="BF81" t="str">
        <v xml:space="preserve">0 | </v>
      </c>
      <c r="BG81" t="str">
        <v xml:space="preserve">0 | </v>
      </c>
      <c r="BH81" t="str">
        <v xml:space="preserve">0 | </v>
      </c>
      <c r="BI81" t="str">
        <v xml:space="preserve">0 | </v>
      </c>
      <c r="BJ81" t="str">
        <v xml:space="preserve">0 | </v>
      </c>
      <c r="BK81" t="str">
        <v xml:space="preserve">0 | </v>
      </c>
      <c r="BL81" t="str">
        <v xml:space="preserve">0 | </v>
      </c>
      <c r="BM81" t="str">
        <v xml:space="preserve">0 | </v>
      </c>
      <c r="BN81" t="str">
        <v xml:space="preserve">0 | </v>
      </c>
      <c r="BO81" t="str">
        <v xml:space="preserve">0 | </v>
      </c>
      <c r="BP81" t="str">
        <v xml:space="preserve">0 | </v>
      </c>
      <c r="BQ81" t="str">
        <v xml:space="preserve">0 | </v>
      </c>
      <c r="BR81" t="str">
        <v xml:space="preserve">0 | </v>
      </c>
      <c r="BS81" t="str">
        <v xml:space="preserve">0 | </v>
      </c>
      <c r="BT81" t="str">
        <v xml:space="preserve">0 | </v>
      </c>
      <c r="BU81" t="str">
        <v xml:space="preserve">0 | </v>
      </c>
      <c r="BV81" t="str">
        <v xml:space="preserve">0 | </v>
      </c>
      <c r="BW81" t="str">
        <v xml:space="preserve">0 | </v>
      </c>
      <c r="BX81" t="str">
        <v xml:space="preserve">0 | </v>
      </c>
      <c r="BY81" t="str">
        <v xml:space="preserve">0 | </v>
      </c>
      <c r="BZ81" t="str">
        <v xml:space="preserve">0 | </v>
      </c>
      <c r="CA81" t="str">
        <v xml:space="preserve">0 | </v>
      </c>
      <c r="CB81" t="str">
        <v xml:space="preserve">0 | </v>
      </c>
      <c r="CC81" t="str">
        <v xml:space="preserve">0 | </v>
      </c>
      <c r="CD81" t="str">
        <v xml:space="preserve">0 | </v>
      </c>
      <c r="CE81" t="str">
        <v xml:space="preserve">0 | </v>
      </c>
      <c r="CF81" t="str">
        <v xml:space="preserve">0 | </v>
      </c>
      <c r="CG81" t="str">
        <v xml:space="preserve">0 | </v>
      </c>
      <c r="CH81" t="str">
        <v xml:space="preserve">0 | </v>
      </c>
      <c r="CI81" t="str">
        <v xml:space="preserve">0 | </v>
      </c>
      <c r="CJ81" t="str">
        <v xml:space="preserve">0 | </v>
      </c>
      <c r="CK81" t="str">
        <v xml:space="preserve">0 | </v>
      </c>
      <c r="CL81" t="str">
        <v xml:space="preserve">0 | </v>
      </c>
      <c r="CM81" t="str">
        <v xml:space="preserve">0 | </v>
      </c>
      <c r="CN81" t="str">
        <v xml:space="preserve">0 | </v>
      </c>
      <c r="CO81" t="str">
        <v xml:space="preserve">0 | </v>
      </c>
      <c r="CP81" t="str">
        <v xml:space="preserve">0 | </v>
      </c>
      <c r="CQ81" t="str">
        <v xml:space="preserve">0 | </v>
      </c>
      <c r="CR81" t="str">
        <v xml:space="preserve">0 | </v>
      </c>
      <c r="CS81" t="str">
        <v xml:space="preserve">0 | </v>
      </c>
      <c r="CT81" t="str">
        <v xml:space="preserve">0 | </v>
      </c>
      <c r="CU81" t="str">
        <v xml:space="preserve">0 | </v>
      </c>
      <c r="CV81" t="str">
        <v xml:space="preserve">0 | </v>
      </c>
      <c r="CW81" t="str">
        <v xml:space="preserve">0 | </v>
      </c>
      <c r="CX81" t="str">
        <v xml:space="preserve">0 | </v>
      </c>
      <c r="DQ81" cm="1">
        <f t="array" ref="DQ81:HM81">TRANSPOSE(_xlfn._xlws.SORT(_xlfn._xlws.FILTER(initialConditions[initial_conditions_level],initialConditions[experiment_ID]=A81)))</f>
        <v>0</v>
      </c>
      <c r="DR81">
        <v>0</v>
      </c>
      <c r="DS81">
        <v>0</v>
      </c>
      <c r="DT81">
        <v>0</v>
      </c>
      <c r="DU81">
        <v>0</v>
      </c>
      <c r="DV81">
        <v>0</v>
      </c>
      <c r="DW81">
        <v>0</v>
      </c>
      <c r="DX81">
        <v>0</v>
      </c>
      <c r="DY81">
        <v>0</v>
      </c>
      <c r="DZ81">
        <v>0</v>
      </c>
      <c r="EA81">
        <v>0</v>
      </c>
      <c r="EB81">
        <v>0</v>
      </c>
      <c r="EC81">
        <v>0</v>
      </c>
      <c r="ED81">
        <v>0</v>
      </c>
      <c r="EE81">
        <v>0</v>
      </c>
      <c r="EF81">
        <v>0</v>
      </c>
      <c r="EG81">
        <v>0</v>
      </c>
      <c r="EH81">
        <v>0</v>
      </c>
      <c r="EI81">
        <v>0</v>
      </c>
      <c r="EJ81">
        <v>0</v>
      </c>
      <c r="EK81">
        <v>0</v>
      </c>
      <c r="EL81">
        <v>0</v>
      </c>
      <c r="EM81">
        <v>0</v>
      </c>
      <c r="EN81">
        <v>0</v>
      </c>
      <c r="EO81">
        <v>0</v>
      </c>
      <c r="EP81">
        <v>0</v>
      </c>
      <c r="EQ81">
        <v>0</v>
      </c>
      <c r="ER81">
        <v>0</v>
      </c>
      <c r="ES81">
        <v>0</v>
      </c>
      <c r="ET81">
        <v>0</v>
      </c>
      <c r="EU81">
        <v>0</v>
      </c>
      <c r="EV81">
        <v>0</v>
      </c>
      <c r="EW81">
        <v>0</v>
      </c>
      <c r="EX81">
        <v>0</v>
      </c>
      <c r="EY81">
        <v>0</v>
      </c>
      <c r="EZ81">
        <v>0</v>
      </c>
      <c r="FA81">
        <v>0</v>
      </c>
      <c r="FB81">
        <v>0</v>
      </c>
      <c r="FC81">
        <v>0</v>
      </c>
      <c r="FD81">
        <v>0</v>
      </c>
      <c r="FE81">
        <v>0</v>
      </c>
      <c r="FF81">
        <v>0</v>
      </c>
      <c r="FG81">
        <v>0</v>
      </c>
      <c r="FH81">
        <v>0</v>
      </c>
      <c r="FI81">
        <v>0</v>
      </c>
      <c r="FJ81">
        <v>0</v>
      </c>
      <c r="FK81">
        <v>0</v>
      </c>
      <c r="FL81">
        <v>0</v>
      </c>
      <c r="FM81">
        <v>0</v>
      </c>
      <c r="FN81">
        <v>0</v>
      </c>
      <c r="FO81">
        <v>0</v>
      </c>
      <c r="FP81">
        <v>0</v>
      </c>
      <c r="FQ81">
        <v>0</v>
      </c>
      <c r="FR81">
        <v>0</v>
      </c>
      <c r="FS81">
        <v>0</v>
      </c>
      <c r="FT81">
        <v>0</v>
      </c>
      <c r="FU81">
        <v>0</v>
      </c>
      <c r="FV81">
        <v>0</v>
      </c>
      <c r="FW81">
        <v>0</v>
      </c>
      <c r="FX81">
        <v>0</v>
      </c>
      <c r="FY81">
        <v>0</v>
      </c>
      <c r="FZ81">
        <v>0</v>
      </c>
      <c r="GA81">
        <v>0</v>
      </c>
      <c r="GB81">
        <v>0</v>
      </c>
      <c r="GC81">
        <v>0</v>
      </c>
      <c r="GD81">
        <v>0</v>
      </c>
      <c r="GE81">
        <v>0</v>
      </c>
      <c r="GF81">
        <v>0</v>
      </c>
      <c r="GG81">
        <v>0</v>
      </c>
      <c r="GH81">
        <v>0</v>
      </c>
      <c r="GI81">
        <v>0</v>
      </c>
      <c r="GJ81">
        <v>0</v>
      </c>
      <c r="GK81">
        <v>0</v>
      </c>
      <c r="GL81">
        <v>0</v>
      </c>
      <c r="GM81">
        <v>0</v>
      </c>
      <c r="GN81">
        <v>0</v>
      </c>
      <c r="GO81">
        <v>0</v>
      </c>
      <c r="GP81">
        <v>0</v>
      </c>
      <c r="GQ81">
        <v>0</v>
      </c>
      <c r="GR81">
        <v>0</v>
      </c>
      <c r="GS81">
        <v>0</v>
      </c>
      <c r="GT81">
        <v>0</v>
      </c>
      <c r="GU81">
        <v>0</v>
      </c>
      <c r="GV81">
        <v>0</v>
      </c>
      <c r="GW81">
        <v>0</v>
      </c>
      <c r="GX81">
        <v>0</v>
      </c>
      <c r="GY81">
        <v>0</v>
      </c>
      <c r="GZ81">
        <v>0</v>
      </c>
      <c r="HA81">
        <v>0</v>
      </c>
      <c r="HB81">
        <v>0</v>
      </c>
      <c r="HC81">
        <v>0</v>
      </c>
      <c r="HD81">
        <v>0</v>
      </c>
      <c r="HE81">
        <v>0</v>
      </c>
      <c r="HF81">
        <v>0</v>
      </c>
      <c r="HG81">
        <v>0</v>
      </c>
      <c r="HH81">
        <v>0</v>
      </c>
      <c r="HI81">
        <v>0</v>
      </c>
      <c r="HJ81">
        <v>0</v>
      </c>
      <c r="HK81">
        <v>0</v>
      </c>
      <c r="HL81">
        <v>0</v>
      </c>
      <c r="HM81" t="str">
        <v/>
      </c>
    </row>
    <row r="82" spans="2:221" x14ac:dyDescent="0.35">
      <c r="B82" t="str" cm="1">
        <f t="array" ref="B82:CX82">TRANSPOSE(_xlfn._xlws.SORT(_xlfn._xlws.FILTER(initialConditions[initial_conditions_level]&amp;" | "&amp;initialConditions[initial_conditions_name],initialConditions[experiment_ID]=A82)))</f>
        <v xml:space="preserve"> | </v>
      </c>
      <c r="C82" t="str">
        <v xml:space="preserve">0 | </v>
      </c>
      <c r="D82" t="str">
        <v xml:space="preserve">0 | </v>
      </c>
      <c r="E82" t="str">
        <v xml:space="preserve">0 | </v>
      </c>
      <c r="F82" t="str">
        <v xml:space="preserve">0 | </v>
      </c>
      <c r="G82" t="str">
        <v xml:space="preserve">0 | </v>
      </c>
      <c r="H82" t="str">
        <v xml:space="preserve">0 | </v>
      </c>
      <c r="I82" t="str">
        <v xml:space="preserve">0 | </v>
      </c>
      <c r="J82" t="str">
        <v xml:space="preserve">0 | </v>
      </c>
      <c r="K82" t="str">
        <v xml:space="preserve">0 | </v>
      </c>
      <c r="L82" t="str">
        <v xml:space="preserve">0 | </v>
      </c>
      <c r="M82" t="str">
        <v xml:space="preserve">0 | </v>
      </c>
      <c r="N82" t="str">
        <v xml:space="preserve">0 | </v>
      </c>
      <c r="O82" t="str">
        <v xml:space="preserve">0 | </v>
      </c>
      <c r="P82" t="str">
        <v xml:space="preserve">0 | </v>
      </c>
      <c r="Q82" t="str">
        <v xml:space="preserve">0 | </v>
      </c>
      <c r="R82" t="str">
        <v xml:space="preserve">0 | </v>
      </c>
      <c r="S82" t="str">
        <v xml:space="preserve">0 | </v>
      </c>
      <c r="T82" t="str">
        <v xml:space="preserve">0 | </v>
      </c>
      <c r="U82" t="str">
        <v xml:space="preserve">0 | </v>
      </c>
      <c r="V82" t="str">
        <v xml:space="preserve">0 | </v>
      </c>
      <c r="W82" t="str">
        <v xml:space="preserve">0 | </v>
      </c>
      <c r="X82" t="str">
        <v xml:space="preserve">0 | </v>
      </c>
      <c r="Y82" t="str">
        <v xml:space="preserve">0 | </v>
      </c>
      <c r="Z82" t="str">
        <v xml:space="preserve">0 | </v>
      </c>
      <c r="AA82" t="str">
        <v xml:space="preserve">0 | </v>
      </c>
      <c r="AB82" t="str">
        <v xml:space="preserve">0 | </v>
      </c>
      <c r="AC82" t="str">
        <v xml:space="preserve">0 | </v>
      </c>
      <c r="AD82" t="str">
        <v xml:space="preserve">0 | </v>
      </c>
      <c r="AE82" t="str">
        <v xml:space="preserve">0 | </v>
      </c>
      <c r="AF82" t="str">
        <v xml:space="preserve">0 | </v>
      </c>
      <c r="AG82" t="str">
        <v xml:space="preserve">0 | </v>
      </c>
      <c r="AH82" t="str">
        <v xml:space="preserve">0 | </v>
      </c>
      <c r="AI82" t="str">
        <v xml:space="preserve">0 | </v>
      </c>
      <c r="AJ82" t="str">
        <v xml:space="preserve">0 | </v>
      </c>
      <c r="AK82" t="str">
        <v xml:space="preserve">0 | </v>
      </c>
      <c r="AL82" t="str">
        <v xml:space="preserve">0 | </v>
      </c>
      <c r="AM82" t="str">
        <v xml:space="preserve">0 | </v>
      </c>
      <c r="AN82" t="str">
        <v xml:space="preserve">0 | </v>
      </c>
      <c r="AO82" t="str">
        <v xml:space="preserve">0 | </v>
      </c>
      <c r="AP82" t="str">
        <v xml:space="preserve">0 | </v>
      </c>
      <c r="AQ82" t="str">
        <v xml:space="preserve">0 | </v>
      </c>
      <c r="AR82" t="str">
        <v xml:space="preserve">0 | </v>
      </c>
      <c r="AS82" t="str">
        <v xml:space="preserve">0 | </v>
      </c>
      <c r="AT82" t="str">
        <v xml:space="preserve">0 | </v>
      </c>
      <c r="AU82" t="str">
        <v xml:space="preserve">0 | </v>
      </c>
      <c r="AV82" t="str">
        <v xml:space="preserve">0 | </v>
      </c>
      <c r="AW82" t="str">
        <v xml:space="preserve">0 | </v>
      </c>
      <c r="AX82" t="str">
        <v xml:space="preserve">0 | </v>
      </c>
      <c r="AY82" t="str">
        <v xml:space="preserve">0 | </v>
      </c>
      <c r="AZ82" t="str">
        <v xml:space="preserve">0 | </v>
      </c>
      <c r="BA82" t="str">
        <v xml:space="preserve">0 | </v>
      </c>
      <c r="BB82" t="str">
        <v xml:space="preserve">0 | </v>
      </c>
      <c r="BC82" t="str">
        <v xml:space="preserve">0 | </v>
      </c>
      <c r="BD82" t="str">
        <v xml:space="preserve">0 | </v>
      </c>
      <c r="BE82" t="str">
        <v xml:space="preserve">0 | </v>
      </c>
      <c r="BF82" t="str">
        <v xml:space="preserve">0 | </v>
      </c>
      <c r="BG82" t="str">
        <v xml:space="preserve">0 | </v>
      </c>
      <c r="BH82" t="str">
        <v xml:space="preserve">0 | </v>
      </c>
      <c r="BI82" t="str">
        <v xml:space="preserve">0 | </v>
      </c>
      <c r="BJ82" t="str">
        <v xml:space="preserve">0 | </v>
      </c>
      <c r="BK82" t="str">
        <v xml:space="preserve">0 | </v>
      </c>
      <c r="BL82" t="str">
        <v xml:space="preserve">0 | </v>
      </c>
      <c r="BM82" t="str">
        <v xml:space="preserve">0 | </v>
      </c>
      <c r="BN82" t="str">
        <v xml:space="preserve">0 | </v>
      </c>
      <c r="BO82" t="str">
        <v xml:space="preserve">0 | </v>
      </c>
      <c r="BP82" t="str">
        <v xml:space="preserve">0 | </v>
      </c>
      <c r="BQ82" t="str">
        <v xml:space="preserve">0 | </v>
      </c>
      <c r="BR82" t="str">
        <v xml:space="preserve">0 | </v>
      </c>
      <c r="BS82" t="str">
        <v xml:space="preserve">0 | </v>
      </c>
      <c r="BT82" t="str">
        <v xml:space="preserve">0 | </v>
      </c>
      <c r="BU82" t="str">
        <v xml:space="preserve">0 | </v>
      </c>
      <c r="BV82" t="str">
        <v xml:space="preserve">0 | </v>
      </c>
      <c r="BW82" t="str">
        <v xml:space="preserve">0 | </v>
      </c>
      <c r="BX82" t="str">
        <v xml:space="preserve">0 | </v>
      </c>
      <c r="BY82" t="str">
        <v xml:space="preserve">0 | </v>
      </c>
      <c r="BZ82" t="str">
        <v xml:space="preserve">0 | </v>
      </c>
      <c r="CA82" t="str">
        <v xml:space="preserve">0 | </v>
      </c>
      <c r="CB82" t="str">
        <v xml:space="preserve">0 | </v>
      </c>
      <c r="CC82" t="str">
        <v xml:space="preserve">0 | </v>
      </c>
      <c r="CD82" t="str">
        <v xml:space="preserve">0 | </v>
      </c>
      <c r="CE82" t="str">
        <v xml:space="preserve">0 | </v>
      </c>
      <c r="CF82" t="str">
        <v xml:space="preserve">0 | </v>
      </c>
      <c r="CG82" t="str">
        <v xml:space="preserve">0 | </v>
      </c>
      <c r="CH82" t="str">
        <v xml:space="preserve">0 | </v>
      </c>
      <c r="CI82" t="str">
        <v xml:space="preserve">0 | </v>
      </c>
      <c r="CJ82" t="str">
        <v xml:space="preserve">0 | </v>
      </c>
      <c r="CK82" t="str">
        <v xml:space="preserve">0 | </v>
      </c>
      <c r="CL82" t="str">
        <v xml:space="preserve">0 | </v>
      </c>
      <c r="CM82" t="str">
        <v xml:space="preserve">0 | </v>
      </c>
      <c r="CN82" t="str">
        <v xml:space="preserve">0 | </v>
      </c>
      <c r="CO82" t="str">
        <v xml:space="preserve">0 | </v>
      </c>
      <c r="CP82" t="str">
        <v xml:space="preserve">0 | </v>
      </c>
      <c r="CQ82" t="str">
        <v xml:space="preserve">0 | </v>
      </c>
      <c r="CR82" t="str">
        <v xml:space="preserve">0 | </v>
      </c>
      <c r="CS82" t="str">
        <v xml:space="preserve">0 | </v>
      </c>
      <c r="CT82" t="str">
        <v xml:space="preserve">0 | </v>
      </c>
      <c r="CU82" t="str">
        <v xml:space="preserve">0 | </v>
      </c>
      <c r="CV82" t="str">
        <v xml:space="preserve">0 | </v>
      </c>
      <c r="CW82" t="str">
        <v xml:space="preserve">0 | </v>
      </c>
      <c r="CX82" t="str">
        <v xml:space="preserve">0 | </v>
      </c>
      <c r="DQ82" cm="1">
        <f t="array" ref="DQ82:HM82">TRANSPOSE(_xlfn._xlws.SORT(_xlfn._xlws.FILTER(initialConditions[initial_conditions_level],initialConditions[experiment_ID]=A82)))</f>
        <v>0</v>
      </c>
      <c r="DR82">
        <v>0</v>
      </c>
      <c r="DS82">
        <v>0</v>
      </c>
      <c r="DT82">
        <v>0</v>
      </c>
      <c r="DU82">
        <v>0</v>
      </c>
      <c r="DV82">
        <v>0</v>
      </c>
      <c r="DW82">
        <v>0</v>
      </c>
      <c r="DX82">
        <v>0</v>
      </c>
      <c r="DY82">
        <v>0</v>
      </c>
      <c r="DZ82">
        <v>0</v>
      </c>
      <c r="EA82">
        <v>0</v>
      </c>
      <c r="EB82">
        <v>0</v>
      </c>
      <c r="EC82">
        <v>0</v>
      </c>
      <c r="ED82">
        <v>0</v>
      </c>
      <c r="EE82">
        <v>0</v>
      </c>
      <c r="EF82">
        <v>0</v>
      </c>
      <c r="EG82">
        <v>0</v>
      </c>
      <c r="EH82">
        <v>0</v>
      </c>
      <c r="EI82">
        <v>0</v>
      </c>
      <c r="EJ82">
        <v>0</v>
      </c>
      <c r="EK82">
        <v>0</v>
      </c>
      <c r="EL82">
        <v>0</v>
      </c>
      <c r="EM82">
        <v>0</v>
      </c>
      <c r="EN82">
        <v>0</v>
      </c>
      <c r="EO82">
        <v>0</v>
      </c>
      <c r="EP82">
        <v>0</v>
      </c>
      <c r="EQ82">
        <v>0</v>
      </c>
      <c r="ER82">
        <v>0</v>
      </c>
      <c r="ES82">
        <v>0</v>
      </c>
      <c r="ET82">
        <v>0</v>
      </c>
      <c r="EU82">
        <v>0</v>
      </c>
      <c r="EV82">
        <v>0</v>
      </c>
      <c r="EW82">
        <v>0</v>
      </c>
      <c r="EX82">
        <v>0</v>
      </c>
      <c r="EY82">
        <v>0</v>
      </c>
      <c r="EZ82">
        <v>0</v>
      </c>
      <c r="FA82">
        <v>0</v>
      </c>
      <c r="FB82">
        <v>0</v>
      </c>
      <c r="FC82">
        <v>0</v>
      </c>
      <c r="FD82">
        <v>0</v>
      </c>
      <c r="FE82">
        <v>0</v>
      </c>
      <c r="FF82">
        <v>0</v>
      </c>
      <c r="FG82">
        <v>0</v>
      </c>
      <c r="FH82">
        <v>0</v>
      </c>
      <c r="FI82">
        <v>0</v>
      </c>
      <c r="FJ82">
        <v>0</v>
      </c>
      <c r="FK82">
        <v>0</v>
      </c>
      <c r="FL82">
        <v>0</v>
      </c>
      <c r="FM82">
        <v>0</v>
      </c>
      <c r="FN82">
        <v>0</v>
      </c>
      <c r="FO82">
        <v>0</v>
      </c>
      <c r="FP82">
        <v>0</v>
      </c>
      <c r="FQ82">
        <v>0</v>
      </c>
      <c r="FR82">
        <v>0</v>
      </c>
      <c r="FS82">
        <v>0</v>
      </c>
      <c r="FT82">
        <v>0</v>
      </c>
      <c r="FU82">
        <v>0</v>
      </c>
      <c r="FV82">
        <v>0</v>
      </c>
      <c r="FW82">
        <v>0</v>
      </c>
      <c r="FX82">
        <v>0</v>
      </c>
      <c r="FY82">
        <v>0</v>
      </c>
      <c r="FZ82">
        <v>0</v>
      </c>
      <c r="GA82">
        <v>0</v>
      </c>
      <c r="GB82">
        <v>0</v>
      </c>
      <c r="GC82">
        <v>0</v>
      </c>
      <c r="GD82">
        <v>0</v>
      </c>
      <c r="GE82">
        <v>0</v>
      </c>
      <c r="GF82">
        <v>0</v>
      </c>
      <c r="GG82">
        <v>0</v>
      </c>
      <c r="GH82">
        <v>0</v>
      </c>
      <c r="GI82">
        <v>0</v>
      </c>
      <c r="GJ82">
        <v>0</v>
      </c>
      <c r="GK82">
        <v>0</v>
      </c>
      <c r="GL82">
        <v>0</v>
      </c>
      <c r="GM82">
        <v>0</v>
      </c>
      <c r="GN82">
        <v>0</v>
      </c>
      <c r="GO82">
        <v>0</v>
      </c>
      <c r="GP82">
        <v>0</v>
      </c>
      <c r="GQ82">
        <v>0</v>
      </c>
      <c r="GR82">
        <v>0</v>
      </c>
      <c r="GS82">
        <v>0</v>
      </c>
      <c r="GT82">
        <v>0</v>
      </c>
      <c r="GU82">
        <v>0</v>
      </c>
      <c r="GV82">
        <v>0</v>
      </c>
      <c r="GW82">
        <v>0</v>
      </c>
      <c r="GX82">
        <v>0</v>
      </c>
      <c r="GY82">
        <v>0</v>
      </c>
      <c r="GZ82">
        <v>0</v>
      </c>
      <c r="HA82">
        <v>0</v>
      </c>
      <c r="HB82">
        <v>0</v>
      </c>
      <c r="HC82">
        <v>0</v>
      </c>
      <c r="HD82">
        <v>0</v>
      </c>
      <c r="HE82">
        <v>0</v>
      </c>
      <c r="HF82">
        <v>0</v>
      </c>
      <c r="HG82">
        <v>0</v>
      </c>
      <c r="HH82">
        <v>0</v>
      </c>
      <c r="HI82">
        <v>0</v>
      </c>
      <c r="HJ82">
        <v>0</v>
      </c>
      <c r="HK82">
        <v>0</v>
      </c>
      <c r="HL82">
        <v>0</v>
      </c>
      <c r="HM82" t="str">
        <v/>
      </c>
    </row>
    <row r="83" spans="2:221" x14ac:dyDescent="0.35">
      <c r="B83" t="str" cm="1">
        <f t="array" ref="B83:CX83">TRANSPOSE(_xlfn._xlws.SORT(_xlfn._xlws.FILTER(initialConditions[initial_conditions_level]&amp;" | "&amp;initialConditions[initial_conditions_name],initialConditions[experiment_ID]=A83)))</f>
        <v xml:space="preserve"> | </v>
      </c>
      <c r="C83" t="str">
        <v xml:space="preserve">0 | </v>
      </c>
      <c r="D83" t="str">
        <v xml:space="preserve">0 | </v>
      </c>
      <c r="E83" t="str">
        <v xml:space="preserve">0 | </v>
      </c>
      <c r="F83" t="str">
        <v xml:space="preserve">0 | </v>
      </c>
      <c r="G83" t="str">
        <v xml:space="preserve">0 | </v>
      </c>
      <c r="H83" t="str">
        <v xml:space="preserve">0 | </v>
      </c>
      <c r="I83" t="str">
        <v xml:space="preserve">0 | </v>
      </c>
      <c r="J83" t="str">
        <v xml:space="preserve">0 | </v>
      </c>
      <c r="K83" t="str">
        <v xml:space="preserve">0 | </v>
      </c>
      <c r="L83" t="str">
        <v xml:space="preserve">0 | </v>
      </c>
      <c r="M83" t="str">
        <v xml:space="preserve">0 | </v>
      </c>
      <c r="N83" t="str">
        <v xml:space="preserve">0 | </v>
      </c>
      <c r="O83" t="str">
        <v xml:space="preserve">0 | </v>
      </c>
      <c r="P83" t="str">
        <v xml:space="preserve">0 | </v>
      </c>
      <c r="Q83" t="str">
        <v xml:space="preserve">0 | </v>
      </c>
      <c r="R83" t="str">
        <v xml:space="preserve">0 | </v>
      </c>
      <c r="S83" t="str">
        <v xml:space="preserve">0 | </v>
      </c>
      <c r="T83" t="str">
        <v xml:space="preserve">0 | </v>
      </c>
      <c r="U83" t="str">
        <v xml:space="preserve">0 | </v>
      </c>
      <c r="V83" t="str">
        <v xml:space="preserve">0 | </v>
      </c>
      <c r="W83" t="str">
        <v xml:space="preserve">0 | </v>
      </c>
      <c r="X83" t="str">
        <v xml:space="preserve">0 | </v>
      </c>
      <c r="Y83" t="str">
        <v xml:space="preserve">0 | </v>
      </c>
      <c r="Z83" t="str">
        <v xml:space="preserve">0 | </v>
      </c>
      <c r="AA83" t="str">
        <v xml:space="preserve">0 | </v>
      </c>
      <c r="AB83" t="str">
        <v xml:space="preserve">0 | </v>
      </c>
      <c r="AC83" t="str">
        <v xml:space="preserve">0 | </v>
      </c>
      <c r="AD83" t="str">
        <v xml:space="preserve">0 | </v>
      </c>
      <c r="AE83" t="str">
        <v xml:space="preserve">0 | </v>
      </c>
      <c r="AF83" t="str">
        <v xml:space="preserve">0 | </v>
      </c>
      <c r="AG83" t="str">
        <v xml:space="preserve">0 | </v>
      </c>
      <c r="AH83" t="str">
        <v xml:space="preserve">0 | </v>
      </c>
      <c r="AI83" t="str">
        <v xml:space="preserve">0 | </v>
      </c>
      <c r="AJ83" t="str">
        <v xml:space="preserve">0 | </v>
      </c>
      <c r="AK83" t="str">
        <v xml:space="preserve">0 | </v>
      </c>
      <c r="AL83" t="str">
        <v xml:space="preserve">0 | </v>
      </c>
      <c r="AM83" t="str">
        <v xml:space="preserve">0 | </v>
      </c>
      <c r="AN83" t="str">
        <v xml:space="preserve">0 | </v>
      </c>
      <c r="AO83" t="str">
        <v xml:space="preserve">0 | </v>
      </c>
      <c r="AP83" t="str">
        <v xml:space="preserve">0 | </v>
      </c>
      <c r="AQ83" t="str">
        <v xml:space="preserve">0 | </v>
      </c>
      <c r="AR83" t="str">
        <v xml:space="preserve">0 | </v>
      </c>
      <c r="AS83" t="str">
        <v xml:space="preserve">0 | </v>
      </c>
      <c r="AT83" t="str">
        <v xml:space="preserve">0 | </v>
      </c>
      <c r="AU83" t="str">
        <v xml:space="preserve">0 | </v>
      </c>
      <c r="AV83" t="str">
        <v xml:space="preserve">0 | </v>
      </c>
      <c r="AW83" t="str">
        <v xml:space="preserve">0 | </v>
      </c>
      <c r="AX83" t="str">
        <v xml:space="preserve">0 | </v>
      </c>
      <c r="AY83" t="str">
        <v xml:space="preserve">0 | </v>
      </c>
      <c r="AZ83" t="str">
        <v xml:space="preserve">0 | </v>
      </c>
      <c r="BA83" t="str">
        <v xml:space="preserve">0 | </v>
      </c>
      <c r="BB83" t="str">
        <v xml:space="preserve">0 | </v>
      </c>
      <c r="BC83" t="str">
        <v xml:space="preserve">0 | </v>
      </c>
      <c r="BD83" t="str">
        <v xml:space="preserve">0 | </v>
      </c>
      <c r="BE83" t="str">
        <v xml:space="preserve">0 | </v>
      </c>
      <c r="BF83" t="str">
        <v xml:space="preserve">0 | </v>
      </c>
      <c r="BG83" t="str">
        <v xml:space="preserve">0 | </v>
      </c>
      <c r="BH83" t="str">
        <v xml:space="preserve">0 | </v>
      </c>
      <c r="BI83" t="str">
        <v xml:space="preserve">0 | </v>
      </c>
      <c r="BJ83" t="str">
        <v xml:space="preserve">0 | </v>
      </c>
      <c r="BK83" t="str">
        <v xml:space="preserve">0 | </v>
      </c>
      <c r="BL83" t="str">
        <v xml:space="preserve">0 | </v>
      </c>
      <c r="BM83" t="str">
        <v xml:space="preserve">0 | </v>
      </c>
      <c r="BN83" t="str">
        <v xml:space="preserve">0 | </v>
      </c>
      <c r="BO83" t="str">
        <v xml:space="preserve">0 | </v>
      </c>
      <c r="BP83" t="str">
        <v xml:space="preserve">0 | </v>
      </c>
      <c r="BQ83" t="str">
        <v xml:space="preserve">0 | </v>
      </c>
      <c r="BR83" t="str">
        <v xml:space="preserve">0 | </v>
      </c>
      <c r="BS83" t="str">
        <v xml:space="preserve">0 | </v>
      </c>
      <c r="BT83" t="str">
        <v xml:space="preserve">0 | </v>
      </c>
      <c r="BU83" t="str">
        <v xml:space="preserve">0 | </v>
      </c>
      <c r="BV83" t="str">
        <v xml:space="preserve">0 | </v>
      </c>
      <c r="BW83" t="str">
        <v xml:space="preserve">0 | </v>
      </c>
      <c r="BX83" t="str">
        <v xml:space="preserve">0 | </v>
      </c>
      <c r="BY83" t="str">
        <v xml:space="preserve">0 | </v>
      </c>
      <c r="BZ83" t="str">
        <v xml:space="preserve">0 | </v>
      </c>
      <c r="CA83" t="str">
        <v xml:space="preserve">0 | </v>
      </c>
      <c r="CB83" t="str">
        <v xml:space="preserve">0 | </v>
      </c>
      <c r="CC83" t="str">
        <v xml:space="preserve">0 | </v>
      </c>
      <c r="CD83" t="str">
        <v xml:space="preserve">0 | </v>
      </c>
      <c r="CE83" t="str">
        <v xml:space="preserve">0 | </v>
      </c>
      <c r="CF83" t="str">
        <v xml:space="preserve">0 | </v>
      </c>
      <c r="CG83" t="str">
        <v xml:space="preserve">0 | </v>
      </c>
      <c r="CH83" t="str">
        <v xml:space="preserve">0 | </v>
      </c>
      <c r="CI83" t="str">
        <v xml:space="preserve">0 | </v>
      </c>
      <c r="CJ83" t="str">
        <v xml:space="preserve">0 | </v>
      </c>
      <c r="CK83" t="str">
        <v xml:space="preserve">0 | </v>
      </c>
      <c r="CL83" t="str">
        <v xml:space="preserve">0 | </v>
      </c>
      <c r="CM83" t="str">
        <v xml:space="preserve">0 | </v>
      </c>
      <c r="CN83" t="str">
        <v xml:space="preserve">0 | </v>
      </c>
      <c r="CO83" t="str">
        <v xml:space="preserve">0 | </v>
      </c>
      <c r="CP83" t="str">
        <v xml:space="preserve">0 | </v>
      </c>
      <c r="CQ83" t="str">
        <v xml:space="preserve">0 | </v>
      </c>
      <c r="CR83" t="str">
        <v xml:space="preserve">0 | </v>
      </c>
      <c r="CS83" t="str">
        <v xml:space="preserve">0 | </v>
      </c>
      <c r="CT83" t="str">
        <v xml:space="preserve">0 | </v>
      </c>
      <c r="CU83" t="str">
        <v xml:space="preserve">0 | </v>
      </c>
      <c r="CV83" t="str">
        <v xml:space="preserve">0 | </v>
      </c>
      <c r="CW83" t="str">
        <v xml:space="preserve">0 | </v>
      </c>
      <c r="CX83" t="str">
        <v xml:space="preserve">0 | </v>
      </c>
      <c r="DQ83" cm="1">
        <f t="array" ref="DQ83:HM83">TRANSPOSE(_xlfn._xlws.SORT(_xlfn._xlws.FILTER(initialConditions[initial_conditions_level],initialConditions[experiment_ID]=A83)))</f>
        <v>0</v>
      </c>
      <c r="DR83">
        <v>0</v>
      </c>
      <c r="DS83">
        <v>0</v>
      </c>
      <c r="DT83">
        <v>0</v>
      </c>
      <c r="DU83">
        <v>0</v>
      </c>
      <c r="DV83">
        <v>0</v>
      </c>
      <c r="DW83">
        <v>0</v>
      </c>
      <c r="DX83">
        <v>0</v>
      </c>
      <c r="DY83">
        <v>0</v>
      </c>
      <c r="DZ83">
        <v>0</v>
      </c>
      <c r="EA83">
        <v>0</v>
      </c>
      <c r="EB83">
        <v>0</v>
      </c>
      <c r="EC83">
        <v>0</v>
      </c>
      <c r="ED83">
        <v>0</v>
      </c>
      <c r="EE83">
        <v>0</v>
      </c>
      <c r="EF83">
        <v>0</v>
      </c>
      <c r="EG83">
        <v>0</v>
      </c>
      <c r="EH83">
        <v>0</v>
      </c>
      <c r="EI83">
        <v>0</v>
      </c>
      <c r="EJ83">
        <v>0</v>
      </c>
      <c r="EK83">
        <v>0</v>
      </c>
      <c r="EL83">
        <v>0</v>
      </c>
      <c r="EM83">
        <v>0</v>
      </c>
      <c r="EN83">
        <v>0</v>
      </c>
      <c r="EO83">
        <v>0</v>
      </c>
      <c r="EP83">
        <v>0</v>
      </c>
      <c r="EQ83">
        <v>0</v>
      </c>
      <c r="ER83">
        <v>0</v>
      </c>
      <c r="ES83">
        <v>0</v>
      </c>
      <c r="ET83">
        <v>0</v>
      </c>
      <c r="EU83">
        <v>0</v>
      </c>
      <c r="EV83">
        <v>0</v>
      </c>
      <c r="EW83">
        <v>0</v>
      </c>
      <c r="EX83">
        <v>0</v>
      </c>
      <c r="EY83">
        <v>0</v>
      </c>
      <c r="EZ83">
        <v>0</v>
      </c>
      <c r="FA83">
        <v>0</v>
      </c>
      <c r="FB83">
        <v>0</v>
      </c>
      <c r="FC83">
        <v>0</v>
      </c>
      <c r="FD83">
        <v>0</v>
      </c>
      <c r="FE83">
        <v>0</v>
      </c>
      <c r="FF83">
        <v>0</v>
      </c>
      <c r="FG83">
        <v>0</v>
      </c>
      <c r="FH83">
        <v>0</v>
      </c>
      <c r="FI83">
        <v>0</v>
      </c>
      <c r="FJ83">
        <v>0</v>
      </c>
      <c r="FK83">
        <v>0</v>
      </c>
      <c r="FL83">
        <v>0</v>
      </c>
      <c r="FM83">
        <v>0</v>
      </c>
      <c r="FN83">
        <v>0</v>
      </c>
      <c r="FO83">
        <v>0</v>
      </c>
      <c r="FP83">
        <v>0</v>
      </c>
      <c r="FQ83">
        <v>0</v>
      </c>
      <c r="FR83">
        <v>0</v>
      </c>
      <c r="FS83">
        <v>0</v>
      </c>
      <c r="FT83">
        <v>0</v>
      </c>
      <c r="FU83">
        <v>0</v>
      </c>
      <c r="FV83">
        <v>0</v>
      </c>
      <c r="FW83">
        <v>0</v>
      </c>
      <c r="FX83">
        <v>0</v>
      </c>
      <c r="FY83">
        <v>0</v>
      </c>
      <c r="FZ83">
        <v>0</v>
      </c>
      <c r="GA83">
        <v>0</v>
      </c>
      <c r="GB83">
        <v>0</v>
      </c>
      <c r="GC83">
        <v>0</v>
      </c>
      <c r="GD83">
        <v>0</v>
      </c>
      <c r="GE83">
        <v>0</v>
      </c>
      <c r="GF83">
        <v>0</v>
      </c>
      <c r="GG83">
        <v>0</v>
      </c>
      <c r="GH83">
        <v>0</v>
      </c>
      <c r="GI83">
        <v>0</v>
      </c>
      <c r="GJ83">
        <v>0</v>
      </c>
      <c r="GK83">
        <v>0</v>
      </c>
      <c r="GL83">
        <v>0</v>
      </c>
      <c r="GM83">
        <v>0</v>
      </c>
      <c r="GN83">
        <v>0</v>
      </c>
      <c r="GO83">
        <v>0</v>
      </c>
      <c r="GP83">
        <v>0</v>
      </c>
      <c r="GQ83">
        <v>0</v>
      </c>
      <c r="GR83">
        <v>0</v>
      </c>
      <c r="GS83">
        <v>0</v>
      </c>
      <c r="GT83">
        <v>0</v>
      </c>
      <c r="GU83">
        <v>0</v>
      </c>
      <c r="GV83">
        <v>0</v>
      </c>
      <c r="GW83">
        <v>0</v>
      </c>
      <c r="GX83">
        <v>0</v>
      </c>
      <c r="GY83">
        <v>0</v>
      </c>
      <c r="GZ83">
        <v>0</v>
      </c>
      <c r="HA83">
        <v>0</v>
      </c>
      <c r="HB83">
        <v>0</v>
      </c>
      <c r="HC83">
        <v>0</v>
      </c>
      <c r="HD83">
        <v>0</v>
      </c>
      <c r="HE83">
        <v>0</v>
      </c>
      <c r="HF83">
        <v>0</v>
      </c>
      <c r="HG83">
        <v>0</v>
      </c>
      <c r="HH83">
        <v>0</v>
      </c>
      <c r="HI83">
        <v>0</v>
      </c>
      <c r="HJ83">
        <v>0</v>
      </c>
      <c r="HK83">
        <v>0</v>
      </c>
      <c r="HL83">
        <v>0</v>
      </c>
      <c r="HM83" t="str">
        <v/>
      </c>
    </row>
    <row r="84" spans="2:221" x14ac:dyDescent="0.35">
      <c r="B84" t="str" cm="1">
        <f t="array" ref="B84:CX84">TRANSPOSE(_xlfn._xlws.SORT(_xlfn._xlws.FILTER(initialConditions[initial_conditions_level]&amp;" | "&amp;initialConditions[initial_conditions_name],initialConditions[experiment_ID]=A84)))</f>
        <v xml:space="preserve"> | </v>
      </c>
      <c r="C84" t="str">
        <v xml:space="preserve">0 | </v>
      </c>
      <c r="D84" t="str">
        <v xml:space="preserve">0 | </v>
      </c>
      <c r="E84" t="str">
        <v xml:space="preserve">0 | </v>
      </c>
      <c r="F84" t="str">
        <v xml:space="preserve">0 | </v>
      </c>
      <c r="G84" t="str">
        <v xml:space="preserve">0 | </v>
      </c>
      <c r="H84" t="str">
        <v xml:space="preserve">0 | </v>
      </c>
      <c r="I84" t="str">
        <v xml:space="preserve">0 | </v>
      </c>
      <c r="J84" t="str">
        <v xml:space="preserve">0 | </v>
      </c>
      <c r="K84" t="str">
        <v xml:space="preserve">0 | </v>
      </c>
      <c r="L84" t="str">
        <v xml:space="preserve">0 | </v>
      </c>
      <c r="M84" t="str">
        <v xml:space="preserve">0 | </v>
      </c>
      <c r="N84" t="str">
        <v xml:space="preserve">0 | </v>
      </c>
      <c r="O84" t="str">
        <v xml:space="preserve">0 | </v>
      </c>
      <c r="P84" t="str">
        <v xml:space="preserve">0 | </v>
      </c>
      <c r="Q84" t="str">
        <v xml:space="preserve">0 | </v>
      </c>
      <c r="R84" t="str">
        <v xml:space="preserve">0 | </v>
      </c>
      <c r="S84" t="str">
        <v xml:space="preserve">0 | </v>
      </c>
      <c r="T84" t="str">
        <v xml:space="preserve">0 | </v>
      </c>
      <c r="U84" t="str">
        <v xml:space="preserve">0 | </v>
      </c>
      <c r="V84" t="str">
        <v xml:space="preserve">0 | </v>
      </c>
      <c r="W84" t="str">
        <v xml:space="preserve">0 | </v>
      </c>
      <c r="X84" t="str">
        <v xml:space="preserve">0 | </v>
      </c>
      <c r="Y84" t="str">
        <v xml:space="preserve">0 | </v>
      </c>
      <c r="Z84" t="str">
        <v xml:space="preserve">0 | </v>
      </c>
      <c r="AA84" t="str">
        <v xml:space="preserve">0 | </v>
      </c>
      <c r="AB84" t="str">
        <v xml:space="preserve">0 | </v>
      </c>
      <c r="AC84" t="str">
        <v xml:space="preserve">0 | </v>
      </c>
      <c r="AD84" t="str">
        <v xml:space="preserve">0 | </v>
      </c>
      <c r="AE84" t="str">
        <v xml:space="preserve">0 | </v>
      </c>
      <c r="AF84" t="str">
        <v xml:space="preserve">0 | </v>
      </c>
      <c r="AG84" t="str">
        <v xml:space="preserve">0 | </v>
      </c>
      <c r="AH84" t="str">
        <v xml:space="preserve">0 | </v>
      </c>
      <c r="AI84" t="str">
        <v xml:space="preserve">0 | </v>
      </c>
      <c r="AJ84" t="str">
        <v xml:space="preserve">0 | </v>
      </c>
      <c r="AK84" t="str">
        <v xml:space="preserve">0 | </v>
      </c>
      <c r="AL84" t="str">
        <v xml:space="preserve">0 | </v>
      </c>
      <c r="AM84" t="str">
        <v xml:space="preserve">0 | </v>
      </c>
      <c r="AN84" t="str">
        <v xml:space="preserve">0 | </v>
      </c>
      <c r="AO84" t="str">
        <v xml:space="preserve">0 | </v>
      </c>
      <c r="AP84" t="str">
        <v xml:space="preserve">0 | </v>
      </c>
      <c r="AQ84" t="str">
        <v xml:space="preserve">0 | </v>
      </c>
      <c r="AR84" t="str">
        <v xml:space="preserve">0 | </v>
      </c>
      <c r="AS84" t="str">
        <v xml:space="preserve">0 | </v>
      </c>
      <c r="AT84" t="str">
        <v xml:space="preserve">0 | </v>
      </c>
      <c r="AU84" t="str">
        <v xml:space="preserve">0 | </v>
      </c>
      <c r="AV84" t="str">
        <v xml:space="preserve">0 | </v>
      </c>
      <c r="AW84" t="str">
        <v xml:space="preserve">0 | </v>
      </c>
      <c r="AX84" t="str">
        <v xml:space="preserve">0 | </v>
      </c>
      <c r="AY84" t="str">
        <v xml:space="preserve">0 | </v>
      </c>
      <c r="AZ84" t="str">
        <v xml:space="preserve">0 | </v>
      </c>
      <c r="BA84" t="str">
        <v xml:space="preserve">0 | </v>
      </c>
      <c r="BB84" t="str">
        <v xml:space="preserve">0 | </v>
      </c>
      <c r="BC84" t="str">
        <v xml:space="preserve">0 | </v>
      </c>
      <c r="BD84" t="str">
        <v xml:space="preserve">0 | </v>
      </c>
      <c r="BE84" t="str">
        <v xml:space="preserve">0 | </v>
      </c>
      <c r="BF84" t="str">
        <v xml:space="preserve">0 | </v>
      </c>
      <c r="BG84" t="str">
        <v xml:space="preserve">0 | </v>
      </c>
      <c r="BH84" t="str">
        <v xml:space="preserve">0 | </v>
      </c>
      <c r="BI84" t="str">
        <v xml:space="preserve">0 | </v>
      </c>
      <c r="BJ84" t="str">
        <v xml:space="preserve">0 | </v>
      </c>
      <c r="BK84" t="str">
        <v xml:space="preserve">0 | </v>
      </c>
      <c r="BL84" t="str">
        <v xml:space="preserve">0 | </v>
      </c>
      <c r="BM84" t="str">
        <v xml:space="preserve">0 | </v>
      </c>
      <c r="BN84" t="str">
        <v xml:space="preserve">0 | </v>
      </c>
      <c r="BO84" t="str">
        <v xml:space="preserve">0 | </v>
      </c>
      <c r="BP84" t="str">
        <v xml:space="preserve">0 | </v>
      </c>
      <c r="BQ84" t="str">
        <v xml:space="preserve">0 | </v>
      </c>
      <c r="BR84" t="str">
        <v xml:space="preserve">0 | </v>
      </c>
      <c r="BS84" t="str">
        <v xml:space="preserve">0 | </v>
      </c>
      <c r="BT84" t="str">
        <v xml:space="preserve">0 | </v>
      </c>
      <c r="BU84" t="str">
        <v xml:space="preserve">0 | </v>
      </c>
      <c r="BV84" t="str">
        <v xml:space="preserve">0 | </v>
      </c>
      <c r="BW84" t="str">
        <v xml:space="preserve">0 | </v>
      </c>
      <c r="BX84" t="str">
        <v xml:space="preserve">0 | </v>
      </c>
      <c r="BY84" t="str">
        <v xml:space="preserve">0 | </v>
      </c>
      <c r="BZ84" t="str">
        <v xml:space="preserve">0 | </v>
      </c>
      <c r="CA84" t="str">
        <v xml:space="preserve">0 | </v>
      </c>
      <c r="CB84" t="str">
        <v xml:space="preserve">0 | </v>
      </c>
      <c r="CC84" t="str">
        <v xml:space="preserve">0 | </v>
      </c>
      <c r="CD84" t="str">
        <v xml:space="preserve">0 | </v>
      </c>
      <c r="CE84" t="str">
        <v xml:space="preserve">0 | </v>
      </c>
      <c r="CF84" t="str">
        <v xml:space="preserve">0 | </v>
      </c>
      <c r="CG84" t="str">
        <v xml:space="preserve">0 | </v>
      </c>
      <c r="CH84" t="str">
        <v xml:space="preserve">0 | </v>
      </c>
      <c r="CI84" t="str">
        <v xml:space="preserve">0 | </v>
      </c>
      <c r="CJ84" t="str">
        <v xml:space="preserve">0 | </v>
      </c>
      <c r="CK84" t="str">
        <v xml:space="preserve">0 | </v>
      </c>
      <c r="CL84" t="str">
        <v xml:space="preserve">0 | </v>
      </c>
      <c r="CM84" t="str">
        <v xml:space="preserve">0 | </v>
      </c>
      <c r="CN84" t="str">
        <v xml:space="preserve">0 | </v>
      </c>
      <c r="CO84" t="str">
        <v xml:space="preserve">0 | </v>
      </c>
      <c r="CP84" t="str">
        <v xml:space="preserve">0 | </v>
      </c>
      <c r="CQ84" t="str">
        <v xml:space="preserve">0 | </v>
      </c>
      <c r="CR84" t="str">
        <v xml:space="preserve">0 | </v>
      </c>
      <c r="CS84" t="str">
        <v xml:space="preserve">0 | </v>
      </c>
      <c r="CT84" t="str">
        <v xml:space="preserve">0 | </v>
      </c>
      <c r="CU84" t="str">
        <v xml:space="preserve">0 | </v>
      </c>
      <c r="CV84" t="str">
        <v xml:space="preserve">0 | </v>
      </c>
      <c r="CW84" t="str">
        <v xml:space="preserve">0 | </v>
      </c>
      <c r="CX84" t="str">
        <v xml:space="preserve">0 | </v>
      </c>
      <c r="DQ84" cm="1">
        <f t="array" ref="DQ84:HM84">TRANSPOSE(_xlfn._xlws.SORT(_xlfn._xlws.FILTER(initialConditions[initial_conditions_level],initialConditions[experiment_ID]=A84)))</f>
        <v>0</v>
      </c>
      <c r="DR84">
        <v>0</v>
      </c>
      <c r="DS84">
        <v>0</v>
      </c>
      <c r="DT84">
        <v>0</v>
      </c>
      <c r="DU84">
        <v>0</v>
      </c>
      <c r="DV84">
        <v>0</v>
      </c>
      <c r="DW84">
        <v>0</v>
      </c>
      <c r="DX84">
        <v>0</v>
      </c>
      <c r="DY84">
        <v>0</v>
      </c>
      <c r="DZ84">
        <v>0</v>
      </c>
      <c r="EA84">
        <v>0</v>
      </c>
      <c r="EB84">
        <v>0</v>
      </c>
      <c r="EC84">
        <v>0</v>
      </c>
      <c r="ED84">
        <v>0</v>
      </c>
      <c r="EE84">
        <v>0</v>
      </c>
      <c r="EF84">
        <v>0</v>
      </c>
      <c r="EG84">
        <v>0</v>
      </c>
      <c r="EH84">
        <v>0</v>
      </c>
      <c r="EI84">
        <v>0</v>
      </c>
      <c r="EJ84">
        <v>0</v>
      </c>
      <c r="EK84">
        <v>0</v>
      </c>
      <c r="EL84">
        <v>0</v>
      </c>
      <c r="EM84">
        <v>0</v>
      </c>
      <c r="EN84">
        <v>0</v>
      </c>
      <c r="EO84">
        <v>0</v>
      </c>
      <c r="EP84">
        <v>0</v>
      </c>
      <c r="EQ84">
        <v>0</v>
      </c>
      <c r="ER84">
        <v>0</v>
      </c>
      <c r="ES84">
        <v>0</v>
      </c>
      <c r="ET84">
        <v>0</v>
      </c>
      <c r="EU84">
        <v>0</v>
      </c>
      <c r="EV84">
        <v>0</v>
      </c>
      <c r="EW84">
        <v>0</v>
      </c>
      <c r="EX84">
        <v>0</v>
      </c>
      <c r="EY84">
        <v>0</v>
      </c>
      <c r="EZ84">
        <v>0</v>
      </c>
      <c r="FA84">
        <v>0</v>
      </c>
      <c r="FB84">
        <v>0</v>
      </c>
      <c r="FC84">
        <v>0</v>
      </c>
      <c r="FD84">
        <v>0</v>
      </c>
      <c r="FE84">
        <v>0</v>
      </c>
      <c r="FF84">
        <v>0</v>
      </c>
      <c r="FG84">
        <v>0</v>
      </c>
      <c r="FH84">
        <v>0</v>
      </c>
      <c r="FI84">
        <v>0</v>
      </c>
      <c r="FJ84">
        <v>0</v>
      </c>
      <c r="FK84">
        <v>0</v>
      </c>
      <c r="FL84">
        <v>0</v>
      </c>
      <c r="FM84">
        <v>0</v>
      </c>
      <c r="FN84">
        <v>0</v>
      </c>
      <c r="FO84">
        <v>0</v>
      </c>
      <c r="FP84">
        <v>0</v>
      </c>
      <c r="FQ84">
        <v>0</v>
      </c>
      <c r="FR84">
        <v>0</v>
      </c>
      <c r="FS84">
        <v>0</v>
      </c>
      <c r="FT84">
        <v>0</v>
      </c>
      <c r="FU84">
        <v>0</v>
      </c>
      <c r="FV84">
        <v>0</v>
      </c>
      <c r="FW84">
        <v>0</v>
      </c>
      <c r="FX84">
        <v>0</v>
      </c>
      <c r="FY84">
        <v>0</v>
      </c>
      <c r="FZ84">
        <v>0</v>
      </c>
      <c r="GA84">
        <v>0</v>
      </c>
      <c r="GB84">
        <v>0</v>
      </c>
      <c r="GC84">
        <v>0</v>
      </c>
      <c r="GD84">
        <v>0</v>
      </c>
      <c r="GE84">
        <v>0</v>
      </c>
      <c r="GF84">
        <v>0</v>
      </c>
      <c r="GG84">
        <v>0</v>
      </c>
      <c r="GH84">
        <v>0</v>
      </c>
      <c r="GI84">
        <v>0</v>
      </c>
      <c r="GJ84">
        <v>0</v>
      </c>
      <c r="GK84">
        <v>0</v>
      </c>
      <c r="GL84">
        <v>0</v>
      </c>
      <c r="GM84">
        <v>0</v>
      </c>
      <c r="GN84">
        <v>0</v>
      </c>
      <c r="GO84">
        <v>0</v>
      </c>
      <c r="GP84">
        <v>0</v>
      </c>
      <c r="GQ84">
        <v>0</v>
      </c>
      <c r="GR84">
        <v>0</v>
      </c>
      <c r="GS84">
        <v>0</v>
      </c>
      <c r="GT84">
        <v>0</v>
      </c>
      <c r="GU84">
        <v>0</v>
      </c>
      <c r="GV84">
        <v>0</v>
      </c>
      <c r="GW84">
        <v>0</v>
      </c>
      <c r="GX84">
        <v>0</v>
      </c>
      <c r="GY84">
        <v>0</v>
      </c>
      <c r="GZ84">
        <v>0</v>
      </c>
      <c r="HA84">
        <v>0</v>
      </c>
      <c r="HB84">
        <v>0</v>
      </c>
      <c r="HC84">
        <v>0</v>
      </c>
      <c r="HD84">
        <v>0</v>
      </c>
      <c r="HE84">
        <v>0</v>
      </c>
      <c r="HF84">
        <v>0</v>
      </c>
      <c r="HG84">
        <v>0</v>
      </c>
      <c r="HH84">
        <v>0</v>
      </c>
      <c r="HI84">
        <v>0</v>
      </c>
      <c r="HJ84">
        <v>0</v>
      </c>
      <c r="HK84">
        <v>0</v>
      </c>
      <c r="HL84">
        <v>0</v>
      </c>
      <c r="HM84" t="str">
        <v/>
      </c>
    </row>
    <row r="85" spans="2:221" x14ac:dyDescent="0.35">
      <c r="B85" t="str" cm="1">
        <f t="array" ref="B85:CX85">TRANSPOSE(_xlfn._xlws.SORT(_xlfn._xlws.FILTER(initialConditions[initial_conditions_level]&amp;" | "&amp;initialConditions[initial_conditions_name],initialConditions[experiment_ID]=A85)))</f>
        <v xml:space="preserve"> | </v>
      </c>
      <c r="C85" t="str">
        <v xml:space="preserve">0 | </v>
      </c>
      <c r="D85" t="str">
        <v xml:space="preserve">0 | </v>
      </c>
      <c r="E85" t="str">
        <v xml:space="preserve">0 | </v>
      </c>
      <c r="F85" t="str">
        <v xml:space="preserve">0 | </v>
      </c>
      <c r="G85" t="str">
        <v xml:space="preserve">0 | </v>
      </c>
      <c r="H85" t="str">
        <v xml:space="preserve">0 | </v>
      </c>
      <c r="I85" t="str">
        <v xml:space="preserve">0 | </v>
      </c>
      <c r="J85" t="str">
        <v xml:space="preserve">0 | </v>
      </c>
      <c r="K85" t="str">
        <v xml:space="preserve">0 | </v>
      </c>
      <c r="L85" t="str">
        <v xml:space="preserve">0 | </v>
      </c>
      <c r="M85" t="str">
        <v xml:space="preserve">0 | </v>
      </c>
      <c r="N85" t="str">
        <v xml:space="preserve">0 | </v>
      </c>
      <c r="O85" t="str">
        <v xml:space="preserve">0 | </v>
      </c>
      <c r="P85" t="str">
        <v xml:space="preserve">0 | </v>
      </c>
      <c r="Q85" t="str">
        <v xml:space="preserve">0 | </v>
      </c>
      <c r="R85" t="str">
        <v xml:space="preserve">0 | </v>
      </c>
      <c r="S85" t="str">
        <v xml:space="preserve">0 | </v>
      </c>
      <c r="T85" t="str">
        <v xml:space="preserve">0 | </v>
      </c>
      <c r="U85" t="str">
        <v xml:space="preserve">0 | </v>
      </c>
      <c r="V85" t="str">
        <v xml:space="preserve">0 | </v>
      </c>
      <c r="W85" t="str">
        <v xml:space="preserve">0 | </v>
      </c>
      <c r="X85" t="str">
        <v xml:space="preserve">0 | </v>
      </c>
      <c r="Y85" t="str">
        <v xml:space="preserve">0 | </v>
      </c>
      <c r="Z85" t="str">
        <v xml:space="preserve">0 | </v>
      </c>
      <c r="AA85" t="str">
        <v xml:space="preserve">0 | </v>
      </c>
      <c r="AB85" t="str">
        <v xml:space="preserve">0 | </v>
      </c>
      <c r="AC85" t="str">
        <v xml:space="preserve">0 | </v>
      </c>
      <c r="AD85" t="str">
        <v xml:space="preserve">0 | </v>
      </c>
      <c r="AE85" t="str">
        <v xml:space="preserve">0 | </v>
      </c>
      <c r="AF85" t="str">
        <v xml:space="preserve">0 | </v>
      </c>
      <c r="AG85" t="str">
        <v xml:space="preserve">0 | </v>
      </c>
      <c r="AH85" t="str">
        <v xml:space="preserve">0 | </v>
      </c>
      <c r="AI85" t="str">
        <v xml:space="preserve">0 | </v>
      </c>
      <c r="AJ85" t="str">
        <v xml:space="preserve">0 | </v>
      </c>
      <c r="AK85" t="str">
        <v xml:space="preserve">0 | </v>
      </c>
      <c r="AL85" t="str">
        <v xml:space="preserve">0 | </v>
      </c>
      <c r="AM85" t="str">
        <v xml:space="preserve">0 | </v>
      </c>
      <c r="AN85" t="str">
        <v xml:space="preserve">0 | </v>
      </c>
      <c r="AO85" t="str">
        <v xml:space="preserve">0 | </v>
      </c>
      <c r="AP85" t="str">
        <v xml:space="preserve">0 | </v>
      </c>
      <c r="AQ85" t="str">
        <v xml:space="preserve">0 | </v>
      </c>
      <c r="AR85" t="str">
        <v xml:space="preserve">0 | </v>
      </c>
      <c r="AS85" t="str">
        <v xml:space="preserve">0 | </v>
      </c>
      <c r="AT85" t="str">
        <v xml:space="preserve">0 | </v>
      </c>
      <c r="AU85" t="str">
        <v xml:space="preserve">0 | </v>
      </c>
      <c r="AV85" t="str">
        <v xml:space="preserve">0 | </v>
      </c>
      <c r="AW85" t="str">
        <v xml:space="preserve">0 | </v>
      </c>
      <c r="AX85" t="str">
        <v xml:space="preserve">0 | </v>
      </c>
      <c r="AY85" t="str">
        <v xml:space="preserve">0 | </v>
      </c>
      <c r="AZ85" t="str">
        <v xml:space="preserve">0 | </v>
      </c>
      <c r="BA85" t="str">
        <v xml:space="preserve">0 | </v>
      </c>
      <c r="BB85" t="str">
        <v xml:space="preserve">0 | </v>
      </c>
      <c r="BC85" t="str">
        <v xml:space="preserve">0 | </v>
      </c>
      <c r="BD85" t="str">
        <v xml:space="preserve">0 | </v>
      </c>
      <c r="BE85" t="str">
        <v xml:space="preserve">0 | </v>
      </c>
      <c r="BF85" t="str">
        <v xml:space="preserve">0 | </v>
      </c>
      <c r="BG85" t="str">
        <v xml:space="preserve">0 | </v>
      </c>
      <c r="BH85" t="str">
        <v xml:space="preserve">0 | </v>
      </c>
      <c r="BI85" t="str">
        <v xml:space="preserve">0 | </v>
      </c>
      <c r="BJ85" t="str">
        <v xml:space="preserve">0 | </v>
      </c>
      <c r="BK85" t="str">
        <v xml:space="preserve">0 | </v>
      </c>
      <c r="BL85" t="str">
        <v xml:space="preserve">0 | </v>
      </c>
      <c r="BM85" t="str">
        <v xml:space="preserve">0 | </v>
      </c>
      <c r="BN85" t="str">
        <v xml:space="preserve">0 | </v>
      </c>
      <c r="BO85" t="str">
        <v xml:space="preserve">0 | </v>
      </c>
      <c r="BP85" t="str">
        <v xml:space="preserve">0 | </v>
      </c>
      <c r="BQ85" t="str">
        <v xml:space="preserve">0 | </v>
      </c>
      <c r="BR85" t="str">
        <v xml:space="preserve">0 | </v>
      </c>
      <c r="BS85" t="str">
        <v xml:space="preserve">0 | </v>
      </c>
      <c r="BT85" t="str">
        <v xml:space="preserve">0 | </v>
      </c>
      <c r="BU85" t="str">
        <v xml:space="preserve">0 | </v>
      </c>
      <c r="BV85" t="str">
        <v xml:space="preserve">0 | </v>
      </c>
      <c r="BW85" t="str">
        <v xml:space="preserve">0 | </v>
      </c>
      <c r="BX85" t="str">
        <v xml:space="preserve">0 | </v>
      </c>
      <c r="BY85" t="str">
        <v xml:space="preserve">0 | </v>
      </c>
      <c r="BZ85" t="str">
        <v xml:space="preserve">0 | </v>
      </c>
      <c r="CA85" t="str">
        <v xml:space="preserve">0 | </v>
      </c>
      <c r="CB85" t="str">
        <v xml:space="preserve">0 | </v>
      </c>
      <c r="CC85" t="str">
        <v xml:space="preserve">0 | </v>
      </c>
      <c r="CD85" t="str">
        <v xml:space="preserve">0 | </v>
      </c>
      <c r="CE85" t="str">
        <v xml:space="preserve">0 | </v>
      </c>
      <c r="CF85" t="str">
        <v xml:space="preserve">0 | </v>
      </c>
      <c r="CG85" t="str">
        <v xml:space="preserve">0 | </v>
      </c>
      <c r="CH85" t="str">
        <v xml:space="preserve">0 | </v>
      </c>
      <c r="CI85" t="str">
        <v xml:space="preserve">0 | </v>
      </c>
      <c r="CJ85" t="str">
        <v xml:space="preserve">0 | </v>
      </c>
      <c r="CK85" t="str">
        <v xml:space="preserve">0 | </v>
      </c>
      <c r="CL85" t="str">
        <v xml:space="preserve">0 | </v>
      </c>
      <c r="CM85" t="str">
        <v xml:space="preserve">0 | </v>
      </c>
      <c r="CN85" t="str">
        <v xml:space="preserve">0 | </v>
      </c>
      <c r="CO85" t="str">
        <v xml:space="preserve">0 | </v>
      </c>
      <c r="CP85" t="str">
        <v xml:space="preserve">0 | </v>
      </c>
      <c r="CQ85" t="str">
        <v xml:space="preserve">0 | </v>
      </c>
      <c r="CR85" t="str">
        <v xml:space="preserve">0 | </v>
      </c>
      <c r="CS85" t="str">
        <v xml:space="preserve">0 | </v>
      </c>
      <c r="CT85" t="str">
        <v xml:space="preserve">0 | </v>
      </c>
      <c r="CU85" t="str">
        <v xml:space="preserve">0 | </v>
      </c>
      <c r="CV85" t="str">
        <v xml:space="preserve">0 | </v>
      </c>
      <c r="CW85" t="str">
        <v xml:space="preserve">0 | </v>
      </c>
      <c r="CX85" t="str">
        <v xml:space="preserve">0 | </v>
      </c>
      <c r="DQ85" cm="1">
        <f t="array" ref="DQ85:HM85">TRANSPOSE(_xlfn._xlws.SORT(_xlfn._xlws.FILTER(initialConditions[initial_conditions_level],initialConditions[experiment_ID]=A85)))</f>
        <v>0</v>
      </c>
      <c r="DR85">
        <v>0</v>
      </c>
      <c r="DS85">
        <v>0</v>
      </c>
      <c r="DT85">
        <v>0</v>
      </c>
      <c r="DU85">
        <v>0</v>
      </c>
      <c r="DV85">
        <v>0</v>
      </c>
      <c r="DW85">
        <v>0</v>
      </c>
      <c r="DX85">
        <v>0</v>
      </c>
      <c r="DY85">
        <v>0</v>
      </c>
      <c r="DZ85">
        <v>0</v>
      </c>
      <c r="EA85">
        <v>0</v>
      </c>
      <c r="EB85">
        <v>0</v>
      </c>
      <c r="EC85">
        <v>0</v>
      </c>
      <c r="ED85">
        <v>0</v>
      </c>
      <c r="EE85">
        <v>0</v>
      </c>
      <c r="EF85">
        <v>0</v>
      </c>
      <c r="EG85">
        <v>0</v>
      </c>
      <c r="EH85">
        <v>0</v>
      </c>
      <c r="EI85">
        <v>0</v>
      </c>
      <c r="EJ85">
        <v>0</v>
      </c>
      <c r="EK85">
        <v>0</v>
      </c>
      <c r="EL85">
        <v>0</v>
      </c>
      <c r="EM85">
        <v>0</v>
      </c>
      <c r="EN85">
        <v>0</v>
      </c>
      <c r="EO85">
        <v>0</v>
      </c>
      <c r="EP85">
        <v>0</v>
      </c>
      <c r="EQ85">
        <v>0</v>
      </c>
      <c r="ER85">
        <v>0</v>
      </c>
      <c r="ES85">
        <v>0</v>
      </c>
      <c r="ET85">
        <v>0</v>
      </c>
      <c r="EU85">
        <v>0</v>
      </c>
      <c r="EV85">
        <v>0</v>
      </c>
      <c r="EW85">
        <v>0</v>
      </c>
      <c r="EX85">
        <v>0</v>
      </c>
      <c r="EY85">
        <v>0</v>
      </c>
      <c r="EZ85">
        <v>0</v>
      </c>
      <c r="FA85">
        <v>0</v>
      </c>
      <c r="FB85">
        <v>0</v>
      </c>
      <c r="FC85">
        <v>0</v>
      </c>
      <c r="FD85">
        <v>0</v>
      </c>
      <c r="FE85">
        <v>0</v>
      </c>
      <c r="FF85">
        <v>0</v>
      </c>
      <c r="FG85">
        <v>0</v>
      </c>
      <c r="FH85">
        <v>0</v>
      </c>
      <c r="FI85">
        <v>0</v>
      </c>
      <c r="FJ85">
        <v>0</v>
      </c>
      <c r="FK85">
        <v>0</v>
      </c>
      <c r="FL85">
        <v>0</v>
      </c>
      <c r="FM85">
        <v>0</v>
      </c>
      <c r="FN85">
        <v>0</v>
      </c>
      <c r="FO85">
        <v>0</v>
      </c>
      <c r="FP85">
        <v>0</v>
      </c>
      <c r="FQ85">
        <v>0</v>
      </c>
      <c r="FR85">
        <v>0</v>
      </c>
      <c r="FS85">
        <v>0</v>
      </c>
      <c r="FT85">
        <v>0</v>
      </c>
      <c r="FU85">
        <v>0</v>
      </c>
      <c r="FV85">
        <v>0</v>
      </c>
      <c r="FW85">
        <v>0</v>
      </c>
      <c r="FX85">
        <v>0</v>
      </c>
      <c r="FY85">
        <v>0</v>
      </c>
      <c r="FZ85">
        <v>0</v>
      </c>
      <c r="GA85">
        <v>0</v>
      </c>
      <c r="GB85">
        <v>0</v>
      </c>
      <c r="GC85">
        <v>0</v>
      </c>
      <c r="GD85">
        <v>0</v>
      </c>
      <c r="GE85">
        <v>0</v>
      </c>
      <c r="GF85">
        <v>0</v>
      </c>
      <c r="GG85">
        <v>0</v>
      </c>
      <c r="GH85">
        <v>0</v>
      </c>
      <c r="GI85">
        <v>0</v>
      </c>
      <c r="GJ85">
        <v>0</v>
      </c>
      <c r="GK85">
        <v>0</v>
      </c>
      <c r="GL85">
        <v>0</v>
      </c>
      <c r="GM85">
        <v>0</v>
      </c>
      <c r="GN85">
        <v>0</v>
      </c>
      <c r="GO85">
        <v>0</v>
      </c>
      <c r="GP85">
        <v>0</v>
      </c>
      <c r="GQ85">
        <v>0</v>
      </c>
      <c r="GR85">
        <v>0</v>
      </c>
      <c r="GS85">
        <v>0</v>
      </c>
      <c r="GT85">
        <v>0</v>
      </c>
      <c r="GU85">
        <v>0</v>
      </c>
      <c r="GV85">
        <v>0</v>
      </c>
      <c r="GW85">
        <v>0</v>
      </c>
      <c r="GX85">
        <v>0</v>
      </c>
      <c r="GY85">
        <v>0</v>
      </c>
      <c r="GZ85">
        <v>0</v>
      </c>
      <c r="HA85">
        <v>0</v>
      </c>
      <c r="HB85">
        <v>0</v>
      </c>
      <c r="HC85">
        <v>0</v>
      </c>
      <c r="HD85">
        <v>0</v>
      </c>
      <c r="HE85">
        <v>0</v>
      </c>
      <c r="HF85">
        <v>0</v>
      </c>
      <c r="HG85">
        <v>0</v>
      </c>
      <c r="HH85">
        <v>0</v>
      </c>
      <c r="HI85">
        <v>0</v>
      </c>
      <c r="HJ85">
        <v>0</v>
      </c>
      <c r="HK85">
        <v>0</v>
      </c>
      <c r="HL85">
        <v>0</v>
      </c>
      <c r="HM85" t="str">
        <v/>
      </c>
    </row>
    <row r="86" spans="2:221" x14ac:dyDescent="0.35">
      <c r="B86" t="str" cm="1">
        <f t="array" ref="B86:CX86">TRANSPOSE(_xlfn._xlws.SORT(_xlfn._xlws.FILTER(initialConditions[initial_conditions_level]&amp;" | "&amp;initialConditions[initial_conditions_name],initialConditions[experiment_ID]=A86)))</f>
        <v xml:space="preserve"> | </v>
      </c>
      <c r="C86" t="str">
        <v xml:space="preserve">0 | </v>
      </c>
      <c r="D86" t="str">
        <v xml:space="preserve">0 | </v>
      </c>
      <c r="E86" t="str">
        <v xml:space="preserve">0 | </v>
      </c>
      <c r="F86" t="str">
        <v xml:space="preserve">0 | </v>
      </c>
      <c r="G86" t="str">
        <v xml:space="preserve">0 | </v>
      </c>
      <c r="H86" t="str">
        <v xml:space="preserve">0 | </v>
      </c>
      <c r="I86" t="str">
        <v xml:space="preserve">0 | </v>
      </c>
      <c r="J86" t="str">
        <v xml:space="preserve">0 | </v>
      </c>
      <c r="K86" t="str">
        <v xml:space="preserve">0 | </v>
      </c>
      <c r="L86" t="str">
        <v xml:space="preserve">0 | </v>
      </c>
      <c r="M86" t="str">
        <v xml:space="preserve">0 | </v>
      </c>
      <c r="N86" t="str">
        <v xml:space="preserve">0 | </v>
      </c>
      <c r="O86" t="str">
        <v xml:space="preserve">0 | </v>
      </c>
      <c r="P86" t="str">
        <v xml:space="preserve">0 | </v>
      </c>
      <c r="Q86" t="str">
        <v xml:space="preserve">0 | </v>
      </c>
      <c r="R86" t="str">
        <v xml:space="preserve">0 | </v>
      </c>
      <c r="S86" t="str">
        <v xml:space="preserve">0 | </v>
      </c>
      <c r="T86" t="str">
        <v xml:space="preserve">0 | </v>
      </c>
      <c r="U86" t="str">
        <v xml:space="preserve">0 | </v>
      </c>
      <c r="V86" t="str">
        <v xml:space="preserve">0 | </v>
      </c>
      <c r="W86" t="str">
        <v xml:space="preserve">0 | </v>
      </c>
      <c r="X86" t="str">
        <v xml:space="preserve">0 | </v>
      </c>
      <c r="Y86" t="str">
        <v xml:space="preserve">0 | </v>
      </c>
      <c r="Z86" t="str">
        <v xml:space="preserve">0 | </v>
      </c>
      <c r="AA86" t="str">
        <v xml:space="preserve">0 | </v>
      </c>
      <c r="AB86" t="str">
        <v xml:space="preserve">0 | </v>
      </c>
      <c r="AC86" t="str">
        <v xml:space="preserve">0 | </v>
      </c>
      <c r="AD86" t="str">
        <v xml:space="preserve">0 | </v>
      </c>
      <c r="AE86" t="str">
        <v xml:space="preserve">0 | </v>
      </c>
      <c r="AF86" t="str">
        <v xml:space="preserve">0 | </v>
      </c>
      <c r="AG86" t="str">
        <v xml:space="preserve">0 | </v>
      </c>
      <c r="AH86" t="str">
        <v xml:space="preserve">0 | </v>
      </c>
      <c r="AI86" t="str">
        <v xml:space="preserve">0 | </v>
      </c>
      <c r="AJ86" t="str">
        <v xml:space="preserve">0 | </v>
      </c>
      <c r="AK86" t="str">
        <v xml:space="preserve">0 | </v>
      </c>
      <c r="AL86" t="str">
        <v xml:space="preserve">0 | </v>
      </c>
      <c r="AM86" t="str">
        <v xml:space="preserve">0 | </v>
      </c>
      <c r="AN86" t="str">
        <v xml:space="preserve">0 | </v>
      </c>
      <c r="AO86" t="str">
        <v xml:space="preserve">0 | </v>
      </c>
      <c r="AP86" t="str">
        <v xml:space="preserve">0 | </v>
      </c>
      <c r="AQ86" t="str">
        <v xml:space="preserve">0 | </v>
      </c>
      <c r="AR86" t="str">
        <v xml:space="preserve">0 | </v>
      </c>
      <c r="AS86" t="str">
        <v xml:space="preserve">0 | </v>
      </c>
      <c r="AT86" t="str">
        <v xml:space="preserve">0 | </v>
      </c>
      <c r="AU86" t="str">
        <v xml:space="preserve">0 | </v>
      </c>
      <c r="AV86" t="str">
        <v xml:space="preserve">0 | </v>
      </c>
      <c r="AW86" t="str">
        <v xml:space="preserve">0 | </v>
      </c>
      <c r="AX86" t="str">
        <v xml:space="preserve">0 | </v>
      </c>
      <c r="AY86" t="str">
        <v xml:space="preserve">0 | </v>
      </c>
      <c r="AZ86" t="str">
        <v xml:space="preserve">0 | </v>
      </c>
      <c r="BA86" t="str">
        <v xml:space="preserve">0 | </v>
      </c>
      <c r="BB86" t="str">
        <v xml:space="preserve">0 | </v>
      </c>
      <c r="BC86" t="str">
        <v xml:space="preserve">0 | </v>
      </c>
      <c r="BD86" t="str">
        <v xml:space="preserve">0 | </v>
      </c>
      <c r="BE86" t="str">
        <v xml:space="preserve">0 | </v>
      </c>
      <c r="BF86" t="str">
        <v xml:space="preserve">0 | </v>
      </c>
      <c r="BG86" t="str">
        <v xml:space="preserve">0 | </v>
      </c>
      <c r="BH86" t="str">
        <v xml:space="preserve">0 | </v>
      </c>
      <c r="BI86" t="str">
        <v xml:space="preserve">0 | </v>
      </c>
      <c r="BJ86" t="str">
        <v xml:space="preserve">0 | </v>
      </c>
      <c r="BK86" t="str">
        <v xml:space="preserve">0 | </v>
      </c>
      <c r="BL86" t="str">
        <v xml:space="preserve">0 | </v>
      </c>
      <c r="BM86" t="str">
        <v xml:space="preserve">0 | </v>
      </c>
      <c r="BN86" t="str">
        <v xml:space="preserve">0 | </v>
      </c>
      <c r="BO86" t="str">
        <v xml:space="preserve">0 | </v>
      </c>
      <c r="BP86" t="str">
        <v xml:space="preserve">0 | </v>
      </c>
      <c r="BQ86" t="str">
        <v xml:space="preserve">0 | </v>
      </c>
      <c r="BR86" t="str">
        <v xml:space="preserve">0 | </v>
      </c>
      <c r="BS86" t="str">
        <v xml:space="preserve">0 | </v>
      </c>
      <c r="BT86" t="str">
        <v xml:space="preserve">0 | </v>
      </c>
      <c r="BU86" t="str">
        <v xml:space="preserve">0 | </v>
      </c>
      <c r="BV86" t="str">
        <v xml:space="preserve">0 | </v>
      </c>
      <c r="BW86" t="str">
        <v xml:space="preserve">0 | </v>
      </c>
      <c r="BX86" t="str">
        <v xml:space="preserve">0 | </v>
      </c>
      <c r="BY86" t="str">
        <v xml:space="preserve">0 | </v>
      </c>
      <c r="BZ86" t="str">
        <v xml:space="preserve">0 | </v>
      </c>
      <c r="CA86" t="str">
        <v xml:space="preserve">0 | </v>
      </c>
      <c r="CB86" t="str">
        <v xml:space="preserve">0 | </v>
      </c>
      <c r="CC86" t="str">
        <v xml:space="preserve">0 | </v>
      </c>
      <c r="CD86" t="str">
        <v xml:space="preserve">0 | </v>
      </c>
      <c r="CE86" t="str">
        <v xml:space="preserve">0 | </v>
      </c>
      <c r="CF86" t="str">
        <v xml:space="preserve">0 | </v>
      </c>
      <c r="CG86" t="str">
        <v xml:space="preserve">0 | </v>
      </c>
      <c r="CH86" t="str">
        <v xml:space="preserve">0 | </v>
      </c>
      <c r="CI86" t="str">
        <v xml:space="preserve">0 | </v>
      </c>
      <c r="CJ86" t="str">
        <v xml:space="preserve">0 | </v>
      </c>
      <c r="CK86" t="str">
        <v xml:space="preserve">0 | </v>
      </c>
      <c r="CL86" t="str">
        <v xml:space="preserve">0 | </v>
      </c>
      <c r="CM86" t="str">
        <v xml:space="preserve">0 | </v>
      </c>
      <c r="CN86" t="str">
        <v xml:space="preserve">0 | </v>
      </c>
      <c r="CO86" t="str">
        <v xml:space="preserve">0 | </v>
      </c>
      <c r="CP86" t="str">
        <v xml:space="preserve">0 | </v>
      </c>
      <c r="CQ86" t="str">
        <v xml:space="preserve">0 | </v>
      </c>
      <c r="CR86" t="str">
        <v xml:space="preserve">0 | </v>
      </c>
      <c r="CS86" t="str">
        <v xml:space="preserve">0 | </v>
      </c>
      <c r="CT86" t="str">
        <v xml:space="preserve">0 | </v>
      </c>
      <c r="CU86" t="str">
        <v xml:space="preserve">0 | </v>
      </c>
      <c r="CV86" t="str">
        <v xml:space="preserve">0 | </v>
      </c>
      <c r="CW86" t="str">
        <v xml:space="preserve">0 | </v>
      </c>
      <c r="CX86" t="str">
        <v xml:space="preserve">0 | </v>
      </c>
      <c r="DQ86" cm="1">
        <f t="array" ref="DQ86:HM86">TRANSPOSE(_xlfn._xlws.SORT(_xlfn._xlws.FILTER(initialConditions[initial_conditions_level],initialConditions[experiment_ID]=A86)))</f>
        <v>0</v>
      </c>
      <c r="DR86">
        <v>0</v>
      </c>
      <c r="DS86">
        <v>0</v>
      </c>
      <c r="DT86">
        <v>0</v>
      </c>
      <c r="DU86">
        <v>0</v>
      </c>
      <c r="DV86">
        <v>0</v>
      </c>
      <c r="DW86">
        <v>0</v>
      </c>
      <c r="DX86">
        <v>0</v>
      </c>
      <c r="DY86">
        <v>0</v>
      </c>
      <c r="DZ86">
        <v>0</v>
      </c>
      <c r="EA86">
        <v>0</v>
      </c>
      <c r="EB86">
        <v>0</v>
      </c>
      <c r="EC86">
        <v>0</v>
      </c>
      <c r="ED86">
        <v>0</v>
      </c>
      <c r="EE86">
        <v>0</v>
      </c>
      <c r="EF86">
        <v>0</v>
      </c>
      <c r="EG86">
        <v>0</v>
      </c>
      <c r="EH86">
        <v>0</v>
      </c>
      <c r="EI86">
        <v>0</v>
      </c>
      <c r="EJ86">
        <v>0</v>
      </c>
      <c r="EK86">
        <v>0</v>
      </c>
      <c r="EL86">
        <v>0</v>
      </c>
      <c r="EM86">
        <v>0</v>
      </c>
      <c r="EN86">
        <v>0</v>
      </c>
      <c r="EO86">
        <v>0</v>
      </c>
      <c r="EP86">
        <v>0</v>
      </c>
      <c r="EQ86">
        <v>0</v>
      </c>
      <c r="ER86">
        <v>0</v>
      </c>
      <c r="ES86">
        <v>0</v>
      </c>
      <c r="ET86">
        <v>0</v>
      </c>
      <c r="EU86">
        <v>0</v>
      </c>
      <c r="EV86">
        <v>0</v>
      </c>
      <c r="EW86">
        <v>0</v>
      </c>
      <c r="EX86">
        <v>0</v>
      </c>
      <c r="EY86">
        <v>0</v>
      </c>
      <c r="EZ86">
        <v>0</v>
      </c>
      <c r="FA86">
        <v>0</v>
      </c>
      <c r="FB86">
        <v>0</v>
      </c>
      <c r="FC86">
        <v>0</v>
      </c>
      <c r="FD86">
        <v>0</v>
      </c>
      <c r="FE86">
        <v>0</v>
      </c>
      <c r="FF86">
        <v>0</v>
      </c>
      <c r="FG86">
        <v>0</v>
      </c>
      <c r="FH86">
        <v>0</v>
      </c>
      <c r="FI86">
        <v>0</v>
      </c>
      <c r="FJ86">
        <v>0</v>
      </c>
      <c r="FK86">
        <v>0</v>
      </c>
      <c r="FL86">
        <v>0</v>
      </c>
      <c r="FM86">
        <v>0</v>
      </c>
      <c r="FN86">
        <v>0</v>
      </c>
      <c r="FO86">
        <v>0</v>
      </c>
      <c r="FP86">
        <v>0</v>
      </c>
      <c r="FQ86">
        <v>0</v>
      </c>
      <c r="FR86">
        <v>0</v>
      </c>
      <c r="FS86">
        <v>0</v>
      </c>
      <c r="FT86">
        <v>0</v>
      </c>
      <c r="FU86">
        <v>0</v>
      </c>
      <c r="FV86">
        <v>0</v>
      </c>
      <c r="FW86">
        <v>0</v>
      </c>
      <c r="FX86">
        <v>0</v>
      </c>
      <c r="FY86">
        <v>0</v>
      </c>
      <c r="FZ86">
        <v>0</v>
      </c>
      <c r="GA86">
        <v>0</v>
      </c>
      <c r="GB86">
        <v>0</v>
      </c>
      <c r="GC86">
        <v>0</v>
      </c>
      <c r="GD86">
        <v>0</v>
      </c>
      <c r="GE86">
        <v>0</v>
      </c>
      <c r="GF86">
        <v>0</v>
      </c>
      <c r="GG86">
        <v>0</v>
      </c>
      <c r="GH86">
        <v>0</v>
      </c>
      <c r="GI86">
        <v>0</v>
      </c>
      <c r="GJ86">
        <v>0</v>
      </c>
      <c r="GK86">
        <v>0</v>
      </c>
      <c r="GL86">
        <v>0</v>
      </c>
      <c r="GM86">
        <v>0</v>
      </c>
      <c r="GN86">
        <v>0</v>
      </c>
      <c r="GO86">
        <v>0</v>
      </c>
      <c r="GP86">
        <v>0</v>
      </c>
      <c r="GQ86">
        <v>0</v>
      </c>
      <c r="GR86">
        <v>0</v>
      </c>
      <c r="GS86">
        <v>0</v>
      </c>
      <c r="GT86">
        <v>0</v>
      </c>
      <c r="GU86">
        <v>0</v>
      </c>
      <c r="GV86">
        <v>0</v>
      </c>
      <c r="GW86">
        <v>0</v>
      </c>
      <c r="GX86">
        <v>0</v>
      </c>
      <c r="GY86">
        <v>0</v>
      </c>
      <c r="GZ86">
        <v>0</v>
      </c>
      <c r="HA86">
        <v>0</v>
      </c>
      <c r="HB86">
        <v>0</v>
      </c>
      <c r="HC86">
        <v>0</v>
      </c>
      <c r="HD86">
        <v>0</v>
      </c>
      <c r="HE86">
        <v>0</v>
      </c>
      <c r="HF86">
        <v>0</v>
      </c>
      <c r="HG86">
        <v>0</v>
      </c>
      <c r="HH86">
        <v>0</v>
      </c>
      <c r="HI86">
        <v>0</v>
      </c>
      <c r="HJ86">
        <v>0</v>
      </c>
      <c r="HK86">
        <v>0</v>
      </c>
      <c r="HL86">
        <v>0</v>
      </c>
      <c r="HM86" t="str">
        <v/>
      </c>
    </row>
    <row r="87" spans="2:221" x14ac:dyDescent="0.35">
      <c r="B87" t="str" cm="1">
        <f t="array" ref="B87:CX87">TRANSPOSE(_xlfn._xlws.SORT(_xlfn._xlws.FILTER(initialConditions[initial_conditions_level]&amp;" | "&amp;initialConditions[initial_conditions_name],initialConditions[experiment_ID]=A87)))</f>
        <v xml:space="preserve"> | </v>
      </c>
      <c r="C87" t="str">
        <v xml:space="preserve">0 | </v>
      </c>
      <c r="D87" t="str">
        <v xml:space="preserve">0 | </v>
      </c>
      <c r="E87" t="str">
        <v xml:space="preserve">0 | </v>
      </c>
      <c r="F87" t="str">
        <v xml:space="preserve">0 | </v>
      </c>
      <c r="G87" t="str">
        <v xml:space="preserve">0 | </v>
      </c>
      <c r="H87" t="str">
        <v xml:space="preserve">0 | </v>
      </c>
      <c r="I87" t="str">
        <v xml:space="preserve">0 | </v>
      </c>
      <c r="J87" t="str">
        <v xml:space="preserve">0 | </v>
      </c>
      <c r="K87" t="str">
        <v xml:space="preserve">0 | </v>
      </c>
      <c r="L87" t="str">
        <v xml:space="preserve">0 | </v>
      </c>
      <c r="M87" t="str">
        <v xml:space="preserve">0 | </v>
      </c>
      <c r="N87" t="str">
        <v xml:space="preserve">0 | </v>
      </c>
      <c r="O87" t="str">
        <v xml:space="preserve">0 | </v>
      </c>
      <c r="P87" t="str">
        <v xml:space="preserve">0 | </v>
      </c>
      <c r="Q87" t="str">
        <v xml:space="preserve">0 | </v>
      </c>
      <c r="R87" t="str">
        <v xml:space="preserve">0 | </v>
      </c>
      <c r="S87" t="str">
        <v xml:space="preserve">0 | </v>
      </c>
      <c r="T87" t="str">
        <v xml:space="preserve">0 | </v>
      </c>
      <c r="U87" t="str">
        <v xml:space="preserve">0 | </v>
      </c>
      <c r="V87" t="str">
        <v xml:space="preserve">0 | </v>
      </c>
      <c r="W87" t="str">
        <v xml:space="preserve">0 | </v>
      </c>
      <c r="X87" t="str">
        <v xml:space="preserve">0 | </v>
      </c>
      <c r="Y87" t="str">
        <v xml:space="preserve">0 | </v>
      </c>
      <c r="Z87" t="str">
        <v xml:space="preserve">0 | </v>
      </c>
      <c r="AA87" t="str">
        <v xml:space="preserve">0 | </v>
      </c>
      <c r="AB87" t="str">
        <v xml:space="preserve">0 | </v>
      </c>
      <c r="AC87" t="str">
        <v xml:space="preserve">0 | </v>
      </c>
      <c r="AD87" t="str">
        <v xml:space="preserve">0 | </v>
      </c>
      <c r="AE87" t="str">
        <v xml:space="preserve">0 | </v>
      </c>
      <c r="AF87" t="str">
        <v xml:space="preserve">0 | </v>
      </c>
      <c r="AG87" t="str">
        <v xml:space="preserve">0 | </v>
      </c>
      <c r="AH87" t="str">
        <v xml:space="preserve">0 | </v>
      </c>
      <c r="AI87" t="str">
        <v xml:space="preserve">0 | </v>
      </c>
      <c r="AJ87" t="str">
        <v xml:space="preserve">0 | </v>
      </c>
      <c r="AK87" t="str">
        <v xml:space="preserve">0 | </v>
      </c>
      <c r="AL87" t="str">
        <v xml:space="preserve">0 | </v>
      </c>
      <c r="AM87" t="str">
        <v xml:space="preserve">0 | </v>
      </c>
      <c r="AN87" t="str">
        <v xml:space="preserve">0 | </v>
      </c>
      <c r="AO87" t="str">
        <v xml:space="preserve">0 | </v>
      </c>
      <c r="AP87" t="str">
        <v xml:space="preserve">0 | </v>
      </c>
      <c r="AQ87" t="str">
        <v xml:space="preserve">0 | </v>
      </c>
      <c r="AR87" t="str">
        <v xml:space="preserve">0 | </v>
      </c>
      <c r="AS87" t="str">
        <v xml:space="preserve">0 | </v>
      </c>
      <c r="AT87" t="str">
        <v xml:space="preserve">0 | </v>
      </c>
      <c r="AU87" t="str">
        <v xml:space="preserve">0 | </v>
      </c>
      <c r="AV87" t="str">
        <v xml:space="preserve">0 | </v>
      </c>
      <c r="AW87" t="str">
        <v xml:space="preserve">0 | </v>
      </c>
      <c r="AX87" t="str">
        <v xml:space="preserve">0 | </v>
      </c>
      <c r="AY87" t="str">
        <v xml:space="preserve">0 | </v>
      </c>
      <c r="AZ87" t="str">
        <v xml:space="preserve">0 | </v>
      </c>
      <c r="BA87" t="str">
        <v xml:space="preserve">0 | </v>
      </c>
      <c r="BB87" t="str">
        <v xml:space="preserve">0 | </v>
      </c>
      <c r="BC87" t="str">
        <v xml:space="preserve">0 | </v>
      </c>
      <c r="BD87" t="str">
        <v xml:space="preserve">0 | </v>
      </c>
      <c r="BE87" t="str">
        <v xml:space="preserve">0 | </v>
      </c>
      <c r="BF87" t="str">
        <v xml:space="preserve">0 | </v>
      </c>
      <c r="BG87" t="str">
        <v xml:space="preserve">0 | </v>
      </c>
      <c r="BH87" t="str">
        <v xml:space="preserve">0 | </v>
      </c>
      <c r="BI87" t="str">
        <v xml:space="preserve">0 | </v>
      </c>
      <c r="BJ87" t="str">
        <v xml:space="preserve">0 | </v>
      </c>
      <c r="BK87" t="str">
        <v xml:space="preserve">0 | </v>
      </c>
      <c r="BL87" t="str">
        <v xml:space="preserve">0 | </v>
      </c>
      <c r="BM87" t="str">
        <v xml:space="preserve">0 | </v>
      </c>
      <c r="BN87" t="str">
        <v xml:space="preserve">0 | </v>
      </c>
      <c r="BO87" t="str">
        <v xml:space="preserve">0 | </v>
      </c>
      <c r="BP87" t="str">
        <v xml:space="preserve">0 | </v>
      </c>
      <c r="BQ87" t="str">
        <v xml:space="preserve">0 | </v>
      </c>
      <c r="BR87" t="str">
        <v xml:space="preserve">0 | </v>
      </c>
      <c r="BS87" t="str">
        <v xml:space="preserve">0 | </v>
      </c>
      <c r="BT87" t="str">
        <v xml:space="preserve">0 | </v>
      </c>
      <c r="BU87" t="str">
        <v xml:space="preserve">0 | </v>
      </c>
      <c r="BV87" t="str">
        <v xml:space="preserve">0 | </v>
      </c>
      <c r="BW87" t="str">
        <v xml:space="preserve">0 | </v>
      </c>
      <c r="BX87" t="str">
        <v xml:space="preserve">0 | </v>
      </c>
      <c r="BY87" t="str">
        <v xml:space="preserve">0 | </v>
      </c>
      <c r="BZ87" t="str">
        <v xml:space="preserve">0 | </v>
      </c>
      <c r="CA87" t="str">
        <v xml:space="preserve">0 | </v>
      </c>
      <c r="CB87" t="str">
        <v xml:space="preserve">0 | </v>
      </c>
      <c r="CC87" t="str">
        <v xml:space="preserve">0 | </v>
      </c>
      <c r="CD87" t="str">
        <v xml:space="preserve">0 | </v>
      </c>
      <c r="CE87" t="str">
        <v xml:space="preserve">0 | </v>
      </c>
      <c r="CF87" t="str">
        <v xml:space="preserve">0 | </v>
      </c>
      <c r="CG87" t="str">
        <v xml:space="preserve">0 | </v>
      </c>
      <c r="CH87" t="str">
        <v xml:space="preserve">0 | </v>
      </c>
      <c r="CI87" t="str">
        <v xml:space="preserve">0 | </v>
      </c>
      <c r="CJ87" t="str">
        <v xml:space="preserve">0 | </v>
      </c>
      <c r="CK87" t="str">
        <v xml:space="preserve">0 | </v>
      </c>
      <c r="CL87" t="str">
        <v xml:space="preserve">0 | </v>
      </c>
      <c r="CM87" t="str">
        <v xml:space="preserve">0 | </v>
      </c>
      <c r="CN87" t="str">
        <v xml:space="preserve">0 | </v>
      </c>
      <c r="CO87" t="str">
        <v xml:space="preserve">0 | </v>
      </c>
      <c r="CP87" t="str">
        <v xml:space="preserve">0 | </v>
      </c>
      <c r="CQ87" t="str">
        <v xml:space="preserve">0 | </v>
      </c>
      <c r="CR87" t="str">
        <v xml:space="preserve">0 | </v>
      </c>
      <c r="CS87" t="str">
        <v xml:space="preserve">0 | </v>
      </c>
      <c r="CT87" t="str">
        <v xml:space="preserve">0 | </v>
      </c>
      <c r="CU87" t="str">
        <v xml:space="preserve">0 | </v>
      </c>
      <c r="CV87" t="str">
        <v xml:space="preserve">0 | </v>
      </c>
      <c r="CW87" t="str">
        <v xml:space="preserve">0 | </v>
      </c>
      <c r="CX87" t="str">
        <v xml:space="preserve">0 | </v>
      </c>
      <c r="DQ87" cm="1">
        <f t="array" ref="DQ87:HM87">TRANSPOSE(_xlfn._xlws.SORT(_xlfn._xlws.FILTER(initialConditions[initial_conditions_level],initialConditions[experiment_ID]=A87)))</f>
        <v>0</v>
      </c>
      <c r="DR87">
        <v>0</v>
      </c>
      <c r="DS87">
        <v>0</v>
      </c>
      <c r="DT87">
        <v>0</v>
      </c>
      <c r="DU87">
        <v>0</v>
      </c>
      <c r="DV87">
        <v>0</v>
      </c>
      <c r="DW87">
        <v>0</v>
      </c>
      <c r="DX87">
        <v>0</v>
      </c>
      <c r="DY87">
        <v>0</v>
      </c>
      <c r="DZ87">
        <v>0</v>
      </c>
      <c r="EA87">
        <v>0</v>
      </c>
      <c r="EB87">
        <v>0</v>
      </c>
      <c r="EC87">
        <v>0</v>
      </c>
      <c r="ED87">
        <v>0</v>
      </c>
      <c r="EE87">
        <v>0</v>
      </c>
      <c r="EF87">
        <v>0</v>
      </c>
      <c r="EG87">
        <v>0</v>
      </c>
      <c r="EH87">
        <v>0</v>
      </c>
      <c r="EI87">
        <v>0</v>
      </c>
      <c r="EJ87">
        <v>0</v>
      </c>
      <c r="EK87">
        <v>0</v>
      </c>
      <c r="EL87">
        <v>0</v>
      </c>
      <c r="EM87">
        <v>0</v>
      </c>
      <c r="EN87">
        <v>0</v>
      </c>
      <c r="EO87">
        <v>0</v>
      </c>
      <c r="EP87">
        <v>0</v>
      </c>
      <c r="EQ87">
        <v>0</v>
      </c>
      <c r="ER87">
        <v>0</v>
      </c>
      <c r="ES87">
        <v>0</v>
      </c>
      <c r="ET87">
        <v>0</v>
      </c>
      <c r="EU87">
        <v>0</v>
      </c>
      <c r="EV87">
        <v>0</v>
      </c>
      <c r="EW87">
        <v>0</v>
      </c>
      <c r="EX87">
        <v>0</v>
      </c>
      <c r="EY87">
        <v>0</v>
      </c>
      <c r="EZ87">
        <v>0</v>
      </c>
      <c r="FA87">
        <v>0</v>
      </c>
      <c r="FB87">
        <v>0</v>
      </c>
      <c r="FC87">
        <v>0</v>
      </c>
      <c r="FD87">
        <v>0</v>
      </c>
      <c r="FE87">
        <v>0</v>
      </c>
      <c r="FF87">
        <v>0</v>
      </c>
      <c r="FG87">
        <v>0</v>
      </c>
      <c r="FH87">
        <v>0</v>
      </c>
      <c r="FI87">
        <v>0</v>
      </c>
      <c r="FJ87">
        <v>0</v>
      </c>
      <c r="FK87">
        <v>0</v>
      </c>
      <c r="FL87">
        <v>0</v>
      </c>
      <c r="FM87">
        <v>0</v>
      </c>
      <c r="FN87">
        <v>0</v>
      </c>
      <c r="FO87">
        <v>0</v>
      </c>
      <c r="FP87">
        <v>0</v>
      </c>
      <c r="FQ87">
        <v>0</v>
      </c>
      <c r="FR87">
        <v>0</v>
      </c>
      <c r="FS87">
        <v>0</v>
      </c>
      <c r="FT87">
        <v>0</v>
      </c>
      <c r="FU87">
        <v>0</v>
      </c>
      <c r="FV87">
        <v>0</v>
      </c>
      <c r="FW87">
        <v>0</v>
      </c>
      <c r="FX87">
        <v>0</v>
      </c>
      <c r="FY87">
        <v>0</v>
      </c>
      <c r="FZ87">
        <v>0</v>
      </c>
      <c r="GA87">
        <v>0</v>
      </c>
      <c r="GB87">
        <v>0</v>
      </c>
      <c r="GC87">
        <v>0</v>
      </c>
      <c r="GD87">
        <v>0</v>
      </c>
      <c r="GE87">
        <v>0</v>
      </c>
      <c r="GF87">
        <v>0</v>
      </c>
      <c r="GG87">
        <v>0</v>
      </c>
      <c r="GH87">
        <v>0</v>
      </c>
      <c r="GI87">
        <v>0</v>
      </c>
      <c r="GJ87">
        <v>0</v>
      </c>
      <c r="GK87">
        <v>0</v>
      </c>
      <c r="GL87">
        <v>0</v>
      </c>
      <c r="GM87">
        <v>0</v>
      </c>
      <c r="GN87">
        <v>0</v>
      </c>
      <c r="GO87">
        <v>0</v>
      </c>
      <c r="GP87">
        <v>0</v>
      </c>
      <c r="GQ87">
        <v>0</v>
      </c>
      <c r="GR87">
        <v>0</v>
      </c>
      <c r="GS87">
        <v>0</v>
      </c>
      <c r="GT87">
        <v>0</v>
      </c>
      <c r="GU87">
        <v>0</v>
      </c>
      <c r="GV87">
        <v>0</v>
      </c>
      <c r="GW87">
        <v>0</v>
      </c>
      <c r="GX87">
        <v>0</v>
      </c>
      <c r="GY87">
        <v>0</v>
      </c>
      <c r="GZ87">
        <v>0</v>
      </c>
      <c r="HA87">
        <v>0</v>
      </c>
      <c r="HB87">
        <v>0</v>
      </c>
      <c r="HC87">
        <v>0</v>
      </c>
      <c r="HD87">
        <v>0</v>
      </c>
      <c r="HE87">
        <v>0</v>
      </c>
      <c r="HF87">
        <v>0</v>
      </c>
      <c r="HG87">
        <v>0</v>
      </c>
      <c r="HH87">
        <v>0</v>
      </c>
      <c r="HI87">
        <v>0</v>
      </c>
      <c r="HJ87">
        <v>0</v>
      </c>
      <c r="HK87">
        <v>0</v>
      </c>
      <c r="HL87">
        <v>0</v>
      </c>
      <c r="HM87" t="str">
        <v/>
      </c>
    </row>
    <row r="88" spans="2:221" x14ac:dyDescent="0.35">
      <c r="B88" t="str" cm="1">
        <f t="array" ref="B88:CX88">TRANSPOSE(_xlfn._xlws.SORT(_xlfn._xlws.FILTER(initialConditions[initial_conditions_level]&amp;" | "&amp;initialConditions[initial_conditions_name],initialConditions[experiment_ID]=A88)))</f>
        <v xml:space="preserve"> | </v>
      </c>
      <c r="C88" t="str">
        <v xml:space="preserve">0 | </v>
      </c>
      <c r="D88" t="str">
        <v xml:space="preserve">0 | </v>
      </c>
      <c r="E88" t="str">
        <v xml:space="preserve">0 | </v>
      </c>
      <c r="F88" t="str">
        <v xml:space="preserve">0 | </v>
      </c>
      <c r="G88" t="str">
        <v xml:space="preserve">0 | </v>
      </c>
      <c r="H88" t="str">
        <v xml:space="preserve">0 | </v>
      </c>
      <c r="I88" t="str">
        <v xml:space="preserve">0 | </v>
      </c>
      <c r="J88" t="str">
        <v xml:space="preserve">0 | </v>
      </c>
      <c r="K88" t="str">
        <v xml:space="preserve">0 | </v>
      </c>
      <c r="L88" t="str">
        <v xml:space="preserve">0 | </v>
      </c>
      <c r="M88" t="str">
        <v xml:space="preserve">0 | </v>
      </c>
      <c r="N88" t="str">
        <v xml:space="preserve">0 | </v>
      </c>
      <c r="O88" t="str">
        <v xml:space="preserve">0 | </v>
      </c>
      <c r="P88" t="str">
        <v xml:space="preserve">0 | </v>
      </c>
      <c r="Q88" t="str">
        <v xml:space="preserve">0 | </v>
      </c>
      <c r="R88" t="str">
        <v xml:space="preserve">0 | </v>
      </c>
      <c r="S88" t="str">
        <v xml:space="preserve">0 | </v>
      </c>
      <c r="T88" t="str">
        <v xml:space="preserve">0 | </v>
      </c>
      <c r="U88" t="str">
        <v xml:space="preserve">0 | </v>
      </c>
      <c r="V88" t="str">
        <v xml:space="preserve">0 | </v>
      </c>
      <c r="W88" t="str">
        <v xml:space="preserve">0 | </v>
      </c>
      <c r="X88" t="str">
        <v xml:space="preserve">0 | </v>
      </c>
      <c r="Y88" t="str">
        <v xml:space="preserve">0 | </v>
      </c>
      <c r="Z88" t="str">
        <v xml:space="preserve">0 | </v>
      </c>
      <c r="AA88" t="str">
        <v xml:space="preserve">0 | </v>
      </c>
      <c r="AB88" t="str">
        <v xml:space="preserve">0 | </v>
      </c>
      <c r="AC88" t="str">
        <v xml:space="preserve">0 | </v>
      </c>
      <c r="AD88" t="str">
        <v xml:space="preserve">0 | </v>
      </c>
      <c r="AE88" t="str">
        <v xml:space="preserve">0 | </v>
      </c>
      <c r="AF88" t="str">
        <v xml:space="preserve">0 | </v>
      </c>
      <c r="AG88" t="str">
        <v xml:space="preserve">0 | </v>
      </c>
      <c r="AH88" t="str">
        <v xml:space="preserve">0 | </v>
      </c>
      <c r="AI88" t="str">
        <v xml:space="preserve">0 | </v>
      </c>
      <c r="AJ88" t="str">
        <v xml:space="preserve">0 | </v>
      </c>
      <c r="AK88" t="str">
        <v xml:space="preserve">0 | </v>
      </c>
      <c r="AL88" t="str">
        <v xml:space="preserve">0 | </v>
      </c>
      <c r="AM88" t="str">
        <v xml:space="preserve">0 | </v>
      </c>
      <c r="AN88" t="str">
        <v xml:space="preserve">0 | </v>
      </c>
      <c r="AO88" t="str">
        <v xml:space="preserve">0 | </v>
      </c>
      <c r="AP88" t="str">
        <v xml:space="preserve">0 | </v>
      </c>
      <c r="AQ88" t="str">
        <v xml:space="preserve">0 | </v>
      </c>
      <c r="AR88" t="str">
        <v xml:space="preserve">0 | </v>
      </c>
      <c r="AS88" t="str">
        <v xml:space="preserve">0 | </v>
      </c>
      <c r="AT88" t="str">
        <v xml:space="preserve">0 | </v>
      </c>
      <c r="AU88" t="str">
        <v xml:space="preserve">0 | </v>
      </c>
      <c r="AV88" t="str">
        <v xml:space="preserve">0 | </v>
      </c>
      <c r="AW88" t="str">
        <v xml:space="preserve">0 | </v>
      </c>
      <c r="AX88" t="str">
        <v xml:space="preserve">0 | </v>
      </c>
      <c r="AY88" t="str">
        <v xml:space="preserve">0 | </v>
      </c>
      <c r="AZ88" t="str">
        <v xml:space="preserve">0 | </v>
      </c>
      <c r="BA88" t="str">
        <v xml:space="preserve">0 | </v>
      </c>
      <c r="BB88" t="str">
        <v xml:space="preserve">0 | </v>
      </c>
      <c r="BC88" t="str">
        <v xml:space="preserve">0 | </v>
      </c>
      <c r="BD88" t="str">
        <v xml:space="preserve">0 | </v>
      </c>
      <c r="BE88" t="str">
        <v xml:space="preserve">0 | </v>
      </c>
      <c r="BF88" t="str">
        <v xml:space="preserve">0 | </v>
      </c>
      <c r="BG88" t="str">
        <v xml:space="preserve">0 | </v>
      </c>
      <c r="BH88" t="str">
        <v xml:space="preserve">0 | </v>
      </c>
      <c r="BI88" t="str">
        <v xml:space="preserve">0 | </v>
      </c>
      <c r="BJ88" t="str">
        <v xml:space="preserve">0 | </v>
      </c>
      <c r="BK88" t="str">
        <v xml:space="preserve">0 | </v>
      </c>
      <c r="BL88" t="str">
        <v xml:space="preserve">0 | </v>
      </c>
      <c r="BM88" t="str">
        <v xml:space="preserve">0 | </v>
      </c>
      <c r="BN88" t="str">
        <v xml:space="preserve">0 | </v>
      </c>
      <c r="BO88" t="str">
        <v xml:space="preserve">0 | </v>
      </c>
      <c r="BP88" t="str">
        <v xml:space="preserve">0 | </v>
      </c>
      <c r="BQ88" t="str">
        <v xml:space="preserve">0 | </v>
      </c>
      <c r="BR88" t="str">
        <v xml:space="preserve">0 | </v>
      </c>
      <c r="BS88" t="str">
        <v xml:space="preserve">0 | </v>
      </c>
      <c r="BT88" t="str">
        <v xml:space="preserve">0 | </v>
      </c>
      <c r="BU88" t="str">
        <v xml:space="preserve">0 | </v>
      </c>
      <c r="BV88" t="str">
        <v xml:space="preserve">0 | </v>
      </c>
      <c r="BW88" t="str">
        <v xml:space="preserve">0 | </v>
      </c>
      <c r="BX88" t="str">
        <v xml:space="preserve">0 | </v>
      </c>
      <c r="BY88" t="str">
        <v xml:space="preserve">0 | </v>
      </c>
      <c r="BZ88" t="str">
        <v xml:space="preserve">0 | </v>
      </c>
      <c r="CA88" t="str">
        <v xml:space="preserve">0 | </v>
      </c>
      <c r="CB88" t="str">
        <v xml:space="preserve">0 | </v>
      </c>
      <c r="CC88" t="str">
        <v xml:space="preserve">0 | </v>
      </c>
      <c r="CD88" t="str">
        <v xml:space="preserve">0 | </v>
      </c>
      <c r="CE88" t="str">
        <v xml:space="preserve">0 | </v>
      </c>
      <c r="CF88" t="str">
        <v xml:space="preserve">0 | </v>
      </c>
      <c r="CG88" t="str">
        <v xml:space="preserve">0 | </v>
      </c>
      <c r="CH88" t="str">
        <v xml:space="preserve">0 | </v>
      </c>
      <c r="CI88" t="str">
        <v xml:space="preserve">0 | </v>
      </c>
      <c r="CJ88" t="str">
        <v xml:space="preserve">0 | </v>
      </c>
      <c r="CK88" t="str">
        <v xml:space="preserve">0 | </v>
      </c>
      <c r="CL88" t="str">
        <v xml:space="preserve">0 | </v>
      </c>
      <c r="CM88" t="str">
        <v xml:space="preserve">0 | </v>
      </c>
      <c r="CN88" t="str">
        <v xml:space="preserve">0 | </v>
      </c>
      <c r="CO88" t="str">
        <v xml:space="preserve">0 | </v>
      </c>
      <c r="CP88" t="str">
        <v xml:space="preserve">0 | </v>
      </c>
      <c r="CQ88" t="str">
        <v xml:space="preserve">0 | </v>
      </c>
      <c r="CR88" t="str">
        <v xml:space="preserve">0 | </v>
      </c>
      <c r="CS88" t="str">
        <v xml:space="preserve">0 | </v>
      </c>
      <c r="CT88" t="str">
        <v xml:space="preserve">0 | </v>
      </c>
      <c r="CU88" t="str">
        <v xml:space="preserve">0 | </v>
      </c>
      <c r="CV88" t="str">
        <v xml:space="preserve">0 | </v>
      </c>
      <c r="CW88" t="str">
        <v xml:space="preserve">0 | </v>
      </c>
      <c r="CX88" t="str">
        <v xml:space="preserve">0 | </v>
      </c>
      <c r="DQ88" cm="1">
        <f t="array" ref="DQ88:HM88">TRANSPOSE(_xlfn._xlws.SORT(_xlfn._xlws.FILTER(initialConditions[initial_conditions_level],initialConditions[experiment_ID]=A88)))</f>
        <v>0</v>
      </c>
      <c r="DR88">
        <v>0</v>
      </c>
      <c r="DS88">
        <v>0</v>
      </c>
      <c r="DT88">
        <v>0</v>
      </c>
      <c r="DU88">
        <v>0</v>
      </c>
      <c r="DV88">
        <v>0</v>
      </c>
      <c r="DW88">
        <v>0</v>
      </c>
      <c r="DX88">
        <v>0</v>
      </c>
      <c r="DY88">
        <v>0</v>
      </c>
      <c r="DZ88">
        <v>0</v>
      </c>
      <c r="EA88">
        <v>0</v>
      </c>
      <c r="EB88">
        <v>0</v>
      </c>
      <c r="EC88">
        <v>0</v>
      </c>
      <c r="ED88">
        <v>0</v>
      </c>
      <c r="EE88">
        <v>0</v>
      </c>
      <c r="EF88">
        <v>0</v>
      </c>
      <c r="EG88">
        <v>0</v>
      </c>
      <c r="EH88">
        <v>0</v>
      </c>
      <c r="EI88">
        <v>0</v>
      </c>
      <c r="EJ88">
        <v>0</v>
      </c>
      <c r="EK88">
        <v>0</v>
      </c>
      <c r="EL88">
        <v>0</v>
      </c>
      <c r="EM88">
        <v>0</v>
      </c>
      <c r="EN88">
        <v>0</v>
      </c>
      <c r="EO88">
        <v>0</v>
      </c>
      <c r="EP88">
        <v>0</v>
      </c>
      <c r="EQ88">
        <v>0</v>
      </c>
      <c r="ER88">
        <v>0</v>
      </c>
      <c r="ES88">
        <v>0</v>
      </c>
      <c r="ET88">
        <v>0</v>
      </c>
      <c r="EU88">
        <v>0</v>
      </c>
      <c r="EV88">
        <v>0</v>
      </c>
      <c r="EW88">
        <v>0</v>
      </c>
      <c r="EX88">
        <v>0</v>
      </c>
      <c r="EY88">
        <v>0</v>
      </c>
      <c r="EZ88">
        <v>0</v>
      </c>
      <c r="FA88">
        <v>0</v>
      </c>
      <c r="FB88">
        <v>0</v>
      </c>
      <c r="FC88">
        <v>0</v>
      </c>
      <c r="FD88">
        <v>0</v>
      </c>
      <c r="FE88">
        <v>0</v>
      </c>
      <c r="FF88">
        <v>0</v>
      </c>
      <c r="FG88">
        <v>0</v>
      </c>
      <c r="FH88">
        <v>0</v>
      </c>
      <c r="FI88">
        <v>0</v>
      </c>
      <c r="FJ88">
        <v>0</v>
      </c>
      <c r="FK88">
        <v>0</v>
      </c>
      <c r="FL88">
        <v>0</v>
      </c>
      <c r="FM88">
        <v>0</v>
      </c>
      <c r="FN88">
        <v>0</v>
      </c>
      <c r="FO88">
        <v>0</v>
      </c>
      <c r="FP88">
        <v>0</v>
      </c>
      <c r="FQ88">
        <v>0</v>
      </c>
      <c r="FR88">
        <v>0</v>
      </c>
      <c r="FS88">
        <v>0</v>
      </c>
      <c r="FT88">
        <v>0</v>
      </c>
      <c r="FU88">
        <v>0</v>
      </c>
      <c r="FV88">
        <v>0</v>
      </c>
      <c r="FW88">
        <v>0</v>
      </c>
      <c r="FX88">
        <v>0</v>
      </c>
      <c r="FY88">
        <v>0</v>
      </c>
      <c r="FZ88">
        <v>0</v>
      </c>
      <c r="GA88">
        <v>0</v>
      </c>
      <c r="GB88">
        <v>0</v>
      </c>
      <c r="GC88">
        <v>0</v>
      </c>
      <c r="GD88">
        <v>0</v>
      </c>
      <c r="GE88">
        <v>0</v>
      </c>
      <c r="GF88">
        <v>0</v>
      </c>
      <c r="GG88">
        <v>0</v>
      </c>
      <c r="GH88">
        <v>0</v>
      </c>
      <c r="GI88">
        <v>0</v>
      </c>
      <c r="GJ88">
        <v>0</v>
      </c>
      <c r="GK88">
        <v>0</v>
      </c>
      <c r="GL88">
        <v>0</v>
      </c>
      <c r="GM88">
        <v>0</v>
      </c>
      <c r="GN88">
        <v>0</v>
      </c>
      <c r="GO88">
        <v>0</v>
      </c>
      <c r="GP88">
        <v>0</v>
      </c>
      <c r="GQ88">
        <v>0</v>
      </c>
      <c r="GR88">
        <v>0</v>
      </c>
      <c r="GS88">
        <v>0</v>
      </c>
      <c r="GT88">
        <v>0</v>
      </c>
      <c r="GU88">
        <v>0</v>
      </c>
      <c r="GV88">
        <v>0</v>
      </c>
      <c r="GW88">
        <v>0</v>
      </c>
      <c r="GX88">
        <v>0</v>
      </c>
      <c r="GY88">
        <v>0</v>
      </c>
      <c r="GZ88">
        <v>0</v>
      </c>
      <c r="HA88">
        <v>0</v>
      </c>
      <c r="HB88">
        <v>0</v>
      </c>
      <c r="HC88">
        <v>0</v>
      </c>
      <c r="HD88">
        <v>0</v>
      </c>
      <c r="HE88">
        <v>0</v>
      </c>
      <c r="HF88">
        <v>0</v>
      </c>
      <c r="HG88">
        <v>0</v>
      </c>
      <c r="HH88">
        <v>0</v>
      </c>
      <c r="HI88">
        <v>0</v>
      </c>
      <c r="HJ88">
        <v>0</v>
      </c>
      <c r="HK88">
        <v>0</v>
      </c>
      <c r="HL88">
        <v>0</v>
      </c>
      <c r="HM88" t="str">
        <v/>
      </c>
    </row>
    <row r="89" spans="2:221" x14ac:dyDescent="0.35">
      <c r="B89" t="str" cm="1">
        <f t="array" ref="B89:CX89">TRANSPOSE(_xlfn._xlws.SORT(_xlfn._xlws.FILTER(initialConditions[initial_conditions_level]&amp;" | "&amp;initialConditions[initial_conditions_name],initialConditions[experiment_ID]=A89)))</f>
        <v xml:space="preserve"> | </v>
      </c>
      <c r="C89" t="str">
        <v xml:space="preserve">0 | </v>
      </c>
      <c r="D89" t="str">
        <v xml:space="preserve">0 | </v>
      </c>
      <c r="E89" t="str">
        <v xml:space="preserve">0 | </v>
      </c>
      <c r="F89" t="str">
        <v xml:space="preserve">0 | </v>
      </c>
      <c r="G89" t="str">
        <v xml:space="preserve">0 | </v>
      </c>
      <c r="H89" t="str">
        <v xml:space="preserve">0 | </v>
      </c>
      <c r="I89" t="str">
        <v xml:space="preserve">0 | </v>
      </c>
      <c r="J89" t="str">
        <v xml:space="preserve">0 | </v>
      </c>
      <c r="K89" t="str">
        <v xml:space="preserve">0 | </v>
      </c>
      <c r="L89" t="str">
        <v xml:space="preserve">0 | </v>
      </c>
      <c r="M89" t="str">
        <v xml:space="preserve">0 | </v>
      </c>
      <c r="N89" t="str">
        <v xml:space="preserve">0 | </v>
      </c>
      <c r="O89" t="str">
        <v xml:space="preserve">0 | </v>
      </c>
      <c r="P89" t="str">
        <v xml:space="preserve">0 | </v>
      </c>
      <c r="Q89" t="str">
        <v xml:space="preserve">0 | </v>
      </c>
      <c r="R89" t="str">
        <v xml:space="preserve">0 | </v>
      </c>
      <c r="S89" t="str">
        <v xml:space="preserve">0 | </v>
      </c>
      <c r="T89" t="str">
        <v xml:space="preserve">0 | </v>
      </c>
      <c r="U89" t="str">
        <v xml:space="preserve">0 | </v>
      </c>
      <c r="V89" t="str">
        <v xml:space="preserve">0 | </v>
      </c>
      <c r="W89" t="str">
        <v xml:space="preserve">0 | </v>
      </c>
      <c r="X89" t="str">
        <v xml:space="preserve">0 | </v>
      </c>
      <c r="Y89" t="str">
        <v xml:space="preserve">0 | </v>
      </c>
      <c r="Z89" t="str">
        <v xml:space="preserve">0 | </v>
      </c>
      <c r="AA89" t="str">
        <v xml:space="preserve">0 | </v>
      </c>
      <c r="AB89" t="str">
        <v xml:space="preserve">0 | </v>
      </c>
      <c r="AC89" t="str">
        <v xml:space="preserve">0 | </v>
      </c>
      <c r="AD89" t="str">
        <v xml:space="preserve">0 | </v>
      </c>
      <c r="AE89" t="str">
        <v xml:space="preserve">0 | </v>
      </c>
      <c r="AF89" t="str">
        <v xml:space="preserve">0 | </v>
      </c>
      <c r="AG89" t="str">
        <v xml:space="preserve">0 | </v>
      </c>
      <c r="AH89" t="str">
        <v xml:space="preserve">0 | </v>
      </c>
      <c r="AI89" t="str">
        <v xml:space="preserve">0 | </v>
      </c>
      <c r="AJ89" t="str">
        <v xml:space="preserve">0 | </v>
      </c>
      <c r="AK89" t="str">
        <v xml:space="preserve">0 | </v>
      </c>
      <c r="AL89" t="str">
        <v xml:space="preserve">0 | </v>
      </c>
      <c r="AM89" t="str">
        <v xml:space="preserve">0 | </v>
      </c>
      <c r="AN89" t="str">
        <v xml:space="preserve">0 | </v>
      </c>
      <c r="AO89" t="str">
        <v xml:space="preserve">0 | </v>
      </c>
      <c r="AP89" t="str">
        <v xml:space="preserve">0 | </v>
      </c>
      <c r="AQ89" t="str">
        <v xml:space="preserve">0 | </v>
      </c>
      <c r="AR89" t="str">
        <v xml:space="preserve">0 | </v>
      </c>
      <c r="AS89" t="str">
        <v xml:space="preserve">0 | </v>
      </c>
      <c r="AT89" t="str">
        <v xml:space="preserve">0 | </v>
      </c>
      <c r="AU89" t="str">
        <v xml:space="preserve">0 | </v>
      </c>
      <c r="AV89" t="str">
        <v xml:space="preserve">0 | </v>
      </c>
      <c r="AW89" t="str">
        <v xml:space="preserve">0 | </v>
      </c>
      <c r="AX89" t="str">
        <v xml:space="preserve">0 | </v>
      </c>
      <c r="AY89" t="str">
        <v xml:space="preserve">0 | </v>
      </c>
      <c r="AZ89" t="str">
        <v xml:space="preserve">0 | </v>
      </c>
      <c r="BA89" t="str">
        <v xml:space="preserve">0 | </v>
      </c>
      <c r="BB89" t="str">
        <v xml:space="preserve">0 | </v>
      </c>
      <c r="BC89" t="str">
        <v xml:space="preserve">0 | </v>
      </c>
      <c r="BD89" t="str">
        <v xml:space="preserve">0 | </v>
      </c>
      <c r="BE89" t="str">
        <v xml:space="preserve">0 | </v>
      </c>
      <c r="BF89" t="str">
        <v xml:space="preserve">0 | </v>
      </c>
      <c r="BG89" t="str">
        <v xml:space="preserve">0 | </v>
      </c>
      <c r="BH89" t="str">
        <v xml:space="preserve">0 | </v>
      </c>
      <c r="BI89" t="str">
        <v xml:space="preserve">0 | </v>
      </c>
      <c r="BJ89" t="str">
        <v xml:space="preserve">0 | </v>
      </c>
      <c r="BK89" t="str">
        <v xml:space="preserve">0 | </v>
      </c>
      <c r="BL89" t="str">
        <v xml:space="preserve">0 | </v>
      </c>
      <c r="BM89" t="str">
        <v xml:space="preserve">0 | </v>
      </c>
      <c r="BN89" t="str">
        <v xml:space="preserve">0 | </v>
      </c>
      <c r="BO89" t="str">
        <v xml:space="preserve">0 | </v>
      </c>
      <c r="BP89" t="str">
        <v xml:space="preserve">0 | </v>
      </c>
      <c r="BQ89" t="str">
        <v xml:space="preserve">0 | </v>
      </c>
      <c r="BR89" t="str">
        <v xml:space="preserve">0 | </v>
      </c>
      <c r="BS89" t="str">
        <v xml:space="preserve">0 | </v>
      </c>
      <c r="BT89" t="str">
        <v xml:space="preserve">0 | </v>
      </c>
      <c r="BU89" t="str">
        <v xml:space="preserve">0 | </v>
      </c>
      <c r="BV89" t="str">
        <v xml:space="preserve">0 | </v>
      </c>
      <c r="BW89" t="str">
        <v xml:space="preserve">0 | </v>
      </c>
      <c r="BX89" t="str">
        <v xml:space="preserve">0 | </v>
      </c>
      <c r="BY89" t="str">
        <v xml:space="preserve">0 | </v>
      </c>
      <c r="BZ89" t="str">
        <v xml:space="preserve">0 | </v>
      </c>
      <c r="CA89" t="str">
        <v xml:space="preserve">0 | </v>
      </c>
      <c r="CB89" t="str">
        <v xml:space="preserve">0 | </v>
      </c>
      <c r="CC89" t="str">
        <v xml:space="preserve">0 | </v>
      </c>
      <c r="CD89" t="str">
        <v xml:space="preserve">0 | </v>
      </c>
      <c r="CE89" t="str">
        <v xml:space="preserve">0 | </v>
      </c>
      <c r="CF89" t="str">
        <v xml:space="preserve">0 | </v>
      </c>
      <c r="CG89" t="str">
        <v xml:space="preserve">0 | </v>
      </c>
      <c r="CH89" t="str">
        <v xml:space="preserve">0 | </v>
      </c>
      <c r="CI89" t="str">
        <v xml:space="preserve">0 | </v>
      </c>
      <c r="CJ89" t="str">
        <v xml:space="preserve">0 | </v>
      </c>
      <c r="CK89" t="str">
        <v xml:space="preserve">0 | </v>
      </c>
      <c r="CL89" t="str">
        <v xml:space="preserve">0 | </v>
      </c>
      <c r="CM89" t="str">
        <v xml:space="preserve">0 | </v>
      </c>
      <c r="CN89" t="str">
        <v xml:space="preserve">0 | </v>
      </c>
      <c r="CO89" t="str">
        <v xml:space="preserve">0 | </v>
      </c>
      <c r="CP89" t="str">
        <v xml:space="preserve">0 | </v>
      </c>
      <c r="CQ89" t="str">
        <v xml:space="preserve">0 | </v>
      </c>
      <c r="CR89" t="str">
        <v xml:space="preserve">0 | </v>
      </c>
      <c r="CS89" t="str">
        <v xml:space="preserve">0 | </v>
      </c>
      <c r="CT89" t="str">
        <v xml:space="preserve">0 | </v>
      </c>
      <c r="CU89" t="str">
        <v xml:space="preserve">0 | </v>
      </c>
      <c r="CV89" t="str">
        <v xml:space="preserve">0 | </v>
      </c>
      <c r="CW89" t="str">
        <v xml:space="preserve">0 | </v>
      </c>
      <c r="CX89" t="str">
        <v xml:space="preserve">0 | </v>
      </c>
      <c r="DQ89" cm="1">
        <f t="array" ref="DQ89:HM89">TRANSPOSE(_xlfn._xlws.SORT(_xlfn._xlws.FILTER(initialConditions[initial_conditions_level],initialConditions[experiment_ID]=A89)))</f>
        <v>0</v>
      </c>
      <c r="DR89">
        <v>0</v>
      </c>
      <c r="DS89">
        <v>0</v>
      </c>
      <c r="DT89">
        <v>0</v>
      </c>
      <c r="DU89">
        <v>0</v>
      </c>
      <c r="DV89">
        <v>0</v>
      </c>
      <c r="DW89">
        <v>0</v>
      </c>
      <c r="DX89">
        <v>0</v>
      </c>
      <c r="DY89">
        <v>0</v>
      </c>
      <c r="DZ89">
        <v>0</v>
      </c>
      <c r="EA89">
        <v>0</v>
      </c>
      <c r="EB89">
        <v>0</v>
      </c>
      <c r="EC89">
        <v>0</v>
      </c>
      <c r="ED89">
        <v>0</v>
      </c>
      <c r="EE89">
        <v>0</v>
      </c>
      <c r="EF89">
        <v>0</v>
      </c>
      <c r="EG89">
        <v>0</v>
      </c>
      <c r="EH89">
        <v>0</v>
      </c>
      <c r="EI89">
        <v>0</v>
      </c>
      <c r="EJ89">
        <v>0</v>
      </c>
      <c r="EK89">
        <v>0</v>
      </c>
      <c r="EL89">
        <v>0</v>
      </c>
      <c r="EM89">
        <v>0</v>
      </c>
      <c r="EN89">
        <v>0</v>
      </c>
      <c r="EO89">
        <v>0</v>
      </c>
      <c r="EP89">
        <v>0</v>
      </c>
      <c r="EQ89">
        <v>0</v>
      </c>
      <c r="ER89">
        <v>0</v>
      </c>
      <c r="ES89">
        <v>0</v>
      </c>
      <c r="ET89">
        <v>0</v>
      </c>
      <c r="EU89">
        <v>0</v>
      </c>
      <c r="EV89">
        <v>0</v>
      </c>
      <c r="EW89">
        <v>0</v>
      </c>
      <c r="EX89">
        <v>0</v>
      </c>
      <c r="EY89">
        <v>0</v>
      </c>
      <c r="EZ89">
        <v>0</v>
      </c>
      <c r="FA89">
        <v>0</v>
      </c>
      <c r="FB89">
        <v>0</v>
      </c>
      <c r="FC89">
        <v>0</v>
      </c>
      <c r="FD89">
        <v>0</v>
      </c>
      <c r="FE89">
        <v>0</v>
      </c>
      <c r="FF89">
        <v>0</v>
      </c>
      <c r="FG89">
        <v>0</v>
      </c>
      <c r="FH89">
        <v>0</v>
      </c>
      <c r="FI89">
        <v>0</v>
      </c>
      <c r="FJ89">
        <v>0</v>
      </c>
      <c r="FK89">
        <v>0</v>
      </c>
      <c r="FL89">
        <v>0</v>
      </c>
      <c r="FM89">
        <v>0</v>
      </c>
      <c r="FN89">
        <v>0</v>
      </c>
      <c r="FO89">
        <v>0</v>
      </c>
      <c r="FP89">
        <v>0</v>
      </c>
      <c r="FQ89">
        <v>0</v>
      </c>
      <c r="FR89">
        <v>0</v>
      </c>
      <c r="FS89">
        <v>0</v>
      </c>
      <c r="FT89">
        <v>0</v>
      </c>
      <c r="FU89">
        <v>0</v>
      </c>
      <c r="FV89">
        <v>0</v>
      </c>
      <c r="FW89">
        <v>0</v>
      </c>
      <c r="FX89">
        <v>0</v>
      </c>
      <c r="FY89">
        <v>0</v>
      </c>
      <c r="FZ89">
        <v>0</v>
      </c>
      <c r="GA89">
        <v>0</v>
      </c>
      <c r="GB89">
        <v>0</v>
      </c>
      <c r="GC89">
        <v>0</v>
      </c>
      <c r="GD89">
        <v>0</v>
      </c>
      <c r="GE89">
        <v>0</v>
      </c>
      <c r="GF89">
        <v>0</v>
      </c>
      <c r="GG89">
        <v>0</v>
      </c>
      <c r="GH89">
        <v>0</v>
      </c>
      <c r="GI89">
        <v>0</v>
      </c>
      <c r="GJ89">
        <v>0</v>
      </c>
      <c r="GK89">
        <v>0</v>
      </c>
      <c r="GL89">
        <v>0</v>
      </c>
      <c r="GM89">
        <v>0</v>
      </c>
      <c r="GN89">
        <v>0</v>
      </c>
      <c r="GO89">
        <v>0</v>
      </c>
      <c r="GP89">
        <v>0</v>
      </c>
      <c r="GQ89">
        <v>0</v>
      </c>
      <c r="GR89">
        <v>0</v>
      </c>
      <c r="GS89">
        <v>0</v>
      </c>
      <c r="GT89">
        <v>0</v>
      </c>
      <c r="GU89">
        <v>0</v>
      </c>
      <c r="GV89">
        <v>0</v>
      </c>
      <c r="GW89">
        <v>0</v>
      </c>
      <c r="GX89">
        <v>0</v>
      </c>
      <c r="GY89">
        <v>0</v>
      </c>
      <c r="GZ89">
        <v>0</v>
      </c>
      <c r="HA89">
        <v>0</v>
      </c>
      <c r="HB89">
        <v>0</v>
      </c>
      <c r="HC89">
        <v>0</v>
      </c>
      <c r="HD89">
        <v>0</v>
      </c>
      <c r="HE89">
        <v>0</v>
      </c>
      <c r="HF89">
        <v>0</v>
      </c>
      <c r="HG89">
        <v>0</v>
      </c>
      <c r="HH89">
        <v>0</v>
      </c>
      <c r="HI89">
        <v>0</v>
      </c>
      <c r="HJ89">
        <v>0</v>
      </c>
      <c r="HK89">
        <v>0</v>
      </c>
      <c r="HL89">
        <v>0</v>
      </c>
      <c r="HM89" t="str">
        <v/>
      </c>
    </row>
    <row r="90" spans="2:221" x14ac:dyDescent="0.35">
      <c r="B90" t="str" cm="1">
        <f t="array" ref="B90:CX90">TRANSPOSE(_xlfn._xlws.SORT(_xlfn._xlws.FILTER(initialConditions[initial_conditions_level]&amp;" | "&amp;initialConditions[initial_conditions_name],initialConditions[experiment_ID]=A90)))</f>
        <v xml:space="preserve"> | </v>
      </c>
      <c r="C90" t="str">
        <v xml:space="preserve">0 | </v>
      </c>
      <c r="D90" t="str">
        <v xml:space="preserve">0 | </v>
      </c>
      <c r="E90" t="str">
        <v xml:space="preserve">0 | </v>
      </c>
      <c r="F90" t="str">
        <v xml:space="preserve">0 | </v>
      </c>
      <c r="G90" t="str">
        <v xml:space="preserve">0 | </v>
      </c>
      <c r="H90" t="str">
        <v xml:space="preserve">0 | </v>
      </c>
      <c r="I90" t="str">
        <v xml:space="preserve">0 | </v>
      </c>
      <c r="J90" t="str">
        <v xml:space="preserve">0 | </v>
      </c>
      <c r="K90" t="str">
        <v xml:space="preserve">0 | </v>
      </c>
      <c r="L90" t="str">
        <v xml:space="preserve">0 | </v>
      </c>
      <c r="M90" t="str">
        <v xml:space="preserve">0 | </v>
      </c>
      <c r="N90" t="str">
        <v xml:space="preserve">0 | </v>
      </c>
      <c r="O90" t="str">
        <v xml:space="preserve">0 | </v>
      </c>
      <c r="P90" t="str">
        <v xml:space="preserve">0 | </v>
      </c>
      <c r="Q90" t="str">
        <v xml:space="preserve">0 | </v>
      </c>
      <c r="R90" t="str">
        <v xml:space="preserve">0 | </v>
      </c>
      <c r="S90" t="str">
        <v xml:space="preserve">0 | </v>
      </c>
      <c r="T90" t="str">
        <v xml:space="preserve">0 | </v>
      </c>
      <c r="U90" t="str">
        <v xml:space="preserve">0 | </v>
      </c>
      <c r="V90" t="str">
        <v xml:space="preserve">0 | </v>
      </c>
      <c r="W90" t="str">
        <v xml:space="preserve">0 | </v>
      </c>
      <c r="X90" t="str">
        <v xml:space="preserve">0 | </v>
      </c>
      <c r="Y90" t="str">
        <v xml:space="preserve">0 | </v>
      </c>
      <c r="Z90" t="str">
        <v xml:space="preserve">0 | </v>
      </c>
      <c r="AA90" t="str">
        <v xml:space="preserve">0 | </v>
      </c>
      <c r="AB90" t="str">
        <v xml:space="preserve">0 | </v>
      </c>
      <c r="AC90" t="str">
        <v xml:space="preserve">0 | </v>
      </c>
      <c r="AD90" t="str">
        <v xml:space="preserve">0 | </v>
      </c>
      <c r="AE90" t="str">
        <v xml:space="preserve">0 | </v>
      </c>
      <c r="AF90" t="str">
        <v xml:space="preserve">0 | </v>
      </c>
      <c r="AG90" t="str">
        <v xml:space="preserve">0 | </v>
      </c>
      <c r="AH90" t="str">
        <v xml:space="preserve">0 | </v>
      </c>
      <c r="AI90" t="str">
        <v xml:space="preserve">0 | </v>
      </c>
      <c r="AJ90" t="str">
        <v xml:space="preserve">0 | </v>
      </c>
      <c r="AK90" t="str">
        <v xml:space="preserve">0 | </v>
      </c>
      <c r="AL90" t="str">
        <v xml:space="preserve">0 | </v>
      </c>
      <c r="AM90" t="str">
        <v xml:space="preserve">0 | </v>
      </c>
      <c r="AN90" t="str">
        <v xml:space="preserve">0 | </v>
      </c>
      <c r="AO90" t="str">
        <v xml:space="preserve">0 | </v>
      </c>
      <c r="AP90" t="str">
        <v xml:space="preserve">0 | </v>
      </c>
      <c r="AQ90" t="str">
        <v xml:space="preserve">0 | </v>
      </c>
      <c r="AR90" t="str">
        <v xml:space="preserve">0 | </v>
      </c>
      <c r="AS90" t="str">
        <v xml:space="preserve">0 | </v>
      </c>
      <c r="AT90" t="str">
        <v xml:space="preserve">0 | </v>
      </c>
      <c r="AU90" t="str">
        <v xml:space="preserve">0 | </v>
      </c>
      <c r="AV90" t="str">
        <v xml:space="preserve">0 | </v>
      </c>
      <c r="AW90" t="str">
        <v xml:space="preserve">0 | </v>
      </c>
      <c r="AX90" t="str">
        <v xml:space="preserve">0 | </v>
      </c>
      <c r="AY90" t="str">
        <v xml:space="preserve">0 | </v>
      </c>
      <c r="AZ90" t="str">
        <v xml:space="preserve">0 | </v>
      </c>
      <c r="BA90" t="str">
        <v xml:space="preserve">0 | </v>
      </c>
      <c r="BB90" t="str">
        <v xml:space="preserve">0 | </v>
      </c>
      <c r="BC90" t="str">
        <v xml:space="preserve">0 | </v>
      </c>
      <c r="BD90" t="str">
        <v xml:space="preserve">0 | </v>
      </c>
      <c r="BE90" t="str">
        <v xml:space="preserve">0 | </v>
      </c>
      <c r="BF90" t="str">
        <v xml:space="preserve">0 | </v>
      </c>
      <c r="BG90" t="str">
        <v xml:space="preserve">0 | </v>
      </c>
      <c r="BH90" t="str">
        <v xml:space="preserve">0 | </v>
      </c>
      <c r="BI90" t="str">
        <v xml:space="preserve">0 | </v>
      </c>
      <c r="BJ90" t="str">
        <v xml:space="preserve">0 | </v>
      </c>
      <c r="BK90" t="str">
        <v xml:space="preserve">0 | </v>
      </c>
      <c r="BL90" t="str">
        <v xml:space="preserve">0 | </v>
      </c>
      <c r="BM90" t="str">
        <v xml:space="preserve">0 | </v>
      </c>
      <c r="BN90" t="str">
        <v xml:space="preserve">0 | </v>
      </c>
      <c r="BO90" t="str">
        <v xml:space="preserve">0 | </v>
      </c>
      <c r="BP90" t="str">
        <v xml:space="preserve">0 | </v>
      </c>
      <c r="BQ90" t="str">
        <v xml:space="preserve">0 | </v>
      </c>
      <c r="BR90" t="str">
        <v xml:space="preserve">0 | </v>
      </c>
      <c r="BS90" t="str">
        <v xml:space="preserve">0 | </v>
      </c>
      <c r="BT90" t="str">
        <v xml:space="preserve">0 | </v>
      </c>
      <c r="BU90" t="str">
        <v xml:space="preserve">0 | </v>
      </c>
      <c r="BV90" t="str">
        <v xml:space="preserve">0 | </v>
      </c>
      <c r="BW90" t="str">
        <v xml:space="preserve">0 | </v>
      </c>
      <c r="BX90" t="str">
        <v xml:space="preserve">0 | </v>
      </c>
      <c r="BY90" t="str">
        <v xml:space="preserve">0 | </v>
      </c>
      <c r="BZ90" t="str">
        <v xml:space="preserve">0 | </v>
      </c>
      <c r="CA90" t="str">
        <v xml:space="preserve">0 | </v>
      </c>
      <c r="CB90" t="str">
        <v xml:space="preserve">0 | </v>
      </c>
      <c r="CC90" t="str">
        <v xml:space="preserve">0 | </v>
      </c>
      <c r="CD90" t="str">
        <v xml:space="preserve">0 | </v>
      </c>
      <c r="CE90" t="str">
        <v xml:space="preserve">0 | </v>
      </c>
      <c r="CF90" t="str">
        <v xml:space="preserve">0 | </v>
      </c>
      <c r="CG90" t="str">
        <v xml:space="preserve">0 | </v>
      </c>
      <c r="CH90" t="str">
        <v xml:space="preserve">0 | </v>
      </c>
      <c r="CI90" t="str">
        <v xml:space="preserve">0 | </v>
      </c>
      <c r="CJ90" t="str">
        <v xml:space="preserve">0 | </v>
      </c>
      <c r="CK90" t="str">
        <v xml:space="preserve">0 | </v>
      </c>
      <c r="CL90" t="str">
        <v xml:space="preserve">0 | </v>
      </c>
      <c r="CM90" t="str">
        <v xml:space="preserve">0 | </v>
      </c>
      <c r="CN90" t="str">
        <v xml:space="preserve">0 | </v>
      </c>
      <c r="CO90" t="str">
        <v xml:space="preserve">0 | </v>
      </c>
      <c r="CP90" t="str">
        <v xml:space="preserve">0 | </v>
      </c>
      <c r="CQ90" t="str">
        <v xml:space="preserve">0 | </v>
      </c>
      <c r="CR90" t="str">
        <v xml:space="preserve">0 | </v>
      </c>
      <c r="CS90" t="str">
        <v xml:space="preserve">0 | </v>
      </c>
      <c r="CT90" t="str">
        <v xml:space="preserve">0 | </v>
      </c>
      <c r="CU90" t="str">
        <v xml:space="preserve">0 | </v>
      </c>
      <c r="CV90" t="str">
        <v xml:space="preserve">0 | </v>
      </c>
      <c r="CW90" t="str">
        <v xml:space="preserve">0 | </v>
      </c>
      <c r="CX90" t="str">
        <v xml:space="preserve">0 | </v>
      </c>
      <c r="DQ90" cm="1">
        <f t="array" ref="DQ90:HM90">TRANSPOSE(_xlfn._xlws.SORT(_xlfn._xlws.FILTER(initialConditions[initial_conditions_level],initialConditions[experiment_ID]=A90)))</f>
        <v>0</v>
      </c>
      <c r="DR90">
        <v>0</v>
      </c>
      <c r="DS90">
        <v>0</v>
      </c>
      <c r="DT90">
        <v>0</v>
      </c>
      <c r="DU90">
        <v>0</v>
      </c>
      <c r="DV90">
        <v>0</v>
      </c>
      <c r="DW90">
        <v>0</v>
      </c>
      <c r="DX90">
        <v>0</v>
      </c>
      <c r="DY90">
        <v>0</v>
      </c>
      <c r="DZ90">
        <v>0</v>
      </c>
      <c r="EA90">
        <v>0</v>
      </c>
      <c r="EB90">
        <v>0</v>
      </c>
      <c r="EC90">
        <v>0</v>
      </c>
      <c r="ED90">
        <v>0</v>
      </c>
      <c r="EE90">
        <v>0</v>
      </c>
      <c r="EF90">
        <v>0</v>
      </c>
      <c r="EG90">
        <v>0</v>
      </c>
      <c r="EH90">
        <v>0</v>
      </c>
      <c r="EI90">
        <v>0</v>
      </c>
      <c r="EJ90">
        <v>0</v>
      </c>
      <c r="EK90">
        <v>0</v>
      </c>
      <c r="EL90">
        <v>0</v>
      </c>
      <c r="EM90">
        <v>0</v>
      </c>
      <c r="EN90">
        <v>0</v>
      </c>
      <c r="EO90">
        <v>0</v>
      </c>
      <c r="EP90">
        <v>0</v>
      </c>
      <c r="EQ90">
        <v>0</v>
      </c>
      <c r="ER90">
        <v>0</v>
      </c>
      <c r="ES90">
        <v>0</v>
      </c>
      <c r="ET90">
        <v>0</v>
      </c>
      <c r="EU90">
        <v>0</v>
      </c>
      <c r="EV90">
        <v>0</v>
      </c>
      <c r="EW90">
        <v>0</v>
      </c>
      <c r="EX90">
        <v>0</v>
      </c>
      <c r="EY90">
        <v>0</v>
      </c>
      <c r="EZ90">
        <v>0</v>
      </c>
      <c r="FA90">
        <v>0</v>
      </c>
      <c r="FB90">
        <v>0</v>
      </c>
      <c r="FC90">
        <v>0</v>
      </c>
      <c r="FD90">
        <v>0</v>
      </c>
      <c r="FE90">
        <v>0</v>
      </c>
      <c r="FF90">
        <v>0</v>
      </c>
      <c r="FG90">
        <v>0</v>
      </c>
      <c r="FH90">
        <v>0</v>
      </c>
      <c r="FI90">
        <v>0</v>
      </c>
      <c r="FJ90">
        <v>0</v>
      </c>
      <c r="FK90">
        <v>0</v>
      </c>
      <c r="FL90">
        <v>0</v>
      </c>
      <c r="FM90">
        <v>0</v>
      </c>
      <c r="FN90">
        <v>0</v>
      </c>
      <c r="FO90">
        <v>0</v>
      </c>
      <c r="FP90">
        <v>0</v>
      </c>
      <c r="FQ90">
        <v>0</v>
      </c>
      <c r="FR90">
        <v>0</v>
      </c>
      <c r="FS90">
        <v>0</v>
      </c>
      <c r="FT90">
        <v>0</v>
      </c>
      <c r="FU90">
        <v>0</v>
      </c>
      <c r="FV90">
        <v>0</v>
      </c>
      <c r="FW90">
        <v>0</v>
      </c>
      <c r="FX90">
        <v>0</v>
      </c>
      <c r="FY90">
        <v>0</v>
      </c>
      <c r="FZ90">
        <v>0</v>
      </c>
      <c r="GA90">
        <v>0</v>
      </c>
      <c r="GB90">
        <v>0</v>
      </c>
      <c r="GC90">
        <v>0</v>
      </c>
      <c r="GD90">
        <v>0</v>
      </c>
      <c r="GE90">
        <v>0</v>
      </c>
      <c r="GF90">
        <v>0</v>
      </c>
      <c r="GG90">
        <v>0</v>
      </c>
      <c r="GH90">
        <v>0</v>
      </c>
      <c r="GI90">
        <v>0</v>
      </c>
      <c r="GJ90">
        <v>0</v>
      </c>
      <c r="GK90">
        <v>0</v>
      </c>
      <c r="GL90">
        <v>0</v>
      </c>
      <c r="GM90">
        <v>0</v>
      </c>
      <c r="GN90">
        <v>0</v>
      </c>
      <c r="GO90">
        <v>0</v>
      </c>
      <c r="GP90">
        <v>0</v>
      </c>
      <c r="GQ90">
        <v>0</v>
      </c>
      <c r="GR90">
        <v>0</v>
      </c>
      <c r="GS90">
        <v>0</v>
      </c>
      <c r="GT90">
        <v>0</v>
      </c>
      <c r="GU90">
        <v>0</v>
      </c>
      <c r="GV90">
        <v>0</v>
      </c>
      <c r="GW90">
        <v>0</v>
      </c>
      <c r="GX90">
        <v>0</v>
      </c>
      <c r="GY90">
        <v>0</v>
      </c>
      <c r="GZ90">
        <v>0</v>
      </c>
      <c r="HA90">
        <v>0</v>
      </c>
      <c r="HB90">
        <v>0</v>
      </c>
      <c r="HC90">
        <v>0</v>
      </c>
      <c r="HD90">
        <v>0</v>
      </c>
      <c r="HE90">
        <v>0</v>
      </c>
      <c r="HF90">
        <v>0</v>
      </c>
      <c r="HG90">
        <v>0</v>
      </c>
      <c r="HH90">
        <v>0</v>
      </c>
      <c r="HI90">
        <v>0</v>
      </c>
      <c r="HJ90">
        <v>0</v>
      </c>
      <c r="HK90">
        <v>0</v>
      </c>
      <c r="HL90">
        <v>0</v>
      </c>
      <c r="HM90" t="str">
        <v/>
      </c>
    </row>
    <row r="91" spans="2:221" x14ac:dyDescent="0.35">
      <c r="B91" t="str" cm="1">
        <f t="array" ref="B91:CX91">TRANSPOSE(_xlfn._xlws.SORT(_xlfn._xlws.FILTER(initialConditions[initial_conditions_level]&amp;" | "&amp;initialConditions[initial_conditions_name],initialConditions[experiment_ID]=A91)))</f>
        <v xml:space="preserve"> | </v>
      </c>
      <c r="C91" t="str">
        <v xml:space="preserve">0 | </v>
      </c>
      <c r="D91" t="str">
        <v xml:space="preserve">0 | </v>
      </c>
      <c r="E91" t="str">
        <v xml:space="preserve">0 | </v>
      </c>
      <c r="F91" t="str">
        <v xml:space="preserve">0 | </v>
      </c>
      <c r="G91" t="str">
        <v xml:space="preserve">0 | </v>
      </c>
      <c r="H91" t="str">
        <v xml:space="preserve">0 | </v>
      </c>
      <c r="I91" t="str">
        <v xml:space="preserve">0 | </v>
      </c>
      <c r="J91" t="str">
        <v xml:space="preserve">0 | </v>
      </c>
      <c r="K91" t="str">
        <v xml:space="preserve">0 | </v>
      </c>
      <c r="L91" t="str">
        <v xml:space="preserve">0 | </v>
      </c>
      <c r="M91" t="str">
        <v xml:space="preserve">0 | </v>
      </c>
      <c r="N91" t="str">
        <v xml:space="preserve">0 | </v>
      </c>
      <c r="O91" t="str">
        <v xml:space="preserve">0 | </v>
      </c>
      <c r="P91" t="str">
        <v xml:space="preserve">0 | </v>
      </c>
      <c r="Q91" t="str">
        <v xml:space="preserve">0 | </v>
      </c>
      <c r="R91" t="str">
        <v xml:space="preserve">0 | </v>
      </c>
      <c r="S91" t="str">
        <v xml:space="preserve">0 | </v>
      </c>
      <c r="T91" t="str">
        <v xml:space="preserve">0 | </v>
      </c>
      <c r="U91" t="str">
        <v xml:space="preserve">0 | </v>
      </c>
      <c r="V91" t="str">
        <v xml:space="preserve">0 | </v>
      </c>
      <c r="W91" t="str">
        <v xml:space="preserve">0 | </v>
      </c>
      <c r="X91" t="str">
        <v xml:space="preserve">0 | </v>
      </c>
      <c r="Y91" t="str">
        <v xml:space="preserve">0 | </v>
      </c>
      <c r="Z91" t="str">
        <v xml:space="preserve">0 | </v>
      </c>
      <c r="AA91" t="str">
        <v xml:space="preserve">0 | </v>
      </c>
      <c r="AB91" t="str">
        <v xml:space="preserve">0 | </v>
      </c>
      <c r="AC91" t="str">
        <v xml:space="preserve">0 | </v>
      </c>
      <c r="AD91" t="str">
        <v xml:space="preserve">0 | </v>
      </c>
      <c r="AE91" t="str">
        <v xml:space="preserve">0 | </v>
      </c>
      <c r="AF91" t="str">
        <v xml:space="preserve">0 | </v>
      </c>
      <c r="AG91" t="str">
        <v xml:space="preserve">0 | </v>
      </c>
      <c r="AH91" t="str">
        <v xml:space="preserve">0 | </v>
      </c>
      <c r="AI91" t="str">
        <v xml:space="preserve">0 | </v>
      </c>
      <c r="AJ91" t="str">
        <v xml:space="preserve">0 | </v>
      </c>
      <c r="AK91" t="str">
        <v xml:space="preserve">0 | </v>
      </c>
      <c r="AL91" t="str">
        <v xml:space="preserve">0 | </v>
      </c>
      <c r="AM91" t="str">
        <v xml:space="preserve">0 | </v>
      </c>
      <c r="AN91" t="str">
        <v xml:space="preserve">0 | </v>
      </c>
      <c r="AO91" t="str">
        <v xml:space="preserve">0 | </v>
      </c>
      <c r="AP91" t="str">
        <v xml:space="preserve">0 | </v>
      </c>
      <c r="AQ91" t="str">
        <v xml:space="preserve">0 | </v>
      </c>
      <c r="AR91" t="str">
        <v xml:space="preserve">0 | </v>
      </c>
      <c r="AS91" t="str">
        <v xml:space="preserve">0 | </v>
      </c>
      <c r="AT91" t="str">
        <v xml:space="preserve">0 | </v>
      </c>
      <c r="AU91" t="str">
        <v xml:space="preserve">0 | </v>
      </c>
      <c r="AV91" t="str">
        <v xml:space="preserve">0 | </v>
      </c>
      <c r="AW91" t="str">
        <v xml:space="preserve">0 | </v>
      </c>
      <c r="AX91" t="str">
        <v xml:space="preserve">0 | </v>
      </c>
      <c r="AY91" t="str">
        <v xml:space="preserve">0 | </v>
      </c>
      <c r="AZ91" t="str">
        <v xml:space="preserve">0 | </v>
      </c>
      <c r="BA91" t="str">
        <v xml:space="preserve">0 | </v>
      </c>
      <c r="BB91" t="str">
        <v xml:space="preserve">0 | </v>
      </c>
      <c r="BC91" t="str">
        <v xml:space="preserve">0 | </v>
      </c>
      <c r="BD91" t="str">
        <v xml:space="preserve">0 | </v>
      </c>
      <c r="BE91" t="str">
        <v xml:space="preserve">0 | </v>
      </c>
      <c r="BF91" t="str">
        <v xml:space="preserve">0 | </v>
      </c>
      <c r="BG91" t="str">
        <v xml:space="preserve">0 | </v>
      </c>
      <c r="BH91" t="str">
        <v xml:space="preserve">0 | </v>
      </c>
      <c r="BI91" t="str">
        <v xml:space="preserve">0 | </v>
      </c>
      <c r="BJ91" t="str">
        <v xml:space="preserve">0 | </v>
      </c>
      <c r="BK91" t="str">
        <v xml:space="preserve">0 | </v>
      </c>
      <c r="BL91" t="str">
        <v xml:space="preserve">0 | </v>
      </c>
      <c r="BM91" t="str">
        <v xml:space="preserve">0 | </v>
      </c>
      <c r="BN91" t="str">
        <v xml:space="preserve">0 | </v>
      </c>
      <c r="BO91" t="str">
        <v xml:space="preserve">0 | </v>
      </c>
      <c r="BP91" t="str">
        <v xml:space="preserve">0 | </v>
      </c>
      <c r="BQ91" t="str">
        <v xml:space="preserve">0 | </v>
      </c>
      <c r="BR91" t="str">
        <v xml:space="preserve">0 | </v>
      </c>
      <c r="BS91" t="str">
        <v xml:space="preserve">0 | </v>
      </c>
      <c r="BT91" t="str">
        <v xml:space="preserve">0 | </v>
      </c>
      <c r="BU91" t="str">
        <v xml:space="preserve">0 | </v>
      </c>
      <c r="BV91" t="str">
        <v xml:space="preserve">0 | </v>
      </c>
      <c r="BW91" t="str">
        <v xml:space="preserve">0 | </v>
      </c>
      <c r="BX91" t="str">
        <v xml:space="preserve">0 | </v>
      </c>
      <c r="BY91" t="str">
        <v xml:space="preserve">0 | </v>
      </c>
      <c r="BZ91" t="str">
        <v xml:space="preserve">0 | </v>
      </c>
      <c r="CA91" t="str">
        <v xml:space="preserve">0 | </v>
      </c>
      <c r="CB91" t="str">
        <v xml:space="preserve">0 | </v>
      </c>
      <c r="CC91" t="str">
        <v xml:space="preserve">0 | </v>
      </c>
      <c r="CD91" t="str">
        <v xml:space="preserve">0 | </v>
      </c>
      <c r="CE91" t="str">
        <v xml:space="preserve">0 | </v>
      </c>
      <c r="CF91" t="str">
        <v xml:space="preserve">0 | </v>
      </c>
      <c r="CG91" t="str">
        <v xml:space="preserve">0 | </v>
      </c>
      <c r="CH91" t="str">
        <v xml:space="preserve">0 | </v>
      </c>
      <c r="CI91" t="str">
        <v xml:space="preserve">0 | </v>
      </c>
      <c r="CJ91" t="str">
        <v xml:space="preserve">0 | </v>
      </c>
      <c r="CK91" t="str">
        <v xml:space="preserve">0 | </v>
      </c>
      <c r="CL91" t="str">
        <v xml:space="preserve">0 | </v>
      </c>
      <c r="CM91" t="str">
        <v xml:space="preserve">0 | </v>
      </c>
      <c r="CN91" t="str">
        <v xml:space="preserve">0 | </v>
      </c>
      <c r="CO91" t="str">
        <v xml:space="preserve">0 | </v>
      </c>
      <c r="CP91" t="str">
        <v xml:space="preserve">0 | </v>
      </c>
      <c r="CQ91" t="str">
        <v xml:space="preserve">0 | </v>
      </c>
      <c r="CR91" t="str">
        <v xml:space="preserve">0 | </v>
      </c>
      <c r="CS91" t="str">
        <v xml:space="preserve">0 | </v>
      </c>
      <c r="CT91" t="str">
        <v xml:space="preserve">0 | </v>
      </c>
      <c r="CU91" t="str">
        <v xml:space="preserve">0 | </v>
      </c>
      <c r="CV91" t="str">
        <v xml:space="preserve">0 | </v>
      </c>
      <c r="CW91" t="str">
        <v xml:space="preserve">0 | </v>
      </c>
      <c r="CX91" t="str">
        <v xml:space="preserve">0 | </v>
      </c>
      <c r="DQ91" cm="1">
        <f t="array" ref="DQ91:HM91">TRANSPOSE(_xlfn._xlws.SORT(_xlfn._xlws.FILTER(initialConditions[initial_conditions_level],initialConditions[experiment_ID]=A91)))</f>
        <v>0</v>
      </c>
      <c r="DR91">
        <v>0</v>
      </c>
      <c r="DS91">
        <v>0</v>
      </c>
      <c r="DT91">
        <v>0</v>
      </c>
      <c r="DU91">
        <v>0</v>
      </c>
      <c r="DV91">
        <v>0</v>
      </c>
      <c r="DW91">
        <v>0</v>
      </c>
      <c r="DX91">
        <v>0</v>
      </c>
      <c r="DY91">
        <v>0</v>
      </c>
      <c r="DZ91">
        <v>0</v>
      </c>
      <c r="EA91">
        <v>0</v>
      </c>
      <c r="EB91">
        <v>0</v>
      </c>
      <c r="EC91">
        <v>0</v>
      </c>
      <c r="ED91">
        <v>0</v>
      </c>
      <c r="EE91">
        <v>0</v>
      </c>
      <c r="EF91">
        <v>0</v>
      </c>
      <c r="EG91">
        <v>0</v>
      </c>
      <c r="EH91">
        <v>0</v>
      </c>
      <c r="EI91">
        <v>0</v>
      </c>
      <c r="EJ91">
        <v>0</v>
      </c>
      <c r="EK91">
        <v>0</v>
      </c>
      <c r="EL91">
        <v>0</v>
      </c>
      <c r="EM91">
        <v>0</v>
      </c>
      <c r="EN91">
        <v>0</v>
      </c>
      <c r="EO91">
        <v>0</v>
      </c>
      <c r="EP91">
        <v>0</v>
      </c>
      <c r="EQ91">
        <v>0</v>
      </c>
      <c r="ER91">
        <v>0</v>
      </c>
      <c r="ES91">
        <v>0</v>
      </c>
      <c r="ET91">
        <v>0</v>
      </c>
      <c r="EU91">
        <v>0</v>
      </c>
      <c r="EV91">
        <v>0</v>
      </c>
      <c r="EW91">
        <v>0</v>
      </c>
      <c r="EX91">
        <v>0</v>
      </c>
      <c r="EY91">
        <v>0</v>
      </c>
      <c r="EZ91">
        <v>0</v>
      </c>
      <c r="FA91">
        <v>0</v>
      </c>
      <c r="FB91">
        <v>0</v>
      </c>
      <c r="FC91">
        <v>0</v>
      </c>
      <c r="FD91">
        <v>0</v>
      </c>
      <c r="FE91">
        <v>0</v>
      </c>
      <c r="FF91">
        <v>0</v>
      </c>
      <c r="FG91">
        <v>0</v>
      </c>
      <c r="FH91">
        <v>0</v>
      </c>
      <c r="FI91">
        <v>0</v>
      </c>
      <c r="FJ91">
        <v>0</v>
      </c>
      <c r="FK91">
        <v>0</v>
      </c>
      <c r="FL91">
        <v>0</v>
      </c>
      <c r="FM91">
        <v>0</v>
      </c>
      <c r="FN91">
        <v>0</v>
      </c>
      <c r="FO91">
        <v>0</v>
      </c>
      <c r="FP91">
        <v>0</v>
      </c>
      <c r="FQ91">
        <v>0</v>
      </c>
      <c r="FR91">
        <v>0</v>
      </c>
      <c r="FS91">
        <v>0</v>
      </c>
      <c r="FT91">
        <v>0</v>
      </c>
      <c r="FU91">
        <v>0</v>
      </c>
      <c r="FV91">
        <v>0</v>
      </c>
      <c r="FW91">
        <v>0</v>
      </c>
      <c r="FX91">
        <v>0</v>
      </c>
      <c r="FY91">
        <v>0</v>
      </c>
      <c r="FZ91">
        <v>0</v>
      </c>
      <c r="GA91">
        <v>0</v>
      </c>
      <c r="GB91">
        <v>0</v>
      </c>
      <c r="GC91">
        <v>0</v>
      </c>
      <c r="GD91">
        <v>0</v>
      </c>
      <c r="GE91">
        <v>0</v>
      </c>
      <c r="GF91">
        <v>0</v>
      </c>
      <c r="GG91">
        <v>0</v>
      </c>
      <c r="GH91">
        <v>0</v>
      </c>
      <c r="GI91">
        <v>0</v>
      </c>
      <c r="GJ91">
        <v>0</v>
      </c>
      <c r="GK91">
        <v>0</v>
      </c>
      <c r="GL91">
        <v>0</v>
      </c>
      <c r="GM91">
        <v>0</v>
      </c>
      <c r="GN91">
        <v>0</v>
      </c>
      <c r="GO91">
        <v>0</v>
      </c>
      <c r="GP91">
        <v>0</v>
      </c>
      <c r="GQ91">
        <v>0</v>
      </c>
      <c r="GR91">
        <v>0</v>
      </c>
      <c r="GS91">
        <v>0</v>
      </c>
      <c r="GT91">
        <v>0</v>
      </c>
      <c r="GU91">
        <v>0</v>
      </c>
      <c r="GV91">
        <v>0</v>
      </c>
      <c r="GW91">
        <v>0</v>
      </c>
      <c r="GX91">
        <v>0</v>
      </c>
      <c r="GY91">
        <v>0</v>
      </c>
      <c r="GZ91">
        <v>0</v>
      </c>
      <c r="HA91">
        <v>0</v>
      </c>
      <c r="HB91">
        <v>0</v>
      </c>
      <c r="HC91">
        <v>0</v>
      </c>
      <c r="HD91">
        <v>0</v>
      </c>
      <c r="HE91">
        <v>0</v>
      </c>
      <c r="HF91">
        <v>0</v>
      </c>
      <c r="HG91">
        <v>0</v>
      </c>
      <c r="HH91">
        <v>0</v>
      </c>
      <c r="HI91">
        <v>0</v>
      </c>
      <c r="HJ91">
        <v>0</v>
      </c>
      <c r="HK91">
        <v>0</v>
      </c>
      <c r="HL91">
        <v>0</v>
      </c>
      <c r="HM91" t="str">
        <v/>
      </c>
    </row>
    <row r="92" spans="2:221" x14ac:dyDescent="0.35">
      <c r="B92" t="str" cm="1">
        <f t="array" ref="B92:CX92">TRANSPOSE(_xlfn._xlws.SORT(_xlfn._xlws.FILTER(initialConditions[initial_conditions_level]&amp;" | "&amp;initialConditions[initial_conditions_name],initialConditions[experiment_ID]=A92)))</f>
        <v xml:space="preserve"> | </v>
      </c>
      <c r="C92" t="str">
        <v xml:space="preserve">0 | </v>
      </c>
      <c r="D92" t="str">
        <v xml:space="preserve">0 | </v>
      </c>
      <c r="E92" t="str">
        <v xml:space="preserve">0 | </v>
      </c>
      <c r="F92" t="str">
        <v xml:space="preserve">0 | </v>
      </c>
      <c r="G92" t="str">
        <v xml:space="preserve">0 | </v>
      </c>
      <c r="H92" t="str">
        <v xml:space="preserve">0 | </v>
      </c>
      <c r="I92" t="str">
        <v xml:space="preserve">0 | </v>
      </c>
      <c r="J92" t="str">
        <v xml:space="preserve">0 | </v>
      </c>
      <c r="K92" t="str">
        <v xml:space="preserve">0 | </v>
      </c>
      <c r="L92" t="str">
        <v xml:space="preserve">0 | </v>
      </c>
      <c r="M92" t="str">
        <v xml:space="preserve">0 | </v>
      </c>
      <c r="N92" t="str">
        <v xml:space="preserve">0 | </v>
      </c>
      <c r="O92" t="str">
        <v xml:space="preserve">0 | </v>
      </c>
      <c r="P92" t="str">
        <v xml:space="preserve">0 | </v>
      </c>
      <c r="Q92" t="str">
        <v xml:space="preserve">0 | </v>
      </c>
      <c r="R92" t="str">
        <v xml:space="preserve">0 | </v>
      </c>
      <c r="S92" t="str">
        <v xml:space="preserve">0 | </v>
      </c>
      <c r="T92" t="str">
        <v xml:space="preserve">0 | </v>
      </c>
      <c r="U92" t="str">
        <v xml:space="preserve">0 | </v>
      </c>
      <c r="V92" t="str">
        <v xml:space="preserve">0 | </v>
      </c>
      <c r="W92" t="str">
        <v xml:space="preserve">0 | </v>
      </c>
      <c r="X92" t="str">
        <v xml:space="preserve">0 | </v>
      </c>
      <c r="Y92" t="str">
        <v xml:space="preserve">0 | </v>
      </c>
      <c r="Z92" t="str">
        <v xml:space="preserve">0 | </v>
      </c>
      <c r="AA92" t="str">
        <v xml:space="preserve">0 | </v>
      </c>
      <c r="AB92" t="str">
        <v xml:space="preserve">0 | </v>
      </c>
      <c r="AC92" t="str">
        <v xml:space="preserve">0 | </v>
      </c>
      <c r="AD92" t="str">
        <v xml:space="preserve">0 | </v>
      </c>
      <c r="AE92" t="str">
        <v xml:space="preserve">0 | </v>
      </c>
      <c r="AF92" t="str">
        <v xml:space="preserve">0 | </v>
      </c>
      <c r="AG92" t="str">
        <v xml:space="preserve">0 | </v>
      </c>
      <c r="AH92" t="str">
        <v xml:space="preserve">0 | </v>
      </c>
      <c r="AI92" t="str">
        <v xml:space="preserve">0 | </v>
      </c>
      <c r="AJ92" t="str">
        <v xml:space="preserve">0 | </v>
      </c>
      <c r="AK92" t="str">
        <v xml:space="preserve">0 | </v>
      </c>
      <c r="AL92" t="str">
        <v xml:space="preserve">0 | </v>
      </c>
      <c r="AM92" t="str">
        <v xml:space="preserve">0 | </v>
      </c>
      <c r="AN92" t="str">
        <v xml:space="preserve">0 | </v>
      </c>
      <c r="AO92" t="str">
        <v xml:space="preserve">0 | </v>
      </c>
      <c r="AP92" t="str">
        <v xml:space="preserve">0 | </v>
      </c>
      <c r="AQ92" t="str">
        <v xml:space="preserve">0 | </v>
      </c>
      <c r="AR92" t="str">
        <v xml:space="preserve">0 | </v>
      </c>
      <c r="AS92" t="str">
        <v xml:space="preserve">0 | </v>
      </c>
      <c r="AT92" t="str">
        <v xml:space="preserve">0 | </v>
      </c>
      <c r="AU92" t="str">
        <v xml:space="preserve">0 | </v>
      </c>
      <c r="AV92" t="str">
        <v xml:space="preserve">0 | </v>
      </c>
      <c r="AW92" t="str">
        <v xml:space="preserve">0 | </v>
      </c>
      <c r="AX92" t="str">
        <v xml:space="preserve">0 | </v>
      </c>
      <c r="AY92" t="str">
        <v xml:space="preserve">0 | </v>
      </c>
      <c r="AZ92" t="str">
        <v xml:space="preserve">0 | </v>
      </c>
      <c r="BA92" t="str">
        <v xml:space="preserve">0 | </v>
      </c>
      <c r="BB92" t="str">
        <v xml:space="preserve">0 | </v>
      </c>
      <c r="BC92" t="str">
        <v xml:space="preserve">0 | </v>
      </c>
      <c r="BD92" t="str">
        <v xml:space="preserve">0 | </v>
      </c>
      <c r="BE92" t="str">
        <v xml:space="preserve">0 | </v>
      </c>
      <c r="BF92" t="str">
        <v xml:space="preserve">0 | </v>
      </c>
      <c r="BG92" t="str">
        <v xml:space="preserve">0 | </v>
      </c>
      <c r="BH92" t="str">
        <v xml:space="preserve">0 | </v>
      </c>
      <c r="BI92" t="str">
        <v xml:space="preserve">0 | </v>
      </c>
      <c r="BJ92" t="str">
        <v xml:space="preserve">0 | </v>
      </c>
      <c r="BK92" t="str">
        <v xml:space="preserve">0 | </v>
      </c>
      <c r="BL92" t="str">
        <v xml:space="preserve">0 | </v>
      </c>
      <c r="BM92" t="str">
        <v xml:space="preserve">0 | </v>
      </c>
      <c r="BN92" t="str">
        <v xml:space="preserve">0 | </v>
      </c>
      <c r="BO92" t="str">
        <v xml:space="preserve">0 | </v>
      </c>
      <c r="BP92" t="str">
        <v xml:space="preserve">0 | </v>
      </c>
      <c r="BQ92" t="str">
        <v xml:space="preserve">0 | </v>
      </c>
      <c r="BR92" t="str">
        <v xml:space="preserve">0 | </v>
      </c>
      <c r="BS92" t="str">
        <v xml:space="preserve">0 | </v>
      </c>
      <c r="BT92" t="str">
        <v xml:space="preserve">0 | </v>
      </c>
      <c r="BU92" t="str">
        <v xml:space="preserve">0 | </v>
      </c>
      <c r="BV92" t="str">
        <v xml:space="preserve">0 | </v>
      </c>
      <c r="BW92" t="str">
        <v xml:space="preserve">0 | </v>
      </c>
      <c r="BX92" t="str">
        <v xml:space="preserve">0 | </v>
      </c>
      <c r="BY92" t="str">
        <v xml:space="preserve">0 | </v>
      </c>
      <c r="BZ92" t="str">
        <v xml:space="preserve">0 | </v>
      </c>
      <c r="CA92" t="str">
        <v xml:space="preserve">0 | </v>
      </c>
      <c r="CB92" t="str">
        <v xml:space="preserve">0 | </v>
      </c>
      <c r="CC92" t="str">
        <v xml:space="preserve">0 | </v>
      </c>
      <c r="CD92" t="str">
        <v xml:space="preserve">0 | </v>
      </c>
      <c r="CE92" t="str">
        <v xml:space="preserve">0 | </v>
      </c>
      <c r="CF92" t="str">
        <v xml:space="preserve">0 | </v>
      </c>
      <c r="CG92" t="str">
        <v xml:space="preserve">0 | </v>
      </c>
      <c r="CH92" t="str">
        <v xml:space="preserve">0 | </v>
      </c>
      <c r="CI92" t="str">
        <v xml:space="preserve">0 | </v>
      </c>
      <c r="CJ92" t="str">
        <v xml:space="preserve">0 | </v>
      </c>
      <c r="CK92" t="str">
        <v xml:space="preserve">0 | </v>
      </c>
      <c r="CL92" t="str">
        <v xml:space="preserve">0 | </v>
      </c>
      <c r="CM92" t="str">
        <v xml:space="preserve">0 | </v>
      </c>
      <c r="CN92" t="str">
        <v xml:space="preserve">0 | </v>
      </c>
      <c r="CO92" t="str">
        <v xml:space="preserve">0 | </v>
      </c>
      <c r="CP92" t="str">
        <v xml:space="preserve">0 | </v>
      </c>
      <c r="CQ92" t="str">
        <v xml:space="preserve">0 | </v>
      </c>
      <c r="CR92" t="str">
        <v xml:space="preserve">0 | </v>
      </c>
      <c r="CS92" t="str">
        <v xml:space="preserve">0 | </v>
      </c>
      <c r="CT92" t="str">
        <v xml:space="preserve">0 | </v>
      </c>
      <c r="CU92" t="str">
        <v xml:space="preserve">0 | </v>
      </c>
      <c r="CV92" t="str">
        <v xml:space="preserve">0 | </v>
      </c>
      <c r="CW92" t="str">
        <v xml:space="preserve">0 | </v>
      </c>
      <c r="CX92" t="str">
        <v xml:space="preserve">0 | </v>
      </c>
      <c r="DQ92" cm="1">
        <f t="array" ref="DQ92:HM92">TRANSPOSE(_xlfn._xlws.SORT(_xlfn._xlws.FILTER(initialConditions[initial_conditions_level],initialConditions[experiment_ID]=A92)))</f>
        <v>0</v>
      </c>
      <c r="DR92">
        <v>0</v>
      </c>
      <c r="DS92">
        <v>0</v>
      </c>
      <c r="DT92">
        <v>0</v>
      </c>
      <c r="DU92">
        <v>0</v>
      </c>
      <c r="DV92">
        <v>0</v>
      </c>
      <c r="DW92">
        <v>0</v>
      </c>
      <c r="DX92">
        <v>0</v>
      </c>
      <c r="DY92">
        <v>0</v>
      </c>
      <c r="DZ92">
        <v>0</v>
      </c>
      <c r="EA92">
        <v>0</v>
      </c>
      <c r="EB92">
        <v>0</v>
      </c>
      <c r="EC92">
        <v>0</v>
      </c>
      <c r="ED92">
        <v>0</v>
      </c>
      <c r="EE92">
        <v>0</v>
      </c>
      <c r="EF92">
        <v>0</v>
      </c>
      <c r="EG92">
        <v>0</v>
      </c>
      <c r="EH92">
        <v>0</v>
      </c>
      <c r="EI92">
        <v>0</v>
      </c>
      <c r="EJ92">
        <v>0</v>
      </c>
      <c r="EK92">
        <v>0</v>
      </c>
      <c r="EL92">
        <v>0</v>
      </c>
      <c r="EM92">
        <v>0</v>
      </c>
      <c r="EN92">
        <v>0</v>
      </c>
      <c r="EO92">
        <v>0</v>
      </c>
      <c r="EP92">
        <v>0</v>
      </c>
      <c r="EQ92">
        <v>0</v>
      </c>
      <c r="ER92">
        <v>0</v>
      </c>
      <c r="ES92">
        <v>0</v>
      </c>
      <c r="ET92">
        <v>0</v>
      </c>
      <c r="EU92">
        <v>0</v>
      </c>
      <c r="EV92">
        <v>0</v>
      </c>
      <c r="EW92">
        <v>0</v>
      </c>
      <c r="EX92">
        <v>0</v>
      </c>
      <c r="EY92">
        <v>0</v>
      </c>
      <c r="EZ92">
        <v>0</v>
      </c>
      <c r="FA92">
        <v>0</v>
      </c>
      <c r="FB92">
        <v>0</v>
      </c>
      <c r="FC92">
        <v>0</v>
      </c>
      <c r="FD92">
        <v>0</v>
      </c>
      <c r="FE92">
        <v>0</v>
      </c>
      <c r="FF92">
        <v>0</v>
      </c>
      <c r="FG92">
        <v>0</v>
      </c>
      <c r="FH92">
        <v>0</v>
      </c>
      <c r="FI92">
        <v>0</v>
      </c>
      <c r="FJ92">
        <v>0</v>
      </c>
      <c r="FK92">
        <v>0</v>
      </c>
      <c r="FL92">
        <v>0</v>
      </c>
      <c r="FM92">
        <v>0</v>
      </c>
      <c r="FN92">
        <v>0</v>
      </c>
      <c r="FO92">
        <v>0</v>
      </c>
      <c r="FP92">
        <v>0</v>
      </c>
      <c r="FQ92">
        <v>0</v>
      </c>
      <c r="FR92">
        <v>0</v>
      </c>
      <c r="FS92">
        <v>0</v>
      </c>
      <c r="FT92">
        <v>0</v>
      </c>
      <c r="FU92">
        <v>0</v>
      </c>
      <c r="FV92">
        <v>0</v>
      </c>
      <c r="FW92">
        <v>0</v>
      </c>
      <c r="FX92">
        <v>0</v>
      </c>
      <c r="FY92">
        <v>0</v>
      </c>
      <c r="FZ92">
        <v>0</v>
      </c>
      <c r="GA92">
        <v>0</v>
      </c>
      <c r="GB92">
        <v>0</v>
      </c>
      <c r="GC92">
        <v>0</v>
      </c>
      <c r="GD92">
        <v>0</v>
      </c>
      <c r="GE92">
        <v>0</v>
      </c>
      <c r="GF92">
        <v>0</v>
      </c>
      <c r="GG92">
        <v>0</v>
      </c>
      <c r="GH92">
        <v>0</v>
      </c>
      <c r="GI92">
        <v>0</v>
      </c>
      <c r="GJ92">
        <v>0</v>
      </c>
      <c r="GK92">
        <v>0</v>
      </c>
      <c r="GL92">
        <v>0</v>
      </c>
      <c r="GM92">
        <v>0</v>
      </c>
      <c r="GN92">
        <v>0</v>
      </c>
      <c r="GO92">
        <v>0</v>
      </c>
      <c r="GP92">
        <v>0</v>
      </c>
      <c r="GQ92">
        <v>0</v>
      </c>
      <c r="GR92">
        <v>0</v>
      </c>
      <c r="GS92">
        <v>0</v>
      </c>
      <c r="GT92">
        <v>0</v>
      </c>
      <c r="GU92">
        <v>0</v>
      </c>
      <c r="GV92">
        <v>0</v>
      </c>
      <c r="GW92">
        <v>0</v>
      </c>
      <c r="GX92">
        <v>0</v>
      </c>
      <c r="GY92">
        <v>0</v>
      </c>
      <c r="GZ92">
        <v>0</v>
      </c>
      <c r="HA92">
        <v>0</v>
      </c>
      <c r="HB92">
        <v>0</v>
      </c>
      <c r="HC92">
        <v>0</v>
      </c>
      <c r="HD92">
        <v>0</v>
      </c>
      <c r="HE92">
        <v>0</v>
      </c>
      <c r="HF92">
        <v>0</v>
      </c>
      <c r="HG92">
        <v>0</v>
      </c>
      <c r="HH92">
        <v>0</v>
      </c>
      <c r="HI92">
        <v>0</v>
      </c>
      <c r="HJ92">
        <v>0</v>
      </c>
      <c r="HK92">
        <v>0</v>
      </c>
      <c r="HL92">
        <v>0</v>
      </c>
      <c r="HM92" t="str">
        <v/>
      </c>
    </row>
    <row r="93" spans="2:221" x14ac:dyDescent="0.35">
      <c r="B93" t="str" cm="1">
        <f t="array" ref="B93:CX93">TRANSPOSE(_xlfn._xlws.SORT(_xlfn._xlws.FILTER(initialConditions[initial_conditions_level]&amp;" | "&amp;initialConditions[initial_conditions_name],initialConditions[experiment_ID]=A93)))</f>
        <v xml:space="preserve"> | </v>
      </c>
      <c r="C93" t="str">
        <v xml:space="preserve">0 | </v>
      </c>
      <c r="D93" t="str">
        <v xml:space="preserve">0 | </v>
      </c>
      <c r="E93" t="str">
        <v xml:space="preserve">0 | </v>
      </c>
      <c r="F93" t="str">
        <v xml:space="preserve">0 | </v>
      </c>
      <c r="G93" t="str">
        <v xml:space="preserve">0 | </v>
      </c>
      <c r="H93" t="str">
        <v xml:space="preserve">0 | </v>
      </c>
      <c r="I93" t="str">
        <v xml:space="preserve">0 | </v>
      </c>
      <c r="J93" t="str">
        <v xml:space="preserve">0 | </v>
      </c>
      <c r="K93" t="str">
        <v xml:space="preserve">0 | </v>
      </c>
      <c r="L93" t="str">
        <v xml:space="preserve">0 | </v>
      </c>
      <c r="M93" t="str">
        <v xml:space="preserve">0 | </v>
      </c>
      <c r="N93" t="str">
        <v xml:space="preserve">0 | </v>
      </c>
      <c r="O93" t="str">
        <v xml:space="preserve">0 | </v>
      </c>
      <c r="P93" t="str">
        <v xml:space="preserve">0 | </v>
      </c>
      <c r="Q93" t="str">
        <v xml:space="preserve">0 | </v>
      </c>
      <c r="R93" t="str">
        <v xml:space="preserve">0 | </v>
      </c>
      <c r="S93" t="str">
        <v xml:space="preserve">0 | </v>
      </c>
      <c r="T93" t="str">
        <v xml:space="preserve">0 | </v>
      </c>
      <c r="U93" t="str">
        <v xml:space="preserve">0 | </v>
      </c>
      <c r="V93" t="str">
        <v xml:space="preserve">0 | </v>
      </c>
      <c r="W93" t="str">
        <v xml:space="preserve">0 | </v>
      </c>
      <c r="X93" t="str">
        <v xml:space="preserve">0 | </v>
      </c>
      <c r="Y93" t="str">
        <v xml:space="preserve">0 | </v>
      </c>
      <c r="Z93" t="str">
        <v xml:space="preserve">0 | </v>
      </c>
      <c r="AA93" t="str">
        <v xml:space="preserve">0 | </v>
      </c>
      <c r="AB93" t="str">
        <v xml:space="preserve">0 | </v>
      </c>
      <c r="AC93" t="str">
        <v xml:space="preserve">0 | </v>
      </c>
      <c r="AD93" t="str">
        <v xml:space="preserve">0 | </v>
      </c>
      <c r="AE93" t="str">
        <v xml:space="preserve">0 | </v>
      </c>
      <c r="AF93" t="str">
        <v xml:space="preserve">0 | </v>
      </c>
      <c r="AG93" t="str">
        <v xml:space="preserve">0 | </v>
      </c>
      <c r="AH93" t="str">
        <v xml:space="preserve">0 | </v>
      </c>
      <c r="AI93" t="str">
        <v xml:space="preserve">0 | </v>
      </c>
      <c r="AJ93" t="str">
        <v xml:space="preserve">0 | </v>
      </c>
      <c r="AK93" t="str">
        <v xml:space="preserve">0 | </v>
      </c>
      <c r="AL93" t="str">
        <v xml:space="preserve">0 | </v>
      </c>
      <c r="AM93" t="str">
        <v xml:space="preserve">0 | </v>
      </c>
      <c r="AN93" t="str">
        <v xml:space="preserve">0 | </v>
      </c>
      <c r="AO93" t="str">
        <v xml:space="preserve">0 | </v>
      </c>
      <c r="AP93" t="str">
        <v xml:space="preserve">0 | </v>
      </c>
      <c r="AQ93" t="str">
        <v xml:space="preserve">0 | </v>
      </c>
      <c r="AR93" t="str">
        <v xml:space="preserve">0 | </v>
      </c>
      <c r="AS93" t="str">
        <v xml:space="preserve">0 | </v>
      </c>
      <c r="AT93" t="str">
        <v xml:space="preserve">0 | </v>
      </c>
      <c r="AU93" t="str">
        <v xml:space="preserve">0 | </v>
      </c>
      <c r="AV93" t="str">
        <v xml:space="preserve">0 | </v>
      </c>
      <c r="AW93" t="str">
        <v xml:space="preserve">0 | </v>
      </c>
      <c r="AX93" t="str">
        <v xml:space="preserve">0 | </v>
      </c>
      <c r="AY93" t="str">
        <v xml:space="preserve">0 | </v>
      </c>
      <c r="AZ93" t="str">
        <v xml:space="preserve">0 | </v>
      </c>
      <c r="BA93" t="str">
        <v xml:space="preserve">0 | </v>
      </c>
      <c r="BB93" t="str">
        <v xml:space="preserve">0 | </v>
      </c>
      <c r="BC93" t="str">
        <v xml:space="preserve">0 | </v>
      </c>
      <c r="BD93" t="str">
        <v xml:space="preserve">0 | </v>
      </c>
      <c r="BE93" t="str">
        <v xml:space="preserve">0 | </v>
      </c>
      <c r="BF93" t="str">
        <v xml:space="preserve">0 | </v>
      </c>
      <c r="BG93" t="str">
        <v xml:space="preserve">0 | </v>
      </c>
      <c r="BH93" t="str">
        <v xml:space="preserve">0 | </v>
      </c>
      <c r="BI93" t="str">
        <v xml:space="preserve">0 | </v>
      </c>
      <c r="BJ93" t="str">
        <v xml:space="preserve">0 | </v>
      </c>
      <c r="BK93" t="str">
        <v xml:space="preserve">0 | </v>
      </c>
      <c r="BL93" t="str">
        <v xml:space="preserve">0 | </v>
      </c>
      <c r="BM93" t="str">
        <v xml:space="preserve">0 | </v>
      </c>
      <c r="BN93" t="str">
        <v xml:space="preserve">0 | </v>
      </c>
      <c r="BO93" t="str">
        <v xml:space="preserve">0 | </v>
      </c>
      <c r="BP93" t="str">
        <v xml:space="preserve">0 | </v>
      </c>
      <c r="BQ93" t="str">
        <v xml:space="preserve">0 | </v>
      </c>
      <c r="BR93" t="str">
        <v xml:space="preserve">0 | </v>
      </c>
      <c r="BS93" t="str">
        <v xml:space="preserve">0 | </v>
      </c>
      <c r="BT93" t="str">
        <v xml:space="preserve">0 | </v>
      </c>
      <c r="BU93" t="str">
        <v xml:space="preserve">0 | </v>
      </c>
      <c r="BV93" t="str">
        <v xml:space="preserve">0 | </v>
      </c>
      <c r="BW93" t="str">
        <v xml:space="preserve">0 | </v>
      </c>
      <c r="BX93" t="str">
        <v xml:space="preserve">0 | </v>
      </c>
      <c r="BY93" t="str">
        <v xml:space="preserve">0 | </v>
      </c>
      <c r="BZ93" t="str">
        <v xml:space="preserve">0 | </v>
      </c>
      <c r="CA93" t="str">
        <v xml:space="preserve">0 | </v>
      </c>
      <c r="CB93" t="str">
        <v xml:space="preserve">0 | </v>
      </c>
      <c r="CC93" t="str">
        <v xml:space="preserve">0 | </v>
      </c>
      <c r="CD93" t="str">
        <v xml:space="preserve">0 | </v>
      </c>
      <c r="CE93" t="str">
        <v xml:space="preserve">0 | </v>
      </c>
      <c r="CF93" t="str">
        <v xml:space="preserve">0 | </v>
      </c>
      <c r="CG93" t="str">
        <v xml:space="preserve">0 | </v>
      </c>
      <c r="CH93" t="str">
        <v xml:space="preserve">0 | </v>
      </c>
      <c r="CI93" t="str">
        <v xml:space="preserve">0 | </v>
      </c>
      <c r="CJ93" t="str">
        <v xml:space="preserve">0 | </v>
      </c>
      <c r="CK93" t="str">
        <v xml:space="preserve">0 | </v>
      </c>
      <c r="CL93" t="str">
        <v xml:space="preserve">0 | </v>
      </c>
      <c r="CM93" t="str">
        <v xml:space="preserve">0 | </v>
      </c>
      <c r="CN93" t="str">
        <v xml:space="preserve">0 | </v>
      </c>
      <c r="CO93" t="str">
        <v xml:space="preserve">0 | </v>
      </c>
      <c r="CP93" t="str">
        <v xml:space="preserve">0 | </v>
      </c>
      <c r="CQ93" t="str">
        <v xml:space="preserve">0 | </v>
      </c>
      <c r="CR93" t="str">
        <v xml:space="preserve">0 | </v>
      </c>
      <c r="CS93" t="str">
        <v xml:space="preserve">0 | </v>
      </c>
      <c r="CT93" t="str">
        <v xml:space="preserve">0 | </v>
      </c>
      <c r="CU93" t="str">
        <v xml:space="preserve">0 | </v>
      </c>
      <c r="CV93" t="str">
        <v xml:space="preserve">0 | </v>
      </c>
      <c r="CW93" t="str">
        <v xml:space="preserve">0 | </v>
      </c>
      <c r="CX93" t="str">
        <v xml:space="preserve">0 | </v>
      </c>
      <c r="DQ93" cm="1">
        <f t="array" ref="DQ93:HM93">TRANSPOSE(_xlfn._xlws.SORT(_xlfn._xlws.FILTER(initialConditions[initial_conditions_level],initialConditions[experiment_ID]=A93)))</f>
        <v>0</v>
      </c>
      <c r="DR93">
        <v>0</v>
      </c>
      <c r="DS93">
        <v>0</v>
      </c>
      <c r="DT93">
        <v>0</v>
      </c>
      <c r="DU93">
        <v>0</v>
      </c>
      <c r="DV93">
        <v>0</v>
      </c>
      <c r="DW93">
        <v>0</v>
      </c>
      <c r="DX93">
        <v>0</v>
      </c>
      <c r="DY93">
        <v>0</v>
      </c>
      <c r="DZ93">
        <v>0</v>
      </c>
      <c r="EA93">
        <v>0</v>
      </c>
      <c r="EB93">
        <v>0</v>
      </c>
      <c r="EC93">
        <v>0</v>
      </c>
      <c r="ED93">
        <v>0</v>
      </c>
      <c r="EE93">
        <v>0</v>
      </c>
      <c r="EF93">
        <v>0</v>
      </c>
      <c r="EG93">
        <v>0</v>
      </c>
      <c r="EH93">
        <v>0</v>
      </c>
      <c r="EI93">
        <v>0</v>
      </c>
      <c r="EJ93">
        <v>0</v>
      </c>
      <c r="EK93">
        <v>0</v>
      </c>
      <c r="EL93">
        <v>0</v>
      </c>
      <c r="EM93">
        <v>0</v>
      </c>
      <c r="EN93">
        <v>0</v>
      </c>
      <c r="EO93">
        <v>0</v>
      </c>
      <c r="EP93">
        <v>0</v>
      </c>
      <c r="EQ93">
        <v>0</v>
      </c>
      <c r="ER93">
        <v>0</v>
      </c>
      <c r="ES93">
        <v>0</v>
      </c>
      <c r="ET93">
        <v>0</v>
      </c>
      <c r="EU93">
        <v>0</v>
      </c>
      <c r="EV93">
        <v>0</v>
      </c>
      <c r="EW93">
        <v>0</v>
      </c>
      <c r="EX93">
        <v>0</v>
      </c>
      <c r="EY93">
        <v>0</v>
      </c>
      <c r="EZ93">
        <v>0</v>
      </c>
      <c r="FA93">
        <v>0</v>
      </c>
      <c r="FB93">
        <v>0</v>
      </c>
      <c r="FC93">
        <v>0</v>
      </c>
      <c r="FD93">
        <v>0</v>
      </c>
      <c r="FE93">
        <v>0</v>
      </c>
      <c r="FF93">
        <v>0</v>
      </c>
      <c r="FG93">
        <v>0</v>
      </c>
      <c r="FH93">
        <v>0</v>
      </c>
      <c r="FI93">
        <v>0</v>
      </c>
      <c r="FJ93">
        <v>0</v>
      </c>
      <c r="FK93">
        <v>0</v>
      </c>
      <c r="FL93">
        <v>0</v>
      </c>
      <c r="FM93">
        <v>0</v>
      </c>
      <c r="FN93">
        <v>0</v>
      </c>
      <c r="FO93">
        <v>0</v>
      </c>
      <c r="FP93">
        <v>0</v>
      </c>
      <c r="FQ93">
        <v>0</v>
      </c>
      <c r="FR93">
        <v>0</v>
      </c>
      <c r="FS93">
        <v>0</v>
      </c>
      <c r="FT93">
        <v>0</v>
      </c>
      <c r="FU93">
        <v>0</v>
      </c>
      <c r="FV93">
        <v>0</v>
      </c>
      <c r="FW93">
        <v>0</v>
      </c>
      <c r="FX93">
        <v>0</v>
      </c>
      <c r="FY93">
        <v>0</v>
      </c>
      <c r="FZ93">
        <v>0</v>
      </c>
      <c r="GA93">
        <v>0</v>
      </c>
      <c r="GB93">
        <v>0</v>
      </c>
      <c r="GC93">
        <v>0</v>
      </c>
      <c r="GD93">
        <v>0</v>
      </c>
      <c r="GE93">
        <v>0</v>
      </c>
      <c r="GF93">
        <v>0</v>
      </c>
      <c r="GG93">
        <v>0</v>
      </c>
      <c r="GH93">
        <v>0</v>
      </c>
      <c r="GI93">
        <v>0</v>
      </c>
      <c r="GJ93">
        <v>0</v>
      </c>
      <c r="GK93">
        <v>0</v>
      </c>
      <c r="GL93">
        <v>0</v>
      </c>
      <c r="GM93">
        <v>0</v>
      </c>
      <c r="GN93">
        <v>0</v>
      </c>
      <c r="GO93">
        <v>0</v>
      </c>
      <c r="GP93">
        <v>0</v>
      </c>
      <c r="GQ93">
        <v>0</v>
      </c>
      <c r="GR93">
        <v>0</v>
      </c>
      <c r="GS93">
        <v>0</v>
      </c>
      <c r="GT93">
        <v>0</v>
      </c>
      <c r="GU93">
        <v>0</v>
      </c>
      <c r="GV93">
        <v>0</v>
      </c>
      <c r="GW93">
        <v>0</v>
      </c>
      <c r="GX93">
        <v>0</v>
      </c>
      <c r="GY93">
        <v>0</v>
      </c>
      <c r="GZ93">
        <v>0</v>
      </c>
      <c r="HA93">
        <v>0</v>
      </c>
      <c r="HB93">
        <v>0</v>
      </c>
      <c r="HC93">
        <v>0</v>
      </c>
      <c r="HD93">
        <v>0</v>
      </c>
      <c r="HE93">
        <v>0</v>
      </c>
      <c r="HF93">
        <v>0</v>
      </c>
      <c r="HG93">
        <v>0</v>
      </c>
      <c r="HH93">
        <v>0</v>
      </c>
      <c r="HI93">
        <v>0</v>
      </c>
      <c r="HJ93">
        <v>0</v>
      </c>
      <c r="HK93">
        <v>0</v>
      </c>
      <c r="HL93">
        <v>0</v>
      </c>
      <c r="HM93" t="str">
        <v/>
      </c>
    </row>
    <row r="94" spans="2:221" x14ac:dyDescent="0.35">
      <c r="B94" t="str" cm="1">
        <f t="array" ref="B94:CX94">TRANSPOSE(_xlfn._xlws.SORT(_xlfn._xlws.FILTER(initialConditions[initial_conditions_level]&amp;" | "&amp;initialConditions[initial_conditions_name],initialConditions[experiment_ID]=A94)))</f>
        <v xml:space="preserve"> | </v>
      </c>
      <c r="C94" t="str">
        <v xml:space="preserve">0 | </v>
      </c>
      <c r="D94" t="str">
        <v xml:space="preserve">0 | </v>
      </c>
      <c r="E94" t="str">
        <v xml:space="preserve">0 | </v>
      </c>
      <c r="F94" t="str">
        <v xml:space="preserve">0 | </v>
      </c>
      <c r="G94" t="str">
        <v xml:space="preserve">0 | </v>
      </c>
      <c r="H94" t="str">
        <v xml:space="preserve">0 | </v>
      </c>
      <c r="I94" t="str">
        <v xml:space="preserve">0 | </v>
      </c>
      <c r="J94" t="str">
        <v xml:space="preserve">0 | </v>
      </c>
      <c r="K94" t="str">
        <v xml:space="preserve">0 | </v>
      </c>
      <c r="L94" t="str">
        <v xml:space="preserve">0 | </v>
      </c>
      <c r="M94" t="str">
        <v xml:space="preserve">0 | </v>
      </c>
      <c r="N94" t="str">
        <v xml:space="preserve">0 | </v>
      </c>
      <c r="O94" t="str">
        <v xml:space="preserve">0 | </v>
      </c>
      <c r="P94" t="str">
        <v xml:space="preserve">0 | </v>
      </c>
      <c r="Q94" t="str">
        <v xml:space="preserve">0 | </v>
      </c>
      <c r="R94" t="str">
        <v xml:space="preserve">0 | </v>
      </c>
      <c r="S94" t="str">
        <v xml:space="preserve">0 | </v>
      </c>
      <c r="T94" t="str">
        <v xml:space="preserve">0 | </v>
      </c>
      <c r="U94" t="str">
        <v xml:space="preserve">0 | </v>
      </c>
      <c r="V94" t="str">
        <v xml:space="preserve">0 | </v>
      </c>
      <c r="W94" t="str">
        <v xml:space="preserve">0 | </v>
      </c>
      <c r="X94" t="str">
        <v xml:space="preserve">0 | </v>
      </c>
      <c r="Y94" t="str">
        <v xml:space="preserve">0 | </v>
      </c>
      <c r="Z94" t="str">
        <v xml:space="preserve">0 | </v>
      </c>
      <c r="AA94" t="str">
        <v xml:space="preserve">0 | </v>
      </c>
      <c r="AB94" t="str">
        <v xml:space="preserve">0 | </v>
      </c>
      <c r="AC94" t="str">
        <v xml:space="preserve">0 | </v>
      </c>
      <c r="AD94" t="str">
        <v xml:space="preserve">0 | </v>
      </c>
      <c r="AE94" t="str">
        <v xml:space="preserve">0 | </v>
      </c>
      <c r="AF94" t="str">
        <v xml:space="preserve">0 | </v>
      </c>
      <c r="AG94" t="str">
        <v xml:space="preserve">0 | </v>
      </c>
      <c r="AH94" t="str">
        <v xml:space="preserve">0 | </v>
      </c>
      <c r="AI94" t="str">
        <v xml:space="preserve">0 | </v>
      </c>
      <c r="AJ94" t="str">
        <v xml:space="preserve">0 | </v>
      </c>
      <c r="AK94" t="str">
        <v xml:space="preserve">0 | </v>
      </c>
      <c r="AL94" t="str">
        <v xml:space="preserve">0 | </v>
      </c>
      <c r="AM94" t="str">
        <v xml:space="preserve">0 | </v>
      </c>
      <c r="AN94" t="str">
        <v xml:space="preserve">0 | </v>
      </c>
      <c r="AO94" t="str">
        <v xml:space="preserve">0 | </v>
      </c>
      <c r="AP94" t="str">
        <v xml:space="preserve">0 | </v>
      </c>
      <c r="AQ94" t="str">
        <v xml:space="preserve">0 | </v>
      </c>
      <c r="AR94" t="str">
        <v xml:space="preserve">0 | </v>
      </c>
      <c r="AS94" t="str">
        <v xml:space="preserve">0 | </v>
      </c>
      <c r="AT94" t="str">
        <v xml:space="preserve">0 | </v>
      </c>
      <c r="AU94" t="str">
        <v xml:space="preserve">0 | </v>
      </c>
      <c r="AV94" t="str">
        <v xml:space="preserve">0 | </v>
      </c>
      <c r="AW94" t="str">
        <v xml:space="preserve">0 | </v>
      </c>
      <c r="AX94" t="str">
        <v xml:space="preserve">0 | </v>
      </c>
      <c r="AY94" t="str">
        <v xml:space="preserve">0 | </v>
      </c>
      <c r="AZ94" t="str">
        <v xml:space="preserve">0 | </v>
      </c>
      <c r="BA94" t="str">
        <v xml:space="preserve">0 | </v>
      </c>
      <c r="BB94" t="str">
        <v xml:space="preserve">0 | </v>
      </c>
      <c r="BC94" t="str">
        <v xml:space="preserve">0 | </v>
      </c>
      <c r="BD94" t="str">
        <v xml:space="preserve">0 | </v>
      </c>
      <c r="BE94" t="str">
        <v xml:space="preserve">0 | </v>
      </c>
      <c r="BF94" t="str">
        <v xml:space="preserve">0 | </v>
      </c>
      <c r="BG94" t="str">
        <v xml:space="preserve">0 | </v>
      </c>
      <c r="BH94" t="str">
        <v xml:space="preserve">0 | </v>
      </c>
      <c r="BI94" t="str">
        <v xml:space="preserve">0 | </v>
      </c>
      <c r="BJ94" t="str">
        <v xml:space="preserve">0 | </v>
      </c>
      <c r="BK94" t="str">
        <v xml:space="preserve">0 | </v>
      </c>
      <c r="BL94" t="str">
        <v xml:space="preserve">0 | </v>
      </c>
      <c r="BM94" t="str">
        <v xml:space="preserve">0 | </v>
      </c>
      <c r="BN94" t="str">
        <v xml:space="preserve">0 | </v>
      </c>
      <c r="BO94" t="str">
        <v xml:space="preserve">0 | </v>
      </c>
      <c r="BP94" t="str">
        <v xml:space="preserve">0 | </v>
      </c>
      <c r="BQ94" t="str">
        <v xml:space="preserve">0 | </v>
      </c>
      <c r="BR94" t="str">
        <v xml:space="preserve">0 | </v>
      </c>
      <c r="BS94" t="str">
        <v xml:space="preserve">0 | </v>
      </c>
      <c r="BT94" t="str">
        <v xml:space="preserve">0 | </v>
      </c>
      <c r="BU94" t="str">
        <v xml:space="preserve">0 | </v>
      </c>
      <c r="BV94" t="str">
        <v xml:space="preserve">0 | </v>
      </c>
      <c r="BW94" t="str">
        <v xml:space="preserve">0 | </v>
      </c>
      <c r="BX94" t="str">
        <v xml:space="preserve">0 | </v>
      </c>
      <c r="BY94" t="str">
        <v xml:space="preserve">0 | </v>
      </c>
      <c r="BZ94" t="str">
        <v xml:space="preserve">0 | </v>
      </c>
      <c r="CA94" t="str">
        <v xml:space="preserve">0 | </v>
      </c>
      <c r="CB94" t="str">
        <v xml:space="preserve">0 | </v>
      </c>
      <c r="CC94" t="str">
        <v xml:space="preserve">0 | </v>
      </c>
      <c r="CD94" t="str">
        <v xml:space="preserve">0 | </v>
      </c>
      <c r="CE94" t="str">
        <v xml:space="preserve">0 | </v>
      </c>
      <c r="CF94" t="str">
        <v xml:space="preserve">0 | </v>
      </c>
      <c r="CG94" t="str">
        <v xml:space="preserve">0 | </v>
      </c>
      <c r="CH94" t="str">
        <v xml:space="preserve">0 | </v>
      </c>
      <c r="CI94" t="str">
        <v xml:space="preserve">0 | </v>
      </c>
      <c r="CJ94" t="str">
        <v xml:space="preserve">0 | </v>
      </c>
      <c r="CK94" t="str">
        <v xml:space="preserve">0 | </v>
      </c>
      <c r="CL94" t="str">
        <v xml:space="preserve">0 | </v>
      </c>
      <c r="CM94" t="str">
        <v xml:space="preserve">0 | </v>
      </c>
      <c r="CN94" t="str">
        <v xml:space="preserve">0 | </v>
      </c>
      <c r="CO94" t="str">
        <v xml:space="preserve">0 | </v>
      </c>
      <c r="CP94" t="str">
        <v xml:space="preserve">0 | </v>
      </c>
      <c r="CQ94" t="str">
        <v xml:space="preserve">0 | </v>
      </c>
      <c r="CR94" t="str">
        <v xml:space="preserve">0 | </v>
      </c>
      <c r="CS94" t="str">
        <v xml:space="preserve">0 | </v>
      </c>
      <c r="CT94" t="str">
        <v xml:space="preserve">0 | </v>
      </c>
      <c r="CU94" t="str">
        <v xml:space="preserve">0 | </v>
      </c>
      <c r="CV94" t="str">
        <v xml:space="preserve">0 | </v>
      </c>
      <c r="CW94" t="str">
        <v xml:space="preserve">0 | </v>
      </c>
      <c r="CX94" t="str">
        <v xml:space="preserve">0 | </v>
      </c>
      <c r="DQ94" cm="1">
        <f t="array" ref="DQ94:HM94">TRANSPOSE(_xlfn._xlws.SORT(_xlfn._xlws.FILTER(initialConditions[initial_conditions_level],initialConditions[experiment_ID]=A94)))</f>
        <v>0</v>
      </c>
      <c r="DR94">
        <v>0</v>
      </c>
      <c r="DS94">
        <v>0</v>
      </c>
      <c r="DT94">
        <v>0</v>
      </c>
      <c r="DU94">
        <v>0</v>
      </c>
      <c r="DV94">
        <v>0</v>
      </c>
      <c r="DW94">
        <v>0</v>
      </c>
      <c r="DX94">
        <v>0</v>
      </c>
      <c r="DY94">
        <v>0</v>
      </c>
      <c r="DZ94">
        <v>0</v>
      </c>
      <c r="EA94">
        <v>0</v>
      </c>
      <c r="EB94">
        <v>0</v>
      </c>
      <c r="EC94">
        <v>0</v>
      </c>
      <c r="ED94">
        <v>0</v>
      </c>
      <c r="EE94">
        <v>0</v>
      </c>
      <c r="EF94">
        <v>0</v>
      </c>
      <c r="EG94">
        <v>0</v>
      </c>
      <c r="EH94">
        <v>0</v>
      </c>
      <c r="EI94">
        <v>0</v>
      </c>
      <c r="EJ94">
        <v>0</v>
      </c>
      <c r="EK94">
        <v>0</v>
      </c>
      <c r="EL94">
        <v>0</v>
      </c>
      <c r="EM94">
        <v>0</v>
      </c>
      <c r="EN94">
        <v>0</v>
      </c>
      <c r="EO94">
        <v>0</v>
      </c>
      <c r="EP94">
        <v>0</v>
      </c>
      <c r="EQ94">
        <v>0</v>
      </c>
      <c r="ER94">
        <v>0</v>
      </c>
      <c r="ES94">
        <v>0</v>
      </c>
      <c r="ET94">
        <v>0</v>
      </c>
      <c r="EU94">
        <v>0</v>
      </c>
      <c r="EV94">
        <v>0</v>
      </c>
      <c r="EW94">
        <v>0</v>
      </c>
      <c r="EX94">
        <v>0</v>
      </c>
      <c r="EY94">
        <v>0</v>
      </c>
      <c r="EZ94">
        <v>0</v>
      </c>
      <c r="FA94">
        <v>0</v>
      </c>
      <c r="FB94">
        <v>0</v>
      </c>
      <c r="FC94">
        <v>0</v>
      </c>
      <c r="FD94">
        <v>0</v>
      </c>
      <c r="FE94">
        <v>0</v>
      </c>
      <c r="FF94">
        <v>0</v>
      </c>
      <c r="FG94">
        <v>0</v>
      </c>
      <c r="FH94">
        <v>0</v>
      </c>
      <c r="FI94">
        <v>0</v>
      </c>
      <c r="FJ94">
        <v>0</v>
      </c>
      <c r="FK94">
        <v>0</v>
      </c>
      <c r="FL94">
        <v>0</v>
      </c>
      <c r="FM94">
        <v>0</v>
      </c>
      <c r="FN94">
        <v>0</v>
      </c>
      <c r="FO94">
        <v>0</v>
      </c>
      <c r="FP94">
        <v>0</v>
      </c>
      <c r="FQ94">
        <v>0</v>
      </c>
      <c r="FR94">
        <v>0</v>
      </c>
      <c r="FS94">
        <v>0</v>
      </c>
      <c r="FT94">
        <v>0</v>
      </c>
      <c r="FU94">
        <v>0</v>
      </c>
      <c r="FV94">
        <v>0</v>
      </c>
      <c r="FW94">
        <v>0</v>
      </c>
      <c r="FX94">
        <v>0</v>
      </c>
      <c r="FY94">
        <v>0</v>
      </c>
      <c r="FZ94">
        <v>0</v>
      </c>
      <c r="GA94">
        <v>0</v>
      </c>
      <c r="GB94">
        <v>0</v>
      </c>
      <c r="GC94">
        <v>0</v>
      </c>
      <c r="GD94">
        <v>0</v>
      </c>
      <c r="GE94">
        <v>0</v>
      </c>
      <c r="GF94">
        <v>0</v>
      </c>
      <c r="GG94">
        <v>0</v>
      </c>
      <c r="GH94">
        <v>0</v>
      </c>
      <c r="GI94">
        <v>0</v>
      </c>
      <c r="GJ94">
        <v>0</v>
      </c>
      <c r="GK94">
        <v>0</v>
      </c>
      <c r="GL94">
        <v>0</v>
      </c>
      <c r="GM94">
        <v>0</v>
      </c>
      <c r="GN94">
        <v>0</v>
      </c>
      <c r="GO94">
        <v>0</v>
      </c>
      <c r="GP94">
        <v>0</v>
      </c>
      <c r="GQ94">
        <v>0</v>
      </c>
      <c r="GR94">
        <v>0</v>
      </c>
      <c r="GS94">
        <v>0</v>
      </c>
      <c r="GT94">
        <v>0</v>
      </c>
      <c r="GU94">
        <v>0</v>
      </c>
      <c r="GV94">
        <v>0</v>
      </c>
      <c r="GW94">
        <v>0</v>
      </c>
      <c r="GX94">
        <v>0</v>
      </c>
      <c r="GY94">
        <v>0</v>
      </c>
      <c r="GZ94">
        <v>0</v>
      </c>
      <c r="HA94">
        <v>0</v>
      </c>
      <c r="HB94">
        <v>0</v>
      </c>
      <c r="HC94">
        <v>0</v>
      </c>
      <c r="HD94">
        <v>0</v>
      </c>
      <c r="HE94">
        <v>0</v>
      </c>
      <c r="HF94">
        <v>0</v>
      </c>
      <c r="HG94">
        <v>0</v>
      </c>
      <c r="HH94">
        <v>0</v>
      </c>
      <c r="HI94">
        <v>0</v>
      </c>
      <c r="HJ94">
        <v>0</v>
      </c>
      <c r="HK94">
        <v>0</v>
      </c>
      <c r="HL94">
        <v>0</v>
      </c>
      <c r="HM94" t="str">
        <v/>
      </c>
    </row>
    <row r="95" spans="2:221" x14ac:dyDescent="0.35">
      <c r="B95" t="str" cm="1">
        <f t="array" ref="B95:CX95">TRANSPOSE(_xlfn._xlws.SORT(_xlfn._xlws.FILTER(initialConditions[initial_conditions_level]&amp;" | "&amp;initialConditions[initial_conditions_name],initialConditions[experiment_ID]=A95)))</f>
        <v xml:space="preserve"> | </v>
      </c>
      <c r="C95" t="str">
        <v xml:space="preserve">0 | </v>
      </c>
      <c r="D95" t="str">
        <v xml:space="preserve">0 | </v>
      </c>
      <c r="E95" t="str">
        <v xml:space="preserve">0 | </v>
      </c>
      <c r="F95" t="str">
        <v xml:space="preserve">0 | </v>
      </c>
      <c r="G95" t="str">
        <v xml:space="preserve">0 | </v>
      </c>
      <c r="H95" t="str">
        <v xml:space="preserve">0 | </v>
      </c>
      <c r="I95" t="str">
        <v xml:space="preserve">0 | </v>
      </c>
      <c r="J95" t="str">
        <v xml:space="preserve">0 | </v>
      </c>
      <c r="K95" t="str">
        <v xml:space="preserve">0 | </v>
      </c>
      <c r="L95" t="str">
        <v xml:space="preserve">0 | </v>
      </c>
      <c r="M95" t="str">
        <v xml:space="preserve">0 | </v>
      </c>
      <c r="N95" t="str">
        <v xml:space="preserve">0 | </v>
      </c>
      <c r="O95" t="str">
        <v xml:space="preserve">0 | </v>
      </c>
      <c r="P95" t="str">
        <v xml:space="preserve">0 | </v>
      </c>
      <c r="Q95" t="str">
        <v xml:space="preserve">0 | </v>
      </c>
      <c r="R95" t="str">
        <v xml:space="preserve">0 | </v>
      </c>
      <c r="S95" t="str">
        <v xml:space="preserve">0 | </v>
      </c>
      <c r="T95" t="str">
        <v xml:space="preserve">0 | </v>
      </c>
      <c r="U95" t="str">
        <v xml:space="preserve">0 | </v>
      </c>
      <c r="V95" t="str">
        <v xml:space="preserve">0 | </v>
      </c>
      <c r="W95" t="str">
        <v xml:space="preserve">0 | </v>
      </c>
      <c r="X95" t="str">
        <v xml:space="preserve">0 | </v>
      </c>
      <c r="Y95" t="str">
        <v xml:space="preserve">0 | </v>
      </c>
      <c r="Z95" t="str">
        <v xml:space="preserve">0 | </v>
      </c>
      <c r="AA95" t="str">
        <v xml:space="preserve">0 | </v>
      </c>
      <c r="AB95" t="str">
        <v xml:space="preserve">0 | </v>
      </c>
      <c r="AC95" t="str">
        <v xml:space="preserve">0 | </v>
      </c>
      <c r="AD95" t="str">
        <v xml:space="preserve">0 | </v>
      </c>
      <c r="AE95" t="str">
        <v xml:space="preserve">0 | </v>
      </c>
      <c r="AF95" t="str">
        <v xml:space="preserve">0 | </v>
      </c>
      <c r="AG95" t="str">
        <v xml:space="preserve">0 | </v>
      </c>
      <c r="AH95" t="str">
        <v xml:space="preserve">0 | </v>
      </c>
      <c r="AI95" t="str">
        <v xml:space="preserve">0 | </v>
      </c>
      <c r="AJ95" t="str">
        <v xml:space="preserve">0 | </v>
      </c>
      <c r="AK95" t="str">
        <v xml:space="preserve">0 | </v>
      </c>
      <c r="AL95" t="str">
        <v xml:space="preserve">0 | </v>
      </c>
      <c r="AM95" t="str">
        <v xml:space="preserve">0 | </v>
      </c>
      <c r="AN95" t="str">
        <v xml:space="preserve">0 | </v>
      </c>
      <c r="AO95" t="str">
        <v xml:space="preserve">0 | </v>
      </c>
      <c r="AP95" t="str">
        <v xml:space="preserve">0 | </v>
      </c>
      <c r="AQ95" t="str">
        <v xml:space="preserve">0 | </v>
      </c>
      <c r="AR95" t="str">
        <v xml:space="preserve">0 | </v>
      </c>
      <c r="AS95" t="str">
        <v xml:space="preserve">0 | </v>
      </c>
      <c r="AT95" t="str">
        <v xml:space="preserve">0 | </v>
      </c>
      <c r="AU95" t="str">
        <v xml:space="preserve">0 | </v>
      </c>
      <c r="AV95" t="str">
        <v xml:space="preserve">0 | </v>
      </c>
      <c r="AW95" t="str">
        <v xml:space="preserve">0 | </v>
      </c>
      <c r="AX95" t="str">
        <v xml:space="preserve">0 | </v>
      </c>
      <c r="AY95" t="str">
        <v xml:space="preserve">0 | </v>
      </c>
      <c r="AZ95" t="str">
        <v xml:space="preserve">0 | </v>
      </c>
      <c r="BA95" t="str">
        <v xml:space="preserve">0 | </v>
      </c>
      <c r="BB95" t="str">
        <v xml:space="preserve">0 | </v>
      </c>
      <c r="BC95" t="str">
        <v xml:space="preserve">0 | </v>
      </c>
      <c r="BD95" t="str">
        <v xml:space="preserve">0 | </v>
      </c>
      <c r="BE95" t="str">
        <v xml:space="preserve">0 | </v>
      </c>
      <c r="BF95" t="str">
        <v xml:space="preserve">0 | </v>
      </c>
      <c r="BG95" t="str">
        <v xml:space="preserve">0 | </v>
      </c>
      <c r="BH95" t="str">
        <v xml:space="preserve">0 | </v>
      </c>
      <c r="BI95" t="str">
        <v xml:space="preserve">0 | </v>
      </c>
      <c r="BJ95" t="str">
        <v xml:space="preserve">0 | </v>
      </c>
      <c r="BK95" t="str">
        <v xml:space="preserve">0 | </v>
      </c>
      <c r="BL95" t="str">
        <v xml:space="preserve">0 | </v>
      </c>
      <c r="BM95" t="str">
        <v xml:space="preserve">0 | </v>
      </c>
      <c r="BN95" t="str">
        <v xml:space="preserve">0 | </v>
      </c>
      <c r="BO95" t="str">
        <v xml:space="preserve">0 | </v>
      </c>
      <c r="BP95" t="str">
        <v xml:space="preserve">0 | </v>
      </c>
      <c r="BQ95" t="str">
        <v xml:space="preserve">0 | </v>
      </c>
      <c r="BR95" t="str">
        <v xml:space="preserve">0 | </v>
      </c>
      <c r="BS95" t="str">
        <v xml:space="preserve">0 | </v>
      </c>
      <c r="BT95" t="str">
        <v xml:space="preserve">0 | </v>
      </c>
      <c r="BU95" t="str">
        <v xml:space="preserve">0 | </v>
      </c>
      <c r="BV95" t="str">
        <v xml:space="preserve">0 | </v>
      </c>
      <c r="BW95" t="str">
        <v xml:space="preserve">0 | </v>
      </c>
      <c r="BX95" t="str">
        <v xml:space="preserve">0 | </v>
      </c>
      <c r="BY95" t="str">
        <v xml:space="preserve">0 | </v>
      </c>
      <c r="BZ95" t="str">
        <v xml:space="preserve">0 | </v>
      </c>
      <c r="CA95" t="str">
        <v xml:space="preserve">0 | </v>
      </c>
      <c r="CB95" t="str">
        <v xml:space="preserve">0 | </v>
      </c>
      <c r="CC95" t="str">
        <v xml:space="preserve">0 | </v>
      </c>
      <c r="CD95" t="str">
        <v xml:space="preserve">0 | </v>
      </c>
      <c r="CE95" t="str">
        <v xml:space="preserve">0 | </v>
      </c>
      <c r="CF95" t="str">
        <v xml:space="preserve">0 | </v>
      </c>
      <c r="CG95" t="str">
        <v xml:space="preserve">0 | </v>
      </c>
      <c r="CH95" t="str">
        <v xml:space="preserve">0 | </v>
      </c>
      <c r="CI95" t="str">
        <v xml:space="preserve">0 | </v>
      </c>
      <c r="CJ95" t="str">
        <v xml:space="preserve">0 | </v>
      </c>
      <c r="CK95" t="str">
        <v xml:space="preserve">0 | </v>
      </c>
      <c r="CL95" t="str">
        <v xml:space="preserve">0 | </v>
      </c>
      <c r="CM95" t="str">
        <v xml:space="preserve">0 | </v>
      </c>
      <c r="CN95" t="str">
        <v xml:space="preserve">0 | </v>
      </c>
      <c r="CO95" t="str">
        <v xml:space="preserve">0 | </v>
      </c>
      <c r="CP95" t="str">
        <v xml:space="preserve">0 | </v>
      </c>
      <c r="CQ95" t="str">
        <v xml:space="preserve">0 | </v>
      </c>
      <c r="CR95" t="str">
        <v xml:space="preserve">0 | </v>
      </c>
      <c r="CS95" t="str">
        <v xml:space="preserve">0 | </v>
      </c>
      <c r="CT95" t="str">
        <v xml:space="preserve">0 | </v>
      </c>
      <c r="CU95" t="str">
        <v xml:space="preserve">0 | </v>
      </c>
      <c r="CV95" t="str">
        <v xml:space="preserve">0 | </v>
      </c>
      <c r="CW95" t="str">
        <v xml:space="preserve">0 | </v>
      </c>
      <c r="CX95" t="str">
        <v xml:space="preserve">0 | </v>
      </c>
      <c r="DQ95" cm="1">
        <f t="array" ref="DQ95:HM95">TRANSPOSE(_xlfn._xlws.SORT(_xlfn._xlws.FILTER(initialConditions[initial_conditions_level],initialConditions[experiment_ID]=A95)))</f>
        <v>0</v>
      </c>
      <c r="DR95">
        <v>0</v>
      </c>
      <c r="DS95">
        <v>0</v>
      </c>
      <c r="DT95">
        <v>0</v>
      </c>
      <c r="DU95">
        <v>0</v>
      </c>
      <c r="DV95">
        <v>0</v>
      </c>
      <c r="DW95">
        <v>0</v>
      </c>
      <c r="DX95">
        <v>0</v>
      </c>
      <c r="DY95">
        <v>0</v>
      </c>
      <c r="DZ95">
        <v>0</v>
      </c>
      <c r="EA95">
        <v>0</v>
      </c>
      <c r="EB95">
        <v>0</v>
      </c>
      <c r="EC95">
        <v>0</v>
      </c>
      <c r="ED95">
        <v>0</v>
      </c>
      <c r="EE95">
        <v>0</v>
      </c>
      <c r="EF95">
        <v>0</v>
      </c>
      <c r="EG95">
        <v>0</v>
      </c>
      <c r="EH95">
        <v>0</v>
      </c>
      <c r="EI95">
        <v>0</v>
      </c>
      <c r="EJ95">
        <v>0</v>
      </c>
      <c r="EK95">
        <v>0</v>
      </c>
      <c r="EL95">
        <v>0</v>
      </c>
      <c r="EM95">
        <v>0</v>
      </c>
      <c r="EN95">
        <v>0</v>
      </c>
      <c r="EO95">
        <v>0</v>
      </c>
      <c r="EP95">
        <v>0</v>
      </c>
      <c r="EQ95">
        <v>0</v>
      </c>
      <c r="ER95">
        <v>0</v>
      </c>
      <c r="ES95">
        <v>0</v>
      </c>
      <c r="ET95">
        <v>0</v>
      </c>
      <c r="EU95">
        <v>0</v>
      </c>
      <c r="EV95">
        <v>0</v>
      </c>
      <c r="EW95">
        <v>0</v>
      </c>
      <c r="EX95">
        <v>0</v>
      </c>
      <c r="EY95">
        <v>0</v>
      </c>
      <c r="EZ95">
        <v>0</v>
      </c>
      <c r="FA95">
        <v>0</v>
      </c>
      <c r="FB95">
        <v>0</v>
      </c>
      <c r="FC95">
        <v>0</v>
      </c>
      <c r="FD95">
        <v>0</v>
      </c>
      <c r="FE95">
        <v>0</v>
      </c>
      <c r="FF95">
        <v>0</v>
      </c>
      <c r="FG95">
        <v>0</v>
      </c>
      <c r="FH95">
        <v>0</v>
      </c>
      <c r="FI95">
        <v>0</v>
      </c>
      <c r="FJ95">
        <v>0</v>
      </c>
      <c r="FK95">
        <v>0</v>
      </c>
      <c r="FL95">
        <v>0</v>
      </c>
      <c r="FM95">
        <v>0</v>
      </c>
      <c r="FN95">
        <v>0</v>
      </c>
      <c r="FO95">
        <v>0</v>
      </c>
      <c r="FP95">
        <v>0</v>
      </c>
      <c r="FQ95">
        <v>0</v>
      </c>
      <c r="FR95">
        <v>0</v>
      </c>
      <c r="FS95">
        <v>0</v>
      </c>
      <c r="FT95">
        <v>0</v>
      </c>
      <c r="FU95">
        <v>0</v>
      </c>
      <c r="FV95">
        <v>0</v>
      </c>
      <c r="FW95">
        <v>0</v>
      </c>
      <c r="FX95">
        <v>0</v>
      </c>
      <c r="FY95">
        <v>0</v>
      </c>
      <c r="FZ95">
        <v>0</v>
      </c>
      <c r="GA95">
        <v>0</v>
      </c>
      <c r="GB95">
        <v>0</v>
      </c>
      <c r="GC95">
        <v>0</v>
      </c>
      <c r="GD95">
        <v>0</v>
      </c>
      <c r="GE95">
        <v>0</v>
      </c>
      <c r="GF95">
        <v>0</v>
      </c>
      <c r="GG95">
        <v>0</v>
      </c>
      <c r="GH95">
        <v>0</v>
      </c>
      <c r="GI95">
        <v>0</v>
      </c>
      <c r="GJ95">
        <v>0</v>
      </c>
      <c r="GK95">
        <v>0</v>
      </c>
      <c r="GL95">
        <v>0</v>
      </c>
      <c r="GM95">
        <v>0</v>
      </c>
      <c r="GN95">
        <v>0</v>
      </c>
      <c r="GO95">
        <v>0</v>
      </c>
      <c r="GP95">
        <v>0</v>
      </c>
      <c r="GQ95">
        <v>0</v>
      </c>
      <c r="GR95">
        <v>0</v>
      </c>
      <c r="GS95">
        <v>0</v>
      </c>
      <c r="GT95">
        <v>0</v>
      </c>
      <c r="GU95">
        <v>0</v>
      </c>
      <c r="GV95">
        <v>0</v>
      </c>
      <c r="GW95">
        <v>0</v>
      </c>
      <c r="GX95">
        <v>0</v>
      </c>
      <c r="GY95">
        <v>0</v>
      </c>
      <c r="GZ95">
        <v>0</v>
      </c>
      <c r="HA95">
        <v>0</v>
      </c>
      <c r="HB95">
        <v>0</v>
      </c>
      <c r="HC95">
        <v>0</v>
      </c>
      <c r="HD95">
        <v>0</v>
      </c>
      <c r="HE95">
        <v>0</v>
      </c>
      <c r="HF95">
        <v>0</v>
      </c>
      <c r="HG95">
        <v>0</v>
      </c>
      <c r="HH95">
        <v>0</v>
      </c>
      <c r="HI95">
        <v>0</v>
      </c>
      <c r="HJ95">
        <v>0</v>
      </c>
      <c r="HK95">
        <v>0</v>
      </c>
      <c r="HL95">
        <v>0</v>
      </c>
      <c r="HM95" t="str">
        <v/>
      </c>
    </row>
    <row r="96" spans="2:221" x14ac:dyDescent="0.35">
      <c r="B96" t="str" cm="1">
        <f t="array" ref="B96:CX96">TRANSPOSE(_xlfn._xlws.SORT(_xlfn._xlws.FILTER(initialConditions[initial_conditions_level]&amp;" | "&amp;initialConditions[initial_conditions_name],initialConditions[experiment_ID]=A96)))</f>
        <v xml:space="preserve"> | </v>
      </c>
      <c r="C96" t="str">
        <v xml:space="preserve">0 | </v>
      </c>
      <c r="D96" t="str">
        <v xml:space="preserve">0 | </v>
      </c>
      <c r="E96" t="str">
        <v xml:space="preserve">0 | </v>
      </c>
      <c r="F96" t="str">
        <v xml:space="preserve">0 | </v>
      </c>
      <c r="G96" t="str">
        <v xml:space="preserve">0 | </v>
      </c>
      <c r="H96" t="str">
        <v xml:space="preserve">0 | </v>
      </c>
      <c r="I96" t="str">
        <v xml:space="preserve">0 | </v>
      </c>
      <c r="J96" t="str">
        <v xml:space="preserve">0 | </v>
      </c>
      <c r="K96" t="str">
        <v xml:space="preserve">0 | </v>
      </c>
      <c r="L96" t="str">
        <v xml:space="preserve">0 | </v>
      </c>
      <c r="M96" t="str">
        <v xml:space="preserve">0 | </v>
      </c>
      <c r="N96" t="str">
        <v xml:space="preserve">0 | </v>
      </c>
      <c r="O96" t="str">
        <v xml:space="preserve">0 | </v>
      </c>
      <c r="P96" t="str">
        <v xml:space="preserve">0 | </v>
      </c>
      <c r="Q96" t="str">
        <v xml:space="preserve">0 | </v>
      </c>
      <c r="R96" t="str">
        <v xml:space="preserve">0 | </v>
      </c>
      <c r="S96" t="str">
        <v xml:space="preserve">0 | </v>
      </c>
      <c r="T96" t="str">
        <v xml:space="preserve">0 | </v>
      </c>
      <c r="U96" t="str">
        <v xml:space="preserve">0 | </v>
      </c>
      <c r="V96" t="str">
        <v xml:space="preserve">0 | </v>
      </c>
      <c r="W96" t="str">
        <v xml:space="preserve">0 | </v>
      </c>
      <c r="X96" t="str">
        <v xml:space="preserve">0 | </v>
      </c>
      <c r="Y96" t="str">
        <v xml:space="preserve">0 | </v>
      </c>
      <c r="Z96" t="str">
        <v xml:space="preserve">0 | </v>
      </c>
      <c r="AA96" t="str">
        <v xml:space="preserve">0 | </v>
      </c>
      <c r="AB96" t="str">
        <v xml:space="preserve">0 | </v>
      </c>
      <c r="AC96" t="str">
        <v xml:space="preserve">0 | </v>
      </c>
      <c r="AD96" t="str">
        <v xml:space="preserve">0 | </v>
      </c>
      <c r="AE96" t="str">
        <v xml:space="preserve">0 | </v>
      </c>
      <c r="AF96" t="str">
        <v xml:space="preserve">0 | </v>
      </c>
      <c r="AG96" t="str">
        <v xml:space="preserve">0 | </v>
      </c>
      <c r="AH96" t="str">
        <v xml:space="preserve">0 | </v>
      </c>
      <c r="AI96" t="str">
        <v xml:space="preserve">0 | </v>
      </c>
      <c r="AJ96" t="str">
        <v xml:space="preserve">0 | </v>
      </c>
      <c r="AK96" t="str">
        <v xml:space="preserve">0 | </v>
      </c>
      <c r="AL96" t="str">
        <v xml:space="preserve">0 | </v>
      </c>
      <c r="AM96" t="str">
        <v xml:space="preserve">0 | </v>
      </c>
      <c r="AN96" t="str">
        <v xml:space="preserve">0 | </v>
      </c>
      <c r="AO96" t="str">
        <v xml:space="preserve">0 | </v>
      </c>
      <c r="AP96" t="str">
        <v xml:space="preserve">0 | </v>
      </c>
      <c r="AQ96" t="str">
        <v xml:space="preserve">0 | </v>
      </c>
      <c r="AR96" t="str">
        <v xml:space="preserve">0 | </v>
      </c>
      <c r="AS96" t="str">
        <v xml:space="preserve">0 | </v>
      </c>
      <c r="AT96" t="str">
        <v xml:space="preserve">0 | </v>
      </c>
      <c r="AU96" t="str">
        <v xml:space="preserve">0 | </v>
      </c>
      <c r="AV96" t="str">
        <v xml:space="preserve">0 | </v>
      </c>
      <c r="AW96" t="str">
        <v xml:space="preserve">0 | </v>
      </c>
      <c r="AX96" t="str">
        <v xml:space="preserve">0 | </v>
      </c>
      <c r="AY96" t="str">
        <v xml:space="preserve">0 | </v>
      </c>
      <c r="AZ96" t="str">
        <v xml:space="preserve">0 | </v>
      </c>
      <c r="BA96" t="str">
        <v xml:space="preserve">0 | </v>
      </c>
      <c r="BB96" t="str">
        <v xml:space="preserve">0 | </v>
      </c>
      <c r="BC96" t="str">
        <v xml:space="preserve">0 | </v>
      </c>
      <c r="BD96" t="str">
        <v xml:space="preserve">0 | </v>
      </c>
      <c r="BE96" t="str">
        <v xml:space="preserve">0 | </v>
      </c>
      <c r="BF96" t="str">
        <v xml:space="preserve">0 | </v>
      </c>
      <c r="BG96" t="str">
        <v xml:space="preserve">0 | </v>
      </c>
      <c r="BH96" t="str">
        <v xml:space="preserve">0 | </v>
      </c>
      <c r="BI96" t="str">
        <v xml:space="preserve">0 | </v>
      </c>
      <c r="BJ96" t="str">
        <v xml:space="preserve">0 | </v>
      </c>
      <c r="BK96" t="str">
        <v xml:space="preserve">0 | </v>
      </c>
      <c r="BL96" t="str">
        <v xml:space="preserve">0 | </v>
      </c>
      <c r="BM96" t="str">
        <v xml:space="preserve">0 | </v>
      </c>
      <c r="BN96" t="str">
        <v xml:space="preserve">0 | </v>
      </c>
      <c r="BO96" t="str">
        <v xml:space="preserve">0 | </v>
      </c>
      <c r="BP96" t="str">
        <v xml:space="preserve">0 | </v>
      </c>
      <c r="BQ96" t="str">
        <v xml:space="preserve">0 | </v>
      </c>
      <c r="BR96" t="str">
        <v xml:space="preserve">0 | </v>
      </c>
      <c r="BS96" t="str">
        <v xml:space="preserve">0 | </v>
      </c>
      <c r="BT96" t="str">
        <v xml:space="preserve">0 | </v>
      </c>
      <c r="BU96" t="str">
        <v xml:space="preserve">0 | </v>
      </c>
      <c r="BV96" t="str">
        <v xml:space="preserve">0 | </v>
      </c>
      <c r="BW96" t="str">
        <v xml:space="preserve">0 | </v>
      </c>
      <c r="BX96" t="str">
        <v xml:space="preserve">0 | </v>
      </c>
      <c r="BY96" t="str">
        <v xml:space="preserve">0 | </v>
      </c>
      <c r="BZ96" t="str">
        <v xml:space="preserve">0 | </v>
      </c>
      <c r="CA96" t="str">
        <v xml:space="preserve">0 | </v>
      </c>
      <c r="CB96" t="str">
        <v xml:space="preserve">0 | </v>
      </c>
      <c r="CC96" t="str">
        <v xml:space="preserve">0 | </v>
      </c>
      <c r="CD96" t="str">
        <v xml:space="preserve">0 | </v>
      </c>
      <c r="CE96" t="str">
        <v xml:space="preserve">0 | </v>
      </c>
      <c r="CF96" t="str">
        <v xml:space="preserve">0 | </v>
      </c>
      <c r="CG96" t="str">
        <v xml:space="preserve">0 | </v>
      </c>
      <c r="CH96" t="str">
        <v xml:space="preserve">0 | </v>
      </c>
      <c r="CI96" t="str">
        <v xml:space="preserve">0 | </v>
      </c>
      <c r="CJ96" t="str">
        <v xml:space="preserve">0 | </v>
      </c>
      <c r="CK96" t="str">
        <v xml:space="preserve">0 | </v>
      </c>
      <c r="CL96" t="str">
        <v xml:space="preserve">0 | </v>
      </c>
      <c r="CM96" t="str">
        <v xml:space="preserve">0 | </v>
      </c>
      <c r="CN96" t="str">
        <v xml:space="preserve">0 | </v>
      </c>
      <c r="CO96" t="str">
        <v xml:space="preserve">0 | </v>
      </c>
      <c r="CP96" t="str">
        <v xml:space="preserve">0 | </v>
      </c>
      <c r="CQ96" t="str">
        <v xml:space="preserve">0 | </v>
      </c>
      <c r="CR96" t="str">
        <v xml:space="preserve">0 | </v>
      </c>
      <c r="CS96" t="str">
        <v xml:space="preserve">0 | </v>
      </c>
      <c r="CT96" t="str">
        <v xml:space="preserve">0 | </v>
      </c>
      <c r="CU96" t="str">
        <v xml:space="preserve">0 | </v>
      </c>
      <c r="CV96" t="str">
        <v xml:space="preserve">0 | </v>
      </c>
      <c r="CW96" t="str">
        <v xml:space="preserve">0 | </v>
      </c>
      <c r="CX96" t="str">
        <v xml:space="preserve">0 | </v>
      </c>
      <c r="DQ96" cm="1">
        <f t="array" ref="DQ96:HM96">TRANSPOSE(_xlfn._xlws.SORT(_xlfn._xlws.FILTER(initialConditions[initial_conditions_level],initialConditions[experiment_ID]=A96)))</f>
        <v>0</v>
      </c>
      <c r="DR96">
        <v>0</v>
      </c>
      <c r="DS96">
        <v>0</v>
      </c>
      <c r="DT96">
        <v>0</v>
      </c>
      <c r="DU96">
        <v>0</v>
      </c>
      <c r="DV96">
        <v>0</v>
      </c>
      <c r="DW96">
        <v>0</v>
      </c>
      <c r="DX96">
        <v>0</v>
      </c>
      <c r="DY96">
        <v>0</v>
      </c>
      <c r="DZ96">
        <v>0</v>
      </c>
      <c r="EA96">
        <v>0</v>
      </c>
      <c r="EB96">
        <v>0</v>
      </c>
      <c r="EC96">
        <v>0</v>
      </c>
      <c r="ED96">
        <v>0</v>
      </c>
      <c r="EE96">
        <v>0</v>
      </c>
      <c r="EF96">
        <v>0</v>
      </c>
      <c r="EG96">
        <v>0</v>
      </c>
      <c r="EH96">
        <v>0</v>
      </c>
      <c r="EI96">
        <v>0</v>
      </c>
      <c r="EJ96">
        <v>0</v>
      </c>
      <c r="EK96">
        <v>0</v>
      </c>
      <c r="EL96">
        <v>0</v>
      </c>
      <c r="EM96">
        <v>0</v>
      </c>
      <c r="EN96">
        <v>0</v>
      </c>
      <c r="EO96">
        <v>0</v>
      </c>
      <c r="EP96">
        <v>0</v>
      </c>
      <c r="EQ96">
        <v>0</v>
      </c>
      <c r="ER96">
        <v>0</v>
      </c>
      <c r="ES96">
        <v>0</v>
      </c>
      <c r="ET96">
        <v>0</v>
      </c>
      <c r="EU96">
        <v>0</v>
      </c>
      <c r="EV96">
        <v>0</v>
      </c>
      <c r="EW96">
        <v>0</v>
      </c>
      <c r="EX96">
        <v>0</v>
      </c>
      <c r="EY96">
        <v>0</v>
      </c>
      <c r="EZ96">
        <v>0</v>
      </c>
      <c r="FA96">
        <v>0</v>
      </c>
      <c r="FB96">
        <v>0</v>
      </c>
      <c r="FC96">
        <v>0</v>
      </c>
      <c r="FD96">
        <v>0</v>
      </c>
      <c r="FE96">
        <v>0</v>
      </c>
      <c r="FF96">
        <v>0</v>
      </c>
      <c r="FG96">
        <v>0</v>
      </c>
      <c r="FH96">
        <v>0</v>
      </c>
      <c r="FI96">
        <v>0</v>
      </c>
      <c r="FJ96">
        <v>0</v>
      </c>
      <c r="FK96">
        <v>0</v>
      </c>
      <c r="FL96">
        <v>0</v>
      </c>
      <c r="FM96">
        <v>0</v>
      </c>
      <c r="FN96">
        <v>0</v>
      </c>
      <c r="FO96">
        <v>0</v>
      </c>
      <c r="FP96">
        <v>0</v>
      </c>
      <c r="FQ96">
        <v>0</v>
      </c>
      <c r="FR96">
        <v>0</v>
      </c>
      <c r="FS96">
        <v>0</v>
      </c>
      <c r="FT96">
        <v>0</v>
      </c>
      <c r="FU96">
        <v>0</v>
      </c>
      <c r="FV96">
        <v>0</v>
      </c>
      <c r="FW96">
        <v>0</v>
      </c>
      <c r="FX96">
        <v>0</v>
      </c>
      <c r="FY96">
        <v>0</v>
      </c>
      <c r="FZ96">
        <v>0</v>
      </c>
      <c r="GA96">
        <v>0</v>
      </c>
      <c r="GB96">
        <v>0</v>
      </c>
      <c r="GC96">
        <v>0</v>
      </c>
      <c r="GD96">
        <v>0</v>
      </c>
      <c r="GE96">
        <v>0</v>
      </c>
      <c r="GF96">
        <v>0</v>
      </c>
      <c r="GG96">
        <v>0</v>
      </c>
      <c r="GH96">
        <v>0</v>
      </c>
      <c r="GI96">
        <v>0</v>
      </c>
      <c r="GJ96">
        <v>0</v>
      </c>
      <c r="GK96">
        <v>0</v>
      </c>
      <c r="GL96">
        <v>0</v>
      </c>
      <c r="GM96">
        <v>0</v>
      </c>
      <c r="GN96">
        <v>0</v>
      </c>
      <c r="GO96">
        <v>0</v>
      </c>
      <c r="GP96">
        <v>0</v>
      </c>
      <c r="GQ96">
        <v>0</v>
      </c>
      <c r="GR96">
        <v>0</v>
      </c>
      <c r="GS96">
        <v>0</v>
      </c>
      <c r="GT96">
        <v>0</v>
      </c>
      <c r="GU96">
        <v>0</v>
      </c>
      <c r="GV96">
        <v>0</v>
      </c>
      <c r="GW96">
        <v>0</v>
      </c>
      <c r="GX96">
        <v>0</v>
      </c>
      <c r="GY96">
        <v>0</v>
      </c>
      <c r="GZ96">
        <v>0</v>
      </c>
      <c r="HA96">
        <v>0</v>
      </c>
      <c r="HB96">
        <v>0</v>
      </c>
      <c r="HC96">
        <v>0</v>
      </c>
      <c r="HD96">
        <v>0</v>
      </c>
      <c r="HE96">
        <v>0</v>
      </c>
      <c r="HF96">
        <v>0</v>
      </c>
      <c r="HG96">
        <v>0</v>
      </c>
      <c r="HH96">
        <v>0</v>
      </c>
      <c r="HI96">
        <v>0</v>
      </c>
      <c r="HJ96">
        <v>0</v>
      </c>
      <c r="HK96">
        <v>0</v>
      </c>
      <c r="HL96">
        <v>0</v>
      </c>
      <c r="HM96" t="str">
        <v/>
      </c>
    </row>
    <row r="97" spans="2:221" x14ac:dyDescent="0.35">
      <c r="B97" t="str" cm="1">
        <f t="array" ref="B97:CX97">TRANSPOSE(_xlfn._xlws.SORT(_xlfn._xlws.FILTER(initialConditions[initial_conditions_level]&amp;" | "&amp;initialConditions[initial_conditions_name],initialConditions[experiment_ID]=A97)))</f>
        <v xml:space="preserve"> | </v>
      </c>
      <c r="C97" t="str">
        <v xml:space="preserve">0 | </v>
      </c>
      <c r="D97" t="str">
        <v xml:space="preserve">0 | </v>
      </c>
      <c r="E97" t="str">
        <v xml:space="preserve">0 | </v>
      </c>
      <c r="F97" t="str">
        <v xml:space="preserve">0 | </v>
      </c>
      <c r="G97" t="str">
        <v xml:space="preserve">0 | </v>
      </c>
      <c r="H97" t="str">
        <v xml:space="preserve">0 | </v>
      </c>
      <c r="I97" t="str">
        <v xml:space="preserve">0 | </v>
      </c>
      <c r="J97" t="str">
        <v xml:space="preserve">0 | </v>
      </c>
      <c r="K97" t="str">
        <v xml:space="preserve">0 | </v>
      </c>
      <c r="L97" t="str">
        <v xml:space="preserve">0 | </v>
      </c>
      <c r="M97" t="str">
        <v xml:space="preserve">0 | </v>
      </c>
      <c r="N97" t="str">
        <v xml:space="preserve">0 | </v>
      </c>
      <c r="O97" t="str">
        <v xml:space="preserve">0 | </v>
      </c>
      <c r="P97" t="str">
        <v xml:space="preserve">0 | </v>
      </c>
      <c r="Q97" t="str">
        <v xml:space="preserve">0 | </v>
      </c>
      <c r="R97" t="str">
        <v xml:space="preserve">0 | </v>
      </c>
      <c r="S97" t="str">
        <v xml:space="preserve">0 | </v>
      </c>
      <c r="T97" t="str">
        <v xml:space="preserve">0 | </v>
      </c>
      <c r="U97" t="str">
        <v xml:space="preserve">0 | </v>
      </c>
      <c r="V97" t="str">
        <v xml:space="preserve">0 | </v>
      </c>
      <c r="W97" t="str">
        <v xml:space="preserve">0 | </v>
      </c>
      <c r="X97" t="str">
        <v xml:space="preserve">0 | </v>
      </c>
      <c r="Y97" t="str">
        <v xml:space="preserve">0 | </v>
      </c>
      <c r="Z97" t="str">
        <v xml:space="preserve">0 | </v>
      </c>
      <c r="AA97" t="str">
        <v xml:space="preserve">0 | </v>
      </c>
      <c r="AB97" t="str">
        <v xml:space="preserve">0 | </v>
      </c>
      <c r="AC97" t="str">
        <v xml:space="preserve">0 | </v>
      </c>
      <c r="AD97" t="str">
        <v xml:space="preserve">0 | </v>
      </c>
      <c r="AE97" t="str">
        <v xml:space="preserve">0 | </v>
      </c>
      <c r="AF97" t="str">
        <v xml:space="preserve">0 | </v>
      </c>
      <c r="AG97" t="str">
        <v xml:space="preserve">0 | </v>
      </c>
      <c r="AH97" t="str">
        <v xml:space="preserve">0 | </v>
      </c>
      <c r="AI97" t="str">
        <v xml:space="preserve">0 | </v>
      </c>
      <c r="AJ97" t="str">
        <v xml:space="preserve">0 | </v>
      </c>
      <c r="AK97" t="str">
        <v xml:space="preserve">0 | </v>
      </c>
      <c r="AL97" t="str">
        <v xml:space="preserve">0 | </v>
      </c>
      <c r="AM97" t="str">
        <v xml:space="preserve">0 | </v>
      </c>
      <c r="AN97" t="str">
        <v xml:space="preserve">0 | </v>
      </c>
      <c r="AO97" t="str">
        <v xml:space="preserve">0 | </v>
      </c>
      <c r="AP97" t="str">
        <v xml:space="preserve">0 | </v>
      </c>
      <c r="AQ97" t="str">
        <v xml:space="preserve">0 | </v>
      </c>
      <c r="AR97" t="str">
        <v xml:space="preserve">0 | </v>
      </c>
      <c r="AS97" t="str">
        <v xml:space="preserve">0 | </v>
      </c>
      <c r="AT97" t="str">
        <v xml:space="preserve">0 | </v>
      </c>
      <c r="AU97" t="str">
        <v xml:space="preserve">0 | </v>
      </c>
      <c r="AV97" t="str">
        <v xml:space="preserve">0 | </v>
      </c>
      <c r="AW97" t="str">
        <v xml:space="preserve">0 | </v>
      </c>
      <c r="AX97" t="str">
        <v xml:space="preserve">0 | </v>
      </c>
      <c r="AY97" t="str">
        <v xml:space="preserve">0 | </v>
      </c>
      <c r="AZ97" t="str">
        <v xml:space="preserve">0 | </v>
      </c>
      <c r="BA97" t="str">
        <v xml:space="preserve">0 | </v>
      </c>
      <c r="BB97" t="str">
        <v xml:space="preserve">0 | </v>
      </c>
      <c r="BC97" t="str">
        <v xml:space="preserve">0 | </v>
      </c>
      <c r="BD97" t="str">
        <v xml:space="preserve">0 | </v>
      </c>
      <c r="BE97" t="str">
        <v xml:space="preserve">0 | </v>
      </c>
      <c r="BF97" t="str">
        <v xml:space="preserve">0 | </v>
      </c>
      <c r="BG97" t="str">
        <v xml:space="preserve">0 | </v>
      </c>
      <c r="BH97" t="str">
        <v xml:space="preserve">0 | </v>
      </c>
      <c r="BI97" t="str">
        <v xml:space="preserve">0 | </v>
      </c>
      <c r="BJ97" t="str">
        <v xml:space="preserve">0 | </v>
      </c>
      <c r="BK97" t="str">
        <v xml:space="preserve">0 | </v>
      </c>
      <c r="BL97" t="str">
        <v xml:space="preserve">0 | </v>
      </c>
      <c r="BM97" t="str">
        <v xml:space="preserve">0 | </v>
      </c>
      <c r="BN97" t="str">
        <v xml:space="preserve">0 | </v>
      </c>
      <c r="BO97" t="str">
        <v xml:space="preserve">0 | </v>
      </c>
      <c r="BP97" t="str">
        <v xml:space="preserve">0 | </v>
      </c>
      <c r="BQ97" t="str">
        <v xml:space="preserve">0 | </v>
      </c>
      <c r="BR97" t="str">
        <v xml:space="preserve">0 | </v>
      </c>
      <c r="BS97" t="str">
        <v xml:space="preserve">0 | </v>
      </c>
      <c r="BT97" t="str">
        <v xml:space="preserve">0 | </v>
      </c>
      <c r="BU97" t="str">
        <v xml:space="preserve">0 | </v>
      </c>
      <c r="BV97" t="str">
        <v xml:space="preserve">0 | </v>
      </c>
      <c r="BW97" t="str">
        <v xml:space="preserve">0 | </v>
      </c>
      <c r="BX97" t="str">
        <v xml:space="preserve">0 | </v>
      </c>
      <c r="BY97" t="str">
        <v xml:space="preserve">0 | </v>
      </c>
      <c r="BZ97" t="str">
        <v xml:space="preserve">0 | </v>
      </c>
      <c r="CA97" t="str">
        <v xml:space="preserve">0 | </v>
      </c>
      <c r="CB97" t="str">
        <v xml:space="preserve">0 | </v>
      </c>
      <c r="CC97" t="str">
        <v xml:space="preserve">0 | </v>
      </c>
      <c r="CD97" t="str">
        <v xml:space="preserve">0 | </v>
      </c>
      <c r="CE97" t="str">
        <v xml:space="preserve">0 | </v>
      </c>
      <c r="CF97" t="str">
        <v xml:space="preserve">0 | </v>
      </c>
      <c r="CG97" t="str">
        <v xml:space="preserve">0 | </v>
      </c>
      <c r="CH97" t="str">
        <v xml:space="preserve">0 | </v>
      </c>
      <c r="CI97" t="str">
        <v xml:space="preserve">0 | </v>
      </c>
      <c r="CJ97" t="str">
        <v xml:space="preserve">0 | </v>
      </c>
      <c r="CK97" t="str">
        <v xml:space="preserve">0 | </v>
      </c>
      <c r="CL97" t="str">
        <v xml:space="preserve">0 | </v>
      </c>
      <c r="CM97" t="str">
        <v xml:space="preserve">0 | </v>
      </c>
      <c r="CN97" t="str">
        <v xml:space="preserve">0 | </v>
      </c>
      <c r="CO97" t="str">
        <v xml:space="preserve">0 | </v>
      </c>
      <c r="CP97" t="str">
        <v xml:space="preserve">0 | </v>
      </c>
      <c r="CQ97" t="str">
        <v xml:space="preserve">0 | </v>
      </c>
      <c r="CR97" t="str">
        <v xml:space="preserve">0 | </v>
      </c>
      <c r="CS97" t="str">
        <v xml:space="preserve">0 | </v>
      </c>
      <c r="CT97" t="str">
        <v xml:space="preserve">0 | </v>
      </c>
      <c r="CU97" t="str">
        <v xml:space="preserve">0 | </v>
      </c>
      <c r="CV97" t="str">
        <v xml:space="preserve">0 | </v>
      </c>
      <c r="CW97" t="str">
        <v xml:space="preserve">0 | </v>
      </c>
      <c r="CX97" t="str">
        <v xml:space="preserve">0 | </v>
      </c>
      <c r="DQ97" cm="1">
        <f t="array" ref="DQ97:HM97">TRANSPOSE(_xlfn._xlws.SORT(_xlfn._xlws.FILTER(initialConditions[initial_conditions_level],initialConditions[experiment_ID]=A97)))</f>
        <v>0</v>
      </c>
      <c r="DR97">
        <v>0</v>
      </c>
      <c r="DS97">
        <v>0</v>
      </c>
      <c r="DT97">
        <v>0</v>
      </c>
      <c r="DU97">
        <v>0</v>
      </c>
      <c r="DV97">
        <v>0</v>
      </c>
      <c r="DW97">
        <v>0</v>
      </c>
      <c r="DX97">
        <v>0</v>
      </c>
      <c r="DY97">
        <v>0</v>
      </c>
      <c r="DZ97">
        <v>0</v>
      </c>
      <c r="EA97">
        <v>0</v>
      </c>
      <c r="EB97">
        <v>0</v>
      </c>
      <c r="EC97">
        <v>0</v>
      </c>
      <c r="ED97">
        <v>0</v>
      </c>
      <c r="EE97">
        <v>0</v>
      </c>
      <c r="EF97">
        <v>0</v>
      </c>
      <c r="EG97">
        <v>0</v>
      </c>
      <c r="EH97">
        <v>0</v>
      </c>
      <c r="EI97">
        <v>0</v>
      </c>
      <c r="EJ97">
        <v>0</v>
      </c>
      <c r="EK97">
        <v>0</v>
      </c>
      <c r="EL97">
        <v>0</v>
      </c>
      <c r="EM97">
        <v>0</v>
      </c>
      <c r="EN97">
        <v>0</v>
      </c>
      <c r="EO97">
        <v>0</v>
      </c>
      <c r="EP97">
        <v>0</v>
      </c>
      <c r="EQ97">
        <v>0</v>
      </c>
      <c r="ER97">
        <v>0</v>
      </c>
      <c r="ES97">
        <v>0</v>
      </c>
      <c r="ET97">
        <v>0</v>
      </c>
      <c r="EU97">
        <v>0</v>
      </c>
      <c r="EV97">
        <v>0</v>
      </c>
      <c r="EW97">
        <v>0</v>
      </c>
      <c r="EX97">
        <v>0</v>
      </c>
      <c r="EY97">
        <v>0</v>
      </c>
      <c r="EZ97">
        <v>0</v>
      </c>
      <c r="FA97">
        <v>0</v>
      </c>
      <c r="FB97">
        <v>0</v>
      </c>
      <c r="FC97">
        <v>0</v>
      </c>
      <c r="FD97">
        <v>0</v>
      </c>
      <c r="FE97">
        <v>0</v>
      </c>
      <c r="FF97">
        <v>0</v>
      </c>
      <c r="FG97">
        <v>0</v>
      </c>
      <c r="FH97">
        <v>0</v>
      </c>
      <c r="FI97">
        <v>0</v>
      </c>
      <c r="FJ97">
        <v>0</v>
      </c>
      <c r="FK97">
        <v>0</v>
      </c>
      <c r="FL97">
        <v>0</v>
      </c>
      <c r="FM97">
        <v>0</v>
      </c>
      <c r="FN97">
        <v>0</v>
      </c>
      <c r="FO97">
        <v>0</v>
      </c>
      <c r="FP97">
        <v>0</v>
      </c>
      <c r="FQ97">
        <v>0</v>
      </c>
      <c r="FR97">
        <v>0</v>
      </c>
      <c r="FS97">
        <v>0</v>
      </c>
      <c r="FT97">
        <v>0</v>
      </c>
      <c r="FU97">
        <v>0</v>
      </c>
      <c r="FV97">
        <v>0</v>
      </c>
      <c r="FW97">
        <v>0</v>
      </c>
      <c r="FX97">
        <v>0</v>
      </c>
      <c r="FY97">
        <v>0</v>
      </c>
      <c r="FZ97">
        <v>0</v>
      </c>
      <c r="GA97">
        <v>0</v>
      </c>
      <c r="GB97">
        <v>0</v>
      </c>
      <c r="GC97">
        <v>0</v>
      </c>
      <c r="GD97">
        <v>0</v>
      </c>
      <c r="GE97">
        <v>0</v>
      </c>
      <c r="GF97">
        <v>0</v>
      </c>
      <c r="GG97">
        <v>0</v>
      </c>
      <c r="GH97">
        <v>0</v>
      </c>
      <c r="GI97">
        <v>0</v>
      </c>
      <c r="GJ97">
        <v>0</v>
      </c>
      <c r="GK97">
        <v>0</v>
      </c>
      <c r="GL97">
        <v>0</v>
      </c>
      <c r="GM97">
        <v>0</v>
      </c>
      <c r="GN97">
        <v>0</v>
      </c>
      <c r="GO97">
        <v>0</v>
      </c>
      <c r="GP97">
        <v>0</v>
      </c>
      <c r="GQ97">
        <v>0</v>
      </c>
      <c r="GR97">
        <v>0</v>
      </c>
      <c r="GS97">
        <v>0</v>
      </c>
      <c r="GT97">
        <v>0</v>
      </c>
      <c r="GU97">
        <v>0</v>
      </c>
      <c r="GV97">
        <v>0</v>
      </c>
      <c r="GW97">
        <v>0</v>
      </c>
      <c r="GX97">
        <v>0</v>
      </c>
      <c r="GY97">
        <v>0</v>
      </c>
      <c r="GZ97">
        <v>0</v>
      </c>
      <c r="HA97">
        <v>0</v>
      </c>
      <c r="HB97">
        <v>0</v>
      </c>
      <c r="HC97">
        <v>0</v>
      </c>
      <c r="HD97">
        <v>0</v>
      </c>
      <c r="HE97">
        <v>0</v>
      </c>
      <c r="HF97">
        <v>0</v>
      </c>
      <c r="HG97">
        <v>0</v>
      </c>
      <c r="HH97">
        <v>0</v>
      </c>
      <c r="HI97">
        <v>0</v>
      </c>
      <c r="HJ97">
        <v>0</v>
      </c>
      <c r="HK97">
        <v>0</v>
      </c>
      <c r="HL97">
        <v>0</v>
      </c>
      <c r="HM97" t="str">
        <v/>
      </c>
    </row>
    <row r="98" spans="2:221" x14ac:dyDescent="0.35">
      <c r="B98" t="str" cm="1">
        <f t="array" ref="B98:CX98">TRANSPOSE(_xlfn._xlws.SORT(_xlfn._xlws.FILTER(initialConditions[initial_conditions_level]&amp;" | "&amp;initialConditions[initial_conditions_name],initialConditions[experiment_ID]=A98)))</f>
        <v xml:space="preserve"> | </v>
      </c>
      <c r="C98" t="str">
        <v xml:space="preserve">0 | </v>
      </c>
      <c r="D98" t="str">
        <v xml:space="preserve">0 | </v>
      </c>
      <c r="E98" t="str">
        <v xml:space="preserve">0 | </v>
      </c>
      <c r="F98" t="str">
        <v xml:space="preserve">0 | </v>
      </c>
      <c r="G98" t="str">
        <v xml:space="preserve">0 | </v>
      </c>
      <c r="H98" t="str">
        <v xml:space="preserve">0 | </v>
      </c>
      <c r="I98" t="str">
        <v xml:space="preserve">0 | </v>
      </c>
      <c r="J98" t="str">
        <v xml:space="preserve">0 | </v>
      </c>
      <c r="K98" t="str">
        <v xml:space="preserve">0 | </v>
      </c>
      <c r="L98" t="str">
        <v xml:space="preserve">0 | </v>
      </c>
      <c r="M98" t="str">
        <v xml:space="preserve">0 | </v>
      </c>
      <c r="N98" t="str">
        <v xml:space="preserve">0 | </v>
      </c>
      <c r="O98" t="str">
        <v xml:space="preserve">0 | </v>
      </c>
      <c r="P98" t="str">
        <v xml:space="preserve">0 | </v>
      </c>
      <c r="Q98" t="str">
        <v xml:space="preserve">0 | </v>
      </c>
      <c r="R98" t="str">
        <v xml:space="preserve">0 | </v>
      </c>
      <c r="S98" t="str">
        <v xml:space="preserve">0 | </v>
      </c>
      <c r="T98" t="str">
        <v xml:space="preserve">0 | </v>
      </c>
      <c r="U98" t="str">
        <v xml:space="preserve">0 | </v>
      </c>
      <c r="V98" t="str">
        <v xml:space="preserve">0 | </v>
      </c>
      <c r="W98" t="str">
        <v xml:space="preserve">0 | </v>
      </c>
      <c r="X98" t="str">
        <v xml:space="preserve">0 | </v>
      </c>
      <c r="Y98" t="str">
        <v xml:space="preserve">0 | </v>
      </c>
      <c r="Z98" t="str">
        <v xml:space="preserve">0 | </v>
      </c>
      <c r="AA98" t="str">
        <v xml:space="preserve">0 | </v>
      </c>
      <c r="AB98" t="str">
        <v xml:space="preserve">0 | </v>
      </c>
      <c r="AC98" t="str">
        <v xml:space="preserve">0 | </v>
      </c>
      <c r="AD98" t="str">
        <v xml:space="preserve">0 | </v>
      </c>
      <c r="AE98" t="str">
        <v xml:space="preserve">0 | </v>
      </c>
      <c r="AF98" t="str">
        <v xml:space="preserve">0 | </v>
      </c>
      <c r="AG98" t="str">
        <v xml:space="preserve">0 | </v>
      </c>
      <c r="AH98" t="str">
        <v xml:space="preserve">0 | </v>
      </c>
      <c r="AI98" t="str">
        <v xml:space="preserve">0 | </v>
      </c>
      <c r="AJ98" t="str">
        <v xml:space="preserve">0 | </v>
      </c>
      <c r="AK98" t="str">
        <v xml:space="preserve">0 | </v>
      </c>
      <c r="AL98" t="str">
        <v xml:space="preserve">0 | </v>
      </c>
      <c r="AM98" t="str">
        <v xml:space="preserve">0 | </v>
      </c>
      <c r="AN98" t="str">
        <v xml:space="preserve">0 | </v>
      </c>
      <c r="AO98" t="str">
        <v xml:space="preserve">0 | </v>
      </c>
      <c r="AP98" t="str">
        <v xml:space="preserve">0 | </v>
      </c>
      <c r="AQ98" t="str">
        <v xml:space="preserve">0 | </v>
      </c>
      <c r="AR98" t="str">
        <v xml:space="preserve">0 | </v>
      </c>
      <c r="AS98" t="str">
        <v xml:space="preserve">0 | </v>
      </c>
      <c r="AT98" t="str">
        <v xml:space="preserve">0 | </v>
      </c>
      <c r="AU98" t="str">
        <v xml:space="preserve">0 | </v>
      </c>
      <c r="AV98" t="str">
        <v xml:space="preserve">0 | </v>
      </c>
      <c r="AW98" t="str">
        <v xml:space="preserve">0 | </v>
      </c>
      <c r="AX98" t="str">
        <v xml:space="preserve">0 | </v>
      </c>
      <c r="AY98" t="str">
        <v xml:space="preserve">0 | </v>
      </c>
      <c r="AZ98" t="str">
        <v xml:space="preserve">0 | </v>
      </c>
      <c r="BA98" t="str">
        <v xml:space="preserve">0 | </v>
      </c>
      <c r="BB98" t="str">
        <v xml:space="preserve">0 | </v>
      </c>
      <c r="BC98" t="str">
        <v xml:space="preserve">0 | </v>
      </c>
      <c r="BD98" t="str">
        <v xml:space="preserve">0 | </v>
      </c>
      <c r="BE98" t="str">
        <v xml:space="preserve">0 | </v>
      </c>
      <c r="BF98" t="str">
        <v xml:space="preserve">0 | </v>
      </c>
      <c r="BG98" t="str">
        <v xml:space="preserve">0 | </v>
      </c>
      <c r="BH98" t="str">
        <v xml:space="preserve">0 | </v>
      </c>
      <c r="BI98" t="str">
        <v xml:space="preserve">0 | </v>
      </c>
      <c r="BJ98" t="str">
        <v xml:space="preserve">0 | </v>
      </c>
      <c r="BK98" t="str">
        <v xml:space="preserve">0 | </v>
      </c>
      <c r="BL98" t="str">
        <v xml:space="preserve">0 | </v>
      </c>
      <c r="BM98" t="str">
        <v xml:space="preserve">0 | </v>
      </c>
      <c r="BN98" t="str">
        <v xml:space="preserve">0 | </v>
      </c>
      <c r="BO98" t="str">
        <v xml:space="preserve">0 | </v>
      </c>
      <c r="BP98" t="str">
        <v xml:space="preserve">0 | </v>
      </c>
      <c r="BQ98" t="str">
        <v xml:space="preserve">0 | </v>
      </c>
      <c r="BR98" t="str">
        <v xml:space="preserve">0 | </v>
      </c>
      <c r="BS98" t="str">
        <v xml:space="preserve">0 | </v>
      </c>
      <c r="BT98" t="str">
        <v xml:space="preserve">0 | </v>
      </c>
      <c r="BU98" t="str">
        <v xml:space="preserve">0 | </v>
      </c>
      <c r="BV98" t="str">
        <v xml:space="preserve">0 | </v>
      </c>
      <c r="BW98" t="str">
        <v xml:space="preserve">0 | </v>
      </c>
      <c r="BX98" t="str">
        <v xml:space="preserve">0 | </v>
      </c>
      <c r="BY98" t="str">
        <v xml:space="preserve">0 | </v>
      </c>
      <c r="BZ98" t="str">
        <v xml:space="preserve">0 | </v>
      </c>
      <c r="CA98" t="str">
        <v xml:space="preserve">0 | </v>
      </c>
      <c r="CB98" t="str">
        <v xml:space="preserve">0 | </v>
      </c>
      <c r="CC98" t="str">
        <v xml:space="preserve">0 | </v>
      </c>
      <c r="CD98" t="str">
        <v xml:space="preserve">0 | </v>
      </c>
      <c r="CE98" t="str">
        <v xml:space="preserve">0 | </v>
      </c>
      <c r="CF98" t="str">
        <v xml:space="preserve">0 | </v>
      </c>
      <c r="CG98" t="str">
        <v xml:space="preserve">0 | </v>
      </c>
      <c r="CH98" t="str">
        <v xml:space="preserve">0 | </v>
      </c>
      <c r="CI98" t="str">
        <v xml:space="preserve">0 | </v>
      </c>
      <c r="CJ98" t="str">
        <v xml:space="preserve">0 | </v>
      </c>
      <c r="CK98" t="str">
        <v xml:space="preserve">0 | </v>
      </c>
      <c r="CL98" t="str">
        <v xml:space="preserve">0 | </v>
      </c>
      <c r="CM98" t="str">
        <v xml:space="preserve">0 | </v>
      </c>
      <c r="CN98" t="str">
        <v xml:space="preserve">0 | </v>
      </c>
      <c r="CO98" t="str">
        <v xml:space="preserve">0 | </v>
      </c>
      <c r="CP98" t="str">
        <v xml:space="preserve">0 | </v>
      </c>
      <c r="CQ98" t="str">
        <v xml:space="preserve">0 | </v>
      </c>
      <c r="CR98" t="str">
        <v xml:space="preserve">0 | </v>
      </c>
      <c r="CS98" t="str">
        <v xml:space="preserve">0 | </v>
      </c>
      <c r="CT98" t="str">
        <v xml:space="preserve">0 | </v>
      </c>
      <c r="CU98" t="str">
        <v xml:space="preserve">0 | </v>
      </c>
      <c r="CV98" t="str">
        <v xml:space="preserve">0 | </v>
      </c>
      <c r="CW98" t="str">
        <v xml:space="preserve">0 | </v>
      </c>
      <c r="CX98" t="str">
        <v xml:space="preserve">0 | </v>
      </c>
      <c r="DQ98" cm="1">
        <f t="array" ref="DQ98:HM98">TRANSPOSE(_xlfn._xlws.SORT(_xlfn._xlws.FILTER(initialConditions[initial_conditions_level],initialConditions[experiment_ID]=A98)))</f>
        <v>0</v>
      </c>
      <c r="DR98">
        <v>0</v>
      </c>
      <c r="DS98">
        <v>0</v>
      </c>
      <c r="DT98">
        <v>0</v>
      </c>
      <c r="DU98">
        <v>0</v>
      </c>
      <c r="DV98">
        <v>0</v>
      </c>
      <c r="DW98">
        <v>0</v>
      </c>
      <c r="DX98">
        <v>0</v>
      </c>
      <c r="DY98">
        <v>0</v>
      </c>
      <c r="DZ98">
        <v>0</v>
      </c>
      <c r="EA98">
        <v>0</v>
      </c>
      <c r="EB98">
        <v>0</v>
      </c>
      <c r="EC98">
        <v>0</v>
      </c>
      <c r="ED98">
        <v>0</v>
      </c>
      <c r="EE98">
        <v>0</v>
      </c>
      <c r="EF98">
        <v>0</v>
      </c>
      <c r="EG98">
        <v>0</v>
      </c>
      <c r="EH98">
        <v>0</v>
      </c>
      <c r="EI98">
        <v>0</v>
      </c>
      <c r="EJ98">
        <v>0</v>
      </c>
      <c r="EK98">
        <v>0</v>
      </c>
      <c r="EL98">
        <v>0</v>
      </c>
      <c r="EM98">
        <v>0</v>
      </c>
      <c r="EN98">
        <v>0</v>
      </c>
      <c r="EO98">
        <v>0</v>
      </c>
      <c r="EP98">
        <v>0</v>
      </c>
      <c r="EQ98">
        <v>0</v>
      </c>
      <c r="ER98">
        <v>0</v>
      </c>
      <c r="ES98">
        <v>0</v>
      </c>
      <c r="ET98">
        <v>0</v>
      </c>
      <c r="EU98">
        <v>0</v>
      </c>
      <c r="EV98">
        <v>0</v>
      </c>
      <c r="EW98">
        <v>0</v>
      </c>
      <c r="EX98">
        <v>0</v>
      </c>
      <c r="EY98">
        <v>0</v>
      </c>
      <c r="EZ98">
        <v>0</v>
      </c>
      <c r="FA98">
        <v>0</v>
      </c>
      <c r="FB98">
        <v>0</v>
      </c>
      <c r="FC98">
        <v>0</v>
      </c>
      <c r="FD98">
        <v>0</v>
      </c>
      <c r="FE98">
        <v>0</v>
      </c>
      <c r="FF98">
        <v>0</v>
      </c>
      <c r="FG98">
        <v>0</v>
      </c>
      <c r="FH98">
        <v>0</v>
      </c>
      <c r="FI98">
        <v>0</v>
      </c>
      <c r="FJ98">
        <v>0</v>
      </c>
      <c r="FK98">
        <v>0</v>
      </c>
      <c r="FL98">
        <v>0</v>
      </c>
      <c r="FM98">
        <v>0</v>
      </c>
      <c r="FN98">
        <v>0</v>
      </c>
      <c r="FO98">
        <v>0</v>
      </c>
      <c r="FP98">
        <v>0</v>
      </c>
      <c r="FQ98">
        <v>0</v>
      </c>
      <c r="FR98">
        <v>0</v>
      </c>
      <c r="FS98">
        <v>0</v>
      </c>
      <c r="FT98">
        <v>0</v>
      </c>
      <c r="FU98">
        <v>0</v>
      </c>
      <c r="FV98">
        <v>0</v>
      </c>
      <c r="FW98">
        <v>0</v>
      </c>
      <c r="FX98">
        <v>0</v>
      </c>
      <c r="FY98">
        <v>0</v>
      </c>
      <c r="FZ98">
        <v>0</v>
      </c>
      <c r="GA98">
        <v>0</v>
      </c>
      <c r="GB98">
        <v>0</v>
      </c>
      <c r="GC98">
        <v>0</v>
      </c>
      <c r="GD98">
        <v>0</v>
      </c>
      <c r="GE98">
        <v>0</v>
      </c>
      <c r="GF98">
        <v>0</v>
      </c>
      <c r="GG98">
        <v>0</v>
      </c>
      <c r="GH98">
        <v>0</v>
      </c>
      <c r="GI98">
        <v>0</v>
      </c>
      <c r="GJ98">
        <v>0</v>
      </c>
      <c r="GK98">
        <v>0</v>
      </c>
      <c r="GL98">
        <v>0</v>
      </c>
      <c r="GM98">
        <v>0</v>
      </c>
      <c r="GN98">
        <v>0</v>
      </c>
      <c r="GO98">
        <v>0</v>
      </c>
      <c r="GP98">
        <v>0</v>
      </c>
      <c r="GQ98">
        <v>0</v>
      </c>
      <c r="GR98">
        <v>0</v>
      </c>
      <c r="GS98">
        <v>0</v>
      </c>
      <c r="GT98">
        <v>0</v>
      </c>
      <c r="GU98">
        <v>0</v>
      </c>
      <c r="GV98">
        <v>0</v>
      </c>
      <c r="GW98">
        <v>0</v>
      </c>
      <c r="GX98">
        <v>0</v>
      </c>
      <c r="GY98">
        <v>0</v>
      </c>
      <c r="GZ98">
        <v>0</v>
      </c>
      <c r="HA98">
        <v>0</v>
      </c>
      <c r="HB98">
        <v>0</v>
      </c>
      <c r="HC98">
        <v>0</v>
      </c>
      <c r="HD98">
        <v>0</v>
      </c>
      <c r="HE98">
        <v>0</v>
      </c>
      <c r="HF98">
        <v>0</v>
      </c>
      <c r="HG98">
        <v>0</v>
      </c>
      <c r="HH98">
        <v>0</v>
      </c>
      <c r="HI98">
        <v>0</v>
      </c>
      <c r="HJ98">
        <v>0</v>
      </c>
      <c r="HK98">
        <v>0</v>
      </c>
      <c r="HL98">
        <v>0</v>
      </c>
      <c r="HM98" t="str">
        <v/>
      </c>
    </row>
    <row r="99" spans="2:221" x14ac:dyDescent="0.35">
      <c r="B99" t="str" cm="1">
        <f t="array" ref="B99:CX99">TRANSPOSE(_xlfn._xlws.SORT(_xlfn._xlws.FILTER(initialConditions[initial_conditions_level]&amp;" | "&amp;initialConditions[initial_conditions_name],initialConditions[experiment_ID]=A99)))</f>
        <v xml:space="preserve"> | </v>
      </c>
      <c r="C99" t="str">
        <v xml:space="preserve">0 | </v>
      </c>
      <c r="D99" t="str">
        <v xml:space="preserve">0 | </v>
      </c>
      <c r="E99" t="str">
        <v xml:space="preserve">0 | </v>
      </c>
      <c r="F99" t="str">
        <v xml:space="preserve">0 | </v>
      </c>
      <c r="G99" t="str">
        <v xml:space="preserve">0 | </v>
      </c>
      <c r="H99" t="str">
        <v xml:space="preserve">0 | </v>
      </c>
      <c r="I99" t="str">
        <v xml:space="preserve">0 | </v>
      </c>
      <c r="J99" t="str">
        <v xml:space="preserve">0 | </v>
      </c>
      <c r="K99" t="str">
        <v xml:space="preserve">0 | </v>
      </c>
      <c r="L99" t="str">
        <v xml:space="preserve">0 | </v>
      </c>
      <c r="M99" t="str">
        <v xml:space="preserve">0 | </v>
      </c>
      <c r="N99" t="str">
        <v xml:space="preserve">0 | </v>
      </c>
      <c r="O99" t="str">
        <v xml:space="preserve">0 | </v>
      </c>
      <c r="P99" t="str">
        <v xml:space="preserve">0 | </v>
      </c>
      <c r="Q99" t="str">
        <v xml:space="preserve">0 | </v>
      </c>
      <c r="R99" t="str">
        <v xml:space="preserve">0 | </v>
      </c>
      <c r="S99" t="str">
        <v xml:space="preserve">0 | </v>
      </c>
      <c r="T99" t="str">
        <v xml:space="preserve">0 | </v>
      </c>
      <c r="U99" t="str">
        <v xml:space="preserve">0 | </v>
      </c>
      <c r="V99" t="str">
        <v xml:space="preserve">0 | </v>
      </c>
      <c r="W99" t="str">
        <v xml:space="preserve">0 | </v>
      </c>
      <c r="X99" t="str">
        <v xml:space="preserve">0 | </v>
      </c>
      <c r="Y99" t="str">
        <v xml:space="preserve">0 | </v>
      </c>
      <c r="Z99" t="str">
        <v xml:space="preserve">0 | </v>
      </c>
      <c r="AA99" t="str">
        <v xml:space="preserve">0 | </v>
      </c>
      <c r="AB99" t="str">
        <v xml:space="preserve">0 | </v>
      </c>
      <c r="AC99" t="str">
        <v xml:space="preserve">0 | </v>
      </c>
      <c r="AD99" t="str">
        <v xml:space="preserve">0 | </v>
      </c>
      <c r="AE99" t="str">
        <v xml:space="preserve">0 | </v>
      </c>
      <c r="AF99" t="str">
        <v xml:space="preserve">0 | </v>
      </c>
      <c r="AG99" t="str">
        <v xml:space="preserve">0 | </v>
      </c>
      <c r="AH99" t="str">
        <v xml:space="preserve">0 | </v>
      </c>
      <c r="AI99" t="str">
        <v xml:space="preserve">0 | </v>
      </c>
      <c r="AJ99" t="str">
        <v xml:space="preserve">0 | </v>
      </c>
      <c r="AK99" t="str">
        <v xml:space="preserve">0 | </v>
      </c>
      <c r="AL99" t="str">
        <v xml:space="preserve">0 | </v>
      </c>
      <c r="AM99" t="str">
        <v xml:space="preserve">0 | </v>
      </c>
      <c r="AN99" t="str">
        <v xml:space="preserve">0 | </v>
      </c>
      <c r="AO99" t="str">
        <v xml:space="preserve">0 | </v>
      </c>
      <c r="AP99" t="str">
        <v xml:space="preserve">0 | </v>
      </c>
      <c r="AQ99" t="str">
        <v xml:space="preserve">0 | </v>
      </c>
      <c r="AR99" t="str">
        <v xml:space="preserve">0 | </v>
      </c>
      <c r="AS99" t="str">
        <v xml:space="preserve">0 | </v>
      </c>
      <c r="AT99" t="str">
        <v xml:space="preserve">0 | </v>
      </c>
      <c r="AU99" t="str">
        <v xml:space="preserve">0 | </v>
      </c>
      <c r="AV99" t="str">
        <v xml:space="preserve">0 | </v>
      </c>
      <c r="AW99" t="str">
        <v xml:space="preserve">0 | </v>
      </c>
      <c r="AX99" t="str">
        <v xml:space="preserve">0 | </v>
      </c>
      <c r="AY99" t="str">
        <v xml:space="preserve">0 | </v>
      </c>
      <c r="AZ99" t="str">
        <v xml:space="preserve">0 | </v>
      </c>
      <c r="BA99" t="str">
        <v xml:space="preserve">0 | </v>
      </c>
      <c r="BB99" t="str">
        <v xml:space="preserve">0 | </v>
      </c>
      <c r="BC99" t="str">
        <v xml:space="preserve">0 | </v>
      </c>
      <c r="BD99" t="str">
        <v xml:space="preserve">0 | </v>
      </c>
      <c r="BE99" t="str">
        <v xml:space="preserve">0 | </v>
      </c>
      <c r="BF99" t="str">
        <v xml:space="preserve">0 | </v>
      </c>
      <c r="BG99" t="str">
        <v xml:space="preserve">0 | </v>
      </c>
      <c r="BH99" t="str">
        <v xml:space="preserve">0 | </v>
      </c>
      <c r="BI99" t="str">
        <v xml:space="preserve">0 | </v>
      </c>
      <c r="BJ99" t="str">
        <v xml:space="preserve">0 | </v>
      </c>
      <c r="BK99" t="str">
        <v xml:space="preserve">0 | </v>
      </c>
      <c r="BL99" t="str">
        <v xml:space="preserve">0 | </v>
      </c>
      <c r="BM99" t="str">
        <v xml:space="preserve">0 | </v>
      </c>
      <c r="BN99" t="str">
        <v xml:space="preserve">0 | </v>
      </c>
      <c r="BO99" t="str">
        <v xml:space="preserve">0 | </v>
      </c>
      <c r="BP99" t="str">
        <v xml:space="preserve">0 | </v>
      </c>
      <c r="BQ99" t="str">
        <v xml:space="preserve">0 | </v>
      </c>
      <c r="BR99" t="str">
        <v xml:space="preserve">0 | </v>
      </c>
      <c r="BS99" t="str">
        <v xml:space="preserve">0 | </v>
      </c>
      <c r="BT99" t="str">
        <v xml:space="preserve">0 | </v>
      </c>
      <c r="BU99" t="str">
        <v xml:space="preserve">0 | </v>
      </c>
      <c r="BV99" t="str">
        <v xml:space="preserve">0 | </v>
      </c>
      <c r="BW99" t="str">
        <v xml:space="preserve">0 | </v>
      </c>
      <c r="BX99" t="str">
        <v xml:space="preserve">0 | </v>
      </c>
      <c r="BY99" t="str">
        <v xml:space="preserve">0 | </v>
      </c>
      <c r="BZ99" t="str">
        <v xml:space="preserve">0 | </v>
      </c>
      <c r="CA99" t="str">
        <v xml:space="preserve">0 | </v>
      </c>
      <c r="CB99" t="str">
        <v xml:space="preserve">0 | </v>
      </c>
      <c r="CC99" t="str">
        <v xml:space="preserve">0 | </v>
      </c>
      <c r="CD99" t="str">
        <v xml:space="preserve">0 | </v>
      </c>
      <c r="CE99" t="str">
        <v xml:space="preserve">0 | </v>
      </c>
      <c r="CF99" t="str">
        <v xml:space="preserve">0 | </v>
      </c>
      <c r="CG99" t="str">
        <v xml:space="preserve">0 | </v>
      </c>
      <c r="CH99" t="str">
        <v xml:space="preserve">0 | </v>
      </c>
      <c r="CI99" t="str">
        <v xml:space="preserve">0 | </v>
      </c>
      <c r="CJ99" t="str">
        <v xml:space="preserve">0 | </v>
      </c>
      <c r="CK99" t="str">
        <v xml:space="preserve">0 | </v>
      </c>
      <c r="CL99" t="str">
        <v xml:space="preserve">0 | </v>
      </c>
      <c r="CM99" t="str">
        <v xml:space="preserve">0 | </v>
      </c>
      <c r="CN99" t="str">
        <v xml:space="preserve">0 | </v>
      </c>
      <c r="CO99" t="str">
        <v xml:space="preserve">0 | </v>
      </c>
      <c r="CP99" t="str">
        <v xml:space="preserve">0 | </v>
      </c>
      <c r="CQ99" t="str">
        <v xml:space="preserve">0 | </v>
      </c>
      <c r="CR99" t="str">
        <v xml:space="preserve">0 | </v>
      </c>
      <c r="CS99" t="str">
        <v xml:space="preserve">0 | </v>
      </c>
      <c r="CT99" t="str">
        <v xml:space="preserve">0 | </v>
      </c>
      <c r="CU99" t="str">
        <v xml:space="preserve">0 | </v>
      </c>
      <c r="CV99" t="str">
        <v xml:space="preserve">0 | </v>
      </c>
      <c r="CW99" t="str">
        <v xml:space="preserve">0 | </v>
      </c>
      <c r="CX99" t="str">
        <v xml:space="preserve">0 | </v>
      </c>
      <c r="DQ99" cm="1">
        <f t="array" ref="DQ99:HM99">TRANSPOSE(_xlfn._xlws.SORT(_xlfn._xlws.FILTER(initialConditions[initial_conditions_level],initialConditions[experiment_ID]=A99)))</f>
        <v>0</v>
      </c>
      <c r="DR99">
        <v>0</v>
      </c>
      <c r="DS99">
        <v>0</v>
      </c>
      <c r="DT99">
        <v>0</v>
      </c>
      <c r="DU99">
        <v>0</v>
      </c>
      <c r="DV99">
        <v>0</v>
      </c>
      <c r="DW99">
        <v>0</v>
      </c>
      <c r="DX99">
        <v>0</v>
      </c>
      <c r="DY99">
        <v>0</v>
      </c>
      <c r="DZ99">
        <v>0</v>
      </c>
      <c r="EA99">
        <v>0</v>
      </c>
      <c r="EB99">
        <v>0</v>
      </c>
      <c r="EC99">
        <v>0</v>
      </c>
      <c r="ED99">
        <v>0</v>
      </c>
      <c r="EE99">
        <v>0</v>
      </c>
      <c r="EF99">
        <v>0</v>
      </c>
      <c r="EG99">
        <v>0</v>
      </c>
      <c r="EH99">
        <v>0</v>
      </c>
      <c r="EI99">
        <v>0</v>
      </c>
      <c r="EJ99">
        <v>0</v>
      </c>
      <c r="EK99">
        <v>0</v>
      </c>
      <c r="EL99">
        <v>0</v>
      </c>
      <c r="EM99">
        <v>0</v>
      </c>
      <c r="EN99">
        <v>0</v>
      </c>
      <c r="EO99">
        <v>0</v>
      </c>
      <c r="EP99">
        <v>0</v>
      </c>
      <c r="EQ99">
        <v>0</v>
      </c>
      <c r="ER99">
        <v>0</v>
      </c>
      <c r="ES99">
        <v>0</v>
      </c>
      <c r="ET99">
        <v>0</v>
      </c>
      <c r="EU99">
        <v>0</v>
      </c>
      <c r="EV99">
        <v>0</v>
      </c>
      <c r="EW99">
        <v>0</v>
      </c>
      <c r="EX99">
        <v>0</v>
      </c>
      <c r="EY99">
        <v>0</v>
      </c>
      <c r="EZ99">
        <v>0</v>
      </c>
      <c r="FA99">
        <v>0</v>
      </c>
      <c r="FB99">
        <v>0</v>
      </c>
      <c r="FC99">
        <v>0</v>
      </c>
      <c r="FD99">
        <v>0</v>
      </c>
      <c r="FE99">
        <v>0</v>
      </c>
      <c r="FF99">
        <v>0</v>
      </c>
      <c r="FG99">
        <v>0</v>
      </c>
      <c r="FH99">
        <v>0</v>
      </c>
      <c r="FI99">
        <v>0</v>
      </c>
      <c r="FJ99">
        <v>0</v>
      </c>
      <c r="FK99">
        <v>0</v>
      </c>
      <c r="FL99">
        <v>0</v>
      </c>
      <c r="FM99">
        <v>0</v>
      </c>
      <c r="FN99">
        <v>0</v>
      </c>
      <c r="FO99">
        <v>0</v>
      </c>
      <c r="FP99">
        <v>0</v>
      </c>
      <c r="FQ99">
        <v>0</v>
      </c>
      <c r="FR99">
        <v>0</v>
      </c>
      <c r="FS99">
        <v>0</v>
      </c>
      <c r="FT99">
        <v>0</v>
      </c>
      <c r="FU99">
        <v>0</v>
      </c>
      <c r="FV99">
        <v>0</v>
      </c>
      <c r="FW99">
        <v>0</v>
      </c>
      <c r="FX99">
        <v>0</v>
      </c>
      <c r="FY99">
        <v>0</v>
      </c>
      <c r="FZ99">
        <v>0</v>
      </c>
      <c r="GA99">
        <v>0</v>
      </c>
      <c r="GB99">
        <v>0</v>
      </c>
      <c r="GC99">
        <v>0</v>
      </c>
      <c r="GD99">
        <v>0</v>
      </c>
      <c r="GE99">
        <v>0</v>
      </c>
      <c r="GF99">
        <v>0</v>
      </c>
      <c r="GG99">
        <v>0</v>
      </c>
      <c r="GH99">
        <v>0</v>
      </c>
      <c r="GI99">
        <v>0</v>
      </c>
      <c r="GJ99">
        <v>0</v>
      </c>
      <c r="GK99">
        <v>0</v>
      </c>
      <c r="GL99">
        <v>0</v>
      </c>
      <c r="GM99">
        <v>0</v>
      </c>
      <c r="GN99">
        <v>0</v>
      </c>
      <c r="GO99">
        <v>0</v>
      </c>
      <c r="GP99">
        <v>0</v>
      </c>
      <c r="GQ99">
        <v>0</v>
      </c>
      <c r="GR99">
        <v>0</v>
      </c>
      <c r="GS99">
        <v>0</v>
      </c>
      <c r="GT99">
        <v>0</v>
      </c>
      <c r="GU99">
        <v>0</v>
      </c>
      <c r="GV99">
        <v>0</v>
      </c>
      <c r="GW99">
        <v>0</v>
      </c>
      <c r="GX99">
        <v>0</v>
      </c>
      <c r="GY99">
        <v>0</v>
      </c>
      <c r="GZ99">
        <v>0</v>
      </c>
      <c r="HA99">
        <v>0</v>
      </c>
      <c r="HB99">
        <v>0</v>
      </c>
      <c r="HC99">
        <v>0</v>
      </c>
      <c r="HD99">
        <v>0</v>
      </c>
      <c r="HE99">
        <v>0</v>
      </c>
      <c r="HF99">
        <v>0</v>
      </c>
      <c r="HG99">
        <v>0</v>
      </c>
      <c r="HH99">
        <v>0</v>
      </c>
      <c r="HI99">
        <v>0</v>
      </c>
      <c r="HJ99">
        <v>0</v>
      </c>
      <c r="HK99">
        <v>0</v>
      </c>
      <c r="HL99">
        <v>0</v>
      </c>
      <c r="HM99" t="str">
        <v/>
      </c>
    </row>
    <row r="100" spans="2:221" x14ac:dyDescent="0.35">
      <c r="B100" t="str" cm="1">
        <f t="array" ref="B100:CX100">TRANSPOSE(_xlfn._xlws.SORT(_xlfn._xlws.FILTER(initialConditions[initial_conditions_level]&amp;" | "&amp;initialConditions[initial_conditions_name],initialConditions[experiment_ID]=A100)))</f>
        <v xml:space="preserve"> | </v>
      </c>
      <c r="C100" t="str">
        <v xml:space="preserve">0 | </v>
      </c>
      <c r="D100" t="str">
        <v xml:space="preserve">0 | </v>
      </c>
      <c r="E100" t="str">
        <v xml:space="preserve">0 | </v>
      </c>
      <c r="F100" t="str">
        <v xml:space="preserve">0 | </v>
      </c>
      <c r="G100" t="str">
        <v xml:space="preserve">0 | </v>
      </c>
      <c r="H100" t="str">
        <v xml:space="preserve">0 | </v>
      </c>
      <c r="I100" t="str">
        <v xml:space="preserve">0 | </v>
      </c>
      <c r="J100" t="str">
        <v xml:space="preserve">0 | </v>
      </c>
      <c r="K100" t="str">
        <v xml:space="preserve">0 | </v>
      </c>
      <c r="L100" t="str">
        <v xml:space="preserve">0 | </v>
      </c>
      <c r="M100" t="str">
        <v xml:space="preserve">0 | </v>
      </c>
      <c r="N100" t="str">
        <v xml:space="preserve">0 | </v>
      </c>
      <c r="O100" t="str">
        <v xml:space="preserve">0 | </v>
      </c>
      <c r="P100" t="str">
        <v xml:space="preserve">0 | </v>
      </c>
      <c r="Q100" t="str">
        <v xml:space="preserve">0 | </v>
      </c>
      <c r="R100" t="str">
        <v xml:space="preserve">0 | </v>
      </c>
      <c r="S100" t="str">
        <v xml:space="preserve">0 | </v>
      </c>
      <c r="T100" t="str">
        <v xml:space="preserve">0 | </v>
      </c>
      <c r="U100" t="str">
        <v xml:space="preserve">0 | </v>
      </c>
      <c r="V100" t="str">
        <v xml:space="preserve">0 | </v>
      </c>
      <c r="W100" t="str">
        <v xml:space="preserve">0 | </v>
      </c>
      <c r="X100" t="str">
        <v xml:space="preserve">0 | </v>
      </c>
      <c r="Y100" t="str">
        <v xml:space="preserve">0 | </v>
      </c>
      <c r="Z100" t="str">
        <v xml:space="preserve">0 | </v>
      </c>
      <c r="AA100" t="str">
        <v xml:space="preserve">0 | </v>
      </c>
      <c r="AB100" t="str">
        <v xml:space="preserve">0 | </v>
      </c>
      <c r="AC100" t="str">
        <v xml:space="preserve">0 | </v>
      </c>
      <c r="AD100" t="str">
        <v xml:space="preserve">0 | </v>
      </c>
      <c r="AE100" t="str">
        <v xml:space="preserve">0 | </v>
      </c>
      <c r="AF100" t="str">
        <v xml:space="preserve">0 | </v>
      </c>
      <c r="AG100" t="str">
        <v xml:space="preserve">0 | </v>
      </c>
      <c r="AH100" t="str">
        <v xml:space="preserve">0 | </v>
      </c>
      <c r="AI100" t="str">
        <v xml:space="preserve">0 | </v>
      </c>
      <c r="AJ100" t="str">
        <v xml:space="preserve">0 | </v>
      </c>
      <c r="AK100" t="str">
        <v xml:space="preserve">0 | </v>
      </c>
      <c r="AL100" t="str">
        <v xml:space="preserve">0 | </v>
      </c>
      <c r="AM100" t="str">
        <v xml:space="preserve">0 | </v>
      </c>
      <c r="AN100" t="str">
        <v xml:space="preserve">0 | </v>
      </c>
      <c r="AO100" t="str">
        <v xml:space="preserve">0 | </v>
      </c>
      <c r="AP100" t="str">
        <v xml:space="preserve">0 | </v>
      </c>
      <c r="AQ100" t="str">
        <v xml:space="preserve">0 | </v>
      </c>
      <c r="AR100" t="str">
        <v xml:space="preserve">0 | </v>
      </c>
      <c r="AS100" t="str">
        <v xml:space="preserve">0 | </v>
      </c>
      <c r="AT100" t="str">
        <v xml:space="preserve">0 | </v>
      </c>
      <c r="AU100" t="str">
        <v xml:space="preserve">0 | </v>
      </c>
      <c r="AV100" t="str">
        <v xml:space="preserve">0 | </v>
      </c>
      <c r="AW100" t="str">
        <v xml:space="preserve">0 | </v>
      </c>
      <c r="AX100" t="str">
        <v xml:space="preserve">0 | </v>
      </c>
      <c r="AY100" t="str">
        <v xml:space="preserve">0 | </v>
      </c>
      <c r="AZ100" t="str">
        <v xml:space="preserve">0 | </v>
      </c>
      <c r="BA100" t="str">
        <v xml:space="preserve">0 | </v>
      </c>
      <c r="BB100" t="str">
        <v xml:space="preserve">0 | </v>
      </c>
      <c r="BC100" t="str">
        <v xml:space="preserve">0 | </v>
      </c>
      <c r="BD100" t="str">
        <v xml:space="preserve">0 | </v>
      </c>
      <c r="BE100" t="str">
        <v xml:space="preserve">0 | </v>
      </c>
      <c r="BF100" t="str">
        <v xml:space="preserve">0 | </v>
      </c>
      <c r="BG100" t="str">
        <v xml:space="preserve">0 | </v>
      </c>
      <c r="BH100" t="str">
        <v xml:space="preserve">0 | </v>
      </c>
      <c r="BI100" t="str">
        <v xml:space="preserve">0 | </v>
      </c>
      <c r="BJ100" t="str">
        <v xml:space="preserve">0 | </v>
      </c>
      <c r="BK100" t="str">
        <v xml:space="preserve">0 | </v>
      </c>
      <c r="BL100" t="str">
        <v xml:space="preserve">0 | </v>
      </c>
      <c r="BM100" t="str">
        <v xml:space="preserve">0 | </v>
      </c>
      <c r="BN100" t="str">
        <v xml:space="preserve">0 | </v>
      </c>
      <c r="BO100" t="str">
        <v xml:space="preserve">0 | </v>
      </c>
      <c r="BP100" t="str">
        <v xml:space="preserve">0 | </v>
      </c>
      <c r="BQ100" t="str">
        <v xml:space="preserve">0 | </v>
      </c>
      <c r="BR100" t="str">
        <v xml:space="preserve">0 | </v>
      </c>
      <c r="BS100" t="str">
        <v xml:space="preserve">0 | </v>
      </c>
      <c r="BT100" t="str">
        <v xml:space="preserve">0 | </v>
      </c>
      <c r="BU100" t="str">
        <v xml:space="preserve">0 | </v>
      </c>
      <c r="BV100" t="str">
        <v xml:space="preserve">0 | </v>
      </c>
      <c r="BW100" t="str">
        <v xml:space="preserve">0 | </v>
      </c>
      <c r="BX100" t="str">
        <v xml:space="preserve">0 | </v>
      </c>
      <c r="BY100" t="str">
        <v xml:space="preserve">0 | </v>
      </c>
      <c r="BZ100" t="str">
        <v xml:space="preserve">0 | </v>
      </c>
      <c r="CA100" t="str">
        <v xml:space="preserve">0 | </v>
      </c>
      <c r="CB100" t="str">
        <v xml:space="preserve">0 | </v>
      </c>
      <c r="CC100" t="str">
        <v xml:space="preserve">0 | </v>
      </c>
      <c r="CD100" t="str">
        <v xml:space="preserve">0 | </v>
      </c>
      <c r="CE100" t="str">
        <v xml:space="preserve">0 | </v>
      </c>
      <c r="CF100" t="str">
        <v xml:space="preserve">0 | </v>
      </c>
      <c r="CG100" t="str">
        <v xml:space="preserve">0 | </v>
      </c>
      <c r="CH100" t="str">
        <v xml:space="preserve">0 | </v>
      </c>
      <c r="CI100" t="str">
        <v xml:space="preserve">0 | </v>
      </c>
      <c r="CJ100" t="str">
        <v xml:space="preserve">0 | </v>
      </c>
      <c r="CK100" t="str">
        <v xml:space="preserve">0 | </v>
      </c>
      <c r="CL100" t="str">
        <v xml:space="preserve">0 | </v>
      </c>
      <c r="CM100" t="str">
        <v xml:space="preserve">0 | </v>
      </c>
      <c r="CN100" t="str">
        <v xml:space="preserve">0 | </v>
      </c>
      <c r="CO100" t="str">
        <v xml:space="preserve">0 | </v>
      </c>
      <c r="CP100" t="str">
        <v xml:space="preserve">0 | </v>
      </c>
      <c r="CQ100" t="str">
        <v xml:space="preserve">0 | </v>
      </c>
      <c r="CR100" t="str">
        <v xml:space="preserve">0 | </v>
      </c>
      <c r="CS100" t="str">
        <v xml:space="preserve">0 | </v>
      </c>
      <c r="CT100" t="str">
        <v xml:space="preserve">0 | </v>
      </c>
      <c r="CU100" t="str">
        <v xml:space="preserve">0 | </v>
      </c>
      <c r="CV100" t="str">
        <v xml:space="preserve">0 | </v>
      </c>
      <c r="CW100" t="str">
        <v xml:space="preserve">0 | </v>
      </c>
      <c r="CX100" t="str">
        <v xml:space="preserve">0 | </v>
      </c>
      <c r="DQ100" cm="1">
        <f t="array" ref="DQ100:HM100">TRANSPOSE(_xlfn._xlws.SORT(_xlfn._xlws.FILTER(initialConditions[initial_conditions_level],initialConditions[experiment_ID]=A100)))</f>
        <v>0</v>
      </c>
      <c r="DR100">
        <v>0</v>
      </c>
      <c r="DS100">
        <v>0</v>
      </c>
      <c r="DT100">
        <v>0</v>
      </c>
      <c r="DU100">
        <v>0</v>
      </c>
      <c r="DV100">
        <v>0</v>
      </c>
      <c r="DW100">
        <v>0</v>
      </c>
      <c r="DX100">
        <v>0</v>
      </c>
      <c r="DY100">
        <v>0</v>
      </c>
      <c r="DZ100">
        <v>0</v>
      </c>
      <c r="EA100">
        <v>0</v>
      </c>
      <c r="EB100">
        <v>0</v>
      </c>
      <c r="EC100">
        <v>0</v>
      </c>
      <c r="ED100">
        <v>0</v>
      </c>
      <c r="EE100">
        <v>0</v>
      </c>
      <c r="EF100">
        <v>0</v>
      </c>
      <c r="EG100">
        <v>0</v>
      </c>
      <c r="EH100">
        <v>0</v>
      </c>
      <c r="EI100">
        <v>0</v>
      </c>
      <c r="EJ100">
        <v>0</v>
      </c>
      <c r="EK100">
        <v>0</v>
      </c>
      <c r="EL100">
        <v>0</v>
      </c>
      <c r="EM100">
        <v>0</v>
      </c>
      <c r="EN100">
        <v>0</v>
      </c>
      <c r="EO100">
        <v>0</v>
      </c>
      <c r="EP100">
        <v>0</v>
      </c>
      <c r="EQ100">
        <v>0</v>
      </c>
      <c r="ER100">
        <v>0</v>
      </c>
      <c r="ES100">
        <v>0</v>
      </c>
      <c r="ET100">
        <v>0</v>
      </c>
      <c r="EU100">
        <v>0</v>
      </c>
      <c r="EV100">
        <v>0</v>
      </c>
      <c r="EW100">
        <v>0</v>
      </c>
      <c r="EX100">
        <v>0</v>
      </c>
      <c r="EY100">
        <v>0</v>
      </c>
      <c r="EZ100">
        <v>0</v>
      </c>
      <c r="FA100">
        <v>0</v>
      </c>
      <c r="FB100">
        <v>0</v>
      </c>
      <c r="FC100">
        <v>0</v>
      </c>
      <c r="FD100">
        <v>0</v>
      </c>
      <c r="FE100">
        <v>0</v>
      </c>
      <c r="FF100">
        <v>0</v>
      </c>
      <c r="FG100">
        <v>0</v>
      </c>
      <c r="FH100">
        <v>0</v>
      </c>
      <c r="FI100">
        <v>0</v>
      </c>
      <c r="FJ100">
        <v>0</v>
      </c>
      <c r="FK100">
        <v>0</v>
      </c>
      <c r="FL100">
        <v>0</v>
      </c>
      <c r="FM100">
        <v>0</v>
      </c>
      <c r="FN100">
        <v>0</v>
      </c>
      <c r="FO100">
        <v>0</v>
      </c>
      <c r="FP100">
        <v>0</v>
      </c>
      <c r="FQ100">
        <v>0</v>
      </c>
      <c r="FR100">
        <v>0</v>
      </c>
      <c r="FS100">
        <v>0</v>
      </c>
      <c r="FT100">
        <v>0</v>
      </c>
      <c r="FU100">
        <v>0</v>
      </c>
      <c r="FV100">
        <v>0</v>
      </c>
      <c r="FW100">
        <v>0</v>
      </c>
      <c r="FX100">
        <v>0</v>
      </c>
      <c r="FY100">
        <v>0</v>
      </c>
      <c r="FZ100">
        <v>0</v>
      </c>
      <c r="GA100">
        <v>0</v>
      </c>
      <c r="GB100">
        <v>0</v>
      </c>
      <c r="GC100">
        <v>0</v>
      </c>
      <c r="GD100">
        <v>0</v>
      </c>
      <c r="GE100">
        <v>0</v>
      </c>
      <c r="GF100">
        <v>0</v>
      </c>
      <c r="GG100">
        <v>0</v>
      </c>
      <c r="GH100">
        <v>0</v>
      </c>
      <c r="GI100">
        <v>0</v>
      </c>
      <c r="GJ100">
        <v>0</v>
      </c>
      <c r="GK100">
        <v>0</v>
      </c>
      <c r="GL100">
        <v>0</v>
      </c>
      <c r="GM100">
        <v>0</v>
      </c>
      <c r="GN100">
        <v>0</v>
      </c>
      <c r="GO100">
        <v>0</v>
      </c>
      <c r="GP100">
        <v>0</v>
      </c>
      <c r="GQ100">
        <v>0</v>
      </c>
      <c r="GR100">
        <v>0</v>
      </c>
      <c r="GS100">
        <v>0</v>
      </c>
      <c r="GT100">
        <v>0</v>
      </c>
      <c r="GU100">
        <v>0</v>
      </c>
      <c r="GV100">
        <v>0</v>
      </c>
      <c r="GW100">
        <v>0</v>
      </c>
      <c r="GX100">
        <v>0</v>
      </c>
      <c r="GY100">
        <v>0</v>
      </c>
      <c r="GZ100">
        <v>0</v>
      </c>
      <c r="HA100">
        <v>0</v>
      </c>
      <c r="HB100">
        <v>0</v>
      </c>
      <c r="HC100">
        <v>0</v>
      </c>
      <c r="HD100">
        <v>0</v>
      </c>
      <c r="HE100">
        <v>0</v>
      </c>
      <c r="HF100">
        <v>0</v>
      </c>
      <c r="HG100">
        <v>0</v>
      </c>
      <c r="HH100">
        <v>0</v>
      </c>
      <c r="HI100">
        <v>0</v>
      </c>
      <c r="HJ100">
        <v>0</v>
      </c>
      <c r="HK100">
        <v>0</v>
      </c>
      <c r="HL100">
        <v>0</v>
      </c>
      <c r="HM100" t="str">
        <v/>
      </c>
    </row>
    <row r="101" spans="2:221" x14ac:dyDescent="0.35">
      <c r="B101" t="str" cm="1">
        <f t="array" ref="B101:CX101">TRANSPOSE(_xlfn._xlws.SORT(_xlfn._xlws.FILTER(initialConditions[initial_conditions_level]&amp;" | "&amp;initialConditions[initial_conditions_name],initialConditions[experiment_ID]=A101)))</f>
        <v xml:space="preserve"> | </v>
      </c>
      <c r="C101" t="str">
        <v xml:space="preserve">0 | </v>
      </c>
      <c r="D101" t="str">
        <v xml:space="preserve">0 | </v>
      </c>
      <c r="E101" t="str">
        <v xml:space="preserve">0 | </v>
      </c>
      <c r="F101" t="str">
        <v xml:space="preserve">0 | </v>
      </c>
      <c r="G101" t="str">
        <v xml:space="preserve">0 | </v>
      </c>
      <c r="H101" t="str">
        <v xml:space="preserve">0 | </v>
      </c>
      <c r="I101" t="str">
        <v xml:space="preserve">0 | </v>
      </c>
      <c r="J101" t="str">
        <v xml:space="preserve">0 | </v>
      </c>
      <c r="K101" t="str">
        <v xml:space="preserve">0 | </v>
      </c>
      <c r="L101" t="str">
        <v xml:space="preserve">0 | </v>
      </c>
      <c r="M101" t="str">
        <v xml:space="preserve">0 | </v>
      </c>
      <c r="N101" t="str">
        <v xml:space="preserve">0 | </v>
      </c>
      <c r="O101" t="str">
        <v xml:space="preserve">0 | </v>
      </c>
      <c r="P101" t="str">
        <v xml:space="preserve">0 | </v>
      </c>
      <c r="Q101" t="str">
        <v xml:space="preserve">0 | </v>
      </c>
      <c r="R101" t="str">
        <v xml:space="preserve">0 | </v>
      </c>
      <c r="S101" t="str">
        <v xml:space="preserve">0 | </v>
      </c>
      <c r="T101" t="str">
        <v xml:space="preserve">0 | </v>
      </c>
      <c r="U101" t="str">
        <v xml:space="preserve">0 | </v>
      </c>
      <c r="V101" t="str">
        <v xml:space="preserve">0 | </v>
      </c>
      <c r="W101" t="str">
        <v xml:space="preserve">0 | </v>
      </c>
      <c r="X101" t="str">
        <v xml:space="preserve">0 | </v>
      </c>
      <c r="Y101" t="str">
        <v xml:space="preserve">0 | </v>
      </c>
      <c r="Z101" t="str">
        <v xml:space="preserve">0 | </v>
      </c>
      <c r="AA101" t="str">
        <v xml:space="preserve">0 | </v>
      </c>
      <c r="AB101" t="str">
        <v xml:space="preserve">0 | </v>
      </c>
      <c r="AC101" t="str">
        <v xml:space="preserve">0 | </v>
      </c>
      <c r="AD101" t="str">
        <v xml:space="preserve">0 | </v>
      </c>
      <c r="AE101" t="str">
        <v xml:space="preserve">0 | </v>
      </c>
      <c r="AF101" t="str">
        <v xml:space="preserve">0 | </v>
      </c>
      <c r="AG101" t="str">
        <v xml:space="preserve">0 | </v>
      </c>
      <c r="AH101" t="str">
        <v xml:space="preserve">0 | </v>
      </c>
      <c r="AI101" t="str">
        <v xml:space="preserve">0 | </v>
      </c>
      <c r="AJ101" t="str">
        <v xml:space="preserve">0 | </v>
      </c>
      <c r="AK101" t="str">
        <v xml:space="preserve">0 | </v>
      </c>
      <c r="AL101" t="str">
        <v xml:space="preserve">0 | </v>
      </c>
      <c r="AM101" t="str">
        <v xml:space="preserve">0 | </v>
      </c>
      <c r="AN101" t="str">
        <v xml:space="preserve">0 | </v>
      </c>
      <c r="AO101" t="str">
        <v xml:space="preserve">0 | </v>
      </c>
      <c r="AP101" t="str">
        <v xml:space="preserve">0 | </v>
      </c>
      <c r="AQ101" t="str">
        <v xml:space="preserve">0 | </v>
      </c>
      <c r="AR101" t="str">
        <v xml:space="preserve">0 | </v>
      </c>
      <c r="AS101" t="str">
        <v xml:space="preserve">0 | </v>
      </c>
      <c r="AT101" t="str">
        <v xml:space="preserve">0 | </v>
      </c>
      <c r="AU101" t="str">
        <v xml:space="preserve">0 | </v>
      </c>
      <c r="AV101" t="str">
        <v xml:space="preserve">0 | </v>
      </c>
      <c r="AW101" t="str">
        <v xml:space="preserve">0 | </v>
      </c>
      <c r="AX101" t="str">
        <v xml:space="preserve">0 | </v>
      </c>
      <c r="AY101" t="str">
        <v xml:space="preserve">0 | </v>
      </c>
      <c r="AZ101" t="str">
        <v xml:space="preserve">0 | </v>
      </c>
      <c r="BA101" t="str">
        <v xml:space="preserve">0 | </v>
      </c>
      <c r="BB101" t="str">
        <v xml:space="preserve">0 | </v>
      </c>
      <c r="BC101" t="str">
        <v xml:space="preserve">0 | </v>
      </c>
      <c r="BD101" t="str">
        <v xml:space="preserve">0 | </v>
      </c>
      <c r="BE101" t="str">
        <v xml:space="preserve">0 | </v>
      </c>
      <c r="BF101" t="str">
        <v xml:space="preserve">0 | </v>
      </c>
      <c r="BG101" t="str">
        <v xml:space="preserve">0 | </v>
      </c>
      <c r="BH101" t="str">
        <v xml:space="preserve">0 | </v>
      </c>
      <c r="BI101" t="str">
        <v xml:space="preserve">0 | </v>
      </c>
      <c r="BJ101" t="str">
        <v xml:space="preserve">0 | </v>
      </c>
      <c r="BK101" t="str">
        <v xml:space="preserve">0 | </v>
      </c>
      <c r="BL101" t="str">
        <v xml:space="preserve">0 | </v>
      </c>
      <c r="BM101" t="str">
        <v xml:space="preserve">0 | </v>
      </c>
      <c r="BN101" t="str">
        <v xml:space="preserve">0 | </v>
      </c>
      <c r="BO101" t="str">
        <v xml:space="preserve">0 | </v>
      </c>
      <c r="BP101" t="str">
        <v xml:space="preserve">0 | </v>
      </c>
      <c r="BQ101" t="str">
        <v xml:space="preserve">0 | </v>
      </c>
      <c r="BR101" t="str">
        <v xml:space="preserve">0 | </v>
      </c>
      <c r="BS101" t="str">
        <v xml:space="preserve">0 | </v>
      </c>
      <c r="BT101" t="str">
        <v xml:space="preserve">0 | </v>
      </c>
      <c r="BU101" t="str">
        <v xml:space="preserve">0 | </v>
      </c>
      <c r="BV101" t="str">
        <v xml:space="preserve">0 | </v>
      </c>
      <c r="BW101" t="str">
        <v xml:space="preserve">0 | </v>
      </c>
      <c r="BX101" t="str">
        <v xml:space="preserve">0 | </v>
      </c>
      <c r="BY101" t="str">
        <v xml:space="preserve">0 | </v>
      </c>
      <c r="BZ101" t="str">
        <v xml:space="preserve">0 | </v>
      </c>
      <c r="CA101" t="str">
        <v xml:space="preserve">0 | </v>
      </c>
      <c r="CB101" t="str">
        <v xml:space="preserve">0 | </v>
      </c>
      <c r="CC101" t="str">
        <v xml:space="preserve">0 | </v>
      </c>
      <c r="CD101" t="str">
        <v xml:space="preserve">0 | </v>
      </c>
      <c r="CE101" t="str">
        <v xml:space="preserve">0 | </v>
      </c>
      <c r="CF101" t="str">
        <v xml:space="preserve">0 | </v>
      </c>
      <c r="CG101" t="str">
        <v xml:space="preserve">0 | </v>
      </c>
      <c r="CH101" t="str">
        <v xml:space="preserve">0 | </v>
      </c>
      <c r="CI101" t="str">
        <v xml:space="preserve">0 | </v>
      </c>
      <c r="CJ101" t="str">
        <v xml:space="preserve">0 | </v>
      </c>
      <c r="CK101" t="str">
        <v xml:space="preserve">0 | </v>
      </c>
      <c r="CL101" t="str">
        <v xml:space="preserve">0 | </v>
      </c>
      <c r="CM101" t="str">
        <v xml:space="preserve">0 | </v>
      </c>
      <c r="CN101" t="str">
        <v xml:space="preserve">0 | </v>
      </c>
      <c r="CO101" t="str">
        <v xml:space="preserve">0 | </v>
      </c>
      <c r="CP101" t="str">
        <v xml:space="preserve">0 | </v>
      </c>
      <c r="CQ101" t="str">
        <v xml:space="preserve">0 | </v>
      </c>
      <c r="CR101" t="str">
        <v xml:space="preserve">0 | </v>
      </c>
      <c r="CS101" t="str">
        <v xml:space="preserve">0 | </v>
      </c>
      <c r="CT101" t="str">
        <v xml:space="preserve">0 | </v>
      </c>
      <c r="CU101" t="str">
        <v xml:space="preserve">0 | </v>
      </c>
      <c r="CV101" t="str">
        <v xml:space="preserve">0 | </v>
      </c>
      <c r="CW101" t="str">
        <v xml:space="preserve">0 | </v>
      </c>
      <c r="CX101" t="str">
        <v xml:space="preserve">0 | </v>
      </c>
      <c r="DQ101" cm="1">
        <f t="array" ref="DQ101:HM101">TRANSPOSE(_xlfn._xlws.SORT(_xlfn._xlws.FILTER(initialConditions[initial_conditions_level],initialConditions[experiment_ID]=A101)))</f>
        <v>0</v>
      </c>
      <c r="DR101">
        <v>0</v>
      </c>
      <c r="DS101">
        <v>0</v>
      </c>
      <c r="DT101">
        <v>0</v>
      </c>
      <c r="DU101">
        <v>0</v>
      </c>
      <c r="DV101">
        <v>0</v>
      </c>
      <c r="DW101">
        <v>0</v>
      </c>
      <c r="DX101">
        <v>0</v>
      </c>
      <c r="DY101">
        <v>0</v>
      </c>
      <c r="DZ101">
        <v>0</v>
      </c>
      <c r="EA101">
        <v>0</v>
      </c>
      <c r="EB101">
        <v>0</v>
      </c>
      <c r="EC101">
        <v>0</v>
      </c>
      <c r="ED101">
        <v>0</v>
      </c>
      <c r="EE101">
        <v>0</v>
      </c>
      <c r="EF101">
        <v>0</v>
      </c>
      <c r="EG101">
        <v>0</v>
      </c>
      <c r="EH101">
        <v>0</v>
      </c>
      <c r="EI101">
        <v>0</v>
      </c>
      <c r="EJ101">
        <v>0</v>
      </c>
      <c r="EK101">
        <v>0</v>
      </c>
      <c r="EL101">
        <v>0</v>
      </c>
      <c r="EM101">
        <v>0</v>
      </c>
      <c r="EN101">
        <v>0</v>
      </c>
      <c r="EO101">
        <v>0</v>
      </c>
      <c r="EP101">
        <v>0</v>
      </c>
      <c r="EQ101">
        <v>0</v>
      </c>
      <c r="ER101">
        <v>0</v>
      </c>
      <c r="ES101">
        <v>0</v>
      </c>
      <c r="ET101">
        <v>0</v>
      </c>
      <c r="EU101">
        <v>0</v>
      </c>
      <c r="EV101">
        <v>0</v>
      </c>
      <c r="EW101">
        <v>0</v>
      </c>
      <c r="EX101">
        <v>0</v>
      </c>
      <c r="EY101">
        <v>0</v>
      </c>
      <c r="EZ101">
        <v>0</v>
      </c>
      <c r="FA101">
        <v>0</v>
      </c>
      <c r="FB101">
        <v>0</v>
      </c>
      <c r="FC101">
        <v>0</v>
      </c>
      <c r="FD101">
        <v>0</v>
      </c>
      <c r="FE101">
        <v>0</v>
      </c>
      <c r="FF101">
        <v>0</v>
      </c>
      <c r="FG101">
        <v>0</v>
      </c>
      <c r="FH101">
        <v>0</v>
      </c>
      <c r="FI101">
        <v>0</v>
      </c>
      <c r="FJ101">
        <v>0</v>
      </c>
      <c r="FK101">
        <v>0</v>
      </c>
      <c r="FL101">
        <v>0</v>
      </c>
      <c r="FM101">
        <v>0</v>
      </c>
      <c r="FN101">
        <v>0</v>
      </c>
      <c r="FO101">
        <v>0</v>
      </c>
      <c r="FP101">
        <v>0</v>
      </c>
      <c r="FQ101">
        <v>0</v>
      </c>
      <c r="FR101">
        <v>0</v>
      </c>
      <c r="FS101">
        <v>0</v>
      </c>
      <c r="FT101">
        <v>0</v>
      </c>
      <c r="FU101">
        <v>0</v>
      </c>
      <c r="FV101">
        <v>0</v>
      </c>
      <c r="FW101">
        <v>0</v>
      </c>
      <c r="FX101">
        <v>0</v>
      </c>
      <c r="FY101">
        <v>0</v>
      </c>
      <c r="FZ101">
        <v>0</v>
      </c>
      <c r="GA101">
        <v>0</v>
      </c>
      <c r="GB101">
        <v>0</v>
      </c>
      <c r="GC101">
        <v>0</v>
      </c>
      <c r="GD101">
        <v>0</v>
      </c>
      <c r="GE101">
        <v>0</v>
      </c>
      <c r="GF101">
        <v>0</v>
      </c>
      <c r="GG101">
        <v>0</v>
      </c>
      <c r="GH101">
        <v>0</v>
      </c>
      <c r="GI101">
        <v>0</v>
      </c>
      <c r="GJ101">
        <v>0</v>
      </c>
      <c r="GK101">
        <v>0</v>
      </c>
      <c r="GL101">
        <v>0</v>
      </c>
      <c r="GM101">
        <v>0</v>
      </c>
      <c r="GN101">
        <v>0</v>
      </c>
      <c r="GO101">
        <v>0</v>
      </c>
      <c r="GP101">
        <v>0</v>
      </c>
      <c r="GQ101">
        <v>0</v>
      </c>
      <c r="GR101">
        <v>0</v>
      </c>
      <c r="GS101">
        <v>0</v>
      </c>
      <c r="GT101">
        <v>0</v>
      </c>
      <c r="GU101">
        <v>0</v>
      </c>
      <c r="GV101">
        <v>0</v>
      </c>
      <c r="GW101">
        <v>0</v>
      </c>
      <c r="GX101">
        <v>0</v>
      </c>
      <c r="GY101">
        <v>0</v>
      </c>
      <c r="GZ101">
        <v>0</v>
      </c>
      <c r="HA101">
        <v>0</v>
      </c>
      <c r="HB101">
        <v>0</v>
      </c>
      <c r="HC101">
        <v>0</v>
      </c>
      <c r="HD101">
        <v>0</v>
      </c>
      <c r="HE101">
        <v>0</v>
      </c>
      <c r="HF101">
        <v>0</v>
      </c>
      <c r="HG101">
        <v>0</v>
      </c>
      <c r="HH101">
        <v>0</v>
      </c>
      <c r="HI101">
        <v>0</v>
      </c>
      <c r="HJ101">
        <v>0</v>
      </c>
      <c r="HK101">
        <v>0</v>
      </c>
      <c r="HL101">
        <v>0</v>
      </c>
      <c r="HM101" t="str">
        <v/>
      </c>
    </row>
    <row r="102" spans="2:221" x14ac:dyDescent="0.35">
      <c r="B102" t="str" cm="1">
        <f t="array" ref="B102:CX102">TRANSPOSE(_xlfn._xlws.SORT(_xlfn._xlws.FILTER(initialConditions[initial_conditions_level]&amp;" | "&amp;initialConditions[initial_conditions_name],initialConditions[experiment_ID]=A102)))</f>
        <v xml:space="preserve"> | </v>
      </c>
      <c r="C102" t="str">
        <v xml:space="preserve">0 | </v>
      </c>
      <c r="D102" t="str">
        <v xml:space="preserve">0 | </v>
      </c>
      <c r="E102" t="str">
        <v xml:space="preserve">0 | </v>
      </c>
      <c r="F102" t="str">
        <v xml:space="preserve">0 | </v>
      </c>
      <c r="G102" t="str">
        <v xml:space="preserve">0 | </v>
      </c>
      <c r="H102" t="str">
        <v xml:space="preserve">0 | </v>
      </c>
      <c r="I102" t="str">
        <v xml:space="preserve">0 | </v>
      </c>
      <c r="J102" t="str">
        <v xml:space="preserve">0 | </v>
      </c>
      <c r="K102" t="str">
        <v xml:space="preserve">0 | </v>
      </c>
      <c r="L102" t="str">
        <v xml:space="preserve">0 | </v>
      </c>
      <c r="M102" t="str">
        <v xml:space="preserve">0 | </v>
      </c>
      <c r="N102" t="str">
        <v xml:space="preserve">0 | </v>
      </c>
      <c r="O102" t="str">
        <v xml:space="preserve">0 | </v>
      </c>
      <c r="P102" t="str">
        <v xml:space="preserve">0 | </v>
      </c>
      <c r="Q102" t="str">
        <v xml:space="preserve">0 | </v>
      </c>
      <c r="R102" t="str">
        <v xml:space="preserve">0 | </v>
      </c>
      <c r="S102" t="str">
        <v xml:space="preserve">0 | </v>
      </c>
      <c r="T102" t="str">
        <v xml:space="preserve">0 | </v>
      </c>
      <c r="U102" t="str">
        <v xml:space="preserve">0 | </v>
      </c>
      <c r="V102" t="str">
        <v xml:space="preserve">0 | </v>
      </c>
      <c r="W102" t="str">
        <v xml:space="preserve">0 | </v>
      </c>
      <c r="X102" t="str">
        <v xml:space="preserve">0 | </v>
      </c>
      <c r="Y102" t="str">
        <v xml:space="preserve">0 | </v>
      </c>
      <c r="Z102" t="str">
        <v xml:space="preserve">0 | </v>
      </c>
      <c r="AA102" t="str">
        <v xml:space="preserve">0 | </v>
      </c>
      <c r="AB102" t="str">
        <v xml:space="preserve">0 | </v>
      </c>
      <c r="AC102" t="str">
        <v xml:space="preserve">0 | </v>
      </c>
      <c r="AD102" t="str">
        <v xml:space="preserve">0 | </v>
      </c>
      <c r="AE102" t="str">
        <v xml:space="preserve">0 | </v>
      </c>
      <c r="AF102" t="str">
        <v xml:space="preserve">0 | </v>
      </c>
      <c r="AG102" t="str">
        <v xml:space="preserve">0 | </v>
      </c>
      <c r="AH102" t="str">
        <v xml:space="preserve">0 | </v>
      </c>
      <c r="AI102" t="str">
        <v xml:space="preserve">0 | </v>
      </c>
      <c r="AJ102" t="str">
        <v xml:space="preserve">0 | </v>
      </c>
      <c r="AK102" t="str">
        <v xml:space="preserve">0 | </v>
      </c>
      <c r="AL102" t="str">
        <v xml:space="preserve">0 | </v>
      </c>
      <c r="AM102" t="str">
        <v xml:space="preserve">0 | </v>
      </c>
      <c r="AN102" t="str">
        <v xml:space="preserve">0 | </v>
      </c>
      <c r="AO102" t="str">
        <v xml:space="preserve">0 | </v>
      </c>
      <c r="AP102" t="str">
        <v xml:space="preserve">0 | </v>
      </c>
      <c r="AQ102" t="str">
        <v xml:space="preserve">0 | </v>
      </c>
      <c r="AR102" t="str">
        <v xml:space="preserve">0 | </v>
      </c>
      <c r="AS102" t="str">
        <v xml:space="preserve">0 | </v>
      </c>
      <c r="AT102" t="str">
        <v xml:space="preserve">0 | </v>
      </c>
      <c r="AU102" t="str">
        <v xml:space="preserve">0 | </v>
      </c>
      <c r="AV102" t="str">
        <v xml:space="preserve">0 | </v>
      </c>
      <c r="AW102" t="str">
        <v xml:space="preserve">0 | </v>
      </c>
      <c r="AX102" t="str">
        <v xml:space="preserve">0 | </v>
      </c>
      <c r="AY102" t="str">
        <v xml:space="preserve">0 | </v>
      </c>
      <c r="AZ102" t="str">
        <v xml:space="preserve">0 | </v>
      </c>
      <c r="BA102" t="str">
        <v xml:space="preserve">0 | </v>
      </c>
      <c r="BB102" t="str">
        <v xml:space="preserve">0 | </v>
      </c>
      <c r="BC102" t="str">
        <v xml:space="preserve">0 | </v>
      </c>
      <c r="BD102" t="str">
        <v xml:space="preserve">0 | </v>
      </c>
      <c r="BE102" t="str">
        <v xml:space="preserve">0 | </v>
      </c>
      <c r="BF102" t="str">
        <v xml:space="preserve">0 | </v>
      </c>
      <c r="BG102" t="str">
        <v xml:space="preserve">0 | </v>
      </c>
      <c r="BH102" t="str">
        <v xml:space="preserve">0 | </v>
      </c>
      <c r="BI102" t="str">
        <v xml:space="preserve">0 | </v>
      </c>
      <c r="BJ102" t="str">
        <v xml:space="preserve">0 | </v>
      </c>
      <c r="BK102" t="str">
        <v xml:space="preserve">0 | </v>
      </c>
      <c r="BL102" t="str">
        <v xml:space="preserve">0 | </v>
      </c>
      <c r="BM102" t="str">
        <v xml:space="preserve">0 | </v>
      </c>
      <c r="BN102" t="str">
        <v xml:space="preserve">0 | </v>
      </c>
      <c r="BO102" t="str">
        <v xml:space="preserve">0 | </v>
      </c>
      <c r="BP102" t="str">
        <v xml:space="preserve">0 | </v>
      </c>
      <c r="BQ102" t="str">
        <v xml:space="preserve">0 | </v>
      </c>
      <c r="BR102" t="str">
        <v xml:space="preserve">0 | </v>
      </c>
      <c r="BS102" t="str">
        <v xml:space="preserve">0 | </v>
      </c>
      <c r="BT102" t="str">
        <v xml:space="preserve">0 | </v>
      </c>
      <c r="BU102" t="str">
        <v xml:space="preserve">0 | </v>
      </c>
      <c r="BV102" t="str">
        <v xml:space="preserve">0 | </v>
      </c>
      <c r="BW102" t="str">
        <v xml:space="preserve">0 | </v>
      </c>
      <c r="BX102" t="str">
        <v xml:space="preserve">0 | </v>
      </c>
      <c r="BY102" t="str">
        <v xml:space="preserve">0 | </v>
      </c>
      <c r="BZ102" t="str">
        <v xml:space="preserve">0 | </v>
      </c>
      <c r="CA102" t="str">
        <v xml:space="preserve">0 | </v>
      </c>
      <c r="CB102" t="str">
        <v xml:space="preserve">0 | </v>
      </c>
      <c r="CC102" t="str">
        <v xml:space="preserve">0 | </v>
      </c>
      <c r="CD102" t="str">
        <v xml:space="preserve">0 | </v>
      </c>
      <c r="CE102" t="str">
        <v xml:space="preserve">0 | </v>
      </c>
      <c r="CF102" t="str">
        <v xml:space="preserve">0 | </v>
      </c>
      <c r="CG102" t="str">
        <v xml:space="preserve">0 | </v>
      </c>
      <c r="CH102" t="str">
        <v xml:space="preserve">0 | </v>
      </c>
      <c r="CI102" t="str">
        <v xml:space="preserve">0 | </v>
      </c>
      <c r="CJ102" t="str">
        <v xml:space="preserve">0 | </v>
      </c>
      <c r="CK102" t="str">
        <v xml:space="preserve">0 | </v>
      </c>
      <c r="CL102" t="str">
        <v xml:space="preserve">0 | </v>
      </c>
      <c r="CM102" t="str">
        <v xml:space="preserve">0 | </v>
      </c>
      <c r="CN102" t="str">
        <v xml:space="preserve">0 | </v>
      </c>
      <c r="CO102" t="str">
        <v xml:space="preserve">0 | </v>
      </c>
      <c r="CP102" t="str">
        <v xml:space="preserve">0 | </v>
      </c>
      <c r="CQ102" t="str">
        <v xml:space="preserve">0 | </v>
      </c>
      <c r="CR102" t="str">
        <v xml:space="preserve">0 | </v>
      </c>
      <c r="CS102" t="str">
        <v xml:space="preserve">0 | </v>
      </c>
      <c r="CT102" t="str">
        <v xml:space="preserve">0 | </v>
      </c>
      <c r="CU102" t="str">
        <v xml:space="preserve">0 | </v>
      </c>
      <c r="CV102" t="str">
        <v xml:space="preserve">0 | </v>
      </c>
      <c r="CW102" t="str">
        <v xml:space="preserve">0 | </v>
      </c>
      <c r="CX102" t="str">
        <v xml:space="preserve">0 | </v>
      </c>
      <c r="DQ102" cm="1">
        <f t="array" ref="DQ102:HM102">TRANSPOSE(_xlfn._xlws.SORT(_xlfn._xlws.FILTER(initialConditions[initial_conditions_level],initialConditions[experiment_ID]=A102)))</f>
        <v>0</v>
      </c>
      <c r="DR102">
        <v>0</v>
      </c>
      <c r="DS102">
        <v>0</v>
      </c>
      <c r="DT102">
        <v>0</v>
      </c>
      <c r="DU102">
        <v>0</v>
      </c>
      <c r="DV102">
        <v>0</v>
      </c>
      <c r="DW102">
        <v>0</v>
      </c>
      <c r="DX102">
        <v>0</v>
      </c>
      <c r="DY102">
        <v>0</v>
      </c>
      <c r="DZ102">
        <v>0</v>
      </c>
      <c r="EA102">
        <v>0</v>
      </c>
      <c r="EB102">
        <v>0</v>
      </c>
      <c r="EC102">
        <v>0</v>
      </c>
      <c r="ED102">
        <v>0</v>
      </c>
      <c r="EE102">
        <v>0</v>
      </c>
      <c r="EF102">
        <v>0</v>
      </c>
      <c r="EG102">
        <v>0</v>
      </c>
      <c r="EH102">
        <v>0</v>
      </c>
      <c r="EI102">
        <v>0</v>
      </c>
      <c r="EJ102">
        <v>0</v>
      </c>
      <c r="EK102">
        <v>0</v>
      </c>
      <c r="EL102">
        <v>0</v>
      </c>
      <c r="EM102">
        <v>0</v>
      </c>
      <c r="EN102">
        <v>0</v>
      </c>
      <c r="EO102">
        <v>0</v>
      </c>
      <c r="EP102">
        <v>0</v>
      </c>
      <c r="EQ102">
        <v>0</v>
      </c>
      <c r="ER102">
        <v>0</v>
      </c>
      <c r="ES102">
        <v>0</v>
      </c>
      <c r="ET102">
        <v>0</v>
      </c>
      <c r="EU102">
        <v>0</v>
      </c>
      <c r="EV102">
        <v>0</v>
      </c>
      <c r="EW102">
        <v>0</v>
      </c>
      <c r="EX102">
        <v>0</v>
      </c>
      <c r="EY102">
        <v>0</v>
      </c>
      <c r="EZ102">
        <v>0</v>
      </c>
      <c r="FA102">
        <v>0</v>
      </c>
      <c r="FB102">
        <v>0</v>
      </c>
      <c r="FC102">
        <v>0</v>
      </c>
      <c r="FD102">
        <v>0</v>
      </c>
      <c r="FE102">
        <v>0</v>
      </c>
      <c r="FF102">
        <v>0</v>
      </c>
      <c r="FG102">
        <v>0</v>
      </c>
      <c r="FH102">
        <v>0</v>
      </c>
      <c r="FI102">
        <v>0</v>
      </c>
      <c r="FJ102">
        <v>0</v>
      </c>
      <c r="FK102">
        <v>0</v>
      </c>
      <c r="FL102">
        <v>0</v>
      </c>
      <c r="FM102">
        <v>0</v>
      </c>
      <c r="FN102">
        <v>0</v>
      </c>
      <c r="FO102">
        <v>0</v>
      </c>
      <c r="FP102">
        <v>0</v>
      </c>
      <c r="FQ102">
        <v>0</v>
      </c>
      <c r="FR102">
        <v>0</v>
      </c>
      <c r="FS102">
        <v>0</v>
      </c>
      <c r="FT102">
        <v>0</v>
      </c>
      <c r="FU102">
        <v>0</v>
      </c>
      <c r="FV102">
        <v>0</v>
      </c>
      <c r="FW102">
        <v>0</v>
      </c>
      <c r="FX102">
        <v>0</v>
      </c>
      <c r="FY102">
        <v>0</v>
      </c>
      <c r="FZ102">
        <v>0</v>
      </c>
      <c r="GA102">
        <v>0</v>
      </c>
      <c r="GB102">
        <v>0</v>
      </c>
      <c r="GC102">
        <v>0</v>
      </c>
      <c r="GD102">
        <v>0</v>
      </c>
      <c r="GE102">
        <v>0</v>
      </c>
      <c r="GF102">
        <v>0</v>
      </c>
      <c r="GG102">
        <v>0</v>
      </c>
      <c r="GH102">
        <v>0</v>
      </c>
      <c r="GI102">
        <v>0</v>
      </c>
      <c r="GJ102">
        <v>0</v>
      </c>
      <c r="GK102">
        <v>0</v>
      </c>
      <c r="GL102">
        <v>0</v>
      </c>
      <c r="GM102">
        <v>0</v>
      </c>
      <c r="GN102">
        <v>0</v>
      </c>
      <c r="GO102">
        <v>0</v>
      </c>
      <c r="GP102">
        <v>0</v>
      </c>
      <c r="GQ102">
        <v>0</v>
      </c>
      <c r="GR102">
        <v>0</v>
      </c>
      <c r="GS102">
        <v>0</v>
      </c>
      <c r="GT102">
        <v>0</v>
      </c>
      <c r="GU102">
        <v>0</v>
      </c>
      <c r="GV102">
        <v>0</v>
      </c>
      <c r="GW102">
        <v>0</v>
      </c>
      <c r="GX102">
        <v>0</v>
      </c>
      <c r="GY102">
        <v>0</v>
      </c>
      <c r="GZ102">
        <v>0</v>
      </c>
      <c r="HA102">
        <v>0</v>
      </c>
      <c r="HB102">
        <v>0</v>
      </c>
      <c r="HC102">
        <v>0</v>
      </c>
      <c r="HD102">
        <v>0</v>
      </c>
      <c r="HE102">
        <v>0</v>
      </c>
      <c r="HF102">
        <v>0</v>
      </c>
      <c r="HG102">
        <v>0</v>
      </c>
      <c r="HH102">
        <v>0</v>
      </c>
      <c r="HI102">
        <v>0</v>
      </c>
      <c r="HJ102">
        <v>0</v>
      </c>
      <c r="HK102">
        <v>0</v>
      </c>
      <c r="HL102">
        <v>0</v>
      </c>
      <c r="HM102" t="str">
        <v/>
      </c>
    </row>
    <row r="103" spans="2:221" x14ac:dyDescent="0.35">
      <c r="B103" t="str" cm="1">
        <f t="array" ref="B103:CX103">TRANSPOSE(_xlfn._xlws.SORT(_xlfn._xlws.FILTER(initialConditions[initial_conditions_level]&amp;" | "&amp;initialConditions[initial_conditions_name],initialConditions[experiment_ID]=A103)))</f>
        <v xml:space="preserve"> | </v>
      </c>
      <c r="C103" t="str">
        <v xml:space="preserve">0 | </v>
      </c>
      <c r="D103" t="str">
        <v xml:space="preserve">0 | </v>
      </c>
      <c r="E103" t="str">
        <v xml:space="preserve">0 | </v>
      </c>
      <c r="F103" t="str">
        <v xml:space="preserve">0 | </v>
      </c>
      <c r="G103" t="str">
        <v xml:space="preserve">0 | </v>
      </c>
      <c r="H103" t="str">
        <v xml:space="preserve">0 | </v>
      </c>
      <c r="I103" t="str">
        <v xml:space="preserve">0 | </v>
      </c>
      <c r="J103" t="str">
        <v xml:space="preserve">0 | </v>
      </c>
      <c r="K103" t="str">
        <v xml:space="preserve">0 | </v>
      </c>
      <c r="L103" t="str">
        <v xml:space="preserve">0 | </v>
      </c>
      <c r="M103" t="str">
        <v xml:space="preserve">0 | </v>
      </c>
      <c r="N103" t="str">
        <v xml:space="preserve">0 | </v>
      </c>
      <c r="O103" t="str">
        <v xml:space="preserve">0 | </v>
      </c>
      <c r="P103" t="str">
        <v xml:space="preserve">0 | </v>
      </c>
      <c r="Q103" t="str">
        <v xml:space="preserve">0 | </v>
      </c>
      <c r="R103" t="str">
        <v xml:space="preserve">0 | </v>
      </c>
      <c r="S103" t="str">
        <v xml:space="preserve">0 | </v>
      </c>
      <c r="T103" t="str">
        <v xml:space="preserve">0 | </v>
      </c>
      <c r="U103" t="str">
        <v xml:space="preserve">0 | </v>
      </c>
      <c r="V103" t="str">
        <v xml:space="preserve">0 | </v>
      </c>
      <c r="W103" t="str">
        <v xml:space="preserve">0 | </v>
      </c>
      <c r="X103" t="str">
        <v xml:space="preserve">0 | </v>
      </c>
      <c r="Y103" t="str">
        <v xml:space="preserve">0 | </v>
      </c>
      <c r="Z103" t="str">
        <v xml:space="preserve">0 | </v>
      </c>
      <c r="AA103" t="str">
        <v xml:space="preserve">0 | </v>
      </c>
      <c r="AB103" t="str">
        <v xml:space="preserve">0 | </v>
      </c>
      <c r="AC103" t="str">
        <v xml:space="preserve">0 | </v>
      </c>
      <c r="AD103" t="str">
        <v xml:space="preserve">0 | </v>
      </c>
      <c r="AE103" t="str">
        <v xml:space="preserve">0 | </v>
      </c>
      <c r="AF103" t="str">
        <v xml:space="preserve">0 | </v>
      </c>
      <c r="AG103" t="str">
        <v xml:space="preserve">0 | </v>
      </c>
      <c r="AH103" t="str">
        <v xml:space="preserve">0 | </v>
      </c>
      <c r="AI103" t="str">
        <v xml:space="preserve">0 | </v>
      </c>
      <c r="AJ103" t="str">
        <v xml:space="preserve">0 | </v>
      </c>
      <c r="AK103" t="str">
        <v xml:space="preserve">0 | </v>
      </c>
      <c r="AL103" t="str">
        <v xml:space="preserve">0 | </v>
      </c>
      <c r="AM103" t="str">
        <v xml:space="preserve">0 | </v>
      </c>
      <c r="AN103" t="str">
        <v xml:space="preserve">0 | </v>
      </c>
      <c r="AO103" t="str">
        <v xml:space="preserve">0 | </v>
      </c>
      <c r="AP103" t="str">
        <v xml:space="preserve">0 | </v>
      </c>
      <c r="AQ103" t="str">
        <v xml:space="preserve">0 | </v>
      </c>
      <c r="AR103" t="str">
        <v xml:space="preserve">0 | </v>
      </c>
      <c r="AS103" t="str">
        <v xml:space="preserve">0 | </v>
      </c>
      <c r="AT103" t="str">
        <v xml:space="preserve">0 | </v>
      </c>
      <c r="AU103" t="str">
        <v xml:space="preserve">0 | </v>
      </c>
      <c r="AV103" t="str">
        <v xml:space="preserve">0 | </v>
      </c>
      <c r="AW103" t="str">
        <v xml:space="preserve">0 | </v>
      </c>
      <c r="AX103" t="str">
        <v xml:space="preserve">0 | </v>
      </c>
      <c r="AY103" t="str">
        <v xml:space="preserve">0 | </v>
      </c>
      <c r="AZ103" t="str">
        <v xml:space="preserve">0 | </v>
      </c>
      <c r="BA103" t="str">
        <v xml:space="preserve">0 | </v>
      </c>
      <c r="BB103" t="str">
        <v xml:space="preserve">0 | </v>
      </c>
      <c r="BC103" t="str">
        <v xml:space="preserve">0 | </v>
      </c>
      <c r="BD103" t="str">
        <v xml:space="preserve">0 | </v>
      </c>
      <c r="BE103" t="str">
        <v xml:space="preserve">0 | </v>
      </c>
      <c r="BF103" t="str">
        <v xml:space="preserve">0 | </v>
      </c>
      <c r="BG103" t="str">
        <v xml:space="preserve">0 | </v>
      </c>
      <c r="BH103" t="str">
        <v xml:space="preserve">0 | </v>
      </c>
      <c r="BI103" t="str">
        <v xml:space="preserve">0 | </v>
      </c>
      <c r="BJ103" t="str">
        <v xml:space="preserve">0 | </v>
      </c>
      <c r="BK103" t="str">
        <v xml:space="preserve">0 | </v>
      </c>
      <c r="BL103" t="str">
        <v xml:space="preserve">0 | </v>
      </c>
      <c r="BM103" t="str">
        <v xml:space="preserve">0 | </v>
      </c>
      <c r="BN103" t="str">
        <v xml:space="preserve">0 | </v>
      </c>
      <c r="BO103" t="str">
        <v xml:space="preserve">0 | </v>
      </c>
      <c r="BP103" t="str">
        <v xml:space="preserve">0 | </v>
      </c>
      <c r="BQ103" t="str">
        <v xml:space="preserve">0 | </v>
      </c>
      <c r="BR103" t="str">
        <v xml:space="preserve">0 | </v>
      </c>
      <c r="BS103" t="str">
        <v xml:space="preserve">0 | </v>
      </c>
      <c r="BT103" t="str">
        <v xml:space="preserve">0 | </v>
      </c>
      <c r="BU103" t="str">
        <v xml:space="preserve">0 | </v>
      </c>
      <c r="BV103" t="str">
        <v xml:space="preserve">0 | </v>
      </c>
      <c r="BW103" t="str">
        <v xml:space="preserve">0 | </v>
      </c>
      <c r="BX103" t="str">
        <v xml:space="preserve">0 | </v>
      </c>
      <c r="BY103" t="str">
        <v xml:space="preserve">0 | </v>
      </c>
      <c r="BZ103" t="str">
        <v xml:space="preserve">0 | </v>
      </c>
      <c r="CA103" t="str">
        <v xml:space="preserve">0 | </v>
      </c>
      <c r="CB103" t="str">
        <v xml:space="preserve">0 | </v>
      </c>
      <c r="CC103" t="str">
        <v xml:space="preserve">0 | </v>
      </c>
      <c r="CD103" t="str">
        <v xml:space="preserve">0 | </v>
      </c>
      <c r="CE103" t="str">
        <v xml:space="preserve">0 | </v>
      </c>
      <c r="CF103" t="str">
        <v xml:space="preserve">0 | </v>
      </c>
      <c r="CG103" t="str">
        <v xml:space="preserve">0 | </v>
      </c>
      <c r="CH103" t="str">
        <v xml:space="preserve">0 | </v>
      </c>
      <c r="CI103" t="str">
        <v xml:space="preserve">0 | </v>
      </c>
      <c r="CJ103" t="str">
        <v xml:space="preserve">0 | </v>
      </c>
      <c r="CK103" t="str">
        <v xml:space="preserve">0 | </v>
      </c>
      <c r="CL103" t="str">
        <v xml:space="preserve">0 | </v>
      </c>
      <c r="CM103" t="str">
        <v xml:space="preserve">0 | </v>
      </c>
      <c r="CN103" t="str">
        <v xml:space="preserve">0 | </v>
      </c>
      <c r="CO103" t="str">
        <v xml:space="preserve">0 | </v>
      </c>
      <c r="CP103" t="str">
        <v xml:space="preserve">0 | </v>
      </c>
      <c r="CQ103" t="str">
        <v xml:space="preserve">0 | </v>
      </c>
      <c r="CR103" t="str">
        <v xml:space="preserve">0 | </v>
      </c>
      <c r="CS103" t="str">
        <v xml:space="preserve">0 | </v>
      </c>
      <c r="CT103" t="str">
        <v xml:space="preserve">0 | </v>
      </c>
      <c r="CU103" t="str">
        <v xml:space="preserve">0 | </v>
      </c>
      <c r="CV103" t="str">
        <v xml:space="preserve">0 | </v>
      </c>
      <c r="CW103" t="str">
        <v xml:space="preserve">0 | </v>
      </c>
      <c r="CX103" t="str">
        <v xml:space="preserve">0 | </v>
      </c>
      <c r="DQ103" cm="1">
        <f t="array" ref="DQ103:HM103">TRANSPOSE(_xlfn._xlws.SORT(_xlfn._xlws.FILTER(initialConditions[initial_conditions_level],initialConditions[experiment_ID]=A103)))</f>
        <v>0</v>
      </c>
      <c r="DR103">
        <v>0</v>
      </c>
      <c r="DS103">
        <v>0</v>
      </c>
      <c r="DT103">
        <v>0</v>
      </c>
      <c r="DU103">
        <v>0</v>
      </c>
      <c r="DV103">
        <v>0</v>
      </c>
      <c r="DW103">
        <v>0</v>
      </c>
      <c r="DX103">
        <v>0</v>
      </c>
      <c r="DY103">
        <v>0</v>
      </c>
      <c r="DZ103">
        <v>0</v>
      </c>
      <c r="EA103">
        <v>0</v>
      </c>
      <c r="EB103">
        <v>0</v>
      </c>
      <c r="EC103">
        <v>0</v>
      </c>
      <c r="ED103">
        <v>0</v>
      </c>
      <c r="EE103">
        <v>0</v>
      </c>
      <c r="EF103">
        <v>0</v>
      </c>
      <c r="EG103">
        <v>0</v>
      </c>
      <c r="EH103">
        <v>0</v>
      </c>
      <c r="EI103">
        <v>0</v>
      </c>
      <c r="EJ103">
        <v>0</v>
      </c>
      <c r="EK103">
        <v>0</v>
      </c>
      <c r="EL103">
        <v>0</v>
      </c>
      <c r="EM103">
        <v>0</v>
      </c>
      <c r="EN103">
        <v>0</v>
      </c>
      <c r="EO103">
        <v>0</v>
      </c>
      <c r="EP103">
        <v>0</v>
      </c>
      <c r="EQ103">
        <v>0</v>
      </c>
      <c r="ER103">
        <v>0</v>
      </c>
      <c r="ES103">
        <v>0</v>
      </c>
      <c r="ET103">
        <v>0</v>
      </c>
      <c r="EU103">
        <v>0</v>
      </c>
      <c r="EV103">
        <v>0</v>
      </c>
      <c r="EW103">
        <v>0</v>
      </c>
      <c r="EX103">
        <v>0</v>
      </c>
      <c r="EY103">
        <v>0</v>
      </c>
      <c r="EZ103">
        <v>0</v>
      </c>
      <c r="FA103">
        <v>0</v>
      </c>
      <c r="FB103">
        <v>0</v>
      </c>
      <c r="FC103">
        <v>0</v>
      </c>
      <c r="FD103">
        <v>0</v>
      </c>
      <c r="FE103">
        <v>0</v>
      </c>
      <c r="FF103">
        <v>0</v>
      </c>
      <c r="FG103">
        <v>0</v>
      </c>
      <c r="FH103">
        <v>0</v>
      </c>
      <c r="FI103">
        <v>0</v>
      </c>
      <c r="FJ103">
        <v>0</v>
      </c>
      <c r="FK103">
        <v>0</v>
      </c>
      <c r="FL103">
        <v>0</v>
      </c>
      <c r="FM103">
        <v>0</v>
      </c>
      <c r="FN103">
        <v>0</v>
      </c>
      <c r="FO103">
        <v>0</v>
      </c>
      <c r="FP103">
        <v>0</v>
      </c>
      <c r="FQ103">
        <v>0</v>
      </c>
      <c r="FR103">
        <v>0</v>
      </c>
      <c r="FS103">
        <v>0</v>
      </c>
      <c r="FT103">
        <v>0</v>
      </c>
      <c r="FU103">
        <v>0</v>
      </c>
      <c r="FV103">
        <v>0</v>
      </c>
      <c r="FW103">
        <v>0</v>
      </c>
      <c r="FX103">
        <v>0</v>
      </c>
      <c r="FY103">
        <v>0</v>
      </c>
      <c r="FZ103">
        <v>0</v>
      </c>
      <c r="GA103">
        <v>0</v>
      </c>
      <c r="GB103">
        <v>0</v>
      </c>
      <c r="GC103">
        <v>0</v>
      </c>
      <c r="GD103">
        <v>0</v>
      </c>
      <c r="GE103">
        <v>0</v>
      </c>
      <c r="GF103">
        <v>0</v>
      </c>
      <c r="GG103">
        <v>0</v>
      </c>
      <c r="GH103">
        <v>0</v>
      </c>
      <c r="GI103">
        <v>0</v>
      </c>
      <c r="GJ103">
        <v>0</v>
      </c>
      <c r="GK103">
        <v>0</v>
      </c>
      <c r="GL103">
        <v>0</v>
      </c>
      <c r="GM103">
        <v>0</v>
      </c>
      <c r="GN103">
        <v>0</v>
      </c>
      <c r="GO103">
        <v>0</v>
      </c>
      <c r="GP103">
        <v>0</v>
      </c>
      <c r="GQ103">
        <v>0</v>
      </c>
      <c r="GR103">
        <v>0</v>
      </c>
      <c r="GS103">
        <v>0</v>
      </c>
      <c r="GT103">
        <v>0</v>
      </c>
      <c r="GU103">
        <v>0</v>
      </c>
      <c r="GV103">
        <v>0</v>
      </c>
      <c r="GW103">
        <v>0</v>
      </c>
      <c r="GX103">
        <v>0</v>
      </c>
      <c r="GY103">
        <v>0</v>
      </c>
      <c r="GZ103">
        <v>0</v>
      </c>
      <c r="HA103">
        <v>0</v>
      </c>
      <c r="HB103">
        <v>0</v>
      </c>
      <c r="HC103">
        <v>0</v>
      </c>
      <c r="HD103">
        <v>0</v>
      </c>
      <c r="HE103">
        <v>0</v>
      </c>
      <c r="HF103">
        <v>0</v>
      </c>
      <c r="HG103">
        <v>0</v>
      </c>
      <c r="HH103">
        <v>0</v>
      </c>
      <c r="HI103">
        <v>0</v>
      </c>
      <c r="HJ103">
        <v>0</v>
      </c>
      <c r="HK103">
        <v>0</v>
      </c>
      <c r="HL103">
        <v>0</v>
      </c>
      <c r="HM103" t="str">
        <v/>
      </c>
    </row>
    <row r="104" spans="2:221" x14ac:dyDescent="0.35">
      <c r="B104" t="str" cm="1">
        <f t="array" ref="B104:CX104">TRANSPOSE(_xlfn._xlws.SORT(_xlfn._xlws.FILTER(initialConditions[initial_conditions_level]&amp;" | "&amp;initialConditions[initial_conditions_name],initialConditions[experiment_ID]=A104)))</f>
        <v xml:space="preserve"> | </v>
      </c>
      <c r="C104" t="str">
        <v xml:space="preserve">0 | </v>
      </c>
      <c r="D104" t="str">
        <v xml:space="preserve">0 | </v>
      </c>
      <c r="E104" t="str">
        <v xml:space="preserve">0 | </v>
      </c>
      <c r="F104" t="str">
        <v xml:space="preserve">0 | </v>
      </c>
      <c r="G104" t="str">
        <v xml:space="preserve">0 | </v>
      </c>
      <c r="H104" t="str">
        <v xml:space="preserve">0 | </v>
      </c>
      <c r="I104" t="str">
        <v xml:space="preserve">0 | </v>
      </c>
      <c r="J104" t="str">
        <v xml:space="preserve">0 | </v>
      </c>
      <c r="K104" t="str">
        <v xml:space="preserve">0 | </v>
      </c>
      <c r="L104" t="str">
        <v xml:space="preserve">0 | </v>
      </c>
      <c r="M104" t="str">
        <v xml:space="preserve">0 | </v>
      </c>
      <c r="N104" t="str">
        <v xml:space="preserve">0 | </v>
      </c>
      <c r="O104" t="str">
        <v xml:space="preserve">0 | </v>
      </c>
      <c r="P104" t="str">
        <v xml:space="preserve">0 | </v>
      </c>
      <c r="Q104" t="str">
        <v xml:space="preserve">0 | </v>
      </c>
      <c r="R104" t="str">
        <v xml:space="preserve">0 | </v>
      </c>
      <c r="S104" t="str">
        <v xml:space="preserve">0 | </v>
      </c>
      <c r="T104" t="str">
        <v xml:space="preserve">0 | </v>
      </c>
      <c r="U104" t="str">
        <v xml:space="preserve">0 | </v>
      </c>
      <c r="V104" t="str">
        <v xml:space="preserve">0 | </v>
      </c>
      <c r="W104" t="str">
        <v xml:space="preserve">0 | </v>
      </c>
      <c r="X104" t="str">
        <v xml:space="preserve">0 | </v>
      </c>
      <c r="Y104" t="str">
        <v xml:space="preserve">0 | </v>
      </c>
      <c r="Z104" t="str">
        <v xml:space="preserve">0 | </v>
      </c>
      <c r="AA104" t="str">
        <v xml:space="preserve">0 | </v>
      </c>
      <c r="AB104" t="str">
        <v xml:space="preserve">0 | </v>
      </c>
      <c r="AC104" t="str">
        <v xml:space="preserve">0 | </v>
      </c>
      <c r="AD104" t="str">
        <v xml:space="preserve">0 | </v>
      </c>
      <c r="AE104" t="str">
        <v xml:space="preserve">0 | </v>
      </c>
      <c r="AF104" t="str">
        <v xml:space="preserve">0 | </v>
      </c>
      <c r="AG104" t="str">
        <v xml:space="preserve">0 | </v>
      </c>
      <c r="AH104" t="str">
        <v xml:space="preserve">0 | </v>
      </c>
      <c r="AI104" t="str">
        <v xml:space="preserve">0 | </v>
      </c>
      <c r="AJ104" t="str">
        <v xml:space="preserve">0 | </v>
      </c>
      <c r="AK104" t="str">
        <v xml:space="preserve">0 | </v>
      </c>
      <c r="AL104" t="str">
        <v xml:space="preserve">0 | </v>
      </c>
      <c r="AM104" t="str">
        <v xml:space="preserve">0 | </v>
      </c>
      <c r="AN104" t="str">
        <v xml:space="preserve">0 | </v>
      </c>
      <c r="AO104" t="str">
        <v xml:space="preserve">0 | </v>
      </c>
      <c r="AP104" t="str">
        <v xml:space="preserve">0 | </v>
      </c>
      <c r="AQ104" t="str">
        <v xml:space="preserve">0 | </v>
      </c>
      <c r="AR104" t="str">
        <v xml:space="preserve">0 | </v>
      </c>
      <c r="AS104" t="str">
        <v xml:space="preserve">0 | </v>
      </c>
      <c r="AT104" t="str">
        <v xml:space="preserve">0 | </v>
      </c>
      <c r="AU104" t="str">
        <v xml:space="preserve">0 | </v>
      </c>
      <c r="AV104" t="str">
        <v xml:space="preserve">0 | </v>
      </c>
      <c r="AW104" t="str">
        <v xml:space="preserve">0 | </v>
      </c>
      <c r="AX104" t="str">
        <v xml:space="preserve">0 | </v>
      </c>
      <c r="AY104" t="str">
        <v xml:space="preserve">0 | </v>
      </c>
      <c r="AZ104" t="str">
        <v xml:space="preserve">0 | </v>
      </c>
      <c r="BA104" t="str">
        <v xml:space="preserve">0 | </v>
      </c>
      <c r="BB104" t="str">
        <v xml:space="preserve">0 | </v>
      </c>
      <c r="BC104" t="str">
        <v xml:space="preserve">0 | </v>
      </c>
      <c r="BD104" t="str">
        <v xml:space="preserve">0 | </v>
      </c>
      <c r="BE104" t="str">
        <v xml:space="preserve">0 | </v>
      </c>
      <c r="BF104" t="str">
        <v xml:space="preserve">0 | </v>
      </c>
      <c r="BG104" t="str">
        <v xml:space="preserve">0 | </v>
      </c>
      <c r="BH104" t="str">
        <v xml:space="preserve">0 | </v>
      </c>
      <c r="BI104" t="str">
        <v xml:space="preserve">0 | </v>
      </c>
      <c r="BJ104" t="str">
        <v xml:space="preserve">0 | </v>
      </c>
      <c r="BK104" t="str">
        <v xml:space="preserve">0 | </v>
      </c>
      <c r="BL104" t="str">
        <v xml:space="preserve">0 | </v>
      </c>
      <c r="BM104" t="str">
        <v xml:space="preserve">0 | </v>
      </c>
      <c r="BN104" t="str">
        <v xml:space="preserve">0 | </v>
      </c>
      <c r="BO104" t="str">
        <v xml:space="preserve">0 | </v>
      </c>
      <c r="BP104" t="str">
        <v xml:space="preserve">0 | </v>
      </c>
      <c r="BQ104" t="str">
        <v xml:space="preserve">0 | </v>
      </c>
      <c r="BR104" t="str">
        <v xml:space="preserve">0 | </v>
      </c>
      <c r="BS104" t="str">
        <v xml:space="preserve">0 | </v>
      </c>
      <c r="BT104" t="str">
        <v xml:space="preserve">0 | </v>
      </c>
      <c r="BU104" t="str">
        <v xml:space="preserve">0 | </v>
      </c>
      <c r="BV104" t="str">
        <v xml:space="preserve">0 | </v>
      </c>
      <c r="BW104" t="str">
        <v xml:space="preserve">0 | </v>
      </c>
      <c r="BX104" t="str">
        <v xml:space="preserve">0 | </v>
      </c>
      <c r="BY104" t="str">
        <v xml:space="preserve">0 | </v>
      </c>
      <c r="BZ104" t="str">
        <v xml:space="preserve">0 | </v>
      </c>
      <c r="CA104" t="str">
        <v xml:space="preserve">0 | </v>
      </c>
      <c r="CB104" t="str">
        <v xml:space="preserve">0 | </v>
      </c>
      <c r="CC104" t="str">
        <v xml:space="preserve">0 | </v>
      </c>
      <c r="CD104" t="str">
        <v xml:space="preserve">0 | </v>
      </c>
      <c r="CE104" t="str">
        <v xml:space="preserve">0 | </v>
      </c>
      <c r="CF104" t="str">
        <v xml:space="preserve">0 | </v>
      </c>
      <c r="CG104" t="str">
        <v xml:space="preserve">0 | </v>
      </c>
      <c r="CH104" t="str">
        <v xml:space="preserve">0 | </v>
      </c>
      <c r="CI104" t="str">
        <v xml:space="preserve">0 | </v>
      </c>
      <c r="CJ104" t="str">
        <v xml:space="preserve">0 | </v>
      </c>
      <c r="CK104" t="str">
        <v xml:space="preserve">0 | </v>
      </c>
      <c r="CL104" t="str">
        <v xml:space="preserve">0 | </v>
      </c>
      <c r="CM104" t="str">
        <v xml:space="preserve">0 | </v>
      </c>
      <c r="CN104" t="str">
        <v xml:space="preserve">0 | </v>
      </c>
      <c r="CO104" t="str">
        <v xml:space="preserve">0 | </v>
      </c>
      <c r="CP104" t="str">
        <v xml:space="preserve">0 | </v>
      </c>
      <c r="CQ104" t="str">
        <v xml:space="preserve">0 | </v>
      </c>
      <c r="CR104" t="str">
        <v xml:space="preserve">0 | </v>
      </c>
      <c r="CS104" t="str">
        <v xml:space="preserve">0 | </v>
      </c>
      <c r="CT104" t="str">
        <v xml:space="preserve">0 | </v>
      </c>
      <c r="CU104" t="str">
        <v xml:space="preserve">0 | </v>
      </c>
      <c r="CV104" t="str">
        <v xml:space="preserve">0 | </v>
      </c>
      <c r="CW104" t="str">
        <v xml:space="preserve">0 | </v>
      </c>
      <c r="CX104" t="str">
        <v xml:space="preserve">0 | </v>
      </c>
      <c r="DQ104" cm="1">
        <f t="array" ref="DQ104:HM104">TRANSPOSE(_xlfn._xlws.SORT(_xlfn._xlws.FILTER(initialConditions[initial_conditions_level],initialConditions[experiment_ID]=A104)))</f>
        <v>0</v>
      </c>
      <c r="DR104">
        <v>0</v>
      </c>
      <c r="DS104">
        <v>0</v>
      </c>
      <c r="DT104">
        <v>0</v>
      </c>
      <c r="DU104">
        <v>0</v>
      </c>
      <c r="DV104">
        <v>0</v>
      </c>
      <c r="DW104">
        <v>0</v>
      </c>
      <c r="DX104">
        <v>0</v>
      </c>
      <c r="DY104">
        <v>0</v>
      </c>
      <c r="DZ104">
        <v>0</v>
      </c>
      <c r="EA104">
        <v>0</v>
      </c>
      <c r="EB104">
        <v>0</v>
      </c>
      <c r="EC104">
        <v>0</v>
      </c>
      <c r="ED104">
        <v>0</v>
      </c>
      <c r="EE104">
        <v>0</v>
      </c>
      <c r="EF104">
        <v>0</v>
      </c>
      <c r="EG104">
        <v>0</v>
      </c>
      <c r="EH104">
        <v>0</v>
      </c>
      <c r="EI104">
        <v>0</v>
      </c>
      <c r="EJ104">
        <v>0</v>
      </c>
      <c r="EK104">
        <v>0</v>
      </c>
      <c r="EL104">
        <v>0</v>
      </c>
      <c r="EM104">
        <v>0</v>
      </c>
      <c r="EN104">
        <v>0</v>
      </c>
      <c r="EO104">
        <v>0</v>
      </c>
      <c r="EP104">
        <v>0</v>
      </c>
      <c r="EQ104">
        <v>0</v>
      </c>
      <c r="ER104">
        <v>0</v>
      </c>
      <c r="ES104">
        <v>0</v>
      </c>
      <c r="ET104">
        <v>0</v>
      </c>
      <c r="EU104">
        <v>0</v>
      </c>
      <c r="EV104">
        <v>0</v>
      </c>
      <c r="EW104">
        <v>0</v>
      </c>
      <c r="EX104">
        <v>0</v>
      </c>
      <c r="EY104">
        <v>0</v>
      </c>
      <c r="EZ104">
        <v>0</v>
      </c>
      <c r="FA104">
        <v>0</v>
      </c>
      <c r="FB104">
        <v>0</v>
      </c>
      <c r="FC104">
        <v>0</v>
      </c>
      <c r="FD104">
        <v>0</v>
      </c>
      <c r="FE104">
        <v>0</v>
      </c>
      <c r="FF104">
        <v>0</v>
      </c>
      <c r="FG104">
        <v>0</v>
      </c>
      <c r="FH104">
        <v>0</v>
      </c>
      <c r="FI104">
        <v>0</v>
      </c>
      <c r="FJ104">
        <v>0</v>
      </c>
      <c r="FK104">
        <v>0</v>
      </c>
      <c r="FL104">
        <v>0</v>
      </c>
      <c r="FM104">
        <v>0</v>
      </c>
      <c r="FN104">
        <v>0</v>
      </c>
      <c r="FO104">
        <v>0</v>
      </c>
      <c r="FP104">
        <v>0</v>
      </c>
      <c r="FQ104">
        <v>0</v>
      </c>
      <c r="FR104">
        <v>0</v>
      </c>
      <c r="FS104">
        <v>0</v>
      </c>
      <c r="FT104">
        <v>0</v>
      </c>
      <c r="FU104">
        <v>0</v>
      </c>
      <c r="FV104">
        <v>0</v>
      </c>
      <c r="FW104">
        <v>0</v>
      </c>
      <c r="FX104">
        <v>0</v>
      </c>
      <c r="FY104">
        <v>0</v>
      </c>
      <c r="FZ104">
        <v>0</v>
      </c>
      <c r="GA104">
        <v>0</v>
      </c>
      <c r="GB104">
        <v>0</v>
      </c>
      <c r="GC104">
        <v>0</v>
      </c>
      <c r="GD104">
        <v>0</v>
      </c>
      <c r="GE104">
        <v>0</v>
      </c>
      <c r="GF104">
        <v>0</v>
      </c>
      <c r="GG104">
        <v>0</v>
      </c>
      <c r="GH104">
        <v>0</v>
      </c>
      <c r="GI104">
        <v>0</v>
      </c>
      <c r="GJ104">
        <v>0</v>
      </c>
      <c r="GK104">
        <v>0</v>
      </c>
      <c r="GL104">
        <v>0</v>
      </c>
      <c r="GM104">
        <v>0</v>
      </c>
      <c r="GN104">
        <v>0</v>
      </c>
      <c r="GO104">
        <v>0</v>
      </c>
      <c r="GP104">
        <v>0</v>
      </c>
      <c r="GQ104">
        <v>0</v>
      </c>
      <c r="GR104">
        <v>0</v>
      </c>
      <c r="GS104">
        <v>0</v>
      </c>
      <c r="GT104">
        <v>0</v>
      </c>
      <c r="GU104">
        <v>0</v>
      </c>
      <c r="GV104">
        <v>0</v>
      </c>
      <c r="GW104">
        <v>0</v>
      </c>
      <c r="GX104">
        <v>0</v>
      </c>
      <c r="GY104">
        <v>0</v>
      </c>
      <c r="GZ104">
        <v>0</v>
      </c>
      <c r="HA104">
        <v>0</v>
      </c>
      <c r="HB104">
        <v>0</v>
      </c>
      <c r="HC104">
        <v>0</v>
      </c>
      <c r="HD104">
        <v>0</v>
      </c>
      <c r="HE104">
        <v>0</v>
      </c>
      <c r="HF104">
        <v>0</v>
      </c>
      <c r="HG104">
        <v>0</v>
      </c>
      <c r="HH104">
        <v>0</v>
      </c>
      <c r="HI104">
        <v>0</v>
      </c>
      <c r="HJ104">
        <v>0</v>
      </c>
      <c r="HK104">
        <v>0</v>
      </c>
      <c r="HL104">
        <v>0</v>
      </c>
      <c r="HM104" t="str">
        <v/>
      </c>
    </row>
    <row r="105" spans="2:221" x14ac:dyDescent="0.35">
      <c r="B105" t="str" cm="1">
        <f t="array" ref="B105:CX105">TRANSPOSE(_xlfn._xlws.SORT(_xlfn._xlws.FILTER(initialConditions[initial_conditions_level]&amp;" | "&amp;initialConditions[initial_conditions_name],initialConditions[experiment_ID]=A105)))</f>
        <v xml:space="preserve"> | </v>
      </c>
      <c r="C105" t="str">
        <v xml:space="preserve">0 | </v>
      </c>
      <c r="D105" t="str">
        <v xml:space="preserve">0 | </v>
      </c>
      <c r="E105" t="str">
        <v xml:space="preserve">0 | </v>
      </c>
      <c r="F105" t="str">
        <v xml:space="preserve">0 | </v>
      </c>
      <c r="G105" t="str">
        <v xml:space="preserve">0 | </v>
      </c>
      <c r="H105" t="str">
        <v xml:space="preserve">0 | </v>
      </c>
      <c r="I105" t="str">
        <v xml:space="preserve">0 | </v>
      </c>
      <c r="J105" t="str">
        <v xml:space="preserve">0 | </v>
      </c>
      <c r="K105" t="str">
        <v xml:space="preserve">0 | </v>
      </c>
      <c r="L105" t="str">
        <v xml:space="preserve">0 | </v>
      </c>
      <c r="M105" t="str">
        <v xml:space="preserve">0 | </v>
      </c>
      <c r="N105" t="str">
        <v xml:space="preserve">0 | </v>
      </c>
      <c r="O105" t="str">
        <v xml:space="preserve">0 | </v>
      </c>
      <c r="P105" t="str">
        <v xml:space="preserve">0 | </v>
      </c>
      <c r="Q105" t="str">
        <v xml:space="preserve">0 | </v>
      </c>
      <c r="R105" t="str">
        <v xml:space="preserve">0 | </v>
      </c>
      <c r="S105" t="str">
        <v xml:space="preserve">0 | </v>
      </c>
      <c r="T105" t="str">
        <v xml:space="preserve">0 | </v>
      </c>
      <c r="U105" t="str">
        <v xml:space="preserve">0 | </v>
      </c>
      <c r="V105" t="str">
        <v xml:space="preserve">0 | </v>
      </c>
      <c r="W105" t="str">
        <v xml:space="preserve">0 | </v>
      </c>
      <c r="X105" t="str">
        <v xml:space="preserve">0 | </v>
      </c>
      <c r="Y105" t="str">
        <v xml:space="preserve">0 | </v>
      </c>
      <c r="Z105" t="str">
        <v xml:space="preserve">0 | </v>
      </c>
      <c r="AA105" t="str">
        <v xml:space="preserve">0 | </v>
      </c>
      <c r="AB105" t="str">
        <v xml:space="preserve">0 | </v>
      </c>
      <c r="AC105" t="str">
        <v xml:space="preserve">0 | </v>
      </c>
      <c r="AD105" t="str">
        <v xml:space="preserve">0 | </v>
      </c>
      <c r="AE105" t="str">
        <v xml:space="preserve">0 | </v>
      </c>
      <c r="AF105" t="str">
        <v xml:space="preserve">0 | </v>
      </c>
      <c r="AG105" t="str">
        <v xml:space="preserve">0 | </v>
      </c>
      <c r="AH105" t="str">
        <v xml:space="preserve">0 | </v>
      </c>
      <c r="AI105" t="str">
        <v xml:space="preserve">0 | </v>
      </c>
      <c r="AJ105" t="str">
        <v xml:space="preserve">0 | </v>
      </c>
      <c r="AK105" t="str">
        <v xml:space="preserve">0 | </v>
      </c>
      <c r="AL105" t="str">
        <v xml:space="preserve">0 | </v>
      </c>
      <c r="AM105" t="str">
        <v xml:space="preserve">0 | </v>
      </c>
      <c r="AN105" t="str">
        <v xml:space="preserve">0 | </v>
      </c>
      <c r="AO105" t="str">
        <v xml:space="preserve">0 | </v>
      </c>
      <c r="AP105" t="str">
        <v xml:space="preserve">0 | </v>
      </c>
      <c r="AQ105" t="str">
        <v xml:space="preserve">0 | </v>
      </c>
      <c r="AR105" t="str">
        <v xml:space="preserve">0 | </v>
      </c>
      <c r="AS105" t="str">
        <v xml:space="preserve">0 | </v>
      </c>
      <c r="AT105" t="str">
        <v xml:space="preserve">0 | </v>
      </c>
      <c r="AU105" t="str">
        <v xml:space="preserve">0 | </v>
      </c>
      <c r="AV105" t="str">
        <v xml:space="preserve">0 | </v>
      </c>
      <c r="AW105" t="str">
        <v xml:space="preserve">0 | </v>
      </c>
      <c r="AX105" t="str">
        <v xml:space="preserve">0 | </v>
      </c>
      <c r="AY105" t="str">
        <v xml:space="preserve">0 | </v>
      </c>
      <c r="AZ105" t="str">
        <v xml:space="preserve">0 | </v>
      </c>
      <c r="BA105" t="str">
        <v xml:space="preserve">0 | </v>
      </c>
      <c r="BB105" t="str">
        <v xml:space="preserve">0 | </v>
      </c>
      <c r="BC105" t="str">
        <v xml:space="preserve">0 | </v>
      </c>
      <c r="BD105" t="str">
        <v xml:space="preserve">0 | </v>
      </c>
      <c r="BE105" t="str">
        <v xml:space="preserve">0 | </v>
      </c>
      <c r="BF105" t="str">
        <v xml:space="preserve">0 | </v>
      </c>
      <c r="BG105" t="str">
        <v xml:space="preserve">0 | </v>
      </c>
      <c r="BH105" t="str">
        <v xml:space="preserve">0 | </v>
      </c>
      <c r="BI105" t="str">
        <v xml:space="preserve">0 | </v>
      </c>
      <c r="BJ105" t="str">
        <v xml:space="preserve">0 | </v>
      </c>
      <c r="BK105" t="str">
        <v xml:space="preserve">0 | </v>
      </c>
      <c r="BL105" t="str">
        <v xml:space="preserve">0 | </v>
      </c>
      <c r="BM105" t="str">
        <v xml:space="preserve">0 | </v>
      </c>
      <c r="BN105" t="str">
        <v xml:space="preserve">0 | </v>
      </c>
      <c r="BO105" t="str">
        <v xml:space="preserve">0 | </v>
      </c>
      <c r="BP105" t="str">
        <v xml:space="preserve">0 | </v>
      </c>
      <c r="BQ105" t="str">
        <v xml:space="preserve">0 | </v>
      </c>
      <c r="BR105" t="str">
        <v xml:space="preserve">0 | </v>
      </c>
      <c r="BS105" t="str">
        <v xml:space="preserve">0 | </v>
      </c>
      <c r="BT105" t="str">
        <v xml:space="preserve">0 | </v>
      </c>
      <c r="BU105" t="str">
        <v xml:space="preserve">0 | </v>
      </c>
      <c r="BV105" t="str">
        <v xml:space="preserve">0 | </v>
      </c>
      <c r="BW105" t="str">
        <v xml:space="preserve">0 | </v>
      </c>
      <c r="BX105" t="str">
        <v xml:space="preserve">0 | </v>
      </c>
      <c r="BY105" t="str">
        <v xml:space="preserve">0 | </v>
      </c>
      <c r="BZ105" t="str">
        <v xml:space="preserve">0 | </v>
      </c>
      <c r="CA105" t="str">
        <v xml:space="preserve">0 | </v>
      </c>
      <c r="CB105" t="str">
        <v xml:space="preserve">0 | </v>
      </c>
      <c r="CC105" t="str">
        <v xml:space="preserve">0 | </v>
      </c>
      <c r="CD105" t="str">
        <v xml:space="preserve">0 | </v>
      </c>
      <c r="CE105" t="str">
        <v xml:space="preserve">0 | </v>
      </c>
      <c r="CF105" t="str">
        <v xml:space="preserve">0 | </v>
      </c>
      <c r="CG105" t="str">
        <v xml:space="preserve">0 | </v>
      </c>
      <c r="CH105" t="str">
        <v xml:space="preserve">0 | </v>
      </c>
      <c r="CI105" t="str">
        <v xml:space="preserve">0 | </v>
      </c>
      <c r="CJ105" t="str">
        <v xml:space="preserve">0 | </v>
      </c>
      <c r="CK105" t="str">
        <v xml:space="preserve">0 | </v>
      </c>
      <c r="CL105" t="str">
        <v xml:space="preserve">0 | </v>
      </c>
      <c r="CM105" t="str">
        <v xml:space="preserve">0 | </v>
      </c>
      <c r="CN105" t="str">
        <v xml:space="preserve">0 | </v>
      </c>
      <c r="CO105" t="str">
        <v xml:space="preserve">0 | </v>
      </c>
      <c r="CP105" t="str">
        <v xml:space="preserve">0 | </v>
      </c>
      <c r="CQ105" t="str">
        <v xml:space="preserve">0 | </v>
      </c>
      <c r="CR105" t="str">
        <v xml:space="preserve">0 | </v>
      </c>
      <c r="CS105" t="str">
        <v xml:space="preserve">0 | </v>
      </c>
      <c r="CT105" t="str">
        <v xml:space="preserve">0 | </v>
      </c>
      <c r="CU105" t="str">
        <v xml:space="preserve">0 | </v>
      </c>
      <c r="CV105" t="str">
        <v xml:space="preserve">0 | </v>
      </c>
      <c r="CW105" t="str">
        <v xml:space="preserve">0 | </v>
      </c>
      <c r="CX105" t="str">
        <v xml:space="preserve">0 | </v>
      </c>
      <c r="DQ105" cm="1">
        <f t="array" ref="DQ105:HM105">TRANSPOSE(_xlfn._xlws.SORT(_xlfn._xlws.FILTER(initialConditions[initial_conditions_level],initialConditions[experiment_ID]=A105)))</f>
        <v>0</v>
      </c>
      <c r="DR105">
        <v>0</v>
      </c>
      <c r="DS105">
        <v>0</v>
      </c>
      <c r="DT105">
        <v>0</v>
      </c>
      <c r="DU105">
        <v>0</v>
      </c>
      <c r="DV105">
        <v>0</v>
      </c>
      <c r="DW105">
        <v>0</v>
      </c>
      <c r="DX105">
        <v>0</v>
      </c>
      <c r="DY105">
        <v>0</v>
      </c>
      <c r="DZ105">
        <v>0</v>
      </c>
      <c r="EA105">
        <v>0</v>
      </c>
      <c r="EB105">
        <v>0</v>
      </c>
      <c r="EC105">
        <v>0</v>
      </c>
      <c r="ED105">
        <v>0</v>
      </c>
      <c r="EE105">
        <v>0</v>
      </c>
      <c r="EF105">
        <v>0</v>
      </c>
      <c r="EG105">
        <v>0</v>
      </c>
      <c r="EH105">
        <v>0</v>
      </c>
      <c r="EI105">
        <v>0</v>
      </c>
      <c r="EJ105">
        <v>0</v>
      </c>
      <c r="EK105">
        <v>0</v>
      </c>
      <c r="EL105">
        <v>0</v>
      </c>
      <c r="EM105">
        <v>0</v>
      </c>
      <c r="EN105">
        <v>0</v>
      </c>
      <c r="EO105">
        <v>0</v>
      </c>
      <c r="EP105">
        <v>0</v>
      </c>
      <c r="EQ105">
        <v>0</v>
      </c>
      <c r="ER105">
        <v>0</v>
      </c>
      <c r="ES105">
        <v>0</v>
      </c>
      <c r="ET105">
        <v>0</v>
      </c>
      <c r="EU105">
        <v>0</v>
      </c>
      <c r="EV105">
        <v>0</v>
      </c>
      <c r="EW105">
        <v>0</v>
      </c>
      <c r="EX105">
        <v>0</v>
      </c>
      <c r="EY105">
        <v>0</v>
      </c>
      <c r="EZ105">
        <v>0</v>
      </c>
      <c r="FA105">
        <v>0</v>
      </c>
      <c r="FB105">
        <v>0</v>
      </c>
      <c r="FC105">
        <v>0</v>
      </c>
      <c r="FD105">
        <v>0</v>
      </c>
      <c r="FE105">
        <v>0</v>
      </c>
      <c r="FF105">
        <v>0</v>
      </c>
      <c r="FG105">
        <v>0</v>
      </c>
      <c r="FH105">
        <v>0</v>
      </c>
      <c r="FI105">
        <v>0</v>
      </c>
      <c r="FJ105">
        <v>0</v>
      </c>
      <c r="FK105">
        <v>0</v>
      </c>
      <c r="FL105">
        <v>0</v>
      </c>
      <c r="FM105">
        <v>0</v>
      </c>
      <c r="FN105">
        <v>0</v>
      </c>
      <c r="FO105">
        <v>0</v>
      </c>
      <c r="FP105">
        <v>0</v>
      </c>
      <c r="FQ105">
        <v>0</v>
      </c>
      <c r="FR105">
        <v>0</v>
      </c>
      <c r="FS105">
        <v>0</v>
      </c>
      <c r="FT105">
        <v>0</v>
      </c>
      <c r="FU105">
        <v>0</v>
      </c>
      <c r="FV105">
        <v>0</v>
      </c>
      <c r="FW105">
        <v>0</v>
      </c>
      <c r="FX105">
        <v>0</v>
      </c>
      <c r="FY105">
        <v>0</v>
      </c>
      <c r="FZ105">
        <v>0</v>
      </c>
      <c r="GA105">
        <v>0</v>
      </c>
      <c r="GB105">
        <v>0</v>
      </c>
      <c r="GC105">
        <v>0</v>
      </c>
      <c r="GD105">
        <v>0</v>
      </c>
      <c r="GE105">
        <v>0</v>
      </c>
      <c r="GF105">
        <v>0</v>
      </c>
      <c r="GG105">
        <v>0</v>
      </c>
      <c r="GH105">
        <v>0</v>
      </c>
      <c r="GI105">
        <v>0</v>
      </c>
      <c r="GJ105">
        <v>0</v>
      </c>
      <c r="GK105">
        <v>0</v>
      </c>
      <c r="GL105">
        <v>0</v>
      </c>
      <c r="GM105">
        <v>0</v>
      </c>
      <c r="GN105">
        <v>0</v>
      </c>
      <c r="GO105">
        <v>0</v>
      </c>
      <c r="GP105">
        <v>0</v>
      </c>
      <c r="GQ105">
        <v>0</v>
      </c>
      <c r="GR105">
        <v>0</v>
      </c>
      <c r="GS105">
        <v>0</v>
      </c>
      <c r="GT105">
        <v>0</v>
      </c>
      <c r="GU105">
        <v>0</v>
      </c>
      <c r="GV105">
        <v>0</v>
      </c>
      <c r="GW105">
        <v>0</v>
      </c>
      <c r="GX105">
        <v>0</v>
      </c>
      <c r="GY105">
        <v>0</v>
      </c>
      <c r="GZ105">
        <v>0</v>
      </c>
      <c r="HA105">
        <v>0</v>
      </c>
      <c r="HB105">
        <v>0</v>
      </c>
      <c r="HC105">
        <v>0</v>
      </c>
      <c r="HD105">
        <v>0</v>
      </c>
      <c r="HE105">
        <v>0</v>
      </c>
      <c r="HF105">
        <v>0</v>
      </c>
      <c r="HG105">
        <v>0</v>
      </c>
      <c r="HH105">
        <v>0</v>
      </c>
      <c r="HI105">
        <v>0</v>
      </c>
      <c r="HJ105">
        <v>0</v>
      </c>
      <c r="HK105">
        <v>0</v>
      </c>
      <c r="HL105">
        <v>0</v>
      </c>
      <c r="HM105" t="str">
        <v/>
      </c>
    </row>
    <row r="106" spans="2:221" x14ac:dyDescent="0.35">
      <c r="B106" t="str" cm="1">
        <f t="array" ref="B106:CX106">TRANSPOSE(_xlfn._xlws.SORT(_xlfn._xlws.FILTER(initialConditions[initial_conditions_level]&amp;" | "&amp;initialConditions[initial_conditions_name],initialConditions[experiment_ID]=A106)))</f>
        <v xml:space="preserve"> | </v>
      </c>
      <c r="C106" t="str">
        <v xml:space="preserve">0 | </v>
      </c>
      <c r="D106" t="str">
        <v xml:space="preserve">0 | </v>
      </c>
      <c r="E106" t="str">
        <v xml:space="preserve">0 | </v>
      </c>
      <c r="F106" t="str">
        <v xml:space="preserve">0 | </v>
      </c>
      <c r="G106" t="str">
        <v xml:space="preserve">0 | </v>
      </c>
      <c r="H106" t="str">
        <v xml:space="preserve">0 | </v>
      </c>
      <c r="I106" t="str">
        <v xml:space="preserve">0 | </v>
      </c>
      <c r="J106" t="str">
        <v xml:space="preserve">0 | </v>
      </c>
      <c r="K106" t="str">
        <v xml:space="preserve">0 | </v>
      </c>
      <c r="L106" t="str">
        <v xml:space="preserve">0 | </v>
      </c>
      <c r="M106" t="str">
        <v xml:space="preserve">0 | </v>
      </c>
      <c r="N106" t="str">
        <v xml:space="preserve">0 | </v>
      </c>
      <c r="O106" t="str">
        <v xml:space="preserve">0 | </v>
      </c>
      <c r="P106" t="str">
        <v xml:space="preserve">0 | </v>
      </c>
      <c r="Q106" t="str">
        <v xml:space="preserve">0 | </v>
      </c>
      <c r="R106" t="str">
        <v xml:space="preserve">0 | </v>
      </c>
      <c r="S106" t="str">
        <v xml:space="preserve">0 | </v>
      </c>
      <c r="T106" t="str">
        <v xml:space="preserve">0 | </v>
      </c>
      <c r="U106" t="str">
        <v xml:space="preserve">0 | </v>
      </c>
      <c r="V106" t="str">
        <v xml:space="preserve">0 | </v>
      </c>
      <c r="W106" t="str">
        <v xml:space="preserve">0 | </v>
      </c>
      <c r="X106" t="str">
        <v xml:space="preserve">0 | </v>
      </c>
      <c r="Y106" t="str">
        <v xml:space="preserve">0 | </v>
      </c>
      <c r="Z106" t="str">
        <v xml:space="preserve">0 | </v>
      </c>
      <c r="AA106" t="str">
        <v xml:space="preserve">0 | </v>
      </c>
      <c r="AB106" t="str">
        <v xml:space="preserve">0 | </v>
      </c>
      <c r="AC106" t="str">
        <v xml:space="preserve">0 | </v>
      </c>
      <c r="AD106" t="str">
        <v xml:space="preserve">0 | </v>
      </c>
      <c r="AE106" t="str">
        <v xml:space="preserve">0 | </v>
      </c>
      <c r="AF106" t="str">
        <v xml:space="preserve">0 | </v>
      </c>
      <c r="AG106" t="str">
        <v xml:space="preserve">0 | </v>
      </c>
      <c r="AH106" t="str">
        <v xml:space="preserve">0 | </v>
      </c>
      <c r="AI106" t="str">
        <v xml:space="preserve">0 | </v>
      </c>
      <c r="AJ106" t="str">
        <v xml:space="preserve">0 | </v>
      </c>
      <c r="AK106" t="str">
        <v xml:space="preserve">0 | </v>
      </c>
      <c r="AL106" t="str">
        <v xml:space="preserve">0 | </v>
      </c>
      <c r="AM106" t="str">
        <v xml:space="preserve">0 | </v>
      </c>
      <c r="AN106" t="str">
        <v xml:space="preserve">0 | </v>
      </c>
      <c r="AO106" t="str">
        <v xml:space="preserve">0 | </v>
      </c>
      <c r="AP106" t="str">
        <v xml:space="preserve">0 | </v>
      </c>
      <c r="AQ106" t="str">
        <v xml:space="preserve">0 | </v>
      </c>
      <c r="AR106" t="str">
        <v xml:space="preserve">0 | </v>
      </c>
      <c r="AS106" t="str">
        <v xml:space="preserve">0 | </v>
      </c>
      <c r="AT106" t="str">
        <v xml:space="preserve">0 | </v>
      </c>
      <c r="AU106" t="str">
        <v xml:space="preserve">0 | </v>
      </c>
      <c r="AV106" t="str">
        <v xml:space="preserve">0 | </v>
      </c>
      <c r="AW106" t="str">
        <v xml:space="preserve">0 | </v>
      </c>
      <c r="AX106" t="str">
        <v xml:space="preserve">0 | </v>
      </c>
      <c r="AY106" t="str">
        <v xml:space="preserve">0 | </v>
      </c>
      <c r="AZ106" t="str">
        <v xml:space="preserve">0 | </v>
      </c>
      <c r="BA106" t="str">
        <v xml:space="preserve">0 | </v>
      </c>
      <c r="BB106" t="str">
        <v xml:space="preserve">0 | </v>
      </c>
      <c r="BC106" t="str">
        <v xml:space="preserve">0 | </v>
      </c>
      <c r="BD106" t="str">
        <v xml:space="preserve">0 | </v>
      </c>
      <c r="BE106" t="str">
        <v xml:space="preserve">0 | </v>
      </c>
      <c r="BF106" t="str">
        <v xml:space="preserve">0 | </v>
      </c>
      <c r="BG106" t="str">
        <v xml:space="preserve">0 | </v>
      </c>
      <c r="BH106" t="str">
        <v xml:space="preserve">0 | </v>
      </c>
      <c r="BI106" t="str">
        <v xml:space="preserve">0 | </v>
      </c>
      <c r="BJ106" t="str">
        <v xml:space="preserve">0 | </v>
      </c>
      <c r="BK106" t="str">
        <v xml:space="preserve">0 | </v>
      </c>
      <c r="BL106" t="str">
        <v xml:space="preserve">0 | </v>
      </c>
      <c r="BM106" t="str">
        <v xml:space="preserve">0 | </v>
      </c>
      <c r="BN106" t="str">
        <v xml:space="preserve">0 | </v>
      </c>
      <c r="BO106" t="str">
        <v xml:space="preserve">0 | </v>
      </c>
      <c r="BP106" t="str">
        <v xml:space="preserve">0 | </v>
      </c>
      <c r="BQ106" t="str">
        <v xml:space="preserve">0 | </v>
      </c>
      <c r="BR106" t="str">
        <v xml:space="preserve">0 | </v>
      </c>
      <c r="BS106" t="str">
        <v xml:space="preserve">0 | </v>
      </c>
      <c r="BT106" t="str">
        <v xml:space="preserve">0 | </v>
      </c>
      <c r="BU106" t="str">
        <v xml:space="preserve">0 | </v>
      </c>
      <c r="BV106" t="str">
        <v xml:space="preserve">0 | </v>
      </c>
      <c r="BW106" t="str">
        <v xml:space="preserve">0 | </v>
      </c>
      <c r="BX106" t="str">
        <v xml:space="preserve">0 | </v>
      </c>
      <c r="BY106" t="str">
        <v xml:space="preserve">0 | </v>
      </c>
      <c r="BZ106" t="str">
        <v xml:space="preserve">0 | </v>
      </c>
      <c r="CA106" t="str">
        <v xml:space="preserve">0 | </v>
      </c>
      <c r="CB106" t="str">
        <v xml:space="preserve">0 | </v>
      </c>
      <c r="CC106" t="str">
        <v xml:space="preserve">0 | </v>
      </c>
      <c r="CD106" t="str">
        <v xml:space="preserve">0 | </v>
      </c>
      <c r="CE106" t="str">
        <v xml:space="preserve">0 | </v>
      </c>
      <c r="CF106" t="str">
        <v xml:space="preserve">0 | </v>
      </c>
      <c r="CG106" t="str">
        <v xml:space="preserve">0 | </v>
      </c>
      <c r="CH106" t="str">
        <v xml:space="preserve">0 | </v>
      </c>
      <c r="CI106" t="str">
        <v xml:space="preserve">0 | </v>
      </c>
      <c r="CJ106" t="str">
        <v xml:space="preserve">0 | </v>
      </c>
      <c r="CK106" t="str">
        <v xml:space="preserve">0 | </v>
      </c>
      <c r="CL106" t="str">
        <v xml:space="preserve">0 | </v>
      </c>
      <c r="CM106" t="str">
        <v xml:space="preserve">0 | </v>
      </c>
      <c r="CN106" t="str">
        <v xml:space="preserve">0 | </v>
      </c>
      <c r="CO106" t="str">
        <v xml:space="preserve">0 | </v>
      </c>
      <c r="CP106" t="str">
        <v xml:space="preserve">0 | </v>
      </c>
      <c r="CQ106" t="str">
        <v xml:space="preserve">0 | </v>
      </c>
      <c r="CR106" t="str">
        <v xml:space="preserve">0 | </v>
      </c>
      <c r="CS106" t="str">
        <v xml:space="preserve">0 | </v>
      </c>
      <c r="CT106" t="str">
        <v xml:space="preserve">0 | </v>
      </c>
      <c r="CU106" t="str">
        <v xml:space="preserve">0 | </v>
      </c>
      <c r="CV106" t="str">
        <v xml:space="preserve">0 | </v>
      </c>
      <c r="CW106" t="str">
        <v xml:space="preserve">0 | </v>
      </c>
      <c r="CX106" t="str">
        <v xml:space="preserve">0 | </v>
      </c>
      <c r="DQ106" cm="1">
        <f t="array" ref="DQ106:HM106">TRANSPOSE(_xlfn._xlws.SORT(_xlfn._xlws.FILTER(initialConditions[initial_conditions_level],initialConditions[experiment_ID]=A106)))</f>
        <v>0</v>
      </c>
      <c r="DR106">
        <v>0</v>
      </c>
      <c r="DS106">
        <v>0</v>
      </c>
      <c r="DT106">
        <v>0</v>
      </c>
      <c r="DU106">
        <v>0</v>
      </c>
      <c r="DV106">
        <v>0</v>
      </c>
      <c r="DW106">
        <v>0</v>
      </c>
      <c r="DX106">
        <v>0</v>
      </c>
      <c r="DY106">
        <v>0</v>
      </c>
      <c r="DZ106">
        <v>0</v>
      </c>
      <c r="EA106">
        <v>0</v>
      </c>
      <c r="EB106">
        <v>0</v>
      </c>
      <c r="EC106">
        <v>0</v>
      </c>
      <c r="ED106">
        <v>0</v>
      </c>
      <c r="EE106">
        <v>0</v>
      </c>
      <c r="EF106">
        <v>0</v>
      </c>
      <c r="EG106">
        <v>0</v>
      </c>
      <c r="EH106">
        <v>0</v>
      </c>
      <c r="EI106">
        <v>0</v>
      </c>
      <c r="EJ106">
        <v>0</v>
      </c>
      <c r="EK106">
        <v>0</v>
      </c>
      <c r="EL106">
        <v>0</v>
      </c>
      <c r="EM106">
        <v>0</v>
      </c>
      <c r="EN106">
        <v>0</v>
      </c>
      <c r="EO106">
        <v>0</v>
      </c>
      <c r="EP106">
        <v>0</v>
      </c>
      <c r="EQ106">
        <v>0</v>
      </c>
      <c r="ER106">
        <v>0</v>
      </c>
      <c r="ES106">
        <v>0</v>
      </c>
      <c r="ET106">
        <v>0</v>
      </c>
      <c r="EU106">
        <v>0</v>
      </c>
      <c r="EV106">
        <v>0</v>
      </c>
      <c r="EW106">
        <v>0</v>
      </c>
      <c r="EX106">
        <v>0</v>
      </c>
      <c r="EY106">
        <v>0</v>
      </c>
      <c r="EZ106">
        <v>0</v>
      </c>
      <c r="FA106">
        <v>0</v>
      </c>
      <c r="FB106">
        <v>0</v>
      </c>
      <c r="FC106">
        <v>0</v>
      </c>
      <c r="FD106">
        <v>0</v>
      </c>
      <c r="FE106">
        <v>0</v>
      </c>
      <c r="FF106">
        <v>0</v>
      </c>
      <c r="FG106">
        <v>0</v>
      </c>
      <c r="FH106">
        <v>0</v>
      </c>
      <c r="FI106">
        <v>0</v>
      </c>
      <c r="FJ106">
        <v>0</v>
      </c>
      <c r="FK106">
        <v>0</v>
      </c>
      <c r="FL106">
        <v>0</v>
      </c>
      <c r="FM106">
        <v>0</v>
      </c>
      <c r="FN106">
        <v>0</v>
      </c>
      <c r="FO106">
        <v>0</v>
      </c>
      <c r="FP106">
        <v>0</v>
      </c>
      <c r="FQ106">
        <v>0</v>
      </c>
      <c r="FR106">
        <v>0</v>
      </c>
      <c r="FS106">
        <v>0</v>
      </c>
      <c r="FT106">
        <v>0</v>
      </c>
      <c r="FU106">
        <v>0</v>
      </c>
      <c r="FV106">
        <v>0</v>
      </c>
      <c r="FW106">
        <v>0</v>
      </c>
      <c r="FX106">
        <v>0</v>
      </c>
      <c r="FY106">
        <v>0</v>
      </c>
      <c r="FZ106">
        <v>0</v>
      </c>
      <c r="GA106">
        <v>0</v>
      </c>
      <c r="GB106">
        <v>0</v>
      </c>
      <c r="GC106">
        <v>0</v>
      </c>
      <c r="GD106">
        <v>0</v>
      </c>
      <c r="GE106">
        <v>0</v>
      </c>
      <c r="GF106">
        <v>0</v>
      </c>
      <c r="GG106">
        <v>0</v>
      </c>
      <c r="GH106">
        <v>0</v>
      </c>
      <c r="GI106">
        <v>0</v>
      </c>
      <c r="GJ106">
        <v>0</v>
      </c>
      <c r="GK106">
        <v>0</v>
      </c>
      <c r="GL106">
        <v>0</v>
      </c>
      <c r="GM106">
        <v>0</v>
      </c>
      <c r="GN106">
        <v>0</v>
      </c>
      <c r="GO106">
        <v>0</v>
      </c>
      <c r="GP106">
        <v>0</v>
      </c>
      <c r="GQ106">
        <v>0</v>
      </c>
      <c r="GR106">
        <v>0</v>
      </c>
      <c r="GS106">
        <v>0</v>
      </c>
      <c r="GT106">
        <v>0</v>
      </c>
      <c r="GU106">
        <v>0</v>
      </c>
      <c r="GV106">
        <v>0</v>
      </c>
      <c r="GW106">
        <v>0</v>
      </c>
      <c r="GX106">
        <v>0</v>
      </c>
      <c r="GY106">
        <v>0</v>
      </c>
      <c r="GZ106">
        <v>0</v>
      </c>
      <c r="HA106">
        <v>0</v>
      </c>
      <c r="HB106">
        <v>0</v>
      </c>
      <c r="HC106">
        <v>0</v>
      </c>
      <c r="HD106">
        <v>0</v>
      </c>
      <c r="HE106">
        <v>0</v>
      </c>
      <c r="HF106">
        <v>0</v>
      </c>
      <c r="HG106">
        <v>0</v>
      </c>
      <c r="HH106">
        <v>0</v>
      </c>
      <c r="HI106">
        <v>0</v>
      </c>
      <c r="HJ106">
        <v>0</v>
      </c>
      <c r="HK106">
        <v>0</v>
      </c>
      <c r="HL106">
        <v>0</v>
      </c>
      <c r="HM106" t="str">
        <v/>
      </c>
    </row>
    <row r="107" spans="2:221" x14ac:dyDescent="0.35">
      <c r="B107" t="str" cm="1">
        <f t="array" ref="B107:CX107">TRANSPOSE(_xlfn._xlws.SORT(_xlfn._xlws.FILTER(initialConditions[initial_conditions_level]&amp;" | "&amp;initialConditions[initial_conditions_name],initialConditions[experiment_ID]=A107)))</f>
        <v xml:space="preserve"> | </v>
      </c>
      <c r="C107" t="str">
        <v xml:space="preserve">0 | </v>
      </c>
      <c r="D107" t="str">
        <v xml:space="preserve">0 | </v>
      </c>
      <c r="E107" t="str">
        <v xml:space="preserve">0 | </v>
      </c>
      <c r="F107" t="str">
        <v xml:space="preserve">0 | </v>
      </c>
      <c r="G107" t="str">
        <v xml:space="preserve">0 | </v>
      </c>
      <c r="H107" t="str">
        <v xml:space="preserve">0 | </v>
      </c>
      <c r="I107" t="str">
        <v xml:space="preserve">0 | </v>
      </c>
      <c r="J107" t="str">
        <v xml:space="preserve">0 | </v>
      </c>
      <c r="K107" t="str">
        <v xml:space="preserve">0 | </v>
      </c>
      <c r="L107" t="str">
        <v xml:space="preserve">0 | </v>
      </c>
      <c r="M107" t="str">
        <v xml:space="preserve">0 | </v>
      </c>
      <c r="N107" t="str">
        <v xml:space="preserve">0 | </v>
      </c>
      <c r="O107" t="str">
        <v xml:space="preserve">0 | </v>
      </c>
      <c r="P107" t="str">
        <v xml:space="preserve">0 | </v>
      </c>
      <c r="Q107" t="str">
        <v xml:space="preserve">0 | </v>
      </c>
      <c r="R107" t="str">
        <v xml:space="preserve">0 | </v>
      </c>
      <c r="S107" t="str">
        <v xml:space="preserve">0 | </v>
      </c>
      <c r="T107" t="str">
        <v xml:space="preserve">0 | </v>
      </c>
      <c r="U107" t="str">
        <v xml:space="preserve">0 | </v>
      </c>
      <c r="V107" t="str">
        <v xml:space="preserve">0 | </v>
      </c>
      <c r="W107" t="str">
        <v xml:space="preserve">0 | </v>
      </c>
      <c r="X107" t="str">
        <v xml:space="preserve">0 | </v>
      </c>
      <c r="Y107" t="str">
        <v xml:space="preserve">0 | </v>
      </c>
      <c r="Z107" t="str">
        <v xml:space="preserve">0 | </v>
      </c>
      <c r="AA107" t="str">
        <v xml:space="preserve">0 | </v>
      </c>
      <c r="AB107" t="str">
        <v xml:space="preserve">0 | </v>
      </c>
      <c r="AC107" t="str">
        <v xml:space="preserve">0 | </v>
      </c>
      <c r="AD107" t="str">
        <v xml:space="preserve">0 | </v>
      </c>
      <c r="AE107" t="str">
        <v xml:space="preserve">0 | </v>
      </c>
      <c r="AF107" t="str">
        <v xml:space="preserve">0 | </v>
      </c>
      <c r="AG107" t="str">
        <v xml:space="preserve">0 | </v>
      </c>
      <c r="AH107" t="str">
        <v xml:space="preserve">0 | </v>
      </c>
      <c r="AI107" t="str">
        <v xml:space="preserve">0 | </v>
      </c>
      <c r="AJ107" t="str">
        <v xml:space="preserve">0 | </v>
      </c>
      <c r="AK107" t="str">
        <v xml:space="preserve">0 | </v>
      </c>
      <c r="AL107" t="str">
        <v xml:space="preserve">0 | </v>
      </c>
      <c r="AM107" t="str">
        <v xml:space="preserve">0 | </v>
      </c>
      <c r="AN107" t="str">
        <v xml:space="preserve">0 | </v>
      </c>
      <c r="AO107" t="str">
        <v xml:space="preserve">0 | </v>
      </c>
      <c r="AP107" t="str">
        <v xml:space="preserve">0 | </v>
      </c>
      <c r="AQ107" t="str">
        <v xml:space="preserve">0 | </v>
      </c>
      <c r="AR107" t="str">
        <v xml:space="preserve">0 | </v>
      </c>
      <c r="AS107" t="str">
        <v xml:space="preserve">0 | </v>
      </c>
      <c r="AT107" t="str">
        <v xml:space="preserve">0 | </v>
      </c>
      <c r="AU107" t="str">
        <v xml:space="preserve">0 | </v>
      </c>
      <c r="AV107" t="str">
        <v xml:space="preserve">0 | </v>
      </c>
      <c r="AW107" t="str">
        <v xml:space="preserve">0 | </v>
      </c>
      <c r="AX107" t="str">
        <v xml:space="preserve">0 | </v>
      </c>
      <c r="AY107" t="str">
        <v xml:space="preserve">0 | </v>
      </c>
      <c r="AZ107" t="str">
        <v xml:space="preserve">0 | </v>
      </c>
      <c r="BA107" t="str">
        <v xml:space="preserve">0 | </v>
      </c>
      <c r="BB107" t="str">
        <v xml:space="preserve">0 | </v>
      </c>
      <c r="BC107" t="str">
        <v xml:space="preserve">0 | </v>
      </c>
      <c r="BD107" t="str">
        <v xml:space="preserve">0 | </v>
      </c>
      <c r="BE107" t="str">
        <v xml:space="preserve">0 | </v>
      </c>
      <c r="BF107" t="str">
        <v xml:space="preserve">0 | </v>
      </c>
      <c r="BG107" t="str">
        <v xml:space="preserve">0 | </v>
      </c>
      <c r="BH107" t="str">
        <v xml:space="preserve">0 | </v>
      </c>
      <c r="BI107" t="str">
        <v xml:space="preserve">0 | </v>
      </c>
      <c r="BJ107" t="str">
        <v xml:space="preserve">0 | </v>
      </c>
      <c r="BK107" t="str">
        <v xml:space="preserve">0 | </v>
      </c>
      <c r="BL107" t="str">
        <v xml:space="preserve">0 | </v>
      </c>
      <c r="BM107" t="str">
        <v xml:space="preserve">0 | </v>
      </c>
      <c r="BN107" t="str">
        <v xml:space="preserve">0 | </v>
      </c>
      <c r="BO107" t="str">
        <v xml:space="preserve">0 | </v>
      </c>
      <c r="BP107" t="str">
        <v xml:space="preserve">0 | </v>
      </c>
      <c r="BQ107" t="str">
        <v xml:space="preserve">0 | </v>
      </c>
      <c r="BR107" t="str">
        <v xml:space="preserve">0 | </v>
      </c>
      <c r="BS107" t="str">
        <v xml:space="preserve">0 | </v>
      </c>
      <c r="BT107" t="str">
        <v xml:space="preserve">0 | </v>
      </c>
      <c r="BU107" t="str">
        <v xml:space="preserve">0 | </v>
      </c>
      <c r="BV107" t="str">
        <v xml:space="preserve">0 | </v>
      </c>
      <c r="BW107" t="str">
        <v xml:space="preserve">0 | </v>
      </c>
      <c r="BX107" t="str">
        <v xml:space="preserve">0 | </v>
      </c>
      <c r="BY107" t="str">
        <v xml:space="preserve">0 | </v>
      </c>
      <c r="BZ107" t="str">
        <v xml:space="preserve">0 | </v>
      </c>
      <c r="CA107" t="str">
        <v xml:space="preserve">0 | </v>
      </c>
      <c r="CB107" t="str">
        <v xml:space="preserve">0 | </v>
      </c>
      <c r="CC107" t="str">
        <v xml:space="preserve">0 | </v>
      </c>
      <c r="CD107" t="str">
        <v xml:space="preserve">0 | </v>
      </c>
      <c r="CE107" t="str">
        <v xml:space="preserve">0 | </v>
      </c>
      <c r="CF107" t="str">
        <v xml:space="preserve">0 | </v>
      </c>
      <c r="CG107" t="str">
        <v xml:space="preserve">0 | </v>
      </c>
      <c r="CH107" t="str">
        <v xml:space="preserve">0 | </v>
      </c>
      <c r="CI107" t="str">
        <v xml:space="preserve">0 | </v>
      </c>
      <c r="CJ107" t="str">
        <v xml:space="preserve">0 | </v>
      </c>
      <c r="CK107" t="str">
        <v xml:space="preserve">0 | </v>
      </c>
      <c r="CL107" t="str">
        <v xml:space="preserve">0 | </v>
      </c>
      <c r="CM107" t="str">
        <v xml:space="preserve">0 | </v>
      </c>
      <c r="CN107" t="str">
        <v xml:space="preserve">0 | </v>
      </c>
      <c r="CO107" t="str">
        <v xml:space="preserve">0 | </v>
      </c>
      <c r="CP107" t="str">
        <v xml:space="preserve">0 | </v>
      </c>
      <c r="CQ107" t="str">
        <v xml:space="preserve">0 | </v>
      </c>
      <c r="CR107" t="str">
        <v xml:space="preserve">0 | </v>
      </c>
      <c r="CS107" t="str">
        <v xml:space="preserve">0 | </v>
      </c>
      <c r="CT107" t="str">
        <v xml:space="preserve">0 | </v>
      </c>
      <c r="CU107" t="str">
        <v xml:space="preserve">0 | </v>
      </c>
      <c r="CV107" t="str">
        <v xml:space="preserve">0 | </v>
      </c>
      <c r="CW107" t="str">
        <v xml:space="preserve">0 | </v>
      </c>
      <c r="CX107" t="str">
        <v xml:space="preserve">0 | </v>
      </c>
      <c r="DQ107" cm="1">
        <f t="array" ref="DQ107:HM107">TRANSPOSE(_xlfn._xlws.SORT(_xlfn._xlws.FILTER(initialConditions[initial_conditions_level],initialConditions[experiment_ID]=A107)))</f>
        <v>0</v>
      </c>
      <c r="DR107">
        <v>0</v>
      </c>
      <c r="DS107">
        <v>0</v>
      </c>
      <c r="DT107">
        <v>0</v>
      </c>
      <c r="DU107">
        <v>0</v>
      </c>
      <c r="DV107">
        <v>0</v>
      </c>
      <c r="DW107">
        <v>0</v>
      </c>
      <c r="DX107">
        <v>0</v>
      </c>
      <c r="DY107">
        <v>0</v>
      </c>
      <c r="DZ107">
        <v>0</v>
      </c>
      <c r="EA107">
        <v>0</v>
      </c>
      <c r="EB107">
        <v>0</v>
      </c>
      <c r="EC107">
        <v>0</v>
      </c>
      <c r="ED107">
        <v>0</v>
      </c>
      <c r="EE107">
        <v>0</v>
      </c>
      <c r="EF107">
        <v>0</v>
      </c>
      <c r="EG107">
        <v>0</v>
      </c>
      <c r="EH107">
        <v>0</v>
      </c>
      <c r="EI107">
        <v>0</v>
      </c>
      <c r="EJ107">
        <v>0</v>
      </c>
      <c r="EK107">
        <v>0</v>
      </c>
      <c r="EL107">
        <v>0</v>
      </c>
      <c r="EM107">
        <v>0</v>
      </c>
      <c r="EN107">
        <v>0</v>
      </c>
      <c r="EO107">
        <v>0</v>
      </c>
      <c r="EP107">
        <v>0</v>
      </c>
      <c r="EQ107">
        <v>0</v>
      </c>
      <c r="ER107">
        <v>0</v>
      </c>
      <c r="ES107">
        <v>0</v>
      </c>
      <c r="ET107">
        <v>0</v>
      </c>
      <c r="EU107">
        <v>0</v>
      </c>
      <c r="EV107">
        <v>0</v>
      </c>
      <c r="EW107">
        <v>0</v>
      </c>
      <c r="EX107">
        <v>0</v>
      </c>
      <c r="EY107">
        <v>0</v>
      </c>
      <c r="EZ107">
        <v>0</v>
      </c>
      <c r="FA107">
        <v>0</v>
      </c>
      <c r="FB107">
        <v>0</v>
      </c>
      <c r="FC107">
        <v>0</v>
      </c>
      <c r="FD107">
        <v>0</v>
      </c>
      <c r="FE107">
        <v>0</v>
      </c>
      <c r="FF107">
        <v>0</v>
      </c>
      <c r="FG107">
        <v>0</v>
      </c>
      <c r="FH107">
        <v>0</v>
      </c>
      <c r="FI107">
        <v>0</v>
      </c>
      <c r="FJ107">
        <v>0</v>
      </c>
      <c r="FK107">
        <v>0</v>
      </c>
      <c r="FL107">
        <v>0</v>
      </c>
      <c r="FM107">
        <v>0</v>
      </c>
      <c r="FN107">
        <v>0</v>
      </c>
      <c r="FO107">
        <v>0</v>
      </c>
      <c r="FP107">
        <v>0</v>
      </c>
      <c r="FQ107">
        <v>0</v>
      </c>
      <c r="FR107">
        <v>0</v>
      </c>
      <c r="FS107">
        <v>0</v>
      </c>
      <c r="FT107">
        <v>0</v>
      </c>
      <c r="FU107">
        <v>0</v>
      </c>
      <c r="FV107">
        <v>0</v>
      </c>
      <c r="FW107">
        <v>0</v>
      </c>
      <c r="FX107">
        <v>0</v>
      </c>
      <c r="FY107">
        <v>0</v>
      </c>
      <c r="FZ107">
        <v>0</v>
      </c>
      <c r="GA107">
        <v>0</v>
      </c>
      <c r="GB107">
        <v>0</v>
      </c>
      <c r="GC107">
        <v>0</v>
      </c>
      <c r="GD107">
        <v>0</v>
      </c>
      <c r="GE107">
        <v>0</v>
      </c>
      <c r="GF107">
        <v>0</v>
      </c>
      <c r="GG107">
        <v>0</v>
      </c>
      <c r="GH107">
        <v>0</v>
      </c>
      <c r="GI107">
        <v>0</v>
      </c>
      <c r="GJ107">
        <v>0</v>
      </c>
      <c r="GK107">
        <v>0</v>
      </c>
      <c r="GL107">
        <v>0</v>
      </c>
      <c r="GM107">
        <v>0</v>
      </c>
      <c r="GN107">
        <v>0</v>
      </c>
      <c r="GO107">
        <v>0</v>
      </c>
      <c r="GP107">
        <v>0</v>
      </c>
      <c r="GQ107">
        <v>0</v>
      </c>
      <c r="GR107">
        <v>0</v>
      </c>
      <c r="GS107">
        <v>0</v>
      </c>
      <c r="GT107">
        <v>0</v>
      </c>
      <c r="GU107">
        <v>0</v>
      </c>
      <c r="GV107">
        <v>0</v>
      </c>
      <c r="GW107">
        <v>0</v>
      </c>
      <c r="GX107">
        <v>0</v>
      </c>
      <c r="GY107">
        <v>0</v>
      </c>
      <c r="GZ107">
        <v>0</v>
      </c>
      <c r="HA107">
        <v>0</v>
      </c>
      <c r="HB107">
        <v>0</v>
      </c>
      <c r="HC107">
        <v>0</v>
      </c>
      <c r="HD107">
        <v>0</v>
      </c>
      <c r="HE107">
        <v>0</v>
      </c>
      <c r="HF107">
        <v>0</v>
      </c>
      <c r="HG107">
        <v>0</v>
      </c>
      <c r="HH107">
        <v>0</v>
      </c>
      <c r="HI107">
        <v>0</v>
      </c>
      <c r="HJ107">
        <v>0</v>
      </c>
      <c r="HK107">
        <v>0</v>
      </c>
      <c r="HL107">
        <v>0</v>
      </c>
      <c r="HM107" t="str">
        <v/>
      </c>
    </row>
    <row r="108" spans="2:221" x14ac:dyDescent="0.35">
      <c r="B108" t="str" cm="1">
        <f t="array" ref="B108:CX108">TRANSPOSE(_xlfn._xlws.SORT(_xlfn._xlws.FILTER(initialConditions[initial_conditions_level]&amp;" | "&amp;initialConditions[initial_conditions_name],initialConditions[experiment_ID]=A108)))</f>
        <v xml:space="preserve"> | </v>
      </c>
      <c r="C108" t="str">
        <v xml:space="preserve">0 | </v>
      </c>
      <c r="D108" t="str">
        <v xml:space="preserve">0 | </v>
      </c>
      <c r="E108" t="str">
        <v xml:space="preserve">0 | </v>
      </c>
      <c r="F108" t="str">
        <v xml:space="preserve">0 | </v>
      </c>
      <c r="G108" t="str">
        <v xml:space="preserve">0 | </v>
      </c>
      <c r="H108" t="str">
        <v xml:space="preserve">0 | </v>
      </c>
      <c r="I108" t="str">
        <v xml:space="preserve">0 | </v>
      </c>
      <c r="J108" t="str">
        <v xml:space="preserve">0 | </v>
      </c>
      <c r="K108" t="str">
        <v xml:space="preserve">0 | </v>
      </c>
      <c r="L108" t="str">
        <v xml:space="preserve">0 | </v>
      </c>
      <c r="M108" t="str">
        <v xml:space="preserve">0 | </v>
      </c>
      <c r="N108" t="str">
        <v xml:space="preserve">0 | </v>
      </c>
      <c r="O108" t="str">
        <v xml:space="preserve">0 | </v>
      </c>
      <c r="P108" t="str">
        <v xml:space="preserve">0 | </v>
      </c>
      <c r="Q108" t="str">
        <v xml:space="preserve">0 | </v>
      </c>
      <c r="R108" t="str">
        <v xml:space="preserve">0 | </v>
      </c>
      <c r="S108" t="str">
        <v xml:space="preserve">0 | </v>
      </c>
      <c r="T108" t="str">
        <v xml:space="preserve">0 | </v>
      </c>
      <c r="U108" t="str">
        <v xml:space="preserve">0 | </v>
      </c>
      <c r="V108" t="str">
        <v xml:space="preserve">0 | </v>
      </c>
      <c r="W108" t="str">
        <v xml:space="preserve">0 | </v>
      </c>
      <c r="X108" t="str">
        <v xml:space="preserve">0 | </v>
      </c>
      <c r="Y108" t="str">
        <v xml:space="preserve">0 | </v>
      </c>
      <c r="Z108" t="str">
        <v xml:space="preserve">0 | </v>
      </c>
      <c r="AA108" t="str">
        <v xml:space="preserve">0 | </v>
      </c>
      <c r="AB108" t="str">
        <v xml:space="preserve">0 | </v>
      </c>
      <c r="AC108" t="str">
        <v xml:space="preserve">0 | </v>
      </c>
      <c r="AD108" t="str">
        <v xml:space="preserve">0 | </v>
      </c>
      <c r="AE108" t="str">
        <v xml:space="preserve">0 | </v>
      </c>
      <c r="AF108" t="str">
        <v xml:space="preserve">0 | </v>
      </c>
      <c r="AG108" t="str">
        <v xml:space="preserve">0 | </v>
      </c>
      <c r="AH108" t="str">
        <v xml:space="preserve">0 | </v>
      </c>
      <c r="AI108" t="str">
        <v xml:space="preserve">0 | </v>
      </c>
      <c r="AJ108" t="str">
        <v xml:space="preserve">0 | </v>
      </c>
      <c r="AK108" t="str">
        <v xml:space="preserve">0 | </v>
      </c>
      <c r="AL108" t="str">
        <v xml:space="preserve">0 | </v>
      </c>
      <c r="AM108" t="str">
        <v xml:space="preserve">0 | </v>
      </c>
      <c r="AN108" t="str">
        <v xml:space="preserve">0 | </v>
      </c>
      <c r="AO108" t="str">
        <v xml:space="preserve">0 | </v>
      </c>
      <c r="AP108" t="str">
        <v xml:space="preserve">0 | </v>
      </c>
      <c r="AQ108" t="str">
        <v xml:space="preserve">0 | </v>
      </c>
      <c r="AR108" t="str">
        <v xml:space="preserve">0 | </v>
      </c>
      <c r="AS108" t="str">
        <v xml:space="preserve">0 | </v>
      </c>
      <c r="AT108" t="str">
        <v xml:space="preserve">0 | </v>
      </c>
      <c r="AU108" t="str">
        <v xml:space="preserve">0 | </v>
      </c>
      <c r="AV108" t="str">
        <v xml:space="preserve">0 | </v>
      </c>
      <c r="AW108" t="str">
        <v xml:space="preserve">0 | </v>
      </c>
      <c r="AX108" t="str">
        <v xml:space="preserve">0 | </v>
      </c>
      <c r="AY108" t="str">
        <v xml:space="preserve">0 | </v>
      </c>
      <c r="AZ108" t="str">
        <v xml:space="preserve">0 | </v>
      </c>
      <c r="BA108" t="str">
        <v xml:space="preserve">0 | </v>
      </c>
      <c r="BB108" t="str">
        <v xml:space="preserve">0 | </v>
      </c>
      <c r="BC108" t="str">
        <v xml:space="preserve">0 | </v>
      </c>
      <c r="BD108" t="str">
        <v xml:space="preserve">0 | </v>
      </c>
      <c r="BE108" t="str">
        <v xml:space="preserve">0 | </v>
      </c>
      <c r="BF108" t="str">
        <v xml:space="preserve">0 | </v>
      </c>
      <c r="BG108" t="str">
        <v xml:space="preserve">0 | </v>
      </c>
      <c r="BH108" t="str">
        <v xml:space="preserve">0 | </v>
      </c>
      <c r="BI108" t="str">
        <v xml:space="preserve">0 | </v>
      </c>
      <c r="BJ108" t="str">
        <v xml:space="preserve">0 | </v>
      </c>
      <c r="BK108" t="str">
        <v xml:space="preserve">0 | </v>
      </c>
      <c r="BL108" t="str">
        <v xml:space="preserve">0 | </v>
      </c>
      <c r="BM108" t="str">
        <v xml:space="preserve">0 | </v>
      </c>
      <c r="BN108" t="str">
        <v xml:space="preserve">0 | </v>
      </c>
      <c r="BO108" t="str">
        <v xml:space="preserve">0 | </v>
      </c>
      <c r="BP108" t="str">
        <v xml:space="preserve">0 | </v>
      </c>
      <c r="BQ108" t="str">
        <v xml:space="preserve">0 | </v>
      </c>
      <c r="BR108" t="str">
        <v xml:space="preserve">0 | </v>
      </c>
      <c r="BS108" t="str">
        <v xml:space="preserve">0 | </v>
      </c>
      <c r="BT108" t="str">
        <v xml:space="preserve">0 | </v>
      </c>
      <c r="BU108" t="str">
        <v xml:space="preserve">0 | </v>
      </c>
      <c r="BV108" t="str">
        <v xml:space="preserve">0 | </v>
      </c>
      <c r="BW108" t="str">
        <v xml:space="preserve">0 | </v>
      </c>
      <c r="BX108" t="str">
        <v xml:space="preserve">0 | </v>
      </c>
      <c r="BY108" t="str">
        <v xml:space="preserve">0 | </v>
      </c>
      <c r="BZ108" t="str">
        <v xml:space="preserve">0 | </v>
      </c>
      <c r="CA108" t="str">
        <v xml:space="preserve">0 | </v>
      </c>
      <c r="CB108" t="str">
        <v xml:space="preserve">0 | </v>
      </c>
      <c r="CC108" t="str">
        <v xml:space="preserve">0 | </v>
      </c>
      <c r="CD108" t="str">
        <v xml:space="preserve">0 | </v>
      </c>
      <c r="CE108" t="str">
        <v xml:space="preserve">0 | </v>
      </c>
      <c r="CF108" t="str">
        <v xml:space="preserve">0 | </v>
      </c>
      <c r="CG108" t="str">
        <v xml:space="preserve">0 | </v>
      </c>
      <c r="CH108" t="str">
        <v xml:space="preserve">0 | </v>
      </c>
      <c r="CI108" t="str">
        <v xml:space="preserve">0 | </v>
      </c>
      <c r="CJ108" t="str">
        <v xml:space="preserve">0 | </v>
      </c>
      <c r="CK108" t="str">
        <v xml:space="preserve">0 | </v>
      </c>
      <c r="CL108" t="str">
        <v xml:space="preserve">0 | </v>
      </c>
      <c r="CM108" t="str">
        <v xml:space="preserve">0 | </v>
      </c>
      <c r="CN108" t="str">
        <v xml:space="preserve">0 | </v>
      </c>
      <c r="CO108" t="str">
        <v xml:space="preserve">0 | </v>
      </c>
      <c r="CP108" t="str">
        <v xml:space="preserve">0 | </v>
      </c>
      <c r="CQ108" t="str">
        <v xml:space="preserve">0 | </v>
      </c>
      <c r="CR108" t="str">
        <v xml:space="preserve">0 | </v>
      </c>
      <c r="CS108" t="str">
        <v xml:space="preserve">0 | </v>
      </c>
      <c r="CT108" t="str">
        <v xml:space="preserve">0 | </v>
      </c>
      <c r="CU108" t="str">
        <v xml:space="preserve">0 | </v>
      </c>
      <c r="CV108" t="str">
        <v xml:space="preserve">0 | </v>
      </c>
      <c r="CW108" t="str">
        <v xml:space="preserve">0 | </v>
      </c>
      <c r="CX108" t="str">
        <v xml:space="preserve">0 | </v>
      </c>
      <c r="DQ108" cm="1">
        <f t="array" ref="DQ108:HM108">TRANSPOSE(_xlfn._xlws.SORT(_xlfn._xlws.FILTER(initialConditions[initial_conditions_level],initialConditions[experiment_ID]=A108)))</f>
        <v>0</v>
      </c>
      <c r="DR108">
        <v>0</v>
      </c>
      <c r="DS108">
        <v>0</v>
      </c>
      <c r="DT108">
        <v>0</v>
      </c>
      <c r="DU108">
        <v>0</v>
      </c>
      <c r="DV108">
        <v>0</v>
      </c>
      <c r="DW108">
        <v>0</v>
      </c>
      <c r="DX108">
        <v>0</v>
      </c>
      <c r="DY108">
        <v>0</v>
      </c>
      <c r="DZ108">
        <v>0</v>
      </c>
      <c r="EA108">
        <v>0</v>
      </c>
      <c r="EB108">
        <v>0</v>
      </c>
      <c r="EC108">
        <v>0</v>
      </c>
      <c r="ED108">
        <v>0</v>
      </c>
      <c r="EE108">
        <v>0</v>
      </c>
      <c r="EF108">
        <v>0</v>
      </c>
      <c r="EG108">
        <v>0</v>
      </c>
      <c r="EH108">
        <v>0</v>
      </c>
      <c r="EI108">
        <v>0</v>
      </c>
      <c r="EJ108">
        <v>0</v>
      </c>
      <c r="EK108">
        <v>0</v>
      </c>
      <c r="EL108">
        <v>0</v>
      </c>
      <c r="EM108">
        <v>0</v>
      </c>
      <c r="EN108">
        <v>0</v>
      </c>
      <c r="EO108">
        <v>0</v>
      </c>
      <c r="EP108">
        <v>0</v>
      </c>
      <c r="EQ108">
        <v>0</v>
      </c>
      <c r="ER108">
        <v>0</v>
      </c>
      <c r="ES108">
        <v>0</v>
      </c>
      <c r="ET108">
        <v>0</v>
      </c>
      <c r="EU108">
        <v>0</v>
      </c>
      <c r="EV108">
        <v>0</v>
      </c>
      <c r="EW108">
        <v>0</v>
      </c>
      <c r="EX108">
        <v>0</v>
      </c>
      <c r="EY108">
        <v>0</v>
      </c>
      <c r="EZ108">
        <v>0</v>
      </c>
      <c r="FA108">
        <v>0</v>
      </c>
      <c r="FB108">
        <v>0</v>
      </c>
      <c r="FC108">
        <v>0</v>
      </c>
      <c r="FD108">
        <v>0</v>
      </c>
      <c r="FE108">
        <v>0</v>
      </c>
      <c r="FF108">
        <v>0</v>
      </c>
      <c r="FG108">
        <v>0</v>
      </c>
      <c r="FH108">
        <v>0</v>
      </c>
      <c r="FI108">
        <v>0</v>
      </c>
      <c r="FJ108">
        <v>0</v>
      </c>
      <c r="FK108">
        <v>0</v>
      </c>
      <c r="FL108">
        <v>0</v>
      </c>
      <c r="FM108">
        <v>0</v>
      </c>
      <c r="FN108">
        <v>0</v>
      </c>
      <c r="FO108">
        <v>0</v>
      </c>
      <c r="FP108">
        <v>0</v>
      </c>
      <c r="FQ108">
        <v>0</v>
      </c>
      <c r="FR108">
        <v>0</v>
      </c>
      <c r="FS108">
        <v>0</v>
      </c>
      <c r="FT108">
        <v>0</v>
      </c>
      <c r="FU108">
        <v>0</v>
      </c>
      <c r="FV108">
        <v>0</v>
      </c>
      <c r="FW108">
        <v>0</v>
      </c>
      <c r="FX108">
        <v>0</v>
      </c>
      <c r="FY108">
        <v>0</v>
      </c>
      <c r="FZ108">
        <v>0</v>
      </c>
      <c r="GA108">
        <v>0</v>
      </c>
      <c r="GB108">
        <v>0</v>
      </c>
      <c r="GC108">
        <v>0</v>
      </c>
      <c r="GD108">
        <v>0</v>
      </c>
      <c r="GE108">
        <v>0</v>
      </c>
      <c r="GF108">
        <v>0</v>
      </c>
      <c r="GG108">
        <v>0</v>
      </c>
      <c r="GH108">
        <v>0</v>
      </c>
      <c r="GI108">
        <v>0</v>
      </c>
      <c r="GJ108">
        <v>0</v>
      </c>
      <c r="GK108">
        <v>0</v>
      </c>
      <c r="GL108">
        <v>0</v>
      </c>
      <c r="GM108">
        <v>0</v>
      </c>
      <c r="GN108">
        <v>0</v>
      </c>
      <c r="GO108">
        <v>0</v>
      </c>
      <c r="GP108">
        <v>0</v>
      </c>
      <c r="GQ108">
        <v>0</v>
      </c>
      <c r="GR108">
        <v>0</v>
      </c>
      <c r="GS108">
        <v>0</v>
      </c>
      <c r="GT108">
        <v>0</v>
      </c>
      <c r="GU108">
        <v>0</v>
      </c>
      <c r="GV108">
        <v>0</v>
      </c>
      <c r="GW108">
        <v>0</v>
      </c>
      <c r="GX108">
        <v>0</v>
      </c>
      <c r="GY108">
        <v>0</v>
      </c>
      <c r="GZ108">
        <v>0</v>
      </c>
      <c r="HA108">
        <v>0</v>
      </c>
      <c r="HB108">
        <v>0</v>
      </c>
      <c r="HC108">
        <v>0</v>
      </c>
      <c r="HD108">
        <v>0</v>
      </c>
      <c r="HE108">
        <v>0</v>
      </c>
      <c r="HF108">
        <v>0</v>
      </c>
      <c r="HG108">
        <v>0</v>
      </c>
      <c r="HH108">
        <v>0</v>
      </c>
      <c r="HI108">
        <v>0</v>
      </c>
      <c r="HJ108">
        <v>0</v>
      </c>
      <c r="HK108">
        <v>0</v>
      </c>
      <c r="HL108">
        <v>0</v>
      </c>
      <c r="HM108" t="str">
        <v/>
      </c>
    </row>
    <row r="109" spans="2:221" x14ac:dyDescent="0.35">
      <c r="B109" t="str" cm="1">
        <f t="array" ref="B109:CX109">TRANSPOSE(_xlfn._xlws.SORT(_xlfn._xlws.FILTER(initialConditions[initial_conditions_level]&amp;" | "&amp;initialConditions[initial_conditions_name],initialConditions[experiment_ID]=A109)))</f>
        <v xml:space="preserve"> | </v>
      </c>
      <c r="C109" t="str">
        <v xml:space="preserve">0 | </v>
      </c>
      <c r="D109" t="str">
        <v xml:space="preserve">0 | </v>
      </c>
      <c r="E109" t="str">
        <v xml:space="preserve">0 | </v>
      </c>
      <c r="F109" t="str">
        <v xml:space="preserve">0 | </v>
      </c>
      <c r="G109" t="str">
        <v xml:space="preserve">0 | </v>
      </c>
      <c r="H109" t="str">
        <v xml:space="preserve">0 | </v>
      </c>
      <c r="I109" t="str">
        <v xml:space="preserve">0 | </v>
      </c>
      <c r="J109" t="str">
        <v xml:space="preserve">0 | </v>
      </c>
      <c r="K109" t="str">
        <v xml:space="preserve">0 | </v>
      </c>
      <c r="L109" t="str">
        <v xml:space="preserve">0 | </v>
      </c>
      <c r="M109" t="str">
        <v xml:space="preserve">0 | </v>
      </c>
      <c r="N109" t="str">
        <v xml:space="preserve">0 | </v>
      </c>
      <c r="O109" t="str">
        <v xml:space="preserve">0 | </v>
      </c>
      <c r="P109" t="str">
        <v xml:space="preserve">0 | </v>
      </c>
      <c r="Q109" t="str">
        <v xml:space="preserve">0 | </v>
      </c>
      <c r="R109" t="str">
        <v xml:space="preserve">0 | </v>
      </c>
      <c r="S109" t="str">
        <v xml:space="preserve">0 | </v>
      </c>
      <c r="T109" t="str">
        <v xml:space="preserve">0 | </v>
      </c>
      <c r="U109" t="str">
        <v xml:space="preserve">0 | </v>
      </c>
      <c r="V109" t="str">
        <v xml:space="preserve">0 | </v>
      </c>
      <c r="W109" t="str">
        <v xml:space="preserve">0 | </v>
      </c>
      <c r="X109" t="str">
        <v xml:space="preserve">0 | </v>
      </c>
      <c r="Y109" t="str">
        <v xml:space="preserve">0 | </v>
      </c>
      <c r="Z109" t="str">
        <v xml:space="preserve">0 | </v>
      </c>
      <c r="AA109" t="str">
        <v xml:space="preserve">0 | </v>
      </c>
      <c r="AB109" t="str">
        <v xml:space="preserve">0 | </v>
      </c>
      <c r="AC109" t="str">
        <v xml:space="preserve">0 | </v>
      </c>
      <c r="AD109" t="str">
        <v xml:space="preserve">0 | </v>
      </c>
      <c r="AE109" t="str">
        <v xml:space="preserve">0 | </v>
      </c>
      <c r="AF109" t="str">
        <v xml:space="preserve">0 | </v>
      </c>
      <c r="AG109" t="str">
        <v xml:space="preserve">0 | </v>
      </c>
      <c r="AH109" t="str">
        <v xml:space="preserve">0 | </v>
      </c>
      <c r="AI109" t="str">
        <v xml:space="preserve">0 | </v>
      </c>
      <c r="AJ109" t="str">
        <v xml:space="preserve">0 | </v>
      </c>
      <c r="AK109" t="str">
        <v xml:space="preserve">0 | </v>
      </c>
      <c r="AL109" t="str">
        <v xml:space="preserve">0 | </v>
      </c>
      <c r="AM109" t="str">
        <v xml:space="preserve">0 | </v>
      </c>
      <c r="AN109" t="str">
        <v xml:space="preserve">0 | </v>
      </c>
      <c r="AO109" t="str">
        <v xml:space="preserve">0 | </v>
      </c>
      <c r="AP109" t="str">
        <v xml:space="preserve">0 | </v>
      </c>
      <c r="AQ109" t="str">
        <v xml:space="preserve">0 | </v>
      </c>
      <c r="AR109" t="str">
        <v xml:space="preserve">0 | </v>
      </c>
      <c r="AS109" t="str">
        <v xml:space="preserve">0 | </v>
      </c>
      <c r="AT109" t="str">
        <v xml:space="preserve">0 | </v>
      </c>
      <c r="AU109" t="str">
        <v xml:space="preserve">0 | </v>
      </c>
      <c r="AV109" t="str">
        <v xml:space="preserve">0 | </v>
      </c>
      <c r="AW109" t="str">
        <v xml:space="preserve">0 | </v>
      </c>
      <c r="AX109" t="str">
        <v xml:space="preserve">0 | </v>
      </c>
      <c r="AY109" t="str">
        <v xml:space="preserve">0 | </v>
      </c>
      <c r="AZ109" t="str">
        <v xml:space="preserve">0 | </v>
      </c>
      <c r="BA109" t="str">
        <v xml:space="preserve">0 | </v>
      </c>
      <c r="BB109" t="str">
        <v xml:space="preserve">0 | </v>
      </c>
      <c r="BC109" t="str">
        <v xml:space="preserve">0 | </v>
      </c>
      <c r="BD109" t="str">
        <v xml:space="preserve">0 | </v>
      </c>
      <c r="BE109" t="str">
        <v xml:space="preserve">0 | </v>
      </c>
      <c r="BF109" t="str">
        <v xml:space="preserve">0 | </v>
      </c>
      <c r="BG109" t="str">
        <v xml:space="preserve">0 | </v>
      </c>
      <c r="BH109" t="str">
        <v xml:space="preserve">0 | </v>
      </c>
      <c r="BI109" t="str">
        <v xml:space="preserve">0 | </v>
      </c>
      <c r="BJ109" t="str">
        <v xml:space="preserve">0 | </v>
      </c>
      <c r="BK109" t="str">
        <v xml:space="preserve">0 | </v>
      </c>
      <c r="BL109" t="str">
        <v xml:space="preserve">0 | </v>
      </c>
      <c r="BM109" t="str">
        <v xml:space="preserve">0 | </v>
      </c>
      <c r="BN109" t="str">
        <v xml:space="preserve">0 | </v>
      </c>
      <c r="BO109" t="str">
        <v xml:space="preserve">0 | </v>
      </c>
      <c r="BP109" t="str">
        <v xml:space="preserve">0 | </v>
      </c>
      <c r="BQ109" t="str">
        <v xml:space="preserve">0 | </v>
      </c>
      <c r="BR109" t="str">
        <v xml:space="preserve">0 | </v>
      </c>
      <c r="BS109" t="str">
        <v xml:space="preserve">0 | </v>
      </c>
      <c r="BT109" t="str">
        <v xml:space="preserve">0 | </v>
      </c>
      <c r="BU109" t="str">
        <v xml:space="preserve">0 | </v>
      </c>
      <c r="BV109" t="str">
        <v xml:space="preserve">0 | </v>
      </c>
      <c r="BW109" t="str">
        <v xml:space="preserve">0 | </v>
      </c>
      <c r="BX109" t="str">
        <v xml:space="preserve">0 | </v>
      </c>
      <c r="BY109" t="str">
        <v xml:space="preserve">0 | </v>
      </c>
      <c r="BZ109" t="str">
        <v xml:space="preserve">0 | </v>
      </c>
      <c r="CA109" t="str">
        <v xml:space="preserve">0 | </v>
      </c>
      <c r="CB109" t="str">
        <v xml:space="preserve">0 | </v>
      </c>
      <c r="CC109" t="str">
        <v xml:space="preserve">0 | </v>
      </c>
      <c r="CD109" t="str">
        <v xml:space="preserve">0 | </v>
      </c>
      <c r="CE109" t="str">
        <v xml:space="preserve">0 | </v>
      </c>
      <c r="CF109" t="str">
        <v xml:space="preserve">0 | </v>
      </c>
      <c r="CG109" t="str">
        <v xml:space="preserve">0 | </v>
      </c>
      <c r="CH109" t="str">
        <v xml:space="preserve">0 | </v>
      </c>
      <c r="CI109" t="str">
        <v xml:space="preserve">0 | </v>
      </c>
      <c r="CJ109" t="str">
        <v xml:space="preserve">0 | </v>
      </c>
      <c r="CK109" t="str">
        <v xml:space="preserve">0 | </v>
      </c>
      <c r="CL109" t="str">
        <v xml:space="preserve">0 | </v>
      </c>
      <c r="CM109" t="str">
        <v xml:space="preserve">0 | </v>
      </c>
      <c r="CN109" t="str">
        <v xml:space="preserve">0 | </v>
      </c>
      <c r="CO109" t="str">
        <v xml:space="preserve">0 | </v>
      </c>
      <c r="CP109" t="str">
        <v xml:space="preserve">0 | </v>
      </c>
      <c r="CQ109" t="str">
        <v xml:space="preserve">0 | </v>
      </c>
      <c r="CR109" t="str">
        <v xml:space="preserve">0 | </v>
      </c>
      <c r="CS109" t="str">
        <v xml:space="preserve">0 | </v>
      </c>
      <c r="CT109" t="str">
        <v xml:space="preserve">0 | </v>
      </c>
      <c r="CU109" t="str">
        <v xml:space="preserve">0 | </v>
      </c>
      <c r="CV109" t="str">
        <v xml:space="preserve">0 | </v>
      </c>
      <c r="CW109" t="str">
        <v xml:space="preserve">0 | </v>
      </c>
      <c r="CX109" t="str">
        <v xml:space="preserve">0 | </v>
      </c>
      <c r="DQ109" cm="1">
        <f t="array" ref="DQ109:HM109">TRANSPOSE(_xlfn._xlws.SORT(_xlfn._xlws.FILTER(initialConditions[initial_conditions_level],initialConditions[experiment_ID]=A109)))</f>
        <v>0</v>
      </c>
      <c r="DR109">
        <v>0</v>
      </c>
      <c r="DS109">
        <v>0</v>
      </c>
      <c r="DT109">
        <v>0</v>
      </c>
      <c r="DU109">
        <v>0</v>
      </c>
      <c r="DV109">
        <v>0</v>
      </c>
      <c r="DW109">
        <v>0</v>
      </c>
      <c r="DX109">
        <v>0</v>
      </c>
      <c r="DY109">
        <v>0</v>
      </c>
      <c r="DZ109">
        <v>0</v>
      </c>
      <c r="EA109">
        <v>0</v>
      </c>
      <c r="EB109">
        <v>0</v>
      </c>
      <c r="EC109">
        <v>0</v>
      </c>
      <c r="ED109">
        <v>0</v>
      </c>
      <c r="EE109">
        <v>0</v>
      </c>
      <c r="EF109">
        <v>0</v>
      </c>
      <c r="EG109">
        <v>0</v>
      </c>
      <c r="EH109">
        <v>0</v>
      </c>
      <c r="EI109">
        <v>0</v>
      </c>
      <c r="EJ109">
        <v>0</v>
      </c>
      <c r="EK109">
        <v>0</v>
      </c>
      <c r="EL109">
        <v>0</v>
      </c>
      <c r="EM109">
        <v>0</v>
      </c>
      <c r="EN109">
        <v>0</v>
      </c>
      <c r="EO109">
        <v>0</v>
      </c>
      <c r="EP109">
        <v>0</v>
      </c>
      <c r="EQ109">
        <v>0</v>
      </c>
      <c r="ER109">
        <v>0</v>
      </c>
      <c r="ES109">
        <v>0</v>
      </c>
      <c r="ET109">
        <v>0</v>
      </c>
      <c r="EU109">
        <v>0</v>
      </c>
      <c r="EV109">
        <v>0</v>
      </c>
      <c r="EW109">
        <v>0</v>
      </c>
      <c r="EX109">
        <v>0</v>
      </c>
      <c r="EY109">
        <v>0</v>
      </c>
      <c r="EZ109">
        <v>0</v>
      </c>
      <c r="FA109">
        <v>0</v>
      </c>
      <c r="FB109">
        <v>0</v>
      </c>
      <c r="FC109">
        <v>0</v>
      </c>
      <c r="FD109">
        <v>0</v>
      </c>
      <c r="FE109">
        <v>0</v>
      </c>
      <c r="FF109">
        <v>0</v>
      </c>
      <c r="FG109">
        <v>0</v>
      </c>
      <c r="FH109">
        <v>0</v>
      </c>
      <c r="FI109">
        <v>0</v>
      </c>
      <c r="FJ109">
        <v>0</v>
      </c>
      <c r="FK109">
        <v>0</v>
      </c>
      <c r="FL109">
        <v>0</v>
      </c>
      <c r="FM109">
        <v>0</v>
      </c>
      <c r="FN109">
        <v>0</v>
      </c>
      <c r="FO109">
        <v>0</v>
      </c>
      <c r="FP109">
        <v>0</v>
      </c>
      <c r="FQ109">
        <v>0</v>
      </c>
      <c r="FR109">
        <v>0</v>
      </c>
      <c r="FS109">
        <v>0</v>
      </c>
      <c r="FT109">
        <v>0</v>
      </c>
      <c r="FU109">
        <v>0</v>
      </c>
      <c r="FV109">
        <v>0</v>
      </c>
      <c r="FW109">
        <v>0</v>
      </c>
      <c r="FX109">
        <v>0</v>
      </c>
      <c r="FY109">
        <v>0</v>
      </c>
      <c r="FZ109">
        <v>0</v>
      </c>
      <c r="GA109">
        <v>0</v>
      </c>
      <c r="GB109">
        <v>0</v>
      </c>
      <c r="GC109">
        <v>0</v>
      </c>
      <c r="GD109">
        <v>0</v>
      </c>
      <c r="GE109">
        <v>0</v>
      </c>
      <c r="GF109">
        <v>0</v>
      </c>
      <c r="GG109">
        <v>0</v>
      </c>
      <c r="GH109">
        <v>0</v>
      </c>
      <c r="GI109">
        <v>0</v>
      </c>
      <c r="GJ109">
        <v>0</v>
      </c>
      <c r="GK109">
        <v>0</v>
      </c>
      <c r="GL109">
        <v>0</v>
      </c>
      <c r="GM109">
        <v>0</v>
      </c>
      <c r="GN109">
        <v>0</v>
      </c>
      <c r="GO109">
        <v>0</v>
      </c>
      <c r="GP109">
        <v>0</v>
      </c>
      <c r="GQ109">
        <v>0</v>
      </c>
      <c r="GR109">
        <v>0</v>
      </c>
      <c r="GS109">
        <v>0</v>
      </c>
      <c r="GT109">
        <v>0</v>
      </c>
      <c r="GU109">
        <v>0</v>
      </c>
      <c r="GV109">
        <v>0</v>
      </c>
      <c r="GW109">
        <v>0</v>
      </c>
      <c r="GX109">
        <v>0</v>
      </c>
      <c r="GY109">
        <v>0</v>
      </c>
      <c r="GZ109">
        <v>0</v>
      </c>
      <c r="HA109">
        <v>0</v>
      </c>
      <c r="HB109">
        <v>0</v>
      </c>
      <c r="HC109">
        <v>0</v>
      </c>
      <c r="HD109">
        <v>0</v>
      </c>
      <c r="HE109">
        <v>0</v>
      </c>
      <c r="HF109">
        <v>0</v>
      </c>
      <c r="HG109">
        <v>0</v>
      </c>
      <c r="HH109">
        <v>0</v>
      </c>
      <c r="HI109">
        <v>0</v>
      </c>
      <c r="HJ109">
        <v>0</v>
      </c>
      <c r="HK109">
        <v>0</v>
      </c>
      <c r="HL109">
        <v>0</v>
      </c>
      <c r="HM109" t="str">
        <v/>
      </c>
    </row>
    <row r="110" spans="2:221" x14ac:dyDescent="0.35">
      <c r="B110" t="str" cm="1">
        <f t="array" ref="B110:CX110">TRANSPOSE(_xlfn._xlws.SORT(_xlfn._xlws.FILTER(initialConditions[initial_conditions_level]&amp;" | "&amp;initialConditions[initial_conditions_name],initialConditions[experiment_ID]=A110)))</f>
        <v xml:space="preserve"> | </v>
      </c>
      <c r="C110" t="str">
        <v xml:space="preserve">0 | </v>
      </c>
      <c r="D110" t="str">
        <v xml:space="preserve">0 | </v>
      </c>
      <c r="E110" t="str">
        <v xml:space="preserve">0 | </v>
      </c>
      <c r="F110" t="str">
        <v xml:space="preserve">0 | </v>
      </c>
      <c r="G110" t="str">
        <v xml:space="preserve">0 | </v>
      </c>
      <c r="H110" t="str">
        <v xml:space="preserve">0 | </v>
      </c>
      <c r="I110" t="str">
        <v xml:space="preserve">0 | </v>
      </c>
      <c r="J110" t="str">
        <v xml:space="preserve">0 | </v>
      </c>
      <c r="K110" t="str">
        <v xml:space="preserve">0 | </v>
      </c>
      <c r="L110" t="str">
        <v xml:space="preserve">0 | </v>
      </c>
      <c r="M110" t="str">
        <v xml:space="preserve">0 | </v>
      </c>
      <c r="N110" t="str">
        <v xml:space="preserve">0 | </v>
      </c>
      <c r="O110" t="str">
        <v xml:space="preserve">0 | </v>
      </c>
      <c r="P110" t="str">
        <v xml:space="preserve">0 | </v>
      </c>
      <c r="Q110" t="str">
        <v xml:space="preserve">0 | </v>
      </c>
      <c r="R110" t="str">
        <v xml:space="preserve">0 | </v>
      </c>
      <c r="S110" t="str">
        <v xml:space="preserve">0 | </v>
      </c>
      <c r="T110" t="str">
        <v xml:space="preserve">0 | </v>
      </c>
      <c r="U110" t="str">
        <v xml:space="preserve">0 | </v>
      </c>
      <c r="V110" t="str">
        <v xml:space="preserve">0 | </v>
      </c>
      <c r="W110" t="str">
        <v xml:space="preserve">0 | </v>
      </c>
      <c r="X110" t="str">
        <v xml:space="preserve">0 | </v>
      </c>
      <c r="Y110" t="str">
        <v xml:space="preserve">0 | </v>
      </c>
      <c r="Z110" t="str">
        <v xml:space="preserve">0 | </v>
      </c>
      <c r="AA110" t="str">
        <v xml:space="preserve">0 | </v>
      </c>
      <c r="AB110" t="str">
        <v xml:space="preserve">0 | </v>
      </c>
      <c r="AC110" t="str">
        <v xml:space="preserve">0 | </v>
      </c>
      <c r="AD110" t="str">
        <v xml:space="preserve">0 | </v>
      </c>
      <c r="AE110" t="str">
        <v xml:space="preserve">0 | </v>
      </c>
      <c r="AF110" t="str">
        <v xml:space="preserve">0 | </v>
      </c>
      <c r="AG110" t="str">
        <v xml:space="preserve">0 | </v>
      </c>
      <c r="AH110" t="str">
        <v xml:space="preserve">0 | </v>
      </c>
      <c r="AI110" t="str">
        <v xml:space="preserve">0 | </v>
      </c>
      <c r="AJ110" t="str">
        <v xml:space="preserve">0 | </v>
      </c>
      <c r="AK110" t="str">
        <v xml:space="preserve">0 | </v>
      </c>
      <c r="AL110" t="str">
        <v xml:space="preserve">0 | </v>
      </c>
      <c r="AM110" t="str">
        <v xml:space="preserve">0 | </v>
      </c>
      <c r="AN110" t="str">
        <v xml:space="preserve">0 | </v>
      </c>
      <c r="AO110" t="str">
        <v xml:space="preserve">0 | </v>
      </c>
      <c r="AP110" t="str">
        <v xml:space="preserve">0 | </v>
      </c>
      <c r="AQ110" t="str">
        <v xml:space="preserve">0 | </v>
      </c>
      <c r="AR110" t="str">
        <v xml:space="preserve">0 | </v>
      </c>
      <c r="AS110" t="str">
        <v xml:space="preserve">0 | </v>
      </c>
      <c r="AT110" t="str">
        <v xml:space="preserve">0 | </v>
      </c>
      <c r="AU110" t="str">
        <v xml:space="preserve">0 | </v>
      </c>
      <c r="AV110" t="str">
        <v xml:space="preserve">0 | </v>
      </c>
      <c r="AW110" t="str">
        <v xml:space="preserve">0 | </v>
      </c>
      <c r="AX110" t="str">
        <v xml:space="preserve">0 | </v>
      </c>
      <c r="AY110" t="str">
        <v xml:space="preserve">0 | </v>
      </c>
      <c r="AZ110" t="str">
        <v xml:space="preserve">0 | </v>
      </c>
      <c r="BA110" t="str">
        <v xml:space="preserve">0 | </v>
      </c>
      <c r="BB110" t="str">
        <v xml:space="preserve">0 | </v>
      </c>
      <c r="BC110" t="str">
        <v xml:space="preserve">0 | </v>
      </c>
      <c r="BD110" t="str">
        <v xml:space="preserve">0 | </v>
      </c>
      <c r="BE110" t="str">
        <v xml:space="preserve">0 | </v>
      </c>
      <c r="BF110" t="str">
        <v xml:space="preserve">0 | </v>
      </c>
      <c r="BG110" t="str">
        <v xml:space="preserve">0 | </v>
      </c>
      <c r="BH110" t="str">
        <v xml:space="preserve">0 | </v>
      </c>
      <c r="BI110" t="str">
        <v xml:space="preserve">0 | </v>
      </c>
      <c r="BJ110" t="str">
        <v xml:space="preserve">0 | </v>
      </c>
      <c r="BK110" t="str">
        <v xml:space="preserve">0 | </v>
      </c>
      <c r="BL110" t="str">
        <v xml:space="preserve">0 | </v>
      </c>
      <c r="BM110" t="str">
        <v xml:space="preserve">0 | </v>
      </c>
      <c r="BN110" t="str">
        <v xml:space="preserve">0 | </v>
      </c>
      <c r="BO110" t="str">
        <v xml:space="preserve">0 | </v>
      </c>
      <c r="BP110" t="str">
        <v xml:space="preserve">0 | </v>
      </c>
      <c r="BQ110" t="str">
        <v xml:space="preserve">0 | </v>
      </c>
      <c r="BR110" t="str">
        <v xml:space="preserve">0 | </v>
      </c>
      <c r="BS110" t="str">
        <v xml:space="preserve">0 | </v>
      </c>
      <c r="BT110" t="str">
        <v xml:space="preserve">0 | </v>
      </c>
      <c r="BU110" t="str">
        <v xml:space="preserve">0 | </v>
      </c>
      <c r="BV110" t="str">
        <v xml:space="preserve">0 | </v>
      </c>
      <c r="BW110" t="str">
        <v xml:space="preserve">0 | </v>
      </c>
      <c r="BX110" t="str">
        <v xml:space="preserve">0 | </v>
      </c>
      <c r="BY110" t="str">
        <v xml:space="preserve">0 | </v>
      </c>
      <c r="BZ110" t="str">
        <v xml:space="preserve">0 | </v>
      </c>
      <c r="CA110" t="str">
        <v xml:space="preserve">0 | </v>
      </c>
      <c r="CB110" t="str">
        <v xml:space="preserve">0 | </v>
      </c>
      <c r="CC110" t="str">
        <v xml:space="preserve">0 | </v>
      </c>
      <c r="CD110" t="str">
        <v xml:space="preserve">0 | </v>
      </c>
      <c r="CE110" t="str">
        <v xml:space="preserve">0 | </v>
      </c>
      <c r="CF110" t="str">
        <v xml:space="preserve">0 | </v>
      </c>
      <c r="CG110" t="str">
        <v xml:space="preserve">0 | </v>
      </c>
      <c r="CH110" t="str">
        <v xml:space="preserve">0 | </v>
      </c>
      <c r="CI110" t="str">
        <v xml:space="preserve">0 | </v>
      </c>
      <c r="CJ110" t="str">
        <v xml:space="preserve">0 | </v>
      </c>
      <c r="CK110" t="str">
        <v xml:space="preserve">0 | </v>
      </c>
      <c r="CL110" t="str">
        <v xml:space="preserve">0 | </v>
      </c>
      <c r="CM110" t="str">
        <v xml:space="preserve">0 | </v>
      </c>
      <c r="CN110" t="str">
        <v xml:space="preserve">0 | </v>
      </c>
      <c r="CO110" t="str">
        <v xml:space="preserve">0 | </v>
      </c>
      <c r="CP110" t="str">
        <v xml:space="preserve">0 | </v>
      </c>
      <c r="CQ110" t="str">
        <v xml:space="preserve">0 | </v>
      </c>
      <c r="CR110" t="str">
        <v xml:space="preserve">0 | </v>
      </c>
      <c r="CS110" t="str">
        <v xml:space="preserve">0 | </v>
      </c>
      <c r="CT110" t="str">
        <v xml:space="preserve">0 | </v>
      </c>
      <c r="CU110" t="str">
        <v xml:space="preserve">0 | </v>
      </c>
      <c r="CV110" t="str">
        <v xml:space="preserve">0 | </v>
      </c>
      <c r="CW110" t="str">
        <v xml:space="preserve">0 | </v>
      </c>
      <c r="CX110" t="str">
        <v xml:space="preserve">0 | </v>
      </c>
      <c r="DQ110" cm="1">
        <f t="array" ref="DQ110:HM110">TRANSPOSE(_xlfn._xlws.SORT(_xlfn._xlws.FILTER(initialConditions[initial_conditions_level],initialConditions[experiment_ID]=A110)))</f>
        <v>0</v>
      </c>
      <c r="DR110">
        <v>0</v>
      </c>
      <c r="DS110">
        <v>0</v>
      </c>
      <c r="DT110">
        <v>0</v>
      </c>
      <c r="DU110">
        <v>0</v>
      </c>
      <c r="DV110">
        <v>0</v>
      </c>
      <c r="DW110">
        <v>0</v>
      </c>
      <c r="DX110">
        <v>0</v>
      </c>
      <c r="DY110">
        <v>0</v>
      </c>
      <c r="DZ110">
        <v>0</v>
      </c>
      <c r="EA110">
        <v>0</v>
      </c>
      <c r="EB110">
        <v>0</v>
      </c>
      <c r="EC110">
        <v>0</v>
      </c>
      <c r="ED110">
        <v>0</v>
      </c>
      <c r="EE110">
        <v>0</v>
      </c>
      <c r="EF110">
        <v>0</v>
      </c>
      <c r="EG110">
        <v>0</v>
      </c>
      <c r="EH110">
        <v>0</v>
      </c>
      <c r="EI110">
        <v>0</v>
      </c>
      <c r="EJ110">
        <v>0</v>
      </c>
      <c r="EK110">
        <v>0</v>
      </c>
      <c r="EL110">
        <v>0</v>
      </c>
      <c r="EM110">
        <v>0</v>
      </c>
      <c r="EN110">
        <v>0</v>
      </c>
      <c r="EO110">
        <v>0</v>
      </c>
      <c r="EP110">
        <v>0</v>
      </c>
      <c r="EQ110">
        <v>0</v>
      </c>
      <c r="ER110">
        <v>0</v>
      </c>
      <c r="ES110">
        <v>0</v>
      </c>
      <c r="ET110">
        <v>0</v>
      </c>
      <c r="EU110">
        <v>0</v>
      </c>
      <c r="EV110">
        <v>0</v>
      </c>
      <c r="EW110">
        <v>0</v>
      </c>
      <c r="EX110">
        <v>0</v>
      </c>
      <c r="EY110">
        <v>0</v>
      </c>
      <c r="EZ110">
        <v>0</v>
      </c>
      <c r="FA110">
        <v>0</v>
      </c>
      <c r="FB110">
        <v>0</v>
      </c>
      <c r="FC110">
        <v>0</v>
      </c>
      <c r="FD110">
        <v>0</v>
      </c>
      <c r="FE110">
        <v>0</v>
      </c>
      <c r="FF110">
        <v>0</v>
      </c>
      <c r="FG110">
        <v>0</v>
      </c>
      <c r="FH110">
        <v>0</v>
      </c>
      <c r="FI110">
        <v>0</v>
      </c>
      <c r="FJ110">
        <v>0</v>
      </c>
      <c r="FK110">
        <v>0</v>
      </c>
      <c r="FL110">
        <v>0</v>
      </c>
      <c r="FM110">
        <v>0</v>
      </c>
      <c r="FN110">
        <v>0</v>
      </c>
      <c r="FO110">
        <v>0</v>
      </c>
      <c r="FP110">
        <v>0</v>
      </c>
      <c r="FQ110">
        <v>0</v>
      </c>
      <c r="FR110">
        <v>0</v>
      </c>
      <c r="FS110">
        <v>0</v>
      </c>
      <c r="FT110">
        <v>0</v>
      </c>
      <c r="FU110">
        <v>0</v>
      </c>
      <c r="FV110">
        <v>0</v>
      </c>
      <c r="FW110">
        <v>0</v>
      </c>
      <c r="FX110">
        <v>0</v>
      </c>
      <c r="FY110">
        <v>0</v>
      </c>
      <c r="FZ110">
        <v>0</v>
      </c>
      <c r="GA110">
        <v>0</v>
      </c>
      <c r="GB110">
        <v>0</v>
      </c>
      <c r="GC110">
        <v>0</v>
      </c>
      <c r="GD110">
        <v>0</v>
      </c>
      <c r="GE110">
        <v>0</v>
      </c>
      <c r="GF110">
        <v>0</v>
      </c>
      <c r="GG110">
        <v>0</v>
      </c>
      <c r="GH110">
        <v>0</v>
      </c>
      <c r="GI110">
        <v>0</v>
      </c>
      <c r="GJ110">
        <v>0</v>
      </c>
      <c r="GK110">
        <v>0</v>
      </c>
      <c r="GL110">
        <v>0</v>
      </c>
      <c r="GM110">
        <v>0</v>
      </c>
      <c r="GN110">
        <v>0</v>
      </c>
      <c r="GO110">
        <v>0</v>
      </c>
      <c r="GP110">
        <v>0</v>
      </c>
      <c r="GQ110">
        <v>0</v>
      </c>
      <c r="GR110">
        <v>0</v>
      </c>
      <c r="GS110">
        <v>0</v>
      </c>
      <c r="GT110">
        <v>0</v>
      </c>
      <c r="GU110">
        <v>0</v>
      </c>
      <c r="GV110">
        <v>0</v>
      </c>
      <c r="GW110">
        <v>0</v>
      </c>
      <c r="GX110">
        <v>0</v>
      </c>
      <c r="GY110">
        <v>0</v>
      </c>
      <c r="GZ110">
        <v>0</v>
      </c>
      <c r="HA110">
        <v>0</v>
      </c>
      <c r="HB110">
        <v>0</v>
      </c>
      <c r="HC110">
        <v>0</v>
      </c>
      <c r="HD110">
        <v>0</v>
      </c>
      <c r="HE110">
        <v>0</v>
      </c>
      <c r="HF110">
        <v>0</v>
      </c>
      <c r="HG110">
        <v>0</v>
      </c>
      <c r="HH110">
        <v>0</v>
      </c>
      <c r="HI110">
        <v>0</v>
      </c>
      <c r="HJ110">
        <v>0</v>
      </c>
      <c r="HK110">
        <v>0</v>
      </c>
      <c r="HL110">
        <v>0</v>
      </c>
      <c r="HM110" t="str">
        <v/>
      </c>
    </row>
    <row r="111" spans="2:221" x14ac:dyDescent="0.35">
      <c r="B111" t="str" cm="1">
        <f t="array" ref="B111:CX111">TRANSPOSE(_xlfn._xlws.SORT(_xlfn._xlws.FILTER(initialConditions[initial_conditions_level]&amp;" | "&amp;initialConditions[initial_conditions_name],initialConditions[experiment_ID]=A111)))</f>
        <v xml:space="preserve"> | </v>
      </c>
      <c r="C111" t="str">
        <v xml:space="preserve">0 | </v>
      </c>
      <c r="D111" t="str">
        <v xml:space="preserve">0 | </v>
      </c>
      <c r="E111" t="str">
        <v xml:space="preserve">0 | </v>
      </c>
      <c r="F111" t="str">
        <v xml:space="preserve">0 | </v>
      </c>
      <c r="G111" t="str">
        <v xml:space="preserve">0 | </v>
      </c>
      <c r="H111" t="str">
        <v xml:space="preserve">0 | </v>
      </c>
      <c r="I111" t="str">
        <v xml:space="preserve">0 | </v>
      </c>
      <c r="J111" t="str">
        <v xml:space="preserve">0 | </v>
      </c>
      <c r="K111" t="str">
        <v xml:space="preserve">0 | </v>
      </c>
      <c r="L111" t="str">
        <v xml:space="preserve">0 | </v>
      </c>
      <c r="M111" t="str">
        <v xml:space="preserve">0 | </v>
      </c>
      <c r="N111" t="str">
        <v xml:space="preserve">0 | </v>
      </c>
      <c r="O111" t="str">
        <v xml:space="preserve">0 | </v>
      </c>
      <c r="P111" t="str">
        <v xml:space="preserve">0 | </v>
      </c>
      <c r="Q111" t="str">
        <v xml:space="preserve">0 | </v>
      </c>
      <c r="R111" t="str">
        <v xml:space="preserve">0 | </v>
      </c>
      <c r="S111" t="str">
        <v xml:space="preserve">0 | </v>
      </c>
      <c r="T111" t="str">
        <v xml:space="preserve">0 | </v>
      </c>
      <c r="U111" t="str">
        <v xml:space="preserve">0 | </v>
      </c>
      <c r="V111" t="str">
        <v xml:space="preserve">0 | </v>
      </c>
      <c r="W111" t="str">
        <v xml:space="preserve">0 | </v>
      </c>
      <c r="X111" t="str">
        <v xml:space="preserve">0 | </v>
      </c>
      <c r="Y111" t="str">
        <v xml:space="preserve">0 | </v>
      </c>
      <c r="Z111" t="str">
        <v xml:space="preserve">0 | </v>
      </c>
      <c r="AA111" t="str">
        <v xml:space="preserve">0 | </v>
      </c>
      <c r="AB111" t="str">
        <v xml:space="preserve">0 | </v>
      </c>
      <c r="AC111" t="str">
        <v xml:space="preserve">0 | </v>
      </c>
      <c r="AD111" t="str">
        <v xml:space="preserve">0 | </v>
      </c>
      <c r="AE111" t="str">
        <v xml:space="preserve">0 | </v>
      </c>
      <c r="AF111" t="str">
        <v xml:space="preserve">0 | </v>
      </c>
      <c r="AG111" t="str">
        <v xml:space="preserve">0 | </v>
      </c>
      <c r="AH111" t="str">
        <v xml:space="preserve">0 | </v>
      </c>
      <c r="AI111" t="str">
        <v xml:space="preserve">0 | </v>
      </c>
      <c r="AJ111" t="str">
        <v xml:space="preserve">0 | </v>
      </c>
      <c r="AK111" t="str">
        <v xml:space="preserve">0 | </v>
      </c>
      <c r="AL111" t="str">
        <v xml:space="preserve">0 | </v>
      </c>
      <c r="AM111" t="str">
        <v xml:space="preserve">0 | </v>
      </c>
      <c r="AN111" t="str">
        <v xml:space="preserve">0 | </v>
      </c>
      <c r="AO111" t="str">
        <v xml:space="preserve">0 | </v>
      </c>
      <c r="AP111" t="str">
        <v xml:space="preserve">0 | </v>
      </c>
      <c r="AQ111" t="str">
        <v xml:space="preserve">0 | </v>
      </c>
      <c r="AR111" t="str">
        <v xml:space="preserve">0 | </v>
      </c>
      <c r="AS111" t="str">
        <v xml:space="preserve">0 | </v>
      </c>
      <c r="AT111" t="str">
        <v xml:space="preserve">0 | </v>
      </c>
      <c r="AU111" t="str">
        <v xml:space="preserve">0 | </v>
      </c>
      <c r="AV111" t="str">
        <v xml:space="preserve">0 | </v>
      </c>
      <c r="AW111" t="str">
        <v xml:space="preserve">0 | </v>
      </c>
      <c r="AX111" t="str">
        <v xml:space="preserve">0 | </v>
      </c>
      <c r="AY111" t="str">
        <v xml:space="preserve">0 | </v>
      </c>
      <c r="AZ111" t="str">
        <v xml:space="preserve">0 | </v>
      </c>
      <c r="BA111" t="str">
        <v xml:space="preserve">0 | </v>
      </c>
      <c r="BB111" t="str">
        <v xml:space="preserve">0 | </v>
      </c>
      <c r="BC111" t="str">
        <v xml:space="preserve">0 | </v>
      </c>
      <c r="BD111" t="str">
        <v xml:space="preserve">0 | </v>
      </c>
      <c r="BE111" t="str">
        <v xml:space="preserve">0 | </v>
      </c>
      <c r="BF111" t="str">
        <v xml:space="preserve">0 | </v>
      </c>
      <c r="BG111" t="str">
        <v xml:space="preserve">0 | </v>
      </c>
      <c r="BH111" t="str">
        <v xml:space="preserve">0 | </v>
      </c>
      <c r="BI111" t="str">
        <v xml:space="preserve">0 | </v>
      </c>
      <c r="BJ111" t="str">
        <v xml:space="preserve">0 | </v>
      </c>
      <c r="BK111" t="str">
        <v xml:space="preserve">0 | </v>
      </c>
      <c r="BL111" t="str">
        <v xml:space="preserve">0 | </v>
      </c>
      <c r="BM111" t="str">
        <v xml:space="preserve">0 | </v>
      </c>
      <c r="BN111" t="str">
        <v xml:space="preserve">0 | </v>
      </c>
      <c r="BO111" t="str">
        <v xml:space="preserve">0 | </v>
      </c>
      <c r="BP111" t="str">
        <v xml:space="preserve">0 | </v>
      </c>
      <c r="BQ111" t="str">
        <v xml:space="preserve">0 | </v>
      </c>
      <c r="BR111" t="str">
        <v xml:space="preserve">0 | </v>
      </c>
      <c r="BS111" t="str">
        <v xml:space="preserve">0 | </v>
      </c>
      <c r="BT111" t="str">
        <v xml:space="preserve">0 | </v>
      </c>
      <c r="BU111" t="str">
        <v xml:space="preserve">0 | </v>
      </c>
      <c r="BV111" t="str">
        <v xml:space="preserve">0 | </v>
      </c>
      <c r="BW111" t="str">
        <v xml:space="preserve">0 | </v>
      </c>
      <c r="BX111" t="str">
        <v xml:space="preserve">0 | </v>
      </c>
      <c r="BY111" t="str">
        <v xml:space="preserve">0 | </v>
      </c>
      <c r="BZ111" t="str">
        <v xml:space="preserve">0 | </v>
      </c>
      <c r="CA111" t="str">
        <v xml:space="preserve">0 | </v>
      </c>
      <c r="CB111" t="str">
        <v xml:space="preserve">0 | </v>
      </c>
      <c r="CC111" t="str">
        <v xml:space="preserve">0 | </v>
      </c>
      <c r="CD111" t="str">
        <v xml:space="preserve">0 | </v>
      </c>
      <c r="CE111" t="str">
        <v xml:space="preserve">0 | </v>
      </c>
      <c r="CF111" t="str">
        <v xml:space="preserve">0 | </v>
      </c>
      <c r="CG111" t="str">
        <v xml:space="preserve">0 | </v>
      </c>
      <c r="CH111" t="str">
        <v xml:space="preserve">0 | </v>
      </c>
      <c r="CI111" t="str">
        <v xml:space="preserve">0 | </v>
      </c>
      <c r="CJ111" t="str">
        <v xml:space="preserve">0 | </v>
      </c>
      <c r="CK111" t="str">
        <v xml:space="preserve">0 | </v>
      </c>
      <c r="CL111" t="str">
        <v xml:space="preserve">0 | </v>
      </c>
      <c r="CM111" t="str">
        <v xml:space="preserve">0 | </v>
      </c>
      <c r="CN111" t="str">
        <v xml:space="preserve">0 | </v>
      </c>
      <c r="CO111" t="str">
        <v xml:space="preserve">0 | </v>
      </c>
      <c r="CP111" t="str">
        <v xml:space="preserve">0 | </v>
      </c>
      <c r="CQ111" t="str">
        <v xml:space="preserve">0 | </v>
      </c>
      <c r="CR111" t="str">
        <v xml:space="preserve">0 | </v>
      </c>
      <c r="CS111" t="str">
        <v xml:space="preserve">0 | </v>
      </c>
      <c r="CT111" t="str">
        <v xml:space="preserve">0 | </v>
      </c>
      <c r="CU111" t="str">
        <v xml:space="preserve">0 | </v>
      </c>
      <c r="CV111" t="str">
        <v xml:space="preserve">0 | </v>
      </c>
      <c r="CW111" t="str">
        <v xml:space="preserve">0 | </v>
      </c>
      <c r="CX111" t="str">
        <v xml:space="preserve">0 | </v>
      </c>
      <c r="DQ111" cm="1">
        <f t="array" ref="DQ111:HM111">TRANSPOSE(_xlfn._xlws.SORT(_xlfn._xlws.FILTER(initialConditions[initial_conditions_level],initialConditions[experiment_ID]=A111)))</f>
        <v>0</v>
      </c>
      <c r="DR111">
        <v>0</v>
      </c>
      <c r="DS111">
        <v>0</v>
      </c>
      <c r="DT111">
        <v>0</v>
      </c>
      <c r="DU111">
        <v>0</v>
      </c>
      <c r="DV111">
        <v>0</v>
      </c>
      <c r="DW111">
        <v>0</v>
      </c>
      <c r="DX111">
        <v>0</v>
      </c>
      <c r="DY111">
        <v>0</v>
      </c>
      <c r="DZ111">
        <v>0</v>
      </c>
      <c r="EA111">
        <v>0</v>
      </c>
      <c r="EB111">
        <v>0</v>
      </c>
      <c r="EC111">
        <v>0</v>
      </c>
      <c r="ED111">
        <v>0</v>
      </c>
      <c r="EE111">
        <v>0</v>
      </c>
      <c r="EF111">
        <v>0</v>
      </c>
      <c r="EG111">
        <v>0</v>
      </c>
      <c r="EH111">
        <v>0</v>
      </c>
      <c r="EI111">
        <v>0</v>
      </c>
      <c r="EJ111">
        <v>0</v>
      </c>
      <c r="EK111">
        <v>0</v>
      </c>
      <c r="EL111">
        <v>0</v>
      </c>
      <c r="EM111">
        <v>0</v>
      </c>
      <c r="EN111">
        <v>0</v>
      </c>
      <c r="EO111">
        <v>0</v>
      </c>
      <c r="EP111">
        <v>0</v>
      </c>
      <c r="EQ111">
        <v>0</v>
      </c>
      <c r="ER111">
        <v>0</v>
      </c>
      <c r="ES111">
        <v>0</v>
      </c>
      <c r="ET111">
        <v>0</v>
      </c>
      <c r="EU111">
        <v>0</v>
      </c>
      <c r="EV111">
        <v>0</v>
      </c>
      <c r="EW111">
        <v>0</v>
      </c>
      <c r="EX111">
        <v>0</v>
      </c>
      <c r="EY111">
        <v>0</v>
      </c>
      <c r="EZ111">
        <v>0</v>
      </c>
      <c r="FA111">
        <v>0</v>
      </c>
      <c r="FB111">
        <v>0</v>
      </c>
      <c r="FC111">
        <v>0</v>
      </c>
      <c r="FD111">
        <v>0</v>
      </c>
      <c r="FE111">
        <v>0</v>
      </c>
      <c r="FF111">
        <v>0</v>
      </c>
      <c r="FG111">
        <v>0</v>
      </c>
      <c r="FH111">
        <v>0</v>
      </c>
      <c r="FI111">
        <v>0</v>
      </c>
      <c r="FJ111">
        <v>0</v>
      </c>
      <c r="FK111">
        <v>0</v>
      </c>
      <c r="FL111">
        <v>0</v>
      </c>
      <c r="FM111">
        <v>0</v>
      </c>
      <c r="FN111">
        <v>0</v>
      </c>
      <c r="FO111">
        <v>0</v>
      </c>
      <c r="FP111">
        <v>0</v>
      </c>
      <c r="FQ111">
        <v>0</v>
      </c>
      <c r="FR111">
        <v>0</v>
      </c>
      <c r="FS111">
        <v>0</v>
      </c>
      <c r="FT111">
        <v>0</v>
      </c>
      <c r="FU111">
        <v>0</v>
      </c>
      <c r="FV111">
        <v>0</v>
      </c>
      <c r="FW111">
        <v>0</v>
      </c>
      <c r="FX111">
        <v>0</v>
      </c>
      <c r="FY111">
        <v>0</v>
      </c>
      <c r="FZ111">
        <v>0</v>
      </c>
      <c r="GA111">
        <v>0</v>
      </c>
      <c r="GB111">
        <v>0</v>
      </c>
      <c r="GC111">
        <v>0</v>
      </c>
      <c r="GD111">
        <v>0</v>
      </c>
      <c r="GE111">
        <v>0</v>
      </c>
      <c r="GF111">
        <v>0</v>
      </c>
      <c r="GG111">
        <v>0</v>
      </c>
      <c r="GH111">
        <v>0</v>
      </c>
      <c r="GI111">
        <v>0</v>
      </c>
      <c r="GJ111">
        <v>0</v>
      </c>
      <c r="GK111">
        <v>0</v>
      </c>
      <c r="GL111">
        <v>0</v>
      </c>
      <c r="GM111">
        <v>0</v>
      </c>
      <c r="GN111">
        <v>0</v>
      </c>
      <c r="GO111">
        <v>0</v>
      </c>
      <c r="GP111">
        <v>0</v>
      </c>
      <c r="GQ111">
        <v>0</v>
      </c>
      <c r="GR111">
        <v>0</v>
      </c>
      <c r="GS111">
        <v>0</v>
      </c>
      <c r="GT111">
        <v>0</v>
      </c>
      <c r="GU111">
        <v>0</v>
      </c>
      <c r="GV111">
        <v>0</v>
      </c>
      <c r="GW111">
        <v>0</v>
      </c>
      <c r="GX111">
        <v>0</v>
      </c>
      <c r="GY111">
        <v>0</v>
      </c>
      <c r="GZ111">
        <v>0</v>
      </c>
      <c r="HA111">
        <v>0</v>
      </c>
      <c r="HB111">
        <v>0</v>
      </c>
      <c r="HC111">
        <v>0</v>
      </c>
      <c r="HD111">
        <v>0</v>
      </c>
      <c r="HE111">
        <v>0</v>
      </c>
      <c r="HF111">
        <v>0</v>
      </c>
      <c r="HG111">
        <v>0</v>
      </c>
      <c r="HH111">
        <v>0</v>
      </c>
      <c r="HI111">
        <v>0</v>
      </c>
      <c r="HJ111">
        <v>0</v>
      </c>
      <c r="HK111">
        <v>0</v>
      </c>
      <c r="HL111">
        <v>0</v>
      </c>
      <c r="HM111" t="str">
        <v/>
      </c>
    </row>
    <row r="112" spans="2:221" x14ac:dyDescent="0.35">
      <c r="B112" t="str" cm="1">
        <f t="array" ref="B112:CX112">TRANSPOSE(_xlfn._xlws.SORT(_xlfn._xlws.FILTER(initialConditions[initial_conditions_level]&amp;" | "&amp;initialConditions[initial_conditions_name],initialConditions[experiment_ID]=A112)))</f>
        <v xml:space="preserve"> | </v>
      </c>
      <c r="C112" t="str">
        <v xml:space="preserve">0 | </v>
      </c>
      <c r="D112" t="str">
        <v xml:space="preserve">0 | </v>
      </c>
      <c r="E112" t="str">
        <v xml:space="preserve">0 | </v>
      </c>
      <c r="F112" t="str">
        <v xml:space="preserve">0 | </v>
      </c>
      <c r="G112" t="str">
        <v xml:space="preserve">0 | </v>
      </c>
      <c r="H112" t="str">
        <v xml:space="preserve">0 | </v>
      </c>
      <c r="I112" t="str">
        <v xml:space="preserve">0 | </v>
      </c>
      <c r="J112" t="str">
        <v xml:space="preserve">0 | </v>
      </c>
      <c r="K112" t="str">
        <v xml:space="preserve">0 | </v>
      </c>
      <c r="L112" t="str">
        <v xml:space="preserve">0 | </v>
      </c>
      <c r="M112" t="str">
        <v xml:space="preserve">0 | </v>
      </c>
      <c r="N112" t="str">
        <v xml:space="preserve">0 | </v>
      </c>
      <c r="O112" t="str">
        <v xml:space="preserve">0 | </v>
      </c>
      <c r="P112" t="str">
        <v xml:space="preserve">0 | </v>
      </c>
      <c r="Q112" t="str">
        <v xml:space="preserve">0 | </v>
      </c>
      <c r="R112" t="str">
        <v xml:space="preserve">0 | </v>
      </c>
      <c r="S112" t="str">
        <v xml:space="preserve">0 | </v>
      </c>
      <c r="T112" t="str">
        <v xml:space="preserve">0 | </v>
      </c>
      <c r="U112" t="str">
        <v xml:space="preserve">0 | </v>
      </c>
      <c r="V112" t="str">
        <v xml:space="preserve">0 | </v>
      </c>
      <c r="W112" t="str">
        <v xml:space="preserve">0 | </v>
      </c>
      <c r="X112" t="str">
        <v xml:space="preserve">0 | </v>
      </c>
      <c r="Y112" t="str">
        <v xml:space="preserve">0 | </v>
      </c>
      <c r="Z112" t="str">
        <v xml:space="preserve">0 | </v>
      </c>
      <c r="AA112" t="str">
        <v xml:space="preserve">0 | </v>
      </c>
      <c r="AB112" t="str">
        <v xml:space="preserve">0 | </v>
      </c>
      <c r="AC112" t="str">
        <v xml:space="preserve">0 | </v>
      </c>
      <c r="AD112" t="str">
        <v xml:space="preserve">0 | </v>
      </c>
      <c r="AE112" t="str">
        <v xml:space="preserve">0 | </v>
      </c>
      <c r="AF112" t="str">
        <v xml:space="preserve">0 | </v>
      </c>
      <c r="AG112" t="str">
        <v xml:space="preserve">0 | </v>
      </c>
      <c r="AH112" t="str">
        <v xml:space="preserve">0 | </v>
      </c>
      <c r="AI112" t="str">
        <v xml:space="preserve">0 | </v>
      </c>
      <c r="AJ112" t="str">
        <v xml:space="preserve">0 | </v>
      </c>
      <c r="AK112" t="str">
        <v xml:space="preserve">0 | </v>
      </c>
      <c r="AL112" t="str">
        <v xml:space="preserve">0 | </v>
      </c>
      <c r="AM112" t="str">
        <v xml:space="preserve">0 | </v>
      </c>
      <c r="AN112" t="str">
        <v xml:space="preserve">0 | </v>
      </c>
      <c r="AO112" t="str">
        <v xml:space="preserve">0 | </v>
      </c>
      <c r="AP112" t="str">
        <v xml:space="preserve">0 | </v>
      </c>
      <c r="AQ112" t="str">
        <v xml:space="preserve">0 | </v>
      </c>
      <c r="AR112" t="str">
        <v xml:space="preserve">0 | </v>
      </c>
      <c r="AS112" t="str">
        <v xml:space="preserve">0 | </v>
      </c>
      <c r="AT112" t="str">
        <v xml:space="preserve">0 | </v>
      </c>
      <c r="AU112" t="str">
        <v xml:space="preserve">0 | </v>
      </c>
      <c r="AV112" t="str">
        <v xml:space="preserve">0 | </v>
      </c>
      <c r="AW112" t="str">
        <v xml:space="preserve">0 | </v>
      </c>
      <c r="AX112" t="str">
        <v xml:space="preserve">0 | </v>
      </c>
      <c r="AY112" t="str">
        <v xml:space="preserve">0 | </v>
      </c>
      <c r="AZ112" t="str">
        <v xml:space="preserve">0 | </v>
      </c>
      <c r="BA112" t="str">
        <v xml:space="preserve">0 | </v>
      </c>
      <c r="BB112" t="str">
        <v xml:space="preserve">0 | </v>
      </c>
      <c r="BC112" t="str">
        <v xml:space="preserve">0 | </v>
      </c>
      <c r="BD112" t="str">
        <v xml:space="preserve">0 | </v>
      </c>
      <c r="BE112" t="str">
        <v xml:space="preserve">0 | </v>
      </c>
      <c r="BF112" t="str">
        <v xml:space="preserve">0 | </v>
      </c>
      <c r="BG112" t="str">
        <v xml:space="preserve">0 | </v>
      </c>
      <c r="BH112" t="str">
        <v xml:space="preserve">0 | </v>
      </c>
      <c r="BI112" t="str">
        <v xml:space="preserve">0 | </v>
      </c>
      <c r="BJ112" t="str">
        <v xml:space="preserve">0 | </v>
      </c>
      <c r="BK112" t="str">
        <v xml:space="preserve">0 | </v>
      </c>
      <c r="BL112" t="str">
        <v xml:space="preserve">0 | </v>
      </c>
      <c r="BM112" t="str">
        <v xml:space="preserve">0 | </v>
      </c>
      <c r="BN112" t="str">
        <v xml:space="preserve">0 | </v>
      </c>
      <c r="BO112" t="str">
        <v xml:space="preserve">0 | </v>
      </c>
      <c r="BP112" t="str">
        <v xml:space="preserve">0 | </v>
      </c>
      <c r="BQ112" t="str">
        <v xml:space="preserve">0 | </v>
      </c>
      <c r="BR112" t="str">
        <v xml:space="preserve">0 | </v>
      </c>
      <c r="BS112" t="str">
        <v xml:space="preserve">0 | </v>
      </c>
      <c r="BT112" t="str">
        <v xml:space="preserve">0 | </v>
      </c>
      <c r="BU112" t="str">
        <v xml:space="preserve">0 | </v>
      </c>
      <c r="BV112" t="str">
        <v xml:space="preserve">0 | </v>
      </c>
      <c r="BW112" t="str">
        <v xml:space="preserve">0 | </v>
      </c>
      <c r="BX112" t="str">
        <v xml:space="preserve">0 | </v>
      </c>
      <c r="BY112" t="str">
        <v xml:space="preserve">0 | </v>
      </c>
      <c r="BZ112" t="str">
        <v xml:space="preserve">0 | </v>
      </c>
      <c r="CA112" t="str">
        <v xml:space="preserve">0 | </v>
      </c>
      <c r="CB112" t="str">
        <v xml:space="preserve">0 | </v>
      </c>
      <c r="CC112" t="str">
        <v xml:space="preserve">0 | </v>
      </c>
      <c r="CD112" t="str">
        <v xml:space="preserve">0 | </v>
      </c>
      <c r="CE112" t="str">
        <v xml:space="preserve">0 | </v>
      </c>
      <c r="CF112" t="str">
        <v xml:space="preserve">0 | </v>
      </c>
      <c r="CG112" t="str">
        <v xml:space="preserve">0 | </v>
      </c>
      <c r="CH112" t="str">
        <v xml:space="preserve">0 | </v>
      </c>
      <c r="CI112" t="str">
        <v xml:space="preserve">0 | </v>
      </c>
      <c r="CJ112" t="str">
        <v xml:space="preserve">0 | </v>
      </c>
      <c r="CK112" t="str">
        <v xml:space="preserve">0 | </v>
      </c>
      <c r="CL112" t="str">
        <v xml:space="preserve">0 | </v>
      </c>
      <c r="CM112" t="str">
        <v xml:space="preserve">0 | </v>
      </c>
      <c r="CN112" t="str">
        <v xml:space="preserve">0 | </v>
      </c>
      <c r="CO112" t="str">
        <v xml:space="preserve">0 | </v>
      </c>
      <c r="CP112" t="str">
        <v xml:space="preserve">0 | </v>
      </c>
      <c r="CQ112" t="str">
        <v xml:space="preserve">0 | </v>
      </c>
      <c r="CR112" t="str">
        <v xml:space="preserve">0 | </v>
      </c>
      <c r="CS112" t="str">
        <v xml:space="preserve">0 | </v>
      </c>
      <c r="CT112" t="str">
        <v xml:space="preserve">0 | </v>
      </c>
      <c r="CU112" t="str">
        <v xml:space="preserve">0 | </v>
      </c>
      <c r="CV112" t="str">
        <v xml:space="preserve">0 | </v>
      </c>
      <c r="CW112" t="str">
        <v xml:space="preserve">0 | </v>
      </c>
      <c r="CX112" t="str">
        <v xml:space="preserve">0 | </v>
      </c>
      <c r="DQ112" cm="1">
        <f t="array" ref="DQ112:HM112">TRANSPOSE(_xlfn._xlws.SORT(_xlfn._xlws.FILTER(initialConditions[initial_conditions_level],initialConditions[experiment_ID]=A112)))</f>
        <v>0</v>
      </c>
      <c r="DR112">
        <v>0</v>
      </c>
      <c r="DS112">
        <v>0</v>
      </c>
      <c r="DT112">
        <v>0</v>
      </c>
      <c r="DU112">
        <v>0</v>
      </c>
      <c r="DV112">
        <v>0</v>
      </c>
      <c r="DW112">
        <v>0</v>
      </c>
      <c r="DX112">
        <v>0</v>
      </c>
      <c r="DY112">
        <v>0</v>
      </c>
      <c r="DZ112">
        <v>0</v>
      </c>
      <c r="EA112">
        <v>0</v>
      </c>
      <c r="EB112">
        <v>0</v>
      </c>
      <c r="EC112">
        <v>0</v>
      </c>
      <c r="ED112">
        <v>0</v>
      </c>
      <c r="EE112">
        <v>0</v>
      </c>
      <c r="EF112">
        <v>0</v>
      </c>
      <c r="EG112">
        <v>0</v>
      </c>
      <c r="EH112">
        <v>0</v>
      </c>
      <c r="EI112">
        <v>0</v>
      </c>
      <c r="EJ112">
        <v>0</v>
      </c>
      <c r="EK112">
        <v>0</v>
      </c>
      <c r="EL112">
        <v>0</v>
      </c>
      <c r="EM112">
        <v>0</v>
      </c>
      <c r="EN112">
        <v>0</v>
      </c>
      <c r="EO112">
        <v>0</v>
      </c>
      <c r="EP112">
        <v>0</v>
      </c>
      <c r="EQ112">
        <v>0</v>
      </c>
      <c r="ER112">
        <v>0</v>
      </c>
      <c r="ES112">
        <v>0</v>
      </c>
      <c r="ET112">
        <v>0</v>
      </c>
      <c r="EU112">
        <v>0</v>
      </c>
      <c r="EV112">
        <v>0</v>
      </c>
      <c r="EW112">
        <v>0</v>
      </c>
      <c r="EX112">
        <v>0</v>
      </c>
      <c r="EY112">
        <v>0</v>
      </c>
      <c r="EZ112">
        <v>0</v>
      </c>
      <c r="FA112">
        <v>0</v>
      </c>
      <c r="FB112">
        <v>0</v>
      </c>
      <c r="FC112">
        <v>0</v>
      </c>
      <c r="FD112">
        <v>0</v>
      </c>
      <c r="FE112">
        <v>0</v>
      </c>
      <c r="FF112">
        <v>0</v>
      </c>
      <c r="FG112">
        <v>0</v>
      </c>
      <c r="FH112">
        <v>0</v>
      </c>
      <c r="FI112">
        <v>0</v>
      </c>
      <c r="FJ112">
        <v>0</v>
      </c>
      <c r="FK112">
        <v>0</v>
      </c>
      <c r="FL112">
        <v>0</v>
      </c>
      <c r="FM112">
        <v>0</v>
      </c>
      <c r="FN112">
        <v>0</v>
      </c>
      <c r="FO112">
        <v>0</v>
      </c>
      <c r="FP112">
        <v>0</v>
      </c>
      <c r="FQ112">
        <v>0</v>
      </c>
      <c r="FR112">
        <v>0</v>
      </c>
      <c r="FS112">
        <v>0</v>
      </c>
      <c r="FT112">
        <v>0</v>
      </c>
      <c r="FU112">
        <v>0</v>
      </c>
      <c r="FV112">
        <v>0</v>
      </c>
      <c r="FW112">
        <v>0</v>
      </c>
      <c r="FX112">
        <v>0</v>
      </c>
      <c r="FY112">
        <v>0</v>
      </c>
      <c r="FZ112">
        <v>0</v>
      </c>
      <c r="GA112">
        <v>0</v>
      </c>
      <c r="GB112">
        <v>0</v>
      </c>
      <c r="GC112">
        <v>0</v>
      </c>
      <c r="GD112">
        <v>0</v>
      </c>
      <c r="GE112">
        <v>0</v>
      </c>
      <c r="GF112">
        <v>0</v>
      </c>
      <c r="GG112">
        <v>0</v>
      </c>
      <c r="GH112">
        <v>0</v>
      </c>
      <c r="GI112">
        <v>0</v>
      </c>
      <c r="GJ112">
        <v>0</v>
      </c>
      <c r="GK112">
        <v>0</v>
      </c>
      <c r="GL112">
        <v>0</v>
      </c>
      <c r="GM112">
        <v>0</v>
      </c>
      <c r="GN112">
        <v>0</v>
      </c>
      <c r="GO112">
        <v>0</v>
      </c>
      <c r="GP112">
        <v>0</v>
      </c>
      <c r="GQ112">
        <v>0</v>
      </c>
      <c r="GR112">
        <v>0</v>
      </c>
      <c r="GS112">
        <v>0</v>
      </c>
      <c r="GT112">
        <v>0</v>
      </c>
      <c r="GU112">
        <v>0</v>
      </c>
      <c r="GV112">
        <v>0</v>
      </c>
      <c r="GW112">
        <v>0</v>
      </c>
      <c r="GX112">
        <v>0</v>
      </c>
      <c r="GY112">
        <v>0</v>
      </c>
      <c r="GZ112">
        <v>0</v>
      </c>
      <c r="HA112">
        <v>0</v>
      </c>
      <c r="HB112">
        <v>0</v>
      </c>
      <c r="HC112">
        <v>0</v>
      </c>
      <c r="HD112">
        <v>0</v>
      </c>
      <c r="HE112">
        <v>0</v>
      </c>
      <c r="HF112">
        <v>0</v>
      </c>
      <c r="HG112">
        <v>0</v>
      </c>
      <c r="HH112">
        <v>0</v>
      </c>
      <c r="HI112">
        <v>0</v>
      </c>
      <c r="HJ112">
        <v>0</v>
      </c>
      <c r="HK112">
        <v>0</v>
      </c>
      <c r="HL112">
        <v>0</v>
      </c>
      <c r="HM112" t="str">
        <v/>
      </c>
    </row>
    <row r="113" spans="2:221" x14ac:dyDescent="0.35">
      <c r="B113" t="str" cm="1">
        <f t="array" ref="B113:CX113">TRANSPOSE(_xlfn._xlws.SORT(_xlfn._xlws.FILTER(initialConditions[initial_conditions_level]&amp;" | "&amp;initialConditions[initial_conditions_name],initialConditions[experiment_ID]=A113)))</f>
        <v xml:space="preserve"> | </v>
      </c>
      <c r="C113" t="str">
        <v xml:space="preserve">0 | </v>
      </c>
      <c r="D113" t="str">
        <v xml:space="preserve">0 | </v>
      </c>
      <c r="E113" t="str">
        <v xml:space="preserve">0 | </v>
      </c>
      <c r="F113" t="str">
        <v xml:space="preserve">0 | </v>
      </c>
      <c r="G113" t="str">
        <v xml:space="preserve">0 | </v>
      </c>
      <c r="H113" t="str">
        <v xml:space="preserve">0 | </v>
      </c>
      <c r="I113" t="str">
        <v xml:space="preserve">0 | </v>
      </c>
      <c r="J113" t="str">
        <v xml:space="preserve">0 | </v>
      </c>
      <c r="K113" t="str">
        <v xml:space="preserve">0 | </v>
      </c>
      <c r="L113" t="str">
        <v xml:space="preserve">0 | </v>
      </c>
      <c r="M113" t="str">
        <v xml:space="preserve">0 | </v>
      </c>
      <c r="N113" t="str">
        <v xml:space="preserve">0 | </v>
      </c>
      <c r="O113" t="str">
        <v xml:space="preserve">0 | </v>
      </c>
      <c r="P113" t="str">
        <v xml:space="preserve">0 | </v>
      </c>
      <c r="Q113" t="str">
        <v xml:space="preserve">0 | </v>
      </c>
      <c r="R113" t="str">
        <v xml:space="preserve">0 | </v>
      </c>
      <c r="S113" t="str">
        <v xml:space="preserve">0 | </v>
      </c>
      <c r="T113" t="str">
        <v xml:space="preserve">0 | </v>
      </c>
      <c r="U113" t="str">
        <v xml:space="preserve">0 | </v>
      </c>
      <c r="V113" t="str">
        <v xml:space="preserve">0 | </v>
      </c>
      <c r="W113" t="str">
        <v xml:space="preserve">0 | </v>
      </c>
      <c r="X113" t="str">
        <v xml:space="preserve">0 | </v>
      </c>
      <c r="Y113" t="str">
        <v xml:space="preserve">0 | </v>
      </c>
      <c r="Z113" t="str">
        <v xml:space="preserve">0 | </v>
      </c>
      <c r="AA113" t="str">
        <v xml:space="preserve">0 | </v>
      </c>
      <c r="AB113" t="str">
        <v xml:space="preserve">0 | </v>
      </c>
      <c r="AC113" t="str">
        <v xml:space="preserve">0 | </v>
      </c>
      <c r="AD113" t="str">
        <v xml:space="preserve">0 | </v>
      </c>
      <c r="AE113" t="str">
        <v xml:space="preserve">0 | </v>
      </c>
      <c r="AF113" t="str">
        <v xml:space="preserve">0 | </v>
      </c>
      <c r="AG113" t="str">
        <v xml:space="preserve">0 | </v>
      </c>
      <c r="AH113" t="str">
        <v xml:space="preserve">0 | </v>
      </c>
      <c r="AI113" t="str">
        <v xml:space="preserve">0 | </v>
      </c>
      <c r="AJ113" t="str">
        <v xml:space="preserve">0 | </v>
      </c>
      <c r="AK113" t="str">
        <v xml:space="preserve">0 | </v>
      </c>
      <c r="AL113" t="str">
        <v xml:space="preserve">0 | </v>
      </c>
      <c r="AM113" t="str">
        <v xml:space="preserve">0 | </v>
      </c>
      <c r="AN113" t="str">
        <v xml:space="preserve">0 | </v>
      </c>
      <c r="AO113" t="str">
        <v xml:space="preserve">0 | </v>
      </c>
      <c r="AP113" t="str">
        <v xml:space="preserve">0 | </v>
      </c>
      <c r="AQ113" t="str">
        <v xml:space="preserve">0 | </v>
      </c>
      <c r="AR113" t="str">
        <v xml:space="preserve">0 | </v>
      </c>
      <c r="AS113" t="str">
        <v xml:space="preserve">0 | </v>
      </c>
      <c r="AT113" t="str">
        <v xml:space="preserve">0 | </v>
      </c>
      <c r="AU113" t="str">
        <v xml:space="preserve">0 | </v>
      </c>
      <c r="AV113" t="str">
        <v xml:space="preserve">0 | </v>
      </c>
      <c r="AW113" t="str">
        <v xml:space="preserve">0 | </v>
      </c>
      <c r="AX113" t="str">
        <v xml:space="preserve">0 | </v>
      </c>
      <c r="AY113" t="str">
        <v xml:space="preserve">0 | </v>
      </c>
      <c r="AZ113" t="str">
        <v xml:space="preserve">0 | </v>
      </c>
      <c r="BA113" t="str">
        <v xml:space="preserve">0 | </v>
      </c>
      <c r="BB113" t="str">
        <v xml:space="preserve">0 | </v>
      </c>
      <c r="BC113" t="str">
        <v xml:space="preserve">0 | </v>
      </c>
      <c r="BD113" t="str">
        <v xml:space="preserve">0 | </v>
      </c>
      <c r="BE113" t="str">
        <v xml:space="preserve">0 | </v>
      </c>
      <c r="BF113" t="str">
        <v xml:space="preserve">0 | </v>
      </c>
      <c r="BG113" t="str">
        <v xml:space="preserve">0 | </v>
      </c>
      <c r="BH113" t="str">
        <v xml:space="preserve">0 | </v>
      </c>
      <c r="BI113" t="str">
        <v xml:space="preserve">0 | </v>
      </c>
      <c r="BJ113" t="str">
        <v xml:space="preserve">0 | </v>
      </c>
      <c r="BK113" t="str">
        <v xml:space="preserve">0 | </v>
      </c>
      <c r="BL113" t="str">
        <v xml:space="preserve">0 | </v>
      </c>
      <c r="BM113" t="str">
        <v xml:space="preserve">0 | </v>
      </c>
      <c r="BN113" t="str">
        <v xml:space="preserve">0 | </v>
      </c>
      <c r="BO113" t="str">
        <v xml:space="preserve">0 | </v>
      </c>
      <c r="BP113" t="str">
        <v xml:space="preserve">0 | </v>
      </c>
      <c r="BQ113" t="str">
        <v xml:space="preserve">0 | </v>
      </c>
      <c r="BR113" t="str">
        <v xml:space="preserve">0 | </v>
      </c>
      <c r="BS113" t="str">
        <v xml:space="preserve">0 | </v>
      </c>
      <c r="BT113" t="str">
        <v xml:space="preserve">0 | </v>
      </c>
      <c r="BU113" t="str">
        <v xml:space="preserve">0 | </v>
      </c>
      <c r="BV113" t="str">
        <v xml:space="preserve">0 | </v>
      </c>
      <c r="BW113" t="str">
        <v xml:space="preserve">0 | </v>
      </c>
      <c r="BX113" t="str">
        <v xml:space="preserve">0 | </v>
      </c>
      <c r="BY113" t="str">
        <v xml:space="preserve">0 | </v>
      </c>
      <c r="BZ113" t="str">
        <v xml:space="preserve">0 | </v>
      </c>
      <c r="CA113" t="str">
        <v xml:space="preserve">0 | </v>
      </c>
      <c r="CB113" t="str">
        <v xml:space="preserve">0 | </v>
      </c>
      <c r="CC113" t="str">
        <v xml:space="preserve">0 | </v>
      </c>
      <c r="CD113" t="str">
        <v xml:space="preserve">0 | </v>
      </c>
      <c r="CE113" t="str">
        <v xml:space="preserve">0 | </v>
      </c>
      <c r="CF113" t="str">
        <v xml:space="preserve">0 | </v>
      </c>
      <c r="CG113" t="str">
        <v xml:space="preserve">0 | </v>
      </c>
      <c r="CH113" t="str">
        <v xml:space="preserve">0 | </v>
      </c>
      <c r="CI113" t="str">
        <v xml:space="preserve">0 | </v>
      </c>
      <c r="CJ113" t="str">
        <v xml:space="preserve">0 | </v>
      </c>
      <c r="CK113" t="str">
        <v xml:space="preserve">0 | </v>
      </c>
      <c r="CL113" t="str">
        <v xml:space="preserve">0 | </v>
      </c>
      <c r="CM113" t="str">
        <v xml:space="preserve">0 | </v>
      </c>
      <c r="CN113" t="str">
        <v xml:space="preserve">0 | </v>
      </c>
      <c r="CO113" t="str">
        <v xml:space="preserve">0 | </v>
      </c>
      <c r="CP113" t="str">
        <v xml:space="preserve">0 | </v>
      </c>
      <c r="CQ113" t="str">
        <v xml:space="preserve">0 | </v>
      </c>
      <c r="CR113" t="str">
        <v xml:space="preserve">0 | </v>
      </c>
      <c r="CS113" t="str">
        <v xml:space="preserve">0 | </v>
      </c>
      <c r="CT113" t="str">
        <v xml:space="preserve">0 | </v>
      </c>
      <c r="CU113" t="str">
        <v xml:space="preserve">0 | </v>
      </c>
      <c r="CV113" t="str">
        <v xml:space="preserve">0 | </v>
      </c>
      <c r="CW113" t="str">
        <v xml:space="preserve">0 | </v>
      </c>
      <c r="CX113" t="str">
        <v xml:space="preserve">0 | </v>
      </c>
      <c r="DQ113" cm="1">
        <f t="array" ref="DQ113:HM113">TRANSPOSE(_xlfn._xlws.SORT(_xlfn._xlws.FILTER(initialConditions[initial_conditions_level],initialConditions[experiment_ID]=A113)))</f>
        <v>0</v>
      </c>
      <c r="DR113">
        <v>0</v>
      </c>
      <c r="DS113">
        <v>0</v>
      </c>
      <c r="DT113">
        <v>0</v>
      </c>
      <c r="DU113">
        <v>0</v>
      </c>
      <c r="DV113">
        <v>0</v>
      </c>
      <c r="DW113">
        <v>0</v>
      </c>
      <c r="DX113">
        <v>0</v>
      </c>
      <c r="DY113">
        <v>0</v>
      </c>
      <c r="DZ113">
        <v>0</v>
      </c>
      <c r="EA113">
        <v>0</v>
      </c>
      <c r="EB113">
        <v>0</v>
      </c>
      <c r="EC113">
        <v>0</v>
      </c>
      <c r="ED113">
        <v>0</v>
      </c>
      <c r="EE113">
        <v>0</v>
      </c>
      <c r="EF113">
        <v>0</v>
      </c>
      <c r="EG113">
        <v>0</v>
      </c>
      <c r="EH113">
        <v>0</v>
      </c>
      <c r="EI113">
        <v>0</v>
      </c>
      <c r="EJ113">
        <v>0</v>
      </c>
      <c r="EK113">
        <v>0</v>
      </c>
      <c r="EL113">
        <v>0</v>
      </c>
      <c r="EM113">
        <v>0</v>
      </c>
      <c r="EN113">
        <v>0</v>
      </c>
      <c r="EO113">
        <v>0</v>
      </c>
      <c r="EP113">
        <v>0</v>
      </c>
      <c r="EQ113">
        <v>0</v>
      </c>
      <c r="ER113">
        <v>0</v>
      </c>
      <c r="ES113">
        <v>0</v>
      </c>
      <c r="ET113">
        <v>0</v>
      </c>
      <c r="EU113">
        <v>0</v>
      </c>
      <c r="EV113">
        <v>0</v>
      </c>
      <c r="EW113">
        <v>0</v>
      </c>
      <c r="EX113">
        <v>0</v>
      </c>
      <c r="EY113">
        <v>0</v>
      </c>
      <c r="EZ113">
        <v>0</v>
      </c>
      <c r="FA113">
        <v>0</v>
      </c>
      <c r="FB113">
        <v>0</v>
      </c>
      <c r="FC113">
        <v>0</v>
      </c>
      <c r="FD113">
        <v>0</v>
      </c>
      <c r="FE113">
        <v>0</v>
      </c>
      <c r="FF113">
        <v>0</v>
      </c>
      <c r="FG113">
        <v>0</v>
      </c>
      <c r="FH113">
        <v>0</v>
      </c>
      <c r="FI113">
        <v>0</v>
      </c>
      <c r="FJ113">
        <v>0</v>
      </c>
      <c r="FK113">
        <v>0</v>
      </c>
      <c r="FL113">
        <v>0</v>
      </c>
      <c r="FM113">
        <v>0</v>
      </c>
      <c r="FN113">
        <v>0</v>
      </c>
      <c r="FO113">
        <v>0</v>
      </c>
      <c r="FP113">
        <v>0</v>
      </c>
      <c r="FQ113">
        <v>0</v>
      </c>
      <c r="FR113">
        <v>0</v>
      </c>
      <c r="FS113">
        <v>0</v>
      </c>
      <c r="FT113">
        <v>0</v>
      </c>
      <c r="FU113">
        <v>0</v>
      </c>
      <c r="FV113">
        <v>0</v>
      </c>
      <c r="FW113">
        <v>0</v>
      </c>
      <c r="FX113">
        <v>0</v>
      </c>
      <c r="FY113">
        <v>0</v>
      </c>
      <c r="FZ113">
        <v>0</v>
      </c>
      <c r="GA113">
        <v>0</v>
      </c>
      <c r="GB113">
        <v>0</v>
      </c>
      <c r="GC113">
        <v>0</v>
      </c>
      <c r="GD113">
        <v>0</v>
      </c>
      <c r="GE113">
        <v>0</v>
      </c>
      <c r="GF113">
        <v>0</v>
      </c>
      <c r="GG113">
        <v>0</v>
      </c>
      <c r="GH113">
        <v>0</v>
      </c>
      <c r="GI113">
        <v>0</v>
      </c>
      <c r="GJ113">
        <v>0</v>
      </c>
      <c r="GK113">
        <v>0</v>
      </c>
      <c r="GL113">
        <v>0</v>
      </c>
      <c r="GM113">
        <v>0</v>
      </c>
      <c r="GN113">
        <v>0</v>
      </c>
      <c r="GO113">
        <v>0</v>
      </c>
      <c r="GP113">
        <v>0</v>
      </c>
      <c r="GQ113">
        <v>0</v>
      </c>
      <c r="GR113">
        <v>0</v>
      </c>
      <c r="GS113">
        <v>0</v>
      </c>
      <c r="GT113">
        <v>0</v>
      </c>
      <c r="GU113">
        <v>0</v>
      </c>
      <c r="GV113">
        <v>0</v>
      </c>
      <c r="GW113">
        <v>0</v>
      </c>
      <c r="GX113">
        <v>0</v>
      </c>
      <c r="GY113">
        <v>0</v>
      </c>
      <c r="GZ113">
        <v>0</v>
      </c>
      <c r="HA113">
        <v>0</v>
      </c>
      <c r="HB113">
        <v>0</v>
      </c>
      <c r="HC113">
        <v>0</v>
      </c>
      <c r="HD113">
        <v>0</v>
      </c>
      <c r="HE113">
        <v>0</v>
      </c>
      <c r="HF113">
        <v>0</v>
      </c>
      <c r="HG113">
        <v>0</v>
      </c>
      <c r="HH113">
        <v>0</v>
      </c>
      <c r="HI113">
        <v>0</v>
      </c>
      <c r="HJ113">
        <v>0</v>
      </c>
      <c r="HK113">
        <v>0</v>
      </c>
      <c r="HL113">
        <v>0</v>
      </c>
      <c r="HM113" t="str">
        <v/>
      </c>
    </row>
    <row r="114" spans="2:221" x14ac:dyDescent="0.35">
      <c r="B114" t="str" cm="1">
        <f t="array" ref="B114:CX114">TRANSPOSE(_xlfn._xlws.SORT(_xlfn._xlws.FILTER(initialConditions[initial_conditions_level]&amp;" | "&amp;initialConditions[initial_conditions_name],initialConditions[experiment_ID]=A114)))</f>
        <v xml:space="preserve"> | </v>
      </c>
      <c r="C114" t="str">
        <v xml:space="preserve">0 | </v>
      </c>
      <c r="D114" t="str">
        <v xml:space="preserve">0 | </v>
      </c>
      <c r="E114" t="str">
        <v xml:space="preserve">0 | </v>
      </c>
      <c r="F114" t="str">
        <v xml:space="preserve">0 | </v>
      </c>
      <c r="G114" t="str">
        <v xml:space="preserve">0 | </v>
      </c>
      <c r="H114" t="str">
        <v xml:space="preserve">0 | </v>
      </c>
      <c r="I114" t="str">
        <v xml:space="preserve">0 | </v>
      </c>
      <c r="J114" t="str">
        <v xml:space="preserve">0 | </v>
      </c>
      <c r="K114" t="str">
        <v xml:space="preserve">0 | </v>
      </c>
      <c r="L114" t="str">
        <v xml:space="preserve">0 | </v>
      </c>
      <c r="M114" t="str">
        <v xml:space="preserve">0 | </v>
      </c>
      <c r="N114" t="str">
        <v xml:space="preserve">0 | </v>
      </c>
      <c r="O114" t="str">
        <v xml:space="preserve">0 | </v>
      </c>
      <c r="P114" t="str">
        <v xml:space="preserve">0 | </v>
      </c>
      <c r="Q114" t="str">
        <v xml:space="preserve">0 | </v>
      </c>
      <c r="R114" t="str">
        <v xml:space="preserve">0 | </v>
      </c>
      <c r="S114" t="str">
        <v xml:space="preserve">0 | </v>
      </c>
      <c r="T114" t="str">
        <v xml:space="preserve">0 | </v>
      </c>
      <c r="U114" t="str">
        <v xml:space="preserve">0 | </v>
      </c>
      <c r="V114" t="str">
        <v xml:space="preserve">0 | </v>
      </c>
      <c r="W114" t="str">
        <v xml:space="preserve">0 | </v>
      </c>
      <c r="X114" t="str">
        <v xml:space="preserve">0 | </v>
      </c>
      <c r="Y114" t="str">
        <v xml:space="preserve">0 | </v>
      </c>
      <c r="Z114" t="str">
        <v xml:space="preserve">0 | </v>
      </c>
      <c r="AA114" t="str">
        <v xml:space="preserve">0 | </v>
      </c>
      <c r="AB114" t="str">
        <v xml:space="preserve">0 | </v>
      </c>
      <c r="AC114" t="str">
        <v xml:space="preserve">0 | </v>
      </c>
      <c r="AD114" t="str">
        <v xml:space="preserve">0 | </v>
      </c>
      <c r="AE114" t="str">
        <v xml:space="preserve">0 | </v>
      </c>
      <c r="AF114" t="str">
        <v xml:space="preserve">0 | </v>
      </c>
      <c r="AG114" t="str">
        <v xml:space="preserve">0 | </v>
      </c>
      <c r="AH114" t="str">
        <v xml:space="preserve">0 | </v>
      </c>
      <c r="AI114" t="str">
        <v xml:space="preserve">0 | </v>
      </c>
      <c r="AJ114" t="str">
        <v xml:space="preserve">0 | </v>
      </c>
      <c r="AK114" t="str">
        <v xml:space="preserve">0 | </v>
      </c>
      <c r="AL114" t="str">
        <v xml:space="preserve">0 | </v>
      </c>
      <c r="AM114" t="str">
        <v xml:space="preserve">0 | </v>
      </c>
      <c r="AN114" t="str">
        <v xml:space="preserve">0 | </v>
      </c>
      <c r="AO114" t="str">
        <v xml:space="preserve">0 | </v>
      </c>
      <c r="AP114" t="str">
        <v xml:space="preserve">0 | </v>
      </c>
      <c r="AQ114" t="str">
        <v xml:space="preserve">0 | </v>
      </c>
      <c r="AR114" t="str">
        <v xml:space="preserve">0 | </v>
      </c>
      <c r="AS114" t="str">
        <v xml:space="preserve">0 | </v>
      </c>
      <c r="AT114" t="str">
        <v xml:space="preserve">0 | </v>
      </c>
      <c r="AU114" t="str">
        <v xml:space="preserve">0 | </v>
      </c>
      <c r="AV114" t="str">
        <v xml:space="preserve">0 | </v>
      </c>
      <c r="AW114" t="str">
        <v xml:space="preserve">0 | </v>
      </c>
      <c r="AX114" t="str">
        <v xml:space="preserve">0 | </v>
      </c>
      <c r="AY114" t="str">
        <v xml:space="preserve">0 | </v>
      </c>
      <c r="AZ114" t="str">
        <v xml:space="preserve">0 | </v>
      </c>
      <c r="BA114" t="str">
        <v xml:space="preserve">0 | </v>
      </c>
      <c r="BB114" t="str">
        <v xml:space="preserve">0 | </v>
      </c>
      <c r="BC114" t="str">
        <v xml:space="preserve">0 | </v>
      </c>
      <c r="BD114" t="str">
        <v xml:space="preserve">0 | </v>
      </c>
      <c r="BE114" t="str">
        <v xml:space="preserve">0 | </v>
      </c>
      <c r="BF114" t="str">
        <v xml:space="preserve">0 | </v>
      </c>
      <c r="BG114" t="str">
        <v xml:space="preserve">0 | </v>
      </c>
      <c r="BH114" t="str">
        <v xml:space="preserve">0 | </v>
      </c>
      <c r="BI114" t="str">
        <v xml:space="preserve">0 | </v>
      </c>
      <c r="BJ114" t="str">
        <v xml:space="preserve">0 | </v>
      </c>
      <c r="BK114" t="str">
        <v xml:space="preserve">0 | </v>
      </c>
      <c r="BL114" t="str">
        <v xml:space="preserve">0 | </v>
      </c>
      <c r="BM114" t="str">
        <v xml:space="preserve">0 | </v>
      </c>
      <c r="BN114" t="str">
        <v xml:space="preserve">0 | </v>
      </c>
      <c r="BO114" t="str">
        <v xml:space="preserve">0 | </v>
      </c>
      <c r="BP114" t="str">
        <v xml:space="preserve">0 | </v>
      </c>
      <c r="BQ114" t="str">
        <v xml:space="preserve">0 | </v>
      </c>
      <c r="BR114" t="str">
        <v xml:space="preserve">0 | </v>
      </c>
      <c r="BS114" t="str">
        <v xml:space="preserve">0 | </v>
      </c>
      <c r="BT114" t="str">
        <v xml:space="preserve">0 | </v>
      </c>
      <c r="BU114" t="str">
        <v xml:space="preserve">0 | </v>
      </c>
      <c r="BV114" t="str">
        <v xml:space="preserve">0 | </v>
      </c>
      <c r="BW114" t="str">
        <v xml:space="preserve">0 | </v>
      </c>
      <c r="BX114" t="str">
        <v xml:space="preserve">0 | </v>
      </c>
      <c r="BY114" t="str">
        <v xml:space="preserve">0 | </v>
      </c>
      <c r="BZ114" t="str">
        <v xml:space="preserve">0 | </v>
      </c>
      <c r="CA114" t="str">
        <v xml:space="preserve">0 | </v>
      </c>
      <c r="CB114" t="str">
        <v xml:space="preserve">0 | </v>
      </c>
      <c r="CC114" t="str">
        <v xml:space="preserve">0 | </v>
      </c>
      <c r="CD114" t="str">
        <v xml:space="preserve">0 | </v>
      </c>
      <c r="CE114" t="str">
        <v xml:space="preserve">0 | </v>
      </c>
      <c r="CF114" t="str">
        <v xml:space="preserve">0 | </v>
      </c>
      <c r="CG114" t="str">
        <v xml:space="preserve">0 | </v>
      </c>
      <c r="CH114" t="str">
        <v xml:space="preserve">0 | </v>
      </c>
      <c r="CI114" t="str">
        <v xml:space="preserve">0 | </v>
      </c>
      <c r="CJ114" t="str">
        <v xml:space="preserve">0 | </v>
      </c>
      <c r="CK114" t="str">
        <v xml:space="preserve">0 | </v>
      </c>
      <c r="CL114" t="str">
        <v xml:space="preserve">0 | </v>
      </c>
      <c r="CM114" t="str">
        <v xml:space="preserve">0 | </v>
      </c>
      <c r="CN114" t="str">
        <v xml:space="preserve">0 | </v>
      </c>
      <c r="CO114" t="str">
        <v xml:space="preserve">0 | </v>
      </c>
      <c r="CP114" t="str">
        <v xml:space="preserve">0 | </v>
      </c>
      <c r="CQ114" t="str">
        <v xml:space="preserve">0 | </v>
      </c>
      <c r="CR114" t="str">
        <v xml:space="preserve">0 | </v>
      </c>
      <c r="CS114" t="str">
        <v xml:space="preserve">0 | </v>
      </c>
      <c r="CT114" t="str">
        <v xml:space="preserve">0 | </v>
      </c>
      <c r="CU114" t="str">
        <v xml:space="preserve">0 | </v>
      </c>
      <c r="CV114" t="str">
        <v xml:space="preserve">0 | </v>
      </c>
      <c r="CW114" t="str">
        <v xml:space="preserve">0 | </v>
      </c>
      <c r="CX114" t="str">
        <v xml:space="preserve">0 | </v>
      </c>
      <c r="DQ114" cm="1">
        <f t="array" ref="DQ114:HM114">TRANSPOSE(_xlfn._xlws.SORT(_xlfn._xlws.FILTER(initialConditions[initial_conditions_level],initialConditions[experiment_ID]=A114)))</f>
        <v>0</v>
      </c>
      <c r="DR114">
        <v>0</v>
      </c>
      <c r="DS114">
        <v>0</v>
      </c>
      <c r="DT114">
        <v>0</v>
      </c>
      <c r="DU114">
        <v>0</v>
      </c>
      <c r="DV114">
        <v>0</v>
      </c>
      <c r="DW114">
        <v>0</v>
      </c>
      <c r="DX114">
        <v>0</v>
      </c>
      <c r="DY114">
        <v>0</v>
      </c>
      <c r="DZ114">
        <v>0</v>
      </c>
      <c r="EA114">
        <v>0</v>
      </c>
      <c r="EB114">
        <v>0</v>
      </c>
      <c r="EC114">
        <v>0</v>
      </c>
      <c r="ED114">
        <v>0</v>
      </c>
      <c r="EE114">
        <v>0</v>
      </c>
      <c r="EF114">
        <v>0</v>
      </c>
      <c r="EG114">
        <v>0</v>
      </c>
      <c r="EH114">
        <v>0</v>
      </c>
      <c r="EI114">
        <v>0</v>
      </c>
      <c r="EJ114">
        <v>0</v>
      </c>
      <c r="EK114">
        <v>0</v>
      </c>
      <c r="EL114">
        <v>0</v>
      </c>
      <c r="EM114">
        <v>0</v>
      </c>
      <c r="EN114">
        <v>0</v>
      </c>
      <c r="EO114">
        <v>0</v>
      </c>
      <c r="EP114">
        <v>0</v>
      </c>
      <c r="EQ114">
        <v>0</v>
      </c>
      <c r="ER114">
        <v>0</v>
      </c>
      <c r="ES114">
        <v>0</v>
      </c>
      <c r="ET114">
        <v>0</v>
      </c>
      <c r="EU114">
        <v>0</v>
      </c>
      <c r="EV114">
        <v>0</v>
      </c>
      <c r="EW114">
        <v>0</v>
      </c>
      <c r="EX114">
        <v>0</v>
      </c>
      <c r="EY114">
        <v>0</v>
      </c>
      <c r="EZ114">
        <v>0</v>
      </c>
      <c r="FA114">
        <v>0</v>
      </c>
      <c r="FB114">
        <v>0</v>
      </c>
      <c r="FC114">
        <v>0</v>
      </c>
      <c r="FD114">
        <v>0</v>
      </c>
      <c r="FE114">
        <v>0</v>
      </c>
      <c r="FF114">
        <v>0</v>
      </c>
      <c r="FG114">
        <v>0</v>
      </c>
      <c r="FH114">
        <v>0</v>
      </c>
      <c r="FI114">
        <v>0</v>
      </c>
      <c r="FJ114">
        <v>0</v>
      </c>
      <c r="FK114">
        <v>0</v>
      </c>
      <c r="FL114">
        <v>0</v>
      </c>
      <c r="FM114">
        <v>0</v>
      </c>
      <c r="FN114">
        <v>0</v>
      </c>
      <c r="FO114">
        <v>0</v>
      </c>
      <c r="FP114">
        <v>0</v>
      </c>
      <c r="FQ114">
        <v>0</v>
      </c>
      <c r="FR114">
        <v>0</v>
      </c>
      <c r="FS114">
        <v>0</v>
      </c>
      <c r="FT114">
        <v>0</v>
      </c>
      <c r="FU114">
        <v>0</v>
      </c>
      <c r="FV114">
        <v>0</v>
      </c>
      <c r="FW114">
        <v>0</v>
      </c>
      <c r="FX114">
        <v>0</v>
      </c>
      <c r="FY114">
        <v>0</v>
      </c>
      <c r="FZ114">
        <v>0</v>
      </c>
      <c r="GA114">
        <v>0</v>
      </c>
      <c r="GB114">
        <v>0</v>
      </c>
      <c r="GC114">
        <v>0</v>
      </c>
      <c r="GD114">
        <v>0</v>
      </c>
      <c r="GE114">
        <v>0</v>
      </c>
      <c r="GF114">
        <v>0</v>
      </c>
      <c r="GG114">
        <v>0</v>
      </c>
      <c r="GH114">
        <v>0</v>
      </c>
      <c r="GI114">
        <v>0</v>
      </c>
      <c r="GJ114">
        <v>0</v>
      </c>
      <c r="GK114">
        <v>0</v>
      </c>
      <c r="GL114">
        <v>0</v>
      </c>
      <c r="GM114">
        <v>0</v>
      </c>
      <c r="GN114">
        <v>0</v>
      </c>
      <c r="GO114">
        <v>0</v>
      </c>
      <c r="GP114">
        <v>0</v>
      </c>
      <c r="GQ114">
        <v>0</v>
      </c>
      <c r="GR114">
        <v>0</v>
      </c>
      <c r="GS114">
        <v>0</v>
      </c>
      <c r="GT114">
        <v>0</v>
      </c>
      <c r="GU114">
        <v>0</v>
      </c>
      <c r="GV114">
        <v>0</v>
      </c>
      <c r="GW114">
        <v>0</v>
      </c>
      <c r="GX114">
        <v>0</v>
      </c>
      <c r="GY114">
        <v>0</v>
      </c>
      <c r="GZ114">
        <v>0</v>
      </c>
      <c r="HA114">
        <v>0</v>
      </c>
      <c r="HB114">
        <v>0</v>
      </c>
      <c r="HC114">
        <v>0</v>
      </c>
      <c r="HD114">
        <v>0</v>
      </c>
      <c r="HE114">
        <v>0</v>
      </c>
      <c r="HF114">
        <v>0</v>
      </c>
      <c r="HG114">
        <v>0</v>
      </c>
      <c r="HH114">
        <v>0</v>
      </c>
      <c r="HI114">
        <v>0</v>
      </c>
      <c r="HJ114">
        <v>0</v>
      </c>
      <c r="HK114">
        <v>0</v>
      </c>
      <c r="HL114">
        <v>0</v>
      </c>
      <c r="HM114" t="str">
        <v/>
      </c>
    </row>
    <row r="115" spans="2:221" x14ac:dyDescent="0.35">
      <c r="B115" t="str" cm="1">
        <f t="array" ref="B115:CX115">TRANSPOSE(_xlfn._xlws.SORT(_xlfn._xlws.FILTER(initialConditions[initial_conditions_level]&amp;" | "&amp;initialConditions[initial_conditions_name],initialConditions[experiment_ID]=A115)))</f>
        <v xml:space="preserve"> | </v>
      </c>
      <c r="C115" t="str">
        <v xml:space="preserve">0 | </v>
      </c>
      <c r="D115" t="str">
        <v xml:space="preserve">0 | </v>
      </c>
      <c r="E115" t="str">
        <v xml:space="preserve">0 | </v>
      </c>
      <c r="F115" t="str">
        <v xml:space="preserve">0 | </v>
      </c>
      <c r="G115" t="str">
        <v xml:space="preserve">0 | </v>
      </c>
      <c r="H115" t="str">
        <v xml:space="preserve">0 | </v>
      </c>
      <c r="I115" t="str">
        <v xml:space="preserve">0 | </v>
      </c>
      <c r="J115" t="str">
        <v xml:space="preserve">0 | </v>
      </c>
      <c r="K115" t="str">
        <v xml:space="preserve">0 | </v>
      </c>
      <c r="L115" t="str">
        <v xml:space="preserve">0 | </v>
      </c>
      <c r="M115" t="str">
        <v xml:space="preserve">0 | </v>
      </c>
      <c r="N115" t="str">
        <v xml:space="preserve">0 | </v>
      </c>
      <c r="O115" t="str">
        <v xml:space="preserve">0 | </v>
      </c>
      <c r="P115" t="str">
        <v xml:space="preserve">0 | </v>
      </c>
      <c r="Q115" t="str">
        <v xml:space="preserve">0 | </v>
      </c>
      <c r="R115" t="str">
        <v xml:space="preserve">0 | </v>
      </c>
      <c r="S115" t="str">
        <v xml:space="preserve">0 | </v>
      </c>
      <c r="T115" t="str">
        <v xml:space="preserve">0 | </v>
      </c>
      <c r="U115" t="str">
        <v xml:space="preserve">0 | </v>
      </c>
      <c r="V115" t="str">
        <v xml:space="preserve">0 | </v>
      </c>
      <c r="W115" t="str">
        <v xml:space="preserve">0 | </v>
      </c>
      <c r="X115" t="str">
        <v xml:space="preserve">0 | </v>
      </c>
      <c r="Y115" t="str">
        <v xml:space="preserve">0 | </v>
      </c>
      <c r="Z115" t="str">
        <v xml:space="preserve">0 | </v>
      </c>
      <c r="AA115" t="str">
        <v xml:space="preserve">0 | </v>
      </c>
      <c r="AB115" t="str">
        <v xml:space="preserve">0 | </v>
      </c>
      <c r="AC115" t="str">
        <v xml:space="preserve">0 | </v>
      </c>
      <c r="AD115" t="str">
        <v xml:space="preserve">0 | </v>
      </c>
      <c r="AE115" t="str">
        <v xml:space="preserve">0 | </v>
      </c>
      <c r="AF115" t="str">
        <v xml:space="preserve">0 | </v>
      </c>
      <c r="AG115" t="str">
        <v xml:space="preserve">0 | </v>
      </c>
      <c r="AH115" t="str">
        <v xml:space="preserve">0 | </v>
      </c>
      <c r="AI115" t="str">
        <v xml:space="preserve">0 | </v>
      </c>
      <c r="AJ115" t="str">
        <v xml:space="preserve">0 | </v>
      </c>
      <c r="AK115" t="str">
        <v xml:space="preserve">0 | </v>
      </c>
      <c r="AL115" t="str">
        <v xml:space="preserve">0 | </v>
      </c>
      <c r="AM115" t="str">
        <v xml:space="preserve">0 | </v>
      </c>
      <c r="AN115" t="str">
        <v xml:space="preserve">0 | </v>
      </c>
      <c r="AO115" t="str">
        <v xml:space="preserve">0 | </v>
      </c>
      <c r="AP115" t="str">
        <v xml:space="preserve">0 | </v>
      </c>
      <c r="AQ115" t="str">
        <v xml:space="preserve">0 | </v>
      </c>
      <c r="AR115" t="str">
        <v xml:space="preserve">0 | </v>
      </c>
      <c r="AS115" t="str">
        <v xml:space="preserve">0 | </v>
      </c>
      <c r="AT115" t="str">
        <v xml:space="preserve">0 | </v>
      </c>
      <c r="AU115" t="str">
        <v xml:space="preserve">0 | </v>
      </c>
      <c r="AV115" t="str">
        <v xml:space="preserve">0 | </v>
      </c>
      <c r="AW115" t="str">
        <v xml:space="preserve">0 | </v>
      </c>
      <c r="AX115" t="str">
        <v xml:space="preserve">0 | </v>
      </c>
      <c r="AY115" t="str">
        <v xml:space="preserve">0 | </v>
      </c>
      <c r="AZ115" t="str">
        <v xml:space="preserve">0 | </v>
      </c>
      <c r="BA115" t="str">
        <v xml:space="preserve">0 | </v>
      </c>
      <c r="BB115" t="str">
        <v xml:space="preserve">0 | </v>
      </c>
      <c r="BC115" t="str">
        <v xml:space="preserve">0 | </v>
      </c>
      <c r="BD115" t="str">
        <v xml:space="preserve">0 | </v>
      </c>
      <c r="BE115" t="str">
        <v xml:space="preserve">0 | </v>
      </c>
      <c r="BF115" t="str">
        <v xml:space="preserve">0 | </v>
      </c>
      <c r="BG115" t="str">
        <v xml:space="preserve">0 | </v>
      </c>
      <c r="BH115" t="str">
        <v xml:space="preserve">0 | </v>
      </c>
      <c r="BI115" t="str">
        <v xml:space="preserve">0 | </v>
      </c>
      <c r="BJ115" t="str">
        <v xml:space="preserve">0 | </v>
      </c>
      <c r="BK115" t="str">
        <v xml:space="preserve">0 | </v>
      </c>
      <c r="BL115" t="str">
        <v xml:space="preserve">0 | </v>
      </c>
      <c r="BM115" t="str">
        <v xml:space="preserve">0 | </v>
      </c>
      <c r="BN115" t="str">
        <v xml:space="preserve">0 | </v>
      </c>
      <c r="BO115" t="str">
        <v xml:space="preserve">0 | </v>
      </c>
      <c r="BP115" t="str">
        <v xml:space="preserve">0 | </v>
      </c>
      <c r="BQ115" t="str">
        <v xml:space="preserve">0 | </v>
      </c>
      <c r="BR115" t="str">
        <v xml:space="preserve">0 | </v>
      </c>
      <c r="BS115" t="str">
        <v xml:space="preserve">0 | </v>
      </c>
      <c r="BT115" t="str">
        <v xml:space="preserve">0 | </v>
      </c>
      <c r="BU115" t="str">
        <v xml:space="preserve">0 | </v>
      </c>
      <c r="BV115" t="str">
        <v xml:space="preserve">0 | </v>
      </c>
      <c r="BW115" t="str">
        <v xml:space="preserve">0 | </v>
      </c>
      <c r="BX115" t="str">
        <v xml:space="preserve">0 | </v>
      </c>
      <c r="BY115" t="str">
        <v xml:space="preserve">0 | </v>
      </c>
      <c r="BZ115" t="str">
        <v xml:space="preserve">0 | </v>
      </c>
      <c r="CA115" t="str">
        <v xml:space="preserve">0 | </v>
      </c>
      <c r="CB115" t="str">
        <v xml:space="preserve">0 | </v>
      </c>
      <c r="CC115" t="str">
        <v xml:space="preserve">0 | </v>
      </c>
      <c r="CD115" t="str">
        <v xml:space="preserve">0 | </v>
      </c>
      <c r="CE115" t="str">
        <v xml:space="preserve">0 | </v>
      </c>
      <c r="CF115" t="str">
        <v xml:space="preserve">0 | </v>
      </c>
      <c r="CG115" t="str">
        <v xml:space="preserve">0 | </v>
      </c>
      <c r="CH115" t="str">
        <v xml:space="preserve">0 | </v>
      </c>
      <c r="CI115" t="str">
        <v xml:space="preserve">0 | </v>
      </c>
      <c r="CJ115" t="str">
        <v xml:space="preserve">0 | </v>
      </c>
      <c r="CK115" t="str">
        <v xml:space="preserve">0 | </v>
      </c>
      <c r="CL115" t="str">
        <v xml:space="preserve">0 | </v>
      </c>
      <c r="CM115" t="str">
        <v xml:space="preserve">0 | </v>
      </c>
      <c r="CN115" t="str">
        <v xml:space="preserve">0 | </v>
      </c>
      <c r="CO115" t="str">
        <v xml:space="preserve">0 | </v>
      </c>
      <c r="CP115" t="str">
        <v xml:space="preserve">0 | </v>
      </c>
      <c r="CQ115" t="str">
        <v xml:space="preserve">0 | </v>
      </c>
      <c r="CR115" t="str">
        <v xml:space="preserve">0 | </v>
      </c>
      <c r="CS115" t="str">
        <v xml:space="preserve">0 | </v>
      </c>
      <c r="CT115" t="str">
        <v xml:space="preserve">0 | </v>
      </c>
      <c r="CU115" t="str">
        <v xml:space="preserve">0 | </v>
      </c>
      <c r="CV115" t="str">
        <v xml:space="preserve">0 | </v>
      </c>
      <c r="CW115" t="str">
        <v xml:space="preserve">0 | </v>
      </c>
      <c r="CX115" t="str">
        <v xml:space="preserve">0 | </v>
      </c>
      <c r="DQ115" cm="1">
        <f t="array" ref="DQ115:HM115">TRANSPOSE(_xlfn._xlws.SORT(_xlfn._xlws.FILTER(initialConditions[initial_conditions_level],initialConditions[experiment_ID]=A115)))</f>
        <v>0</v>
      </c>
      <c r="DR115">
        <v>0</v>
      </c>
      <c r="DS115">
        <v>0</v>
      </c>
      <c r="DT115">
        <v>0</v>
      </c>
      <c r="DU115">
        <v>0</v>
      </c>
      <c r="DV115">
        <v>0</v>
      </c>
      <c r="DW115">
        <v>0</v>
      </c>
      <c r="DX115">
        <v>0</v>
      </c>
      <c r="DY115">
        <v>0</v>
      </c>
      <c r="DZ115">
        <v>0</v>
      </c>
      <c r="EA115">
        <v>0</v>
      </c>
      <c r="EB115">
        <v>0</v>
      </c>
      <c r="EC115">
        <v>0</v>
      </c>
      <c r="ED115">
        <v>0</v>
      </c>
      <c r="EE115">
        <v>0</v>
      </c>
      <c r="EF115">
        <v>0</v>
      </c>
      <c r="EG115">
        <v>0</v>
      </c>
      <c r="EH115">
        <v>0</v>
      </c>
      <c r="EI115">
        <v>0</v>
      </c>
      <c r="EJ115">
        <v>0</v>
      </c>
      <c r="EK115">
        <v>0</v>
      </c>
      <c r="EL115">
        <v>0</v>
      </c>
      <c r="EM115">
        <v>0</v>
      </c>
      <c r="EN115">
        <v>0</v>
      </c>
      <c r="EO115">
        <v>0</v>
      </c>
      <c r="EP115">
        <v>0</v>
      </c>
      <c r="EQ115">
        <v>0</v>
      </c>
      <c r="ER115">
        <v>0</v>
      </c>
      <c r="ES115">
        <v>0</v>
      </c>
      <c r="ET115">
        <v>0</v>
      </c>
      <c r="EU115">
        <v>0</v>
      </c>
      <c r="EV115">
        <v>0</v>
      </c>
      <c r="EW115">
        <v>0</v>
      </c>
      <c r="EX115">
        <v>0</v>
      </c>
      <c r="EY115">
        <v>0</v>
      </c>
      <c r="EZ115">
        <v>0</v>
      </c>
      <c r="FA115">
        <v>0</v>
      </c>
      <c r="FB115">
        <v>0</v>
      </c>
      <c r="FC115">
        <v>0</v>
      </c>
      <c r="FD115">
        <v>0</v>
      </c>
      <c r="FE115">
        <v>0</v>
      </c>
      <c r="FF115">
        <v>0</v>
      </c>
      <c r="FG115">
        <v>0</v>
      </c>
      <c r="FH115">
        <v>0</v>
      </c>
      <c r="FI115">
        <v>0</v>
      </c>
      <c r="FJ115">
        <v>0</v>
      </c>
      <c r="FK115">
        <v>0</v>
      </c>
      <c r="FL115">
        <v>0</v>
      </c>
      <c r="FM115">
        <v>0</v>
      </c>
      <c r="FN115">
        <v>0</v>
      </c>
      <c r="FO115">
        <v>0</v>
      </c>
      <c r="FP115">
        <v>0</v>
      </c>
      <c r="FQ115">
        <v>0</v>
      </c>
      <c r="FR115">
        <v>0</v>
      </c>
      <c r="FS115">
        <v>0</v>
      </c>
      <c r="FT115">
        <v>0</v>
      </c>
      <c r="FU115">
        <v>0</v>
      </c>
      <c r="FV115">
        <v>0</v>
      </c>
      <c r="FW115">
        <v>0</v>
      </c>
      <c r="FX115">
        <v>0</v>
      </c>
      <c r="FY115">
        <v>0</v>
      </c>
      <c r="FZ115">
        <v>0</v>
      </c>
      <c r="GA115">
        <v>0</v>
      </c>
      <c r="GB115">
        <v>0</v>
      </c>
      <c r="GC115">
        <v>0</v>
      </c>
      <c r="GD115">
        <v>0</v>
      </c>
      <c r="GE115">
        <v>0</v>
      </c>
      <c r="GF115">
        <v>0</v>
      </c>
      <c r="GG115">
        <v>0</v>
      </c>
      <c r="GH115">
        <v>0</v>
      </c>
      <c r="GI115">
        <v>0</v>
      </c>
      <c r="GJ115">
        <v>0</v>
      </c>
      <c r="GK115">
        <v>0</v>
      </c>
      <c r="GL115">
        <v>0</v>
      </c>
      <c r="GM115">
        <v>0</v>
      </c>
      <c r="GN115">
        <v>0</v>
      </c>
      <c r="GO115">
        <v>0</v>
      </c>
      <c r="GP115">
        <v>0</v>
      </c>
      <c r="GQ115">
        <v>0</v>
      </c>
      <c r="GR115">
        <v>0</v>
      </c>
      <c r="GS115">
        <v>0</v>
      </c>
      <c r="GT115">
        <v>0</v>
      </c>
      <c r="GU115">
        <v>0</v>
      </c>
      <c r="GV115">
        <v>0</v>
      </c>
      <c r="GW115">
        <v>0</v>
      </c>
      <c r="GX115">
        <v>0</v>
      </c>
      <c r="GY115">
        <v>0</v>
      </c>
      <c r="GZ115">
        <v>0</v>
      </c>
      <c r="HA115">
        <v>0</v>
      </c>
      <c r="HB115">
        <v>0</v>
      </c>
      <c r="HC115">
        <v>0</v>
      </c>
      <c r="HD115">
        <v>0</v>
      </c>
      <c r="HE115">
        <v>0</v>
      </c>
      <c r="HF115">
        <v>0</v>
      </c>
      <c r="HG115">
        <v>0</v>
      </c>
      <c r="HH115">
        <v>0</v>
      </c>
      <c r="HI115">
        <v>0</v>
      </c>
      <c r="HJ115">
        <v>0</v>
      </c>
      <c r="HK115">
        <v>0</v>
      </c>
      <c r="HL115">
        <v>0</v>
      </c>
      <c r="HM115" t="str">
        <v/>
      </c>
    </row>
    <row r="116" spans="2:221" x14ac:dyDescent="0.35">
      <c r="B116" t="str" cm="1">
        <f t="array" ref="B116:CX116">TRANSPOSE(_xlfn._xlws.SORT(_xlfn._xlws.FILTER(initialConditions[initial_conditions_level]&amp;" | "&amp;initialConditions[initial_conditions_name],initialConditions[experiment_ID]=A116)))</f>
        <v xml:space="preserve"> | </v>
      </c>
      <c r="C116" t="str">
        <v xml:space="preserve">0 | </v>
      </c>
      <c r="D116" t="str">
        <v xml:space="preserve">0 | </v>
      </c>
      <c r="E116" t="str">
        <v xml:space="preserve">0 | </v>
      </c>
      <c r="F116" t="str">
        <v xml:space="preserve">0 | </v>
      </c>
      <c r="G116" t="str">
        <v xml:space="preserve">0 | </v>
      </c>
      <c r="H116" t="str">
        <v xml:space="preserve">0 | </v>
      </c>
      <c r="I116" t="str">
        <v xml:space="preserve">0 | </v>
      </c>
      <c r="J116" t="str">
        <v xml:space="preserve">0 | </v>
      </c>
      <c r="K116" t="str">
        <v xml:space="preserve">0 | </v>
      </c>
      <c r="L116" t="str">
        <v xml:space="preserve">0 | </v>
      </c>
      <c r="M116" t="str">
        <v xml:space="preserve">0 | </v>
      </c>
      <c r="N116" t="str">
        <v xml:space="preserve">0 | </v>
      </c>
      <c r="O116" t="str">
        <v xml:space="preserve">0 | </v>
      </c>
      <c r="P116" t="str">
        <v xml:space="preserve">0 | </v>
      </c>
      <c r="Q116" t="str">
        <v xml:space="preserve">0 | </v>
      </c>
      <c r="R116" t="str">
        <v xml:space="preserve">0 | </v>
      </c>
      <c r="S116" t="str">
        <v xml:space="preserve">0 | </v>
      </c>
      <c r="T116" t="str">
        <v xml:space="preserve">0 | </v>
      </c>
      <c r="U116" t="str">
        <v xml:space="preserve">0 | </v>
      </c>
      <c r="V116" t="str">
        <v xml:space="preserve">0 | </v>
      </c>
      <c r="W116" t="str">
        <v xml:space="preserve">0 | </v>
      </c>
      <c r="X116" t="str">
        <v xml:space="preserve">0 | </v>
      </c>
      <c r="Y116" t="str">
        <v xml:space="preserve">0 | </v>
      </c>
      <c r="Z116" t="str">
        <v xml:space="preserve">0 | </v>
      </c>
      <c r="AA116" t="str">
        <v xml:space="preserve">0 | </v>
      </c>
      <c r="AB116" t="str">
        <v xml:space="preserve">0 | </v>
      </c>
      <c r="AC116" t="str">
        <v xml:space="preserve">0 | </v>
      </c>
      <c r="AD116" t="str">
        <v xml:space="preserve">0 | </v>
      </c>
      <c r="AE116" t="str">
        <v xml:space="preserve">0 | </v>
      </c>
      <c r="AF116" t="str">
        <v xml:space="preserve">0 | </v>
      </c>
      <c r="AG116" t="str">
        <v xml:space="preserve">0 | </v>
      </c>
      <c r="AH116" t="str">
        <v xml:space="preserve">0 | </v>
      </c>
      <c r="AI116" t="str">
        <v xml:space="preserve">0 | </v>
      </c>
      <c r="AJ116" t="str">
        <v xml:space="preserve">0 | </v>
      </c>
      <c r="AK116" t="str">
        <v xml:space="preserve">0 | </v>
      </c>
      <c r="AL116" t="str">
        <v xml:space="preserve">0 | </v>
      </c>
      <c r="AM116" t="str">
        <v xml:space="preserve">0 | </v>
      </c>
      <c r="AN116" t="str">
        <v xml:space="preserve">0 | </v>
      </c>
      <c r="AO116" t="str">
        <v xml:space="preserve">0 | </v>
      </c>
      <c r="AP116" t="str">
        <v xml:space="preserve">0 | </v>
      </c>
      <c r="AQ116" t="str">
        <v xml:space="preserve">0 | </v>
      </c>
      <c r="AR116" t="str">
        <v xml:space="preserve">0 | </v>
      </c>
      <c r="AS116" t="str">
        <v xml:space="preserve">0 | </v>
      </c>
      <c r="AT116" t="str">
        <v xml:space="preserve">0 | </v>
      </c>
      <c r="AU116" t="str">
        <v xml:space="preserve">0 | </v>
      </c>
      <c r="AV116" t="str">
        <v xml:space="preserve">0 | </v>
      </c>
      <c r="AW116" t="str">
        <v xml:space="preserve">0 | </v>
      </c>
      <c r="AX116" t="str">
        <v xml:space="preserve">0 | </v>
      </c>
      <c r="AY116" t="str">
        <v xml:space="preserve">0 | </v>
      </c>
      <c r="AZ116" t="str">
        <v xml:space="preserve">0 | </v>
      </c>
      <c r="BA116" t="str">
        <v xml:space="preserve">0 | </v>
      </c>
      <c r="BB116" t="str">
        <v xml:space="preserve">0 | </v>
      </c>
      <c r="BC116" t="str">
        <v xml:space="preserve">0 | </v>
      </c>
      <c r="BD116" t="str">
        <v xml:space="preserve">0 | </v>
      </c>
      <c r="BE116" t="str">
        <v xml:space="preserve">0 | </v>
      </c>
      <c r="BF116" t="str">
        <v xml:space="preserve">0 | </v>
      </c>
      <c r="BG116" t="str">
        <v xml:space="preserve">0 | </v>
      </c>
      <c r="BH116" t="str">
        <v xml:space="preserve">0 | </v>
      </c>
      <c r="BI116" t="str">
        <v xml:space="preserve">0 | </v>
      </c>
      <c r="BJ116" t="str">
        <v xml:space="preserve">0 | </v>
      </c>
      <c r="BK116" t="str">
        <v xml:space="preserve">0 | </v>
      </c>
      <c r="BL116" t="str">
        <v xml:space="preserve">0 | </v>
      </c>
      <c r="BM116" t="str">
        <v xml:space="preserve">0 | </v>
      </c>
      <c r="BN116" t="str">
        <v xml:space="preserve">0 | </v>
      </c>
      <c r="BO116" t="str">
        <v xml:space="preserve">0 | </v>
      </c>
      <c r="BP116" t="str">
        <v xml:space="preserve">0 | </v>
      </c>
      <c r="BQ116" t="str">
        <v xml:space="preserve">0 | </v>
      </c>
      <c r="BR116" t="str">
        <v xml:space="preserve">0 | </v>
      </c>
      <c r="BS116" t="str">
        <v xml:space="preserve">0 | </v>
      </c>
      <c r="BT116" t="str">
        <v xml:space="preserve">0 | </v>
      </c>
      <c r="BU116" t="str">
        <v xml:space="preserve">0 | </v>
      </c>
      <c r="BV116" t="str">
        <v xml:space="preserve">0 | </v>
      </c>
      <c r="BW116" t="str">
        <v xml:space="preserve">0 | </v>
      </c>
      <c r="BX116" t="str">
        <v xml:space="preserve">0 | </v>
      </c>
      <c r="BY116" t="str">
        <v xml:space="preserve">0 | </v>
      </c>
      <c r="BZ116" t="str">
        <v xml:space="preserve">0 | </v>
      </c>
      <c r="CA116" t="str">
        <v xml:space="preserve">0 | </v>
      </c>
      <c r="CB116" t="str">
        <v xml:space="preserve">0 | </v>
      </c>
      <c r="CC116" t="str">
        <v xml:space="preserve">0 | </v>
      </c>
      <c r="CD116" t="str">
        <v xml:space="preserve">0 | </v>
      </c>
      <c r="CE116" t="str">
        <v xml:space="preserve">0 | </v>
      </c>
      <c r="CF116" t="str">
        <v xml:space="preserve">0 | </v>
      </c>
      <c r="CG116" t="str">
        <v xml:space="preserve">0 | </v>
      </c>
      <c r="CH116" t="str">
        <v xml:space="preserve">0 | </v>
      </c>
      <c r="CI116" t="str">
        <v xml:space="preserve">0 | </v>
      </c>
      <c r="CJ116" t="str">
        <v xml:space="preserve">0 | </v>
      </c>
      <c r="CK116" t="str">
        <v xml:space="preserve">0 | </v>
      </c>
      <c r="CL116" t="str">
        <v xml:space="preserve">0 | </v>
      </c>
      <c r="CM116" t="str">
        <v xml:space="preserve">0 | </v>
      </c>
      <c r="CN116" t="str">
        <v xml:space="preserve">0 | </v>
      </c>
      <c r="CO116" t="str">
        <v xml:space="preserve">0 | </v>
      </c>
      <c r="CP116" t="str">
        <v xml:space="preserve">0 | </v>
      </c>
      <c r="CQ116" t="str">
        <v xml:space="preserve">0 | </v>
      </c>
      <c r="CR116" t="str">
        <v xml:space="preserve">0 | </v>
      </c>
      <c r="CS116" t="str">
        <v xml:space="preserve">0 | </v>
      </c>
      <c r="CT116" t="str">
        <v xml:space="preserve">0 | </v>
      </c>
      <c r="CU116" t="str">
        <v xml:space="preserve">0 | </v>
      </c>
      <c r="CV116" t="str">
        <v xml:space="preserve">0 | </v>
      </c>
      <c r="CW116" t="str">
        <v xml:space="preserve">0 | </v>
      </c>
      <c r="CX116" t="str">
        <v xml:space="preserve">0 | </v>
      </c>
      <c r="DQ116" cm="1">
        <f t="array" ref="DQ116:HM116">TRANSPOSE(_xlfn._xlws.SORT(_xlfn._xlws.FILTER(initialConditions[initial_conditions_level],initialConditions[experiment_ID]=A116)))</f>
        <v>0</v>
      </c>
      <c r="DR116">
        <v>0</v>
      </c>
      <c r="DS116">
        <v>0</v>
      </c>
      <c r="DT116">
        <v>0</v>
      </c>
      <c r="DU116">
        <v>0</v>
      </c>
      <c r="DV116">
        <v>0</v>
      </c>
      <c r="DW116">
        <v>0</v>
      </c>
      <c r="DX116">
        <v>0</v>
      </c>
      <c r="DY116">
        <v>0</v>
      </c>
      <c r="DZ116">
        <v>0</v>
      </c>
      <c r="EA116">
        <v>0</v>
      </c>
      <c r="EB116">
        <v>0</v>
      </c>
      <c r="EC116">
        <v>0</v>
      </c>
      <c r="ED116">
        <v>0</v>
      </c>
      <c r="EE116">
        <v>0</v>
      </c>
      <c r="EF116">
        <v>0</v>
      </c>
      <c r="EG116">
        <v>0</v>
      </c>
      <c r="EH116">
        <v>0</v>
      </c>
      <c r="EI116">
        <v>0</v>
      </c>
      <c r="EJ116">
        <v>0</v>
      </c>
      <c r="EK116">
        <v>0</v>
      </c>
      <c r="EL116">
        <v>0</v>
      </c>
      <c r="EM116">
        <v>0</v>
      </c>
      <c r="EN116">
        <v>0</v>
      </c>
      <c r="EO116">
        <v>0</v>
      </c>
      <c r="EP116">
        <v>0</v>
      </c>
      <c r="EQ116">
        <v>0</v>
      </c>
      <c r="ER116">
        <v>0</v>
      </c>
      <c r="ES116">
        <v>0</v>
      </c>
      <c r="ET116">
        <v>0</v>
      </c>
      <c r="EU116">
        <v>0</v>
      </c>
      <c r="EV116">
        <v>0</v>
      </c>
      <c r="EW116">
        <v>0</v>
      </c>
      <c r="EX116">
        <v>0</v>
      </c>
      <c r="EY116">
        <v>0</v>
      </c>
      <c r="EZ116">
        <v>0</v>
      </c>
      <c r="FA116">
        <v>0</v>
      </c>
      <c r="FB116">
        <v>0</v>
      </c>
      <c r="FC116">
        <v>0</v>
      </c>
      <c r="FD116">
        <v>0</v>
      </c>
      <c r="FE116">
        <v>0</v>
      </c>
      <c r="FF116">
        <v>0</v>
      </c>
      <c r="FG116">
        <v>0</v>
      </c>
      <c r="FH116">
        <v>0</v>
      </c>
      <c r="FI116">
        <v>0</v>
      </c>
      <c r="FJ116">
        <v>0</v>
      </c>
      <c r="FK116">
        <v>0</v>
      </c>
      <c r="FL116">
        <v>0</v>
      </c>
      <c r="FM116">
        <v>0</v>
      </c>
      <c r="FN116">
        <v>0</v>
      </c>
      <c r="FO116">
        <v>0</v>
      </c>
      <c r="FP116">
        <v>0</v>
      </c>
      <c r="FQ116">
        <v>0</v>
      </c>
      <c r="FR116">
        <v>0</v>
      </c>
      <c r="FS116">
        <v>0</v>
      </c>
      <c r="FT116">
        <v>0</v>
      </c>
      <c r="FU116">
        <v>0</v>
      </c>
      <c r="FV116">
        <v>0</v>
      </c>
      <c r="FW116">
        <v>0</v>
      </c>
      <c r="FX116">
        <v>0</v>
      </c>
      <c r="FY116">
        <v>0</v>
      </c>
      <c r="FZ116">
        <v>0</v>
      </c>
      <c r="GA116">
        <v>0</v>
      </c>
      <c r="GB116">
        <v>0</v>
      </c>
      <c r="GC116">
        <v>0</v>
      </c>
      <c r="GD116">
        <v>0</v>
      </c>
      <c r="GE116">
        <v>0</v>
      </c>
      <c r="GF116">
        <v>0</v>
      </c>
      <c r="GG116">
        <v>0</v>
      </c>
      <c r="GH116">
        <v>0</v>
      </c>
      <c r="GI116">
        <v>0</v>
      </c>
      <c r="GJ116">
        <v>0</v>
      </c>
      <c r="GK116">
        <v>0</v>
      </c>
      <c r="GL116">
        <v>0</v>
      </c>
      <c r="GM116">
        <v>0</v>
      </c>
      <c r="GN116">
        <v>0</v>
      </c>
      <c r="GO116">
        <v>0</v>
      </c>
      <c r="GP116">
        <v>0</v>
      </c>
      <c r="GQ116">
        <v>0</v>
      </c>
      <c r="GR116">
        <v>0</v>
      </c>
      <c r="GS116">
        <v>0</v>
      </c>
      <c r="GT116">
        <v>0</v>
      </c>
      <c r="GU116">
        <v>0</v>
      </c>
      <c r="GV116">
        <v>0</v>
      </c>
      <c r="GW116">
        <v>0</v>
      </c>
      <c r="GX116">
        <v>0</v>
      </c>
      <c r="GY116">
        <v>0</v>
      </c>
      <c r="GZ116">
        <v>0</v>
      </c>
      <c r="HA116">
        <v>0</v>
      </c>
      <c r="HB116">
        <v>0</v>
      </c>
      <c r="HC116">
        <v>0</v>
      </c>
      <c r="HD116">
        <v>0</v>
      </c>
      <c r="HE116">
        <v>0</v>
      </c>
      <c r="HF116">
        <v>0</v>
      </c>
      <c r="HG116">
        <v>0</v>
      </c>
      <c r="HH116">
        <v>0</v>
      </c>
      <c r="HI116">
        <v>0</v>
      </c>
      <c r="HJ116">
        <v>0</v>
      </c>
      <c r="HK116">
        <v>0</v>
      </c>
      <c r="HL116">
        <v>0</v>
      </c>
      <c r="HM116" t="str">
        <v/>
      </c>
    </row>
    <row r="117" spans="2:221" x14ac:dyDescent="0.35">
      <c r="B117" t="str" cm="1">
        <f t="array" ref="B117:CX117">TRANSPOSE(_xlfn._xlws.SORT(_xlfn._xlws.FILTER(initialConditions[initial_conditions_level]&amp;" | "&amp;initialConditions[initial_conditions_name],initialConditions[experiment_ID]=A117)))</f>
        <v xml:space="preserve"> | </v>
      </c>
      <c r="C117" t="str">
        <v xml:space="preserve">0 | </v>
      </c>
      <c r="D117" t="str">
        <v xml:space="preserve">0 | </v>
      </c>
      <c r="E117" t="str">
        <v xml:space="preserve">0 | </v>
      </c>
      <c r="F117" t="str">
        <v xml:space="preserve">0 | </v>
      </c>
      <c r="G117" t="str">
        <v xml:space="preserve">0 | </v>
      </c>
      <c r="H117" t="str">
        <v xml:space="preserve">0 | </v>
      </c>
      <c r="I117" t="str">
        <v xml:space="preserve">0 | </v>
      </c>
      <c r="J117" t="str">
        <v xml:space="preserve">0 | </v>
      </c>
      <c r="K117" t="str">
        <v xml:space="preserve">0 | </v>
      </c>
      <c r="L117" t="str">
        <v xml:space="preserve">0 | </v>
      </c>
      <c r="M117" t="str">
        <v xml:space="preserve">0 | </v>
      </c>
      <c r="N117" t="str">
        <v xml:space="preserve">0 | </v>
      </c>
      <c r="O117" t="str">
        <v xml:space="preserve">0 | </v>
      </c>
      <c r="P117" t="str">
        <v xml:space="preserve">0 | </v>
      </c>
      <c r="Q117" t="str">
        <v xml:space="preserve">0 | </v>
      </c>
      <c r="R117" t="str">
        <v xml:space="preserve">0 | </v>
      </c>
      <c r="S117" t="str">
        <v xml:space="preserve">0 | </v>
      </c>
      <c r="T117" t="str">
        <v xml:space="preserve">0 | </v>
      </c>
      <c r="U117" t="str">
        <v xml:space="preserve">0 | </v>
      </c>
      <c r="V117" t="str">
        <v xml:space="preserve">0 | </v>
      </c>
      <c r="W117" t="str">
        <v xml:space="preserve">0 | </v>
      </c>
      <c r="X117" t="str">
        <v xml:space="preserve">0 | </v>
      </c>
      <c r="Y117" t="str">
        <v xml:space="preserve">0 | </v>
      </c>
      <c r="Z117" t="str">
        <v xml:space="preserve">0 | </v>
      </c>
      <c r="AA117" t="str">
        <v xml:space="preserve">0 | </v>
      </c>
      <c r="AB117" t="str">
        <v xml:space="preserve">0 | </v>
      </c>
      <c r="AC117" t="str">
        <v xml:space="preserve">0 | </v>
      </c>
      <c r="AD117" t="str">
        <v xml:space="preserve">0 | </v>
      </c>
      <c r="AE117" t="str">
        <v xml:space="preserve">0 | </v>
      </c>
      <c r="AF117" t="str">
        <v xml:space="preserve">0 | </v>
      </c>
      <c r="AG117" t="str">
        <v xml:space="preserve">0 | </v>
      </c>
      <c r="AH117" t="str">
        <v xml:space="preserve">0 | </v>
      </c>
      <c r="AI117" t="str">
        <v xml:space="preserve">0 | </v>
      </c>
      <c r="AJ117" t="str">
        <v xml:space="preserve">0 | </v>
      </c>
      <c r="AK117" t="str">
        <v xml:space="preserve">0 | </v>
      </c>
      <c r="AL117" t="str">
        <v xml:space="preserve">0 | </v>
      </c>
      <c r="AM117" t="str">
        <v xml:space="preserve">0 | </v>
      </c>
      <c r="AN117" t="str">
        <v xml:space="preserve">0 | </v>
      </c>
      <c r="AO117" t="str">
        <v xml:space="preserve">0 | </v>
      </c>
      <c r="AP117" t="str">
        <v xml:space="preserve">0 | </v>
      </c>
      <c r="AQ117" t="str">
        <v xml:space="preserve">0 | </v>
      </c>
      <c r="AR117" t="str">
        <v xml:space="preserve">0 | </v>
      </c>
      <c r="AS117" t="str">
        <v xml:space="preserve">0 | </v>
      </c>
      <c r="AT117" t="str">
        <v xml:space="preserve">0 | </v>
      </c>
      <c r="AU117" t="str">
        <v xml:space="preserve">0 | </v>
      </c>
      <c r="AV117" t="str">
        <v xml:space="preserve">0 | </v>
      </c>
      <c r="AW117" t="str">
        <v xml:space="preserve">0 | </v>
      </c>
      <c r="AX117" t="str">
        <v xml:space="preserve">0 | </v>
      </c>
      <c r="AY117" t="str">
        <v xml:space="preserve">0 | </v>
      </c>
      <c r="AZ117" t="str">
        <v xml:space="preserve">0 | </v>
      </c>
      <c r="BA117" t="str">
        <v xml:space="preserve">0 | </v>
      </c>
      <c r="BB117" t="str">
        <v xml:space="preserve">0 | </v>
      </c>
      <c r="BC117" t="str">
        <v xml:space="preserve">0 | </v>
      </c>
      <c r="BD117" t="str">
        <v xml:space="preserve">0 | </v>
      </c>
      <c r="BE117" t="str">
        <v xml:space="preserve">0 | </v>
      </c>
      <c r="BF117" t="str">
        <v xml:space="preserve">0 | </v>
      </c>
      <c r="BG117" t="str">
        <v xml:space="preserve">0 | </v>
      </c>
      <c r="BH117" t="str">
        <v xml:space="preserve">0 | </v>
      </c>
      <c r="BI117" t="str">
        <v xml:space="preserve">0 | </v>
      </c>
      <c r="BJ117" t="str">
        <v xml:space="preserve">0 | </v>
      </c>
      <c r="BK117" t="str">
        <v xml:space="preserve">0 | </v>
      </c>
      <c r="BL117" t="str">
        <v xml:space="preserve">0 | </v>
      </c>
      <c r="BM117" t="str">
        <v xml:space="preserve">0 | </v>
      </c>
      <c r="BN117" t="str">
        <v xml:space="preserve">0 | </v>
      </c>
      <c r="BO117" t="str">
        <v xml:space="preserve">0 | </v>
      </c>
      <c r="BP117" t="str">
        <v xml:space="preserve">0 | </v>
      </c>
      <c r="BQ117" t="str">
        <v xml:space="preserve">0 | </v>
      </c>
      <c r="BR117" t="str">
        <v xml:space="preserve">0 | </v>
      </c>
      <c r="BS117" t="str">
        <v xml:space="preserve">0 | </v>
      </c>
      <c r="BT117" t="str">
        <v xml:space="preserve">0 | </v>
      </c>
      <c r="BU117" t="str">
        <v xml:space="preserve">0 | </v>
      </c>
      <c r="BV117" t="str">
        <v xml:space="preserve">0 | </v>
      </c>
      <c r="BW117" t="str">
        <v xml:space="preserve">0 | </v>
      </c>
      <c r="BX117" t="str">
        <v xml:space="preserve">0 | </v>
      </c>
      <c r="BY117" t="str">
        <v xml:space="preserve">0 | </v>
      </c>
      <c r="BZ117" t="str">
        <v xml:space="preserve">0 | </v>
      </c>
      <c r="CA117" t="str">
        <v xml:space="preserve">0 | </v>
      </c>
      <c r="CB117" t="str">
        <v xml:space="preserve">0 | </v>
      </c>
      <c r="CC117" t="str">
        <v xml:space="preserve">0 | </v>
      </c>
      <c r="CD117" t="str">
        <v xml:space="preserve">0 | </v>
      </c>
      <c r="CE117" t="str">
        <v xml:space="preserve">0 | </v>
      </c>
      <c r="CF117" t="str">
        <v xml:space="preserve">0 | </v>
      </c>
      <c r="CG117" t="str">
        <v xml:space="preserve">0 | </v>
      </c>
      <c r="CH117" t="str">
        <v xml:space="preserve">0 | </v>
      </c>
      <c r="CI117" t="str">
        <v xml:space="preserve">0 | </v>
      </c>
      <c r="CJ117" t="str">
        <v xml:space="preserve">0 | </v>
      </c>
      <c r="CK117" t="str">
        <v xml:space="preserve">0 | </v>
      </c>
      <c r="CL117" t="str">
        <v xml:space="preserve">0 | </v>
      </c>
      <c r="CM117" t="str">
        <v xml:space="preserve">0 | </v>
      </c>
      <c r="CN117" t="str">
        <v xml:space="preserve">0 | </v>
      </c>
      <c r="CO117" t="str">
        <v xml:space="preserve">0 | </v>
      </c>
      <c r="CP117" t="str">
        <v xml:space="preserve">0 | </v>
      </c>
      <c r="CQ117" t="str">
        <v xml:space="preserve">0 | </v>
      </c>
      <c r="CR117" t="str">
        <v xml:space="preserve">0 | </v>
      </c>
      <c r="CS117" t="str">
        <v xml:space="preserve">0 | </v>
      </c>
      <c r="CT117" t="str">
        <v xml:space="preserve">0 | </v>
      </c>
      <c r="CU117" t="str">
        <v xml:space="preserve">0 | </v>
      </c>
      <c r="CV117" t="str">
        <v xml:space="preserve">0 | </v>
      </c>
      <c r="CW117" t="str">
        <v xml:space="preserve">0 | </v>
      </c>
      <c r="CX117" t="str">
        <v xml:space="preserve">0 | </v>
      </c>
      <c r="DQ117" cm="1">
        <f t="array" ref="DQ117:HM117">TRANSPOSE(_xlfn._xlws.SORT(_xlfn._xlws.FILTER(initialConditions[initial_conditions_level],initialConditions[experiment_ID]=A117)))</f>
        <v>0</v>
      </c>
      <c r="DR117">
        <v>0</v>
      </c>
      <c r="DS117">
        <v>0</v>
      </c>
      <c r="DT117">
        <v>0</v>
      </c>
      <c r="DU117">
        <v>0</v>
      </c>
      <c r="DV117">
        <v>0</v>
      </c>
      <c r="DW117">
        <v>0</v>
      </c>
      <c r="DX117">
        <v>0</v>
      </c>
      <c r="DY117">
        <v>0</v>
      </c>
      <c r="DZ117">
        <v>0</v>
      </c>
      <c r="EA117">
        <v>0</v>
      </c>
      <c r="EB117">
        <v>0</v>
      </c>
      <c r="EC117">
        <v>0</v>
      </c>
      <c r="ED117">
        <v>0</v>
      </c>
      <c r="EE117">
        <v>0</v>
      </c>
      <c r="EF117">
        <v>0</v>
      </c>
      <c r="EG117">
        <v>0</v>
      </c>
      <c r="EH117">
        <v>0</v>
      </c>
      <c r="EI117">
        <v>0</v>
      </c>
      <c r="EJ117">
        <v>0</v>
      </c>
      <c r="EK117">
        <v>0</v>
      </c>
      <c r="EL117">
        <v>0</v>
      </c>
      <c r="EM117">
        <v>0</v>
      </c>
      <c r="EN117">
        <v>0</v>
      </c>
      <c r="EO117">
        <v>0</v>
      </c>
      <c r="EP117">
        <v>0</v>
      </c>
      <c r="EQ117">
        <v>0</v>
      </c>
      <c r="ER117">
        <v>0</v>
      </c>
      <c r="ES117">
        <v>0</v>
      </c>
      <c r="ET117">
        <v>0</v>
      </c>
      <c r="EU117">
        <v>0</v>
      </c>
      <c r="EV117">
        <v>0</v>
      </c>
      <c r="EW117">
        <v>0</v>
      </c>
      <c r="EX117">
        <v>0</v>
      </c>
      <c r="EY117">
        <v>0</v>
      </c>
      <c r="EZ117">
        <v>0</v>
      </c>
      <c r="FA117">
        <v>0</v>
      </c>
      <c r="FB117">
        <v>0</v>
      </c>
      <c r="FC117">
        <v>0</v>
      </c>
      <c r="FD117">
        <v>0</v>
      </c>
      <c r="FE117">
        <v>0</v>
      </c>
      <c r="FF117">
        <v>0</v>
      </c>
      <c r="FG117">
        <v>0</v>
      </c>
      <c r="FH117">
        <v>0</v>
      </c>
      <c r="FI117">
        <v>0</v>
      </c>
      <c r="FJ117">
        <v>0</v>
      </c>
      <c r="FK117">
        <v>0</v>
      </c>
      <c r="FL117">
        <v>0</v>
      </c>
      <c r="FM117">
        <v>0</v>
      </c>
      <c r="FN117">
        <v>0</v>
      </c>
      <c r="FO117">
        <v>0</v>
      </c>
      <c r="FP117">
        <v>0</v>
      </c>
      <c r="FQ117">
        <v>0</v>
      </c>
      <c r="FR117">
        <v>0</v>
      </c>
      <c r="FS117">
        <v>0</v>
      </c>
      <c r="FT117">
        <v>0</v>
      </c>
      <c r="FU117">
        <v>0</v>
      </c>
      <c r="FV117">
        <v>0</v>
      </c>
      <c r="FW117">
        <v>0</v>
      </c>
      <c r="FX117">
        <v>0</v>
      </c>
      <c r="FY117">
        <v>0</v>
      </c>
      <c r="FZ117">
        <v>0</v>
      </c>
      <c r="GA117">
        <v>0</v>
      </c>
      <c r="GB117">
        <v>0</v>
      </c>
      <c r="GC117">
        <v>0</v>
      </c>
      <c r="GD117">
        <v>0</v>
      </c>
      <c r="GE117">
        <v>0</v>
      </c>
      <c r="GF117">
        <v>0</v>
      </c>
      <c r="GG117">
        <v>0</v>
      </c>
      <c r="GH117">
        <v>0</v>
      </c>
      <c r="GI117">
        <v>0</v>
      </c>
      <c r="GJ117">
        <v>0</v>
      </c>
      <c r="GK117">
        <v>0</v>
      </c>
      <c r="GL117">
        <v>0</v>
      </c>
      <c r="GM117">
        <v>0</v>
      </c>
      <c r="GN117">
        <v>0</v>
      </c>
      <c r="GO117">
        <v>0</v>
      </c>
      <c r="GP117">
        <v>0</v>
      </c>
      <c r="GQ117">
        <v>0</v>
      </c>
      <c r="GR117">
        <v>0</v>
      </c>
      <c r="GS117">
        <v>0</v>
      </c>
      <c r="GT117">
        <v>0</v>
      </c>
      <c r="GU117">
        <v>0</v>
      </c>
      <c r="GV117">
        <v>0</v>
      </c>
      <c r="GW117">
        <v>0</v>
      </c>
      <c r="GX117">
        <v>0</v>
      </c>
      <c r="GY117">
        <v>0</v>
      </c>
      <c r="GZ117">
        <v>0</v>
      </c>
      <c r="HA117">
        <v>0</v>
      </c>
      <c r="HB117">
        <v>0</v>
      </c>
      <c r="HC117">
        <v>0</v>
      </c>
      <c r="HD117">
        <v>0</v>
      </c>
      <c r="HE117">
        <v>0</v>
      </c>
      <c r="HF117">
        <v>0</v>
      </c>
      <c r="HG117">
        <v>0</v>
      </c>
      <c r="HH117">
        <v>0</v>
      </c>
      <c r="HI117">
        <v>0</v>
      </c>
      <c r="HJ117">
        <v>0</v>
      </c>
      <c r="HK117">
        <v>0</v>
      </c>
      <c r="HL117">
        <v>0</v>
      </c>
      <c r="HM117" t="str">
        <v/>
      </c>
    </row>
    <row r="118" spans="2:221" x14ac:dyDescent="0.35">
      <c r="B118" t="str" cm="1">
        <f t="array" ref="B118:CX118">TRANSPOSE(_xlfn._xlws.SORT(_xlfn._xlws.FILTER(initialConditions[initial_conditions_level]&amp;" | "&amp;initialConditions[initial_conditions_name],initialConditions[experiment_ID]=A118)))</f>
        <v xml:space="preserve"> | </v>
      </c>
      <c r="C118" t="str">
        <v xml:space="preserve">0 | </v>
      </c>
      <c r="D118" t="str">
        <v xml:space="preserve">0 | </v>
      </c>
      <c r="E118" t="str">
        <v xml:space="preserve">0 | </v>
      </c>
      <c r="F118" t="str">
        <v xml:space="preserve">0 | </v>
      </c>
      <c r="G118" t="str">
        <v xml:space="preserve">0 | </v>
      </c>
      <c r="H118" t="str">
        <v xml:space="preserve">0 | </v>
      </c>
      <c r="I118" t="str">
        <v xml:space="preserve">0 | </v>
      </c>
      <c r="J118" t="str">
        <v xml:space="preserve">0 | </v>
      </c>
      <c r="K118" t="str">
        <v xml:space="preserve">0 | </v>
      </c>
      <c r="L118" t="str">
        <v xml:space="preserve">0 | </v>
      </c>
      <c r="M118" t="str">
        <v xml:space="preserve">0 | </v>
      </c>
      <c r="N118" t="str">
        <v xml:space="preserve">0 | </v>
      </c>
      <c r="O118" t="str">
        <v xml:space="preserve">0 | </v>
      </c>
      <c r="P118" t="str">
        <v xml:space="preserve">0 | </v>
      </c>
      <c r="Q118" t="str">
        <v xml:space="preserve">0 | </v>
      </c>
      <c r="R118" t="str">
        <v xml:space="preserve">0 | </v>
      </c>
      <c r="S118" t="str">
        <v xml:space="preserve">0 | </v>
      </c>
      <c r="T118" t="str">
        <v xml:space="preserve">0 | </v>
      </c>
      <c r="U118" t="str">
        <v xml:space="preserve">0 | </v>
      </c>
      <c r="V118" t="str">
        <v xml:space="preserve">0 | </v>
      </c>
      <c r="W118" t="str">
        <v xml:space="preserve">0 | </v>
      </c>
      <c r="X118" t="str">
        <v xml:space="preserve">0 | </v>
      </c>
      <c r="Y118" t="str">
        <v xml:space="preserve">0 | </v>
      </c>
      <c r="Z118" t="str">
        <v xml:space="preserve">0 | </v>
      </c>
      <c r="AA118" t="str">
        <v xml:space="preserve">0 | </v>
      </c>
      <c r="AB118" t="str">
        <v xml:space="preserve">0 | </v>
      </c>
      <c r="AC118" t="str">
        <v xml:space="preserve">0 | </v>
      </c>
      <c r="AD118" t="str">
        <v xml:space="preserve">0 | </v>
      </c>
      <c r="AE118" t="str">
        <v xml:space="preserve">0 | </v>
      </c>
      <c r="AF118" t="str">
        <v xml:space="preserve">0 | </v>
      </c>
      <c r="AG118" t="str">
        <v xml:space="preserve">0 | </v>
      </c>
      <c r="AH118" t="str">
        <v xml:space="preserve">0 | </v>
      </c>
      <c r="AI118" t="str">
        <v xml:space="preserve">0 | </v>
      </c>
      <c r="AJ118" t="str">
        <v xml:space="preserve">0 | </v>
      </c>
      <c r="AK118" t="str">
        <v xml:space="preserve">0 | </v>
      </c>
      <c r="AL118" t="str">
        <v xml:space="preserve">0 | </v>
      </c>
      <c r="AM118" t="str">
        <v xml:space="preserve">0 | </v>
      </c>
      <c r="AN118" t="str">
        <v xml:space="preserve">0 | </v>
      </c>
      <c r="AO118" t="str">
        <v xml:space="preserve">0 | </v>
      </c>
      <c r="AP118" t="str">
        <v xml:space="preserve">0 | </v>
      </c>
      <c r="AQ118" t="str">
        <v xml:space="preserve">0 | </v>
      </c>
      <c r="AR118" t="str">
        <v xml:space="preserve">0 | </v>
      </c>
      <c r="AS118" t="str">
        <v xml:space="preserve">0 | </v>
      </c>
      <c r="AT118" t="str">
        <v xml:space="preserve">0 | </v>
      </c>
      <c r="AU118" t="str">
        <v xml:space="preserve">0 | </v>
      </c>
      <c r="AV118" t="str">
        <v xml:space="preserve">0 | </v>
      </c>
      <c r="AW118" t="str">
        <v xml:space="preserve">0 | </v>
      </c>
      <c r="AX118" t="str">
        <v xml:space="preserve">0 | </v>
      </c>
      <c r="AY118" t="str">
        <v xml:space="preserve">0 | </v>
      </c>
      <c r="AZ118" t="str">
        <v xml:space="preserve">0 | </v>
      </c>
      <c r="BA118" t="str">
        <v xml:space="preserve">0 | </v>
      </c>
      <c r="BB118" t="str">
        <v xml:space="preserve">0 | </v>
      </c>
      <c r="BC118" t="str">
        <v xml:space="preserve">0 | </v>
      </c>
      <c r="BD118" t="str">
        <v xml:space="preserve">0 | </v>
      </c>
      <c r="BE118" t="str">
        <v xml:space="preserve">0 | </v>
      </c>
      <c r="BF118" t="str">
        <v xml:space="preserve">0 | </v>
      </c>
      <c r="BG118" t="str">
        <v xml:space="preserve">0 | </v>
      </c>
      <c r="BH118" t="str">
        <v xml:space="preserve">0 | </v>
      </c>
      <c r="BI118" t="str">
        <v xml:space="preserve">0 | </v>
      </c>
      <c r="BJ118" t="str">
        <v xml:space="preserve">0 | </v>
      </c>
      <c r="BK118" t="str">
        <v xml:space="preserve">0 | </v>
      </c>
      <c r="BL118" t="str">
        <v xml:space="preserve">0 | </v>
      </c>
      <c r="BM118" t="str">
        <v xml:space="preserve">0 | </v>
      </c>
      <c r="BN118" t="str">
        <v xml:space="preserve">0 | </v>
      </c>
      <c r="BO118" t="str">
        <v xml:space="preserve">0 | </v>
      </c>
      <c r="BP118" t="str">
        <v xml:space="preserve">0 | </v>
      </c>
      <c r="BQ118" t="str">
        <v xml:space="preserve">0 | </v>
      </c>
      <c r="BR118" t="str">
        <v xml:space="preserve">0 | </v>
      </c>
      <c r="BS118" t="str">
        <v xml:space="preserve">0 | </v>
      </c>
      <c r="BT118" t="str">
        <v xml:space="preserve">0 | </v>
      </c>
      <c r="BU118" t="str">
        <v xml:space="preserve">0 | </v>
      </c>
      <c r="BV118" t="str">
        <v xml:space="preserve">0 | </v>
      </c>
      <c r="BW118" t="str">
        <v xml:space="preserve">0 | </v>
      </c>
      <c r="BX118" t="str">
        <v xml:space="preserve">0 | </v>
      </c>
      <c r="BY118" t="str">
        <v xml:space="preserve">0 | </v>
      </c>
      <c r="BZ118" t="str">
        <v xml:space="preserve">0 | </v>
      </c>
      <c r="CA118" t="str">
        <v xml:space="preserve">0 | </v>
      </c>
      <c r="CB118" t="str">
        <v xml:space="preserve">0 | </v>
      </c>
      <c r="CC118" t="str">
        <v xml:space="preserve">0 | </v>
      </c>
      <c r="CD118" t="str">
        <v xml:space="preserve">0 | </v>
      </c>
      <c r="CE118" t="str">
        <v xml:space="preserve">0 | </v>
      </c>
      <c r="CF118" t="str">
        <v xml:space="preserve">0 | </v>
      </c>
      <c r="CG118" t="str">
        <v xml:space="preserve">0 | </v>
      </c>
      <c r="CH118" t="str">
        <v xml:space="preserve">0 | </v>
      </c>
      <c r="CI118" t="str">
        <v xml:space="preserve">0 | </v>
      </c>
      <c r="CJ118" t="str">
        <v xml:space="preserve">0 | </v>
      </c>
      <c r="CK118" t="str">
        <v xml:space="preserve">0 | </v>
      </c>
      <c r="CL118" t="str">
        <v xml:space="preserve">0 | </v>
      </c>
      <c r="CM118" t="str">
        <v xml:space="preserve">0 | </v>
      </c>
      <c r="CN118" t="str">
        <v xml:space="preserve">0 | </v>
      </c>
      <c r="CO118" t="str">
        <v xml:space="preserve">0 | </v>
      </c>
      <c r="CP118" t="str">
        <v xml:space="preserve">0 | </v>
      </c>
      <c r="CQ118" t="str">
        <v xml:space="preserve">0 | </v>
      </c>
      <c r="CR118" t="str">
        <v xml:space="preserve">0 | </v>
      </c>
      <c r="CS118" t="str">
        <v xml:space="preserve">0 | </v>
      </c>
      <c r="CT118" t="str">
        <v xml:space="preserve">0 | </v>
      </c>
      <c r="CU118" t="str">
        <v xml:space="preserve">0 | </v>
      </c>
      <c r="CV118" t="str">
        <v xml:space="preserve">0 | </v>
      </c>
      <c r="CW118" t="str">
        <v xml:space="preserve">0 | </v>
      </c>
      <c r="CX118" t="str">
        <v xml:space="preserve">0 | </v>
      </c>
      <c r="DQ118" cm="1">
        <f t="array" ref="DQ118:HM118">TRANSPOSE(_xlfn._xlws.SORT(_xlfn._xlws.FILTER(initialConditions[initial_conditions_level],initialConditions[experiment_ID]=A118)))</f>
        <v>0</v>
      </c>
      <c r="DR118">
        <v>0</v>
      </c>
      <c r="DS118">
        <v>0</v>
      </c>
      <c r="DT118">
        <v>0</v>
      </c>
      <c r="DU118">
        <v>0</v>
      </c>
      <c r="DV118">
        <v>0</v>
      </c>
      <c r="DW118">
        <v>0</v>
      </c>
      <c r="DX118">
        <v>0</v>
      </c>
      <c r="DY118">
        <v>0</v>
      </c>
      <c r="DZ118">
        <v>0</v>
      </c>
      <c r="EA118">
        <v>0</v>
      </c>
      <c r="EB118">
        <v>0</v>
      </c>
      <c r="EC118">
        <v>0</v>
      </c>
      <c r="ED118">
        <v>0</v>
      </c>
      <c r="EE118">
        <v>0</v>
      </c>
      <c r="EF118">
        <v>0</v>
      </c>
      <c r="EG118">
        <v>0</v>
      </c>
      <c r="EH118">
        <v>0</v>
      </c>
      <c r="EI118">
        <v>0</v>
      </c>
      <c r="EJ118">
        <v>0</v>
      </c>
      <c r="EK118">
        <v>0</v>
      </c>
      <c r="EL118">
        <v>0</v>
      </c>
      <c r="EM118">
        <v>0</v>
      </c>
      <c r="EN118">
        <v>0</v>
      </c>
      <c r="EO118">
        <v>0</v>
      </c>
      <c r="EP118">
        <v>0</v>
      </c>
      <c r="EQ118">
        <v>0</v>
      </c>
      <c r="ER118">
        <v>0</v>
      </c>
      <c r="ES118">
        <v>0</v>
      </c>
      <c r="ET118">
        <v>0</v>
      </c>
      <c r="EU118">
        <v>0</v>
      </c>
      <c r="EV118">
        <v>0</v>
      </c>
      <c r="EW118">
        <v>0</v>
      </c>
      <c r="EX118">
        <v>0</v>
      </c>
      <c r="EY118">
        <v>0</v>
      </c>
      <c r="EZ118">
        <v>0</v>
      </c>
      <c r="FA118">
        <v>0</v>
      </c>
      <c r="FB118">
        <v>0</v>
      </c>
      <c r="FC118">
        <v>0</v>
      </c>
      <c r="FD118">
        <v>0</v>
      </c>
      <c r="FE118">
        <v>0</v>
      </c>
      <c r="FF118">
        <v>0</v>
      </c>
      <c r="FG118">
        <v>0</v>
      </c>
      <c r="FH118">
        <v>0</v>
      </c>
      <c r="FI118">
        <v>0</v>
      </c>
      <c r="FJ118">
        <v>0</v>
      </c>
      <c r="FK118">
        <v>0</v>
      </c>
      <c r="FL118">
        <v>0</v>
      </c>
      <c r="FM118">
        <v>0</v>
      </c>
      <c r="FN118">
        <v>0</v>
      </c>
      <c r="FO118">
        <v>0</v>
      </c>
      <c r="FP118">
        <v>0</v>
      </c>
      <c r="FQ118">
        <v>0</v>
      </c>
      <c r="FR118">
        <v>0</v>
      </c>
      <c r="FS118">
        <v>0</v>
      </c>
      <c r="FT118">
        <v>0</v>
      </c>
      <c r="FU118">
        <v>0</v>
      </c>
      <c r="FV118">
        <v>0</v>
      </c>
      <c r="FW118">
        <v>0</v>
      </c>
      <c r="FX118">
        <v>0</v>
      </c>
      <c r="FY118">
        <v>0</v>
      </c>
      <c r="FZ118">
        <v>0</v>
      </c>
      <c r="GA118">
        <v>0</v>
      </c>
      <c r="GB118">
        <v>0</v>
      </c>
      <c r="GC118">
        <v>0</v>
      </c>
      <c r="GD118">
        <v>0</v>
      </c>
      <c r="GE118">
        <v>0</v>
      </c>
      <c r="GF118">
        <v>0</v>
      </c>
      <c r="GG118">
        <v>0</v>
      </c>
      <c r="GH118">
        <v>0</v>
      </c>
      <c r="GI118">
        <v>0</v>
      </c>
      <c r="GJ118">
        <v>0</v>
      </c>
      <c r="GK118">
        <v>0</v>
      </c>
      <c r="GL118">
        <v>0</v>
      </c>
      <c r="GM118">
        <v>0</v>
      </c>
      <c r="GN118">
        <v>0</v>
      </c>
      <c r="GO118">
        <v>0</v>
      </c>
      <c r="GP118">
        <v>0</v>
      </c>
      <c r="GQ118">
        <v>0</v>
      </c>
      <c r="GR118">
        <v>0</v>
      </c>
      <c r="GS118">
        <v>0</v>
      </c>
      <c r="GT118">
        <v>0</v>
      </c>
      <c r="GU118">
        <v>0</v>
      </c>
      <c r="GV118">
        <v>0</v>
      </c>
      <c r="GW118">
        <v>0</v>
      </c>
      <c r="GX118">
        <v>0</v>
      </c>
      <c r="GY118">
        <v>0</v>
      </c>
      <c r="GZ118">
        <v>0</v>
      </c>
      <c r="HA118">
        <v>0</v>
      </c>
      <c r="HB118">
        <v>0</v>
      </c>
      <c r="HC118">
        <v>0</v>
      </c>
      <c r="HD118">
        <v>0</v>
      </c>
      <c r="HE118">
        <v>0</v>
      </c>
      <c r="HF118">
        <v>0</v>
      </c>
      <c r="HG118">
        <v>0</v>
      </c>
      <c r="HH118">
        <v>0</v>
      </c>
      <c r="HI118">
        <v>0</v>
      </c>
      <c r="HJ118">
        <v>0</v>
      </c>
      <c r="HK118">
        <v>0</v>
      </c>
      <c r="HL118">
        <v>0</v>
      </c>
      <c r="HM118" t="str">
        <v/>
      </c>
    </row>
    <row r="119" spans="2:221" x14ac:dyDescent="0.35">
      <c r="B119" t="str" cm="1">
        <f t="array" ref="B119:CX119">TRANSPOSE(_xlfn._xlws.SORT(_xlfn._xlws.FILTER(initialConditions[initial_conditions_level]&amp;" | "&amp;initialConditions[initial_conditions_name],initialConditions[experiment_ID]=A119)))</f>
        <v xml:space="preserve"> | </v>
      </c>
      <c r="C119" t="str">
        <v xml:space="preserve">0 | </v>
      </c>
      <c r="D119" t="str">
        <v xml:space="preserve">0 | </v>
      </c>
      <c r="E119" t="str">
        <v xml:space="preserve">0 | </v>
      </c>
      <c r="F119" t="str">
        <v xml:space="preserve">0 | </v>
      </c>
      <c r="G119" t="str">
        <v xml:space="preserve">0 | </v>
      </c>
      <c r="H119" t="str">
        <v xml:space="preserve">0 | </v>
      </c>
      <c r="I119" t="str">
        <v xml:space="preserve">0 | </v>
      </c>
      <c r="J119" t="str">
        <v xml:space="preserve">0 | </v>
      </c>
      <c r="K119" t="str">
        <v xml:space="preserve">0 | </v>
      </c>
      <c r="L119" t="str">
        <v xml:space="preserve">0 | </v>
      </c>
      <c r="M119" t="str">
        <v xml:space="preserve">0 | </v>
      </c>
      <c r="N119" t="str">
        <v xml:space="preserve">0 | </v>
      </c>
      <c r="O119" t="str">
        <v xml:space="preserve">0 | </v>
      </c>
      <c r="P119" t="str">
        <v xml:space="preserve">0 | </v>
      </c>
      <c r="Q119" t="str">
        <v xml:space="preserve">0 | </v>
      </c>
      <c r="R119" t="str">
        <v xml:space="preserve">0 | </v>
      </c>
      <c r="S119" t="str">
        <v xml:space="preserve">0 | </v>
      </c>
      <c r="T119" t="str">
        <v xml:space="preserve">0 | </v>
      </c>
      <c r="U119" t="str">
        <v xml:space="preserve">0 | </v>
      </c>
      <c r="V119" t="str">
        <v xml:space="preserve">0 | </v>
      </c>
      <c r="W119" t="str">
        <v xml:space="preserve">0 | </v>
      </c>
      <c r="X119" t="str">
        <v xml:space="preserve">0 | </v>
      </c>
      <c r="Y119" t="str">
        <v xml:space="preserve">0 | </v>
      </c>
      <c r="Z119" t="str">
        <v xml:space="preserve">0 | </v>
      </c>
      <c r="AA119" t="str">
        <v xml:space="preserve">0 | </v>
      </c>
      <c r="AB119" t="str">
        <v xml:space="preserve">0 | </v>
      </c>
      <c r="AC119" t="str">
        <v xml:space="preserve">0 | </v>
      </c>
      <c r="AD119" t="str">
        <v xml:space="preserve">0 | </v>
      </c>
      <c r="AE119" t="str">
        <v xml:space="preserve">0 | </v>
      </c>
      <c r="AF119" t="str">
        <v xml:space="preserve">0 | </v>
      </c>
      <c r="AG119" t="str">
        <v xml:space="preserve">0 | </v>
      </c>
      <c r="AH119" t="str">
        <v xml:space="preserve">0 | </v>
      </c>
      <c r="AI119" t="str">
        <v xml:space="preserve">0 | </v>
      </c>
      <c r="AJ119" t="str">
        <v xml:space="preserve">0 | </v>
      </c>
      <c r="AK119" t="str">
        <v xml:space="preserve">0 | </v>
      </c>
      <c r="AL119" t="str">
        <v xml:space="preserve">0 | </v>
      </c>
      <c r="AM119" t="str">
        <v xml:space="preserve">0 | </v>
      </c>
      <c r="AN119" t="str">
        <v xml:space="preserve">0 | </v>
      </c>
      <c r="AO119" t="str">
        <v xml:space="preserve">0 | </v>
      </c>
      <c r="AP119" t="str">
        <v xml:space="preserve">0 | </v>
      </c>
      <c r="AQ119" t="str">
        <v xml:space="preserve">0 | </v>
      </c>
      <c r="AR119" t="str">
        <v xml:space="preserve">0 | </v>
      </c>
      <c r="AS119" t="str">
        <v xml:space="preserve">0 | </v>
      </c>
      <c r="AT119" t="str">
        <v xml:space="preserve">0 | </v>
      </c>
      <c r="AU119" t="str">
        <v xml:space="preserve">0 | </v>
      </c>
      <c r="AV119" t="str">
        <v xml:space="preserve">0 | </v>
      </c>
      <c r="AW119" t="str">
        <v xml:space="preserve">0 | </v>
      </c>
      <c r="AX119" t="str">
        <v xml:space="preserve">0 | </v>
      </c>
      <c r="AY119" t="str">
        <v xml:space="preserve">0 | </v>
      </c>
      <c r="AZ119" t="str">
        <v xml:space="preserve">0 | </v>
      </c>
      <c r="BA119" t="str">
        <v xml:space="preserve">0 | </v>
      </c>
      <c r="BB119" t="str">
        <v xml:space="preserve">0 | </v>
      </c>
      <c r="BC119" t="str">
        <v xml:space="preserve">0 | </v>
      </c>
      <c r="BD119" t="str">
        <v xml:space="preserve">0 | </v>
      </c>
      <c r="BE119" t="str">
        <v xml:space="preserve">0 | </v>
      </c>
      <c r="BF119" t="str">
        <v xml:space="preserve">0 | </v>
      </c>
      <c r="BG119" t="str">
        <v xml:space="preserve">0 | </v>
      </c>
      <c r="BH119" t="str">
        <v xml:space="preserve">0 | </v>
      </c>
      <c r="BI119" t="str">
        <v xml:space="preserve">0 | </v>
      </c>
      <c r="BJ119" t="str">
        <v xml:space="preserve">0 | </v>
      </c>
      <c r="BK119" t="str">
        <v xml:space="preserve">0 | </v>
      </c>
      <c r="BL119" t="str">
        <v xml:space="preserve">0 | </v>
      </c>
      <c r="BM119" t="str">
        <v xml:space="preserve">0 | </v>
      </c>
      <c r="BN119" t="str">
        <v xml:space="preserve">0 | </v>
      </c>
      <c r="BO119" t="str">
        <v xml:space="preserve">0 | </v>
      </c>
      <c r="BP119" t="str">
        <v xml:space="preserve">0 | </v>
      </c>
      <c r="BQ119" t="str">
        <v xml:space="preserve">0 | </v>
      </c>
      <c r="BR119" t="str">
        <v xml:space="preserve">0 | </v>
      </c>
      <c r="BS119" t="str">
        <v xml:space="preserve">0 | </v>
      </c>
      <c r="BT119" t="str">
        <v xml:space="preserve">0 | </v>
      </c>
      <c r="BU119" t="str">
        <v xml:space="preserve">0 | </v>
      </c>
      <c r="BV119" t="str">
        <v xml:space="preserve">0 | </v>
      </c>
      <c r="BW119" t="str">
        <v xml:space="preserve">0 | </v>
      </c>
      <c r="BX119" t="str">
        <v xml:space="preserve">0 | </v>
      </c>
      <c r="BY119" t="str">
        <v xml:space="preserve">0 | </v>
      </c>
      <c r="BZ119" t="str">
        <v xml:space="preserve">0 | </v>
      </c>
      <c r="CA119" t="str">
        <v xml:space="preserve">0 | </v>
      </c>
      <c r="CB119" t="str">
        <v xml:space="preserve">0 | </v>
      </c>
      <c r="CC119" t="str">
        <v xml:space="preserve">0 | </v>
      </c>
      <c r="CD119" t="str">
        <v xml:space="preserve">0 | </v>
      </c>
      <c r="CE119" t="str">
        <v xml:space="preserve">0 | </v>
      </c>
      <c r="CF119" t="str">
        <v xml:space="preserve">0 | </v>
      </c>
      <c r="CG119" t="str">
        <v xml:space="preserve">0 | </v>
      </c>
      <c r="CH119" t="str">
        <v xml:space="preserve">0 | </v>
      </c>
      <c r="CI119" t="str">
        <v xml:space="preserve">0 | </v>
      </c>
      <c r="CJ119" t="str">
        <v xml:space="preserve">0 | </v>
      </c>
      <c r="CK119" t="str">
        <v xml:space="preserve">0 | </v>
      </c>
      <c r="CL119" t="str">
        <v xml:space="preserve">0 | </v>
      </c>
      <c r="CM119" t="str">
        <v xml:space="preserve">0 | </v>
      </c>
      <c r="CN119" t="str">
        <v xml:space="preserve">0 | </v>
      </c>
      <c r="CO119" t="str">
        <v xml:space="preserve">0 | </v>
      </c>
      <c r="CP119" t="str">
        <v xml:space="preserve">0 | </v>
      </c>
      <c r="CQ119" t="str">
        <v xml:space="preserve">0 | </v>
      </c>
      <c r="CR119" t="str">
        <v xml:space="preserve">0 | </v>
      </c>
      <c r="CS119" t="str">
        <v xml:space="preserve">0 | </v>
      </c>
      <c r="CT119" t="str">
        <v xml:space="preserve">0 | </v>
      </c>
      <c r="CU119" t="str">
        <v xml:space="preserve">0 | </v>
      </c>
      <c r="CV119" t="str">
        <v xml:space="preserve">0 | </v>
      </c>
      <c r="CW119" t="str">
        <v xml:space="preserve">0 | </v>
      </c>
      <c r="CX119" t="str">
        <v xml:space="preserve">0 | </v>
      </c>
      <c r="DQ119" cm="1">
        <f t="array" ref="DQ119:HM119">TRANSPOSE(_xlfn._xlws.SORT(_xlfn._xlws.FILTER(initialConditions[initial_conditions_level],initialConditions[experiment_ID]=A119)))</f>
        <v>0</v>
      </c>
      <c r="DR119">
        <v>0</v>
      </c>
      <c r="DS119">
        <v>0</v>
      </c>
      <c r="DT119">
        <v>0</v>
      </c>
      <c r="DU119">
        <v>0</v>
      </c>
      <c r="DV119">
        <v>0</v>
      </c>
      <c r="DW119">
        <v>0</v>
      </c>
      <c r="DX119">
        <v>0</v>
      </c>
      <c r="DY119">
        <v>0</v>
      </c>
      <c r="DZ119">
        <v>0</v>
      </c>
      <c r="EA119">
        <v>0</v>
      </c>
      <c r="EB119">
        <v>0</v>
      </c>
      <c r="EC119">
        <v>0</v>
      </c>
      <c r="ED119">
        <v>0</v>
      </c>
      <c r="EE119">
        <v>0</v>
      </c>
      <c r="EF119">
        <v>0</v>
      </c>
      <c r="EG119">
        <v>0</v>
      </c>
      <c r="EH119">
        <v>0</v>
      </c>
      <c r="EI119">
        <v>0</v>
      </c>
      <c r="EJ119">
        <v>0</v>
      </c>
      <c r="EK119">
        <v>0</v>
      </c>
      <c r="EL119">
        <v>0</v>
      </c>
      <c r="EM119">
        <v>0</v>
      </c>
      <c r="EN119">
        <v>0</v>
      </c>
      <c r="EO119">
        <v>0</v>
      </c>
      <c r="EP119">
        <v>0</v>
      </c>
      <c r="EQ119">
        <v>0</v>
      </c>
      <c r="ER119">
        <v>0</v>
      </c>
      <c r="ES119">
        <v>0</v>
      </c>
      <c r="ET119">
        <v>0</v>
      </c>
      <c r="EU119">
        <v>0</v>
      </c>
      <c r="EV119">
        <v>0</v>
      </c>
      <c r="EW119">
        <v>0</v>
      </c>
      <c r="EX119">
        <v>0</v>
      </c>
      <c r="EY119">
        <v>0</v>
      </c>
      <c r="EZ119">
        <v>0</v>
      </c>
      <c r="FA119">
        <v>0</v>
      </c>
      <c r="FB119">
        <v>0</v>
      </c>
      <c r="FC119">
        <v>0</v>
      </c>
      <c r="FD119">
        <v>0</v>
      </c>
      <c r="FE119">
        <v>0</v>
      </c>
      <c r="FF119">
        <v>0</v>
      </c>
      <c r="FG119">
        <v>0</v>
      </c>
      <c r="FH119">
        <v>0</v>
      </c>
      <c r="FI119">
        <v>0</v>
      </c>
      <c r="FJ119">
        <v>0</v>
      </c>
      <c r="FK119">
        <v>0</v>
      </c>
      <c r="FL119">
        <v>0</v>
      </c>
      <c r="FM119">
        <v>0</v>
      </c>
      <c r="FN119">
        <v>0</v>
      </c>
      <c r="FO119">
        <v>0</v>
      </c>
      <c r="FP119">
        <v>0</v>
      </c>
      <c r="FQ119">
        <v>0</v>
      </c>
      <c r="FR119">
        <v>0</v>
      </c>
      <c r="FS119">
        <v>0</v>
      </c>
      <c r="FT119">
        <v>0</v>
      </c>
      <c r="FU119">
        <v>0</v>
      </c>
      <c r="FV119">
        <v>0</v>
      </c>
      <c r="FW119">
        <v>0</v>
      </c>
      <c r="FX119">
        <v>0</v>
      </c>
      <c r="FY119">
        <v>0</v>
      </c>
      <c r="FZ119">
        <v>0</v>
      </c>
      <c r="GA119">
        <v>0</v>
      </c>
      <c r="GB119">
        <v>0</v>
      </c>
      <c r="GC119">
        <v>0</v>
      </c>
      <c r="GD119">
        <v>0</v>
      </c>
      <c r="GE119">
        <v>0</v>
      </c>
      <c r="GF119">
        <v>0</v>
      </c>
      <c r="GG119">
        <v>0</v>
      </c>
      <c r="GH119">
        <v>0</v>
      </c>
      <c r="GI119">
        <v>0</v>
      </c>
      <c r="GJ119">
        <v>0</v>
      </c>
      <c r="GK119">
        <v>0</v>
      </c>
      <c r="GL119">
        <v>0</v>
      </c>
      <c r="GM119">
        <v>0</v>
      </c>
      <c r="GN119">
        <v>0</v>
      </c>
      <c r="GO119">
        <v>0</v>
      </c>
      <c r="GP119">
        <v>0</v>
      </c>
      <c r="GQ119">
        <v>0</v>
      </c>
      <c r="GR119">
        <v>0</v>
      </c>
      <c r="GS119">
        <v>0</v>
      </c>
      <c r="GT119">
        <v>0</v>
      </c>
      <c r="GU119">
        <v>0</v>
      </c>
      <c r="GV119">
        <v>0</v>
      </c>
      <c r="GW119">
        <v>0</v>
      </c>
      <c r="GX119">
        <v>0</v>
      </c>
      <c r="GY119">
        <v>0</v>
      </c>
      <c r="GZ119">
        <v>0</v>
      </c>
      <c r="HA119">
        <v>0</v>
      </c>
      <c r="HB119">
        <v>0</v>
      </c>
      <c r="HC119">
        <v>0</v>
      </c>
      <c r="HD119">
        <v>0</v>
      </c>
      <c r="HE119">
        <v>0</v>
      </c>
      <c r="HF119">
        <v>0</v>
      </c>
      <c r="HG119">
        <v>0</v>
      </c>
      <c r="HH119">
        <v>0</v>
      </c>
      <c r="HI119">
        <v>0</v>
      </c>
      <c r="HJ119">
        <v>0</v>
      </c>
      <c r="HK119">
        <v>0</v>
      </c>
      <c r="HL119">
        <v>0</v>
      </c>
      <c r="HM119" t="str">
        <v/>
      </c>
    </row>
    <row r="120" spans="2:221" x14ac:dyDescent="0.35">
      <c r="B120" t="str" cm="1">
        <f t="array" ref="B120:CX120">TRANSPOSE(_xlfn._xlws.SORT(_xlfn._xlws.FILTER(initialConditions[initial_conditions_level]&amp;" | "&amp;initialConditions[initial_conditions_name],initialConditions[experiment_ID]=A120)))</f>
        <v xml:space="preserve"> | </v>
      </c>
      <c r="C120" t="str">
        <v xml:space="preserve">0 | </v>
      </c>
      <c r="D120" t="str">
        <v xml:space="preserve">0 | </v>
      </c>
      <c r="E120" t="str">
        <v xml:space="preserve">0 | </v>
      </c>
      <c r="F120" t="str">
        <v xml:space="preserve">0 | </v>
      </c>
      <c r="G120" t="str">
        <v xml:space="preserve">0 | </v>
      </c>
      <c r="H120" t="str">
        <v xml:space="preserve">0 | </v>
      </c>
      <c r="I120" t="str">
        <v xml:space="preserve">0 | </v>
      </c>
      <c r="J120" t="str">
        <v xml:space="preserve">0 | </v>
      </c>
      <c r="K120" t="str">
        <v xml:space="preserve">0 | </v>
      </c>
      <c r="L120" t="str">
        <v xml:space="preserve">0 | </v>
      </c>
      <c r="M120" t="str">
        <v xml:space="preserve">0 | </v>
      </c>
      <c r="N120" t="str">
        <v xml:space="preserve">0 | </v>
      </c>
      <c r="O120" t="str">
        <v xml:space="preserve">0 | </v>
      </c>
      <c r="P120" t="str">
        <v xml:space="preserve">0 | </v>
      </c>
      <c r="Q120" t="str">
        <v xml:space="preserve">0 | </v>
      </c>
      <c r="R120" t="str">
        <v xml:space="preserve">0 | </v>
      </c>
      <c r="S120" t="str">
        <v xml:space="preserve">0 | </v>
      </c>
      <c r="T120" t="str">
        <v xml:space="preserve">0 | </v>
      </c>
      <c r="U120" t="str">
        <v xml:space="preserve">0 | </v>
      </c>
      <c r="V120" t="str">
        <v xml:space="preserve">0 | </v>
      </c>
      <c r="W120" t="str">
        <v xml:space="preserve">0 | </v>
      </c>
      <c r="X120" t="str">
        <v xml:space="preserve">0 | </v>
      </c>
      <c r="Y120" t="str">
        <v xml:space="preserve">0 | </v>
      </c>
      <c r="Z120" t="str">
        <v xml:space="preserve">0 | </v>
      </c>
      <c r="AA120" t="str">
        <v xml:space="preserve">0 | </v>
      </c>
      <c r="AB120" t="str">
        <v xml:space="preserve">0 | </v>
      </c>
      <c r="AC120" t="str">
        <v xml:space="preserve">0 | </v>
      </c>
      <c r="AD120" t="str">
        <v xml:space="preserve">0 | </v>
      </c>
      <c r="AE120" t="str">
        <v xml:space="preserve">0 | </v>
      </c>
      <c r="AF120" t="str">
        <v xml:space="preserve">0 | </v>
      </c>
      <c r="AG120" t="str">
        <v xml:space="preserve">0 | </v>
      </c>
      <c r="AH120" t="str">
        <v xml:space="preserve">0 | </v>
      </c>
      <c r="AI120" t="str">
        <v xml:space="preserve">0 | </v>
      </c>
      <c r="AJ120" t="str">
        <v xml:space="preserve">0 | </v>
      </c>
      <c r="AK120" t="str">
        <v xml:space="preserve">0 | </v>
      </c>
      <c r="AL120" t="str">
        <v xml:space="preserve">0 | </v>
      </c>
      <c r="AM120" t="str">
        <v xml:space="preserve">0 | </v>
      </c>
      <c r="AN120" t="str">
        <v xml:space="preserve">0 | </v>
      </c>
      <c r="AO120" t="str">
        <v xml:space="preserve">0 | </v>
      </c>
      <c r="AP120" t="str">
        <v xml:space="preserve">0 | </v>
      </c>
      <c r="AQ120" t="str">
        <v xml:space="preserve">0 | </v>
      </c>
      <c r="AR120" t="str">
        <v xml:space="preserve">0 | </v>
      </c>
      <c r="AS120" t="str">
        <v xml:space="preserve">0 | </v>
      </c>
      <c r="AT120" t="str">
        <v xml:space="preserve">0 | </v>
      </c>
      <c r="AU120" t="str">
        <v xml:space="preserve">0 | </v>
      </c>
      <c r="AV120" t="str">
        <v xml:space="preserve">0 | </v>
      </c>
      <c r="AW120" t="str">
        <v xml:space="preserve">0 | </v>
      </c>
      <c r="AX120" t="str">
        <v xml:space="preserve">0 | </v>
      </c>
      <c r="AY120" t="str">
        <v xml:space="preserve">0 | </v>
      </c>
      <c r="AZ120" t="str">
        <v xml:space="preserve">0 | </v>
      </c>
      <c r="BA120" t="str">
        <v xml:space="preserve">0 | </v>
      </c>
      <c r="BB120" t="str">
        <v xml:space="preserve">0 | </v>
      </c>
      <c r="BC120" t="str">
        <v xml:space="preserve">0 | </v>
      </c>
      <c r="BD120" t="str">
        <v xml:space="preserve">0 | </v>
      </c>
      <c r="BE120" t="str">
        <v xml:space="preserve">0 | </v>
      </c>
      <c r="BF120" t="str">
        <v xml:space="preserve">0 | </v>
      </c>
      <c r="BG120" t="str">
        <v xml:space="preserve">0 | </v>
      </c>
      <c r="BH120" t="str">
        <v xml:space="preserve">0 | </v>
      </c>
      <c r="BI120" t="str">
        <v xml:space="preserve">0 | </v>
      </c>
      <c r="BJ120" t="str">
        <v xml:space="preserve">0 | </v>
      </c>
      <c r="BK120" t="str">
        <v xml:space="preserve">0 | </v>
      </c>
      <c r="BL120" t="str">
        <v xml:space="preserve">0 | </v>
      </c>
      <c r="BM120" t="str">
        <v xml:space="preserve">0 | </v>
      </c>
      <c r="BN120" t="str">
        <v xml:space="preserve">0 | </v>
      </c>
      <c r="BO120" t="str">
        <v xml:space="preserve">0 | </v>
      </c>
      <c r="BP120" t="str">
        <v xml:space="preserve">0 | </v>
      </c>
      <c r="BQ120" t="str">
        <v xml:space="preserve">0 | </v>
      </c>
      <c r="BR120" t="str">
        <v xml:space="preserve">0 | </v>
      </c>
      <c r="BS120" t="str">
        <v xml:space="preserve">0 | </v>
      </c>
      <c r="BT120" t="str">
        <v xml:space="preserve">0 | </v>
      </c>
      <c r="BU120" t="str">
        <v xml:space="preserve">0 | </v>
      </c>
      <c r="BV120" t="str">
        <v xml:space="preserve">0 | </v>
      </c>
      <c r="BW120" t="str">
        <v xml:space="preserve">0 | </v>
      </c>
      <c r="BX120" t="str">
        <v xml:space="preserve">0 | </v>
      </c>
      <c r="BY120" t="str">
        <v xml:space="preserve">0 | </v>
      </c>
      <c r="BZ120" t="str">
        <v xml:space="preserve">0 | </v>
      </c>
      <c r="CA120" t="str">
        <v xml:space="preserve">0 | </v>
      </c>
      <c r="CB120" t="str">
        <v xml:space="preserve">0 | </v>
      </c>
      <c r="CC120" t="str">
        <v xml:space="preserve">0 | </v>
      </c>
      <c r="CD120" t="str">
        <v xml:space="preserve">0 | </v>
      </c>
      <c r="CE120" t="str">
        <v xml:space="preserve">0 | </v>
      </c>
      <c r="CF120" t="str">
        <v xml:space="preserve">0 | </v>
      </c>
      <c r="CG120" t="str">
        <v xml:space="preserve">0 | </v>
      </c>
      <c r="CH120" t="str">
        <v xml:space="preserve">0 | </v>
      </c>
      <c r="CI120" t="str">
        <v xml:space="preserve">0 | </v>
      </c>
      <c r="CJ120" t="str">
        <v xml:space="preserve">0 | </v>
      </c>
      <c r="CK120" t="str">
        <v xml:space="preserve">0 | </v>
      </c>
      <c r="CL120" t="str">
        <v xml:space="preserve">0 | </v>
      </c>
      <c r="CM120" t="str">
        <v xml:space="preserve">0 | </v>
      </c>
      <c r="CN120" t="str">
        <v xml:space="preserve">0 | </v>
      </c>
      <c r="CO120" t="str">
        <v xml:space="preserve">0 | </v>
      </c>
      <c r="CP120" t="str">
        <v xml:space="preserve">0 | </v>
      </c>
      <c r="CQ120" t="str">
        <v xml:space="preserve">0 | </v>
      </c>
      <c r="CR120" t="str">
        <v xml:space="preserve">0 | </v>
      </c>
      <c r="CS120" t="str">
        <v xml:space="preserve">0 | </v>
      </c>
      <c r="CT120" t="str">
        <v xml:space="preserve">0 | </v>
      </c>
      <c r="CU120" t="str">
        <v xml:space="preserve">0 | </v>
      </c>
      <c r="CV120" t="str">
        <v xml:space="preserve">0 | </v>
      </c>
      <c r="CW120" t="str">
        <v xml:space="preserve">0 | </v>
      </c>
      <c r="CX120" t="str">
        <v xml:space="preserve">0 | </v>
      </c>
      <c r="DQ120" cm="1">
        <f t="array" ref="DQ120:HM120">TRANSPOSE(_xlfn._xlws.SORT(_xlfn._xlws.FILTER(initialConditions[initial_conditions_level],initialConditions[experiment_ID]=A120)))</f>
        <v>0</v>
      </c>
      <c r="DR120">
        <v>0</v>
      </c>
      <c r="DS120">
        <v>0</v>
      </c>
      <c r="DT120">
        <v>0</v>
      </c>
      <c r="DU120">
        <v>0</v>
      </c>
      <c r="DV120">
        <v>0</v>
      </c>
      <c r="DW120">
        <v>0</v>
      </c>
      <c r="DX120">
        <v>0</v>
      </c>
      <c r="DY120">
        <v>0</v>
      </c>
      <c r="DZ120">
        <v>0</v>
      </c>
      <c r="EA120">
        <v>0</v>
      </c>
      <c r="EB120">
        <v>0</v>
      </c>
      <c r="EC120">
        <v>0</v>
      </c>
      <c r="ED120">
        <v>0</v>
      </c>
      <c r="EE120">
        <v>0</v>
      </c>
      <c r="EF120">
        <v>0</v>
      </c>
      <c r="EG120">
        <v>0</v>
      </c>
      <c r="EH120">
        <v>0</v>
      </c>
      <c r="EI120">
        <v>0</v>
      </c>
      <c r="EJ120">
        <v>0</v>
      </c>
      <c r="EK120">
        <v>0</v>
      </c>
      <c r="EL120">
        <v>0</v>
      </c>
      <c r="EM120">
        <v>0</v>
      </c>
      <c r="EN120">
        <v>0</v>
      </c>
      <c r="EO120">
        <v>0</v>
      </c>
      <c r="EP120">
        <v>0</v>
      </c>
      <c r="EQ120">
        <v>0</v>
      </c>
      <c r="ER120">
        <v>0</v>
      </c>
      <c r="ES120">
        <v>0</v>
      </c>
      <c r="ET120">
        <v>0</v>
      </c>
      <c r="EU120">
        <v>0</v>
      </c>
      <c r="EV120">
        <v>0</v>
      </c>
      <c r="EW120">
        <v>0</v>
      </c>
      <c r="EX120">
        <v>0</v>
      </c>
      <c r="EY120">
        <v>0</v>
      </c>
      <c r="EZ120">
        <v>0</v>
      </c>
      <c r="FA120">
        <v>0</v>
      </c>
      <c r="FB120">
        <v>0</v>
      </c>
      <c r="FC120">
        <v>0</v>
      </c>
      <c r="FD120">
        <v>0</v>
      </c>
      <c r="FE120">
        <v>0</v>
      </c>
      <c r="FF120">
        <v>0</v>
      </c>
      <c r="FG120">
        <v>0</v>
      </c>
      <c r="FH120">
        <v>0</v>
      </c>
      <c r="FI120">
        <v>0</v>
      </c>
      <c r="FJ120">
        <v>0</v>
      </c>
      <c r="FK120">
        <v>0</v>
      </c>
      <c r="FL120">
        <v>0</v>
      </c>
      <c r="FM120">
        <v>0</v>
      </c>
      <c r="FN120">
        <v>0</v>
      </c>
      <c r="FO120">
        <v>0</v>
      </c>
      <c r="FP120">
        <v>0</v>
      </c>
      <c r="FQ120">
        <v>0</v>
      </c>
      <c r="FR120">
        <v>0</v>
      </c>
      <c r="FS120">
        <v>0</v>
      </c>
      <c r="FT120">
        <v>0</v>
      </c>
      <c r="FU120">
        <v>0</v>
      </c>
      <c r="FV120">
        <v>0</v>
      </c>
      <c r="FW120">
        <v>0</v>
      </c>
      <c r="FX120">
        <v>0</v>
      </c>
      <c r="FY120">
        <v>0</v>
      </c>
      <c r="FZ120">
        <v>0</v>
      </c>
      <c r="GA120">
        <v>0</v>
      </c>
      <c r="GB120">
        <v>0</v>
      </c>
      <c r="GC120">
        <v>0</v>
      </c>
      <c r="GD120">
        <v>0</v>
      </c>
      <c r="GE120">
        <v>0</v>
      </c>
      <c r="GF120">
        <v>0</v>
      </c>
      <c r="GG120">
        <v>0</v>
      </c>
      <c r="GH120">
        <v>0</v>
      </c>
      <c r="GI120">
        <v>0</v>
      </c>
      <c r="GJ120">
        <v>0</v>
      </c>
      <c r="GK120">
        <v>0</v>
      </c>
      <c r="GL120">
        <v>0</v>
      </c>
      <c r="GM120">
        <v>0</v>
      </c>
      <c r="GN120">
        <v>0</v>
      </c>
      <c r="GO120">
        <v>0</v>
      </c>
      <c r="GP120">
        <v>0</v>
      </c>
      <c r="GQ120">
        <v>0</v>
      </c>
      <c r="GR120">
        <v>0</v>
      </c>
      <c r="GS120">
        <v>0</v>
      </c>
      <c r="GT120">
        <v>0</v>
      </c>
      <c r="GU120">
        <v>0</v>
      </c>
      <c r="GV120">
        <v>0</v>
      </c>
      <c r="GW120">
        <v>0</v>
      </c>
      <c r="GX120">
        <v>0</v>
      </c>
      <c r="GY120">
        <v>0</v>
      </c>
      <c r="GZ120">
        <v>0</v>
      </c>
      <c r="HA120">
        <v>0</v>
      </c>
      <c r="HB120">
        <v>0</v>
      </c>
      <c r="HC120">
        <v>0</v>
      </c>
      <c r="HD120">
        <v>0</v>
      </c>
      <c r="HE120">
        <v>0</v>
      </c>
      <c r="HF120">
        <v>0</v>
      </c>
      <c r="HG120">
        <v>0</v>
      </c>
      <c r="HH120">
        <v>0</v>
      </c>
      <c r="HI120">
        <v>0</v>
      </c>
      <c r="HJ120">
        <v>0</v>
      </c>
      <c r="HK120">
        <v>0</v>
      </c>
      <c r="HL120">
        <v>0</v>
      </c>
      <c r="HM120" t="str">
        <v/>
      </c>
    </row>
    <row r="121" spans="2:221" x14ac:dyDescent="0.35">
      <c r="B121" t="str" cm="1">
        <f t="array" ref="B121:CX121">TRANSPOSE(_xlfn._xlws.SORT(_xlfn._xlws.FILTER(initialConditions[initial_conditions_level]&amp;" | "&amp;initialConditions[initial_conditions_name],initialConditions[experiment_ID]=A121)))</f>
        <v xml:space="preserve"> | </v>
      </c>
      <c r="C121" t="str">
        <v xml:space="preserve">0 | </v>
      </c>
      <c r="D121" t="str">
        <v xml:space="preserve">0 | </v>
      </c>
      <c r="E121" t="str">
        <v xml:space="preserve">0 | </v>
      </c>
      <c r="F121" t="str">
        <v xml:space="preserve">0 | </v>
      </c>
      <c r="G121" t="str">
        <v xml:space="preserve">0 | </v>
      </c>
      <c r="H121" t="str">
        <v xml:space="preserve">0 | </v>
      </c>
      <c r="I121" t="str">
        <v xml:space="preserve">0 | </v>
      </c>
      <c r="J121" t="str">
        <v xml:space="preserve">0 | </v>
      </c>
      <c r="K121" t="str">
        <v xml:space="preserve">0 | </v>
      </c>
      <c r="L121" t="str">
        <v xml:space="preserve">0 | </v>
      </c>
      <c r="M121" t="str">
        <v xml:space="preserve">0 | </v>
      </c>
      <c r="N121" t="str">
        <v xml:space="preserve">0 | </v>
      </c>
      <c r="O121" t="str">
        <v xml:space="preserve">0 | </v>
      </c>
      <c r="P121" t="str">
        <v xml:space="preserve">0 | </v>
      </c>
      <c r="Q121" t="str">
        <v xml:space="preserve">0 | </v>
      </c>
      <c r="R121" t="str">
        <v xml:space="preserve">0 | </v>
      </c>
      <c r="S121" t="str">
        <v xml:space="preserve">0 | </v>
      </c>
      <c r="T121" t="str">
        <v xml:space="preserve">0 | </v>
      </c>
      <c r="U121" t="str">
        <v xml:space="preserve">0 | </v>
      </c>
      <c r="V121" t="str">
        <v xml:space="preserve">0 | </v>
      </c>
      <c r="W121" t="str">
        <v xml:space="preserve">0 | </v>
      </c>
      <c r="X121" t="str">
        <v xml:space="preserve">0 | </v>
      </c>
      <c r="Y121" t="str">
        <v xml:space="preserve">0 | </v>
      </c>
      <c r="Z121" t="str">
        <v xml:space="preserve">0 | </v>
      </c>
      <c r="AA121" t="str">
        <v xml:space="preserve">0 | </v>
      </c>
      <c r="AB121" t="str">
        <v xml:space="preserve">0 | </v>
      </c>
      <c r="AC121" t="str">
        <v xml:space="preserve">0 | </v>
      </c>
      <c r="AD121" t="str">
        <v xml:space="preserve">0 | </v>
      </c>
      <c r="AE121" t="str">
        <v xml:space="preserve">0 | </v>
      </c>
      <c r="AF121" t="str">
        <v xml:space="preserve">0 | </v>
      </c>
      <c r="AG121" t="str">
        <v xml:space="preserve">0 | </v>
      </c>
      <c r="AH121" t="str">
        <v xml:space="preserve">0 | </v>
      </c>
      <c r="AI121" t="str">
        <v xml:space="preserve">0 | </v>
      </c>
      <c r="AJ121" t="str">
        <v xml:space="preserve">0 | </v>
      </c>
      <c r="AK121" t="str">
        <v xml:space="preserve">0 | </v>
      </c>
      <c r="AL121" t="str">
        <v xml:space="preserve">0 | </v>
      </c>
      <c r="AM121" t="str">
        <v xml:space="preserve">0 | </v>
      </c>
      <c r="AN121" t="str">
        <v xml:space="preserve">0 | </v>
      </c>
      <c r="AO121" t="str">
        <v xml:space="preserve">0 | </v>
      </c>
      <c r="AP121" t="str">
        <v xml:space="preserve">0 | </v>
      </c>
      <c r="AQ121" t="str">
        <v xml:space="preserve">0 | </v>
      </c>
      <c r="AR121" t="str">
        <v xml:space="preserve">0 | </v>
      </c>
      <c r="AS121" t="str">
        <v xml:space="preserve">0 | </v>
      </c>
      <c r="AT121" t="str">
        <v xml:space="preserve">0 | </v>
      </c>
      <c r="AU121" t="str">
        <v xml:space="preserve">0 | </v>
      </c>
      <c r="AV121" t="str">
        <v xml:space="preserve">0 | </v>
      </c>
      <c r="AW121" t="str">
        <v xml:space="preserve">0 | </v>
      </c>
      <c r="AX121" t="str">
        <v xml:space="preserve">0 | </v>
      </c>
      <c r="AY121" t="str">
        <v xml:space="preserve">0 | </v>
      </c>
      <c r="AZ121" t="str">
        <v xml:space="preserve">0 | </v>
      </c>
      <c r="BA121" t="str">
        <v xml:space="preserve">0 | </v>
      </c>
      <c r="BB121" t="str">
        <v xml:space="preserve">0 | </v>
      </c>
      <c r="BC121" t="str">
        <v xml:space="preserve">0 | </v>
      </c>
      <c r="BD121" t="str">
        <v xml:space="preserve">0 | </v>
      </c>
      <c r="BE121" t="str">
        <v xml:space="preserve">0 | </v>
      </c>
      <c r="BF121" t="str">
        <v xml:space="preserve">0 | </v>
      </c>
      <c r="BG121" t="str">
        <v xml:space="preserve">0 | </v>
      </c>
      <c r="BH121" t="str">
        <v xml:space="preserve">0 | </v>
      </c>
      <c r="BI121" t="str">
        <v xml:space="preserve">0 | </v>
      </c>
      <c r="BJ121" t="str">
        <v xml:space="preserve">0 | </v>
      </c>
      <c r="BK121" t="str">
        <v xml:space="preserve">0 | </v>
      </c>
      <c r="BL121" t="str">
        <v xml:space="preserve">0 | </v>
      </c>
      <c r="BM121" t="str">
        <v xml:space="preserve">0 | </v>
      </c>
      <c r="BN121" t="str">
        <v xml:space="preserve">0 | </v>
      </c>
      <c r="BO121" t="str">
        <v xml:space="preserve">0 | </v>
      </c>
      <c r="BP121" t="str">
        <v xml:space="preserve">0 | </v>
      </c>
      <c r="BQ121" t="str">
        <v xml:space="preserve">0 | </v>
      </c>
      <c r="BR121" t="str">
        <v xml:space="preserve">0 | </v>
      </c>
      <c r="BS121" t="str">
        <v xml:space="preserve">0 | </v>
      </c>
      <c r="BT121" t="str">
        <v xml:space="preserve">0 | </v>
      </c>
      <c r="BU121" t="str">
        <v xml:space="preserve">0 | </v>
      </c>
      <c r="BV121" t="str">
        <v xml:space="preserve">0 | </v>
      </c>
      <c r="BW121" t="str">
        <v xml:space="preserve">0 | </v>
      </c>
      <c r="BX121" t="str">
        <v xml:space="preserve">0 | </v>
      </c>
      <c r="BY121" t="str">
        <v xml:space="preserve">0 | </v>
      </c>
      <c r="BZ121" t="str">
        <v xml:space="preserve">0 | </v>
      </c>
      <c r="CA121" t="str">
        <v xml:space="preserve">0 | </v>
      </c>
      <c r="CB121" t="str">
        <v xml:space="preserve">0 | </v>
      </c>
      <c r="CC121" t="str">
        <v xml:space="preserve">0 | </v>
      </c>
      <c r="CD121" t="str">
        <v xml:space="preserve">0 | </v>
      </c>
      <c r="CE121" t="str">
        <v xml:space="preserve">0 | </v>
      </c>
      <c r="CF121" t="str">
        <v xml:space="preserve">0 | </v>
      </c>
      <c r="CG121" t="str">
        <v xml:space="preserve">0 | </v>
      </c>
      <c r="CH121" t="str">
        <v xml:space="preserve">0 | </v>
      </c>
      <c r="CI121" t="str">
        <v xml:space="preserve">0 | </v>
      </c>
      <c r="CJ121" t="str">
        <v xml:space="preserve">0 | </v>
      </c>
      <c r="CK121" t="str">
        <v xml:space="preserve">0 | </v>
      </c>
      <c r="CL121" t="str">
        <v xml:space="preserve">0 | </v>
      </c>
      <c r="CM121" t="str">
        <v xml:space="preserve">0 | </v>
      </c>
      <c r="CN121" t="str">
        <v xml:space="preserve">0 | </v>
      </c>
      <c r="CO121" t="str">
        <v xml:space="preserve">0 | </v>
      </c>
      <c r="CP121" t="str">
        <v xml:space="preserve">0 | </v>
      </c>
      <c r="CQ121" t="str">
        <v xml:space="preserve">0 | </v>
      </c>
      <c r="CR121" t="str">
        <v xml:space="preserve">0 | </v>
      </c>
      <c r="CS121" t="str">
        <v xml:space="preserve">0 | </v>
      </c>
      <c r="CT121" t="str">
        <v xml:space="preserve">0 | </v>
      </c>
      <c r="CU121" t="str">
        <v xml:space="preserve">0 | </v>
      </c>
      <c r="CV121" t="str">
        <v xml:space="preserve">0 | </v>
      </c>
      <c r="CW121" t="str">
        <v xml:space="preserve">0 | </v>
      </c>
      <c r="CX121" t="str">
        <v xml:space="preserve">0 | </v>
      </c>
      <c r="DQ121" cm="1">
        <f t="array" ref="DQ121:HM121">TRANSPOSE(_xlfn._xlws.SORT(_xlfn._xlws.FILTER(initialConditions[initial_conditions_level],initialConditions[experiment_ID]=A121)))</f>
        <v>0</v>
      </c>
      <c r="DR121">
        <v>0</v>
      </c>
      <c r="DS121">
        <v>0</v>
      </c>
      <c r="DT121">
        <v>0</v>
      </c>
      <c r="DU121">
        <v>0</v>
      </c>
      <c r="DV121">
        <v>0</v>
      </c>
      <c r="DW121">
        <v>0</v>
      </c>
      <c r="DX121">
        <v>0</v>
      </c>
      <c r="DY121">
        <v>0</v>
      </c>
      <c r="DZ121">
        <v>0</v>
      </c>
      <c r="EA121">
        <v>0</v>
      </c>
      <c r="EB121">
        <v>0</v>
      </c>
      <c r="EC121">
        <v>0</v>
      </c>
      <c r="ED121">
        <v>0</v>
      </c>
      <c r="EE121">
        <v>0</v>
      </c>
      <c r="EF121">
        <v>0</v>
      </c>
      <c r="EG121">
        <v>0</v>
      </c>
      <c r="EH121">
        <v>0</v>
      </c>
      <c r="EI121">
        <v>0</v>
      </c>
      <c r="EJ121">
        <v>0</v>
      </c>
      <c r="EK121">
        <v>0</v>
      </c>
      <c r="EL121">
        <v>0</v>
      </c>
      <c r="EM121">
        <v>0</v>
      </c>
      <c r="EN121">
        <v>0</v>
      </c>
      <c r="EO121">
        <v>0</v>
      </c>
      <c r="EP121">
        <v>0</v>
      </c>
      <c r="EQ121">
        <v>0</v>
      </c>
      <c r="ER121">
        <v>0</v>
      </c>
      <c r="ES121">
        <v>0</v>
      </c>
      <c r="ET121">
        <v>0</v>
      </c>
      <c r="EU121">
        <v>0</v>
      </c>
      <c r="EV121">
        <v>0</v>
      </c>
      <c r="EW121">
        <v>0</v>
      </c>
      <c r="EX121">
        <v>0</v>
      </c>
      <c r="EY121">
        <v>0</v>
      </c>
      <c r="EZ121">
        <v>0</v>
      </c>
      <c r="FA121">
        <v>0</v>
      </c>
      <c r="FB121">
        <v>0</v>
      </c>
      <c r="FC121">
        <v>0</v>
      </c>
      <c r="FD121">
        <v>0</v>
      </c>
      <c r="FE121">
        <v>0</v>
      </c>
      <c r="FF121">
        <v>0</v>
      </c>
      <c r="FG121">
        <v>0</v>
      </c>
      <c r="FH121">
        <v>0</v>
      </c>
      <c r="FI121">
        <v>0</v>
      </c>
      <c r="FJ121">
        <v>0</v>
      </c>
      <c r="FK121">
        <v>0</v>
      </c>
      <c r="FL121">
        <v>0</v>
      </c>
      <c r="FM121">
        <v>0</v>
      </c>
      <c r="FN121">
        <v>0</v>
      </c>
      <c r="FO121">
        <v>0</v>
      </c>
      <c r="FP121">
        <v>0</v>
      </c>
      <c r="FQ121">
        <v>0</v>
      </c>
      <c r="FR121">
        <v>0</v>
      </c>
      <c r="FS121">
        <v>0</v>
      </c>
      <c r="FT121">
        <v>0</v>
      </c>
      <c r="FU121">
        <v>0</v>
      </c>
      <c r="FV121">
        <v>0</v>
      </c>
      <c r="FW121">
        <v>0</v>
      </c>
      <c r="FX121">
        <v>0</v>
      </c>
      <c r="FY121">
        <v>0</v>
      </c>
      <c r="FZ121">
        <v>0</v>
      </c>
      <c r="GA121">
        <v>0</v>
      </c>
      <c r="GB121">
        <v>0</v>
      </c>
      <c r="GC121">
        <v>0</v>
      </c>
      <c r="GD121">
        <v>0</v>
      </c>
      <c r="GE121">
        <v>0</v>
      </c>
      <c r="GF121">
        <v>0</v>
      </c>
      <c r="GG121">
        <v>0</v>
      </c>
      <c r="GH121">
        <v>0</v>
      </c>
      <c r="GI121">
        <v>0</v>
      </c>
      <c r="GJ121">
        <v>0</v>
      </c>
      <c r="GK121">
        <v>0</v>
      </c>
      <c r="GL121">
        <v>0</v>
      </c>
      <c r="GM121">
        <v>0</v>
      </c>
      <c r="GN121">
        <v>0</v>
      </c>
      <c r="GO121">
        <v>0</v>
      </c>
      <c r="GP121">
        <v>0</v>
      </c>
      <c r="GQ121">
        <v>0</v>
      </c>
      <c r="GR121">
        <v>0</v>
      </c>
      <c r="GS121">
        <v>0</v>
      </c>
      <c r="GT121">
        <v>0</v>
      </c>
      <c r="GU121">
        <v>0</v>
      </c>
      <c r="GV121">
        <v>0</v>
      </c>
      <c r="GW121">
        <v>0</v>
      </c>
      <c r="GX121">
        <v>0</v>
      </c>
      <c r="GY121">
        <v>0</v>
      </c>
      <c r="GZ121">
        <v>0</v>
      </c>
      <c r="HA121">
        <v>0</v>
      </c>
      <c r="HB121">
        <v>0</v>
      </c>
      <c r="HC121">
        <v>0</v>
      </c>
      <c r="HD121">
        <v>0</v>
      </c>
      <c r="HE121">
        <v>0</v>
      </c>
      <c r="HF121">
        <v>0</v>
      </c>
      <c r="HG121">
        <v>0</v>
      </c>
      <c r="HH121">
        <v>0</v>
      </c>
      <c r="HI121">
        <v>0</v>
      </c>
      <c r="HJ121">
        <v>0</v>
      </c>
      <c r="HK121">
        <v>0</v>
      </c>
      <c r="HL121">
        <v>0</v>
      </c>
      <c r="HM121" t="str">
        <v/>
      </c>
    </row>
    <row r="122" spans="2:221" x14ac:dyDescent="0.35">
      <c r="B122" t="str" cm="1">
        <f t="array" ref="B122:CX122">TRANSPOSE(_xlfn._xlws.SORT(_xlfn._xlws.FILTER(initialConditions[initial_conditions_level]&amp;" | "&amp;initialConditions[initial_conditions_name],initialConditions[experiment_ID]=A122)))</f>
        <v xml:space="preserve"> | </v>
      </c>
      <c r="C122" t="str">
        <v xml:space="preserve">0 | </v>
      </c>
      <c r="D122" t="str">
        <v xml:space="preserve">0 | </v>
      </c>
      <c r="E122" t="str">
        <v xml:space="preserve">0 | </v>
      </c>
      <c r="F122" t="str">
        <v xml:space="preserve">0 | </v>
      </c>
      <c r="G122" t="str">
        <v xml:space="preserve">0 | </v>
      </c>
      <c r="H122" t="str">
        <v xml:space="preserve">0 | </v>
      </c>
      <c r="I122" t="str">
        <v xml:space="preserve">0 | </v>
      </c>
      <c r="J122" t="str">
        <v xml:space="preserve">0 | </v>
      </c>
      <c r="K122" t="str">
        <v xml:space="preserve">0 | </v>
      </c>
      <c r="L122" t="str">
        <v xml:space="preserve">0 | </v>
      </c>
      <c r="M122" t="str">
        <v xml:space="preserve">0 | </v>
      </c>
      <c r="N122" t="str">
        <v xml:space="preserve">0 | </v>
      </c>
      <c r="O122" t="str">
        <v xml:space="preserve">0 | </v>
      </c>
      <c r="P122" t="str">
        <v xml:space="preserve">0 | </v>
      </c>
      <c r="Q122" t="str">
        <v xml:space="preserve">0 | </v>
      </c>
      <c r="R122" t="str">
        <v xml:space="preserve">0 | </v>
      </c>
      <c r="S122" t="str">
        <v xml:space="preserve">0 | </v>
      </c>
      <c r="T122" t="str">
        <v xml:space="preserve">0 | </v>
      </c>
      <c r="U122" t="str">
        <v xml:space="preserve">0 | </v>
      </c>
      <c r="V122" t="str">
        <v xml:space="preserve">0 | </v>
      </c>
      <c r="W122" t="str">
        <v xml:space="preserve">0 | </v>
      </c>
      <c r="X122" t="str">
        <v xml:space="preserve">0 | </v>
      </c>
      <c r="Y122" t="str">
        <v xml:space="preserve">0 | </v>
      </c>
      <c r="Z122" t="str">
        <v xml:space="preserve">0 | </v>
      </c>
      <c r="AA122" t="str">
        <v xml:space="preserve">0 | </v>
      </c>
      <c r="AB122" t="str">
        <v xml:space="preserve">0 | </v>
      </c>
      <c r="AC122" t="str">
        <v xml:space="preserve">0 | </v>
      </c>
      <c r="AD122" t="str">
        <v xml:space="preserve">0 | </v>
      </c>
      <c r="AE122" t="str">
        <v xml:space="preserve">0 | </v>
      </c>
      <c r="AF122" t="str">
        <v xml:space="preserve">0 | </v>
      </c>
      <c r="AG122" t="str">
        <v xml:space="preserve">0 | </v>
      </c>
      <c r="AH122" t="str">
        <v xml:space="preserve">0 | </v>
      </c>
      <c r="AI122" t="str">
        <v xml:space="preserve">0 | </v>
      </c>
      <c r="AJ122" t="str">
        <v xml:space="preserve">0 | </v>
      </c>
      <c r="AK122" t="str">
        <v xml:space="preserve">0 | </v>
      </c>
      <c r="AL122" t="str">
        <v xml:space="preserve">0 | </v>
      </c>
      <c r="AM122" t="str">
        <v xml:space="preserve">0 | </v>
      </c>
      <c r="AN122" t="str">
        <v xml:space="preserve">0 | </v>
      </c>
      <c r="AO122" t="str">
        <v xml:space="preserve">0 | </v>
      </c>
      <c r="AP122" t="str">
        <v xml:space="preserve">0 | </v>
      </c>
      <c r="AQ122" t="str">
        <v xml:space="preserve">0 | </v>
      </c>
      <c r="AR122" t="str">
        <v xml:space="preserve">0 | </v>
      </c>
      <c r="AS122" t="str">
        <v xml:space="preserve">0 | </v>
      </c>
      <c r="AT122" t="str">
        <v xml:space="preserve">0 | </v>
      </c>
      <c r="AU122" t="str">
        <v xml:space="preserve">0 | </v>
      </c>
      <c r="AV122" t="str">
        <v xml:space="preserve">0 | </v>
      </c>
      <c r="AW122" t="str">
        <v xml:space="preserve">0 | </v>
      </c>
      <c r="AX122" t="str">
        <v xml:space="preserve">0 | </v>
      </c>
      <c r="AY122" t="str">
        <v xml:space="preserve">0 | </v>
      </c>
      <c r="AZ122" t="str">
        <v xml:space="preserve">0 | </v>
      </c>
      <c r="BA122" t="str">
        <v xml:space="preserve">0 | </v>
      </c>
      <c r="BB122" t="str">
        <v xml:space="preserve">0 | </v>
      </c>
      <c r="BC122" t="str">
        <v xml:space="preserve">0 | </v>
      </c>
      <c r="BD122" t="str">
        <v xml:space="preserve">0 | </v>
      </c>
      <c r="BE122" t="str">
        <v xml:space="preserve">0 | </v>
      </c>
      <c r="BF122" t="str">
        <v xml:space="preserve">0 | </v>
      </c>
      <c r="BG122" t="str">
        <v xml:space="preserve">0 | </v>
      </c>
      <c r="BH122" t="str">
        <v xml:space="preserve">0 | </v>
      </c>
      <c r="BI122" t="str">
        <v xml:space="preserve">0 | </v>
      </c>
      <c r="BJ122" t="str">
        <v xml:space="preserve">0 | </v>
      </c>
      <c r="BK122" t="str">
        <v xml:space="preserve">0 | </v>
      </c>
      <c r="BL122" t="str">
        <v xml:space="preserve">0 | </v>
      </c>
      <c r="BM122" t="str">
        <v xml:space="preserve">0 | </v>
      </c>
      <c r="BN122" t="str">
        <v xml:space="preserve">0 | </v>
      </c>
      <c r="BO122" t="str">
        <v xml:space="preserve">0 | </v>
      </c>
      <c r="BP122" t="str">
        <v xml:space="preserve">0 | </v>
      </c>
      <c r="BQ122" t="str">
        <v xml:space="preserve">0 | </v>
      </c>
      <c r="BR122" t="str">
        <v xml:space="preserve">0 | </v>
      </c>
      <c r="BS122" t="str">
        <v xml:space="preserve">0 | </v>
      </c>
      <c r="BT122" t="str">
        <v xml:space="preserve">0 | </v>
      </c>
      <c r="BU122" t="str">
        <v xml:space="preserve">0 | </v>
      </c>
      <c r="BV122" t="str">
        <v xml:space="preserve">0 | </v>
      </c>
      <c r="BW122" t="str">
        <v xml:space="preserve">0 | </v>
      </c>
      <c r="BX122" t="str">
        <v xml:space="preserve">0 | </v>
      </c>
      <c r="BY122" t="str">
        <v xml:space="preserve">0 | </v>
      </c>
      <c r="BZ122" t="str">
        <v xml:space="preserve">0 | </v>
      </c>
      <c r="CA122" t="str">
        <v xml:space="preserve">0 | </v>
      </c>
      <c r="CB122" t="str">
        <v xml:space="preserve">0 | </v>
      </c>
      <c r="CC122" t="str">
        <v xml:space="preserve">0 | </v>
      </c>
      <c r="CD122" t="str">
        <v xml:space="preserve">0 | </v>
      </c>
      <c r="CE122" t="str">
        <v xml:space="preserve">0 | </v>
      </c>
      <c r="CF122" t="str">
        <v xml:space="preserve">0 | </v>
      </c>
      <c r="CG122" t="str">
        <v xml:space="preserve">0 | </v>
      </c>
      <c r="CH122" t="str">
        <v xml:space="preserve">0 | </v>
      </c>
      <c r="CI122" t="str">
        <v xml:space="preserve">0 | </v>
      </c>
      <c r="CJ122" t="str">
        <v xml:space="preserve">0 | </v>
      </c>
      <c r="CK122" t="str">
        <v xml:space="preserve">0 | </v>
      </c>
      <c r="CL122" t="str">
        <v xml:space="preserve">0 | </v>
      </c>
      <c r="CM122" t="str">
        <v xml:space="preserve">0 | </v>
      </c>
      <c r="CN122" t="str">
        <v xml:space="preserve">0 | </v>
      </c>
      <c r="CO122" t="str">
        <v xml:space="preserve">0 | </v>
      </c>
      <c r="CP122" t="str">
        <v xml:space="preserve">0 | </v>
      </c>
      <c r="CQ122" t="str">
        <v xml:space="preserve">0 | </v>
      </c>
      <c r="CR122" t="str">
        <v xml:space="preserve">0 | </v>
      </c>
      <c r="CS122" t="str">
        <v xml:space="preserve">0 | </v>
      </c>
      <c r="CT122" t="str">
        <v xml:space="preserve">0 | </v>
      </c>
      <c r="CU122" t="str">
        <v xml:space="preserve">0 | </v>
      </c>
      <c r="CV122" t="str">
        <v xml:space="preserve">0 | </v>
      </c>
      <c r="CW122" t="str">
        <v xml:space="preserve">0 | </v>
      </c>
      <c r="CX122" t="str">
        <v xml:space="preserve">0 | </v>
      </c>
      <c r="DQ122" cm="1">
        <f t="array" ref="DQ122:HM122">TRANSPOSE(_xlfn._xlws.SORT(_xlfn._xlws.FILTER(initialConditions[initial_conditions_level],initialConditions[experiment_ID]=A122)))</f>
        <v>0</v>
      </c>
      <c r="DR122">
        <v>0</v>
      </c>
      <c r="DS122">
        <v>0</v>
      </c>
      <c r="DT122">
        <v>0</v>
      </c>
      <c r="DU122">
        <v>0</v>
      </c>
      <c r="DV122">
        <v>0</v>
      </c>
      <c r="DW122">
        <v>0</v>
      </c>
      <c r="DX122">
        <v>0</v>
      </c>
      <c r="DY122">
        <v>0</v>
      </c>
      <c r="DZ122">
        <v>0</v>
      </c>
      <c r="EA122">
        <v>0</v>
      </c>
      <c r="EB122">
        <v>0</v>
      </c>
      <c r="EC122">
        <v>0</v>
      </c>
      <c r="ED122">
        <v>0</v>
      </c>
      <c r="EE122">
        <v>0</v>
      </c>
      <c r="EF122">
        <v>0</v>
      </c>
      <c r="EG122">
        <v>0</v>
      </c>
      <c r="EH122">
        <v>0</v>
      </c>
      <c r="EI122">
        <v>0</v>
      </c>
      <c r="EJ122">
        <v>0</v>
      </c>
      <c r="EK122">
        <v>0</v>
      </c>
      <c r="EL122">
        <v>0</v>
      </c>
      <c r="EM122">
        <v>0</v>
      </c>
      <c r="EN122">
        <v>0</v>
      </c>
      <c r="EO122">
        <v>0</v>
      </c>
      <c r="EP122">
        <v>0</v>
      </c>
      <c r="EQ122">
        <v>0</v>
      </c>
      <c r="ER122">
        <v>0</v>
      </c>
      <c r="ES122">
        <v>0</v>
      </c>
      <c r="ET122">
        <v>0</v>
      </c>
      <c r="EU122">
        <v>0</v>
      </c>
      <c r="EV122">
        <v>0</v>
      </c>
      <c r="EW122">
        <v>0</v>
      </c>
      <c r="EX122">
        <v>0</v>
      </c>
      <c r="EY122">
        <v>0</v>
      </c>
      <c r="EZ122">
        <v>0</v>
      </c>
      <c r="FA122">
        <v>0</v>
      </c>
      <c r="FB122">
        <v>0</v>
      </c>
      <c r="FC122">
        <v>0</v>
      </c>
      <c r="FD122">
        <v>0</v>
      </c>
      <c r="FE122">
        <v>0</v>
      </c>
      <c r="FF122">
        <v>0</v>
      </c>
      <c r="FG122">
        <v>0</v>
      </c>
      <c r="FH122">
        <v>0</v>
      </c>
      <c r="FI122">
        <v>0</v>
      </c>
      <c r="FJ122">
        <v>0</v>
      </c>
      <c r="FK122">
        <v>0</v>
      </c>
      <c r="FL122">
        <v>0</v>
      </c>
      <c r="FM122">
        <v>0</v>
      </c>
      <c r="FN122">
        <v>0</v>
      </c>
      <c r="FO122">
        <v>0</v>
      </c>
      <c r="FP122">
        <v>0</v>
      </c>
      <c r="FQ122">
        <v>0</v>
      </c>
      <c r="FR122">
        <v>0</v>
      </c>
      <c r="FS122">
        <v>0</v>
      </c>
      <c r="FT122">
        <v>0</v>
      </c>
      <c r="FU122">
        <v>0</v>
      </c>
      <c r="FV122">
        <v>0</v>
      </c>
      <c r="FW122">
        <v>0</v>
      </c>
      <c r="FX122">
        <v>0</v>
      </c>
      <c r="FY122">
        <v>0</v>
      </c>
      <c r="FZ122">
        <v>0</v>
      </c>
      <c r="GA122">
        <v>0</v>
      </c>
      <c r="GB122">
        <v>0</v>
      </c>
      <c r="GC122">
        <v>0</v>
      </c>
      <c r="GD122">
        <v>0</v>
      </c>
      <c r="GE122">
        <v>0</v>
      </c>
      <c r="GF122">
        <v>0</v>
      </c>
      <c r="GG122">
        <v>0</v>
      </c>
      <c r="GH122">
        <v>0</v>
      </c>
      <c r="GI122">
        <v>0</v>
      </c>
      <c r="GJ122">
        <v>0</v>
      </c>
      <c r="GK122">
        <v>0</v>
      </c>
      <c r="GL122">
        <v>0</v>
      </c>
      <c r="GM122">
        <v>0</v>
      </c>
      <c r="GN122">
        <v>0</v>
      </c>
      <c r="GO122">
        <v>0</v>
      </c>
      <c r="GP122">
        <v>0</v>
      </c>
      <c r="GQ122">
        <v>0</v>
      </c>
      <c r="GR122">
        <v>0</v>
      </c>
      <c r="GS122">
        <v>0</v>
      </c>
      <c r="GT122">
        <v>0</v>
      </c>
      <c r="GU122">
        <v>0</v>
      </c>
      <c r="GV122">
        <v>0</v>
      </c>
      <c r="GW122">
        <v>0</v>
      </c>
      <c r="GX122">
        <v>0</v>
      </c>
      <c r="GY122">
        <v>0</v>
      </c>
      <c r="GZ122">
        <v>0</v>
      </c>
      <c r="HA122">
        <v>0</v>
      </c>
      <c r="HB122">
        <v>0</v>
      </c>
      <c r="HC122">
        <v>0</v>
      </c>
      <c r="HD122">
        <v>0</v>
      </c>
      <c r="HE122">
        <v>0</v>
      </c>
      <c r="HF122">
        <v>0</v>
      </c>
      <c r="HG122">
        <v>0</v>
      </c>
      <c r="HH122">
        <v>0</v>
      </c>
      <c r="HI122">
        <v>0</v>
      </c>
      <c r="HJ122">
        <v>0</v>
      </c>
      <c r="HK122">
        <v>0</v>
      </c>
      <c r="HL122">
        <v>0</v>
      </c>
      <c r="HM122" t="str">
        <v/>
      </c>
    </row>
    <row r="123" spans="2:221" x14ac:dyDescent="0.35">
      <c r="B123" t="str" cm="1">
        <f t="array" ref="B123:CX123">TRANSPOSE(_xlfn._xlws.SORT(_xlfn._xlws.FILTER(initialConditions[initial_conditions_level]&amp;" | "&amp;initialConditions[initial_conditions_name],initialConditions[experiment_ID]=A123)))</f>
        <v xml:space="preserve"> | </v>
      </c>
      <c r="C123" t="str">
        <v xml:space="preserve">0 | </v>
      </c>
      <c r="D123" t="str">
        <v xml:space="preserve">0 | </v>
      </c>
      <c r="E123" t="str">
        <v xml:space="preserve">0 | </v>
      </c>
      <c r="F123" t="str">
        <v xml:space="preserve">0 | </v>
      </c>
      <c r="G123" t="str">
        <v xml:space="preserve">0 | </v>
      </c>
      <c r="H123" t="str">
        <v xml:space="preserve">0 | </v>
      </c>
      <c r="I123" t="str">
        <v xml:space="preserve">0 | </v>
      </c>
      <c r="J123" t="str">
        <v xml:space="preserve">0 | </v>
      </c>
      <c r="K123" t="str">
        <v xml:space="preserve">0 | </v>
      </c>
      <c r="L123" t="str">
        <v xml:space="preserve">0 | </v>
      </c>
      <c r="M123" t="str">
        <v xml:space="preserve">0 | </v>
      </c>
      <c r="N123" t="str">
        <v xml:space="preserve">0 | </v>
      </c>
      <c r="O123" t="str">
        <v xml:space="preserve">0 | </v>
      </c>
      <c r="P123" t="str">
        <v xml:space="preserve">0 | </v>
      </c>
      <c r="Q123" t="str">
        <v xml:space="preserve">0 | </v>
      </c>
      <c r="R123" t="str">
        <v xml:space="preserve">0 | </v>
      </c>
      <c r="S123" t="str">
        <v xml:space="preserve">0 | </v>
      </c>
      <c r="T123" t="str">
        <v xml:space="preserve">0 | </v>
      </c>
      <c r="U123" t="str">
        <v xml:space="preserve">0 | </v>
      </c>
      <c r="V123" t="str">
        <v xml:space="preserve">0 | </v>
      </c>
      <c r="W123" t="str">
        <v xml:space="preserve">0 | </v>
      </c>
      <c r="X123" t="str">
        <v xml:space="preserve">0 | </v>
      </c>
      <c r="Y123" t="str">
        <v xml:space="preserve">0 | </v>
      </c>
      <c r="Z123" t="str">
        <v xml:space="preserve">0 | </v>
      </c>
      <c r="AA123" t="str">
        <v xml:space="preserve">0 | </v>
      </c>
      <c r="AB123" t="str">
        <v xml:space="preserve">0 | </v>
      </c>
      <c r="AC123" t="str">
        <v xml:space="preserve">0 | </v>
      </c>
      <c r="AD123" t="str">
        <v xml:space="preserve">0 | </v>
      </c>
      <c r="AE123" t="str">
        <v xml:space="preserve">0 | </v>
      </c>
      <c r="AF123" t="str">
        <v xml:space="preserve">0 | </v>
      </c>
      <c r="AG123" t="str">
        <v xml:space="preserve">0 | </v>
      </c>
      <c r="AH123" t="str">
        <v xml:space="preserve">0 | </v>
      </c>
      <c r="AI123" t="str">
        <v xml:space="preserve">0 | </v>
      </c>
      <c r="AJ123" t="str">
        <v xml:space="preserve">0 | </v>
      </c>
      <c r="AK123" t="str">
        <v xml:space="preserve">0 | </v>
      </c>
      <c r="AL123" t="str">
        <v xml:space="preserve">0 | </v>
      </c>
      <c r="AM123" t="str">
        <v xml:space="preserve">0 | </v>
      </c>
      <c r="AN123" t="str">
        <v xml:space="preserve">0 | </v>
      </c>
      <c r="AO123" t="str">
        <v xml:space="preserve">0 | </v>
      </c>
      <c r="AP123" t="str">
        <v xml:space="preserve">0 | </v>
      </c>
      <c r="AQ123" t="str">
        <v xml:space="preserve">0 | </v>
      </c>
      <c r="AR123" t="str">
        <v xml:space="preserve">0 | </v>
      </c>
      <c r="AS123" t="str">
        <v xml:space="preserve">0 | </v>
      </c>
      <c r="AT123" t="str">
        <v xml:space="preserve">0 | </v>
      </c>
      <c r="AU123" t="str">
        <v xml:space="preserve">0 | </v>
      </c>
      <c r="AV123" t="str">
        <v xml:space="preserve">0 | </v>
      </c>
      <c r="AW123" t="str">
        <v xml:space="preserve">0 | </v>
      </c>
      <c r="AX123" t="str">
        <v xml:space="preserve">0 | </v>
      </c>
      <c r="AY123" t="str">
        <v xml:space="preserve">0 | </v>
      </c>
      <c r="AZ123" t="str">
        <v xml:space="preserve">0 | </v>
      </c>
      <c r="BA123" t="str">
        <v xml:space="preserve">0 | </v>
      </c>
      <c r="BB123" t="str">
        <v xml:space="preserve">0 | </v>
      </c>
      <c r="BC123" t="str">
        <v xml:space="preserve">0 | </v>
      </c>
      <c r="BD123" t="str">
        <v xml:space="preserve">0 | </v>
      </c>
      <c r="BE123" t="str">
        <v xml:space="preserve">0 | </v>
      </c>
      <c r="BF123" t="str">
        <v xml:space="preserve">0 | </v>
      </c>
      <c r="BG123" t="str">
        <v xml:space="preserve">0 | </v>
      </c>
      <c r="BH123" t="str">
        <v xml:space="preserve">0 | </v>
      </c>
      <c r="BI123" t="str">
        <v xml:space="preserve">0 | </v>
      </c>
      <c r="BJ123" t="str">
        <v xml:space="preserve">0 | </v>
      </c>
      <c r="BK123" t="str">
        <v xml:space="preserve">0 | </v>
      </c>
      <c r="BL123" t="str">
        <v xml:space="preserve">0 | </v>
      </c>
      <c r="BM123" t="str">
        <v xml:space="preserve">0 | </v>
      </c>
      <c r="BN123" t="str">
        <v xml:space="preserve">0 | </v>
      </c>
      <c r="BO123" t="str">
        <v xml:space="preserve">0 | </v>
      </c>
      <c r="BP123" t="str">
        <v xml:space="preserve">0 | </v>
      </c>
      <c r="BQ123" t="str">
        <v xml:space="preserve">0 | </v>
      </c>
      <c r="BR123" t="str">
        <v xml:space="preserve">0 | </v>
      </c>
      <c r="BS123" t="str">
        <v xml:space="preserve">0 | </v>
      </c>
      <c r="BT123" t="str">
        <v xml:space="preserve">0 | </v>
      </c>
      <c r="BU123" t="str">
        <v xml:space="preserve">0 | </v>
      </c>
      <c r="BV123" t="str">
        <v xml:space="preserve">0 | </v>
      </c>
      <c r="BW123" t="str">
        <v xml:space="preserve">0 | </v>
      </c>
      <c r="BX123" t="str">
        <v xml:space="preserve">0 | </v>
      </c>
      <c r="BY123" t="str">
        <v xml:space="preserve">0 | </v>
      </c>
      <c r="BZ123" t="str">
        <v xml:space="preserve">0 | </v>
      </c>
      <c r="CA123" t="str">
        <v xml:space="preserve">0 | </v>
      </c>
      <c r="CB123" t="str">
        <v xml:space="preserve">0 | </v>
      </c>
      <c r="CC123" t="str">
        <v xml:space="preserve">0 | </v>
      </c>
      <c r="CD123" t="str">
        <v xml:space="preserve">0 | </v>
      </c>
      <c r="CE123" t="str">
        <v xml:space="preserve">0 | </v>
      </c>
      <c r="CF123" t="str">
        <v xml:space="preserve">0 | </v>
      </c>
      <c r="CG123" t="str">
        <v xml:space="preserve">0 | </v>
      </c>
      <c r="CH123" t="str">
        <v xml:space="preserve">0 | </v>
      </c>
      <c r="CI123" t="str">
        <v xml:space="preserve">0 | </v>
      </c>
      <c r="CJ123" t="str">
        <v xml:space="preserve">0 | </v>
      </c>
      <c r="CK123" t="str">
        <v xml:space="preserve">0 | </v>
      </c>
      <c r="CL123" t="str">
        <v xml:space="preserve">0 | </v>
      </c>
      <c r="CM123" t="str">
        <v xml:space="preserve">0 | </v>
      </c>
      <c r="CN123" t="str">
        <v xml:space="preserve">0 | </v>
      </c>
      <c r="CO123" t="str">
        <v xml:space="preserve">0 | </v>
      </c>
      <c r="CP123" t="str">
        <v xml:space="preserve">0 | </v>
      </c>
      <c r="CQ123" t="str">
        <v xml:space="preserve">0 | </v>
      </c>
      <c r="CR123" t="str">
        <v xml:space="preserve">0 | </v>
      </c>
      <c r="CS123" t="str">
        <v xml:space="preserve">0 | </v>
      </c>
      <c r="CT123" t="str">
        <v xml:space="preserve">0 | </v>
      </c>
      <c r="CU123" t="str">
        <v xml:space="preserve">0 | </v>
      </c>
      <c r="CV123" t="str">
        <v xml:space="preserve">0 | </v>
      </c>
      <c r="CW123" t="str">
        <v xml:space="preserve">0 | </v>
      </c>
      <c r="CX123" t="str">
        <v xml:space="preserve">0 | </v>
      </c>
      <c r="DQ123" cm="1">
        <f t="array" ref="DQ123:HM123">TRANSPOSE(_xlfn._xlws.SORT(_xlfn._xlws.FILTER(initialConditions[initial_conditions_level],initialConditions[experiment_ID]=A123)))</f>
        <v>0</v>
      </c>
      <c r="DR123">
        <v>0</v>
      </c>
      <c r="DS123">
        <v>0</v>
      </c>
      <c r="DT123">
        <v>0</v>
      </c>
      <c r="DU123">
        <v>0</v>
      </c>
      <c r="DV123">
        <v>0</v>
      </c>
      <c r="DW123">
        <v>0</v>
      </c>
      <c r="DX123">
        <v>0</v>
      </c>
      <c r="DY123">
        <v>0</v>
      </c>
      <c r="DZ123">
        <v>0</v>
      </c>
      <c r="EA123">
        <v>0</v>
      </c>
      <c r="EB123">
        <v>0</v>
      </c>
      <c r="EC123">
        <v>0</v>
      </c>
      <c r="ED123">
        <v>0</v>
      </c>
      <c r="EE123">
        <v>0</v>
      </c>
      <c r="EF123">
        <v>0</v>
      </c>
      <c r="EG123">
        <v>0</v>
      </c>
      <c r="EH123">
        <v>0</v>
      </c>
      <c r="EI123">
        <v>0</v>
      </c>
      <c r="EJ123">
        <v>0</v>
      </c>
      <c r="EK123">
        <v>0</v>
      </c>
      <c r="EL123">
        <v>0</v>
      </c>
      <c r="EM123">
        <v>0</v>
      </c>
      <c r="EN123">
        <v>0</v>
      </c>
      <c r="EO123">
        <v>0</v>
      </c>
      <c r="EP123">
        <v>0</v>
      </c>
      <c r="EQ123">
        <v>0</v>
      </c>
      <c r="ER123">
        <v>0</v>
      </c>
      <c r="ES123">
        <v>0</v>
      </c>
      <c r="ET123">
        <v>0</v>
      </c>
      <c r="EU123">
        <v>0</v>
      </c>
      <c r="EV123">
        <v>0</v>
      </c>
      <c r="EW123">
        <v>0</v>
      </c>
      <c r="EX123">
        <v>0</v>
      </c>
      <c r="EY123">
        <v>0</v>
      </c>
      <c r="EZ123">
        <v>0</v>
      </c>
      <c r="FA123">
        <v>0</v>
      </c>
      <c r="FB123">
        <v>0</v>
      </c>
      <c r="FC123">
        <v>0</v>
      </c>
      <c r="FD123">
        <v>0</v>
      </c>
      <c r="FE123">
        <v>0</v>
      </c>
      <c r="FF123">
        <v>0</v>
      </c>
      <c r="FG123">
        <v>0</v>
      </c>
      <c r="FH123">
        <v>0</v>
      </c>
      <c r="FI123">
        <v>0</v>
      </c>
      <c r="FJ123">
        <v>0</v>
      </c>
      <c r="FK123">
        <v>0</v>
      </c>
      <c r="FL123">
        <v>0</v>
      </c>
      <c r="FM123">
        <v>0</v>
      </c>
      <c r="FN123">
        <v>0</v>
      </c>
      <c r="FO123">
        <v>0</v>
      </c>
      <c r="FP123">
        <v>0</v>
      </c>
      <c r="FQ123">
        <v>0</v>
      </c>
      <c r="FR123">
        <v>0</v>
      </c>
      <c r="FS123">
        <v>0</v>
      </c>
      <c r="FT123">
        <v>0</v>
      </c>
      <c r="FU123">
        <v>0</v>
      </c>
      <c r="FV123">
        <v>0</v>
      </c>
      <c r="FW123">
        <v>0</v>
      </c>
      <c r="FX123">
        <v>0</v>
      </c>
      <c r="FY123">
        <v>0</v>
      </c>
      <c r="FZ123">
        <v>0</v>
      </c>
      <c r="GA123">
        <v>0</v>
      </c>
      <c r="GB123">
        <v>0</v>
      </c>
      <c r="GC123">
        <v>0</v>
      </c>
      <c r="GD123">
        <v>0</v>
      </c>
      <c r="GE123">
        <v>0</v>
      </c>
      <c r="GF123">
        <v>0</v>
      </c>
      <c r="GG123">
        <v>0</v>
      </c>
      <c r="GH123">
        <v>0</v>
      </c>
      <c r="GI123">
        <v>0</v>
      </c>
      <c r="GJ123">
        <v>0</v>
      </c>
      <c r="GK123">
        <v>0</v>
      </c>
      <c r="GL123">
        <v>0</v>
      </c>
      <c r="GM123">
        <v>0</v>
      </c>
      <c r="GN123">
        <v>0</v>
      </c>
      <c r="GO123">
        <v>0</v>
      </c>
      <c r="GP123">
        <v>0</v>
      </c>
      <c r="GQ123">
        <v>0</v>
      </c>
      <c r="GR123">
        <v>0</v>
      </c>
      <c r="GS123">
        <v>0</v>
      </c>
      <c r="GT123">
        <v>0</v>
      </c>
      <c r="GU123">
        <v>0</v>
      </c>
      <c r="GV123">
        <v>0</v>
      </c>
      <c r="GW123">
        <v>0</v>
      </c>
      <c r="GX123">
        <v>0</v>
      </c>
      <c r="GY123">
        <v>0</v>
      </c>
      <c r="GZ123">
        <v>0</v>
      </c>
      <c r="HA123">
        <v>0</v>
      </c>
      <c r="HB123">
        <v>0</v>
      </c>
      <c r="HC123">
        <v>0</v>
      </c>
      <c r="HD123">
        <v>0</v>
      </c>
      <c r="HE123">
        <v>0</v>
      </c>
      <c r="HF123">
        <v>0</v>
      </c>
      <c r="HG123">
        <v>0</v>
      </c>
      <c r="HH123">
        <v>0</v>
      </c>
      <c r="HI123">
        <v>0</v>
      </c>
      <c r="HJ123">
        <v>0</v>
      </c>
      <c r="HK123">
        <v>0</v>
      </c>
      <c r="HL123">
        <v>0</v>
      </c>
      <c r="HM123" t="str">
        <v/>
      </c>
    </row>
    <row r="124" spans="2:221" x14ac:dyDescent="0.35">
      <c r="B124" t="str" cm="1">
        <f t="array" ref="B124:CX124">TRANSPOSE(_xlfn._xlws.SORT(_xlfn._xlws.FILTER(initialConditions[initial_conditions_level]&amp;" | "&amp;initialConditions[initial_conditions_name],initialConditions[experiment_ID]=A124)))</f>
        <v xml:space="preserve"> | </v>
      </c>
      <c r="C124" t="str">
        <v xml:space="preserve">0 | </v>
      </c>
      <c r="D124" t="str">
        <v xml:space="preserve">0 | </v>
      </c>
      <c r="E124" t="str">
        <v xml:space="preserve">0 | </v>
      </c>
      <c r="F124" t="str">
        <v xml:space="preserve">0 | </v>
      </c>
      <c r="G124" t="str">
        <v xml:space="preserve">0 | </v>
      </c>
      <c r="H124" t="str">
        <v xml:space="preserve">0 | </v>
      </c>
      <c r="I124" t="str">
        <v xml:space="preserve">0 | </v>
      </c>
      <c r="J124" t="str">
        <v xml:space="preserve">0 | </v>
      </c>
      <c r="K124" t="str">
        <v xml:space="preserve">0 | </v>
      </c>
      <c r="L124" t="str">
        <v xml:space="preserve">0 | </v>
      </c>
      <c r="M124" t="str">
        <v xml:space="preserve">0 | </v>
      </c>
      <c r="N124" t="str">
        <v xml:space="preserve">0 | </v>
      </c>
      <c r="O124" t="str">
        <v xml:space="preserve">0 | </v>
      </c>
      <c r="P124" t="str">
        <v xml:space="preserve">0 | </v>
      </c>
      <c r="Q124" t="str">
        <v xml:space="preserve">0 | </v>
      </c>
      <c r="R124" t="str">
        <v xml:space="preserve">0 | </v>
      </c>
      <c r="S124" t="str">
        <v xml:space="preserve">0 | </v>
      </c>
      <c r="T124" t="str">
        <v xml:space="preserve">0 | </v>
      </c>
      <c r="U124" t="str">
        <v xml:space="preserve">0 | </v>
      </c>
      <c r="V124" t="str">
        <v xml:space="preserve">0 | </v>
      </c>
      <c r="W124" t="str">
        <v xml:space="preserve">0 | </v>
      </c>
      <c r="X124" t="str">
        <v xml:space="preserve">0 | </v>
      </c>
      <c r="Y124" t="str">
        <v xml:space="preserve">0 | </v>
      </c>
      <c r="Z124" t="str">
        <v xml:space="preserve">0 | </v>
      </c>
      <c r="AA124" t="str">
        <v xml:space="preserve">0 | </v>
      </c>
      <c r="AB124" t="str">
        <v xml:space="preserve">0 | </v>
      </c>
      <c r="AC124" t="str">
        <v xml:space="preserve">0 | </v>
      </c>
      <c r="AD124" t="str">
        <v xml:space="preserve">0 | </v>
      </c>
      <c r="AE124" t="str">
        <v xml:space="preserve">0 | </v>
      </c>
      <c r="AF124" t="str">
        <v xml:space="preserve">0 | </v>
      </c>
      <c r="AG124" t="str">
        <v xml:space="preserve">0 | </v>
      </c>
      <c r="AH124" t="str">
        <v xml:space="preserve">0 | </v>
      </c>
      <c r="AI124" t="str">
        <v xml:space="preserve">0 | </v>
      </c>
      <c r="AJ124" t="str">
        <v xml:space="preserve">0 | </v>
      </c>
      <c r="AK124" t="str">
        <v xml:space="preserve">0 | </v>
      </c>
      <c r="AL124" t="str">
        <v xml:space="preserve">0 | </v>
      </c>
      <c r="AM124" t="str">
        <v xml:space="preserve">0 | </v>
      </c>
      <c r="AN124" t="str">
        <v xml:space="preserve">0 | </v>
      </c>
      <c r="AO124" t="str">
        <v xml:space="preserve">0 | </v>
      </c>
      <c r="AP124" t="str">
        <v xml:space="preserve">0 | </v>
      </c>
      <c r="AQ124" t="str">
        <v xml:space="preserve">0 | </v>
      </c>
      <c r="AR124" t="str">
        <v xml:space="preserve">0 | </v>
      </c>
      <c r="AS124" t="str">
        <v xml:space="preserve">0 | </v>
      </c>
      <c r="AT124" t="str">
        <v xml:space="preserve">0 | </v>
      </c>
      <c r="AU124" t="str">
        <v xml:space="preserve">0 | </v>
      </c>
      <c r="AV124" t="str">
        <v xml:space="preserve">0 | </v>
      </c>
      <c r="AW124" t="str">
        <v xml:space="preserve">0 | </v>
      </c>
      <c r="AX124" t="str">
        <v xml:space="preserve">0 | </v>
      </c>
      <c r="AY124" t="str">
        <v xml:space="preserve">0 | </v>
      </c>
      <c r="AZ124" t="str">
        <v xml:space="preserve">0 | </v>
      </c>
      <c r="BA124" t="str">
        <v xml:space="preserve">0 | </v>
      </c>
      <c r="BB124" t="str">
        <v xml:space="preserve">0 | </v>
      </c>
      <c r="BC124" t="str">
        <v xml:space="preserve">0 | </v>
      </c>
      <c r="BD124" t="str">
        <v xml:space="preserve">0 | </v>
      </c>
      <c r="BE124" t="str">
        <v xml:space="preserve">0 | </v>
      </c>
      <c r="BF124" t="str">
        <v xml:space="preserve">0 | </v>
      </c>
      <c r="BG124" t="str">
        <v xml:space="preserve">0 | </v>
      </c>
      <c r="BH124" t="str">
        <v xml:space="preserve">0 | </v>
      </c>
      <c r="BI124" t="str">
        <v xml:space="preserve">0 | </v>
      </c>
      <c r="BJ124" t="str">
        <v xml:space="preserve">0 | </v>
      </c>
      <c r="BK124" t="str">
        <v xml:space="preserve">0 | </v>
      </c>
      <c r="BL124" t="str">
        <v xml:space="preserve">0 | </v>
      </c>
      <c r="BM124" t="str">
        <v xml:space="preserve">0 | </v>
      </c>
      <c r="BN124" t="str">
        <v xml:space="preserve">0 | </v>
      </c>
      <c r="BO124" t="str">
        <v xml:space="preserve">0 | </v>
      </c>
      <c r="BP124" t="str">
        <v xml:space="preserve">0 | </v>
      </c>
      <c r="BQ124" t="str">
        <v xml:space="preserve">0 | </v>
      </c>
      <c r="BR124" t="str">
        <v xml:space="preserve">0 | </v>
      </c>
      <c r="BS124" t="str">
        <v xml:space="preserve">0 | </v>
      </c>
      <c r="BT124" t="str">
        <v xml:space="preserve">0 | </v>
      </c>
      <c r="BU124" t="str">
        <v xml:space="preserve">0 | </v>
      </c>
      <c r="BV124" t="str">
        <v xml:space="preserve">0 | </v>
      </c>
      <c r="BW124" t="str">
        <v xml:space="preserve">0 | </v>
      </c>
      <c r="BX124" t="str">
        <v xml:space="preserve">0 | </v>
      </c>
      <c r="BY124" t="str">
        <v xml:space="preserve">0 | </v>
      </c>
      <c r="BZ124" t="str">
        <v xml:space="preserve">0 | </v>
      </c>
      <c r="CA124" t="str">
        <v xml:space="preserve">0 | </v>
      </c>
      <c r="CB124" t="str">
        <v xml:space="preserve">0 | </v>
      </c>
      <c r="CC124" t="str">
        <v xml:space="preserve">0 | </v>
      </c>
      <c r="CD124" t="str">
        <v xml:space="preserve">0 | </v>
      </c>
      <c r="CE124" t="str">
        <v xml:space="preserve">0 | </v>
      </c>
      <c r="CF124" t="str">
        <v xml:space="preserve">0 | </v>
      </c>
      <c r="CG124" t="str">
        <v xml:space="preserve">0 | </v>
      </c>
      <c r="CH124" t="str">
        <v xml:space="preserve">0 | </v>
      </c>
      <c r="CI124" t="str">
        <v xml:space="preserve">0 | </v>
      </c>
      <c r="CJ124" t="str">
        <v xml:space="preserve">0 | </v>
      </c>
      <c r="CK124" t="str">
        <v xml:space="preserve">0 | </v>
      </c>
      <c r="CL124" t="str">
        <v xml:space="preserve">0 | </v>
      </c>
      <c r="CM124" t="str">
        <v xml:space="preserve">0 | </v>
      </c>
      <c r="CN124" t="str">
        <v xml:space="preserve">0 | </v>
      </c>
      <c r="CO124" t="str">
        <v xml:space="preserve">0 | </v>
      </c>
      <c r="CP124" t="str">
        <v xml:space="preserve">0 | </v>
      </c>
      <c r="CQ124" t="str">
        <v xml:space="preserve">0 | </v>
      </c>
      <c r="CR124" t="str">
        <v xml:space="preserve">0 | </v>
      </c>
      <c r="CS124" t="str">
        <v xml:space="preserve">0 | </v>
      </c>
      <c r="CT124" t="str">
        <v xml:space="preserve">0 | </v>
      </c>
      <c r="CU124" t="str">
        <v xml:space="preserve">0 | </v>
      </c>
      <c r="CV124" t="str">
        <v xml:space="preserve">0 | </v>
      </c>
      <c r="CW124" t="str">
        <v xml:space="preserve">0 | </v>
      </c>
      <c r="CX124" t="str">
        <v xml:space="preserve">0 | </v>
      </c>
      <c r="DQ124" cm="1">
        <f t="array" ref="DQ124:HM124">TRANSPOSE(_xlfn._xlws.SORT(_xlfn._xlws.FILTER(initialConditions[initial_conditions_level],initialConditions[experiment_ID]=A124)))</f>
        <v>0</v>
      </c>
      <c r="DR124">
        <v>0</v>
      </c>
      <c r="DS124">
        <v>0</v>
      </c>
      <c r="DT124">
        <v>0</v>
      </c>
      <c r="DU124">
        <v>0</v>
      </c>
      <c r="DV124">
        <v>0</v>
      </c>
      <c r="DW124">
        <v>0</v>
      </c>
      <c r="DX124">
        <v>0</v>
      </c>
      <c r="DY124">
        <v>0</v>
      </c>
      <c r="DZ124">
        <v>0</v>
      </c>
      <c r="EA124">
        <v>0</v>
      </c>
      <c r="EB124">
        <v>0</v>
      </c>
      <c r="EC124">
        <v>0</v>
      </c>
      <c r="ED124">
        <v>0</v>
      </c>
      <c r="EE124">
        <v>0</v>
      </c>
      <c r="EF124">
        <v>0</v>
      </c>
      <c r="EG124">
        <v>0</v>
      </c>
      <c r="EH124">
        <v>0</v>
      </c>
      <c r="EI124">
        <v>0</v>
      </c>
      <c r="EJ124">
        <v>0</v>
      </c>
      <c r="EK124">
        <v>0</v>
      </c>
      <c r="EL124">
        <v>0</v>
      </c>
      <c r="EM124">
        <v>0</v>
      </c>
      <c r="EN124">
        <v>0</v>
      </c>
      <c r="EO124">
        <v>0</v>
      </c>
      <c r="EP124">
        <v>0</v>
      </c>
      <c r="EQ124">
        <v>0</v>
      </c>
      <c r="ER124">
        <v>0</v>
      </c>
      <c r="ES124">
        <v>0</v>
      </c>
      <c r="ET124">
        <v>0</v>
      </c>
      <c r="EU124">
        <v>0</v>
      </c>
      <c r="EV124">
        <v>0</v>
      </c>
      <c r="EW124">
        <v>0</v>
      </c>
      <c r="EX124">
        <v>0</v>
      </c>
      <c r="EY124">
        <v>0</v>
      </c>
      <c r="EZ124">
        <v>0</v>
      </c>
      <c r="FA124">
        <v>0</v>
      </c>
      <c r="FB124">
        <v>0</v>
      </c>
      <c r="FC124">
        <v>0</v>
      </c>
      <c r="FD124">
        <v>0</v>
      </c>
      <c r="FE124">
        <v>0</v>
      </c>
      <c r="FF124">
        <v>0</v>
      </c>
      <c r="FG124">
        <v>0</v>
      </c>
      <c r="FH124">
        <v>0</v>
      </c>
      <c r="FI124">
        <v>0</v>
      </c>
      <c r="FJ124">
        <v>0</v>
      </c>
      <c r="FK124">
        <v>0</v>
      </c>
      <c r="FL124">
        <v>0</v>
      </c>
      <c r="FM124">
        <v>0</v>
      </c>
      <c r="FN124">
        <v>0</v>
      </c>
      <c r="FO124">
        <v>0</v>
      </c>
      <c r="FP124">
        <v>0</v>
      </c>
      <c r="FQ124">
        <v>0</v>
      </c>
      <c r="FR124">
        <v>0</v>
      </c>
      <c r="FS124">
        <v>0</v>
      </c>
      <c r="FT124">
        <v>0</v>
      </c>
      <c r="FU124">
        <v>0</v>
      </c>
      <c r="FV124">
        <v>0</v>
      </c>
      <c r="FW124">
        <v>0</v>
      </c>
      <c r="FX124">
        <v>0</v>
      </c>
      <c r="FY124">
        <v>0</v>
      </c>
      <c r="FZ124">
        <v>0</v>
      </c>
      <c r="GA124">
        <v>0</v>
      </c>
      <c r="GB124">
        <v>0</v>
      </c>
      <c r="GC124">
        <v>0</v>
      </c>
      <c r="GD124">
        <v>0</v>
      </c>
      <c r="GE124">
        <v>0</v>
      </c>
      <c r="GF124">
        <v>0</v>
      </c>
      <c r="GG124">
        <v>0</v>
      </c>
      <c r="GH124">
        <v>0</v>
      </c>
      <c r="GI124">
        <v>0</v>
      </c>
      <c r="GJ124">
        <v>0</v>
      </c>
      <c r="GK124">
        <v>0</v>
      </c>
      <c r="GL124">
        <v>0</v>
      </c>
      <c r="GM124">
        <v>0</v>
      </c>
      <c r="GN124">
        <v>0</v>
      </c>
      <c r="GO124">
        <v>0</v>
      </c>
      <c r="GP124">
        <v>0</v>
      </c>
      <c r="GQ124">
        <v>0</v>
      </c>
      <c r="GR124">
        <v>0</v>
      </c>
      <c r="GS124">
        <v>0</v>
      </c>
      <c r="GT124">
        <v>0</v>
      </c>
      <c r="GU124">
        <v>0</v>
      </c>
      <c r="GV124">
        <v>0</v>
      </c>
      <c r="GW124">
        <v>0</v>
      </c>
      <c r="GX124">
        <v>0</v>
      </c>
      <c r="GY124">
        <v>0</v>
      </c>
      <c r="GZ124">
        <v>0</v>
      </c>
      <c r="HA124">
        <v>0</v>
      </c>
      <c r="HB124">
        <v>0</v>
      </c>
      <c r="HC124">
        <v>0</v>
      </c>
      <c r="HD124">
        <v>0</v>
      </c>
      <c r="HE124">
        <v>0</v>
      </c>
      <c r="HF124">
        <v>0</v>
      </c>
      <c r="HG124">
        <v>0</v>
      </c>
      <c r="HH124">
        <v>0</v>
      </c>
      <c r="HI124">
        <v>0</v>
      </c>
      <c r="HJ124">
        <v>0</v>
      </c>
      <c r="HK124">
        <v>0</v>
      </c>
      <c r="HL124">
        <v>0</v>
      </c>
      <c r="HM124" t="str">
        <v/>
      </c>
    </row>
    <row r="125" spans="2:221" x14ac:dyDescent="0.35">
      <c r="B125" t="str" cm="1">
        <f t="array" ref="B125:CX125">TRANSPOSE(_xlfn._xlws.SORT(_xlfn._xlws.FILTER(initialConditions[initial_conditions_level]&amp;" | "&amp;initialConditions[initial_conditions_name],initialConditions[experiment_ID]=A125)))</f>
        <v xml:space="preserve"> | </v>
      </c>
      <c r="C125" t="str">
        <v xml:space="preserve">0 | </v>
      </c>
      <c r="D125" t="str">
        <v xml:space="preserve">0 | </v>
      </c>
      <c r="E125" t="str">
        <v xml:space="preserve">0 | </v>
      </c>
      <c r="F125" t="str">
        <v xml:space="preserve">0 | </v>
      </c>
      <c r="G125" t="str">
        <v xml:space="preserve">0 | </v>
      </c>
      <c r="H125" t="str">
        <v xml:space="preserve">0 | </v>
      </c>
      <c r="I125" t="str">
        <v xml:space="preserve">0 | </v>
      </c>
      <c r="J125" t="str">
        <v xml:space="preserve">0 | </v>
      </c>
      <c r="K125" t="str">
        <v xml:space="preserve">0 | </v>
      </c>
      <c r="L125" t="str">
        <v xml:space="preserve">0 | </v>
      </c>
      <c r="M125" t="str">
        <v xml:space="preserve">0 | </v>
      </c>
      <c r="N125" t="str">
        <v xml:space="preserve">0 | </v>
      </c>
      <c r="O125" t="str">
        <v xml:space="preserve">0 | </v>
      </c>
      <c r="P125" t="str">
        <v xml:space="preserve">0 | </v>
      </c>
      <c r="Q125" t="str">
        <v xml:space="preserve">0 | </v>
      </c>
      <c r="R125" t="str">
        <v xml:space="preserve">0 | </v>
      </c>
      <c r="S125" t="str">
        <v xml:space="preserve">0 | </v>
      </c>
      <c r="T125" t="str">
        <v xml:space="preserve">0 | </v>
      </c>
      <c r="U125" t="str">
        <v xml:space="preserve">0 | </v>
      </c>
      <c r="V125" t="str">
        <v xml:space="preserve">0 | </v>
      </c>
      <c r="W125" t="str">
        <v xml:space="preserve">0 | </v>
      </c>
      <c r="X125" t="str">
        <v xml:space="preserve">0 | </v>
      </c>
      <c r="Y125" t="str">
        <v xml:space="preserve">0 | </v>
      </c>
      <c r="Z125" t="str">
        <v xml:space="preserve">0 | </v>
      </c>
      <c r="AA125" t="str">
        <v xml:space="preserve">0 | </v>
      </c>
      <c r="AB125" t="str">
        <v xml:space="preserve">0 | </v>
      </c>
      <c r="AC125" t="str">
        <v xml:space="preserve">0 | </v>
      </c>
      <c r="AD125" t="str">
        <v xml:space="preserve">0 | </v>
      </c>
      <c r="AE125" t="str">
        <v xml:space="preserve">0 | </v>
      </c>
      <c r="AF125" t="str">
        <v xml:space="preserve">0 | </v>
      </c>
      <c r="AG125" t="str">
        <v xml:space="preserve">0 | </v>
      </c>
      <c r="AH125" t="str">
        <v xml:space="preserve">0 | </v>
      </c>
      <c r="AI125" t="str">
        <v xml:space="preserve">0 | </v>
      </c>
      <c r="AJ125" t="str">
        <v xml:space="preserve">0 | </v>
      </c>
      <c r="AK125" t="str">
        <v xml:space="preserve">0 | </v>
      </c>
      <c r="AL125" t="str">
        <v xml:space="preserve">0 | </v>
      </c>
      <c r="AM125" t="str">
        <v xml:space="preserve">0 | </v>
      </c>
      <c r="AN125" t="str">
        <v xml:space="preserve">0 | </v>
      </c>
      <c r="AO125" t="str">
        <v xml:space="preserve">0 | </v>
      </c>
      <c r="AP125" t="str">
        <v xml:space="preserve">0 | </v>
      </c>
      <c r="AQ125" t="str">
        <v xml:space="preserve">0 | </v>
      </c>
      <c r="AR125" t="str">
        <v xml:space="preserve">0 | </v>
      </c>
      <c r="AS125" t="str">
        <v xml:space="preserve">0 | </v>
      </c>
      <c r="AT125" t="str">
        <v xml:space="preserve">0 | </v>
      </c>
      <c r="AU125" t="str">
        <v xml:space="preserve">0 | </v>
      </c>
      <c r="AV125" t="str">
        <v xml:space="preserve">0 | </v>
      </c>
      <c r="AW125" t="str">
        <v xml:space="preserve">0 | </v>
      </c>
      <c r="AX125" t="str">
        <v xml:space="preserve">0 | </v>
      </c>
      <c r="AY125" t="str">
        <v xml:space="preserve">0 | </v>
      </c>
      <c r="AZ125" t="str">
        <v xml:space="preserve">0 | </v>
      </c>
      <c r="BA125" t="str">
        <v xml:space="preserve">0 | </v>
      </c>
      <c r="BB125" t="str">
        <v xml:space="preserve">0 | </v>
      </c>
      <c r="BC125" t="str">
        <v xml:space="preserve">0 | </v>
      </c>
      <c r="BD125" t="str">
        <v xml:space="preserve">0 | </v>
      </c>
      <c r="BE125" t="str">
        <v xml:space="preserve">0 | </v>
      </c>
      <c r="BF125" t="str">
        <v xml:space="preserve">0 | </v>
      </c>
      <c r="BG125" t="str">
        <v xml:space="preserve">0 | </v>
      </c>
      <c r="BH125" t="str">
        <v xml:space="preserve">0 | </v>
      </c>
      <c r="BI125" t="str">
        <v xml:space="preserve">0 | </v>
      </c>
      <c r="BJ125" t="str">
        <v xml:space="preserve">0 | </v>
      </c>
      <c r="BK125" t="str">
        <v xml:space="preserve">0 | </v>
      </c>
      <c r="BL125" t="str">
        <v xml:space="preserve">0 | </v>
      </c>
      <c r="BM125" t="str">
        <v xml:space="preserve">0 | </v>
      </c>
      <c r="BN125" t="str">
        <v xml:space="preserve">0 | </v>
      </c>
      <c r="BO125" t="str">
        <v xml:space="preserve">0 | </v>
      </c>
      <c r="BP125" t="str">
        <v xml:space="preserve">0 | </v>
      </c>
      <c r="BQ125" t="str">
        <v xml:space="preserve">0 | </v>
      </c>
      <c r="BR125" t="str">
        <v xml:space="preserve">0 | </v>
      </c>
      <c r="BS125" t="str">
        <v xml:space="preserve">0 | </v>
      </c>
      <c r="BT125" t="str">
        <v xml:space="preserve">0 | </v>
      </c>
      <c r="BU125" t="str">
        <v xml:space="preserve">0 | </v>
      </c>
      <c r="BV125" t="str">
        <v xml:space="preserve">0 | </v>
      </c>
      <c r="BW125" t="str">
        <v xml:space="preserve">0 | </v>
      </c>
      <c r="BX125" t="str">
        <v xml:space="preserve">0 | </v>
      </c>
      <c r="BY125" t="str">
        <v xml:space="preserve">0 | </v>
      </c>
      <c r="BZ125" t="str">
        <v xml:space="preserve">0 | </v>
      </c>
      <c r="CA125" t="str">
        <v xml:space="preserve">0 | </v>
      </c>
      <c r="CB125" t="str">
        <v xml:space="preserve">0 | </v>
      </c>
      <c r="CC125" t="str">
        <v xml:space="preserve">0 | </v>
      </c>
      <c r="CD125" t="str">
        <v xml:space="preserve">0 | </v>
      </c>
      <c r="CE125" t="str">
        <v xml:space="preserve">0 | </v>
      </c>
      <c r="CF125" t="str">
        <v xml:space="preserve">0 | </v>
      </c>
      <c r="CG125" t="str">
        <v xml:space="preserve">0 | </v>
      </c>
      <c r="CH125" t="str">
        <v xml:space="preserve">0 | </v>
      </c>
      <c r="CI125" t="str">
        <v xml:space="preserve">0 | </v>
      </c>
      <c r="CJ125" t="str">
        <v xml:space="preserve">0 | </v>
      </c>
      <c r="CK125" t="str">
        <v xml:space="preserve">0 | </v>
      </c>
      <c r="CL125" t="str">
        <v xml:space="preserve">0 | </v>
      </c>
      <c r="CM125" t="str">
        <v xml:space="preserve">0 | </v>
      </c>
      <c r="CN125" t="str">
        <v xml:space="preserve">0 | </v>
      </c>
      <c r="CO125" t="str">
        <v xml:space="preserve">0 | </v>
      </c>
      <c r="CP125" t="str">
        <v xml:space="preserve">0 | </v>
      </c>
      <c r="CQ125" t="str">
        <v xml:space="preserve">0 | </v>
      </c>
      <c r="CR125" t="str">
        <v xml:space="preserve">0 | </v>
      </c>
      <c r="CS125" t="str">
        <v xml:space="preserve">0 | </v>
      </c>
      <c r="CT125" t="str">
        <v xml:space="preserve">0 | </v>
      </c>
      <c r="CU125" t="str">
        <v xml:space="preserve">0 | </v>
      </c>
      <c r="CV125" t="str">
        <v xml:space="preserve">0 | </v>
      </c>
      <c r="CW125" t="str">
        <v xml:space="preserve">0 | </v>
      </c>
      <c r="CX125" t="str">
        <v xml:space="preserve">0 | </v>
      </c>
      <c r="DQ125" cm="1">
        <f t="array" ref="DQ125:HM125">TRANSPOSE(_xlfn._xlws.SORT(_xlfn._xlws.FILTER(initialConditions[initial_conditions_level],initialConditions[experiment_ID]=A125)))</f>
        <v>0</v>
      </c>
      <c r="DR125">
        <v>0</v>
      </c>
      <c r="DS125">
        <v>0</v>
      </c>
      <c r="DT125">
        <v>0</v>
      </c>
      <c r="DU125">
        <v>0</v>
      </c>
      <c r="DV125">
        <v>0</v>
      </c>
      <c r="DW125">
        <v>0</v>
      </c>
      <c r="DX125">
        <v>0</v>
      </c>
      <c r="DY125">
        <v>0</v>
      </c>
      <c r="DZ125">
        <v>0</v>
      </c>
      <c r="EA125">
        <v>0</v>
      </c>
      <c r="EB125">
        <v>0</v>
      </c>
      <c r="EC125">
        <v>0</v>
      </c>
      <c r="ED125">
        <v>0</v>
      </c>
      <c r="EE125">
        <v>0</v>
      </c>
      <c r="EF125">
        <v>0</v>
      </c>
      <c r="EG125">
        <v>0</v>
      </c>
      <c r="EH125">
        <v>0</v>
      </c>
      <c r="EI125">
        <v>0</v>
      </c>
      <c r="EJ125">
        <v>0</v>
      </c>
      <c r="EK125">
        <v>0</v>
      </c>
      <c r="EL125">
        <v>0</v>
      </c>
      <c r="EM125">
        <v>0</v>
      </c>
      <c r="EN125">
        <v>0</v>
      </c>
      <c r="EO125">
        <v>0</v>
      </c>
      <c r="EP125">
        <v>0</v>
      </c>
      <c r="EQ125">
        <v>0</v>
      </c>
      <c r="ER125">
        <v>0</v>
      </c>
      <c r="ES125">
        <v>0</v>
      </c>
      <c r="ET125">
        <v>0</v>
      </c>
      <c r="EU125">
        <v>0</v>
      </c>
      <c r="EV125">
        <v>0</v>
      </c>
      <c r="EW125">
        <v>0</v>
      </c>
      <c r="EX125">
        <v>0</v>
      </c>
      <c r="EY125">
        <v>0</v>
      </c>
      <c r="EZ125">
        <v>0</v>
      </c>
      <c r="FA125">
        <v>0</v>
      </c>
      <c r="FB125">
        <v>0</v>
      </c>
      <c r="FC125">
        <v>0</v>
      </c>
      <c r="FD125">
        <v>0</v>
      </c>
      <c r="FE125">
        <v>0</v>
      </c>
      <c r="FF125">
        <v>0</v>
      </c>
      <c r="FG125">
        <v>0</v>
      </c>
      <c r="FH125">
        <v>0</v>
      </c>
      <c r="FI125">
        <v>0</v>
      </c>
      <c r="FJ125">
        <v>0</v>
      </c>
      <c r="FK125">
        <v>0</v>
      </c>
      <c r="FL125">
        <v>0</v>
      </c>
      <c r="FM125">
        <v>0</v>
      </c>
      <c r="FN125">
        <v>0</v>
      </c>
      <c r="FO125">
        <v>0</v>
      </c>
      <c r="FP125">
        <v>0</v>
      </c>
      <c r="FQ125">
        <v>0</v>
      </c>
      <c r="FR125">
        <v>0</v>
      </c>
      <c r="FS125">
        <v>0</v>
      </c>
      <c r="FT125">
        <v>0</v>
      </c>
      <c r="FU125">
        <v>0</v>
      </c>
      <c r="FV125">
        <v>0</v>
      </c>
      <c r="FW125">
        <v>0</v>
      </c>
      <c r="FX125">
        <v>0</v>
      </c>
      <c r="FY125">
        <v>0</v>
      </c>
      <c r="FZ125">
        <v>0</v>
      </c>
      <c r="GA125">
        <v>0</v>
      </c>
      <c r="GB125">
        <v>0</v>
      </c>
      <c r="GC125">
        <v>0</v>
      </c>
      <c r="GD125">
        <v>0</v>
      </c>
      <c r="GE125">
        <v>0</v>
      </c>
      <c r="GF125">
        <v>0</v>
      </c>
      <c r="GG125">
        <v>0</v>
      </c>
      <c r="GH125">
        <v>0</v>
      </c>
      <c r="GI125">
        <v>0</v>
      </c>
      <c r="GJ125">
        <v>0</v>
      </c>
      <c r="GK125">
        <v>0</v>
      </c>
      <c r="GL125">
        <v>0</v>
      </c>
      <c r="GM125">
        <v>0</v>
      </c>
      <c r="GN125">
        <v>0</v>
      </c>
      <c r="GO125">
        <v>0</v>
      </c>
      <c r="GP125">
        <v>0</v>
      </c>
      <c r="GQ125">
        <v>0</v>
      </c>
      <c r="GR125">
        <v>0</v>
      </c>
      <c r="GS125">
        <v>0</v>
      </c>
      <c r="GT125">
        <v>0</v>
      </c>
      <c r="GU125">
        <v>0</v>
      </c>
      <c r="GV125">
        <v>0</v>
      </c>
      <c r="GW125">
        <v>0</v>
      </c>
      <c r="GX125">
        <v>0</v>
      </c>
      <c r="GY125">
        <v>0</v>
      </c>
      <c r="GZ125">
        <v>0</v>
      </c>
      <c r="HA125">
        <v>0</v>
      </c>
      <c r="HB125">
        <v>0</v>
      </c>
      <c r="HC125">
        <v>0</v>
      </c>
      <c r="HD125">
        <v>0</v>
      </c>
      <c r="HE125">
        <v>0</v>
      </c>
      <c r="HF125">
        <v>0</v>
      </c>
      <c r="HG125">
        <v>0</v>
      </c>
      <c r="HH125">
        <v>0</v>
      </c>
      <c r="HI125">
        <v>0</v>
      </c>
      <c r="HJ125">
        <v>0</v>
      </c>
      <c r="HK125">
        <v>0</v>
      </c>
      <c r="HL125">
        <v>0</v>
      </c>
      <c r="HM125" t="str">
        <v/>
      </c>
    </row>
    <row r="126" spans="2:221" x14ac:dyDescent="0.35">
      <c r="B126" t="str" cm="1">
        <f t="array" ref="B126:CX126">TRANSPOSE(_xlfn._xlws.SORT(_xlfn._xlws.FILTER(initialConditions[initial_conditions_level]&amp;" | "&amp;initialConditions[initial_conditions_name],initialConditions[experiment_ID]=A126)))</f>
        <v xml:space="preserve"> | </v>
      </c>
      <c r="C126" t="str">
        <v xml:space="preserve">0 | </v>
      </c>
      <c r="D126" t="str">
        <v xml:space="preserve">0 | </v>
      </c>
      <c r="E126" t="str">
        <v xml:space="preserve">0 | </v>
      </c>
      <c r="F126" t="str">
        <v xml:space="preserve">0 | </v>
      </c>
      <c r="G126" t="str">
        <v xml:space="preserve">0 | </v>
      </c>
      <c r="H126" t="str">
        <v xml:space="preserve">0 | </v>
      </c>
      <c r="I126" t="str">
        <v xml:space="preserve">0 | </v>
      </c>
      <c r="J126" t="str">
        <v xml:space="preserve">0 | </v>
      </c>
      <c r="K126" t="str">
        <v xml:space="preserve">0 | </v>
      </c>
      <c r="L126" t="str">
        <v xml:space="preserve">0 | </v>
      </c>
      <c r="M126" t="str">
        <v xml:space="preserve">0 | </v>
      </c>
      <c r="N126" t="str">
        <v xml:space="preserve">0 | </v>
      </c>
      <c r="O126" t="str">
        <v xml:space="preserve">0 | </v>
      </c>
      <c r="P126" t="str">
        <v xml:space="preserve">0 | </v>
      </c>
      <c r="Q126" t="str">
        <v xml:space="preserve">0 | </v>
      </c>
      <c r="R126" t="str">
        <v xml:space="preserve">0 | </v>
      </c>
      <c r="S126" t="str">
        <v xml:space="preserve">0 | </v>
      </c>
      <c r="T126" t="str">
        <v xml:space="preserve">0 | </v>
      </c>
      <c r="U126" t="str">
        <v xml:space="preserve">0 | </v>
      </c>
      <c r="V126" t="str">
        <v xml:space="preserve">0 | </v>
      </c>
      <c r="W126" t="str">
        <v xml:space="preserve">0 | </v>
      </c>
      <c r="X126" t="str">
        <v xml:space="preserve">0 | </v>
      </c>
      <c r="Y126" t="str">
        <v xml:space="preserve">0 | </v>
      </c>
      <c r="Z126" t="str">
        <v xml:space="preserve">0 | </v>
      </c>
      <c r="AA126" t="str">
        <v xml:space="preserve">0 | </v>
      </c>
      <c r="AB126" t="str">
        <v xml:space="preserve">0 | </v>
      </c>
      <c r="AC126" t="str">
        <v xml:space="preserve">0 | </v>
      </c>
      <c r="AD126" t="str">
        <v xml:space="preserve">0 | </v>
      </c>
      <c r="AE126" t="str">
        <v xml:space="preserve">0 | </v>
      </c>
      <c r="AF126" t="str">
        <v xml:space="preserve">0 | </v>
      </c>
      <c r="AG126" t="str">
        <v xml:space="preserve">0 | </v>
      </c>
      <c r="AH126" t="str">
        <v xml:space="preserve">0 | </v>
      </c>
      <c r="AI126" t="str">
        <v xml:space="preserve">0 | </v>
      </c>
      <c r="AJ126" t="str">
        <v xml:space="preserve">0 | </v>
      </c>
      <c r="AK126" t="str">
        <v xml:space="preserve">0 | </v>
      </c>
      <c r="AL126" t="str">
        <v xml:space="preserve">0 | </v>
      </c>
      <c r="AM126" t="str">
        <v xml:space="preserve">0 | </v>
      </c>
      <c r="AN126" t="str">
        <v xml:space="preserve">0 | </v>
      </c>
      <c r="AO126" t="str">
        <v xml:space="preserve">0 | </v>
      </c>
      <c r="AP126" t="str">
        <v xml:space="preserve">0 | </v>
      </c>
      <c r="AQ126" t="str">
        <v xml:space="preserve">0 | </v>
      </c>
      <c r="AR126" t="str">
        <v xml:space="preserve">0 | </v>
      </c>
      <c r="AS126" t="str">
        <v xml:space="preserve">0 | </v>
      </c>
      <c r="AT126" t="str">
        <v xml:space="preserve">0 | </v>
      </c>
      <c r="AU126" t="str">
        <v xml:space="preserve">0 | </v>
      </c>
      <c r="AV126" t="str">
        <v xml:space="preserve">0 | </v>
      </c>
      <c r="AW126" t="str">
        <v xml:space="preserve">0 | </v>
      </c>
      <c r="AX126" t="str">
        <v xml:space="preserve">0 | </v>
      </c>
      <c r="AY126" t="str">
        <v xml:space="preserve">0 | </v>
      </c>
      <c r="AZ126" t="str">
        <v xml:space="preserve">0 | </v>
      </c>
      <c r="BA126" t="str">
        <v xml:space="preserve">0 | </v>
      </c>
      <c r="BB126" t="str">
        <v xml:space="preserve">0 | </v>
      </c>
      <c r="BC126" t="str">
        <v xml:space="preserve">0 | </v>
      </c>
      <c r="BD126" t="str">
        <v xml:space="preserve">0 | </v>
      </c>
      <c r="BE126" t="str">
        <v xml:space="preserve">0 | </v>
      </c>
      <c r="BF126" t="str">
        <v xml:space="preserve">0 | </v>
      </c>
      <c r="BG126" t="str">
        <v xml:space="preserve">0 | </v>
      </c>
      <c r="BH126" t="str">
        <v xml:space="preserve">0 | </v>
      </c>
      <c r="BI126" t="str">
        <v xml:space="preserve">0 | </v>
      </c>
      <c r="BJ126" t="str">
        <v xml:space="preserve">0 | </v>
      </c>
      <c r="BK126" t="str">
        <v xml:space="preserve">0 | </v>
      </c>
      <c r="BL126" t="str">
        <v xml:space="preserve">0 | </v>
      </c>
      <c r="BM126" t="str">
        <v xml:space="preserve">0 | </v>
      </c>
      <c r="BN126" t="str">
        <v xml:space="preserve">0 | </v>
      </c>
      <c r="BO126" t="str">
        <v xml:space="preserve">0 | </v>
      </c>
      <c r="BP126" t="str">
        <v xml:space="preserve">0 | </v>
      </c>
      <c r="BQ126" t="str">
        <v xml:space="preserve">0 | </v>
      </c>
      <c r="BR126" t="str">
        <v xml:space="preserve">0 | </v>
      </c>
      <c r="BS126" t="str">
        <v xml:space="preserve">0 | </v>
      </c>
      <c r="BT126" t="str">
        <v xml:space="preserve">0 | </v>
      </c>
      <c r="BU126" t="str">
        <v xml:space="preserve">0 | </v>
      </c>
      <c r="BV126" t="str">
        <v xml:space="preserve">0 | </v>
      </c>
      <c r="BW126" t="str">
        <v xml:space="preserve">0 | </v>
      </c>
      <c r="BX126" t="str">
        <v xml:space="preserve">0 | </v>
      </c>
      <c r="BY126" t="str">
        <v xml:space="preserve">0 | </v>
      </c>
      <c r="BZ126" t="str">
        <v xml:space="preserve">0 | </v>
      </c>
      <c r="CA126" t="str">
        <v xml:space="preserve">0 | </v>
      </c>
      <c r="CB126" t="str">
        <v xml:space="preserve">0 | </v>
      </c>
      <c r="CC126" t="str">
        <v xml:space="preserve">0 | </v>
      </c>
      <c r="CD126" t="str">
        <v xml:space="preserve">0 | </v>
      </c>
      <c r="CE126" t="str">
        <v xml:space="preserve">0 | </v>
      </c>
      <c r="CF126" t="str">
        <v xml:space="preserve">0 | </v>
      </c>
      <c r="CG126" t="str">
        <v xml:space="preserve">0 | </v>
      </c>
      <c r="CH126" t="str">
        <v xml:space="preserve">0 | </v>
      </c>
      <c r="CI126" t="str">
        <v xml:space="preserve">0 | </v>
      </c>
      <c r="CJ126" t="str">
        <v xml:space="preserve">0 | </v>
      </c>
      <c r="CK126" t="str">
        <v xml:space="preserve">0 | </v>
      </c>
      <c r="CL126" t="str">
        <v xml:space="preserve">0 | </v>
      </c>
      <c r="CM126" t="str">
        <v xml:space="preserve">0 | </v>
      </c>
      <c r="CN126" t="str">
        <v xml:space="preserve">0 | </v>
      </c>
      <c r="CO126" t="str">
        <v xml:space="preserve">0 | </v>
      </c>
      <c r="CP126" t="str">
        <v xml:space="preserve">0 | </v>
      </c>
      <c r="CQ126" t="str">
        <v xml:space="preserve">0 | </v>
      </c>
      <c r="CR126" t="str">
        <v xml:space="preserve">0 | </v>
      </c>
      <c r="CS126" t="str">
        <v xml:space="preserve">0 | </v>
      </c>
      <c r="CT126" t="str">
        <v xml:space="preserve">0 | </v>
      </c>
      <c r="CU126" t="str">
        <v xml:space="preserve">0 | </v>
      </c>
      <c r="CV126" t="str">
        <v xml:space="preserve">0 | </v>
      </c>
      <c r="CW126" t="str">
        <v xml:space="preserve">0 | </v>
      </c>
      <c r="CX126" t="str">
        <v xml:space="preserve">0 | </v>
      </c>
      <c r="DQ126" cm="1">
        <f t="array" ref="DQ126:HM126">TRANSPOSE(_xlfn._xlws.SORT(_xlfn._xlws.FILTER(initialConditions[initial_conditions_level],initialConditions[experiment_ID]=A126)))</f>
        <v>0</v>
      </c>
      <c r="DR126">
        <v>0</v>
      </c>
      <c r="DS126">
        <v>0</v>
      </c>
      <c r="DT126">
        <v>0</v>
      </c>
      <c r="DU126">
        <v>0</v>
      </c>
      <c r="DV126">
        <v>0</v>
      </c>
      <c r="DW126">
        <v>0</v>
      </c>
      <c r="DX126">
        <v>0</v>
      </c>
      <c r="DY126">
        <v>0</v>
      </c>
      <c r="DZ126">
        <v>0</v>
      </c>
      <c r="EA126">
        <v>0</v>
      </c>
      <c r="EB126">
        <v>0</v>
      </c>
      <c r="EC126">
        <v>0</v>
      </c>
      <c r="ED126">
        <v>0</v>
      </c>
      <c r="EE126">
        <v>0</v>
      </c>
      <c r="EF126">
        <v>0</v>
      </c>
      <c r="EG126">
        <v>0</v>
      </c>
      <c r="EH126">
        <v>0</v>
      </c>
      <c r="EI126">
        <v>0</v>
      </c>
      <c r="EJ126">
        <v>0</v>
      </c>
      <c r="EK126">
        <v>0</v>
      </c>
      <c r="EL126">
        <v>0</v>
      </c>
      <c r="EM126">
        <v>0</v>
      </c>
      <c r="EN126">
        <v>0</v>
      </c>
      <c r="EO126">
        <v>0</v>
      </c>
      <c r="EP126">
        <v>0</v>
      </c>
      <c r="EQ126">
        <v>0</v>
      </c>
      <c r="ER126">
        <v>0</v>
      </c>
      <c r="ES126">
        <v>0</v>
      </c>
      <c r="ET126">
        <v>0</v>
      </c>
      <c r="EU126">
        <v>0</v>
      </c>
      <c r="EV126">
        <v>0</v>
      </c>
      <c r="EW126">
        <v>0</v>
      </c>
      <c r="EX126">
        <v>0</v>
      </c>
      <c r="EY126">
        <v>0</v>
      </c>
      <c r="EZ126">
        <v>0</v>
      </c>
      <c r="FA126">
        <v>0</v>
      </c>
      <c r="FB126">
        <v>0</v>
      </c>
      <c r="FC126">
        <v>0</v>
      </c>
      <c r="FD126">
        <v>0</v>
      </c>
      <c r="FE126">
        <v>0</v>
      </c>
      <c r="FF126">
        <v>0</v>
      </c>
      <c r="FG126">
        <v>0</v>
      </c>
      <c r="FH126">
        <v>0</v>
      </c>
      <c r="FI126">
        <v>0</v>
      </c>
      <c r="FJ126">
        <v>0</v>
      </c>
      <c r="FK126">
        <v>0</v>
      </c>
      <c r="FL126">
        <v>0</v>
      </c>
      <c r="FM126">
        <v>0</v>
      </c>
      <c r="FN126">
        <v>0</v>
      </c>
      <c r="FO126">
        <v>0</v>
      </c>
      <c r="FP126">
        <v>0</v>
      </c>
      <c r="FQ126">
        <v>0</v>
      </c>
      <c r="FR126">
        <v>0</v>
      </c>
      <c r="FS126">
        <v>0</v>
      </c>
      <c r="FT126">
        <v>0</v>
      </c>
      <c r="FU126">
        <v>0</v>
      </c>
      <c r="FV126">
        <v>0</v>
      </c>
      <c r="FW126">
        <v>0</v>
      </c>
      <c r="FX126">
        <v>0</v>
      </c>
      <c r="FY126">
        <v>0</v>
      </c>
      <c r="FZ126">
        <v>0</v>
      </c>
      <c r="GA126">
        <v>0</v>
      </c>
      <c r="GB126">
        <v>0</v>
      </c>
      <c r="GC126">
        <v>0</v>
      </c>
      <c r="GD126">
        <v>0</v>
      </c>
      <c r="GE126">
        <v>0</v>
      </c>
      <c r="GF126">
        <v>0</v>
      </c>
      <c r="GG126">
        <v>0</v>
      </c>
      <c r="GH126">
        <v>0</v>
      </c>
      <c r="GI126">
        <v>0</v>
      </c>
      <c r="GJ126">
        <v>0</v>
      </c>
      <c r="GK126">
        <v>0</v>
      </c>
      <c r="GL126">
        <v>0</v>
      </c>
      <c r="GM126">
        <v>0</v>
      </c>
      <c r="GN126">
        <v>0</v>
      </c>
      <c r="GO126">
        <v>0</v>
      </c>
      <c r="GP126">
        <v>0</v>
      </c>
      <c r="GQ126">
        <v>0</v>
      </c>
      <c r="GR126">
        <v>0</v>
      </c>
      <c r="GS126">
        <v>0</v>
      </c>
      <c r="GT126">
        <v>0</v>
      </c>
      <c r="GU126">
        <v>0</v>
      </c>
      <c r="GV126">
        <v>0</v>
      </c>
      <c r="GW126">
        <v>0</v>
      </c>
      <c r="GX126">
        <v>0</v>
      </c>
      <c r="GY126">
        <v>0</v>
      </c>
      <c r="GZ126">
        <v>0</v>
      </c>
      <c r="HA126">
        <v>0</v>
      </c>
      <c r="HB126">
        <v>0</v>
      </c>
      <c r="HC126">
        <v>0</v>
      </c>
      <c r="HD126">
        <v>0</v>
      </c>
      <c r="HE126">
        <v>0</v>
      </c>
      <c r="HF126">
        <v>0</v>
      </c>
      <c r="HG126">
        <v>0</v>
      </c>
      <c r="HH126">
        <v>0</v>
      </c>
      <c r="HI126">
        <v>0</v>
      </c>
      <c r="HJ126">
        <v>0</v>
      </c>
      <c r="HK126">
        <v>0</v>
      </c>
      <c r="HL126">
        <v>0</v>
      </c>
      <c r="HM126" t="str">
        <v/>
      </c>
    </row>
    <row r="127" spans="2:221" x14ac:dyDescent="0.35">
      <c r="B127" t="str" cm="1">
        <f t="array" ref="B127:CX127">TRANSPOSE(_xlfn._xlws.SORT(_xlfn._xlws.FILTER(initialConditions[initial_conditions_level]&amp;" | "&amp;initialConditions[initial_conditions_name],initialConditions[experiment_ID]=A127)))</f>
        <v xml:space="preserve"> | </v>
      </c>
      <c r="C127" t="str">
        <v xml:space="preserve">0 | </v>
      </c>
      <c r="D127" t="str">
        <v xml:space="preserve">0 | </v>
      </c>
      <c r="E127" t="str">
        <v xml:space="preserve">0 | </v>
      </c>
      <c r="F127" t="str">
        <v xml:space="preserve">0 | </v>
      </c>
      <c r="G127" t="str">
        <v xml:space="preserve">0 | </v>
      </c>
      <c r="H127" t="str">
        <v xml:space="preserve">0 | </v>
      </c>
      <c r="I127" t="str">
        <v xml:space="preserve">0 | </v>
      </c>
      <c r="J127" t="str">
        <v xml:space="preserve">0 | </v>
      </c>
      <c r="K127" t="str">
        <v xml:space="preserve">0 | </v>
      </c>
      <c r="L127" t="str">
        <v xml:space="preserve">0 | </v>
      </c>
      <c r="M127" t="str">
        <v xml:space="preserve">0 | </v>
      </c>
      <c r="N127" t="str">
        <v xml:space="preserve">0 | </v>
      </c>
      <c r="O127" t="str">
        <v xml:space="preserve">0 | </v>
      </c>
      <c r="P127" t="str">
        <v xml:space="preserve">0 | </v>
      </c>
      <c r="Q127" t="str">
        <v xml:space="preserve">0 | </v>
      </c>
      <c r="R127" t="str">
        <v xml:space="preserve">0 | </v>
      </c>
      <c r="S127" t="str">
        <v xml:space="preserve">0 | </v>
      </c>
      <c r="T127" t="str">
        <v xml:space="preserve">0 | </v>
      </c>
      <c r="U127" t="str">
        <v xml:space="preserve">0 | </v>
      </c>
      <c r="V127" t="str">
        <v xml:space="preserve">0 | </v>
      </c>
      <c r="W127" t="str">
        <v xml:space="preserve">0 | </v>
      </c>
      <c r="X127" t="str">
        <v xml:space="preserve">0 | </v>
      </c>
      <c r="Y127" t="str">
        <v xml:space="preserve">0 | </v>
      </c>
      <c r="Z127" t="str">
        <v xml:space="preserve">0 | </v>
      </c>
      <c r="AA127" t="str">
        <v xml:space="preserve">0 | </v>
      </c>
      <c r="AB127" t="str">
        <v xml:space="preserve">0 | </v>
      </c>
      <c r="AC127" t="str">
        <v xml:space="preserve">0 | </v>
      </c>
      <c r="AD127" t="str">
        <v xml:space="preserve">0 | </v>
      </c>
      <c r="AE127" t="str">
        <v xml:space="preserve">0 | </v>
      </c>
      <c r="AF127" t="str">
        <v xml:space="preserve">0 | </v>
      </c>
      <c r="AG127" t="str">
        <v xml:space="preserve">0 | </v>
      </c>
      <c r="AH127" t="str">
        <v xml:space="preserve">0 | </v>
      </c>
      <c r="AI127" t="str">
        <v xml:space="preserve">0 | </v>
      </c>
      <c r="AJ127" t="str">
        <v xml:space="preserve">0 | </v>
      </c>
      <c r="AK127" t="str">
        <v xml:space="preserve">0 | </v>
      </c>
      <c r="AL127" t="str">
        <v xml:space="preserve">0 | </v>
      </c>
      <c r="AM127" t="str">
        <v xml:space="preserve">0 | </v>
      </c>
      <c r="AN127" t="str">
        <v xml:space="preserve">0 | </v>
      </c>
      <c r="AO127" t="str">
        <v xml:space="preserve">0 | </v>
      </c>
      <c r="AP127" t="str">
        <v xml:space="preserve">0 | </v>
      </c>
      <c r="AQ127" t="str">
        <v xml:space="preserve">0 | </v>
      </c>
      <c r="AR127" t="str">
        <v xml:space="preserve">0 | </v>
      </c>
      <c r="AS127" t="str">
        <v xml:space="preserve">0 | </v>
      </c>
      <c r="AT127" t="str">
        <v xml:space="preserve">0 | </v>
      </c>
      <c r="AU127" t="str">
        <v xml:space="preserve">0 | </v>
      </c>
      <c r="AV127" t="str">
        <v xml:space="preserve">0 | </v>
      </c>
      <c r="AW127" t="str">
        <v xml:space="preserve">0 | </v>
      </c>
      <c r="AX127" t="str">
        <v xml:space="preserve">0 | </v>
      </c>
      <c r="AY127" t="str">
        <v xml:space="preserve">0 | </v>
      </c>
      <c r="AZ127" t="str">
        <v xml:space="preserve">0 | </v>
      </c>
      <c r="BA127" t="str">
        <v xml:space="preserve">0 | </v>
      </c>
      <c r="BB127" t="str">
        <v xml:space="preserve">0 | </v>
      </c>
      <c r="BC127" t="str">
        <v xml:space="preserve">0 | </v>
      </c>
      <c r="BD127" t="str">
        <v xml:space="preserve">0 | </v>
      </c>
      <c r="BE127" t="str">
        <v xml:space="preserve">0 | </v>
      </c>
      <c r="BF127" t="str">
        <v xml:space="preserve">0 | </v>
      </c>
      <c r="BG127" t="str">
        <v xml:space="preserve">0 | </v>
      </c>
      <c r="BH127" t="str">
        <v xml:space="preserve">0 | </v>
      </c>
      <c r="BI127" t="str">
        <v xml:space="preserve">0 | </v>
      </c>
      <c r="BJ127" t="str">
        <v xml:space="preserve">0 | </v>
      </c>
      <c r="BK127" t="str">
        <v xml:space="preserve">0 | </v>
      </c>
      <c r="BL127" t="str">
        <v xml:space="preserve">0 | </v>
      </c>
      <c r="BM127" t="str">
        <v xml:space="preserve">0 | </v>
      </c>
      <c r="BN127" t="str">
        <v xml:space="preserve">0 | </v>
      </c>
      <c r="BO127" t="str">
        <v xml:space="preserve">0 | </v>
      </c>
      <c r="BP127" t="str">
        <v xml:space="preserve">0 | </v>
      </c>
      <c r="BQ127" t="str">
        <v xml:space="preserve">0 | </v>
      </c>
      <c r="BR127" t="str">
        <v xml:space="preserve">0 | </v>
      </c>
      <c r="BS127" t="str">
        <v xml:space="preserve">0 | </v>
      </c>
      <c r="BT127" t="str">
        <v xml:space="preserve">0 | </v>
      </c>
      <c r="BU127" t="str">
        <v xml:space="preserve">0 | </v>
      </c>
      <c r="BV127" t="str">
        <v xml:space="preserve">0 | </v>
      </c>
      <c r="BW127" t="str">
        <v xml:space="preserve">0 | </v>
      </c>
      <c r="BX127" t="str">
        <v xml:space="preserve">0 | </v>
      </c>
      <c r="BY127" t="str">
        <v xml:space="preserve">0 | </v>
      </c>
      <c r="BZ127" t="str">
        <v xml:space="preserve">0 | </v>
      </c>
      <c r="CA127" t="str">
        <v xml:space="preserve">0 | </v>
      </c>
      <c r="CB127" t="str">
        <v xml:space="preserve">0 | </v>
      </c>
      <c r="CC127" t="str">
        <v xml:space="preserve">0 | </v>
      </c>
      <c r="CD127" t="str">
        <v xml:space="preserve">0 | </v>
      </c>
      <c r="CE127" t="str">
        <v xml:space="preserve">0 | </v>
      </c>
      <c r="CF127" t="str">
        <v xml:space="preserve">0 | </v>
      </c>
      <c r="CG127" t="str">
        <v xml:space="preserve">0 | </v>
      </c>
      <c r="CH127" t="str">
        <v xml:space="preserve">0 | </v>
      </c>
      <c r="CI127" t="str">
        <v xml:space="preserve">0 | </v>
      </c>
      <c r="CJ127" t="str">
        <v xml:space="preserve">0 | </v>
      </c>
      <c r="CK127" t="str">
        <v xml:space="preserve">0 | </v>
      </c>
      <c r="CL127" t="str">
        <v xml:space="preserve">0 | </v>
      </c>
      <c r="CM127" t="str">
        <v xml:space="preserve">0 | </v>
      </c>
      <c r="CN127" t="str">
        <v xml:space="preserve">0 | </v>
      </c>
      <c r="CO127" t="str">
        <v xml:space="preserve">0 | </v>
      </c>
      <c r="CP127" t="str">
        <v xml:space="preserve">0 | </v>
      </c>
      <c r="CQ127" t="str">
        <v xml:space="preserve">0 | </v>
      </c>
      <c r="CR127" t="str">
        <v xml:space="preserve">0 | </v>
      </c>
      <c r="CS127" t="str">
        <v xml:space="preserve">0 | </v>
      </c>
      <c r="CT127" t="str">
        <v xml:space="preserve">0 | </v>
      </c>
      <c r="CU127" t="str">
        <v xml:space="preserve">0 | </v>
      </c>
      <c r="CV127" t="str">
        <v xml:space="preserve">0 | </v>
      </c>
      <c r="CW127" t="str">
        <v xml:space="preserve">0 | </v>
      </c>
      <c r="CX127" t="str">
        <v xml:space="preserve">0 | </v>
      </c>
      <c r="DQ127" cm="1">
        <f t="array" ref="DQ127:HM127">TRANSPOSE(_xlfn._xlws.SORT(_xlfn._xlws.FILTER(initialConditions[initial_conditions_level],initialConditions[experiment_ID]=A127)))</f>
        <v>0</v>
      </c>
      <c r="DR127">
        <v>0</v>
      </c>
      <c r="DS127">
        <v>0</v>
      </c>
      <c r="DT127">
        <v>0</v>
      </c>
      <c r="DU127">
        <v>0</v>
      </c>
      <c r="DV127">
        <v>0</v>
      </c>
      <c r="DW127">
        <v>0</v>
      </c>
      <c r="DX127">
        <v>0</v>
      </c>
      <c r="DY127">
        <v>0</v>
      </c>
      <c r="DZ127">
        <v>0</v>
      </c>
      <c r="EA127">
        <v>0</v>
      </c>
      <c r="EB127">
        <v>0</v>
      </c>
      <c r="EC127">
        <v>0</v>
      </c>
      <c r="ED127">
        <v>0</v>
      </c>
      <c r="EE127">
        <v>0</v>
      </c>
      <c r="EF127">
        <v>0</v>
      </c>
      <c r="EG127">
        <v>0</v>
      </c>
      <c r="EH127">
        <v>0</v>
      </c>
      <c r="EI127">
        <v>0</v>
      </c>
      <c r="EJ127">
        <v>0</v>
      </c>
      <c r="EK127">
        <v>0</v>
      </c>
      <c r="EL127">
        <v>0</v>
      </c>
      <c r="EM127">
        <v>0</v>
      </c>
      <c r="EN127">
        <v>0</v>
      </c>
      <c r="EO127">
        <v>0</v>
      </c>
      <c r="EP127">
        <v>0</v>
      </c>
      <c r="EQ127">
        <v>0</v>
      </c>
      <c r="ER127">
        <v>0</v>
      </c>
      <c r="ES127">
        <v>0</v>
      </c>
      <c r="ET127">
        <v>0</v>
      </c>
      <c r="EU127">
        <v>0</v>
      </c>
      <c r="EV127">
        <v>0</v>
      </c>
      <c r="EW127">
        <v>0</v>
      </c>
      <c r="EX127">
        <v>0</v>
      </c>
      <c r="EY127">
        <v>0</v>
      </c>
      <c r="EZ127">
        <v>0</v>
      </c>
      <c r="FA127">
        <v>0</v>
      </c>
      <c r="FB127">
        <v>0</v>
      </c>
      <c r="FC127">
        <v>0</v>
      </c>
      <c r="FD127">
        <v>0</v>
      </c>
      <c r="FE127">
        <v>0</v>
      </c>
      <c r="FF127">
        <v>0</v>
      </c>
      <c r="FG127">
        <v>0</v>
      </c>
      <c r="FH127">
        <v>0</v>
      </c>
      <c r="FI127">
        <v>0</v>
      </c>
      <c r="FJ127">
        <v>0</v>
      </c>
      <c r="FK127">
        <v>0</v>
      </c>
      <c r="FL127">
        <v>0</v>
      </c>
      <c r="FM127">
        <v>0</v>
      </c>
      <c r="FN127">
        <v>0</v>
      </c>
      <c r="FO127">
        <v>0</v>
      </c>
      <c r="FP127">
        <v>0</v>
      </c>
      <c r="FQ127">
        <v>0</v>
      </c>
      <c r="FR127">
        <v>0</v>
      </c>
      <c r="FS127">
        <v>0</v>
      </c>
      <c r="FT127">
        <v>0</v>
      </c>
      <c r="FU127">
        <v>0</v>
      </c>
      <c r="FV127">
        <v>0</v>
      </c>
      <c r="FW127">
        <v>0</v>
      </c>
      <c r="FX127">
        <v>0</v>
      </c>
      <c r="FY127">
        <v>0</v>
      </c>
      <c r="FZ127">
        <v>0</v>
      </c>
      <c r="GA127">
        <v>0</v>
      </c>
      <c r="GB127">
        <v>0</v>
      </c>
      <c r="GC127">
        <v>0</v>
      </c>
      <c r="GD127">
        <v>0</v>
      </c>
      <c r="GE127">
        <v>0</v>
      </c>
      <c r="GF127">
        <v>0</v>
      </c>
      <c r="GG127">
        <v>0</v>
      </c>
      <c r="GH127">
        <v>0</v>
      </c>
      <c r="GI127">
        <v>0</v>
      </c>
      <c r="GJ127">
        <v>0</v>
      </c>
      <c r="GK127">
        <v>0</v>
      </c>
      <c r="GL127">
        <v>0</v>
      </c>
      <c r="GM127">
        <v>0</v>
      </c>
      <c r="GN127">
        <v>0</v>
      </c>
      <c r="GO127">
        <v>0</v>
      </c>
      <c r="GP127">
        <v>0</v>
      </c>
      <c r="GQ127">
        <v>0</v>
      </c>
      <c r="GR127">
        <v>0</v>
      </c>
      <c r="GS127">
        <v>0</v>
      </c>
      <c r="GT127">
        <v>0</v>
      </c>
      <c r="GU127">
        <v>0</v>
      </c>
      <c r="GV127">
        <v>0</v>
      </c>
      <c r="GW127">
        <v>0</v>
      </c>
      <c r="GX127">
        <v>0</v>
      </c>
      <c r="GY127">
        <v>0</v>
      </c>
      <c r="GZ127">
        <v>0</v>
      </c>
      <c r="HA127">
        <v>0</v>
      </c>
      <c r="HB127">
        <v>0</v>
      </c>
      <c r="HC127">
        <v>0</v>
      </c>
      <c r="HD127">
        <v>0</v>
      </c>
      <c r="HE127">
        <v>0</v>
      </c>
      <c r="HF127">
        <v>0</v>
      </c>
      <c r="HG127">
        <v>0</v>
      </c>
      <c r="HH127">
        <v>0</v>
      </c>
      <c r="HI127">
        <v>0</v>
      </c>
      <c r="HJ127">
        <v>0</v>
      </c>
      <c r="HK127">
        <v>0</v>
      </c>
      <c r="HL127">
        <v>0</v>
      </c>
      <c r="HM127" t="str">
        <v/>
      </c>
    </row>
    <row r="128" spans="2:221" x14ac:dyDescent="0.35">
      <c r="B128" t="str" cm="1">
        <f t="array" ref="B128:CX128">TRANSPOSE(_xlfn._xlws.SORT(_xlfn._xlws.FILTER(initialConditions[initial_conditions_level]&amp;" | "&amp;initialConditions[initial_conditions_name],initialConditions[experiment_ID]=A128)))</f>
        <v xml:space="preserve"> | </v>
      </c>
      <c r="C128" t="str">
        <v xml:space="preserve">0 | </v>
      </c>
      <c r="D128" t="str">
        <v xml:space="preserve">0 | </v>
      </c>
      <c r="E128" t="str">
        <v xml:space="preserve">0 | </v>
      </c>
      <c r="F128" t="str">
        <v xml:space="preserve">0 | </v>
      </c>
      <c r="G128" t="str">
        <v xml:space="preserve">0 | </v>
      </c>
      <c r="H128" t="str">
        <v xml:space="preserve">0 | </v>
      </c>
      <c r="I128" t="str">
        <v xml:space="preserve">0 | </v>
      </c>
      <c r="J128" t="str">
        <v xml:space="preserve">0 | </v>
      </c>
      <c r="K128" t="str">
        <v xml:space="preserve">0 | </v>
      </c>
      <c r="L128" t="str">
        <v xml:space="preserve">0 | </v>
      </c>
      <c r="M128" t="str">
        <v xml:space="preserve">0 | </v>
      </c>
      <c r="N128" t="str">
        <v xml:space="preserve">0 | </v>
      </c>
      <c r="O128" t="str">
        <v xml:space="preserve">0 | </v>
      </c>
      <c r="P128" t="str">
        <v xml:space="preserve">0 | </v>
      </c>
      <c r="Q128" t="str">
        <v xml:space="preserve">0 | </v>
      </c>
      <c r="R128" t="str">
        <v xml:space="preserve">0 | </v>
      </c>
      <c r="S128" t="str">
        <v xml:space="preserve">0 | </v>
      </c>
      <c r="T128" t="str">
        <v xml:space="preserve">0 | </v>
      </c>
      <c r="U128" t="str">
        <v xml:space="preserve">0 | </v>
      </c>
      <c r="V128" t="str">
        <v xml:space="preserve">0 | </v>
      </c>
      <c r="W128" t="str">
        <v xml:space="preserve">0 | </v>
      </c>
      <c r="X128" t="str">
        <v xml:space="preserve">0 | </v>
      </c>
      <c r="Y128" t="str">
        <v xml:space="preserve">0 | </v>
      </c>
      <c r="Z128" t="str">
        <v xml:space="preserve">0 | </v>
      </c>
      <c r="AA128" t="str">
        <v xml:space="preserve">0 | </v>
      </c>
      <c r="AB128" t="str">
        <v xml:space="preserve">0 | </v>
      </c>
      <c r="AC128" t="str">
        <v xml:space="preserve">0 | </v>
      </c>
      <c r="AD128" t="str">
        <v xml:space="preserve">0 | </v>
      </c>
      <c r="AE128" t="str">
        <v xml:space="preserve">0 | </v>
      </c>
      <c r="AF128" t="str">
        <v xml:space="preserve">0 | </v>
      </c>
      <c r="AG128" t="str">
        <v xml:space="preserve">0 | </v>
      </c>
      <c r="AH128" t="str">
        <v xml:space="preserve">0 | </v>
      </c>
      <c r="AI128" t="str">
        <v xml:space="preserve">0 | </v>
      </c>
      <c r="AJ128" t="str">
        <v xml:space="preserve">0 | </v>
      </c>
      <c r="AK128" t="str">
        <v xml:space="preserve">0 | </v>
      </c>
      <c r="AL128" t="str">
        <v xml:space="preserve">0 | </v>
      </c>
      <c r="AM128" t="str">
        <v xml:space="preserve">0 | </v>
      </c>
      <c r="AN128" t="str">
        <v xml:space="preserve">0 | </v>
      </c>
      <c r="AO128" t="str">
        <v xml:space="preserve">0 | </v>
      </c>
      <c r="AP128" t="str">
        <v xml:space="preserve">0 | </v>
      </c>
      <c r="AQ128" t="str">
        <v xml:space="preserve">0 | </v>
      </c>
      <c r="AR128" t="str">
        <v xml:space="preserve">0 | </v>
      </c>
      <c r="AS128" t="str">
        <v xml:space="preserve">0 | </v>
      </c>
      <c r="AT128" t="str">
        <v xml:space="preserve">0 | </v>
      </c>
      <c r="AU128" t="str">
        <v xml:space="preserve">0 | </v>
      </c>
      <c r="AV128" t="str">
        <v xml:space="preserve">0 | </v>
      </c>
      <c r="AW128" t="str">
        <v xml:space="preserve">0 | </v>
      </c>
      <c r="AX128" t="str">
        <v xml:space="preserve">0 | </v>
      </c>
      <c r="AY128" t="str">
        <v xml:space="preserve">0 | </v>
      </c>
      <c r="AZ128" t="str">
        <v xml:space="preserve">0 | </v>
      </c>
      <c r="BA128" t="str">
        <v xml:space="preserve">0 | </v>
      </c>
      <c r="BB128" t="str">
        <v xml:space="preserve">0 | </v>
      </c>
      <c r="BC128" t="str">
        <v xml:space="preserve">0 | </v>
      </c>
      <c r="BD128" t="str">
        <v xml:space="preserve">0 | </v>
      </c>
      <c r="BE128" t="str">
        <v xml:space="preserve">0 | </v>
      </c>
      <c r="BF128" t="str">
        <v xml:space="preserve">0 | </v>
      </c>
      <c r="BG128" t="str">
        <v xml:space="preserve">0 | </v>
      </c>
      <c r="BH128" t="str">
        <v xml:space="preserve">0 | </v>
      </c>
      <c r="BI128" t="str">
        <v xml:space="preserve">0 | </v>
      </c>
      <c r="BJ128" t="str">
        <v xml:space="preserve">0 | </v>
      </c>
      <c r="BK128" t="str">
        <v xml:space="preserve">0 | </v>
      </c>
      <c r="BL128" t="str">
        <v xml:space="preserve">0 | </v>
      </c>
      <c r="BM128" t="str">
        <v xml:space="preserve">0 | </v>
      </c>
      <c r="BN128" t="str">
        <v xml:space="preserve">0 | </v>
      </c>
      <c r="BO128" t="str">
        <v xml:space="preserve">0 | </v>
      </c>
      <c r="BP128" t="str">
        <v xml:space="preserve">0 | </v>
      </c>
      <c r="BQ128" t="str">
        <v xml:space="preserve">0 | </v>
      </c>
      <c r="BR128" t="str">
        <v xml:space="preserve">0 | </v>
      </c>
      <c r="BS128" t="str">
        <v xml:space="preserve">0 | </v>
      </c>
      <c r="BT128" t="str">
        <v xml:space="preserve">0 | </v>
      </c>
      <c r="BU128" t="str">
        <v xml:space="preserve">0 | </v>
      </c>
      <c r="BV128" t="str">
        <v xml:space="preserve">0 | </v>
      </c>
      <c r="BW128" t="str">
        <v xml:space="preserve">0 | </v>
      </c>
      <c r="BX128" t="str">
        <v xml:space="preserve">0 | </v>
      </c>
      <c r="BY128" t="str">
        <v xml:space="preserve">0 | </v>
      </c>
      <c r="BZ128" t="str">
        <v xml:space="preserve">0 | </v>
      </c>
      <c r="CA128" t="str">
        <v xml:space="preserve">0 | </v>
      </c>
      <c r="CB128" t="str">
        <v xml:space="preserve">0 | </v>
      </c>
      <c r="CC128" t="str">
        <v xml:space="preserve">0 | </v>
      </c>
      <c r="CD128" t="str">
        <v xml:space="preserve">0 | </v>
      </c>
      <c r="CE128" t="str">
        <v xml:space="preserve">0 | </v>
      </c>
      <c r="CF128" t="str">
        <v xml:space="preserve">0 | </v>
      </c>
      <c r="CG128" t="str">
        <v xml:space="preserve">0 | </v>
      </c>
      <c r="CH128" t="str">
        <v xml:space="preserve">0 | </v>
      </c>
      <c r="CI128" t="str">
        <v xml:space="preserve">0 | </v>
      </c>
      <c r="CJ128" t="str">
        <v xml:space="preserve">0 | </v>
      </c>
      <c r="CK128" t="str">
        <v xml:space="preserve">0 | </v>
      </c>
      <c r="CL128" t="str">
        <v xml:space="preserve">0 | </v>
      </c>
      <c r="CM128" t="str">
        <v xml:space="preserve">0 | </v>
      </c>
      <c r="CN128" t="str">
        <v xml:space="preserve">0 | </v>
      </c>
      <c r="CO128" t="str">
        <v xml:space="preserve">0 | </v>
      </c>
      <c r="CP128" t="str">
        <v xml:space="preserve">0 | </v>
      </c>
      <c r="CQ128" t="str">
        <v xml:space="preserve">0 | </v>
      </c>
      <c r="CR128" t="str">
        <v xml:space="preserve">0 | </v>
      </c>
      <c r="CS128" t="str">
        <v xml:space="preserve">0 | </v>
      </c>
      <c r="CT128" t="str">
        <v xml:space="preserve">0 | </v>
      </c>
      <c r="CU128" t="str">
        <v xml:space="preserve">0 | </v>
      </c>
      <c r="CV128" t="str">
        <v xml:space="preserve">0 | </v>
      </c>
      <c r="CW128" t="str">
        <v xml:space="preserve">0 | </v>
      </c>
      <c r="CX128" t="str">
        <v xml:space="preserve">0 | </v>
      </c>
      <c r="DQ128" cm="1">
        <f t="array" ref="DQ128:HM128">TRANSPOSE(_xlfn._xlws.SORT(_xlfn._xlws.FILTER(initialConditions[initial_conditions_level],initialConditions[experiment_ID]=A128)))</f>
        <v>0</v>
      </c>
      <c r="DR128">
        <v>0</v>
      </c>
      <c r="DS128">
        <v>0</v>
      </c>
      <c r="DT128">
        <v>0</v>
      </c>
      <c r="DU128">
        <v>0</v>
      </c>
      <c r="DV128">
        <v>0</v>
      </c>
      <c r="DW128">
        <v>0</v>
      </c>
      <c r="DX128">
        <v>0</v>
      </c>
      <c r="DY128">
        <v>0</v>
      </c>
      <c r="DZ128">
        <v>0</v>
      </c>
      <c r="EA128">
        <v>0</v>
      </c>
      <c r="EB128">
        <v>0</v>
      </c>
      <c r="EC128">
        <v>0</v>
      </c>
      <c r="ED128">
        <v>0</v>
      </c>
      <c r="EE128">
        <v>0</v>
      </c>
      <c r="EF128">
        <v>0</v>
      </c>
      <c r="EG128">
        <v>0</v>
      </c>
      <c r="EH128">
        <v>0</v>
      </c>
      <c r="EI128">
        <v>0</v>
      </c>
      <c r="EJ128">
        <v>0</v>
      </c>
      <c r="EK128">
        <v>0</v>
      </c>
      <c r="EL128">
        <v>0</v>
      </c>
      <c r="EM128">
        <v>0</v>
      </c>
      <c r="EN128">
        <v>0</v>
      </c>
      <c r="EO128">
        <v>0</v>
      </c>
      <c r="EP128">
        <v>0</v>
      </c>
      <c r="EQ128">
        <v>0</v>
      </c>
      <c r="ER128">
        <v>0</v>
      </c>
      <c r="ES128">
        <v>0</v>
      </c>
      <c r="ET128">
        <v>0</v>
      </c>
      <c r="EU128">
        <v>0</v>
      </c>
      <c r="EV128">
        <v>0</v>
      </c>
      <c r="EW128">
        <v>0</v>
      </c>
      <c r="EX128">
        <v>0</v>
      </c>
      <c r="EY128">
        <v>0</v>
      </c>
      <c r="EZ128">
        <v>0</v>
      </c>
      <c r="FA128">
        <v>0</v>
      </c>
      <c r="FB128">
        <v>0</v>
      </c>
      <c r="FC128">
        <v>0</v>
      </c>
      <c r="FD128">
        <v>0</v>
      </c>
      <c r="FE128">
        <v>0</v>
      </c>
      <c r="FF128">
        <v>0</v>
      </c>
      <c r="FG128">
        <v>0</v>
      </c>
      <c r="FH128">
        <v>0</v>
      </c>
      <c r="FI128">
        <v>0</v>
      </c>
      <c r="FJ128">
        <v>0</v>
      </c>
      <c r="FK128">
        <v>0</v>
      </c>
      <c r="FL128">
        <v>0</v>
      </c>
      <c r="FM128">
        <v>0</v>
      </c>
      <c r="FN128">
        <v>0</v>
      </c>
      <c r="FO128">
        <v>0</v>
      </c>
      <c r="FP128">
        <v>0</v>
      </c>
      <c r="FQ128">
        <v>0</v>
      </c>
      <c r="FR128">
        <v>0</v>
      </c>
      <c r="FS128">
        <v>0</v>
      </c>
      <c r="FT128">
        <v>0</v>
      </c>
      <c r="FU128">
        <v>0</v>
      </c>
      <c r="FV128">
        <v>0</v>
      </c>
      <c r="FW128">
        <v>0</v>
      </c>
      <c r="FX128">
        <v>0</v>
      </c>
      <c r="FY128">
        <v>0</v>
      </c>
      <c r="FZ128">
        <v>0</v>
      </c>
      <c r="GA128">
        <v>0</v>
      </c>
      <c r="GB128">
        <v>0</v>
      </c>
      <c r="GC128">
        <v>0</v>
      </c>
      <c r="GD128">
        <v>0</v>
      </c>
      <c r="GE128">
        <v>0</v>
      </c>
      <c r="GF128">
        <v>0</v>
      </c>
      <c r="GG128">
        <v>0</v>
      </c>
      <c r="GH128">
        <v>0</v>
      </c>
      <c r="GI128">
        <v>0</v>
      </c>
      <c r="GJ128">
        <v>0</v>
      </c>
      <c r="GK128">
        <v>0</v>
      </c>
      <c r="GL128">
        <v>0</v>
      </c>
      <c r="GM128">
        <v>0</v>
      </c>
      <c r="GN128">
        <v>0</v>
      </c>
      <c r="GO128">
        <v>0</v>
      </c>
      <c r="GP128">
        <v>0</v>
      </c>
      <c r="GQ128">
        <v>0</v>
      </c>
      <c r="GR128">
        <v>0</v>
      </c>
      <c r="GS128">
        <v>0</v>
      </c>
      <c r="GT128">
        <v>0</v>
      </c>
      <c r="GU128">
        <v>0</v>
      </c>
      <c r="GV128">
        <v>0</v>
      </c>
      <c r="GW128">
        <v>0</v>
      </c>
      <c r="GX128">
        <v>0</v>
      </c>
      <c r="GY128">
        <v>0</v>
      </c>
      <c r="GZ128">
        <v>0</v>
      </c>
      <c r="HA128">
        <v>0</v>
      </c>
      <c r="HB128">
        <v>0</v>
      </c>
      <c r="HC128">
        <v>0</v>
      </c>
      <c r="HD128">
        <v>0</v>
      </c>
      <c r="HE128">
        <v>0</v>
      </c>
      <c r="HF128">
        <v>0</v>
      </c>
      <c r="HG128">
        <v>0</v>
      </c>
      <c r="HH128">
        <v>0</v>
      </c>
      <c r="HI128">
        <v>0</v>
      </c>
      <c r="HJ128">
        <v>0</v>
      </c>
      <c r="HK128">
        <v>0</v>
      </c>
      <c r="HL128">
        <v>0</v>
      </c>
      <c r="HM128" t="str">
        <v/>
      </c>
    </row>
    <row r="129" spans="2:221" x14ac:dyDescent="0.35">
      <c r="B129" t="str" cm="1">
        <f t="array" ref="B129:CX129">TRANSPOSE(_xlfn._xlws.SORT(_xlfn._xlws.FILTER(initialConditions[initial_conditions_level]&amp;" | "&amp;initialConditions[initial_conditions_name],initialConditions[experiment_ID]=A129)))</f>
        <v xml:space="preserve"> | </v>
      </c>
      <c r="C129" t="str">
        <v xml:space="preserve">0 | </v>
      </c>
      <c r="D129" t="str">
        <v xml:space="preserve">0 | </v>
      </c>
      <c r="E129" t="str">
        <v xml:space="preserve">0 | </v>
      </c>
      <c r="F129" t="str">
        <v xml:space="preserve">0 | </v>
      </c>
      <c r="G129" t="str">
        <v xml:space="preserve">0 | </v>
      </c>
      <c r="H129" t="str">
        <v xml:space="preserve">0 | </v>
      </c>
      <c r="I129" t="str">
        <v xml:space="preserve">0 | </v>
      </c>
      <c r="J129" t="str">
        <v xml:space="preserve">0 | </v>
      </c>
      <c r="K129" t="str">
        <v xml:space="preserve">0 | </v>
      </c>
      <c r="L129" t="str">
        <v xml:space="preserve">0 | </v>
      </c>
      <c r="M129" t="str">
        <v xml:space="preserve">0 | </v>
      </c>
      <c r="N129" t="str">
        <v xml:space="preserve">0 | </v>
      </c>
      <c r="O129" t="str">
        <v xml:space="preserve">0 | </v>
      </c>
      <c r="P129" t="str">
        <v xml:space="preserve">0 | </v>
      </c>
      <c r="Q129" t="str">
        <v xml:space="preserve">0 | </v>
      </c>
      <c r="R129" t="str">
        <v xml:space="preserve">0 | </v>
      </c>
      <c r="S129" t="str">
        <v xml:space="preserve">0 | </v>
      </c>
      <c r="T129" t="str">
        <v xml:space="preserve">0 | </v>
      </c>
      <c r="U129" t="str">
        <v xml:space="preserve">0 | </v>
      </c>
      <c r="V129" t="str">
        <v xml:space="preserve">0 | </v>
      </c>
      <c r="W129" t="str">
        <v xml:space="preserve">0 | </v>
      </c>
      <c r="X129" t="str">
        <v xml:space="preserve">0 | </v>
      </c>
      <c r="Y129" t="str">
        <v xml:space="preserve">0 | </v>
      </c>
      <c r="Z129" t="str">
        <v xml:space="preserve">0 | </v>
      </c>
      <c r="AA129" t="str">
        <v xml:space="preserve">0 | </v>
      </c>
      <c r="AB129" t="str">
        <v xml:space="preserve">0 | </v>
      </c>
      <c r="AC129" t="str">
        <v xml:space="preserve">0 | </v>
      </c>
      <c r="AD129" t="str">
        <v xml:space="preserve">0 | </v>
      </c>
      <c r="AE129" t="str">
        <v xml:space="preserve">0 | </v>
      </c>
      <c r="AF129" t="str">
        <v xml:space="preserve">0 | </v>
      </c>
      <c r="AG129" t="str">
        <v xml:space="preserve">0 | </v>
      </c>
      <c r="AH129" t="str">
        <v xml:space="preserve">0 | </v>
      </c>
      <c r="AI129" t="str">
        <v xml:space="preserve">0 | </v>
      </c>
      <c r="AJ129" t="str">
        <v xml:space="preserve">0 | </v>
      </c>
      <c r="AK129" t="str">
        <v xml:space="preserve">0 | </v>
      </c>
      <c r="AL129" t="str">
        <v xml:space="preserve">0 | </v>
      </c>
      <c r="AM129" t="str">
        <v xml:space="preserve">0 | </v>
      </c>
      <c r="AN129" t="str">
        <v xml:space="preserve">0 | </v>
      </c>
      <c r="AO129" t="str">
        <v xml:space="preserve">0 | </v>
      </c>
      <c r="AP129" t="str">
        <v xml:space="preserve">0 | </v>
      </c>
      <c r="AQ129" t="str">
        <v xml:space="preserve">0 | </v>
      </c>
      <c r="AR129" t="str">
        <v xml:space="preserve">0 | </v>
      </c>
      <c r="AS129" t="str">
        <v xml:space="preserve">0 | </v>
      </c>
      <c r="AT129" t="str">
        <v xml:space="preserve">0 | </v>
      </c>
      <c r="AU129" t="str">
        <v xml:space="preserve">0 | </v>
      </c>
      <c r="AV129" t="str">
        <v xml:space="preserve">0 | </v>
      </c>
      <c r="AW129" t="str">
        <v xml:space="preserve">0 | </v>
      </c>
      <c r="AX129" t="str">
        <v xml:space="preserve">0 | </v>
      </c>
      <c r="AY129" t="str">
        <v xml:space="preserve">0 | </v>
      </c>
      <c r="AZ129" t="str">
        <v xml:space="preserve">0 | </v>
      </c>
      <c r="BA129" t="str">
        <v xml:space="preserve">0 | </v>
      </c>
      <c r="BB129" t="str">
        <v xml:space="preserve">0 | </v>
      </c>
      <c r="BC129" t="str">
        <v xml:space="preserve">0 | </v>
      </c>
      <c r="BD129" t="str">
        <v xml:space="preserve">0 | </v>
      </c>
      <c r="BE129" t="str">
        <v xml:space="preserve">0 | </v>
      </c>
      <c r="BF129" t="str">
        <v xml:space="preserve">0 | </v>
      </c>
      <c r="BG129" t="str">
        <v xml:space="preserve">0 | </v>
      </c>
      <c r="BH129" t="str">
        <v xml:space="preserve">0 | </v>
      </c>
      <c r="BI129" t="str">
        <v xml:space="preserve">0 | </v>
      </c>
      <c r="BJ129" t="str">
        <v xml:space="preserve">0 | </v>
      </c>
      <c r="BK129" t="str">
        <v xml:space="preserve">0 | </v>
      </c>
      <c r="BL129" t="str">
        <v xml:space="preserve">0 | </v>
      </c>
      <c r="BM129" t="str">
        <v xml:space="preserve">0 | </v>
      </c>
      <c r="BN129" t="str">
        <v xml:space="preserve">0 | </v>
      </c>
      <c r="BO129" t="str">
        <v xml:space="preserve">0 | </v>
      </c>
      <c r="BP129" t="str">
        <v xml:space="preserve">0 | </v>
      </c>
      <c r="BQ129" t="str">
        <v xml:space="preserve">0 | </v>
      </c>
      <c r="BR129" t="str">
        <v xml:space="preserve">0 | </v>
      </c>
      <c r="BS129" t="str">
        <v xml:space="preserve">0 | </v>
      </c>
      <c r="BT129" t="str">
        <v xml:space="preserve">0 | </v>
      </c>
      <c r="BU129" t="str">
        <v xml:space="preserve">0 | </v>
      </c>
      <c r="BV129" t="str">
        <v xml:space="preserve">0 | </v>
      </c>
      <c r="BW129" t="str">
        <v xml:space="preserve">0 | </v>
      </c>
      <c r="BX129" t="str">
        <v xml:space="preserve">0 | </v>
      </c>
      <c r="BY129" t="str">
        <v xml:space="preserve">0 | </v>
      </c>
      <c r="BZ129" t="str">
        <v xml:space="preserve">0 | </v>
      </c>
      <c r="CA129" t="str">
        <v xml:space="preserve">0 | </v>
      </c>
      <c r="CB129" t="str">
        <v xml:space="preserve">0 | </v>
      </c>
      <c r="CC129" t="str">
        <v xml:space="preserve">0 | </v>
      </c>
      <c r="CD129" t="str">
        <v xml:space="preserve">0 | </v>
      </c>
      <c r="CE129" t="str">
        <v xml:space="preserve">0 | </v>
      </c>
      <c r="CF129" t="str">
        <v xml:space="preserve">0 | </v>
      </c>
      <c r="CG129" t="str">
        <v xml:space="preserve">0 | </v>
      </c>
      <c r="CH129" t="str">
        <v xml:space="preserve">0 | </v>
      </c>
      <c r="CI129" t="str">
        <v xml:space="preserve">0 | </v>
      </c>
      <c r="CJ129" t="str">
        <v xml:space="preserve">0 | </v>
      </c>
      <c r="CK129" t="str">
        <v xml:space="preserve">0 | </v>
      </c>
      <c r="CL129" t="str">
        <v xml:space="preserve">0 | </v>
      </c>
      <c r="CM129" t="str">
        <v xml:space="preserve">0 | </v>
      </c>
      <c r="CN129" t="str">
        <v xml:space="preserve">0 | </v>
      </c>
      <c r="CO129" t="str">
        <v xml:space="preserve">0 | </v>
      </c>
      <c r="CP129" t="str">
        <v xml:space="preserve">0 | </v>
      </c>
      <c r="CQ129" t="str">
        <v xml:space="preserve">0 | </v>
      </c>
      <c r="CR129" t="str">
        <v xml:space="preserve">0 | </v>
      </c>
      <c r="CS129" t="str">
        <v xml:space="preserve">0 | </v>
      </c>
      <c r="CT129" t="str">
        <v xml:space="preserve">0 | </v>
      </c>
      <c r="CU129" t="str">
        <v xml:space="preserve">0 | </v>
      </c>
      <c r="CV129" t="str">
        <v xml:space="preserve">0 | </v>
      </c>
      <c r="CW129" t="str">
        <v xml:space="preserve">0 | </v>
      </c>
      <c r="CX129" t="str">
        <v xml:space="preserve">0 | </v>
      </c>
      <c r="DQ129" cm="1">
        <f t="array" ref="DQ129:HM129">TRANSPOSE(_xlfn._xlws.SORT(_xlfn._xlws.FILTER(initialConditions[initial_conditions_level],initialConditions[experiment_ID]=A129)))</f>
        <v>0</v>
      </c>
      <c r="DR129">
        <v>0</v>
      </c>
      <c r="DS129">
        <v>0</v>
      </c>
      <c r="DT129">
        <v>0</v>
      </c>
      <c r="DU129">
        <v>0</v>
      </c>
      <c r="DV129">
        <v>0</v>
      </c>
      <c r="DW129">
        <v>0</v>
      </c>
      <c r="DX129">
        <v>0</v>
      </c>
      <c r="DY129">
        <v>0</v>
      </c>
      <c r="DZ129">
        <v>0</v>
      </c>
      <c r="EA129">
        <v>0</v>
      </c>
      <c r="EB129">
        <v>0</v>
      </c>
      <c r="EC129">
        <v>0</v>
      </c>
      <c r="ED129">
        <v>0</v>
      </c>
      <c r="EE129">
        <v>0</v>
      </c>
      <c r="EF129">
        <v>0</v>
      </c>
      <c r="EG129">
        <v>0</v>
      </c>
      <c r="EH129">
        <v>0</v>
      </c>
      <c r="EI129">
        <v>0</v>
      </c>
      <c r="EJ129">
        <v>0</v>
      </c>
      <c r="EK129">
        <v>0</v>
      </c>
      <c r="EL129">
        <v>0</v>
      </c>
      <c r="EM129">
        <v>0</v>
      </c>
      <c r="EN129">
        <v>0</v>
      </c>
      <c r="EO129">
        <v>0</v>
      </c>
      <c r="EP129">
        <v>0</v>
      </c>
      <c r="EQ129">
        <v>0</v>
      </c>
      <c r="ER129">
        <v>0</v>
      </c>
      <c r="ES129">
        <v>0</v>
      </c>
      <c r="ET129">
        <v>0</v>
      </c>
      <c r="EU129">
        <v>0</v>
      </c>
      <c r="EV129">
        <v>0</v>
      </c>
      <c r="EW129">
        <v>0</v>
      </c>
      <c r="EX129">
        <v>0</v>
      </c>
      <c r="EY129">
        <v>0</v>
      </c>
      <c r="EZ129">
        <v>0</v>
      </c>
      <c r="FA129">
        <v>0</v>
      </c>
      <c r="FB129">
        <v>0</v>
      </c>
      <c r="FC129">
        <v>0</v>
      </c>
      <c r="FD129">
        <v>0</v>
      </c>
      <c r="FE129">
        <v>0</v>
      </c>
      <c r="FF129">
        <v>0</v>
      </c>
      <c r="FG129">
        <v>0</v>
      </c>
      <c r="FH129">
        <v>0</v>
      </c>
      <c r="FI129">
        <v>0</v>
      </c>
      <c r="FJ129">
        <v>0</v>
      </c>
      <c r="FK129">
        <v>0</v>
      </c>
      <c r="FL129">
        <v>0</v>
      </c>
      <c r="FM129">
        <v>0</v>
      </c>
      <c r="FN129">
        <v>0</v>
      </c>
      <c r="FO129">
        <v>0</v>
      </c>
      <c r="FP129">
        <v>0</v>
      </c>
      <c r="FQ129">
        <v>0</v>
      </c>
      <c r="FR129">
        <v>0</v>
      </c>
      <c r="FS129">
        <v>0</v>
      </c>
      <c r="FT129">
        <v>0</v>
      </c>
      <c r="FU129">
        <v>0</v>
      </c>
      <c r="FV129">
        <v>0</v>
      </c>
      <c r="FW129">
        <v>0</v>
      </c>
      <c r="FX129">
        <v>0</v>
      </c>
      <c r="FY129">
        <v>0</v>
      </c>
      <c r="FZ129">
        <v>0</v>
      </c>
      <c r="GA129">
        <v>0</v>
      </c>
      <c r="GB129">
        <v>0</v>
      </c>
      <c r="GC129">
        <v>0</v>
      </c>
      <c r="GD129">
        <v>0</v>
      </c>
      <c r="GE129">
        <v>0</v>
      </c>
      <c r="GF129">
        <v>0</v>
      </c>
      <c r="GG129">
        <v>0</v>
      </c>
      <c r="GH129">
        <v>0</v>
      </c>
      <c r="GI129">
        <v>0</v>
      </c>
      <c r="GJ129">
        <v>0</v>
      </c>
      <c r="GK129">
        <v>0</v>
      </c>
      <c r="GL129">
        <v>0</v>
      </c>
      <c r="GM129">
        <v>0</v>
      </c>
      <c r="GN129">
        <v>0</v>
      </c>
      <c r="GO129">
        <v>0</v>
      </c>
      <c r="GP129">
        <v>0</v>
      </c>
      <c r="GQ129">
        <v>0</v>
      </c>
      <c r="GR129">
        <v>0</v>
      </c>
      <c r="GS129">
        <v>0</v>
      </c>
      <c r="GT129">
        <v>0</v>
      </c>
      <c r="GU129">
        <v>0</v>
      </c>
      <c r="GV129">
        <v>0</v>
      </c>
      <c r="GW129">
        <v>0</v>
      </c>
      <c r="GX129">
        <v>0</v>
      </c>
      <c r="GY129">
        <v>0</v>
      </c>
      <c r="GZ129">
        <v>0</v>
      </c>
      <c r="HA129">
        <v>0</v>
      </c>
      <c r="HB129">
        <v>0</v>
      </c>
      <c r="HC129">
        <v>0</v>
      </c>
      <c r="HD129">
        <v>0</v>
      </c>
      <c r="HE129">
        <v>0</v>
      </c>
      <c r="HF129">
        <v>0</v>
      </c>
      <c r="HG129">
        <v>0</v>
      </c>
      <c r="HH129">
        <v>0</v>
      </c>
      <c r="HI129">
        <v>0</v>
      </c>
      <c r="HJ129">
        <v>0</v>
      </c>
      <c r="HK129">
        <v>0</v>
      </c>
      <c r="HL129">
        <v>0</v>
      </c>
      <c r="HM129" t="str">
        <v/>
      </c>
    </row>
    <row r="130" spans="2:221" x14ac:dyDescent="0.35">
      <c r="B130" t="str" cm="1">
        <f t="array" ref="B130:CX130">TRANSPOSE(_xlfn._xlws.SORT(_xlfn._xlws.FILTER(initialConditions[initial_conditions_level]&amp;" | "&amp;initialConditions[initial_conditions_name],initialConditions[experiment_ID]=A130)))</f>
        <v xml:space="preserve"> | </v>
      </c>
      <c r="C130" t="str">
        <v xml:space="preserve">0 | </v>
      </c>
      <c r="D130" t="str">
        <v xml:space="preserve">0 | </v>
      </c>
      <c r="E130" t="str">
        <v xml:space="preserve">0 | </v>
      </c>
      <c r="F130" t="str">
        <v xml:space="preserve">0 | </v>
      </c>
      <c r="G130" t="str">
        <v xml:space="preserve">0 | </v>
      </c>
      <c r="H130" t="str">
        <v xml:space="preserve">0 | </v>
      </c>
      <c r="I130" t="str">
        <v xml:space="preserve">0 | </v>
      </c>
      <c r="J130" t="str">
        <v xml:space="preserve">0 | </v>
      </c>
      <c r="K130" t="str">
        <v xml:space="preserve">0 | </v>
      </c>
      <c r="L130" t="str">
        <v xml:space="preserve">0 | </v>
      </c>
      <c r="M130" t="str">
        <v xml:space="preserve">0 | </v>
      </c>
      <c r="N130" t="str">
        <v xml:space="preserve">0 | </v>
      </c>
      <c r="O130" t="str">
        <v xml:space="preserve">0 | </v>
      </c>
      <c r="P130" t="str">
        <v xml:space="preserve">0 | </v>
      </c>
      <c r="Q130" t="str">
        <v xml:space="preserve">0 | </v>
      </c>
      <c r="R130" t="str">
        <v xml:space="preserve">0 | </v>
      </c>
      <c r="S130" t="str">
        <v xml:space="preserve">0 | </v>
      </c>
      <c r="T130" t="str">
        <v xml:space="preserve">0 | </v>
      </c>
      <c r="U130" t="str">
        <v xml:space="preserve">0 | </v>
      </c>
      <c r="V130" t="str">
        <v xml:space="preserve">0 | </v>
      </c>
      <c r="W130" t="str">
        <v xml:space="preserve">0 | </v>
      </c>
      <c r="X130" t="str">
        <v xml:space="preserve">0 | </v>
      </c>
      <c r="Y130" t="str">
        <v xml:space="preserve">0 | </v>
      </c>
      <c r="Z130" t="str">
        <v xml:space="preserve">0 | </v>
      </c>
      <c r="AA130" t="str">
        <v xml:space="preserve">0 | </v>
      </c>
      <c r="AB130" t="str">
        <v xml:space="preserve">0 | </v>
      </c>
      <c r="AC130" t="str">
        <v xml:space="preserve">0 | </v>
      </c>
      <c r="AD130" t="str">
        <v xml:space="preserve">0 | </v>
      </c>
      <c r="AE130" t="str">
        <v xml:space="preserve">0 | </v>
      </c>
      <c r="AF130" t="str">
        <v xml:space="preserve">0 | </v>
      </c>
      <c r="AG130" t="str">
        <v xml:space="preserve">0 | </v>
      </c>
      <c r="AH130" t="str">
        <v xml:space="preserve">0 | </v>
      </c>
      <c r="AI130" t="str">
        <v xml:space="preserve">0 | </v>
      </c>
      <c r="AJ130" t="str">
        <v xml:space="preserve">0 | </v>
      </c>
      <c r="AK130" t="str">
        <v xml:space="preserve">0 | </v>
      </c>
      <c r="AL130" t="str">
        <v xml:space="preserve">0 | </v>
      </c>
      <c r="AM130" t="str">
        <v xml:space="preserve">0 | </v>
      </c>
      <c r="AN130" t="str">
        <v xml:space="preserve">0 | </v>
      </c>
      <c r="AO130" t="str">
        <v xml:space="preserve">0 | </v>
      </c>
      <c r="AP130" t="str">
        <v xml:space="preserve">0 | </v>
      </c>
      <c r="AQ130" t="str">
        <v xml:space="preserve">0 | </v>
      </c>
      <c r="AR130" t="str">
        <v xml:space="preserve">0 | </v>
      </c>
      <c r="AS130" t="str">
        <v xml:space="preserve">0 | </v>
      </c>
      <c r="AT130" t="str">
        <v xml:space="preserve">0 | </v>
      </c>
      <c r="AU130" t="str">
        <v xml:space="preserve">0 | </v>
      </c>
      <c r="AV130" t="str">
        <v xml:space="preserve">0 | </v>
      </c>
      <c r="AW130" t="str">
        <v xml:space="preserve">0 | </v>
      </c>
      <c r="AX130" t="str">
        <v xml:space="preserve">0 | </v>
      </c>
      <c r="AY130" t="str">
        <v xml:space="preserve">0 | </v>
      </c>
      <c r="AZ130" t="str">
        <v xml:space="preserve">0 | </v>
      </c>
      <c r="BA130" t="str">
        <v xml:space="preserve">0 | </v>
      </c>
      <c r="BB130" t="str">
        <v xml:space="preserve">0 | </v>
      </c>
      <c r="BC130" t="str">
        <v xml:space="preserve">0 | </v>
      </c>
      <c r="BD130" t="str">
        <v xml:space="preserve">0 | </v>
      </c>
      <c r="BE130" t="str">
        <v xml:space="preserve">0 | </v>
      </c>
      <c r="BF130" t="str">
        <v xml:space="preserve">0 | </v>
      </c>
      <c r="BG130" t="str">
        <v xml:space="preserve">0 | </v>
      </c>
      <c r="BH130" t="str">
        <v xml:space="preserve">0 | </v>
      </c>
      <c r="BI130" t="str">
        <v xml:space="preserve">0 | </v>
      </c>
      <c r="BJ130" t="str">
        <v xml:space="preserve">0 | </v>
      </c>
      <c r="BK130" t="str">
        <v xml:space="preserve">0 | </v>
      </c>
      <c r="BL130" t="str">
        <v xml:space="preserve">0 | </v>
      </c>
      <c r="BM130" t="str">
        <v xml:space="preserve">0 | </v>
      </c>
      <c r="BN130" t="str">
        <v xml:space="preserve">0 | </v>
      </c>
      <c r="BO130" t="str">
        <v xml:space="preserve">0 | </v>
      </c>
      <c r="BP130" t="str">
        <v xml:space="preserve">0 | </v>
      </c>
      <c r="BQ130" t="str">
        <v xml:space="preserve">0 | </v>
      </c>
      <c r="BR130" t="str">
        <v xml:space="preserve">0 | </v>
      </c>
      <c r="BS130" t="str">
        <v xml:space="preserve">0 | </v>
      </c>
      <c r="BT130" t="str">
        <v xml:space="preserve">0 | </v>
      </c>
      <c r="BU130" t="str">
        <v xml:space="preserve">0 | </v>
      </c>
      <c r="BV130" t="str">
        <v xml:space="preserve">0 | </v>
      </c>
      <c r="BW130" t="str">
        <v xml:space="preserve">0 | </v>
      </c>
      <c r="BX130" t="str">
        <v xml:space="preserve">0 | </v>
      </c>
      <c r="BY130" t="str">
        <v xml:space="preserve">0 | </v>
      </c>
      <c r="BZ130" t="str">
        <v xml:space="preserve">0 | </v>
      </c>
      <c r="CA130" t="str">
        <v xml:space="preserve">0 | </v>
      </c>
      <c r="CB130" t="str">
        <v xml:space="preserve">0 | </v>
      </c>
      <c r="CC130" t="str">
        <v xml:space="preserve">0 | </v>
      </c>
      <c r="CD130" t="str">
        <v xml:space="preserve">0 | </v>
      </c>
      <c r="CE130" t="str">
        <v xml:space="preserve">0 | </v>
      </c>
      <c r="CF130" t="str">
        <v xml:space="preserve">0 | </v>
      </c>
      <c r="CG130" t="str">
        <v xml:space="preserve">0 | </v>
      </c>
      <c r="CH130" t="str">
        <v xml:space="preserve">0 | </v>
      </c>
      <c r="CI130" t="str">
        <v xml:space="preserve">0 | </v>
      </c>
      <c r="CJ130" t="str">
        <v xml:space="preserve">0 | </v>
      </c>
      <c r="CK130" t="str">
        <v xml:space="preserve">0 | </v>
      </c>
      <c r="CL130" t="str">
        <v xml:space="preserve">0 | </v>
      </c>
      <c r="CM130" t="str">
        <v xml:space="preserve">0 | </v>
      </c>
      <c r="CN130" t="str">
        <v xml:space="preserve">0 | </v>
      </c>
      <c r="CO130" t="str">
        <v xml:space="preserve">0 | </v>
      </c>
      <c r="CP130" t="str">
        <v xml:space="preserve">0 | </v>
      </c>
      <c r="CQ130" t="str">
        <v xml:space="preserve">0 | </v>
      </c>
      <c r="CR130" t="str">
        <v xml:space="preserve">0 | </v>
      </c>
      <c r="CS130" t="str">
        <v xml:space="preserve">0 | </v>
      </c>
      <c r="CT130" t="str">
        <v xml:space="preserve">0 | </v>
      </c>
      <c r="CU130" t="str">
        <v xml:space="preserve">0 | </v>
      </c>
      <c r="CV130" t="str">
        <v xml:space="preserve">0 | </v>
      </c>
      <c r="CW130" t="str">
        <v xml:space="preserve">0 | </v>
      </c>
      <c r="CX130" t="str">
        <v xml:space="preserve">0 | </v>
      </c>
      <c r="DQ130" cm="1">
        <f t="array" ref="DQ130:HM130">TRANSPOSE(_xlfn._xlws.SORT(_xlfn._xlws.FILTER(initialConditions[initial_conditions_level],initialConditions[experiment_ID]=A130)))</f>
        <v>0</v>
      </c>
      <c r="DR130">
        <v>0</v>
      </c>
      <c r="DS130">
        <v>0</v>
      </c>
      <c r="DT130">
        <v>0</v>
      </c>
      <c r="DU130">
        <v>0</v>
      </c>
      <c r="DV130">
        <v>0</v>
      </c>
      <c r="DW130">
        <v>0</v>
      </c>
      <c r="DX130">
        <v>0</v>
      </c>
      <c r="DY130">
        <v>0</v>
      </c>
      <c r="DZ130">
        <v>0</v>
      </c>
      <c r="EA130">
        <v>0</v>
      </c>
      <c r="EB130">
        <v>0</v>
      </c>
      <c r="EC130">
        <v>0</v>
      </c>
      <c r="ED130">
        <v>0</v>
      </c>
      <c r="EE130">
        <v>0</v>
      </c>
      <c r="EF130">
        <v>0</v>
      </c>
      <c r="EG130">
        <v>0</v>
      </c>
      <c r="EH130">
        <v>0</v>
      </c>
      <c r="EI130">
        <v>0</v>
      </c>
      <c r="EJ130">
        <v>0</v>
      </c>
      <c r="EK130">
        <v>0</v>
      </c>
      <c r="EL130">
        <v>0</v>
      </c>
      <c r="EM130">
        <v>0</v>
      </c>
      <c r="EN130">
        <v>0</v>
      </c>
      <c r="EO130">
        <v>0</v>
      </c>
      <c r="EP130">
        <v>0</v>
      </c>
      <c r="EQ130">
        <v>0</v>
      </c>
      <c r="ER130">
        <v>0</v>
      </c>
      <c r="ES130">
        <v>0</v>
      </c>
      <c r="ET130">
        <v>0</v>
      </c>
      <c r="EU130">
        <v>0</v>
      </c>
      <c r="EV130">
        <v>0</v>
      </c>
      <c r="EW130">
        <v>0</v>
      </c>
      <c r="EX130">
        <v>0</v>
      </c>
      <c r="EY130">
        <v>0</v>
      </c>
      <c r="EZ130">
        <v>0</v>
      </c>
      <c r="FA130">
        <v>0</v>
      </c>
      <c r="FB130">
        <v>0</v>
      </c>
      <c r="FC130">
        <v>0</v>
      </c>
      <c r="FD130">
        <v>0</v>
      </c>
      <c r="FE130">
        <v>0</v>
      </c>
      <c r="FF130">
        <v>0</v>
      </c>
      <c r="FG130">
        <v>0</v>
      </c>
      <c r="FH130">
        <v>0</v>
      </c>
      <c r="FI130">
        <v>0</v>
      </c>
      <c r="FJ130">
        <v>0</v>
      </c>
      <c r="FK130">
        <v>0</v>
      </c>
      <c r="FL130">
        <v>0</v>
      </c>
      <c r="FM130">
        <v>0</v>
      </c>
      <c r="FN130">
        <v>0</v>
      </c>
      <c r="FO130">
        <v>0</v>
      </c>
      <c r="FP130">
        <v>0</v>
      </c>
      <c r="FQ130">
        <v>0</v>
      </c>
      <c r="FR130">
        <v>0</v>
      </c>
      <c r="FS130">
        <v>0</v>
      </c>
      <c r="FT130">
        <v>0</v>
      </c>
      <c r="FU130">
        <v>0</v>
      </c>
      <c r="FV130">
        <v>0</v>
      </c>
      <c r="FW130">
        <v>0</v>
      </c>
      <c r="FX130">
        <v>0</v>
      </c>
      <c r="FY130">
        <v>0</v>
      </c>
      <c r="FZ130">
        <v>0</v>
      </c>
      <c r="GA130">
        <v>0</v>
      </c>
      <c r="GB130">
        <v>0</v>
      </c>
      <c r="GC130">
        <v>0</v>
      </c>
      <c r="GD130">
        <v>0</v>
      </c>
      <c r="GE130">
        <v>0</v>
      </c>
      <c r="GF130">
        <v>0</v>
      </c>
      <c r="GG130">
        <v>0</v>
      </c>
      <c r="GH130">
        <v>0</v>
      </c>
      <c r="GI130">
        <v>0</v>
      </c>
      <c r="GJ130">
        <v>0</v>
      </c>
      <c r="GK130">
        <v>0</v>
      </c>
      <c r="GL130">
        <v>0</v>
      </c>
      <c r="GM130">
        <v>0</v>
      </c>
      <c r="GN130">
        <v>0</v>
      </c>
      <c r="GO130">
        <v>0</v>
      </c>
      <c r="GP130">
        <v>0</v>
      </c>
      <c r="GQ130">
        <v>0</v>
      </c>
      <c r="GR130">
        <v>0</v>
      </c>
      <c r="GS130">
        <v>0</v>
      </c>
      <c r="GT130">
        <v>0</v>
      </c>
      <c r="GU130">
        <v>0</v>
      </c>
      <c r="GV130">
        <v>0</v>
      </c>
      <c r="GW130">
        <v>0</v>
      </c>
      <c r="GX130">
        <v>0</v>
      </c>
      <c r="GY130">
        <v>0</v>
      </c>
      <c r="GZ130">
        <v>0</v>
      </c>
      <c r="HA130">
        <v>0</v>
      </c>
      <c r="HB130">
        <v>0</v>
      </c>
      <c r="HC130">
        <v>0</v>
      </c>
      <c r="HD130">
        <v>0</v>
      </c>
      <c r="HE130">
        <v>0</v>
      </c>
      <c r="HF130">
        <v>0</v>
      </c>
      <c r="HG130">
        <v>0</v>
      </c>
      <c r="HH130">
        <v>0</v>
      </c>
      <c r="HI130">
        <v>0</v>
      </c>
      <c r="HJ130">
        <v>0</v>
      </c>
      <c r="HK130">
        <v>0</v>
      </c>
      <c r="HL130">
        <v>0</v>
      </c>
      <c r="HM130" t="str">
        <v/>
      </c>
    </row>
    <row r="131" spans="2:221" x14ac:dyDescent="0.35">
      <c r="B131" t="str" cm="1">
        <f t="array" ref="B131:CX131">TRANSPOSE(_xlfn._xlws.SORT(_xlfn._xlws.FILTER(initialConditions[initial_conditions_level]&amp;" | "&amp;initialConditions[initial_conditions_name],initialConditions[experiment_ID]=A131)))</f>
        <v xml:space="preserve"> | </v>
      </c>
      <c r="C131" t="str">
        <v xml:space="preserve">0 | </v>
      </c>
      <c r="D131" t="str">
        <v xml:space="preserve">0 | </v>
      </c>
      <c r="E131" t="str">
        <v xml:space="preserve">0 | </v>
      </c>
      <c r="F131" t="str">
        <v xml:space="preserve">0 | </v>
      </c>
      <c r="G131" t="str">
        <v xml:space="preserve">0 | </v>
      </c>
      <c r="H131" t="str">
        <v xml:space="preserve">0 | </v>
      </c>
      <c r="I131" t="str">
        <v xml:space="preserve">0 | </v>
      </c>
      <c r="J131" t="str">
        <v xml:space="preserve">0 | </v>
      </c>
      <c r="K131" t="str">
        <v xml:space="preserve">0 | </v>
      </c>
      <c r="L131" t="str">
        <v xml:space="preserve">0 | </v>
      </c>
      <c r="M131" t="str">
        <v xml:space="preserve">0 | </v>
      </c>
      <c r="N131" t="str">
        <v xml:space="preserve">0 | </v>
      </c>
      <c r="O131" t="str">
        <v xml:space="preserve">0 | </v>
      </c>
      <c r="P131" t="str">
        <v xml:space="preserve">0 | </v>
      </c>
      <c r="Q131" t="str">
        <v xml:space="preserve">0 | </v>
      </c>
      <c r="R131" t="str">
        <v xml:space="preserve">0 | </v>
      </c>
      <c r="S131" t="str">
        <v xml:space="preserve">0 | </v>
      </c>
      <c r="T131" t="str">
        <v xml:space="preserve">0 | </v>
      </c>
      <c r="U131" t="str">
        <v xml:space="preserve">0 | </v>
      </c>
      <c r="V131" t="str">
        <v xml:space="preserve">0 | </v>
      </c>
      <c r="W131" t="str">
        <v xml:space="preserve">0 | </v>
      </c>
      <c r="X131" t="str">
        <v xml:space="preserve">0 | </v>
      </c>
      <c r="Y131" t="str">
        <v xml:space="preserve">0 | </v>
      </c>
      <c r="Z131" t="str">
        <v xml:space="preserve">0 | </v>
      </c>
      <c r="AA131" t="str">
        <v xml:space="preserve">0 | </v>
      </c>
      <c r="AB131" t="str">
        <v xml:space="preserve">0 | </v>
      </c>
      <c r="AC131" t="str">
        <v xml:space="preserve">0 | </v>
      </c>
      <c r="AD131" t="str">
        <v xml:space="preserve">0 | </v>
      </c>
      <c r="AE131" t="str">
        <v xml:space="preserve">0 | </v>
      </c>
      <c r="AF131" t="str">
        <v xml:space="preserve">0 | </v>
      </c>
      <c r="AG131" t="str">
        <v xml:space="preserve">0 | </v>
      </c>
      <c r="AH131" t="str">
        <v xml:space="preserve">0 | </v>
      </c>
      <c r="AI131" t="str">
        <v xml:space="preserve">0 | </v>
      </c>
      <c r="AJ131" t="str">
        <v xml:space="preserve">0 | </v>
      </c>
      <c r="AK131" t="str">
        <v xml:space="preserve">0 | </v>
      </c>
      <c r="AL131" t="str">
        <v xml:space="preserve">0 | </v>
      </c>
      <c r="AM131" t="str">
        <v xml:space="preserve">0 | </v>
      </c>
      <c r="AN131" t="str">
        <v xml:space="preserve">0 | </v>
      </c>
      <c r="AO131" t="str">
        <v xml:space="preserve">0 | </v>
      </c>
      <c r="AP131" t="str">
        <v xml:space="preserve">0 | </v>
      </c>
      <c r="AQ131" t="str">
        <v xml:space="preserve">0 | </v>
      </c>
      <c r="AR131" t="str">
        <v xml:space="preserve">0 | </v>
      </c>
      <c r="AS131" t="str">
        <v xml:space="preserve">0 | </v>
      </c>
      <c r="AT131" t="str">
        <v xml:space="preserve">0 | </v>
      </c>
      <c r="AU131" t="str">
        <v xml:space="preserve">0 | </v>
      </c>
      <c r="AV131" t="str">
        <v xml:space="preserve">0 | </v>
      </c>
      <c r="AW131" t="str">
        <v xml:space="preserve">0 | </v>
      </c>
      <c r="AX131" t="str">
        <v xml:space="preserve">0 | </v>
      </c>
      <c r="AY131" t="str">
        <v xml:space="preserve">0 | </v>
      </c>
      <c r="AZ131" t="str">
        <v xml:space="preserve">0 | </v>
      </c>
      <c r="BA131" t="str">
        <v xml:space="preserve">0 | </v>
      </c>
      <c r="BB131" t="str">
        <v xml:space="preserve">0 | </v>
      </c>
      <c r="BC131" t="str">
        <v xml:space="preserve">0 | </v>
      </c>
      <c r="BD131" t="str">
        <v xml:space="preserve">0 | </v>
      </c>
      <c r="BE131" t="str">
        <v xml:space="preserve">0 | </v>
      </c>
      <c r="BF131" t="str">
        <v xml:space="preserve">0 | </v>
      </c>
      <c r="BG131" t="str">
        <v xml:space="preserve">0 | </v>
      </c>
      <c r="BH131" t="str">
        <v xml:space="preserve">0 | </v>
      </c>
      <c r="BI131" t="str">
        <v xml:space="preserve">0 | </v>
      </c>
      <c r="BJ131" t="str">
        <v xml:space="preserve">0 | </v>
      </c>
      <c r="BK131" t="str">
        <v xml:space="preserve">0 | </v>
      </c>
      <c r="BL131" t="str">
        <v xml:space="preserve">0 | </v>
      </c>
      <c r="BM131" t="str">
        <v xml:space="preserve">0 | </v>
      </c>
      <c r="BN131" t="str">
        <v xml:space="preserve">0 | </v>
      </c>
      <c r="BO131" t="str">
        <v xml:space="preserve">0 | </v>
      </c>
      <c r="BP131" t="str">
        <v xml:space="preserve">0 | </v>
      </c>
      <c r="BQ131" t="str">
        <v xml:space="preserve">0 | </v>
      </c>
      <c r="BR131" t="str">
        <v xml:space="preserve">0 | </v>
      </c>
      <c r="BS131" t="str">
        <v xml:space="preserve">0 | </v>
      </c>
      <c r="BT131" t="str">
        <v xml:space="preserve">0 | </v>
      </c>
      <c r="BU131" t="str">
        <v xml:space="preserve">0 | </v>
      </c>
      <c r="BV131" t="str">
        <v xml:space="preserve">0 | </v>
      </c>
      <c r="BW131" t="str">
        <v xml:space="preserve">0 | </v>
      </c>
      <c r="BX131" t="str">
        <v xml:space="preserve">0 | </v>
      </c>
      <c r="BY131" t="str">
        <v xml:space="preserve">0 | </v>
      </c>
      <c r="BZ131" t="str">
        <v xml:space="preserve">0 | </v>
      </c>
      <c r="CA131" t="str">
        <v xml:space="preserve">0 | </v>
      </c>
      <c r="CB131" t="str">
        <v xml:space="preserve">0 | </v>
      </c>
      <c r="CC131" t="str">
        <v xml:space="preserve">0 | </v>
      </c>
      <c r="CD131" t="str">
        <v xml:space="preserve">0 | </v>
      </c>
      <c r="CE131" t="str">
        <v xml:space="preserve">0 | </v>
      </c>
      <c r="CF131" t="str">
        <v xml:space="preserve">0 | </v>
      </c>
      <c r="CG131" t="str">
        <v xml:space="preserve">0 | </v>
      </c>
      <c r="CH131" t="str">
        <v xml:space="preserve">0 | </v>
      </c>
      <c r="CI131" t="str">
        <v xml:space="preserve">0 | </v>
      </c>
      <c r="CJ131" t="str">
        <v xml:space="preserve">0 | </v>
      </c>
      <c r="CK131" t="str">
        <v xml:space="preserve">0 | </v>
      </c>
      <c r="CL131" t="str">
        <v xml:space="preserve">0 | </v>
      </c>
      <c r="CM131" t="str">
        <v xml:space="preserve">0 | </v>
      </c>
      <c r="CN131" t="str">
        <v xml:space="preserve">0 | </v>
      </c>
      <c r="CO131" t="str">
        <v xml:space="preserve">0 | </v>
      </c>
      <c r="CP131" t="str">
        <v xml:space="preserve">0 | </v>
      </c>
      <c r="CQ131" t="str">
        <v xml:space="preserve">0 | </v>
      </c>
      <c r="CR131" t="str">
        <v xml:space="preserve">0 | </v>
      </c>
      <c r="CS131" t="str">
        <v xml:space="preserve">0 | </v>
      </c>
      <c r="CT131" t="str">
        <v xml:space="preserve">0 | </v>
      </c>
      <c r="CU131" t="str">
        <v xml:space="preserve">0 | </v>
      </c>
      <c r="CV131" t="str">
        <v xml:space="preserve">0 | </v>
      </c>
      <c r="CW131" t="str">
        <v xml:space="preserve">0 | </v>
      </c>
      <c r="CX131" t="str">
        <v xml:space="preserve">0 | </v>
      </c>
      <c r="DQ131" cm="1">
        <f t="array" ref="DQ131:HM131">TRANSPOSE(_xlfn._xlws.SORT(_xlfn._xlws.FILTER(initialConditions[initial_conditions_level],initialConditions[experiment_ID]=A131)))</f>
        <v>0</v>
      </c>
      <c r="DR131">
        <v>0</v>
      </c>
      <c r="DS131">
        <v>0</v>
      </c>
      <c r="DT131">
        <v>0</v>
      </c>
      <c r="DU131">
        <v>0</v>
      </c>
      <c r="DV131">
        <v>0</v>
      </c>
      <c r="DW131">
        <v>0</v>
      </c>
      <c r="DX131">
        <v>0</v>
      </c>
      <c r="DY131">
        <v>0</v>
      </c>
      <c r="DZ131">
        <v>0</v>
      </c>
      <c r="EA131">
        <v>0</v>
      </c>
      <c r="EB131">
        <v>0</v>
      </c>
      <c r="EC131">
        <v>0</v>
      </c>
      <c r="ED131">
        <v>0</v>
      </c>
      <c r="EE131">
        <v>0</v>
      </c>
      <c r="EF131">
        <v>0</v>
      </c>
      <c r="EG131">
        <v>0</v>
      </c>
      <c r="EH131">
        <v>0</v>
      </c>
      <c r="EI131">
        <v>0</v>
      </c>
      <c r="EJ131">
        <v>0</v>
      </c>
      <c r="EK131">
        <v>0</v>
      </c>
      <c r="EL131">
        <v>0</v>
      </c>
      <c r="EM131">
        <v>0</v>
      </c>
      <c r="EN131">
        <v>0</v>
      </c>
      <c r="EO131">
        <v>0</v>
      </c>
      <c r="EP131">
        <v>0</v>
      </c>
      <c r="EQ131">
        <v>0</v>
      </c>
      <c r="ER131">
        <v>0</v>
      </c>
      <c r="ES131">
        <v>0</v>
      </c>
      <c r="ET131">
        <v>0</v>
      </c>
      <c r="EU131">
        <v>0</v>
      </c>
      <c r="EV131">
        <v>0</v>
      </c>
      <c r="EW131">
        <v>0</v>
      </c>
      <c r="EX131">
        <v>0</v>
      </c>
      <c r="EY131">
        <v>0</v>
      </c>
      <c r="EZ131">
        <v>0</v>
      </c>
      <c r="FA131">
        <v>0</v>
      </c>
      <c r="FB131">
        <v>0</v>
      </c>
      <c r="FC131">
        <v>0</v>
      </c>
      <c r="FD131">
        <v>0</v>
      </c>
      <c r="FE131">
        <v>0</v>
      </c>
      <c r="FF131">
        <v>0</v>
      </c>
      <c r="FG131">
        <v>0</v>
      </c>
      <c r="FH131">
        <v>0</v>
      </c>
      <c r="FI131">
        <v>0</v>
      </c>
      <c r="FJ131">
        <v>0</v>
      </c>
      <c r="FK131">
        <v>0</v>
      </c>
      <c r="FL131">
        <v>0</v>
      </c>
      <c r="FM131">
        <v>0</v>
      </c>
      <c r="FN131">
        <v>0</v>
      </c>
      <c r="FO131">
        <v>0</v>
      </c>
      <c r="FP131">
        <v>0</v>
      </c>
      <c r="FQ131">
        <v>0</v>
      </c>
      <c r="FR131">
        <v>0</v>
      </c>
      <c r="FS131">
        <v>0</v>
      </c>
      <c r="FT131">
        <v>0</v>
      </c>
      <c r="FU131">
        <v>0</v>
      </c>
      <c r="FV131">
        <v>0</v>
      </c>
      <c r="FW131">
        <v>0</v>
      </c>
      <c r="FX131">
        <v>0</v>
      </c>
      <c r="FY131">
        <v>0</v>
      </c>
      <c r="FZ131">
        <v>0</v>
      </c>
      <c r="GA131">
        <v>0</v>
      </c>
      <c r="GB131">
        <v>0</v>
      </c>
      <c r="GC131">
        <v>0</v>
      </c>
      <c r="GD131">
        <v>0</v>
      </c>
      <c r="GE131">
        <v>0</v>
      </c>
      <c r="GF131">
        <v>0</v>
      </c>
      <c r="GG131">
        <v>0</v>
      </c>
      <c r="GH131">
        <v>0</v>
      </c>
      <c r="GI131">
        <v>0</v>
      </c>
      <c r="GJ131">
        <v>0</v>
      </c>
      <c r="GK131">
        <v>0</v>
      </c>
      <c r="GL131">
        <v>0</v>
      </c>
      <c r="GM131">
        <v>0</v>
      </c>
      <c r="GN131">
        <v>0</v>
      </c>
      <c r="GO131">
        <v>0</v>
      </c>
      <c r="GP131">
        <v>0</v>
      </c>
      <c r="GQ131">
        <v>0</v>
      </c>
      <c r="GR131">
        <v>0</v>
      </c>
      <c r="GS131">
        <v>0</v>
      </c>
      <c r="GT131">
        <v>0</v>
      </c>
      <c r="GU131">
        <v>0</v>
      </c>
      <c r="GV131">
        <v>0</v>
      </c>
      <c r="GW131">
        <v>0</v>
      </c>
      <c r="GX131">
        <v>0</v>
      </c>
      <c r="GY131">
        <v>0</v>
      </c>
      <c r="GZ131">
        <v>0</v>
      </c>
      <c r="HA131">
        <v>0</v>
      </c>
      <c r="HB131">
        <v>0</v>
      </c>
      <c r="HC131">
        <v>0</v>
      </c>
      <c r="HD131">
        <v>0</v>
      </c>
      <c r="HE131">
        <v>0</v>
      </c>
      <c r="HF131">
        <v>0</v>
      </c>
      <c r="HG131">
        <v>0</v>
      </c>
      <c r="HH131">
        <v>0</v>
      </c>
      <c r="HI131">
        <v>0</v>
      </c>
      <c r="HJ131">
        <v>0</v>
      </c>
      <c r="HK131">
        <v>0</v>
      </c>
      <c r="HL131">
        <v>0</v>
      </c>
      <c r="HM131" t="str">
        <v/>
      </c>
    </row>
    <row r="132" spans="2:221" x14ac:dyDescent="0.35">
      <c r="B132" t="str" cm="1">
        <f t="array" ref="B132:CX132">TRANSPOSE(_xlfn._xlws.SORT(_xlfn._xlws.FILTER(initialConditions[initial_conditions_level]&amp;" | "&amp;initialConditions[initial_conditions_name],initialConditions[experiment_ID]=A132)))</f>
        <v xml:space="preserve"> | </v>
      </c>
      <c r="C132" t="str">
        <v xml:space="preserve">0 | </v>
      </c>
      <c r="D132" t="str">
        <v xml:space="preserve">0 | </v>
      </c>
      <c r="E132" t="str">
        <v xml:space="preserve">0 | </v>
      </c>
      <c r="F132" t="str">
        <v xml:space="preserve">0 | </v>
      </c>
      <c r="G132" t="str">
        <v xml:space="preserve">0 | </v>
      </c>
      <c r="H132" t="str">
        <v xml:space="preserve">0 | </v>
      </c>
      <c r="I132" t="str">
        <v xml:space="preserve">0 | </v>
      </c>
      <c r="J132" t="str">
        <v xml:space="preserve">0 | </v>
      </c>
      <c r="K132" t="str">
        <v xml:space="preserve">0 | </v>
      </c>
      <c r="L132" t="str">
        <v xml:space="preserve">0 | </v>
      </c>
      <c r="M132" t="str">
        <v xml:space="preserve">0 | </v>
      </c>
      <c r="N132" t="str">
        <v xml:space="preserve">0 | </v>
      </c>
      <c r="O132" t="str">
        <v xml:space="preserve">0 | </v>
      </c>
      <c r="P132" t="str">
        <v xml:space="preserve">0 | </v>
      </c>
      <c r="Q132" t="str">
        <v xml:space="preserve">0 | </v>
      </c>
      <c r="R132" t="str">
        <v xml:space="preserve">0 | </v>
      </c>
      <c r="S132" t="str">
        <v xml:space="preserve">0 | </v>
      </c>
      <c r="T132" t="str">
        <v xml:space="preserve">0 | </v>
      </c>
      <c r="U132" t="str">
        <v xml:space="preserve">0 | </v>
      </c>
      <c r="V132" t="str">
        <v xml:space="preserve">0 | </v>
      </c>
      <c r="W132" t="str">
        <v xml:space="preserve">0 | </v>
      </c>
      <c r="X132" t="str">
        <v xml:space="preserve">0 | </v>
      </c>
      <c r="Y132" t="str">
        <v xml:space="preserve">0 | </v>
      </c>
      <c r="Z132" t="str">
        <v xml:space="preserve">0 | </v>
      </c>
      <c r="AA132" t="str">
        <v xml:space="preserve">0 | </v>
      </c>
      <c r="AB132" t="str">
        <v xml:space="preserve">0 | </v>
      </c>
      <c r="AC132" t="str">
        <v xml:space="preserve">0 | </v>
      </c>
      <c r="AD132" t="str">
        <v xml:space="preserve">0 | </v>
      </c>
      <c r="AE132" t="str">
        <v xml:space="preserve">0 | </v>
      </c>
      <c r="AF132" t="str">
        <v xml:space="preserve">0 | </v>
      </c>
      <c r="AG132" t="str">
        <v xml:space="preserve">0 | </v>
      </c>
      <c r="AH132" t="str">
        <v xml:space="preserve">0 | </v>
      </c>
      <c r="AI132" t="str">
        <v xml:space="preserve">0 | </v>
      </c>
      <c r="AJ132" t="str">
        <v xml:space="preserve">0 | </v>
      </c>
      <c r="AK132" t="str">
        <v xml:space="preserve">0 | </v>
      </c>
      <c r="AL132" t="str">
        <v xml:space="preserve">0 | </v>
      </c>
      <c r="AM132" t="str">
        <v xml:space="preserve">0 | </v>
      </c>
      <c r="AN132" t="str">
        <v xml:space="preserve">0 | </v>
      </c>
      <c r="AO132" t="str">
        <v xml:space="preserve">0 | </v>
      </c>
      <c r="AP132" t="str">
        <v xml:space="preserve">0 | </v>
      </c>
      <c r="AQ132" t="str">
        <v xml:space="preserve">0 | </v>
      </c>
      <c r="AR132" t="str">
        <v xml:space="preserve">0 | </v>
      </c>
      <c r="AS132" t="str">
        <v xml:space="preserve">0 | </v>
      </c>
      <c r="AT132" t="str">
        <v xml:space="preserve">0 | </v>
      </c>
      <c r="AU132" t="str">
        <v xml:space="preserve">0 | </v>
      </c>
      <c r="AV132" t="str">
        <v xml:space="preserve">0 | </v>
      </c>
      <c r="AW132" t="str">
        <v xml:space="preserve">0 | </v>
      </c>
      <c r="AX132" t="str">
        <v xml:space="preserve">0 | </v>
      </c>
      <c r="AY132" t="str">
        <v xml:space="preserve">0 | </v>
      </c>
      <c r="AZ132" t="str">
        <v xml:space="preserve">0 | </v>
      </c>
      <c r="BA132" t="str">
        <v xml:space="preserve">0 | </v>
      </c>
      <c r="BB132" t="str">
        <v xml:space="preserve">0 | </v>
      </c>
      <c r="BC132" t="str">
        <v xml:space="preserve">0 | </v>
      </c>
      <c r="BD132" t="str">
        <v xml:space="preserve">0 | </v>
      </c>
      <c r="BE132" t="str">
        <v xml:space="preserve">0 | </v>
      </c>
      <c r="BF132" t="str">
        <v xml:space="preserve">0 | </v>
      </c>
      <c r="BG132" t="str">
        <v xml:space="preserve">0 | </v>
      </c>
      <c r="BH132" t="str">
        <v xml:space="preserve">0 | </v>
      </c>
      <c r="BI132" t="str">
        <v xml:space="preserve">0 | </v>
      </c>
      <c r="BJ132" t="str">
        <v xml:space="preserve">0 | </v>
      </c>
      <c r="BK132" t="str">
        <v xml:space="preserve">0 | </v>
      </c>
      <c r="BL132" t="str">
        <v xml:space="preserve">0 | </v>
      </c>
      <c r="BM132" t="str">
        <v xml:space="preserve">0 | </v>
      </c>
      <c r="BN132" t="str">
        <v xml:space="preserve">0 | </v>
      </c>
      <c r="BO132" t="str">
        <v xml:space="preserve">0 | </v>
      </c>
      <c r="BP132" t="str">
        <v xml:space="preserve">0 | </v>
      </c>
      <c r="BQ132" t="str">
        <v xml:space="preserve">0 | </v>
      </c>
      <c r="BR132" t="str">
        <v xml:space="preserve">0 | </v>
      </c>
      <c r="BS132" t="str">
        <v xml:space="preserve">0 | </v>
      </c>
      <c r="BT132" t="str">
        <v xml:space="preserve">0 | </v>
      </c>
      <c r="BU132" t="str">
        <v xml:space="preserve">0 | </v>
      </c>
      <c r="BV132" t="str">
        <v xml:space="preserve">0 | </v>
      </c>
      <c r="BW132" t="str">
        <v xml:space="preserve">0 | </v>
      </c>
      <c r="BX132" t="str">
        <v xml:space="preserve">0 | </v>
      </c>
      <c r="BY132" t="str">
        <v xml:space="preserve">0 | </v>
      </c>
      <c r="BZ132" t="str">
        <v xml:space="preserve">0 | </v>
      </c>
      <c r="CA132" t="str">
        <v xml:space="preserve">0 | </v>
      </c>
      <c r="CB132" t="str">
        <v xml:space="preserve">0 | </v>
      </c>
      <c r="CC132" t="str">
        <v xml:space="preserve">0 | </v>
      </c>
      <c r="CD132" t="str">
        <v xml:space="preserve">0 | </v>
      </c>
      <c r="CE132" t="str">
        <v xml:space="preserve">0 | </v>
      </c>
      <c r="CF132" t="str">
        <v xml:space="preserve">0 | </v>
      </c>
      <c r="CG132" t="str">
        <v xml:space="preserve">0 | </v>
      </c>
      <c r="CH132" t="str">
        <v xml:space="preserve">0 | </v>
      </c>
      <c r="CI132" t="str">
        <v xml:space="preserve">0 | </v>
      </c>
      <c r="CJ132" t="str">
        <v xml:space="preserve">0 | </v>
      </c>
      <c r="CK132" t="str">
        <v xml:space="preserve">0 | </v>
      </c>
      <c r="CL132" t="str">
        <v xml:space="preserve">0 | </v>
      </c>
      <c r="CM132" t="str">
        <v xml:space="preserve">0 | </v>
      </c>
      <c r="CN132" t="str">
        <v xml:space="preserve">0 | </v>
      </c>
      <c r="CO132" t="str">
        <v xml:space="preserve">0 | </v>
      </c>
      <c r="CP132" t="str">
        <v xml:space="preserve">0 | </v>
      </c>
      <c r="CQ132" t="str">
        <v xml:space="preserve">0 | </v>
      </c>
      <c r="CR132" t="str">
        <v xml:space="preserve">0 | </v>
      </c>
      <c r="CS132" t="str">
        <v xml:space="preserve">0 | </v>
      </c>
      <c r="CT132" t="str">
        <v xml:space="preserve">0 | </v>
      </c>
      <c r="CU132" t="str">
        <v xml:space="preserve">0 | </v>
      </c>
      <c r="CV132" t="str">
        <v xml:space="preserve">0 | </v>
      </c>
      <c r="CW132" t="str">
        <v xml:space="preserve">0 | </v>
      </c>
      <c r="CX132" t="str">
        <v xml:space="preserve">0 | </v>
      </c>
      <c r="DQ132" cm="1">
        <f t="array" ref="DQ132:HM132">TRANSPOSE(_xlfn._xlws.SORT(_xlfn._xlws.FILTER(initialConditions[initial_conditions_level],initialConditions[experiment_ID]=A132)))</f>
        <v>0</v>
      </c>
      <c r="DR132">
        <v>0</v>
      </c>
      <c r="DS132">
        <v>0</v>
      </c>
      <c r="DT132">
        <v>0</v>
      </c>
      <c r="DU132">
        <v>0</v>
      </c>
      <c r="DV132">
        <v>0</v>
      </c>
      <c r="DW132">
        <v>0</v>
      </c>
      <c r="DX132">
        <v>0</v>
      </c>
      <c r="DY132">
        <v>0</v>
      </c>
      <c r="DZ132">
        <v>0</v>
      </c>
      <c r="EA132">
        <v>0</v>
      </c>
      <c r="EB132">
        <v>0</v>
      </c>
      <c r="EC132">
        <v>0</v>
      </c>
      <c r="ED132">
        <v>0</v>
      </c>
      <c r="EE132">
        <v>0</v>
      </c>
      <c r="EF132">
        <v>0</v>
      </c>
      <c r="EG132">
        <v>0</v>
      </c>
      <c r="EH132">
        <v>0</v>
      </c>
      <c r="EI132">
        <v>0</v>
      </c>
      <c r="EJ132">
        <v>0</v>
      </c>
      <c r="EK132">
        <v>0</v>
      </c>
      <c r="EL132">
        <v>0</v>
      </c>
      <c r="EM132">
        <v>0</v>
      </c>
      <c r="EN132">
        <v>0</v>
      </c>
      <c r="EO132">
        <v>0</v>
      </c>
      <c r="EP132">
        <v>0</v>
      </c>
      <c r="EQ132">
        <v>0</v>
      </c>
      <c r="ER132">
        <v>0</v>
      </c>
      <c r="ES132">
        <v>0</v>
      </c>
      <c r="ET132">
        <v>0</v>
      </c>
      <c r="EU132">
        <v>0</v>
      </c>
      <c r="EV132">
        <v>0</v>
      </c>
      <c r="EW132">
        <v>0</v>
      </c>
      <c r="EX132">
        <v>0</v>
      </c>
      <c r="EY132">
        <v>0</v>
      </c>
      <c r="EZ132">
        <v>0</v>
      </c>
      <c r="FA132">
        <v>0</v>
      </c>
      <c r="FB132">
        <v>0</v>
      </c>
      <c r="FC132">
        <v>0</v>
      </c>
      <c r="FD132">
        <v>0</v>
      </c>
      <c r="FE132">
        <v>0</v>
      </c>
      <c r="FF132">
        <v>0</v>
      </c>
      <c r="FG132">
        <v>0</v>
      </c>
      <c r="FH132">
        <v>0</v>
      </c>
      <c r="FI132">
        <v>0</v>
      </c>
      <c r="FJ132">
        <v>0</v>
      </c>
      <c r="FK132">
        <v>0</v>
      </c>
      <c r="FL132">
        <v>0</v>
      </c>
      <c r="FM132">
        <v>0</v>
      </c>
      <c r="FN132">
        <v>0</v>
      </c>
      <c r="FO132">
        <v>0</v>
      </c>
      <c r="FP132">
        <v>0</v>
      </c>
      <c r="FQ132">
        <v>0</v>
      </c>
      <c r="FR132">
        <v>0</v>
      </c>
      <c r="FS132">
        <v>0</v>
      </c>
      <c r="FT132">
        <v>0</v>
      </c>
      <c r="FU132">
        <v>0</v>
      </c>
      <c r="FV132">
        <v>0</v>
      </c>
      <c r="FW132">
        <v>0</v>
      </c>
      <c r="FX132">
        <v>0</v>
      </c>
      <c r="FY132">
        <v>0</v>
      </c>
      <c r="FZ132">
        <v>0</v>
      </c>
      <c r="GA132">
        <v>0</v>
      </c>
      <c r="GB132">
        <v>0</v>
      </c>
      <c r="GC132">
        <v>0</v>
      </c>
      <c r="GD132">
        <v>0</v>
      </c>
      <c r="GE132">
        <v>0</v>
      </c>
      <c r="GF132">
        <v>0</v>
      </c>
      <c r="GG132">
        <v>0</v>
      </c>
      <c r="GH132">
        <v>0</v>
      </c>
      <c r="GI132">
        <v>0</v>
      </c>
      <c r="GJ132">
        <v>0</v>
      </c>
      <c r="GK132">
        <v>0</v>
      </c>
      <c r="GL132">
        <v>0</v>
      </c>
      <c r="GM132">
        <v>0</v>
      </c>
      <c r="GN132">
        <v>0</v>
      </c>
      <c r="GO132">
        <v>0</v>
      </c>
      <c r="GP132">
        <v>0</v>
      </c>
      <c r="GQ132">
        <v>0</v>
      </c>
      <c r="GR132">
        <v>0</v>
      </c>
      <c r="GS132">
        <v>0</v>
      </c>
      <c r="GT132">
        <v>0</v>
      </c>
      <c r="GU132">
        <v>0</v>
      </c>
      <c r="GV132">
        <v>0</v>
      </c>
      <c r="GW132">
        <v>0</v>
      </c>
      <c r="GX132">
        <v>0</v>
      </c>
      <c r="GY132">
        <v>0</v>
      </c>
      <c r="GZ132">
        <v>0</v>
      </c>
      <c r="HA132">
        <v>0</v>
      </c>
      <c r="HB132">
        <v>0</v>
      </c>
      <c r="HC132">
        <v>0</v>
      </c>
      <c r="HD132">
        <v>0</v>
      </c>
      <c r="HE132">
        <v>0</v>
      </c>
      <c r="HF132">
        <v>0</v>
      </c>
      <c r="HG132">
        <v>0</v>
      </c>
      <c r="HH132">
        <v>0</v>
      </c>
      <c r="HI132">
        <v>0</v>
      </c>
      <c r="HJ132">
        <v>0</v>
      </c>
      <c r="HK132">
        <v>0</v>
      </c>
      <c r="HL132">
        <v>0</v>
      </c>
      <c r="HM132" t="str">
        <v/>
      </c>
    </row>
    <row r="133" spans="2:221" x14ac:dyDescent="0.35">
      <c r="B133" t="str" cm="1">
        <f t="array" ref="B133:CX133">TRANSPOSE(_xlfn._xlws.SORT(_xlfn._xlws.FILTER(initialConditions[initial_conditions_level]&amp;" | "&amp;initialConditions[initial_conditions_name],initialConditions[experiment_ID]=A133)))</f>
        <v xml:space="preserve"> | </v>
      </c>
      <c r="C133" t="str">
        <v xml:space="preserve">0 | </v>
      </c>
      <c r="D133" t="str">
        <v xml:space="preserve">0 | </v>
      </c>
      <c r="E133" t="str">
        <v xml:space="preserve">0 | </v>
      </c>
      <c r="F133" t="str">
        <v xml:space="preserve">0 | </v>
      </c>
      <c r="G133" t="str">
        <v xml:space="preserve">0 | </v>
      </c>
      <c r="H133" t="str">
        <v xml:space="preserve">0 | </v>
      </c>
      <c r="I133" t="str">
        <v xml:space="preserve">0 | </v>
      </c>
      <c r="J133" t="str">
        <v xml:space="preserve">0 | </v>
      </c>
      <c r="K133" t="str">
        <v xml:space="preserve">0 | </v>
      </c>
      <c r="L133" t="str">
        <v xml:space="preserve">0 | </v>
      </c>
      <c r="M133" t="str">
        <v xml:space="preserve">0 | </v>
      </c>
      <c r="N133" t="str">
        <v xml:space="preserve">0 | </v>
      </c>
      <c r="O133" t="str">
        <v xml:space="preserve">0 | </v>
      </c>
      <c r="P133" t="str">
        <v xml:space="preserve">0 | </v>
      </c>
      <c r="Q133" t="str">
        <v xml:space="preserve">0 | </v>
      </c>
      <c r="R133" t="str">
        <v xml:space="preserve">0 | </v>
      </c>
      <c r="S133" t="str">
        <v xml:space="preserve">0 | </v>
      </c>
      <c r="T133" t="str">
        <v xml:space="preserve">0 | </v>
      </c>
      <c r="U133" t="str">
        <v xml:space="preserve">0 | </v>
      </c>
      <c r="V133" t="str">
        <v xml:space="preserve">0 | </v>
      </c>
      <c r="W133" t="str">
        <v xml:space="preserve">0 | </v>
      </c>
      <c r="X133" t="str">
        <v xml:space="preserve">0 | </v>
      </c>
      <c r="Y133" t="str">
        <v xml:space="preserve">0 | </v>
      </c>
      <c r="Z133" t="str">
        <v xml:space="preserve">0 | </v>
      </c>
      <c r="AA133" t="str">
        <v xml:space="preserve">0 | </v>
      </c>
      <c r="AB133" t="str">
        <v xml:space="preserve">0 | </v>
      </c>
      <c r="AC133" t="str">
        <v xml:space="preserve">0 | </v>
      </c>
      <c r="AD133" t="str">
        <v xml:space="preserve">0 | </v>
      </c>
      <c r="AE133" t="str">
        <v xml:space="preserve">0 | </v>
      </c>
      <c r="AF133" t="str">
        <v xml:space="preserve">0 | </v>
      </c>
      <c r="AG133" t="str">
        <v xml:space="preserve">0 | </v>
      </c>
      <c r="AH133" t="str">
        <v xml:space="preserve">0 | </v>
      </c>
      <c r="AI133" t="str">
        <v xml:space="preserve">0 | </v>
      </c>
      <c r="AJ133" t="str">
        <v xml:space="preserve">0 | </v>
      </c>
      <c r="AK133" t="str">
        <v xml:space="preserve">0 | </v>
      </c>
      <c r="AL133" t="str">
        <v xml:space="preserve">0 | </v>
      </c>
      <c r="AM133" t="str">
        <v xml:space="preserve">0 | </v>
      </c>
      <c r="AN133" t="str">
        <v xml:space="preserve">0 | </v>
      </c>
      <c r="AO133" t="str">
        <v xml:space="preserve">0 | </v>
      </c>
      <c r="AP133" t="str">
        <v xml:space="preserve">0 | </v>
      </c>
      <c r="AQ133" t="str">
        <v xml:space="preserve">0 | </v>
      </c>
      <c r="AR133" t="str">
        <v xml:space="preserve">0 | </v>
      </c>
      <c r="AS133" t="str">
        <v xml:space="preserve">0 | </v>
      </c>
      <c r="AT133" t="str">
        <v xml:space="preserve">0 | </v>
      </c>
      <c r="AU133" t="str">
        <v xml:space="preserve">0 | </v>
      </c>
      <c r="AV133" t="str">
        <v xml:space="preserve">0 | </v>
      </c>
      <c r="AW133" t="str">
        <v xml:space="preserve">0 | </v>
      </c>
      <c r="AX133" t="str">
        <v xml:space="preserve">0 | </v>
      </c>
      <c r="AY133" t="str">
        <v xml:space="preserve">0 | </v>
      </c>
      <c r="AZ133" t="str">
        <v xml:space="preserve">0 | </v>
      </c>
      <c r="BA133" t="str">
        <v xml:space="preserve">0 | </v>
      </c>
      <c r="BB133" t="str">
        <v xml:space="preserve">0 | </v>
      </c>
      <c r="BC133" t="str">
        <v xml:space="preserve">0 | </v>
      </c>
      <c r="BD133" t="str">
        <v xml:space="preserve">0 | </v>
      </c>
      <c r="BE133" t="str">
        <v xml:space="preserve">0 | </v>
      </c>
      <c r="BF133" t="str">
        <v xml:space="preserve">0 | </v>
      </c>
      <c r="BG133" t="str">
        <v xml:space="preserve">0 | </v>
      </c>
      <c r="BH133" t="str">
        <v xml:space="preserve">0 | </v>
      </c>
      <c r="BI133" t="str">
        <v xml:space="preserve">0 | </v>
      </c>
      <c r="BJ133" t="str">
        <v xml:space="preserve">0 | </v>
      </c>
      <c r="BK133" t="str">
        <v xml:space="preserve">0 | </v>
      </c>
      <c r="BL133" t="str">
        <v xml:space="preserve">0 | </v>
      </c>
      <c r="BM133" t="str">
        <v xml:space="preserve">0 | </v>
      </c>
      <c r="BN133" t="str">
        <v xml:space="preserve">0 | </v>
      </c>
      <c r="BO133" t="str">
        <v xml:space="preserve">0 | </v>
      </c>
      <c r="BP133" t="str">
        <v xml:space="preserve">0 | </v>
      </c>
      <c r="BQ133" t="str">
        <v xml:space="preserve">0 | </v>
      </c>
      <c r="BR133" t="str">
        <v xml:space="preserve">0 | </v>
      </c>
      <c r="BS133" t="str">
        <v xml:space="preserve">0 | </v>
      </c>
      <c r="BT133" t="str">
        <v xml:space="preserve">0 | </v>
      </c>
      <c r="BU133" t="str">
        <v xml:space="preserve">0 | </v>
      </c>
      <c r="BV133" t="str">
        <v xml:space="preserve">0 | </v>
      </c>
      <c r="BW133" t="str">
        <v xml:space="preserve">0 | </v>
      </c>
      <c r="BX133" t="str">
        <v xml:space="preserve">0 | </v>
      </c>
      <c r="BY133" t="str">
        <v xml:space="preserve">0 | </v>
      </c>
      <c r="BZ133" t="str">
        <v xml:space="preserve">0 | </v>
      </c>
      <c r="CA133" t="str">
        <v xml:space="preserve">0 | </v>
      </c>
      <c r="CB133" t="str">
        <v xml:space="preserve">0 | </v>
      </c>
      <c r="CC133" t="str">
        <v xml:space="preserve">0 | </v>
      </c>
      <c r="CD133" t="str">
        <v xml:space="preserve">0 | </v>
      </c>
      <c r="CE133" t="str">
        <v xml:space="preserve">0 | </v>
      </c>
      <c r="CF133" t="str">
        <v xml:space="preserve">0 | </v>
      </c>
      <c r="CG133" t="str">
        <v xml:space="preserve">0 | </v>
      </c>
      <c r="CH133" t="str">
        <v xml:space="preserve">0 | </v>
      </c>
      <c r="CI133" t="str">
        <v xml:space="preserve">0 | </v>
      </c>
      <c r="CJ133" t="str">
        <v xml:space="preserve">0 | </v>
      </c>
      <c r="CK133" t="str">
        <v xml:space="preserve">0 | </v>
      </c>
      <c r="CL133" t="str">
        <v xml:space="preserve">0 | </v>
      </c>
      <c r="CM133" t="str">
        <v xml:space="preserve">0 | </v>
      </c>
      <c r="CN133" t="str">
        <v xml:space="preserve">0 | </v>
      </c>
      <c r="CO133" t="str">
        <v xml:space="preserve">0 | </v>
      </c>
      <c r="CP133" t="str">
        <v xml:space="preserve">0 | </v>
      </c>
      <c r="CQ133" t="str">
        <v xml:space="preserve">0 | </v>
      </c>
      <c r="CR133" t="str">
        <v xml:space="preserve">0 | </v>
      </c>
      <c r="CS133" t="str">
        <v xml:space="preserve">0 | </v>
      </c>
      <c r="CT133" t="str">
        <v xml:space="preserve">0 | </v>
      </c>
      <c r="CU133" t="str">
        <v xml:space="preserve">0 | </v>
      </c>
      <c r="CV133" t="str">
        <v xml:space="preserve">0 | </v>
      </c>
      <c r="CW133" t="str">
        <v xml:space="preserve">0 | </v>
      </c>
      <c r="CX133" t="str">
        <v xml:space="preserve">0 | </v>
      </c>
      <c r="DQ133" cm="1">
        <f t="array" ref="DQ133:HM133">TRANSPOSE(_xlfn._xlws.SORT(_xlfn._xlws.FILTER(initialConditions[initial_conditions_level],initialConditions[experiment_ID]=A133)))</f>
        <v>0</v>
      </c>
      <c r="DR133">
        <v>0</v>
      </c>
      <c r="DS133">
        <v>0</v>
      </c>
      <c r="DT133">
        <v>0</v>
      </c>
      <c r="DU133">
        <v>0</v>
      </c>
      <c r="DV133">
        <v>0</v>
      </c>
      <c r="DW133">
        <v>0</v>
      </c>
      <c r="DX133">
        <v>0</v>
      </c>
      <c r="DY133">
        <v>0</v>
      </c>
      <c r="DZ133">
        <v>0</v>
      </c>
      <c r="EA133">
        <v>0</v>
      </c>
      <c r="EB133">
        <v>0</v>
      </c>
      <c r="EC133">
        <v>0</v>
      </c>
      <c r="ED133">
        <v>0</v>
      </c>
      <c r="EE133">
        <v>0</v>
      </c>
      <c r="EF133">
        <v>0</v>
      </c>
      <c r="EG133">
        <v>0</v>
      </c>
      <c r="EH133">
        <v>0</v>
      </c>
      <c r="EI133">
        <v>0</v>
      </c>
      <c r="EJ133">
        <v>0</v>
      </c>
      <c r="EK133">
        <v>0</v>
      </c>
      <c r="EL133">
        <v>0</v>
      </c>
      <c r="EM133">
        <v>0</v>
      </c>
      <c r="EN133">
        <v>0</v>
      </c>
      <c r="EO133">
        <v>0</v>
      </c>
      <c r="EP133">
        <v>0</v>
      </c>
      <c r="EQ133">
        <v>0</v>
      </c>
      <c r="ER133">
        <v>0</v>
      </c>
      <c r="ES133">
        <v>0</v>
      </c>
      <c r="ET133">
        <v>0</v>
      </c>
      <c r="EU133">
        <v>0</v>
      </c>
      <c r="EV133">
        <v>0</v>
      </c>
      <c r="EW133">
        <v>0</v>
      </c>
      <c r="EX133">
        <v>0</v>
      </c>
      <c r="EY133">
        <v>0</v>
      </c>
      <c r="EZ133">
        <v>0</v>
      </c>
      <c r="FA133">
        <v>0</v>
      </c>
      <c r="FB133">
        <v>0</v>
      </c>
      <c r="FC133">
        <v>0</v>
      </c>
      <c r="FD133">
        <v>0</v>
      </c>
      <c r="FE133">
        <v>0</v>
      </c>
      <c r="FF133">
        <v>0</v>
      </c>
      <c r="FG133">
        <v>0</v>
      </c>
      <c r="FH133">
        <v>0</v>
      </c>
      <c r="FI133">
        <v>0</v>
      </c>
      <c r="FJ133">
        <v>0</v>
      </c>
      <c r="FK133">
        <v>0</v>
      </c>
      <c r="FL133">
        <v>0</v>
      </c>
      <c r="FM133">
        <v>0</v>
      </c>
      <c r="FN133">
        <v>0</v>
      </c>
      <c r="FO133">
        <v>0</v>
      </c>
      <c r="FP133">
        <v>0</v>
      </c>
      <c r="FQ133">
        <v>0</v>
      </c>
      <c r="FR133">
        <v>0</v>
      </c>
      <c r="FS133">
        <v>0</v>
      </c>
      <c r="FT133">
        <v>0</v>
      </c>
      <c r="FU133">
        <v>0</v>
      </c>
      <c r="FV133">
        <v>0</v>
      </c>
      <c r="FW133">
        <v>0</v>
      </c>
      <c r="FX133">
        <v>0</v>
      </c>
      <c r="FY133">
        <v>0</v>
      </c>
      <c r="FZ133">
        <v>0</v>
      </c>
      <c r="GA133">
        <v>0</v>
      </c>
      <c r="GB133">
        <v>0</v>
      </c>
      <c r="GC133">
        <v>0</v>
      </c>
      <c r="GD133">
        <v>0</v>
      </c>
      <c r="GE133">
        <v>0</v>
      </c>
      <c r="GF133">
        <v>0</v>
      </c>
      <c r="GG133">
        <v>0</v>
      </c>
      <c r="GH133">
        <v>0</v>
      </c>
      <c r="GI133">
        <v>0</v>
      </c>
      <c r="GJ133">
        <v>0</v>
      </c>
      <c r="GK133">
        <v>0</v>
      </c>
      <c r="GL133">
        <v>0</v>
      </c>
      <c r="GM133">
        <v>0</v>
      </c>
      <c r="GN133">
        <v>0</v>
      </c>
      <c r="GO133">
        <v>0</v>
      </c>
      <c r="GP133">
        <v>0</v>
      </c>
      <c r="GQ133">
        <v>0</v>
      </c>
      <c r="GR133">
        <v>0</v>
      </c>
      <c r="GS133">
        <v>0</v>
      </c>
      <c r="GT133">
        <v>0</v>
      </c>
      <c r="GU133">
        <v>0</v>
      </c>
      <c r="GV133">
        <v>0</v>
      </c>
      <c r="GW133">
        <v>0</v>
      </c>
      <c r="GX133">
        <v>0</v>
      </c>
      <c r="GY133">
        <v>0</v>
      </c>
      <c r="GZ133">
        <v>0</v>
      </c>
      <c r="HA133">
        <v>0</v>
      </c>
      <c r="HB133">
        <v>0</v>
      </c>
      <c r="HC133">
        <v>0</v>
      </c>
      <c r="HD133">
        <v>0</v>
      </c>
      <c r="HE133">
        <v>0</v>
      </c>
      <c r="HF133">
        <v>0</v>
      </c>
      <c r="HG133">
        <v>0</v>
      </c>
      <c r="HH133">
        <v>0</v>
      </c>
      <c r="HI133">
        <v>0</v>
      </c>
      <c r="HJ133">
        <v>0</v>
      </c>
      <c r="HK133">
        <v>0</v>
      </c>
      <c r="HL133">
        <v>0</v>
      </c>
      <c r="HM133" t="str">
        <v/>
      </c>
    </row>
    <row r="134" spans="2:221" x14ac:dyDescent="0.35">
      <c r="B134" t="str" cm="1">
        <f t="array" ref="B134:CX134">TRANSPOSE(_xlfn._xlws.SORT(_xlfn._xlws.FILTER(initialConditions[initial_conditions_level]&amp;" | "&amp;initialConditions[initial_conditions_name],initialConditions[experiment_ID]=A134)))</f>
        <v xml:space="preserve"> | </v>
      </c>
      <c r="C134" t="str">
        <v xml:space="preserve">0 | </v>
      </c>
      <c r="D134" t="str">
        <v xml:space="preserve">0 | </v>
      </c>
      <c r="E134" t="str">
        <v xml:space="preserve">0 | </v>
      </c>
      <c r="F134" t="str">
        <v xml:space="preserve">0 | </v>
      </c>
      <c r="G134" t="str">
        <v xml:space="preserve">0 | </v>
      </c>
      <c r="H134" t="str">
        <v xml:space="preserve">0 | </v>
      </c>
      <c r="I134" t="str">
        <v xml:space="preserve">0 | </v>
      </c>
      <c r="J134" t="str">
        <v xml:space="preserve">0 | </v>
      </c>
      <c r="K134" t="str">
        <v xml:space="preserve">0 | </v>
      </c>
      <c r="L134" t="str">
        <v xml:space="preserve">0 | </v>
      </c>
      <c r="M134" t="str">
        <v xml:space="preserve">0 | </v>
      </c>
      <c r="N134" t="str">
        <v xml:space="preserve">0 | </v>
      </c>
      <c r="O134" t="str">
        <v xml:space="preserve">0 | </v>
      </c>
      <c r="P134" t="str">
        <v xml:space="preserve">0 | </v>
      </c>
      <c r="Q134" t="str">
        <v xml:space="preserve">0 | </v>
      </c>
      <c r="R134" t="str">
        <v xml:space="preserve">0 | </v>
      </c>
      <c r="S134" t="str">
        <v xml:space="preserve">0 | </v>
      </c>
      <c r="T134" t="str">
        <v xml:space="preserve">0 | </v>
      </c>
      <c r="U134" t="str">
        <v xml:space="preserve">0 | </v>
      </c>
      <c r="V134" t="str">
        <v xml:space="preserve">0 | </v>
      </c>
      <c r="W134" t="str">
        <v xml:space="preserve">0 | </v>
      </c>
      <c r="X134" t="str">
        <v xml:space="preserve">0 | </v>
      </c>
      <c r="Y134" t="str">
        <v xml:space="preserve">0 | </v>
      </c>
      <c r="Z134" t="str">
        <v xml:space="preserve">0 | </v>
      </c>
      <c r="AA134" t="str">
        <v xml:space="preserve">0 | </v>
      </c>
      <c r="AB134" t="str">
        <v xml:space="preserve">0 | </v>
      </c>
      <c r="AC134" t="str">
        <v xml:space="preserve">0 | </v>
      </c>
      <c r="AD134" t="str">
        <v xml:space="preserve">0 | </v>
      </c>
      <c r="AE134" t="str">
        <v xml:space="preserve">0 | </v>
      </c>
      <c r="AF134" t="str">
        <v xml:space="preserve">0 | </v>
      </c>
      <c r="AG134" t="str">
        <v xml:space="preserve">0 | </v>
      </c>
      <c r="AH134" t="str">
        <v xml:space="preserve">0 | </v>
      </c>
      <c r="AI134" t="str">
        <v xml:space="preserve">0 | </v>
      </c>
      <c r="AJ134" t="str">
        <v xml:space="preserve">0 | </v>
      </c>
      <c r="AK134" t="str">
        <v xml:space="preserve">0 | </v>
      </c>
      <c r="AL134" t="str">
        <v xml:space="preserve">0 | </v>
      </c>
      <c r="AM134" t="str">
        <v xml:space="preserve">0 | </v>
      </c>
      <c r="AN134" t="str">
        <v xml:space="preserve">0 | </v>
      </c>
      <c r="AO134" t="str">
        <v xml:space="preserve">0 | </v>
      </c>
      <c r="AP134" t="str">
        <v xml:space="preserve">0 | </v>
      </c>
      <c r="AQ134" t="str">
        <v xml:space="preserve">0 | </v>
      </c>
      <c r="AR134" t="str">
        <v xml:space="preserve">0 | </v>
      </c>
      <c r="AS134" t="str">
        <v xml:space="preserve">0 | </v>
      </c>
      <c r="AT134" t="str">
        <v xml:space="preserve">0 | </v>
      </c>
      <c r="AU134" t="str">
        <v xml:space="preserve">0 | </v>
      </c>
      <c r="AV134" t="str">
        <v xml:space="preserve">0 | </v>
      </c>
      <c r="AW134" t="str">
        <v xml:space="preserve">0 | </v>
      </c>
      <c r="AX134" t="str">
        <v xml:space="preserve">0 | </v>
      </c>
      <c r="AY134" t="str">
        <v xml:space="preserve">0 | </v>
      </c>
      <c r="AZ134" t="str">
        <v xml:space="preserve">0 | </v>
      </c>
      <c r="BA134" t="str">
        <v xml:space="preserve">0 | </v>
      </c>
      <c r="BB134" t="str">
        <v xml:space="preserve">0 | </v>
      </c>
      <c r="BC134" t="str">
        <v xml:space="preserve">0 | </v>
      </c>
      <c r="BD134" t="str">
        <v xml:space="preserve">0 | </v>
      </c>
      <c r="BE134" t="str">
        <v xml:space="preserve">0 | </v>
      </c>
      <c r="BF134" t="str">
        <v xml:space="preserve">0 | </v>
      </c>
      <c r="BG134" t="str">
        <v xml:space="preserve">0 | </v>
      </c>
      <c r="BH134" t="str">
        <v xml:space="preserve">0 | </v>
      </c>
      <c r="BI134" t="str">
        <v xml:space="preserve">0 | </v>
      </c>
      <c r="BJ134" t="str">
        <v xml:space="preserve">0 | </v>
      </c>
      <c r="BK134" t="str">
        <v xml:space="preserve">0 | </v>
      </c>
      <c r="BL134" t="str">
        <v xml:space="preserve">0 | </v>
      </c>
      <c r="BM134" t="str">
        <v xml:space="preserve">0 | </v>
      </c>
      <c r="BN134" t="str">
        <v xml:space="preserve">0 | </v>
      </c>
      <c r="BO134" t="str">
        <v xml:space="preserve">0 | </v>
      </c>
      <c r="BP134" t="str">
        <v xml:space="preserve">0 | </v>
      </c>
      <c r="BQ134" t="str">
        <v xml:space="preserve">0 | </v>
      </c>
      <c r="BR134" t="str">
        <v xml:space="preserve">0 | </v>
      </c>
      <c r="BS134" t="str">
        <v xml:space="preserve">0 | </v>
      </c>
      <c r="BT134" t="str">
        <v xml:space="preserve">0 | </v>
      </c>
      <c r="BU134" t="str">
        <v xml:space="preserve">0 | </v>
      </c>
      <c r="BV134" t="str">
        <v xml:space="preserve">0 | </v>
      </c>
      <c r="BW134" t="str">
        <v xml:space="preserve">0 | </v>
      </c>
      <c r="BX134" t="str">
        <v xml:space="preserve">0 | </v>
      </c>
      <c r="BY134" t="str">
        <v xml:space="preserve">0 | </v>
      </c>
      <c r="BZ134" t="str">
        <v xml:space="preserve">0 | </v>
      </c>
      <c r="CA134" t="str">
        <v xml:space="preserve">0 | </v>
      </c>
      <c r="CB134" t="str">
        <v xml:space="preserve">0 | </v>
      </c>
      <c r="CC134" t="str">
        <v xml:space="preserve">0 | </v>
      </c>
      <c r="CD134" t="str">
        <v xml:space="preserve">0 | </v>
      </c>
      <c r="CE134" t="str">
        <v xml:space="preserve">0 | </v>
      </c>
      <c r="CF134" t="str">
        <v xml:space="preserve">0 | </v>
      </c>
      <c r="CG134" t="str">
        <v xml:space="preserve">0 | </v>
      </c>
      <c r="CH134" t="str">
        <v xml:space="preserve">0 | </v>
      </c>
      <c r="CI134" t="str">
        <v xml:space="preserve">0 | </v>
      </c>
      <c r="CJ134" t="str">
        <v xml:space="preserve">0 | </v>
      </c>
      <c r="CK134" t="str">
        <v xml:space="preserve">0 | </v>
      </c>
      <c r="CL134" t="str">
        <v xml:space="preserve">0 | </v>
      </c>
      <c r="CM134" t="str">
        <v xml:space="preserve">0 | </v>
      </c>
      <c r="CN134" t="str">
        <v xml:space="preserve">0 | </v>
      </c>
      <c r="CO134" t="str">
        <v xml:space="preserve">0 | </v>
      </c>
      <c r="CP134" t="str">
        <v xml:space="preserve">0 | </v>
      </c>
      <c r="CQ134" t="str">
        <v xml:space="preserve">0 | </v>
      </c>
      <c r="CR134" t="str">
        <v xml:space="preserve">0 | </v>
      </c>
      <c r="CS134" t="str">
        <v xml:space="preserve">0 | </v>
      </c>
      <c r="CT134" t="str">
        <v xml:space="preserve">0 | </v>
      </c>
      <c r="CU134" t="str">
        <v xml:space="preserve">0 | </v>
      </c>
      <c r="CV134" t="str">
        <v xml:space="preserve">0 | </v>
      </c>
      <c r="CW134" t="str">
        <v xml:space="preserve">0 | </v>
      </c>
      <c r="CX134" t="str">
        <v xml:space="preserve">0 | </v>
      </c>
      <c r="DQ134" cm="1">
        <f t="array" ref="DQ134:HM134">TRANSPOSE(_xlfn._xlws.SORT(_xlfn._xlws.FILTER(initialConditions[initial_conditions_level],initialConditions[experiment_ID]=A134)))</f>
        <v>0</v>
      </c>
      <c r="DR134">
        <v>0</v>
      </c>
      <c r="DS134">
        <v>0</v>
      </c>
      <c r="DT134">
        <v>0</v>
      </c>
      <c r="DU134">
        <v>0</v>
      </c>
      <c r="DV134">
        <v>0</v>
      </c>
      <c r="DW134">
        <v>0</v>
      </c>
      <c r="DX134">
        <v>0</v>
      </c>
      <c r="DY134">
        <v>0</v>
      </c>
      <c r="DZ134">
        <v>0</v>
      </c>
      <c r="EA134">
        <v>0</v>
      </c>
      <c r="EB134">
        <v>0</v>
      </c>
      <c r="EC134">
        <v>0</v>
      </c>
      <c r="ED134">
        <v>0</v>
      </c>
      <c r="EE134">
        <v>0</v>
      </c>
      <c r="EF134">
        <v>0</v>
      </c>
      <c r="EG134">
        <v>0</v>
      </c>
      <c r="EH134">
        <v>0</v>
      </c>
      <c r="EI134">
        <v>0</v>
      </c>
      <c r="EJ134">
        <v>0</v>
      </c>
      <c r="EK134">
        <v>0</v>
      </c>
      <c r="EL134">
        <v>0</v>
      </c>
      <c r="EM134">
        <v>0</v>
      </c>
      <c r="EN134">
        <v>0</v>
      </c>
      <c r="EO134">
        <v>0</v>
      </c>
      <c r="EP134">
        <v>0</v>
      </c>
      <c r="EQ134">
        <v>0</v>
      </c>
      <c r="ER134">
        <v>0</v>
      </c>
      <c r="ES134">
        <v>0</v>
      </c>
      <c r="ET134">
        <v>0</v>
      </c>
      <c r="EU134">
        <v>0</v>
      </c>
      <c r="EV134">
        <v>0</v>
      </c>
      <c r="EW134">
        <v>0</v>
      </c>
      <c r="EX134">
        <v>0</v>
      </c>
      <c r="EY134">
        <v>0</v>
      </c>
      <c r="EZ134">
        <v>0</v>
      </c>
      <c r="FA134">
        <v>0</v>
      </c>
      <c r="FB134">
        <v>0</v>
      </c>
      <c r="FC134">
        <v>0</v>
      </c>
      <c r="FD134">
        <v>0</v>
      </c>
      <c r="FE134">
        <v>0</v>
      </c>
      <c r="FF134">
        <v>0</v>
      </c>
      <c r="FG134">
        <v>0</v>
      </c>
      <c r="FH134">
        <v>0</v>
      </c>
      <c r="FI134">
        <v>0</v>
      </c>
      <c r="FJ134">
        <v>0</v>
      </c>
      <c r="FK134">
        <v>0</v>
      </c>
      <c r="FL134">
        <v>0</v>
      </c>
      <c r="FM134">
        <v>0</v>
      </c>
      <c r="FN134">
        <v>0</v>
      </c>
      <c r="FO134">
        <v>0</v>
      </c>
      <c r="FP134">
        <v>0</v>
      </c>
      <c r="FQ134">
        <v>0</v>
      </c>
      <c r="FR134">
        <v>0</v>
      </c>
      <c r="FS134">
        <v>0</v>
      </c>
      <c r="FT134">
        <v>0</v>
      </c>
      <c r="FU134">
        <v>0</v>
      </c>
      <c r="FV134">
        <v>0</v>
      </c>
      <c r="FW134">
        <v>0</v>
      </c>
      <c r="FX134">
        <v>0</v>
      </c>
      <c r="FY134">
        <v>0</v>
      </c>
      <c r="FZ134">
        <v>0</v>
      </c>
      <c r="GA134">
        <v>0</v>
      </c>
      <c r="GB134">
        <v>0</v>
      </c>
      <c r="GC134">
        <v>0</v>
      </c>
      <c r="GD134">
        <v>0</v>
      </c>
      <c r="GE134">
        <v>0</v>
      </c>
      <c r="GF134">
        <v>0</v>
      </c>
      <c r="GG134">
        <v>0</v>
      </c>
      <c r="GH134">
        <v>0</v>
      </c>
      <c r="GI134">
        <v>0</v>
      </c>
      <c r="GJ134">
        <v>0</v>
      </c>
      <c r="GK134">
        <v>0</v>
      </c>
      <c r="GL134">
        <v>0</v>
      </c>
      <c r="GM134">
        <v>0</v>
      </c>
      <c r="GN134">
        <v>0</v>
      </c>
      <c r="GO134">
        <v>0</v>
      </c>
      <c r="GP134">
        <v>0</v>
      </c>
      <c r="GQ134">
        <v>0</v>
      </c>
      <c r="GR134">
        <v>0</v>
      </c>
      <c r="GS134">
        <v>0</v>
      </c>
      <c r="GT134">
        <v>0</v>
      </c>
      <c r="GU134">
        <v>0</v>
      </c>
      <c r="GV134">
        <v>0</v>
      </c>
      <c r="GW134">
        <v>0</v>
      </c>
      <c r="GX134">
        <v>0</v>
      </c>
      <c r="GY134">
        <v>0</v>
      </c>
      <c r="GZ134">
        <v>0</v>
      </c>
      <c r="HA134">
        <v>0</v>
      </c>
      <c r="HB134">
        <v>0</v>
      </c>
      <c r="HC134">
        <v>0</v>
      </c>
      <c r="HD134">
        <v>0</v>
      </c>
      <c r="HE134">
        <v>0</v>
      </c>
      <c r="HF134">
        <v>0</v>
      </c>
      <c r="HG134">
        <v>0</v>
      </c>
      <c r="HH134">
        <v>0</v>
      </c>
      <c r="HI134">
        <v>0</v>
      </c>
      <c r="HJ134">
        <v>0</v>
      </c>
      <c r="HK134">
        <v>0</v>
      </c>
      <c r="HL134">
        <v>0</v>
      </c>
      <c r="HM134" t="str">
        <v/>
      </c>
    </row>
    <row r="135" spans="2:221" x14ac:dyDescent="0.35">
      <c r="B135" t="str" cm="1">
        <f t="array" ref="B135:CX135">TRANSPOSE(_xlfn._xlws.SORT(_xlfn._xlws.FILTER(initialConditions[initial_conditions_level]&amp;" | "&amp;initialConditions[initial_conditions_name],initialConditions[experiment_ID]=A135)))</f>
        <v xml:space="preserve"> | </v>
      </c>
      <c r="C135" t="str">
        <v xml:space="preserve">0 | </v>
      </c>
      <c r="D135" t="str">
        <v xml:space="preserve">0 | </v>
      </c>
      <c r="E135" t="str">
        <v xml:space="preserve">0 | </v>
      </c>
      <c r="F135" t="str">
        <v xml:space="preserve">0 | </v>
      </c>
      <c r="G135" t="str">
        <v xml:space="preserve">0 | </v>
      </c>
      <c r="H135" t="str">
        <v xml:space="preserve">0 | </v>
      </c>
      <c r="I135" t="str">
        <v xml:space="preserve">0 | </v>
      </c>
      <c r="J135" t="str">
        <v xml:space="preserve">0 | </v>
      </c>
      <c r="K135" t="str">
        <v xml:space="preserve">0 | </v>
      </c>
      <c r="L135" t="str">
        <v xml:space="preserve">0 | </v>
      </c>
      <c r="M135" t="str">
        <v xml:space="preserve">0 | </v>
      </c>
      <c r="N135" t="str">
        <v xml:space="preserve">0 | </v>
      </c>
      <c r="O135" t="str">
        <v xml:space="preserve">0 | </v>
      </c>
      <c r="P135" t="str">
        <v xml:space="preserve">0 | </v>
      </c>
      <c r="Q135" t="str">
        <v xml:space="preserve">0 | </v>
      </c>
      <c r="R135" t="str">
        <v xml:space="preserve">0 | </v>
      </c>
      <c r="S135" t="str">
        <v xml:space="preserve">0 | </v>
      </c>
      <c r="T135" t="str">
        <v xml:space="preserve">0 | </v>
      </c>
      <c r="U135" t="str">
        <v xml:space="preserve">0 | </v>
      </c>
      <c r="V135" t="str">
        <v xml:space="preserve">0 | </v>
      </c>
      <c r="W135" t="str">
        <v xml:space="preserve">0 | </v>
      </c>
      <c r="X135" t="str">
        <v xml:space="preserve">0 | </v>
      </c>
      <c r="Y135" t="str">
        <v xml:space="preserve">0 | </v>
      </c>
      <c r="Z135" t="str">
        <v xml:space="preserve">0 | </v>
      </c>
      <c r="AA135" t="str">
        <v xml:space="preserve">0 | </v>
      </c>
      <c r="AB135" t="str">
        <v xml:space="preserve">0 | </v>
      </c>
      <c r="AC135" t="str">
        <v xml:space="preserve">0 | </v>
      </c>
      <c r="AD135" t="str">
        <v xml:space="preserve">0 | </v>
      </c>
      <c r="AE135" t="str">
        <v xml:space="preserve">0 | </v>
      </c>
      <c r="AF135" t="str">
        <v xml:space="preserve">0 | </v>
      </c>
      <c r="AG135" t="str">
        <v xml:space="preserve">0 | </v>
      </c>
      <c r="AH135" t="str">
        <v xml:space="preserve">0 | </v>
      </c>
      <c r="AI135" t="str">
        <v xml:space="preserve">0 | </v>
      </c>
      <c r="AJ135" t="str">
        <v xml:space="preserve">0 | </v>
      </c>
      <c r="AK135" t="str">
        <v xml:space="preserve">0 | </v>
      </c>
      <c r="AL135" t="str">
        <v xml:space="preserve">0 | </v>
      </c>
      <c r="AM135" t="str">
        <v xml:space="preserve">0 | </v>
      </c>
      <c r="AN135" t="str">
        <v xml:space="preserve">0 | </v>
      </c>
      <c r="AO135" t="str">
        <v xml:space="preserve">0 | </v>
      </c>
      <c r="AP135" t="str">
        <v xml:space="preserve">0 | </v>
      </c>
      <c r="AQ135" t="str">
        <v xml:space="preserve">0 | </v>
      </c>
      <c r="AR135" t="str">
        <v xml:space="preserve">0 | </v>
      </c>
      <c r="AS135" t="str">
        <v xml:space="preserve">0 | </v>
      </c>
      <c r="AT135" t="str">
        <v xml:space="preserve">0 | </v>
      </c>
      <c r="AU135" t="str">
        <v xml:space="preserve">0 | </v>
      </c>
      <c r="AV135" t="str">
        <v xml:space="preserve">0 | </v>
      </c>
      <c r="AW135" t="str">
        <v xml:space="preserve">0 | </v>
      </c>
      <c r="AX135" t="str">
        <v xml:space="preserve">0 | </v>
      </c>
      <c r="AY135" t="str">
        <v xml:space="preserve">0 | </v>
      </c>
      <c r="AZ135" t="str">
        <v xml:space="preserve">0 | </v>
      </c>
      <c r="BA135" t="str">
        <v xml:space="preserve">0 | </v>
      </c>
      <c r="BB135" t="str">
        <v xml:space="preserve">0 | </v>
      </c>
      <c r="BC135" t="str">
        <v xml:space="preserve">0 | </v>
      </c>
      <c r="BD135" t="str">
        <v xml:space="preserve">0 | </v>
      </c>
      <c r="BE135" t="str">
        <v xml:space="preserve">0 | </v>
      </c>
      <c r="BF135" t="str">
        <v xml:space="preserve">0 | </v>
      </c>
      <c r="BG135" t="str">
        <v xml:space="preserve">0 | </v>
      </c>
      <c r="BH135" t="str">
        <v xml:space="preserve">0 | </v>
      </c>
      <c r="BI135" t="str">
        <v xml:space="preserve">0 | </v>
      </c>
      <c r="BJ135" t="str">
        <v xml:space="preserve">0 | </v>
      </c>
      <c r="BK135" t="str">
        <v xml:space="preserve">0 | </v>
      </c>
      <c r="BL135" t="str">
        <v xml:space="preserve">0 | </v>
      </c>
      <c r="BM135" t="str">
        <v xml:space="preserve">0 | </v>
      </c>
      <c r="BN135" t="str">
        <v xml:space="preserve">0 | </v>
      </c>
      <c r="BO135" t="str">
        <v xml:space="preserve">0 | </v>
      </c>
      <c r="BP135" t="str">
        <v xml:space="preserve">0 | </v>
      </c>
      <c r="BQ135" t="str">
        <v xml:space="preserve">0 | </v>
      </c>
      <c r="BR135" t="str">
        <v xml:space="preserve">0 | </v>
      </c>
      <c r="BS135" t="str">
        <v xml:space="preserve">0 | </v>
      </c>
      <c r="BT135" t="str">
        <v xml:space="preserve">0 | </v>
      </c>
      <c r="BU135" t="str">
        <v xml:space="preserve">0 | </v>
      </c>
      <c r="BV135" t="str">
        <v xml:space="preserve">0 | </v>
      </c>
      <c r="BW135" t="str">
        <v xml:space="preserve">0 | </v>
      </c>
      <c r="BX135" t="str">
        <v xml:space="preserve">0 | </v>
      </c>
      <c r="BY135" t="str">
        <v xml:space="preserve">0 | </v>
      </c>
      <c r="BZ135" t="str">
        <v xml:space="preserve">0 | </v>
      </c>
      <c r="CA135" t="str">
        <v xml:space="preserve">0 | </v>
      </c>
      <c r="CB135" t="str">
        <v xml:space="preserve">0 | </v>
      </c>
      <c r="CC135" t="str">
        <v xml:space="preserve">0 | </v>
      </c>
      <c r="CD135" t="str">
        <v xml:space="preserve">0 | </v>
      </c>
      <c r="CE135" t="str">
        <v xml:space="preserve">0 | </v>
      </c>
      <c r="CF135" t="str">
        <v xml:space="preserve">0 | </v>
      </c>
      <c r="CG135" t="str">
        <v xml:space="preserve">0 | </v>
      </c>
      <c r="CH135" t="str">
        <v xml:space="preserve">0 | </v>
      </c>
      <c r="CI135" t="str">
        <v xml:space="preserve">0 | </v>
      </c>
      <c r="CJ135" t="str">
        <v xml:space="preserve">0 | </v>
      </c>
      <c r="CK135" t="str">
        <v xml:space="preserve">0 | </v>
      </c>
      <c r="CL135" t="str">
        <v xml:space="preserve">0 | </v>
      </c>
      <c r="CM135" t="str">
        <v xml:space="preserve">0 | </v>
      </c>
      <c r="CN135" t="str">
        <v xml:space="preserve">0 | </v>
      </c>
      <c r="CO135" t="str">
        <v xml:space="preserve">0 | </v>
      </c>
      <c r="CP135" t="str">
        <v xml:space="preserve">0 | </v>
      </c>
      <c r="CQ135" t="str">
        <v xml:space="preserve">0 | </v>
      </c>
      <c r="CR135" t="str">
        <v xml:space="preserve">0 | </v>
      </c>
      <c r="CS135" t="str">
        <v xml:space="preserve">0 | </v>
      </c>
      <c r="CT135" t="str">
        <v xml:space="preserve">0 | </v>
      </c>
      <c r="CU135" t="str">
        <v xml:space="preserve">0 | </v>
      </c>
      <c r="CV135" t="str">
        <v xml:space="preserve">0 | </v>
      </c>
      <c r="CW135" t="str">
        <v xml:space="preserve">0 | </v>
      </c>
      <c r="CX135" t="str">
        <v xml:space="preserve">0 | </v>
      </c>
      <c r="DQ135" cm="1">
        <f t="array" ref="DQ135:HM135">TRANSPOSE(_xlfn._xlws.SORT(_xlfn._xlws.FILTER(initialConditions[initial_conditions_level],initialConditions[experiment_ID]=A135)))</f>
        <v>0</v>
      </c>
      <c r="DR135">
        <v>0</v>
      </c>
      <c r="DS135">
        <v>0</v>
      </c>
      <c r="DT135">
        <v>0</v>
      </c>
      <c r="DU135">
        <v>0</v>
      </c>
      <c r="DV135">
        <v>0</v>
      </c>
      <c r="DW135">
        <v>0</v>
      </c>
      <c r="DX135">
        <v>0</v>
      </c>
      <c r="DY135">
        <v>0</v>
      </c>
      <c r="DZ135">
        <v>0</v>
      </c>
      <c r="EA135">
        <v>0</v>
      </c>
      <c r="EB135">
        <v>0</v>
      </c>
      <c r="EC135">
        <v>0</v>
      </c>
      <c r="ED135">
        <v>0</v>
      </c>
      <c r="EE135">
        <v>0</v>
      </c>
      <c r="EF135">
        <v>0</v>
      </c>
      <c r="EG135">
        <v>0</v>
      </c>
      <c r="EH135">
        <v>0</v>
      </c>
      <c r="EI135">
        <v>0</v>
      </c>
      <c r="EJ135">
        <v>0</v>
      </c>
      <c r="EK135">
        <v>0</v>
      </c>
      <c r="EL135">
        <v>0</v>
      </c>
      <c r="EM135">
        <v>0</v>
      </c>
      <c r="EN135">
        <v>0</v>
      </c>
      <c r="EO135">
        <v>0</v>
      </c>
      <c r="EP135">
        <v>0</v>
      </c>
      <c r="EQ135">
        <v>0</v>
      </c>
      <c r="ER135">
        <v>0</v>
      </c>
      <c r="ES135">
        <v>0</v>
      </c>
      <c r="ET135">
        <v>0</v>
      </c>
      <c r="EU135">
        <v>0</v>
      </c>
      <c r="EV135">
        <v>0</v>
      </c>
      <c r="EW135">
        <v>0</v>
      </c>
      <c r="EX135">
        <v>0</v>
      </c>
      <c r="EY135">
        <v>0</v>
      </c>
      <c r="EZ135">
        <v>0</v>
      </c>
      <c r="FA135">
        <v>0</v>
      </c>
      <c r="FB135">
        <v>0</v>
      </c>
      <c r="FC135">
        <v>0</v>
      </c>
      <c r="FD135">
        <v>0</v>
      </c>
      <c r="FE135">
        <v>0</v>
      </c>
      <c r="FF135">
        <v>0</v>
      </c>
      <c r="FG135">
        <v>0</v>
      </c>
      <c r="FH135">
        <v>0</v>
      </c>
      <c r="FI135">
        <v>0</v>
      </c>
      <c r="FJ135">
        <v>0</v>
      </c>
      <c r="FK135">
        <v>0</v>
      </c>
      <c r="FL135">
        <v>0</v>
      </c>
      <c r="FM135">
        <v>0</v>
      </c>
      <c r="FN135">
        <v>0</v>
      </c>
      <c r="FO135">
        <v>0</v>
      </c>
      <c r="FP135">
        <v>0</v>
      </c>
      <c r="FQ135">
        <v>0</v>
      </c>
      <c r="FR135">
        <v>0</v>
      </c>
      <c r="FS135">
        <v>0</v>
      </c>
      <c r="FT135">
        <v>0</v>
      </c>
      <c r="FU135">
        <v>0</v>
      </c>
      <c r="FV135">
        <v>0</v>
      </c>
      <c r="FW135">
        <v>0</v>
      </c>
      <c r="FX135">
        <v>0</v>
      </c>
      <c r="FY135">
        <v>0</v>
      </c>
      <c r="FZ135">
        <v>0</v>
      </c>
      <c r="GA135">
        <v>0</v>
      </c>
      <c r="GB135">
        <v>0</v>
      </c>
      <c r="GC135">
        <v>0</v>
      </c>
      <c r="GD135">
        <v>0</v>
      </c>
      <c r="GE135">
        <v>0</v>
      </c>
      <c r="GF135">
        <v>0</v>
      </c>
      <c r="GG135">
        <v>0</v>
      </c>
      <c r="GH135">
        <v>0</v>
      </c>
      <c r="GI135">
        <v>0</v>
      </c>
      <c r="GJ135">
        <v>0</v>
      </c>
      <c r="GK135">
        <v>0</v>
      </c>
      <c r="GL135">
        <v>0</v>
      </c>
      <c r="GM135">
        <v>0</v>
      </c>
      <c r="GN135">
        <v>0</v>
      </c>
      <c r="GO135">
        <v>0</v>
      </c>
      <c r="GP135">
        <v>0</v>
      </c>
      <c r="GQ135">
        <v>0</v>
      </c>
      <c r="GR135">
        <v>0</v>
      </c>
      <c r="GS135">
        <v>0</v>
      </c>
      <c r="GT135">
        <v>0</v>
      </c>
      <c r="GU135">
        <v>0</v>
      </c>
      <c r="GV135">
        <v>0</v>
      </c>
      <c r="GW135">
        <v>0</v>
      </c>
      <c r="GX135">
        <v>0</v>
      </c>
      <c r="GY135">
        <v>0</v>
      </c>
      <c r="GZ135">
        <v>0</v>
      </c>
      <c r="HA135">
        <v>0</v>
      </c>
      <c r="HB135">
        <v>0</v>
      </c>
      <c r="HC135">
        <v>0</v>
      </c>
      <c r="HD135">
        <v>0</v>
      </c>
      <c r="HE135">
        <v>0</v>
      </c>
      <c r="HF135">
        <v>0</v>
      </c>
      <c r="HG135">
        <v>0</v>
      </c>
      <c r="HH135">
        <v>0</v>
      </c>
      <c r="HI135">
        <v>0</v>
      </c>
      <c r="HJ135">
        <v>0</v>
      </c>
      <c r="HK135">
        <v>0</v>
      </c>
      <c r="HL135">
        <v>0</v>
      </c>
      <c r="HM135" t="str">
        <v/>
      </c>
    </row>
    <row r="136" spans="2:221" x14ac:dyDescent="0.35">
      <c r="B136" t="str" cm="1">
        <f t="array" ref="B136:CX136">TRANSPOSE(_xlfn._xlws.SORT(_xlfn._xlws.FILTER(initialConditions[initial_conditions_level]&amp;" | "&amp;initialConditions[initial_conditions_name],initialConditions[experiment_ID]=A136)))</f>
        <v xml:space="preserve"> | </v>
      </c>
      <c r="C136" t="str">
        <v xml:space="preserve">0 | </v>
      </c>
      <c r="D136" t="str">
        <v xml:space="preserve">0 | </v>
      </c>
      <c r="E136" t="str">
        <v xml:space="preserve">0 | </v>
      </c>
      <c r="F136" t="str">
        <v xml:space="preserve">0 | </v>
      </c>
      <c r="G136" t="str">
        <v xml:space="preserve">0 | </v>
      </c>
      <c r="H136" t="str">
        <v xml:space="preserve">0 | </v>
      </c>
      <c r="I136" t="str">
        <v xml:space="preserve">0 | </v>
      </c>
      <c r="J136" t="str">
        <v xml:space="preserve">0 | </v>
      </c>
      <c r="K136" t="str">
        <v xml:space="preserve">0 | </v>
      </c>
      <c r="L136" t="str">
        <v xml:space="preserve">0 | </v>
      </c>
      <c r="M136" t="str">
        <v xml:space="preserve">0 | </v>
      </c>
      <c r="N136" t="str">
        <v xml:space="preserve">0 | </v>
      </c>
      <c r="O136" t="str">
        <v xml:space="preserve">0 | </v>
      </c>
      <c r="P136" t="str">
        <v xml:space="preserve">0 | </v>
      </c>
      <c r="Q136" t="str">
        <v xml:space="preserve">0 | </v>
      </c>
      <c r="R136" t="str">
        <v xml:space="preserve">0 | </v>
      </c>
      <c r="S136" t="str">
        <v xml:space="preserve">0 | </v>
      </c>
      <c r="T136" t="str">
        <v xml:space="preserve">0 | </v>
      </c>
      <c r="U136" t="str">
        <v xml:space="preserve">0 | </v>
      </c>
      <c r="V136" t="str">
        <v xml:space="preserve">0 | </v>
      </c>
      <c r="W136" t="str">
        <v xml:space="preserve">0 | </v>
      </c>
      <c r="X136" t="str">
        <v xml:space="preserve">0 | </v>
      </c>
      <c r="Y136" t="str">
        <v xml:space="preserve">0 | </v>
      </c>
      <c r="Z136" t="str">
        <v xml:space="preserve">0 | </v>
      </c>
      <c r="AA136" t="str">
        <v xml:space="preserve">0 | </v>
      </c>
      <c r="AB136" t="str">
        <v xml:space="preserve">0 | </v>
      </c>
      <c r="AC136" t="str">
        <v xml:space="preserve">0 | </v>
      </c>
      <c r="AD136" t="str">
        <v xml:space="preserve">0 | </v>
      </c>
      <c r="AE136" t="str">
        <v xml:space="preserve">0 | </v>
      </c>
      <c r="AF136" t="str">
        <v xml:space="preserve">0 | </v>
      </c>
      <c r="AG136" t="str">
        <v xml:space="preserve">0 | </v>
      </c>
      <c r="AH136" t="str">
        <v xml:space="preserve">0 | </v>
      </c>
      <c r="AI136" t="str">
        <v xml:space="preserve">0 | </v>
      </c>
      <c r="AJ136" t="str">
        <v xml:space="preserve">0 | </v>
      </c>
      <c r="AK136" t="str">
        <v xml:space="preserve">0 | </v>
      </c>
      <c r="AL136" t="str">
        <v xml:space="preserve">0 | </v>
      </c>
      <c r="AM136" t="str">
        <v xml:space="preserve">0 | </v>
      </c>
      <c r="AN136" t="str">
        <v xml:space="preserve">0 | </v>
      </c>
      <c r="AO136" t="str">
        <v xml:space="preserve">0 | </v>
      </c>
      <c r="AP136" t="str">
        <v xml:space="preserve">0 | </v>
      </c>
      <c r="AQ136" t="str">
        <v xml:space="preserve">0 | </v>
      </c>
      <c r="AR136" t="str">
        <v xml:space="preserve">0 | </v>
      </c>
      <c r="AS136" t="str">
        <v xml:space="preserve">0 | </v>
      </c>
      <c r="AT136" t="str">
        <v xml:space="preserve">0 | </v>
      </c>
      <c r="AU136" t="str">
        <v xml:space="preserve">0 | </v>
      </c>
      <c r="AV136" t="str">
        <v xml:space="preserve">0 | </v>
      </c>
      <c r="AW136" t="str">
        <v xml:space="preserve">0 | </v>
      </c>
      <c r="AX136" t="str">
        <v xml:space="preserve">0 | </v>
      </c>
      <c r="AY136" t="str">
        <v xml:space="preserve">0 | </v>
      </c>
      <c r="AZ136" t="str">
        <v xml:space="preserve">0 | </v>
      </c>
      <c r="BA136" t="str">
        <v xml:space="preserve">0 | </v>
      </c>
      <c r="BB136" t="str">
        <v xml:space="preserve">0 | </v>
      </c>
      <c r="BC136" t="str">
        <v xml:space="preserve">0 | </v>
      </c>
      <c r="BD136" t="str">
        <v xml:space="preserve">0 | </v>
      </c>
      <c r="BE136" t="str">
        <v xml:space="preserve">0 | </v>
      </c>
      <c r="BF136" t="str">
        <v xml:space="preserve">0 | </v>
      </c>
      <c r="BG136" t="str">
        <v xml:space="preserve">0 | </v>
      </c>
      <c r="BH136" t="str">
        <v xml:space="preserve">0 | </v>
      </c>
      <c r="BI136" t="str">
        <v xml:space="preserve">0 | </v>
      </c>
      <c r="BJ136" t="str">
        <v xml:space="preserve">0 | </v>
      </c>
      <c r="BK136" t="str">
        <v xml:space="preserve">0 | </v>
      </c>
      <c r="BL136" t="str">
        <v xml:space="preserve">0 | </v>
      </c>
      <c r="BM136" t="str">
        <v xml:space="preserve">0 | </v>
      </c>
      <c r="BN136" t="str">
        <v xml:space="preserve">0 | </v>
      </c>
      <c r="BO136" t="str">
        <v xml:space="preserve">0 | </v>
      </c>
      <c r="BP136" t="str">
        <v xml:space="preserve">0 | </v>
      </c>
      <c r="BQ136" t="str">
        <v xml:space="preserve">0 | </v>
      </c>
      <c r="BR136" t="str">
        <v xml:space="preserve">0 | </v>
      </c>
      <c r="BS136" t="str">
        <v xml:space="preserve">0 | </v>
      </c>
      <c r="BT136" t="str">
        <v xml:space="preserve">0 | </v>
      </c>
      <c r="BU136" t="str">
        <v xml:space="preserve">0 | </v>
      </c>
      <c r="BV136" t="str">
        <v xml:space="preserve">0 | </v>
      </c>
      <c r="BW136" t="str">
        <v xml:space="preserve">0 | </v>
      </c>
      <c r="BX136" t="str">
        <v xml:space="preserve">0 | </v>
      </c>
      <c r="BY136" t="str">
        <v xml:space="preserve">0 | </v>
      </c>
      <c r="BZ136" t="str">
        <v xml:space="preserve">0 | </v>
      </c>
      <c r="CA136" t="str">
        <v xml:space="preserve">0 | </v>
      </c>
      <c r="CB136" t="str">
        <v xml:space="preserve">0 | </v>
      </c>
      <c r="CC136" t="str">
        <v xml:space="preserve">0 | </v>
      </c>
      <c r="CD136" t="str">
        <v xml:space="preserve">0 | </v>
      </c>
      <c r="CE136" t="str">
        <v xml:space="preserve">0 | </v>
      </c>
      <c r="CF136" t="str">
        <v xml:space="preserve">0 | </v>
      </c>
      <c r="CG136" t="str">
        <v xml:space="preserve">0 | </v>
      </c>
      <c r="CH136" t="str">
        <v xml:space="preserve">0 | </v>
      </c>
      <c r="CI136" t="str">
        <v xml:space="preserve">0 | </v>
      </c>
      <c r="CJ136" t="str">
        <v xml:space="preserve">0 | </v>
      </c>
      <c r="CK136" t="str">
        <v xml:space="preserve">0 | </v>
      </c>
      <c r="CL136" t="str">
        <v xml:space="preserve">0 | </v>
      </c>
      <c r="CM136" t="str">
        <v xml:space="preserve">0 | </v>
      </c>
      <c r="CN136" t="str">
        <v xml:space="preserve">0 | </v>
      </c>
      <c r="CO136" t="str">
        <v xml:space="preserve">0 | </v>
      </c>
      <c r="CP136" t="str">
        <v xml:space="preserve">0 | </v>
      </c>
      <c r="CQ136" t="str">
        <v xml:space="preserve">0 | </v>
      </c>
      <c r="CR136" t="str">
        <v xml:space="preserve">0 | </v>
      </c>
      <c r="CS136" t="str">
        <v xml:space="preserve">0 | </v>
      </c>
      <c r="CT136" t="str">
        <v xml:space="preserve">0 | </v>
      </c>
      <c r="CU136" t="str">
        <v xml:space="preserve">0 | </v>
      </c>
      <c r="CV136" t="str">
        <v xml:space="preserve">0 | </v>
      </c>
      <c r="CW136" t="str">
        <v xml:space="preserve">0 | </v>
      </c>
      <c r="CX136" t="str">
        <v xml:space="preserve">0 | </v>
      </c>
      <c r="DQ136" cm="1">
        <f t="array" ref="DQ136:HM136">TRANSPOSE(_xlfn._xlws.SORT(_xlfn._xlws.FILTER(initialConditions[initial_conditions_level],initialConditions[experiment_ID]=A136)))</f>
        <v>0</v>
      </c>
      <c r="DR136">
        <v>0</v>
      </c>
      <c r="DS136">
        <v>0</v>
      </c>
      <c r="DT136">
        <v>0</v>
      </c>
      <c r="DU136">
        <v>0</v>
      </c>
      <c r="DV136">
        <v>0</v>
      </c>
      <c r="DW136">
        <v>0</v>
      </c>
      <c r="DX136">
        <v>0</v>
      </c>
      <c r="DY136">
        <v>0</v>
      </c>
      <c r="DZ136">
        <v>0</v>
      </c>
      <c r="EA136">
        <v>0</v>
      </c>
      <c r="EB136">
        <v>0</v>
      </c>
      <c r="EC136">
        <v>0</v>
      </c>
      <c r="ED136">
        <v>0</v>
      </c>
      <c r="EE136">
        <v>0</v>
      </c>
      <c r="EF136">
        <v>0</v>
      </c>
      <c r="EG136">
        <v>0</v>
      </c>
      <c r="EH136">
        <v>0</v>
      </c>
      <c r="EI136">
        <v>0</v>
      </c>
      <c r="EJ136">
        <v>0</v>
      </c>
      <c r="EK136">
        <v>0</v>
      </c>
      <c r="EL136">
        <v>0</v>
      </c>
      <c r="EM136">
        <v>0</v>
      </c>
      <c r="EN136">
        <v>0</v>
      </c>
      <c r="EO136">
        <v>0</v>
      </c>
      <c r="EP136">
        <v>0</v>
      </c>
      <c r="EQ136">
        <v>0</v>
      </c>
      <c r="ER136">
        <v>0</v>
      </c>
      <c r="ES136">
        <v>0</v>
      </c>
      <c r="ET136">
        <v>0</v>
      </c>
      <c r="EU136">
        <v>0</v>
      </c>
      <c r="EV136">
        <v>0</v>
      </c>
      <c r="EW136">
        <v>0</v>
      </c>
      <c r="EX136">
        <v>0</v>
      </c>
      <c r="EY136">
        <v>0</v>
      </c>
      <c r="EZ136">
        <v>0</v>
      </c>
      <c r="FA136">
        <v>0</v>
      </c>
      <c r="FB136">
        <v>0</v>
      </c>
      <c r="FC136">
        <v>0</v>
      </c>
      <c r="FD136">
        <v>0</v>
      </c>
      <c r="FE136">
        <v>0</v>
      </c>
      <c r="FF136">
        <v>0</v>
      </c>
      <c r="FG136">
        <v>0</v>
      </c>
      <c r="FH136">
        <v>0</v>
      </c>
      <c r="FI136">
        <v>0</v>
      </c>
      <c r="FJ136">
        <v>0</v>
      </c>
      <c r="FK136">
        <v>0</v>
      </c>
      <c r="FL136">
        <v>0</v>
      </c>
      <c r="FM136">
        <v>0</v>
      </c>
      <c r="FN136">
        <v>0</v>
      </c>
      <c r="FO136">
        <v>0</v>
      </c>
      <c r="FP136">
        <v>0</v>
      </c>
      <c r="FQ136">
        <v>0</v>
      </c>
      <c r="FR136">
        <v>0</v>
      </c>
      <c r="FS136">
        <v>0</v>
      </c>
      <c r="FT136">
        <v>0</v>
      </c>
      <c r="FU136">
        <v>0</v>
      </c>
      <c r="FV136">
        <v>0</v>
      </c>
      <c r="FW136">
        <v>0</v>
      </c>
      <c r="FX136">
        <v>0</v>
      </c>
      <c r="FY136">
        <v>0</v>
      </c>
      <c r="FZ136">
        <v>0</v>
      </c>
      <c r="GA136">
        <v>0</v>
      </c>
      <c r="GB136">
        <v>0</v>
      </c>
      <c r="GC136">
        <v>0</v>
      </c>
      <c r="GD136">
        <v>0</v>
      </c>
      <c r="GE136">
        <v>0</v>
      </c>
      <c r="GF136">
        <v>0</v>
      </c>
      <c r="GG136">
        <v>0</v>
      </c>
      <c r="GH136">
        <v>0</v>
      </c>
      <c r="GI136">
        <v>0</v>
      </c>
      <c r="GJ136">
        <v>0</v>
      </c>
      <c r="GK136">
        <v>0</v>
      </c>
      <c r="GL136">
        <v>0</v>
      </c>
      <c r="GM136">
        <v>0</v>
      </c>
      <c r="GN136">
        <v>0</v>
      </c>
      <c r="GO136">
        <v>0</v>
      </c>
      <c r="GP136">
        <v>0</v>
      </c>
      <c r="GQ136">
        <v>0</v>
      </c>
      <c r="GR136">
        <v>0</v>
      </c>
      <c r="GS136">
        <v>0</v>
      </c>
      <c r="GT136">
        <v>0</v>
      </c>
      <c r="GU136">
        <v>0</v>
      </c>
      <c r="GV136">
        <v>0</v>
      </c>
      <c r="GW136">
        <v>0</v>
      </c>
      <c r="GX136">
        <v>0</v>
      </c>
      <c r="GY136">
        <v>0</v>
      </c>
      <c r="GZ136">
        <v>0</v>
      </c>
      <c r="HA136">
        <v>0</v>
      </c>
      <c r="HB136">
        <v>0</v>
      </c>
      <c r="HC136">
        <v>0</v>
      </c>
      <c r="HD136">
        <v>0</v>
      </c>
      <c r="HE136">
        <v>0</v>
      </c>
      <c r="HF136">
        <v>0</v>
      </c>
      <c r="HG136">
        <v>0</v>
      </c>
      <c r="HH136">
        <v>0</v>
      </c>
      <c r="HI136">
        <v>0</v>
      </c>
      <c r="HJ136">
        <v>0</v>
      </c>
      <c r="HK136">
        <v>0</v>
      </c>
      <c r="HL136">
        <v>0</v>
      </c>
      <c r="HM136" t="str">
        <v/>
      </c>
    </row>
    <row r="137" spans="2:221" x14ac:dyDescent="0.35">
      <c r="B137" t="str" cm="1">
        <f t="array" ref="B137:CX137">TRANSPOSE(_xlfn._xlws.SORT(_xlfn._xlws.FILTER(initialConditions[initial_conditions_level]&amp;" | "&amp;initialConditions[initial_conditions_name],initialConditions[experiment_ID]=A137)))</f>
        <v xml:space="preserve"> | </v>
      </c>
      <c r="C137" t="str">
        <v xml:space="preserve">0 | </v>
      </c>
      <c r="D137" t="str">
        <v xml:space="preserve">0 | </v>
      </c>
      <c r="E137" t="str">
        <v xml:space="preserve">0 | </v>
      </c>
      <c r="F137" t="str">
        <v xml:space="preserve">0 | </v>
      </c>
      <c r="G137" t="str">
        <v xml:space="preserve">0 | </v>
      </c>
      <c r="H137" t="str">
        <v xml:space="preserve">0 | </v>
      </c>
      <c r="I137" t="str">
        <v xml:space="preserve">0 | </v>
      </c>
      <c r="J137" t="str">
        <v xml:space="preserve">0 | </v>
      </c>
      <c r="K137" t="str">
        <v xml:space="preserve">0 | </v>
      </c>
      <c r="L137" t="str">
        <v xml:space="preserve">0 | </v>
      </c>
      <c r="M137" t="str">
        <v xml:space="preserve">0 | </v>
      </c>
      <c r="N137" t="str">
        <v xml:space="preserve">0 | </v>
      </c>
      <c r="O137" t="str">
        <v xml:space="preserve">0 | </v>
      </c>
      <c r="P137" t="str">
        <v xml:space="preserve">0 | </v>
      </c>
      <c r="Q137" t="str">
        <v xml:space="preserve">0 | </v>
      </c>
      <c r="R137" t="str">
        <v xml:space="preserve">0 | </v>
      </c>
      <c r="S137" t="str">
        <v xml:space="preserve">0 | </v>
      </c>
      <c r="T137" t="str">
        <v xml:space="preserve">0 | </v>
      </c>
      <c r="U137" t="str">
        <v xml:space="preserve">0 | </v>
      </c>
      <c r="V137" t="str">
        <v xml:space="preserve">0 | </v>
      </c>
      <c r="W137" t="str">
        <v xml:space="preserve">0 | </v>
      </c>
      <c r="X137" t="str">
        <v xml:space="preserve">0 | </v>
      </c>
      <c r="Y137" t="str">
        <v xml:space="preserve">0 | </v>
      </c>
      <c r="Z137" t="str">
        <v xml:space="preserve">0 | </v>
      </c>
      <c r="AA137" t="str">
        <v xml:space="preserve">0 | </v>
      </c>
      <c r="AB137" t="str">
        <v xml:space="preserve">0 | </v>
      </c>
      <c r="AC137" t="str">
        <v xml:space="preserve">0 | </v>
      </c>
      <c r="AD137" t="str">
        <v xml:space="preserve">0 | </v>
      </c>
      <c r="AE137" t="str">
        <v xml:space="preserve">0 | </v>
      </c>
      <c r="AF137" t="str">
        <v xml:space="preserve">0 | </v>
      </c>
      <c r="AG137" t="str">
        <v xml:space="preserve">0 | </v>
      </c>
      <c r="AH137" t="str">
        <v xml:space="preserve">0 | </v>
      </c>
      <c r="AI137" t="str">
        <v xml:space="preserve">0 | </v>
      </c>
      <c r="AJ137" t="str">
        <v xml:space="preserve">0 | </v>
      </c>
      <c r="AK137" t="str">
        <v xml:space="preserve">0 | </v>
      </c>
      <c r="AL137" t="str">
        <v xml:space="preserve">0 | </v>
      </c>
      <c r="AM137" t="str">
        <v xml:space="preserve">0 | </v>
      </c>
      <c r="AN137" t="str">
        <v xml:space="preserve">0 | </v>
      </c>
      <c r="AO137" t="str">
        <v xml:space="preserve">0 | </v>
      </c>
      <c r="AP137" t="str">
        <v xml:space="preserve">0 | </v>
      </c>
      <c r="AQ137" t="str">
        <v xml:space="preserve">0 | </v>
      </c>
      <c r="AR137" t="str">
        <v xml:space="preserve">0 | </v>
      </c>
      <c r="AS137" t="str">
        <v xml:space="preserve">0 | </v>
      </c>
      <c r="AT137" t="str">
        <v xml:space="preserve">0 | </v>
      </c>
      <c r="AU137" t="str">
        <v xml:space="preserve">0 | </v>
      </c>
      <c r="AV137" t="str">
        <v xml:space="preserve">0 | </v>
      </c>
      <c r="AW137" t="str">
        <v xml:space="preserve">0 | </v>
      </c>
      <c r="AX137" t="str">
        <v xml:space="preserve">0 | </v>
      </c>
      <c r="AY137" t="str">
        <v xml:space="preserve">0 | </v>
      </c>
      <c r="AZ137" t="str">
        <v xml:space="preserve">0 | </v>
      </c>
      <c r="BA137" t="str">
        <v xml:space="preserve">0 | </v>
      </c>
      <c r="BB137" t="str">
        <v xml:space="preserve">0 | </v>
      </c>
      <c r="BC137" t="str">
        <v xml:space="preserve">0 | </v>
      </c>
      <c r="BD137" t="str">
        <v xml:space="preserve">0 | </v>
      </c>
      <c r="BE137" t="str">
        <v xml:space="preserve">0 | </v>
      </c>
      <c r="BF137" t="str">
        <v xml:space="preserve">0 | </v>
      </c>
      <c r="BG137" t="str">
        <v xml:space="preserve">0 | </v>
      </c>
      <c r="BH137" t="str">
        <v xml:space="preserve">0 | </v>
      </c>
      <c r="BI137" t="str">
        <v xml:space="preserve">0 | </v>
      </c>
      <c r="BJ137" t="str">
        <v xml:space="preserve">0 | </v>
      </c>
      <c r="BK137" t="str">
        <v xml:space="preserve">0 | </v>
      </c>
      <c r="BL137" t="str">
        <v xml:space="preserve">0 | </v>
      </c>
      <c r="BM137" t="str">
        <v xml:space="preserve">0 | </v>
      </c>
      <c r="BN137" t="str">
        <v xml:space="preserve">0 | </v>
      </c>
      <c r="BO137" t="str">
        <v xml:space="preserve">0 | </v>
      </c>
      <c r="BP137" t="str">
        <v xml:space="preserve">0 | </v>
      </c>
      <c r="BQ137" t="str">
        <v xml:space="preserve">0 | </v>
      </c>
      <c r="BR137" t="str">
        <v xml:space="preserve">0 | </v>
      </c>
      <c r="BS137" t="str">
        <v xml:space="preserve">0 | </v>
      </c>
      <c r="BT137" t="str">
        <v xml:space="preserve">0 | </v>
      </c>
      <c r="BU137" t="str">
        <v xml:space="preserve">0 | </v>
      </c>
      <c r="BV137" t="str">
        <v xml:space="preserve">0 | </v>
      </c>
      <c r="BW137" t="str">
        <v xml:space="preserve">0 | </v>
      </c>
      <c r="BX137" t="str">
        <v xml:space="preserve">0 | </v>
      </c>
      <c r="BY137" t="str">
        <v xml:space="preserve">0 | </v>
      </c>
      <c r="BZ137" t="str">
        <v xml:space="preserve">0 | </v>
      </c>
      <c r="CA137" t="str">
        <v xml:space="preserve">0 | </v>
      </c>
      <c r="CB137" t="str">
        <v xml:space="preserve">0 | </v>
      </c>
      <c r="CC137" t="str">
        <v xml:space="preserve">0 | </v>
      </c>
      <c r="CD137" t="str">
        <v xml:space="preserve">0 | </v>
      </c>
      <c r="CE137" t="str">
        <v xml:space="preserve">0 | </v>
      </c>
      <c r="CF137" t="str">
        <v xml:space="preserve">0 | </v>
      </c>
      <c r="CG137" t="str">
        <v xml:space="preserve">0 | </v>
      </c>
      <c r="CH137" t="str">
        <v xml:space="preserve">0 | </v>
      </c>
      <c r="CI137" t="str">
        <v xml:space="preserve">0 | </v>
      </c>
      <c r="CJ137" t="str">
        <v xml:space="preserve">0 | </v>
      </c>
      <c r="CK137" t="str">
        <v xml:space="preserve">0 | </v>
      </c>
      <c r="CL137" t="str">
        <v xml:space="preserve">0 | </v>
      </c>
      <c r="CM137" t="str">
        <v xml:space="preserve">0 | </v>
      </c>
      <c r="CN137" t="str">
        <v xml:space="preserve">0 | </v>
      </c>
      <c r="CO137" t="str">
        <v xml:space="preserve">0 | </v>
      </c>
      <c r="CP137" t="str">
        <v xml:space="preserve">0 | </v>
      </c>
      <c r="CQ137" t="str">
        <v xml:space="preserve">0 | </v>
      </c>
      <c r="CR137" t="str">
        <v xml:space="preserve">0 | </v>
      </c>
      <c r="CS137" t="str">
        <v xml:space="preserve">0 | </v>
      </c>
      <c r="CT137" t="str">
        <v xml:space="preserve">0 | </v>
      </c>
      <c r="CU137" t="str">
        <v xml:space="preserve">0 | </v>
      </c>
      <c r="CV137" t="str">
        <v xml:space="preserve">0 | </v>
      </c>
      <c r="CW137" t="str">
        <v xml:space="preserve">0 | </v>
      </c>
      <c r="CX137" t="str">
        <v xml:space="preserve">0 | </v>
      </c>
      <c r="DQ137" cm="1">
        <f t="array" ref="DQ137:HM137">TRANSPOSE(_xlfn._xlws.SORT(_xlfn._xlws.FILTER(initialConditions[initial_conditions_level],initialConditions[experiment_ID]=A137)))</f>
        <v>0</v>
      </c>
      <c r="DR137">
        <v>0</v>
      </c>
      <c r="DS137">
        <v>0</v>
      </c>
      <c r="DT137">
        <v>0</v>
      </c>
      <c r="DU137">
        <v>0</v>
      </c>
      <c r="DV137">
        <v>0</v>
      </c>
      <c r="DW137">
        <v>0</v>
      </c>
      <c r="DX137">
        <v>0</v>
      </c>
      <c r="DY137">
        <v>0</v>
      </c>
      <c r="DZ137">
        <v>0</v>
      </c>
      <c r="EA137">
        <v>0</v>
      </c>
      <c r="EB137">
        <v>0</v>
      </c>
      <c r="EC137">
        <v>0</v>
      </c>
      <c r="ED137">
        <v>0</v>
      </c>
      <c r="EE137">
        <v>0</v>
      </c>
      <c r="EF137">
        <v>0</v>
      </c>
      <c r="EG137">
        <v>0</v>
      </c>
      <c r="EH137">
        <v>0</v>
      </c>
      <c r="EI137">
        <v>0</v>
      </c>
      <c r="EJ137">
        <v>0</v>
      </c>
      <c r="EK137">
        <v>0</v>
      </c>
      <c r="EL137">
        <v>0</v>
      </c>
      <c r="EM137">
        <v>0</v>
      </c>
      <c r="EN137">
        <v>0</v>
      </c>
      <c r="EO137">
        <v>0</v>
      </c>
      <c r="EP137">
        <v>0</v>
      </c>
      <c r="EQ137">
        <v>0</v>
      </c>
      <c r="ER137">
        <v>0</v>
      </c>
      <c r="ES137">
        <v>0</v>
      </c>
      <c r="ET137">
        <v>0</v>
      </c>
      <c r="EU137">
        <v>0</v>
      </c>
      <c r="EV137">
        <v>0</v>
      </c>
      <c r="EW137">
        <v>0</v>
      </c>
      <c r="EX137">
        <v>0</v>
      </c>
      <c r="EY137">
        <v>0</v>
      </c>
      <c r="EZ137">
        <v>0</v>
      </c>
      <c r="FA137">
        <v>0</v>
      </c>
      <c r="FB137">
        <v>0</v>
      </c>
      <c r="FC137">
        <v>0</v>
      </c>
      <c r="FD137">
        <v>0</v>
      </c>
      <c r="FE137">
        <v>0</v>
      </c>
      <c r="FF137">
        <v>0</v>
      </c>
      <c r="FG137">
        <v>0</v>
      </c>
      <c r="FH137">
        <v>0</v>
      </c>
      <c r="FI137">
        <v>0</v>
      </c>
      <c r="FJ137">
        <v>0</v>
      </c>
      <c r="FK137">
        <v>0</v>
      </c>
      <c r="FL137">
        <v>0</v>
      </c>
      <c r="FM137">
        <v>0</v>
      </c>
      <c r="FN137">
        <v>0</v>
      </c>
      <c r="FO137">
        <v>0</v>
      </c>
      <c r="FP137">
        <v>0</v>
      </c>
      <c r="FQ137">
        <v>0</v>
      </c>
      <c r="FR137">
        <v>0</v>
      </c>
      <c r="FS137">
        <v>0</v>
      </c>
      <c r="FT137">
        <v>0</v>
      </c>
      <c r="FU137">
        <v>0</v>
      </c>
      <c r="FV137">
        <v>0</v>
      </c>
      <c r="FW137">
        <v>0</v>
      </c>
      <c r="FX137">
        <v>0</v>
      </c>
      <c r="FY137">
        <v>0</v>
      </c>
      <c r="FZ137">
        <v>0</v>
      </c>
      <c r="GA137">
        <v>0</v>
      </c>
      <c r="GB137">
        <v>0</v>
      </c>
      <c r="GC137">
        <v>0</v>
      </c>
      <c r="GD137">
        <v>0</v>
      </c>
      <c r="GE137">
        <v>0</v>
      </c>
      <c r="GF137">
        <v>0</v>
      </c>
      <c r="GG137">
        <v>0</v>
      </c>
      <c r="GH137">
        <v>0</v>
      </c>
      <c r="GI137">
        <v>0</v>
      </c>
      <c r="GJ137">
        <v>0</v>
      </c>
      <c r="GK137">
        <v>0</v>
      </c>
      <c r="GL137">
        <v>0</v>
      </c>
      <c r="GM137">
        <v>0</v>
      </c>
      <c r="GN137">
        <v>0</v>
      </c>
      <c r="GO137">
        <v>0</v>
      </c>
      <c r="GP137">
        <v>0</v>
      </c>
      <c r="GQ137">
        <v>0</v>
      </c>
      <c r="GR137">
        <v>0</v>
      </c>
      <c r="GS137">
        <v>0</v>
      </c>
      <c r="GT137">
        <v>0</v>
      </c>
      <c r="GU137">
        <v>0</v>
      </c>
      <c r="GV137">
        <v>0</v>
      </c>
      <c r="GW137">
        <v>0</v>
      </c>
      <c r="GX137">
        <v>0</v>
      </c>
      <c r="GY137">
        <v>0</v>
      </c>
      <c r="GZ137">
        <v>0</v>
      </c>
      <c r="HA137">
        <v>0</v>
      </c>
      <c r="HB137">
        <v>0</v>
      </c>
      <c r="HC137">
        <v>0</v>
      </c>
      <c r="HD137">
        <v>0</v>
      </c>
      <c r="HE137">
        <v>0</v>
      </c>
      <c r="HF137">
        <v>0</v>
      </c>
      <c r="HG137">
        <v>0</v>
      </c>
      <c r="HH137">
        <v>0</v>
      </c>
      <c r="HI137">
        <v>0</v>
      </c>
      <c r="HJ137">
        <v>0</v>
      </c>
      <c r="HK137">
        <v>0</v>
      </c>
      <c r="HL137">
        <v>0</v>
      </c>
      <c r="HM137" t="str">
        <v/>
      </c>
    </row>
    <row r="138" spans="2:221" x14ac:dyDescent="0.35">
      <c r="B138" t="str" cm="1">
        <f t="array" ref="B138:CX138">TRANSPOSE(_xlfn._xlws.SORT(_xlfn._xlws.FILTER(initialConditions[initial_conditions_level]&amp;" | "&amp;initialConditions[initial_conditions_name],initialConditions[experiment_ID]=A138)))</f>
        <v xml:space="preserve"> | </v>
      </c>
      <c r="C138" t="str">
        <v xml:space="preserve">0 | </v>
      </c>
      <c r="D138" t="str">
        <v xml:space="preserve">0 | </v>
      </c>
      <c r="E138" t="str">
        <v xml:space="preserve">0 | </v>
      </c>
      <c r="F138" t="str">
        <v xml:space="preserve">0 | </v>
      </c>
      <c r="G138" t="str">
        <v xml:space="preserve">0 | </v>
      </c>
      <c r="H138" t="str">
        <v xml:space="preserve">0 | </v>
      </c>
      <c r="I138" t="str">
        <v xml:space="preserve">0 | </v>
      </c>
      <c r="J138" t="str">
        <v xml:space="preserve">0 | </v>
      </c>
      <c r="K138" t="str">
        <v xml:space="preserve">0 | </v>
      </c>
      <c r="L138" t="str">
        <v xml:space="preserve">0 | </v>
      </c>
      <c r="M138" t="str">
        <v xml:space="preserve">0 | </v>
      </c>
      <c r="N138" t="str">
        <v xml:space="preserve">0 | </v>
      </c>
      <c r="O138" t="str">
        <v xml:space="preserve">0 | </v>
      </c>
      <c r="P138" t="str">
        <v xml:space="preserve">0 | </v>
      </c>
      <c r="Q138" t="str">
        <v xml:space="preserve">0 | </v>
      </c>
      <c r="R138" t="str">
        <v xml:space="preserve">0 | </v>
      </c>
      <c r="S138" t="str">
        <v xml:space="preserve">0 | </v>
      </c>
      <c r="T138" t="str">
        <v xml:space="preserve">0 | </v>
      </c>
      <c r="U138" t="str">
        <v xml:space="preserve">0 | </v>
      </c>
      <c r="V138" t="str">
        <v xml:space="preserve">0 | </v>
      </c>
      <c r="W138" t="str">
        <v xml:space="preserve">0 | </v>
      </c>
      <c r="X138" t="str">
        <v xml:space="preserve">0 | </v>
      </c>
      <c r="Y138" t="str">
        <v xml:space="preserve">0 | </v>
      </c>
      <c r="Z138" t="str">
        <v xml:space="preserve">0 | </v>
      </c>
      <c r="AA138" t="str">
        <v xml:space="preserve">0 | </v>
      </c>
      <c r="AB138" t="str">
        <v xml:space="preserve">0 | </v>
      </c>
      <c r="AC138" t="str">
        <v xml:space="preserve">0 | </v>
      </c>
      <c r="AD138" t="str">
        <v xml:space="preserve">0 | </v>
      </c>
      <c r="AE138" t="str">
        <v xml:space="preserve">0 | </v>
      </c>
      <c r="AF138" t="str">
        <v xml:space="preserve">0 | </v>
      </c>
      <c r="AG138" t="str">
        <v xml:space="preserve">0 | </v>
      </c>
      <c r="AH138" t="str">
        <v xml:space="preserve">0 | </v>
      </c>
      <c r="AI138" t="str">
        <v xml:space="preserve">0 | </v>
      </c>
      <c r="AJ138" t="str">
        <v xml:space="preserve">0 | </v>
      </c>
      <c r="AK138" t="str">
        <v xml:space="preserve">0 | </v>
      </c>
      <c r="AL138" t="str">
        <v xml:space="preserve">0 | </v>
      </c>
      <c r="AM138" t="str">
        <v xml:space="preserve">0 | </v>
      </c>
      <c r="AN138" t="str">
        <v xml:space="preserve">0 | </v>
      </c>
      <c r="AO138" t="str">
        <v xml:space="preserve">0 | </v>
      </c>
      <c r="AP138" t="str">
        <v xml:space="preserve">0 | </v>
      </c>
      <c r="AQ138" t="str">
        <v xml:space="preserve">0 | </v>
      </c>
      <c r="AR138" t="str">
        <v xml:space="preserve">0 | </v>
      </c>
      <c r="AS138" t="str">
        <v xml:space="preserve">0 | </v>
      </c>
      <c r="AT138" t="str">
        <v xml:space="preserve">0 | </v>
      </c>
      <c r="AU138" t="str">
        <v xml:space="preserve">0 | </v>
      </c>
      <c r="AV138" t="str">
        <v xml:space="preserve">0 | </v>
      </c>
      <c r="AW138" t="str">
        <v xml:space="preserve">0 | </v>
      </c>
      <c r="AX138" t="str">
        <v xml:space="preserve">0 | </v>
      </c>
      <c r="AY138" t="str">
        <v xml:space="preserve">0 | </v>
      </c>
      <c r="AZ138" t="str">
        <v xml:space="preserve">0 | </v>
      </c>
      <c r="BA138" t="str">
        <v xml:space="preserve">0 | </v>
      </c>
      <c r="BB138" t="str">
        <v xml:space="preserve">0 | </v>
      </c>
      <c r="BC138" t="str">
        <v xml:space="preserve">0 | </v>
      </c>
      <c r="BD138" t="str">
        <v xml:space="preserve">0 | </v>
      </c>
      <c r="BE138" t="str">
        <v xml:space="preserve">0 | </v>
      </c>
      <c r="BF138" t="str">
        <v xml:space="preserve">0 | </v>
      </c>
      <c r="BG138" t="str">
        <v xml:space="preserve">0 | </v>
      </c>
      <c r="BH138" t="str">
        <v xml:space="preserve">0 | </v>
      </c>
      <c r="BI138" t="str">
        <v xml:space="preserve">0 | </v>
      </c>
      <c r="BJ138" t="str">
        <v xml:space="preserve">0 | </v>
      </c>
      <c r="BK138" t="str">
        <v xml:space="preserve">0 | </v>
      </c>
      <c r="BL138" t="str">
        <v xml:space="preserve">0 | </v>
      </c>
      <c r="BM138" t="str">
        <v xml:space="preserve">0 | </v>
      </c>
      <c r="BN138" t="str">
        <v xml:space="preserve">0 | </v>
      </c>
      <c r="BO138" t="str">
        <v xml:space="preserve">0 | </v>
      </c>
      <c r="BP138" t="str">
        <v xml:space="preserve">0 | </v>
      </c>
      <c r="BQ138" t="str">
        <v xml:space="preserve">0 | </v>
      </c>
      <c r="BR138" t="str">
        <v xml:space="preserve">0 | </v>
      </c>
      <c r="BS138" t="str">
        <v xml:space="preserve">0 | </v>
      </c>
      <c r="BT138" t="str">
        <v xml:space="preserve">0 | </v>
      </c>
      <c r="BU138" t="str">
        <v xml:space="preserve">0 | </v>
      </c>
      <c r="BV138" t="str">
        <v xml:space="preserve">0 | </v>
      </c>
      <c r="BW138" t="str">
        <v xml:space="preserve">0 | </v>
      </c>
      <c r="BX138" t="str">
        <v xml:space="preserve">0 | </v>
      </c>
      <c r="BY138" t="str">
        <v xml:space="preserve">0 | </v>
      </c>
      <c r="BZ138" t="str">
        <v xml:space="preserve">0 | </v>
      </c>
      <c r="CA138" t="str">
        <v xml:space="preserve">0 | </v>
      </c>
      <c r="CB138" t="str">
        <v xml:space="preserve">0 | </v>
      </c>
      <c r="CC138" t="str">
        <v xml:space="preserve">0 | </v>
      </c>
      <c r="CD138" t="str">
        <v xml:space="preserve">0 | </v>
      </c>
      <c r="CE138" t="str">
        <v xml:space="preserve">0 | </v>
      </c>
      <c r="CF138" t="str">
        <v xml:space="preserve">0 | </v>
      </c>
      <c r="CG138" t="str">
        <v xml:space="preserve">0 | </v>
      </c>
      <c r="CH138" t="str">
        <v xml:space="preserve">0 | </v>
      </c>
      <c r="CI138" t="str">
        <v xml:space="preserve">0 | </v>
      </c>
      <c r="CJ138" t="str">
        <v xml:space="preserve">0 | </v>
      </c>
      <c r="CK138" t="str">
        <v xml:space="preserve">0 | </v>
      </c>
      <c r="CL138" t="str">
        <v xml:space="preserve">0 | </v>
      </c>
      <c r="CM138" t="str">
        <v xml:space="preserve">0 | </v>
      </c>
      <c r="CN138" t="str">
        <v xml:space="preserve">0 | </v>
      </c>
      <c r="CO138" t="str">
        <v xml:space="preserve">0 | </v>
      </c>
      <c r="CP138" t="str">
        <v xml:space="preserve">0 | </v>
      </c>
      <c r="CQ138" t="str">
        <v xml:space="preserve">0 | </v>
      </c>
      <c r="CR138" t="str">
        <v xml:space="preserve">0 | </v>
      </c>
      <c r="CS138" t="str">
        <v xml:space="preserve">0 | </v>
      </c>
      <c r="CT138" t="str">
        <v xml:space="preserve">0 | </v>
      </c>
      <c r="CU138" t="str">
        <v xml:space="preserve">0 | </v>
      </c>
      <c r="CV138" t="str">
        <v xml:space="preserve">0 | </v>
      </c>
      <c r="CW138" t="str">
        <v xml:space="preserve">0 | </v>
      </c>
      <c r="CX138" t="str">
        <v xml:space="preserve">0 | </v>
      </c>
      <c r="DQ138" cm="1">
        <f t="array" ref="DQ138:HM138">TRANSPOSE(_xlfn._xlws.SORT(_xlfn._xlws.FILTER(initialConditions[initial_conditions_level],initialConditions[experiment_ID]=A138)))</f>
        <v>0</v>
      </c>
      <c r="DR138">
        <v>0</v>
      </c>
      <c r="DS138">
        <v>0</v>
      </c>
      <c r="DT138">
        <v>0</v>
      </c>
      <c r="DU138">
        <v>0</v>
      </c>
      <c r="DV138">
        <v>0</v>
      </c>
      <c r="DW138">
        <v>0</v>
      </c>
      <c r="DX138">
        <v>0</v>
      </c>
      <c r="DY138">
        <v>0</v>
      </c>
      <c r="DZ138">
        <v>0</v>
      </c>
      <c r="EA138">
        <v>0</v>
      </c>
      <c r="EB138">
        <v>0</v>
      </c>
      <c r="EC138">
        <v>0</v>
      </c>
      <c r="ED138">
        <v>0</v>
      </c>
      <c r="EE138">
        <v>0</v>
      </c>
      <c r="EF138">
        <v>0</v>
      </c>
      <c r="EG138">
        <v>0</v>
      </c>
      <c r="EH138">
        <v>0</v>
      </c>
      <c r="EI138">
        <v>0</v>
      </c>
      <c r="EJ138">
        <v>0</v>
      </c>
      <c r="EK138">
        <v>0</v>
      </c>
      <c r="EL138">
        <v>0</v>
      </c>
      <c r="EM138">
        <v>0</v>
      </c>
      <c r="EN138">
        <v>0</v>
      </c>
      <c r="EO138">
        <v>0</v>
      </c>
      <c r="EP138">
        <v>0</v>
      </c>
      <c r="EQ138">
        <v>0</v>
      </c>
      <c r="ER138">
        <v>0</v>
      </c>
      <c r="ES138">
        <v>0</v>
      </c>
      <c r="ET138">
        <v>0</v>
      </c>
      <c r="EU138">
        <v>0</v>
      </c>
      <c r="EV138">
        <v>0</v>
      </c>
      <c r="EW138">
        <v>0</v>
      </c>
      <c r="EX138">
        <v>0</v>
      </c>
      <c r="EY138">
        <v>0</v>
      </c>
      <c r="EZ138">
        <v>0</v>
      </c>
      <c r="FA138">
        <v>0</v>
      </c>
      <c r="FB138">
        <v>0</v>
      </c>
      <c r="FC138">
        <v>0</v>
      </c>
      <c r="FD138">
        <v>0</v>
      </c>
      <c r="FE138">
        <v>0</v>
      </c>
      <c r="FF138">
        <v>0</v>
      </c>
      <c r="FG138">
        <v>0</v>
      </c>
      <c r="FH138">
        <v>0</v>
      </c>
      <c r="FI138">
        <v>0</v>
      </c>
      <c r="FJ138">
        <v>0</v>
      </c>
      <c r="FK138">
        <v>0</v>
      </c>
      <c r="FL138">
        <v>0</v>
      </c>
      <c r="FM138">
        <v>0</v>
      </c>
      <c r="FN138">
        <v>0</v>
      </c>
      <c r="FO138">
        <v>0</v>
      </c>
      <c r="FP138">
        <v>0</v>
      </c>
      <c r="FQ138">
        <v>0</v>
      </c>
      <c r="FR138">
        <v>0</v>
      </c>
      <c r="FS138">
        <v>0</v>
      </c>
      <c r="FT138">
        <v>0</v>
      </c>
      <c r="FU138">
        <v>0</v>
      </c>
      <c r="FV138">
        <v>0</v>
      </c>
      <c r="FW138">
        <v>0</v>
      </c>
      <c r="FX138">
        <v>0</v>
      </c>
      <c r="FY138">
        <v>0</v>
      </c>
      <c r="FZ138">
        <v>0</v>
      </c>
      <c r="GA138">
        <v>0</v>
      </c>
      <c r="GB138">
        <v>0</v>
      </c>
      <c r="GC138">
        <v>0</v>
      </c>
      <c r="GD138">
        <v>0</v>
      </c>
      <c r="GE138">
        <v>0</v>
      </c>
      <c r="GF138">
        <v>0</v>
      </c>
      <c r="GG138">
        <v>0</v>
      </c>
      <c r="GH138">
        <v>0</v>
      </c>
      <c r="GI138">
        <v>0</v>
      </c>
      <c r="GJ138">
        <v>0</v>
      </c>
      <c r="GK138">
        <v>0</v>
      </c>
      <c r="GL138">
        <v>0</v>
      </c>
      <c r="GM138">
        <v>0</v>
      </c>
      <c r="GN138">
        <v>0</v>
      </c>
      <c r="GO138">
        <v>0</v>
      </c>
      <c r="GP138">
        <v>0</v>
      </c>
      <c r="GQ138">
        <v>0</v>
      </c>
      <c r="GR138">
        <v>0</v>
      </c>
      <c r="GS138">
        <v>0</v>
      </c>
      <c r="GT138">
        <v>0</v>
      </c>
      <c r="GU138">
        <v>0</v>
      </c>
      <c r="GV138">
        <v>0</v>
      </c>
      <c r="GW138">
        <v>0</v>
      </c>
      <c r="GX138">
        <v>0</v>
      </c>
      <c r="GY138">
        <v>0</v>
      </c>
      <c r="GZ138">
        <v>0</v>
      </c>
      <c r="HA138">
        <v>0</v>
      </c>
      <c r="HB138">
        <v>0</v>
      </c>
      <c r="HC138">
        <v>0</v>
      </c>
      <c r="HD138">
        <v>0</v>
      </c>
      <c r="HE138">
        <v>0</v>
      </c>
      <c r="HF138">
        <v>0</v>
      </c>
      <c r="HG138">
        <v>0</v>
      </c>
      <c r="HH138">
        <v>0</v>
      </c>
      <c r="HI138">
        <v>0</v>
      </c>
      <c r="HJ138">
        <v>0</v>
      </c>
      <c r="HK138">
        <v>0</v>
      </c>
      <c r="HL138">
        <v>0</v>
      </c>
      <c r="HM138" t="str">
        <v/>
      </c>
    </row>
    <row r="139" spans="2:221" x14ac:dyDescent="0.35">
      <c r="B139" t="str" cm="1">
        <f t="array" ref="B139:CX139">TRANSPOSE(_xlfn._xlws.SORT(_xlfn._xlws.FILTER(initialConditions[initial_conditions_level]&amp;" | "&amp;initialConditions[initial_conditions_name],initialConditions[experiment_ID]=A139)))</f>
        <v xml:space="preserve"> | </v>
      </c>
      <c r="C139" t="str">
        <v xml:space="preserve">0 | </v>
      </c>
      <c r="D139" t="str">
        <v xml:space="preserve">0 | </v>
      </c>
      <c r="E139" t="str">
        <v xml:space="preserve">0 | </v>
      </c>
      <c r="F139" t="str">
        <v xml:space="preserve">0 | </v>
      </c>
      <c r="G139" t="str">
        <v xml:space="preserve">0 | </v>
      </c>
      <c r="H139" t="str">
        <v xml:space="preserve">0 | </v>
      </c>
      <c r="I139" t="str">
        <v xml:space="preserve">0 | </v>
      </c>
      <c r="J139" t="str">
        <v xml:space="preserve">0 | </v>
      </c>
      <c r="K139" t="str">
        <v xml:space="preserve">0 | </v>
      </c>
      <c r="L139" t="str">
        <v xml:space="preserve">0 | </v>
      </c>
      <c r="M139" t="str">
        <v xml:space="preserve">0 | </v>
      </c>
      <c r="N139" t="str">
        <v xml:space="preserve">0 | </v>
      </c>
      <c r="O139" t="str">
        <v xml:space="preserve">0 | </v>
      </c>
      <c r="P139" t="str">
        <v xml:space="preserve">0 | </v>
      </c>
      <c r="Q139" t="str">
        <v xml:space="preserve">0 | </v>
      </c>
      <c r="R139" t="str">
        <v xml:space="preserve">0 | </v>
      </c>
      <c r="S139" t="str">
        <v xml:space="preserve">0 | </v>
      </c>
      <c r="T139" t="str">
        <v xml:space="preserve">0 | </v>
      </c>
      <c r="U139" t="str">
        <v xml:space="preserve">0 | </v>
      </c>
      <c r="V139" t="str">
        <v xml:space="preserve">0 | </v>
      </c>
      <c r="W139" t="str">
        <v xml:space="preserve">0 | </v>
      </c>
      <c r="X139" t="str">
        <v xml:space="preserve">0 | </v>
      </c>
      <c r="Y139" t="str">
        <v xml:space="preserve">0 | </v>
      </c>
      <c r="Z139" t="str">
        <v xml:space="preserve">0 | </v>
      </c>
      <c r="AA139" t="str">
        <v xml:space="preserve">0 | </v>
      </c>
      <c r="AB139" t="str">
        <v xml:space="preserve">0 | </v>
      </c>
      <c r="AC139" t="str">
        <v xml:space="preserve">0 | </v>
      </c>
      <c r="AD139" t="str">
        <v xml:space="preserve">0 | </v>
      </c>
      <c r="AE139" t="str">
        <v xml:space="preserve">0 | </v>
      </c>
      <c r="AF139" t="str">
        <v xml:space="preserve">0 | </v>
      </c>
      <c r="AG139" t="str">
        <v xml:space="preserve">0 | </v>
      </c>
      <c r="AH139" t="str">
        <v xml:space="preserve">0 | </v>
      </c>
      <c r="AI139" t="str">
        <v xml:space="preserve">0 | </v>
      </c>
      <c r="AJ139" t="str">
        <v xml:space="preserve">0 | </v>
      </c>
      <c r="AK139" t="str">
        <v xml:space="preserve">0 | </v>
      </c>
      <c r="AL139" t="str">
        <v xml:space="preserve">0 | </v>
      </c>
      <c r="AM139" t="str">
        <v xml:space="preserve">0 | </v>
      </c>
      <c r="AN139" t="str">
        <v xml:space="preserve">0 | </v>
      </c>
      <c r="AO139" t="str">
        <v xml:space="preserve">0 | </v>
      </c>
      <c r="AP139" t="str">
        <v xml:space="preserve">0 | </v>
      </c>
      <c r="AQ139" t="str">
        <v xml:space="preserve">0 | </v>
      </c>
      <c r="AR139" t="str">
        <v xml:space="preserve">0 | </v>
      </c>
      <c r="AS139" t="str">
        <v xml:space="preserve">0 | </v>
      </c>
      <c r="AT139" t="str">
        <v xml:space="preserve">0 | </v>
      </c>
      <c r="AU139" t="str">
        <v xml:space="preserve">0 | </v>
      </c>
      <c r="AV139" t="str">
        <v xml:space="preserve">0 | </v>
      </c>
      <c r="AW139" t="str">
        <v xml:space="preserve">0 | </v>
      </c>
      <c r="AX139" t="str">
        <v xml:space="preserve">0 | </v>
      </c>
      <c r="AY139" t="str">
        <v xml:space="preserve">0 | </v>
      </c>
      <c r="AZ139" t="str">
        <v xml:space="preserve">0 | </v>
      </c>
      <c r="BA139" t="str">
        <v xml:space="preserve">0 | </v>
      </c>
      <c r="BB139" t="str">
        <v xml:space="preserve">0 | </v>
      </c>
      <c r="BC139" t="str">
        <v xml:space="preserve">0 | </v>
      </c>
      <c r="BD139" t="str">
        <v xml:space="preserve">0 | </v>
      </c>
      <c r="BE139" t="str">
        <v xml:space="preserve">0 | </v>
      </c>
      <c r="BF139" t="str">
        <v xml:space="preserve">0 | </v>
      </c>
      <c r="BG139" t="str">
        <v xml:space="preserve">0 | </v>
      </c>
      <c r="BH139" t="str">
        <v xml:space="preserve">0 | </v>
      </c>
      <c r="BI139" t="str">
        <v xml:space="preserve">0 | </v>
      </c>
      <c r="BJ139" t="str">
        <v xml:space="preserve">0 | </v>
      </c>
      <c r="BK139" t="str">
        <v xml:space="preserve">0 | </v>
      </c>
      <c r="BL139" t="str">
        <v xml:space="preserve">0 | </v>
      </c>
      <c r="BM139" t="str">
        <v xml:space="preserve">0 | </v>
      </c>
      <c r="BN139" t="str">
        <v xml:space="preserve">0 | </v>
      </c>
      <c r="BO139" t="str">
        <v xml:space="preserve">0 | </v>
      </c>
      <c r="BP139" t="str">
        <v xml:space="preserve">0 | </v>
      </c>
      <c r="BQ139" t="str">
        <v xml:space="preserve">0 | </v>
      </c>
      <c r="BR139" t="str">
        <v xml:space="preserve">0 | </v>
      </c>
      <c r="BS139" t="str">
        <v xml:space="preserve">0 | </v>
      </c>
      <c r="BT139" t="str">
        <v xml:space="preserve">0 | </v>
      </c>
      <c r="BU139" t="str">
        <v xml:space="preserve">0 | </v>
      </c>
      <c r="BV139" t="str">
        <v xml:space="preserve">0 | </v>
      </c>
      <c r="BW139" t="str">
        <v xml:space="preserve">0 | </v>
      </c>
      <c r="BX139" t="str">
        <v xml:space="preserve">0 | </v>
      </c>
      <c r="BY139" t="str">
        <v xml:space="preserve">0 | </v>
      </c>
      <c r="BZ139" t="str">
        <v xml:space="preserve">0 | </v>
      </c>
      <c r="CA139" t="str">
        <v xml:space="preserve">0 | </v>
      </c>
      <c r="CB139" t="str">
        <v xml:space="preserve">0 | </v>
      </c>
      <c r="CC139" t="str">
        <v xml:space="preserve">0 | </v>
      </c>
      <c r="CD139" t="str">
        <v xml:space="preserve">0 | </v>
      </c>
      <c r="CE139" t="str">
        <v xml:space="preserve">0 | </v>
      </c>
      <c r="CF139" t="str">
        <v xml:space="preserve">0 | </v>
      </c>
      <c r="CG139" t="str">
        <v xml:space="preserve">0 | </v>
      </c>
      <c r="CH139" t="str">
        <v xml:space="preserve">0 | </v>
      </c>
      <c r="CI139" t="str">
        <v xml:space="preserve">0 | </v>
      </c>
      <c r="CJ139" t="str">
        <v xml:space="preserve">0 | </v>
      </c>
      <c r="CK139" t="str">
        <v xml:space="preserve">0 | </v>
      </c>
      <c r="CL139" t="str">
        <v xml:space="preserve">0 | </v>
      </c>
      <c r="CM139" t="str">
        <v xml:space="preserve">0 | </v>
      </c>
      <c r="CN139" t="str">
        <v xml:space="preserve">0 | </v>
      </c>
      <c r="CO139" t="str">
        <v xml:space="preserve">0 | </v>
      </c>
      <c r="CP139" t="str">
        <v xml:space="preserve">0 | </v>
      </c>
      <c r="CQ139" t="str">
        <v xml:space="preserve">0 | </v>
      </c>
      <c r="CR139" t="str">
        <v xml:space="preserve">0 | </v>
      </c>
      <c r="CS139" t="str">
        <v xml:space="preserve">0 | </v>
      </c>
      <c r="CT139" t="str">
        <v xml:space="preserve">0 | </v>
      </c>
      <c r="CU139" t="str">
        <v xml:space="preserve">0 | </v>
      </c>
      <c r="CV139" t="str">
        <v xml:space="preserve">0 | </v>
      </c>
      <c r="CW139" t="str">
        <v xml:space="preserve">0 | </v>
      </c>
      <c r="CX139" t="str">
        <v xml:space="preserve">0 | </v>
      </c>
      <c r="DQ139" cm="1">
        <f t="array" ref="DQ139:HM139">TRANSPOSE(_xlfn._xlws.SORT(_xlfn._xlws.FILTER(initialConditions[initial_conditions_level],initialConditions[experiment_ID]=A139)))</f>
        <v>0</v>
      </c>
      <c r="DR139">
        <v>0</v>
      </c>
      <c r="DS139">
        <v>0</v>
      </c>
      <c r="DT139">
        <v>0</v>
      </c>
      <c r="DU139">
        <v>0</v>
      </c>
      <c r="DV139">
        <v>0</v>
      </c>
      <c r="DW139">
        <v>0</v>
      </c>
      <c r="DX139">
        <v>0</v>
      </c>
      <c r="DY139">
        <v>0</v>
      </c>
      <c r="DZ139">
        <v>0</v>
      </c>
      <c r="EA139">
        <v>0</v>
      </c>
      <c r="EB139">
        <v>0</v>
      </c>
      <c r="EC139">
        <v>0</v>
      </c>
      <c r="ED139">
        <v>0</v>
      </c>
      <c r="EE139">
        <v>0</v>
      </c>
      <c r="EF139">
        <v>0</v>
      </c>
      <c r="EG139">
        <v>0</v>
      </c>
      <c r="EH139">
        <v>0</v>
      </c>
      <c r="EI139">
        <v>0</v>
      </c>
      <c r="EJ139">
        <v>0</v>
      </c>
      <c r="EK139">
        <v>0</v>
      </c>
      <c r="EL139">
        <v>0</v>
      </c>
      <c r="EM139">
        <v>0</v>
      </c>
      <c r="EN139">
        <v>0</v>
      </c>
      <c r="EO139">
        <v>0</v>
      </c>
      <c r="EP139">
        <v>0</v>
      </c>
      <c r="EQ139">
        <v>0</v>
      </c>
      <c r="ER139">
        <v>0</v>
      </c>
      <c r="ES139">
        <v>0</v>
      </c>
      <c r="ET139">
        <v>0</v>
      </c>
      <c r="EU139">
        <v>0</v>
      </c>
      <c r="EV139">
        <v>0</v>
      </c>
      <c r="EW139">
        <v>0</v>
      </c>
      <c r="EX139">
        <v>0</v>
      </c>
      <c r="EY139">
        <v>0</v>
      </c>
      <c r="EZ139">
        <v>0</v>
      </c>
      <c r="FA139">
        <v>0</v>
      </c>
      <c r="FB139">
        <v>0</v>
      </c>
      <c r="FC139">
        <v>0</v>
      </c>
      <c r="FD139">
        <v>0</v>
      </c>
      <c r="FE139">
        <v>0</v>
      </c>
      <c r="FF139">
        <v>0</v>
      </c>
      <c r="FG139">
        <v>0</v>
      </c>
      <c r="FH139">
        <v>0</v>
      </c>
      <c r="FI139">
        <v>0</v>
      </c>
      <c r="FJ139">
        <v>0</v>
      </c>
      <c r="FK139">
        <v>0</v>
      </c>
      <c r="FL139">
        <v>0</v>
      </c>
      <c r="FM139">
        <v>0</v>
      </c>
      <c r="FN139">
        <v>0</v>
      </c>
      <c r="FO139">
        <v>0</v>
      </c>
      <c r="FP139">
        <v>0</v>
      </c>
      <c r="FQ139">
        <v>0</v>
      </c>
      <c r="FR139">
        <v>0</v>
      </c>
      <c r="FS139">
        <v>0</v>
      </c>
      <c r="FT139">
        <v>0</v>
      </c>
      <c r="FU139">
        <v>0</v>
      </c>
      <c r="FV139">
        <v>0</v>
      </c>
      <c r="FW139">
        <v>0</v>
      </c>
      <c r="FX139">
        <v>0</v>
      </c>
      <c r="FY139">
        <v>0</v>
      </c>
      <c r="FZ139">
        <v>0</v>
      </c>
      <c r="GA139">
        <v>0</v>
      </c>
      <c r="GB139">
        <v>0</v>
      </c>
      <c r="GC139">
        <v>0</v>
      </c>
      <c r="GD139">
        <v>0</v>
      </c>
      <c r="GE139">
        <v>0</v>
      </c>
      <c r="GF139">
        <v>0</v>
      </c>
      <c r="GG139">
        <v>0</v>
      </c>
      <c r="GH139">
        <v>0</v>
      </c>
      <c r="GI139">
        <v>0</v>
      </c>
      <c r="GJ139">
        <v>0</v>
      </c>
      <c r="GK139">
        <v>0</v>
      </c>
      <c r="GL139">
        <v>0</v>
      </c>
      <c r="GM139">
        <v>0</v>
      </c>
      <c r="GN139">
        <v>0</v>
      </c>
      <c r="GO139">
        <v>0</v>
      </c>
      <c r="GP139">
        <v>0</v>
      </c>
      <c r="GQ139">
        <v>0</v>
      </c>
      <c r="GR139">
        <v>0</v>
      </c>
      <c r="GS139">
        <v>0</v>
      </c>
      <c r="GT139">
        <v>0</v>
      </c>
      <c r="GU139">
        <v>0</v>
      </c>
      <c r="GV139">
        <v>0</v>
      </c>
      <c r="GW139">
        <v>0</v>
      </c>
      <c r="GX139">
        <v>0</v>
      </c>
      <c r="GY139">
        <v>0</v>
      </c>
      <c r="GZ139">
        <v>0</v>
      </c>
      <c r="HA139">
        <v>0</v>
      </c>
      <c r="HB139">
        <v>0</v>
      </c>
      <c r="HC139">
        <v>0</v>
      </c>
      <c r="HD139">
        <v>0</v>
      </c>
      <c r="HE139">
        <v>0</v>
      </c>
      <c r="HF139">
        <v>0</v>
      </c>
      <c r="HG139">
        <v>0</v>
      </c>
      <c r="HH139">
        <v>0</v>
      </c>
      <c r="HI139">
        <v>0</v>
      </c>
      <c r="HJ139">
        <v>0</v>
      </c>
      <c r="HK139">
        <v>0</v>
      </c>
      <c r="HL139">
        <v>0</v>
      </c>
      <c r="HM139" t="str">
        <v/>
      </c>
    </row>
    <row r="140" spans="2:221" x14ac:dyDescent="0.35">
      <c r="B140" t="str" cm="1">
        <f t="array" ref="B140:CX140">TRANSPOSE(_xlfn._xlws.SORT(_xlfn._xlws.FILTER(initialConditions[initial_conditions_level]&amp;" | "&amp;initialConditions[initial_conditions_name],initialConditions[experiment_ID]=A140)))</f>
        <v xml:space="preserve"> | </v>
      </c>
      <c r="C140" t="str">
        <v xml:space="preserve">0 | </v>
      </c>
      <c r="D140" t="str">
        <v xml:space="preserve">0 | </v>
      </c>
      <c r="E140" t="str">
        <v xml:space="preserve">0 | </v>
      </c>
      <c r="F140" t="str">
        <v xml:space="preserve">0 | </v>
      </c>
      <c r="G140" t="str">
        <v xml:space="preserve">0 | </v>
      </c>
      <c r="H140" t="str">
        <v xml:space="preserve">0 | </v>
      </c>
      <c r="I140" t="str">
        <v xml:space="preserve">0 | </v>
      </c>
      <c r="J140" t="str">
        <v xml:space="preserve">0 | </v>
      </c>
      <c r="K140" t="str">
        <v xml:space="preserve">0 | </v>
      </c>
      <c r="L140" t="str">
        <v xml:space="preserve">0 | </v>
      </c>
      <c r="M140" t="str">
        <v xml:space="preserve">0 | </v>
      </c>
      <c r="N140" t="str">
        <v xml:space="preserve">0 | </v>
      </c>
      <c r="O140" t="str">
        <v xml:space="preserve">0 | </v>
      </c>
      <c r="P140" t="str">
        <v xml:space="preserve">0 | </v>
      </c>
      <c r="Q140" t="str">
        <v xml:space="preserve">0 | </v>
      </c>
      <c r="R140" t="str">
        <v xml:space="preserve">0 | </v>
      </c>
      <c r="S140" t="str">
        <v xml:space="preserve">0 | </v>
      </c>
      <c r="T140" t="str">
        <v xml:space="preserve">0 | </v>
      </c>
      <c r="U140" t="str">
        <v xml:space="preserve">0 | </v>
      </c>
      <c r="V140" t="str">
        <v xml:space="preserve">0 | </v>
      </c>
      <c r="W140" t="str">
        <v xml:space="preserve">0 | </v>
      </c>
      <c r="X140" t="str">
        <v xml:space="preserve">0 | </v>
      </c>
      <c r="Y140" t="str">
        <v xml:space="preserve">0 | </v>
      </c>
      <c r="Z140" t="str">
        <v xml:space="preserve">0 | </v>
      </c>
      <c r="AA140" t="str">
        <v xml:space="preserve">0 | </v>
      </c>
      <c r="AB140" t="str">
        <v xml:space="preserve">0 | </v>
      </c>
      <c r="AC140" t="str">
        <v xml:space="preserve">0 | </v>
      </c>
      <c r="AD140" t="str">
        <v xml:space="preserve">0 | </v>
      </c>
      <c r="AE140" t="str">
        <v xml:space="preserve">0 | </v>
      </c>
      <c r="AF140" t="str">
        <v xml:space="preserve">0 | </v>
      </c>
      <c r="AG140" t="str">
        <v xml:space="preserve">0 | </v>
      </c>
      <c r="AH140" t="str">
        <v xml:space="preserve">0 | </v>
      </c>
      <c r="AI140" t="str">
        <v xml:space="preserve">0 | </v>
      </c>
      <c r="AJ140" t="str">
        <v xml:space="preserve">0 | </v>
      </c>
      <c r="AK140" t="str">
        <v xml:space="preserve">0 | </v>
      </c>
      <c r="AL140" t="str">
        <v xml:space="preserve">0 | </v>
      </c>
      <c r="AM140" t="str">
        <v xml:space="preserve">0 | </v>
      </c>
      <c r="AN140" t="str">
        <v xml:space="preserve">0 | </v>
      </c>
      <c r="AO140" t="str">
        <v xml:space="preserve">0 | </v>
      </c>
      <c r="AP140" t="str">
        <v xml:space="preserve">0 | </v>
      </c>
      <c r="AQ140" t="str">
        <v xml:space="preserve">0 | </v>
      </c>
      <c r="AR140" t="str">
        <v xml:space="preserve">0 | </v>
      </c>
      <c r="AS140" t="str">
        <v xml:space="preserve">0 | </v>
      </c>
      <c r="AT140" t="str">
        <v xml:space="preserve">0 | </v>
      </c>
      <c r="AU140" t="str">
        <v xml:space="preserve">0 | </v>
      </c>
      <c r="AV140" t="str">
        <v xml:space="preserve">0 | </v>
      </c>
      <c r="AW140" t="str">
        <v xml:space="preserve">0 | </v>
      </c>
      <c r="AX140" t="str">
        <v xml:space="preserve">0 | </v>
      </c>
      <c r="AY140" t="str">
        <v xml:space="preserve">0 | </v>
      </c>
      <c r="AZ140" t="str">
        <v xml:space="preserve">0 | </v>
      </c>
      <c r="BA140" t="str">
        <v xml:space="preserve">0 | </v>
      </c>
      <c r="BB140" t="str">
        <v xml:space="preserve">0 | </v>
      </c>
      <c r="BC140" t="str">
        <v xml:space="preserve">0 | </v>
      </c>
      <c r="BD140" t="str">
        <v xml:space="preserve">0 | </v>
      </c>
      <c r="BE140" t="str">
        <v xml:space="preserve">0 | </v>
      </c>
      <c r="BF140" t="str">
        <v xml:space="preserve">0 | </v>
      </c>
      <c r="BG140" t="str">
        <v xml:space="preserve">0 | </v>
      </c>
      <c r="BH140" t="str">
        <v xml:space="preserve">0 | </v>
      </c>
      <c r="BI140" t="str">
        <v xml:space="preserve">0 | </v>
      </c>
      <c r="BJ140" t="str">
        <v xml:space="preserve">0 | </v>
      </c>
      <c r="BK140" t="str">
        <v xml:space="preserve">0 | </v>
      </c>
      <c r="BL140" t="str">
        <v xml:space="preserve">0 | </v>
      </c>
      <c r="BM140" t="str">
        <v xml:space="preserve">0 | </v>
      </c>
      <c r="BN140" t="str">
        <v xml:space="preserve">0 | </v>
      </c>
      <c r="BO140" t="str">
        <v xml:space="preserve">0 | </v>
      </c>
      <c r="BP140" t="str">
        <v xml:space="preserve">0 | </v>
      </c>
      <c r="BQ140" t="str">
        <v xml:space="preserve">0 | </v>
      </c>
      <c r="BR140" t="str">
        <v xml:space="preserve">0 | </v>
      </c>
      <c r="BS140" t="str">
        <v xml:space="preserve">0 | </v>
      </c>
      <c r="BT140" t="str">
        <v xml:space="preserve">0 | </v>
      </c>
      <c r="BU140" t="str">
        <v xml:space="preserve">0 | </v>
      </c>
      <c r="BV140" t="str">
        <v xml:space="preserve">0 | </v>
      </c>
      <c r="BW140" t="str">
        <v xml:space="preserve">0 | </v>
      </c>
      <c r="BX140" t="str">
        <v xml:space="preserve">0 | </v>
      </c>
      <c r="BY140" t="str">
        <v xml:space="preserve">0 | </v>
      </c>
      <c r="BZ140" t="str">
        <v xml:space="preserve">0 | </v>
      </c>
      <c r="CA140" t="str">
        <v xml:space="preserve">0 | </v>
      </c>
      <c r="CB140" t="str">
        <v xml:space="preserve">0 | </v>
      </c>
      <c r="CC140" t="str">
        <v xml:space="preserve">0 | </v>
      </c>
      <c r="CD140" t="str">
        <v xml:space="preserve">0 | </v>
      </c>
      <c r="CE140" t="str">
        <v xml:space="preserve">0 | </v>
      </c>
      <c r="CF140" t="str">
        <v xml:space="preserve">0 | </v>
      </c>
      <c r="CG140" t="str">
        <v xml:space="preserve">0 | </v>
      </c>
      <c r="CH140" t="str">
        <v xml:space="preserve">0 | </v>
      </c>
      <c r="CI140" t="str">
        <v xml:space="preserve">0 | </v>
      </c>
      <c r="CJ140" t="str">
        <v xml:space="preserve">0 | </v>
      </c>
      <c r="CK140" t="str">
        <v xml:space="preserve">0 | </v>
      </c>
      <c r="CL140" t="str">
        <v xml:space="preserve">0 | </v>
      </c>
      <c r="CM140" t="str">
        <v xml:space="preserve">0 | </v>
      </c>
      <c r="CN140" t="str">
        <v xml:space="preserve">0 | </v>
      </c>
      <c r="CO140" t="str">
        <v xml:space="preserve">0 | </v>
      </c>
      <c r="CP140" t="str">
        <v xml:space="preserve">0 | </v>
      </c>
      <c r="CQ140" t="str">
        <v xml:space="preserve">0 | </v>
      </c>
      <c r="CR140" t="str">
        <v xml:space="preserve">0 | </v>
      </c>
      <c r="CS140" t="str">
        <v xml:space="preserve">0 | </v>
      </c>
      <c r="CT140" t="str">
        <v xml:space="preserve">0 | </v>
      </c>
      <c r="CU140" t="str">
        <v xml:space="preserve">0 | </v>
      </c>
      <c r="CV140" t="str">
        <v xml:space="preserve">0 | </v>
      </c>
      <c r="CW140" t="str">
        <v xml:space="preserve">0 | </v>
      </c>
      <c r="CX140" t="str">
        <v xml:space="preserve">0 | </v>
      </c>
      <c r="DQ140" cm="1">
        <f t="array" ref="DQ140:HM140">TRANSPOSE(_xlfn._xlws.SORT(_xlfn._xlws.FILTER(initialConditions[initial_conditions_level],initialConditions[experiment_ID]=A140)))</f>
        <v>0</v>
      </c>
      <c r="DR140">
        <v>0</v>
      </c>
      <c r="DS140">
        <v>0</v>
      </c>
      <c r="DT140">
        <v>0</v>
      </c>
      <c r="DU140">
        <v>0</v>
      </c>
      <c r="DV140">
        <v>0</v>
      </c>
      <c r="DW140">
        <v>0</v>
      </c>
      <c r="DX140">
        <v>0</v>
      </c>
      <c r="DY140">
        <v>0</v>
      </c>
      <c r="DZ140">
        <v>0</v>
      </c>
      <c r="EA140">
        <v>0</v>
      </c>
      <c r="EB140">
        <v>0</v>
      </c>
      <c r="EC140">
        <v>0</v>
      </c>
      <c r="ED140">
        <v>0</v>
      </c>
      <c r="EE140">
        <v>0</v>
      </c>
      <c r="EF140">
        <v>0</v>
      </c>
      <c r="EG140">
        <v>0</v>
      </c>
      <c r="EH140">
        <v>0</v>
      </c>
      <c r="EI140">
        <v>0</v>
      </c>
      <c r="EJ140">
        <v>0</v>
      </c>
      <c r="EK140">
        <v>0</v>
      </c>
      <c r="EL140">
        <v>0</v>
      </c>
      <c r="EM140">
        <v>0</v>
      </c>
      <c r="EN140">
        <v>0</v>
      </c>
      <c r="EO140">
        <v>0</v>
      </c>
      <c r="EP140">
        <v>0</v>
      </c>
      <c r="EQ140">
        <v>0</v>
      </c>
      <c r="ER140">
        <v>0</v>
      </c>
      <c r="ES140">
        <v>0</v>
      </c>
      <c r="ET140">
        <v>0</v>
      </c>
      <c r="EU140">
        <v>0</v>
      </c>
      <c r="EV140">
        <v>0</v>
      </c>
      <c r="EW140">
        <v>0</v>
      </c>
      <c r="EX140">
        <v>0</v>
      </c>
      <c r="EY140">
        <v>0</v>
      </c>
      <c r="EZ140">
        <v>0</v>
      </c>
      <c r="FA140">
        <v>0</v>
      </c>
      <c r="FB140">
        <v>0</v>
      </c>
      <c r="FC140">
        <v>0</v>
      </c>
      <c r="FD140">
        <v>0</v>
      </c>
      <c r="FE140">
        <v>0</v>
      </c>
      <c r="FF140">
        <v>0</v>
      </c>
      <c r="FG140">
        <v>0</v>
      </c>
      <c r="FH140">
        <v>0</v>
      </c>
      <c r="FI140">
        <v>0</v>
      </c>
      <c r="FJ140">
        <v>0</v>
      </c>
      <c r="FK140">
        <v>0</v>
      </c>
      <c r="FL140">
        <v>0</v>
      </c>
      <c r="FM140">
        <v>0</v>
      </c>
      <c r="FN140">
        <v>0</v>
      </c>
      <c r="FO140">
        <v>0</v>
      </c>
      <c r="FP140">
        <v>0</v>
      </c>
      <c r="FQ140">
        <v>0</v>
      </c>
      <c r="FR140">
        <v>0</v>
      </c>
      <c r="FS140">
        <v>0</v>
      </c>
      <c r="FT140">
        <v>0</v>
      </c>
      <c r="FU140">
        <v>0</v>
      </c>
      <c r="FV140">
        <v>0</v>
      </c>
      <c r="FW140">
        <v>0</v>
      </c>
      <c r="FX140">
        <v>0</v>
      </c>
      <c r="FY140">
        <v>0</v>
      </c>
      <c r="FZ140">
        <v>0</v>
      </c>
      <c r="GA140">
        <v>0</v>
      </c>
      <c r="GB140">
        <v>0</v>
      </c>
      <c r="GC140">
        <v>0</v>
      </c>
      <c r="GD140">
        <v>0</v>
      </c>
      <c r="GE140">
        <v>0</v>
      </c>
      <c r="GF140">
        <v>0</v>
      </c>
      <c r="GG140">
        <v>0</v>
      </c>
      <c r="GH140">
        <v>0</v>
      </c>
      <c r="GI140">
        <v>0</v>
      </c>
      <c r="GJ140">
        <v>0</v>
      </c>
      <c r="GK140">
        <v>0</v>
      </c>
      <c r="GL140">
        <v>0</v>
      </c>
      <c r="GM140">
        <v>0</v>
      </c>
      <c r="GN140">
        <v>0</v>
      </c>
      <c r="GO140">
        <v>0</v>
      </c>
      <c r="GP140">
        <v>0</v>
      </c>
      <c r="GQ140">
        <v>0</v>
      </c>
      <c r="GR140">
        <v>0</v>
      </c>
      <c r="GS140">
        <v>0</v>
      </c>
      <c r="GT140">
        <v>0</v>
      </c>
      <c r="GU140">
        <v>0</v>
      </c>
      <c r="GV140">
        <v>0</v>
      </c>
      <c r="GW140">
        <v>0</v>
      </c>
      <c r="GX140">
        <v>0</v>
      </c>
      <c r="GY140">
        <v>0</v>
      </c>
      <c r="GZ140">
        <v>0</v>
      </c>
      <c r="HA140">
        <v>0</v>
      </c>
      <c r="HB140">
        <v>0</v>
      </c>
      <c r="HC140">
        <v>0</v>
      </c>
      <c r="HD140">
        <v>0</v>
      </c>
      <c r="HE140">
        <v>0</v>
      </c>
      <c r="HF140">
        <v>0</v>
      </c>
      <c r="HG140">
        <v>0</v>
      </c>
      <c r="HH140">
        <v>0</v>
      </c>
      <c r="HI140">
        <v>0</v>
      </c>
      <c r="HJ140">
        <v>0</v>
      </c>
      <c r="HK140">
        <v>0</v>
      </c>
      <c r="HL140">
        <v>0</v>
      </c>
      <c r="HM140" t="str">
        <v/>
      </c>
    </row>
    <row r="141" spans="2:221" x14ac:dyDescent="0.35">
      <c r="B141" t="str" cm="1">
        <f t="array" ref="B141:CX141">TRANSPOSE(_xlfn._xlws.SORT(_xlfn._xlws.FILTER(initialConditions[initial_conditions_level]&amp;" | "&amp;initialConditions[initial_conditions_name],initialConditions[experiment_ID]=A141)))</f>
        <v xml:space="preserve"> | </v>
      </c>
      <c r="C141" t="str">
        <v xml:space="preserve">0 | </v>
      </c>
      <c r="D141" t="str">
        <v xml:space="preserve">0 | </v>
      </c>
      <c r="E141" t="str">
        <v xml:space="preserve">0 | </v>
      </c>
      <c r="F141" t="str">
        <v xml:space="preserve">0 | </v>
      </c>
      <c r="G141" t="str">
        <v xml:space="preserve">0 | </v>
      </c>
      <c r="H141" t="str">
        <v xml:space="preserve">0 | </v>
      </c>
      <c r="I141" t="str">
        <v xml:space="preserve">0 | </v>
      </c>
      <c r="J141" t="str">
        <v xml:space="preserve">0 | </v>
      </c>
      <c r="K141" t="str">
        <v xml:space="preserve">0 | </v>
      </c>
      <c r="L141" t="str">
        <v xml:space="preserve">0 | </v>
      </c>
      <c r="M141" t="str">
        <v xml:space="preserve">0 | </v>
      </c>
      <c r="N141" t="str">
        <v xml:space="preserve">0 | </v>
      </c>
      <c r="O141" t="str">
        <v xml:space="preserve">0 | </v>
      </c>
      <c r="P141" t="str">
        <v xml:space="preserve">0 | </v>
      </c>
      <c r="Q141" t="str">
        <v xml:space="preserve">0 | </v>
      </c>
      <c r="R141" t="str">
        <v xml:space="preserve">0 | </v>
      </c>
      <c r="S141" t="str">
        <v xml:space="preserve">0 | </v>
      </c>
      <c r="T141" t="str">
        <v xml:space="preserve">0 | </v>
      </c>
      <c r="U141" t="str">
        <v xml:space="preserve">0 | </v>
      </c>
      <c r="V141" t="str">
        <v xml:space="preserve">0 | </v>
      </c>
      <c r="W141" t="str">
        <v xml:space="preserve">0 | </v>
      </c>
      <c r="X141" t="str">
        <v xml:space="preserve">0 | </v>
      </c>
      <c r="Y141" t="str">
        <v xml:space="preserve">0 | </v>
      </c>
      <c r="Z141" t="str">
        <v xml:space="preserve">0 | </v>
      </c>
      <c r="AA141" t="str">
        <v xml:space="preserve">0 | </v>
      </c>
      <c r="AB141" t="str">
        <v xml:space="preserve">0 | </v>
      </c>
      <c r="AC141" t="str">
        <v xml:space="preserve">0 | </v>
      </c>
      <c r="AD141" t="str">
        <v xml:space="preserve">0 | </v>
      </c>
      <c r="AE141" t="str">
        <v xml:space="preserve">0 | </v>
      </c>
      <c r="AF141" t="str">
        <v xml:space="preserve">0 | </v>
      </c>
      <c r="AG141" t="str">
        <v xml:space="preserve">0 | </v>
      </c>
      <c r="AH141" t="str">
        <v xml:space="preserve">0 | </v>
      </c>
      <c r="AI141" t="str">
        <v xml:space="preserve">0 | </v>
      </c>
      <c r="AJ141" t="str">
        <v xml:space="preserve">0 | </v>
      </c>
      <c r="AK141" t="str">
        <v xml:space="preserve">0 | </v>
      </c>
      <c r="AL141" t="str">
        <v xml:space="preserve">0 | </v>
      </c>
      <c r="AM141" t="str">
        <v xml:space="preserve">0 | </v>
      </c>
      <c r="AN141" t="str">
        <v xml:space="preserve">0 | </v>
      </c>
      <c r="AO141" t="str">
        <v xml:space="preserve">0 | </v>
      </c>
      <c r="AP141" t="str">
        <v xml:space="preserve">0 | </v>
      </c>
      <c r="AQ141" t="str">
        <v xml:space="preserve">0 | </v>
      </c>
      <c r="AR141" t="str">
        <v xml:space="preserve">0 | </v>
      </c>
      <c r="AS141" t="str">
        <v xml:space="preserve">0 | </v>
      </c>
      <c r="AT141" t="str">
        <v xml:space="preserve">0 | </v>
      </c>
      <c r="AU141" t="str">
        <v xml:space="preserve">0 | </v>
      </c>
      <c r="AV141" t="str">
        <v xml:space="preserve">0 | </v>
      </c>
      <c r="AW141" t="str">
        <v xml:space="preserve">0 | </v>
      </c>
      <c r="AX141" t="str">
        <v xml:space="preserve">0 | </v>
      </c>
      <c r="AY141" t="str">
        <v xml:space="preserve">0 | </v>
      </c>
      <c r="AZ141" t="str">
        <v xml:space="preserve">0 | </v>
      </c>
      <c r="BA141" t="str">
        <v xml:space="preserve">0 | </v>
      </c>
      <c r="BB141" t="str">
        <v xml:space="preserve">0 | </v>
      </c>
      <c r="BC141" t="str">
        <v xml:space="preserve">0 | </v>
      </c>
      <c r="BD141" t="str">
        <v xml:space="preserve">0 | </v>
      </c>
      <c r="BE141" t="str">
        <v xml:space="preserve">0 | </v>
      </c>
      <c r="BF141" t="str">
        <v xml:space="preserve">0 | </v>
      </c>
      <c r="BG141" t="str">
        <v xml:space="preserve">0 | </v>
      </c>
      <c r="BH141" t="str">
        <v xml:space="preserve">0 | </v>
      </c>
      <c r="BI141" t="str">
        <v xml:space="preserve">0 | </v>
      </c>
      <c r="BJ141" t="str">
        <v xml:space="preserve">0 | </v>
      </c>
      <c r="BK141" t="str">
        <v xml:space="preserve">0 | </v>
      </c>
      <c r="BL141" t="str">
        <v xml:space="preserve">0 | </v>
      </c>
      <c r="BM141" t="str">
        <v xml:space="preserve">0 | </v>
      </c>
      <c r="BN141" t="str">
        <v xml:space="preserve">0 | </v>
      </c>
      <c r="BO141" t="str">
        <v xml:space="preserve">0 | </v>
      </c>
      <c r="BP141" t="str">
        <v xml:space="preserve">0 | </v>
      </c>
      <c r="BQ141" t="str">
        <v xml:space="preserve">0 | </v>
      </c>
      <c r="BR141" t="str">
        <v xml:space="preserve">0 | </v>
      </c>
      <c r="BS141" t="str">
        <v xml:space="preserve">0 | </v>
      </c>
      <c r="BT141" t="str">
        <v xml:space="preserve">0 | </v>
      </c>
      <c r="BU141" t="str">
        <v xml:space="preserve">0 | </v>
      </c>
      <c r="BV141" t="str">
        <v xml:space="preserve">0 | </v>
      </c>
      <c r="BW141" t="str">
        <v xml:space="preserve">0 | </v>
      </c>
      <c r="BX141" t="str">
        <v xml:space="preserve">0 | </v>
      </c>
      <c r="BY141" t="str">
        <v xml:space="preserve">0 | </v>
      </c>
      <c r="BZ141" t="str">
        <v xml:space="preserve">0 | </v>
      </c>
      <c r="CA141" t="str">
        <v xml:space="preserve">0 | </v>
      </c>
      <c r="CB141" t="str">
        <v xml:space="preserve">0 | </v>
      </c>
      <c r="CC141" t="str">
        <v xml:space="preserve">0 | </v>
      </c>
      <c r="CD141" t="str">
        <v xml:space="preserve">0 | </v>
      </c>
      <c r="CE141" t="str">
        <v xml:space="preserve">0 | </v>
      </c>
      <c r="CF141" t="str">
        <v xml:space="preserve">0 | </v>
      </c>
      <c r="CG141" t="str">
        <v xml:space="preserve">0 | </v>
      </c>
      <c r="CH141" t="str">
        <v xml:space="preserve">0 | </v>
      </c>
      <c r="CI141" t="str">
        <v xml:space="preserve">0 | </v>
      </c>
      <c r="CJ141" t="str">
        <v xml:space="preserve">0 | </v>
      </c>
      <c r="CK141" t="str">
        <v xml:space="preserve">0 | </v>
      </c>
      <c r="CL141" t="str">
        <v xml:space="preserve">0 | </v>
      </c>
      <c r="CM141" t="str">
        <v xml:space="preserve">0 | </v>
      </c>
      <c r="CN141" t="str">
        <v xml:space="preserve">0 | </v>
      </c>
      <c r="CO141" t="str">
        <v xml:space="preserve">0 | </v>
      </c>
      <c r="CP141" t="str">
        <v xml:space="preserve">0 | </v>
      </c>
      <c r="CQ141" t="str">
        <v xml:space="preserve">0 | </v>
      </c>
      <c r="CR141" t="str">
        <v xml:space="preserve">0 | </v>
      </c>
      <c r="CS141" t="str">
        <v xml:space="preserve">0 | </v>
      </c>
      <c r="CT141" t="str">
        <v xml:space="preserve">0 | </v>
      </c>
      <c r="CU141" t="str">
        <v xml:space="preserve">0 | </v>
      </c>
      <c r="CV141" t="str">
        <v xml:space="preserve">0 | </v>
      </c>
      <c r="CW141" t="str">
        <v xml:space="preserve">0 | </v>
      </c>
      <c r="CX141" t="str">
        <v xml:space="preserve">0 | </v>
      </c>
      <c r="DQ141" cm="1">
        <f t="array" ref="DQ141:HM141">TRANSPOSE(_xlfn._xlws.SORT(_xlfn._xlws.FILTER(initialConditions[initial_conditions_level],initialConditions[experiment_ID]=A141)))</f>
        <v>0</v>
      </c>
      <c r="DR141">
        <v>0</v>
      </c>
      <c r="DS141">
        <v>0</v>
      </c>
      <c r="DT141">
        <v>0</v>
      </c>
      <c r="DU141">
        <v>0</v>
      </c>
      <c r="DV141">
        <v>0</v>
      </c>
      <c r="DW141">
        <v>0</v>
      </c>
      <c r="DX141">
        <v>0</v>
      </c>
      <c r="DY141">
        <v>0</v>
      </c>
      <c r="DZ141">
        <v>0</v>
      </c>
      <c r="EA141">
        <v>0</v>
      </c>
      <c r="EB141">
        <v>0</v>
      </c>
      <c r="EC141">
        <v>0</v>
      </c>
      <c r="ED141">
        <v>0</v>
      </c>
      <c r="EE141">
        <v>0</v>
      </c>
      <c r="EF141">
        <v>0</v>
      </c>
      <c r="EG141">
        <v>0</v>
      </c>
      <c r="EH141">
        <v>0</v>
      </c>
      <c r="EI141">
        <v>0</v>
      </c>
      <c r="EJ141">
        <v>0</v>
      </c>
      <c r="EK141">
        <v>0</v>
      </c>
      <c r="EL141">
        <v>0</v>
      </c>
      <c r="EM141">
        <v>0</v>
      </c>
      <c r="EN141">
        <v>0</v>
      </c>
      <c r="EO141">
        <v>0</v>
      </c>
      <c r="EP141">
        <v>0</v>
      </c>
      <c r="EQ141">
        <v>0</v>
      </c>
      <c r="ER141">
        <v>0</v>
      </c>
      <c r="ES141">
        <v>0</v>
      </c>
      <c r="ET141">
        <v>0</v>
      </c>
      <c r="EU141">
        <v>0</v>
      </c>
      <c r="EV141">
        <v>0</v>
      </c>
      <c r="EW141">
        <v>0</v>
      </c>
      <c r="EX141">
        <v>0</v>
      </c>
      <c r="EY141">
        <v>0</v>
      </c>
      <c r="EZ141">
        <v>0</v>
      </c>
      <c r="FA141">
        <v>0</v>
      </c>
      <c r="FB141">
        <v>0</v>
      </c>
      <c r="FC141">
        <v>0</v>
      </c>
      <c r="FD141">
        <v>0</v>
      </c>
      <c r="FE141">
        <v>0</v>
      </c>
      <c r="FF141">
        <v>0</v>
      </c>
      <c r="FG141">
        <v>0</v>
      </c>
      <c r="FH141">
        <v>0</v>
      </c>
      <c r="FI141">
        <v>0</v>
      </c>
      <c r="FJ141">
        <v>0</v>
      </c>
      <c r="FK141">
        <v>0</v>
      </c>
      <c r="FL141">
        <v>0</v>
      </c>
      <c r="FM141">
        <v>0</v>
      </c>
      <c r="FN141">
        <v>0</v>
      </c>
      <c r="FO141">
        <v>0</v>
      </c>
      <c r="FP141">
        <v>0</v>
      </c>
      <c r="FQ141">
        <v>0</v>
      </c>
      <c r="FR141">
        <v>0</v>
      </c>
      <c r="FS141">
        <v>0</v>
      </c>
      <c r="FT141">
        <v>0</v>
      </c>
      <c r="FU141">
        <v>0</v>
      </c>
      <c r="FV141">
        <v>0</v>
      </c>
      <c r="FW141">
        <v>0</v>
      </c>
      <c r="FX141">
        <v>0</v>
      </c>
      <c r="FY141">
        <v>0</v>
      </c>
      <c r="FZ141">
        <v>0</v>
      </c>
      <c r="GA141">
        <v>0</v>
      </c>
      <c r="GB141">
        <v>0</v>
      </c>
      <c r="GC141">
        <v>0</v>
      </c>
      <c r="GD141">
        <v>0</v>
      </c>
      <c r="GE141">
        <v>0</v>
      </c>
      <c r="GF141">
        <v>0</v>
      </c>
      <c r="GG141">
        <v>0</v>
      </c>
      <c r="GH141">
        <v>0</v>
      </c>
      <c r="GI141">
        <v>0</v>
      </c>
      <c r="GJ141">
        <v>0</v>
      </c>
      <c r="GK141">
        <v>0</v>
      </c>
      <c r="GL141">
        <v>0</v>
      </c>
      <c r="GM141">
        <v>0</v>
      </c>
      <c r="GN141">
        <v>0</v>
      </c>
      <c r="GO141">
        <v>0</v>
      </c>
      <c r="GP141">
        <v>0</v>
      </c>
      <c r="GQ141">
        <v>0</v>
      </c>
      <c r="GR141">
        <v>0</v>
      </c>
      <c r="GS141">
        <v>0</v>
      </c>
      <c r="GT141">
        <v>0</v>
      </c>
      <c r="GU141">
        <v>0</v>
      </c>
      <c r="GV141">
        <v>0</v>
      </c>
      <c r="GW141">
        <v>0</v>
      </c>
      <c r="GX141">
        <v>0</v>
      </c>
      <c r="GY141">
        <v>0</v>
      </c>
      <c r="GZ141">
        <v>0</v>
      </c>
      <c r="HA141">
        <v>0</v>
      </c>
      <c r="HB141">
        <v>0</v>
      </c>
      <c r="HC141">
        <v>0</v>
      </c>
      <c r="HD141">
        <v>0</v>
      </c>
      <c r="HE141">
        <v>0</v>
      </c>
      <c r="HF141">
        <v>0</v>
      </c>
      <c r="HG141">
        <v>0</v>
      </c>
      <c r="HH141">
        <v>0</v>
      </c>
      <c r="HI141">
        <v>0</v>
      </c>
      <c r="HJ141">
        <v>0</v>
      </c>
      <c r="HK141">
        <v>0</v>
      </c>
      <c r="HL141">
        <v>0</v>
      </c>
      <c r="HM141" t="str">
        <v/>
      </c>
    </row>
    <row r="142" spans="2:221" x14ac:dyDescent="0.35">
      <c r="B142" t="str" cm="1">
        <f t="array" ref="B142:CX142">TRANSPOSE(_xlfn._xlws.SORT(_xlfn._xlws.FILTER(initialConditions[initial_conditions_level]&amp;" | "&amp;initialConditions[initial_conditions_name],initialConditions[experiment_ID]=A142)))</f>
        <v xml:space="preserve"> | </v>
      </c>
      <c r="C142" t="str">
        <v xml:space="preserve">0 | </v>
      </c>
      <c r="D142" t="str">
        <v xml:space="preserve">0 | </v>
      </c>
      <c r="E142" t="str">
        <v xml:space="preserve">0 | </v>
      </c>
      <c r="F142" t="str">
        <v xml:space="preserve">0 | </v>
      </c>
      <c r="G142" t="str">
        <v xml:space="preserve">0 | </v>
      </c>
      <c r="H142" t="str">
        <v xml:space="preserve">0 | </v>
      </c>
      <c r="I142" t="str">
        <v xml:space="preserve">0 | </v>
      </c>
      <c r="J142" t="str">
        <v xml:space="preserve">0 | </v>
      </c>
      <c r="K142" t="str">
        <v xml:space="preserve">0 | </v>
      </c>
      <c r="L142" t="str">
        <v xml:space="preserve">0 | </v>
      </c>
      <c r="M142" t="str">
        <v xml:space="preserve">0 | </v>
      </c>
      <c r="N142" t="str">
        <v xml:space="preserve">0 | </v>
      </c>
      <c r="O142" t="str">
        <v xml:space="preserve">0 | </v>
      </c>
      <c r="P142" t="str">
        <v xml:space="preserve">0 | </v>
      </c>
      <c r="Q142" t="str">
        <v xml:space="preserve">0 | </v>
      </c>
      <c r="R142" t="str">
        <v xml:space="preserve">0 | </v>
      </c>
      <c r="S142" t="str">
        <v xml:space="preserve">0 | </v>
      </c>
      <c r="T142" t="str">
        <v xml:space="preserve">0 | </v>
      </c>
      <c r="U142" t="str">
        <v xml:space="preserve">0 | </v>
      </c>
      <c r="V142" t="str">
        <v xml:space="preserve">0 | </v>
      </c>
      <c r="W142" t="str">
        <v xml:space="preserve">0 | </v>
      </c>
      <c r="X142" t="str">
        <v xml:space="preserve">0 | </v>
      </c>
      <c r="Y142" t="str">
        <v xml:space="preserve">0 | </v>
      </c>
      <c r="Z142" t="str">
        <v xml:space="preserve">0 | </v>
      </c>
      <c r="AA142" t="str">
        <v xml:space="preserve">0 | </v>
      </c>
      <c r="AB142" t="str">
        <v xml:space="preserve">0 | </v>
      </c>
      <c r="AC142" t="str">
        <v xml:space="preserve">0 | </v>
      </c>
      <c r="AD142" t="str">
        <v xml:space="preserve">0 | </v>
      </c>
      <c r="AE142" t="str">
        <v xml:space="preserve">0 | </v>
      </c>
      <c r="AF142" t="str">
        <v xml:space="preserve">0 | </v>
      </c>
      <c r="AG142" t="str">
        <v xml:space="preserve">0 | </v>
      </c>
      <c r="AH142" t="str">
        <v xml:space="preserve">0 | </v>
      </c>
      <c r="AI142" t="str">
        <v xml:space="preserve">0 | </v>
      </c>
      <c r="AJ142" t="str">
        <v xml:space="preserve">0 | </v>
      </c>
      <c r="AK142" t="str">
        <v xml:space="preserve">0 | </v>
      </c>
      <c r="AL142" t="str">
        <v xml:space="preserve">0 | </v>
      </c>
      <c r="AM142" t="str">
        <v xml:space="preserve">0 | </v>
      </c>
      <c r="AN142" t="str">
        <v xml:space="preserve">0 | </v>
      </c>
      <c r="AO142" t="str">
        <v xml:space="preserve">0 | </v>
      </c>
      <c r="AP142" t="str">
        <v xml:space="preserve">0 | </v>
      </c>
      <c r="AQ142" t="str">
        <v xml:space="preserve">0 | </v>
      </c>
      <c r="AR142" t="str">
        <v xml:space="preserve">0 | </v>
      </c>
      <c r="AS142" t="str">
        <v xml:space="preserve">0 | </v>
      </c>
      <c r="AT142" t="str">
        <v xml:space="preserve">0 | </v>
      </c>
      <c r="AU142" t="str">
        <v xml:space="preserve">0 | </v>
      </c>
      <c r="AV142" t="str">
        <v xml:space="preserve">0 | </v>
      </c>
      <c r="AW142" t="str">
        <v xml:space="preserve">0 | </v>
      </c>
      <c r="AX142" t="str">
        <v xml:space="preserve">0 | </v>
      </c>
      <c r="AY142" t="str">
        <v xml:space="preserve">0 | </v>
      </c>
      <c r="AZ142" t="str">
        <v xml:space="preserve">0 | </v>
      </c>
      <c r="BA142" t="str">
        <v xml:space="preserve">0 | </v>
      </c>
      <c r="BB142" t="str">
        <v xml:space="preserve">0 | </v>
      </c>
      <c r="BC142" t="str">
        <v xml:space="preserve">0 | </v>
      </c>
      <c r="BD142" t="str">
        <v xml:space="preserve">0 | </v>
      </c>
      <c r="BE142" t="str">
        <v xml:space="preserve">0 | </v>
      </c>
      <c r="BF142" t="str">
        <v xml:space="preserve">0 | </v>
      </c>
      <c r="BG142" t="str">
        <v xml:space="preserve">0 | </v>
      </c>
      <c r="BH142" t="str">
        <v xml:space="preserve">0 | </v>
      </c>
      <c r="BI142" t="str">
        <v xml:space="preserve">0 | </v>
      </c>
      <c r="BJ142" t="str">
        <v xml:space="preserve">0 | </v>
      </c>
      <c r="BK142" t="str">
        <v xml:space="preserve">0 | </v>
      </c>
      <c r="BL142" t="str">
        <v xml:space="preserve">0 | </v>
      </c>
      <c r="BM142" t="str">
        <v xml:space="preserve">0 | </v>
      </c>
      <c r="BN142" t="str">
        <v xml:space="preserve">0 | </v>
      </c>
      <c r="BO142" t="str">
        <v xml:space="preserve">0 | </v>
      </c>
      <c r="BP142" t="str">
        <v xml:space="preserve">0 | </v>
      </c>
      <c r="BQ142" t="str">
        <v xml:space="preserve">0 | </v>
      </c>
      <c r="BR142" t="str">
        <v xml:space="preserve">0 | </v>
      </c>
      <c r="BS142" t="str">
        <v xml:space="preserve">0 | </v>
      </c>
      <c r="BT142" t="str">
        <v xml:space="preserve">0 | </v>
      </c>
      <c r="BU142" t="str">
        <v xml:space="preserve">0 | </v>
      </c>
      <c r="BV142" t="str">
        <v xml:space="preserve">0 | </v>
      </c>
      <c r="BW142" t="str">
        <v xml:space="preserve">0 | </v>
      </c>
      <c r="BX142" t="str">
        <v xml:space="preserve">0 | </v>
      </c>
      <c r="BY142" t="str">
        <v xml:space="preserve">0 | </v>
      </c>
      <c r="BZ142" t="str">
        <v xml:space="preserve">0 | </v>
      </c>
      <c r="CA142" t="str">
        <v xml:space="preserve">0 | </v>
      </c>
      <c r="CB142" t="str">
        <v xml:space="preserve">0 | </v>
      </c>
      <c r="CC142" t="str">
        <v xml:space="preserve">0 | </v>
      </c>
      <c r="CD142" t="str">
        <v xml:space="preserve">0 | </v>
      </c>
      <c r="CE142" t="str">
        <v xml:space="preserve">0 | </v>
      </c>
      <c r="CF142" t="str">
        <v xml:space="preserve">0 | </v>
      </c>
      <c r="CG142" t="str">
        <v xml:space="preserve">0 | </v>
      </c>
      <c r="CH142" t="str">
        <v xml:space="preserve">0 | </v>
      </c>
      <c r="CI142" t="str">
        <v xml:space="preserve">0 | </v>
      </c>
      <c r="CJ142" t="str">
        <v xml:space="preserve">0 | </v>
      </c>
      <c r="CK142" t="str">
        <v xml:space="preserve">0 | </v>
      </c>
      <c r="CL142" t="str">
        <v xml:space="preserve">0 | </v>
      </c>
      <c r="CM142" t="str">
        <v xml:space="preserve">0 | </v>
      </c>
      <c r="CN142" t="str">
        <v xml:space="preserve">0 | </v>
      </c>
      <c r="CO142" t="str">
        <v xml:space="preserve">0 | </v>
      </c>
      <c r="CP142" t="str">
        <v xml:space="preserve">0 | </v>
      </c>
      <c r="CQ142" t="str">
        <v xml:space="preserve">0 | </v>
      </c>
      <c r="CR142" t="str">
        <v xml:space="preserve">0 | </v>
      </c>
      <c r="CS142" t="str">
        <v xml:space="preserve">0 | </v>
      </c>
      <c r="CT142" t="str">
        <v xml:space="preserve">0 | </v>
      </c>
      <c r="CU142" t="str">
        <v xml:space="preserve">0 | </v>
      </c>
      <c r="CV142" t="str">
        <v xml:space="preserve">0 | </v>
      </c>
      <c r="CW142" t="str">
        <v xml:space="preserve">0 | </v>
      </c>
      <c r="CX142" t="str">
        <v xml:space="preserve">0 | </v>
      </c>
      <c r="DQ142" cm="1">
        <f t="array" ref="DQ142:HM142">TRANSPOSE(_xlfn._xlws.SORT(_xlfn._xlws.FILTER(initialConditions[initial_conditions_level],initialConditions[experiment_ID]=A142)))</f>
        <v>0</v>
      </c>
      <c r="DR142">
        <v>0</v>
      </c>
      <c r="DS142">
        <v>0</v>
      </c>
      <c r="DT142">
        <v>0</v>
      </c>
      <c r="DU142">
        <v>0</v>
      </c>
      <c r="DV142">
        <v>0</v>
      </c>
      <c r="DW142">
        <v>0</v>
      </c>
      <c r="DX142">
        <v>0</v>
      </c>
      <c r="DY142">
        <v>0</v>
      </c>
      <c r="DZ142">
        <v>0</v>
      </c>
      <c r="EA142">
        <v>0</v>
      </c>
      <c r="EB142">
        <v>0</v>
      </c>
      <c r="EC142">
        <v>0</v>
      </c>
      <c r="ED142">
        <v>0</v>
      </c>
      <c r="EE142">
        <v>0</v>
      </c>
      <c r="EF142">
        <v>0</v>
      </c>
      <c r="EG142">
        <v>0</v>
      </c>
      <c r="EH142">
        <v>0</v>
      </c>
      <c r="EI142">
        <v>0</v>
      </c>
      <c r="EJ142">
        <v>0</v>
      </c>
      <c r="EK142">
        <v>0</v>
      </c>
      <c r="EL142">
        <v>0</v>
      </c>
      <c r="EM142">
        <v>0</v>
      </c>
      <c r="EN142">
        <v>0</v>
      </c>
      <c r="EO142">
        <v>0</v>
      </c>
      <c r="EP142">
        <v>0</v>
      </c>
      <c r="EQ142">
        <v>0</v>
      </c>
      <c r="ER142">
        <v>0</v>
      </c>
      <c r="ES142">
        <v>0</v>
      </c>
      <c r="ET142">
        <v>0</v>
      </c>
      <c r="EU142">
        <v>0</v>
      </c>
      <c r="EV142">
        <v>0</v>
      </c>
      <c r="EW142">
        <v>0</v>
      </c>
      <c r="EX142">
        <v>0</v>
      </c>
      <c r="EY142">
        <v>0</v>
      </c>
      <c r="EZ142">
        <v>0</v>
      </c>
      <c r="FA142">
        <v>0</v>
      </c>
      <c r="FB142">
        <v>0</v>
      </c>
      <c r="FC142">
        <v>0</v>
      </c>
      <c r="FD142">
        <v>0</v>
      </c>
      <c r="FE142">
        <v>0</v>
      </c>
      <c r="FF142">
        <v>0</v>
      </c>
      <c r="FG142">
        <v>0</v>
      </c>
      <c r="FH142">
        <v>0</v>
      </c>
      <c r="FI142">
        <v>0</v>
      </c>
      <c r="FJ142">
        <v>0</v>
      </c>
      <c r="FK142">
        <v>0</v>
      </c>
      <c r="FL142">
        <v>0</v>
      </c>
      <c r="FM142">
        <v>0</v>
      </c>
      <c r="FN142">
        <v>0</v>
      </c>
      <c r="FO142">
        <v>0</v>
      </c>
      <c r="FP142">
        <v>0</v>
      </c>
      <c r="FQ142">
        <v>0</v>
      </c>
      <c r="FR142">
        <v>0</v>
      </c>
      <c r="FS142">
        <v>0</v>
      </c>
      <c r="FT142">
        <v>0</v>
      </c>
      <c r="FU142">
        <v>0</v>
      </c>
      <c r="FV142">
        <v>0</v>
      </c>
      <c r="FW142">
        <v>0</v>
      </c>
      <c r="FX142">
        <v>0</v>
      </c>
      <c r="FY142">
        <v>0</v>
      </c>
      <c r="FZ142">
        <v>0</v>
      </c>
      <c r="GA142">
        <v>0</v>
      </c>
      <c r="GB142">
        <v>0</v>
      </c>
      <c r="GC142">
        <v>0</v>
      </c>
      <c r="GD142">
        <v>0</v>
      </c>
      <c r="GE142">
        <v>0</v>
      </c>
      <c r="GF142">
        <v>0</v>
      </c>
      <c r="GG142">
        <v>0</v>
      </c>
      <c r="GH142">
        <v>0</v>
      </c>
      <c r="GI142">
        <v>0</v>
      </c>
      <c r="GJ142">
        <v>0</v>
      </c>
      <c r="GK142">
        <v>0</v>
      </c>
      <c r="GL142">
        <v>0</v>
      </c>
      <c r="GM142">
        <v>0</v>
      </c>
      <c r="GN142">
        <v>0</v>
      </c>
      <c r="GO142">
        <v>0</v>
      </c>
      <c r="GP142">
        <v>0</v>
      </c>
      <c r="GQ142">
        <v>0</v>
      </c>
      <c r="GR142">
        <v>0</v>
      </c>
      <c r="GS142">
        <v>0</v>
      </c>
      <c r="GT142">
        <v>0</v>
      </c>
      <c r="GU142">
        <v>0</v>
      </c>
      <c r="GV142">
        <v>0</v>
      </c>
      <c r="GW142">
        <v>0</v>
      </c>
      <c r="GX142">
        <v>0</v>
      </c>
      <c r="GY142">
        <v>0</v>
      </c>
      <c r="GZ142">
        <v>0</v>
      </c>
      <c r="HA142">
        <v>0</v>
      </c>
      <c r="HB142">
        <v>0</v>
      </c>
      <c r="HC142">
        <v>0</v>
      </c>
      <c r="HD142">
        <v>0</v>
      </c>
      <c r="HE142">
        <v>0</v>
      </c>
      <c r="HF142">
        <v>0</v>
      </c>
      <c r="HG142">
        <v>0</v>
      </c>
      <c r="HH142">
        <v>0</v>
      </c>
      <c r="HI142">
        <v>0</v>
      </c>
      <c r="HJ142">
        <v>0</v>
      </c>
      <c r="HK142">
        <v>0</v>
      </c>
      <c r="HL142">
        <v>0</v>
      </c>
      <c r="HM142" t="str">
        <v/>
      </c>
    </row>
    <row r="143" spans="2:221" x14ac:dyDescent="0.35">
      <c r="B143" t="str" cm="1">
        <f t="array" ref="B143:CX143">TRANSPOSE(_xlfn._xlws.SORT(_xlfn._xlws.FILTER(initialConditions[initial_conditions_level]&amp;" | "&amp;initialConditions[initial_conditions_name],initialConditions[experiment_ID]=A143)))</f>
        <v xml:space="preserve"> | </v>
      </c>
      <c r="C143" t="str">
        <v xml:space="preserve">0 | </v>
      </c>
      <c r="D143" t="str">
        <v xml:space="preserve">0 | </v>
      </c>
      <c r="E143" t="str">
        <v xml:space="preserve">0 | </v>
      </c>
      <c r="F143" t="str">
        <v xml:space="preserve">0 | </v>
      </c>
      <c r="G143" t="str">
        <v xml:space="preserve">0 | </v>
      </c>
      <c r="H143" t="str">
        <v xml:space="preserve">0 | </v>
      </c>
      <c r="I143" t="str">
        <v xml:space="preserve">0 | </v>
      </c>
      <c r="J143" t="str">
        <v xml:space="preserve">0 | </v>
      </c>
      <c r="K143" t="str">
        <v xml:space="preserve">0 | </v>
      </c>
      <c r="L143" t="str">
        <v xml:space="preserve">0 | </v>
      </c>
      <c r="M143" t="str">
        <v xml:space="preserve">0 | </v>
      </c>
      <c r="N143" t="str">
        <v xml:space="preserve">0 | </v>
      </c>
      <c r="O143" t="str">
        <v xml:space="preserve">0 | </v>
      </c>
      <c r="P143" t="str">
        <v xml:space="preserve">0 | </v>
      </c>
      <c r="Q143" t="str">
        <v xml:space="preserve">0 | </v>
      </c>
      <c r="R143" t="str">
        <v xml:space="preserve">0 | </v>
      </c>
      <c r="S143" t="str">
        <v xml:space="preserve">0 | </v>
      </c>
      <c r="T143" t="str">
        <v xml:space="preserve">0 | </v>
      </c>
      <c r="U143" t="str">
        <v xml:space="preserve">0 | </v>
      </c>
      <c r="V143" t="str">
        <v xml:space="preserve">0 | </v>
      </c>
      <c r="W143" t="str">
        <v xml:space="preserve">0 | </v>
      </c>
      <c r="X143" t="str">
        <v xml:space="preserve">0 | </v>
      </c>
      <c r="Y143" t="str">
        <v xml:space="preserve">0 | </v>
      </c>
      <c r="Z143" t="str">
        <v xml:space="preserve">0 | </v>
      </c>
      <c r="AA143" t="str">
        <v xml:space="preserve">0 | </v>
      </c>
      <c r="AB143" t="str">
        <v xml:space="preserve">0 | </v>
      </c>
      <c r="AC143" t="str">
        <v xml:space="preserve">0 | </v>
      </c>
      <c r="AD143" t="str">
        <v xml:space="preserve">0 | </v>
      </c>
      <c r="AE143" t="str">
        <v xml:space="preserve">0 | </v>
      </c>
      <c r="AF143" t="str">
        <v xml:space="preserve">0 | </v>
      </c>
      <c r="AG143" t="str">
        <v xml:space="preserve">0 | </v>
      </c>
      <c r="AH143" t="str">
        <v xml:space="preserve">0 | </v>
      </c>
      <c r="AI143" t="str">
        <v xml:space="preserve">0 | </v>
      </c>
      <c r="AJ143" t="str">
        <v xml:space="preserve">0 | </v>
      </c>
      <c r="AK143" t="str">
        <v xml:space="preserve">0 | </v>
      </c>
      <c r="AL143" t="str">
        <v xml:space="preserve">0 | </v>
      </c>
      <c r="AM143" t="str">
        <v xml:space="preserve">0 | </v>
      </c>
      <c r="AN143" t="str">
        <v xml:space="preserve">0 | </v>
      </c>
      <c r="AO143" t="str">
        <v xml:space="preserve">0 | </v>
      </c>
      <c r="AP143" t="str">
        <v xml:space="preserve">0 | </v>
      </c>
      <c r="AQ143" t="str">
        <v xml:space="preserve">0 | </v>
      </c>
      <c r="AR143" t="str">
        <v xml:space="preserve">0 | </v>
      </c>
      <c r="AS143" t="str">
        <v xml:space="preserve">0 | </v>
      </c>
      <c r="AT143" t="str">
        <v xml:space="preserve">0 | </v>
      </c>
      <c r="AU143" t="str">
        <v xml:space="preserve">0 | </v>
      </c>
      <c r="AV143" t="str">
        <v xml:space="preserve">0 | </v>
      </c>
      <c r="AW143" t="str">
        <v xml:space="preserve">0 | </v>
      </c>
      <c r="AX143" t="str">
        <v xml:space="preserve">0 | </v>
      </c>
      <c r="AY143" t="str">
        <v xml:space="preserve">0 | </v>
      </c>
      <c r="AZ143" t="str">
        <v xml:space="preserve">0 | </v>
      </c>
      <c r="BA143" t="str">
        <v xml:space="preserve">0 | </v>
      </c>
      <c r="BB143" t="str">
        <v xml:space="preserve">0 | </v>
      </c>
      <c r="BC143" t="str">
        <v xml:space="preserve">0 | </v>
      </c>
      <c r="BD143" t="str">
        <v xml:space="preserve">0 | </v>
      </c>
      <c r="BE143" t="str">
        <v xml:space="preserve">0 | </v>
      </c>
      <c r="BF143" t="str">
        <v xml:space="preserve">0 | </v>
      </c>
      <c r="BG143" t="str">
        <v xml:space="preserve">0 | </v>
      </c>
      <c r="BH143" t="str">
        <v xml:space="preserve">0 | </v>
      </c>
      <c r="BI143" t="str">
        <v xml:space="preserve">0 | </v>
      </c>
      <c r="BJ143" t="str">
        <v xml:space="preserve">0 | </v>
      </c>
      <c r="BK143" t="str">
        <v xml:space="preserve">0 | </v>
      </c>
      <c r="BL143" t="str">
        <v xml:space="preserve">0 | </v>
      </c>
      <c r="BM143" t="str">
        <v xml:space="preserve">0 | </v>
      </c>
      <c r="BN143" t="str">
        <v xml:space="preserve">0 | </v>
      </c>
      <c r="BO143" t="str">
        <v xml:space="preserve">0 | </v>
      </c>
      <c r="BP143" t="str">
        <v xml:space="preserve">0 | </v>
      </c>
      <c r="BQ143" t="str">
        <v xml:space="preserve">0 | </v>
      </c>
      <c r="BR143" t="str">
        <v xml:space="preserve">0 | </v>
      </c>
      <c r="BS143" t="str">
        <v xml:space="preserve">0 | </v>
      </c>
      <c r="BT143" t="str">
        <v xml:space="preserve">0 | </v>
      </c>
      <c r="BU143" t="str">
        <v xml:space="preserve">0 | </v>
      </c>
      <c r="BV143" t="str">
        <v xml:space="preserve">0 | </v>
      </c>
      <c r="BW143" t="str">
        <v xml:space="preserve">0 | </v>
      </c>
      <c r="BX143" t="str">
        <v xml:space="preserve">0 | </v>
      </c>
      <c r="BY143" t="str">
        <v xml:space="preserve">0 | </v>
      </c>
      <c r="BZ143" t="str">
        <v xml:space="preserve">0 | </v>
      </c>
      <c r="CA143" t="str">
        <v xml:space="preserve">0 | </v>
      </c>
      <c r="CB143" t="str">
        <v xml:space="preserve">0 | </v>
      </c>
      <c r="CC143" t="str">
        <v xml:space="preserve">0 | </v>
      </c>
      <c r="CD143" t="str">
        <v xml:space="preserve">0 | </v>
      </c>
      <c r="CE143" t="str">
        <v xml:space="preserve">0 | </v>
      </c>
      <c r="CF143" t="str">
        <v xml:space="preserve">0 | </v>
      </c>
      <c r="CG143" t="str">
        <v xml:space="preserve">0 | </v>
      </c>
      <c r="CH143" t="str">
        <v xml:space="preserve">0 | </v>
      </c>
      <c r="CI143" t="str">
        <v xml:space="preserve">0 | </v>
      </c>
      <c r="CJ143" t="str">
        <v xml:space="preserve">0 | </v>
      </c>
      <c r="CK143" t="str">
        <v xml:space="preserve">0 | </v>
      </c>
      <c r="CL143" t="str">
        <v xml:space="preserve">0 | </v>
      </c>
      <c r="CM143" t="str">
        <v xml:space="preserve">0 | </v>
      </c>
      <c r="CN143" t="str">
        <v xml:space="preserve">0 | </v>
      </c>
      <c r="CO143" t="str">
        <v xml:space="preserve">0 | </v>
      </c>
      <c r="CP143" t="str">
        <v xml:space="preserve">0 | </v>
      </c>
      <c r="CQ143" t="str">
        <v xml:space="preserve">0 | </v>
      </c>
      <c r="CR143" t="str">
        <v xml:space="preserve">0 | </v>
      </c>
      <c r="CS143" t="str">
        <v xml:space="preserve">0 | </v>
      </c>
      <c r="CT143" t="str">
        <v xml:space="preserve">0 | </v>
      </c>
      <c r="CU143" t="str">
        <v xml:space="preserve">0 | </v>
      </c>
      <c r="CV143" t="str">
        <v xml:space="preserve">0 | </v>
      </c>
      <c r="CW143" t="str">
        <v xml:space="preserve">0 | </v>
      </c>
      <c r="CX143" t="str">
        <v xml:space="preserve">0 | </v>
      </c>
      <c r="DQ143" cm="1">
        <f t="array" ref="DQ143:HM143">TRANSPOSE(_xlfn._xlws.SORT(_xlfn._xlws.FILTER(initialConditions[initial_conditions_level],initialConditions[experiment_ID]=A143)))</f>
        <v>0</v>
      </c>
      <c r="DR143">
        <v>0</v>
      </c>
      <c r="DS143">
        <v>0</v>
      </c>
      <c r="DT143">
        <v>0</v>
      </c>
      <c r="DU143">
        <v>0</v>
      </c>
      <c r="DV143">
        <v>0</v>
      </c>
      <c r="DW143">
        <v>0</v>
      </c>
      <c r="DX143">
        <v>0</v>
      </c>
      <c r="DY143">
        <v>0</v>
      </c>
      <c r="DZ143">
        <v>0</v>
      </c>
      <c r="EA143">
        <v>0</v>
      </c>
      <c r="EB143">
        <v>0</v>
      </c>
      <c r="EC143">
        <v>0</v>
      </c>
      <c r="ED143">
        <v>0</v>
      </c>
      <c r="EE143">
        <v>0</v>
      </c>
      <c r="EF143">
        <v>0</v>
      </c>
      <c r="EG143">
        <v>0</v>
      </c>
      <c r="EH143">
        <v>0</v>
      </c>
      <c r="EI143">
        <v>0</v>
      </c>
      <c r="EJ143">
        <v>0</v>
      </c>
      <c r="EK143">
        <v>0</v>
      </c>
      <c r="EL143">
        <v>0</v>
      </c>
      <c r="EM143">
        <v>0</v>
      </c>
      <c r="EN143">
        <v>0</v>
      </c>
      <c r="EO143">
        <v>0</v>
      </c>
      <c r="EP143">
        <v>0</v>
      </c>
      <c r="EQ143">
        <v>0</v>
      </c>
      <c r="ER143">
        <v>0</v>
      </c>
      <c r="ES143">
        <v>0</v>
      </c>
      <c r="ET143">
        <v>0</v>
      </c>
      <c r="EU143">
        <v>0</v>
      </c>
      <c r="EV143">
        <v>0</v>
      </c>
      <c r="EW143">
        <v>0</v>
      </c>
      <c r="EX143">
        <v>0</v>
      </c>
      <c r="EY143">
        <v>0</v>
      </c>
      <c r="EZ143">
        <v>0</v>
      </c>
      <c r="FA143">
        <v>0</v>
      </c>
      <c r="FB143">
        <v>0</v>
      </c>
      <c r="FC143">
        <v>0</v>
      </c>
      <c r="FD143">
        <v>0</v>
      </c>
      <c r="FE143">
        <v>0</v>
      </c>
      <c r="FF143">
        <v>0</v>
      </c>
      <c r="FG143">
        <v>0</v>
      </c>
      <c r="FH143">
        <v>0</v>
      </c>
      <c r="FI143">
        <v>0</v>
      </c>
      <c r="FJ143">
        <v>0</v>
      </c>
      <c r="FK143">
        <v>0</v>
      </c>
      <c r="FL143">
        <v>0</v>
      </c>
      <c r="FM143">
        <v>0</v>
      </c>
      <c r="FN143">
        <v>0</v>
      </c>
      <c r="FO143">
        <v>0</v>
      </c>
      <c r="FP143">
        <v>0</v>
      </c>
      <c r="FQ143">
        <v>0</v>
      </c>
      <c r="FR143">
        <v>0</v>
      </c>
      <c r="FS143">
        <v>0</v>
      </c>
      <c r="FT143">
        <v>0</v>
      </c>
      <c r="FU143">
        <v>0</v>
      </c>
      <c r="FV143">
        <v>0</v>
      </c>
      <c r="FW143">
        <v>0</v>
      </c>
      <c r="FX143">
        <v>0</v>
      </c>
      <c r="FY143">
        <v>0</v>
      </c>
      <c r="FZ143">
        <v>0</v>
      </c>
      <c r="GA143">
        <v>0</v>
      </c>
      <c r="GB143">
        <v>0</v>
      </c>
      <c r="GC143">
        <v>0</v>
      </c>
      <c r="GD143">
        <v>0</v>
      </c>
      <c r="GE143">
        <v>0</v>
      </c>
      <c r="GF143">
        <v>0</v>
      </c>
      <c r="GG143">
        <v>0</v>
      </c>
      <c r="GH143">
        <v>0</v>
      </c>
      <c r="GI143">
        <v>0</v>
      </c>
      <c r="GJ143">
        <v>0</v>
      </c>
      <c r="GK143">
        <v>0</v>
      </c>
      <c r="GL143">
        <v>0</v>
      </c>
      <c r="GM143">
        <v>0</v>
      </c>
      <c r="GN143">
        <v>0</v>
      </c>
      <c r="GO143">
        <v>0</v>
      </c>
      <c r="GP143">
        <v>0</v>
      </c>
      <c r="GQ143">
        <v>0</v>
      </c>
      <c r="GR143">
        <v>0</v>
      </c>
      <c r="GS143">
        <v>0</v>
      </c>
      <c r="GT143">
        <v>0</v>
      </c>
      <c r="GU143">
        <v>0</v>
      </c>
      <c r="GV143">
        <v>0</v>
      </c>
      <c r="GW143">
        <v>0</v>
      </c>
      <c r="GX143">
        <v>0</v>
      </c>
      <c r="GY143">
        <v>0</v>
      </c>
      <c r="GZ143">
        <v>0</v>
      </c>
      <c r="HA143">
        <v>0</v>
      </c>
      <c r="HB143">
        <v>0</v>
      </c>
      <c r="HC143">
        <v>0</v>
      </c>
      <c r="HD143">
        <v>0</v>
      </c>
      <c r="HE143">
        <v>0</v>
      </c>
      <c r="HF143">
        <v>0</v>
      </c>
      <c r="HG143">
        <v>0</v>
      </c>
      <c r="HH143">
        <v>0</v>
      </c>
      <c r="HI143">
        <v>0</v>
      </c>
      <c r="HJ143">
        <v>0</v>
      </c>
      <c r="HK143">
        <v>0</v>
      </c>
      <c r="HL143">
        <v>0</v>
      </c>
      <c r="HM143" t="str">
        <v/>
      </c>
    </row>
    <row r="144" spans="2:221" x14ac:dyDescent="0.35">
      <c r="B144" t="str" cm="1">
        <f t="array" ref="B144:CX144">TRANSPOSE(_xlfn._xlws.SORT(_xlfn._xlws.FILTER(initialConditions[initial_conditions_level]&amp;" | "&amp;initialConditions[initial_conditions_name],initialConditions[experiment_ID]=A144)))</f>
        <v xml:space="preserve"> | </v>
      </c>
      <c r="C144" t="str">
        <v xml:space="preserve">0 | </v>
      </c>
      <c r="D144" t="str">
        <v xml:space="preserve">0 | </v>
      </c>
      <c r="E144" t="str">
        <v xml:space="preserve">0 | </v>
      </c>
      <c r="F144" t="str">
        <v xml:space="preserve">0 | </v>
      </c>
      <c r="G144" t="str">
        <v xml:space="preserve">0 | </v>
      </c>
      <c r="H144" t="str">
        <v xml:space="preserve">0 | </v>
      </c>
      <c r="I144" t="str">
        <v xml:space="preserve">0 | </v>
      </c>
      <c r="J144" t="str">
        <v xml:space="preserve">0 | </v>
      </c>
      <c r="K144" t="str">
        <v xml:space="preserve">0 | </v>
      </c>
      <c r="L144" t="str">
        <v xml:space="preserve">0 | </v>
      </c>
      <c r="M144" t="str">
        <v xml:space="preserve">0 | </v>
      </c>
      <c r="N144" t="str">
        <v xml:space="preserve">0 | </v>
      </c>
      <c r="O144" t="str">
        <v xml:space="preserve">0 | </v>
      </c>
      <c r="P144" t="str">
        <v xml:space="preserve">0 | </v>
      </c>
      <c r="Q144" t="str">
        <v xml:space="preserve">0 | </v>
      </c>
      <c r="R144" t="str">
        <v xml:space="preserve">0 | </v>
      </c>
      <c r="S144" t="str">
        <v xml:space="preserve">0 | </v>
      </c>
      <c r="T144" t="str">
        <v xml:space="preserve">0 | </v>
      </c>
      <c r="U144" t="str">
        <v xml:space="preserve">0 | </v>
      </c>
      <c r="V144" t="str">
        <v xml:space="preserve">0 | </v>
      </c>
      <c r="W144" t="str">
        <v xml:space="preserve">0 | </v>
      </c>
      <c r="X144" t="str">
        <v xml:space="preserve">0 | </v>
      </c>
      <c r="Y144" t="str">
        <v xml:space="preserve">0 | </v>
      </c>
      <c r="Z144" t="str">
        <v xml:space="preserve">0 | </v>
      </c>
      <c r="AA144" t="str">
        <v xml:space="preserve">0 | </v>
      </c>
      <c r="AB144" t="str">
        <v xml:space="preserve">0 | </v>
      </c>
      <c r="AC144" t="str">
        <v xml:space="preserve">0 | </v>
      </c>
      <c r="AD144" t="str">
        <v xml:space="preserve">0 | </v>
      </c>
      <c r="AE144" t="str">
        <v xml:space="preserve">0 | </v>
      </c>
      <c r="AF144" t="str">
        <v xml:space="preserve">0 | </v>
      </c>
      <c r="AG144" t="str">
        <v xml:space="preserve">0 | </v>
      </c>
      <c r="AH144" t="str">
        <v xml:space="preserve">0 | </v>
      </c>
      <c r="AI144" t="str">
        <v xml:space="preserve">0 | </v>
      </c>
      <c r="AJ144" t="str">
        <v xml:space="preserve">0 | </v>
      </c>
      <c r="AK144" t="str">
        <v xml:space="preserve">0 | </v>
      </c>
      <c r="AL144" t="str">
        <v xml:space="preserve">0 | </v>
      </c>
      <c r="AM144" t="str">
        <v xml:space="preserve">0 | </v>
      </c>
      <c r="AN144" t="str">
        <v xml:space="preserve">0 | </v>
      </c>
      <c r="AO144" t="str">
        <v xml:space="preserve">0 | </v>
      </c>
      <c r="AP144" t="str">
        <v xml:space="preserve">0 | </v>
      </c>
      <c r="AQ144" t="str">
        <v xml:space="preserve">0 | </v>
      </c>
      <c r="AR144" t="str">
        <v xml:space="preserve">0 | </v>
      </c>
      <c r="AS144" t="str">
        <v xml:space="preserve">0 | </v>
      </c>
      <c r="AT144" t="str">
        <v xml:space="preserve">0 | </v>
      </c>
      <c r="AU144" t="str">
        <v xml:space="preserve">0 | </v>
      </c>
      <c r="AV144" t="str">
        <v xml:space="preserve">0 | </v>
      </c>
      <c r="AW144" t="str">
        <v xml:space="preserve">0 | </v>
      </c>
      <c r="AX144" t="str">
        <v xml:space="preserve">0 | </v>
      </c>
      <c r="AY144" t="str">
        <v xml:space="preserve">0 | </v>
      </c>
      <c r="AZ144" t="str">
        <v xml:space="preserve">0 | </v>
      </c>
      <c r="BA144" t="str">
        <v xml:space="preserve">0 | </v>
      </c>
      <c r="BB144" t="str">
        <v xml:space="preserve">0 | </v>
      </c>
      <c r="BC144" t="str">
        <v xml:space="preserve">0 | </v>
      </c>
      <c r="BD144" t="str">
        <v xml:space="preserve">0 | </v>
      </c>
      <c r="BE144" t="str">
        <v xml:space="preserve">0 | </v>
      </c>
      <c r="BF144" t="str">
        <v xml:space="preserve">0 | </v>
      </c>
      <c r="BG144" t="str">
        <v xml:space="preserve">0 | </v>
      </c>
      <c r="BH144" t="str">
        <v xml:space="preserve">0 | </v>
      </c>
      <c r="BI144" t="str">
        <v xml:space="preserve">0 | </v>
      </c>
      <c r="BJ144" t="str">
        <v xml:space="preserve">0 | </v>
      </c>
      <c r="BK144" t="str">
        <v xml:space="preserve">0 | </v>
      </c>
      <c r="BL144" t="str">
        <v xml:space="preserve">0 | </v>
      </c>
      <c r="BM144" t="str">
        <v xml:space="preserve">0 | </v>
      </c>
      <c r="BN144" t="str">
        <v xml:space="preserve">0 | </v>
      </c>
      <c r="BO144" t="str">
        <v xml:space="preserve">0 | </v>
      </c>
      <c r="BP144" t="str">
        <v xml:space="preserve">0 | </v>
      </c>
      <c r="BQ144" t="str">
        <v xml:space="preserve">0 | </v>
      </c>
      <c r="BR144" t="str">
        <v xml:space="preserve">0 | </v>
      </c>
      <c r="BS144" t="str">
        <v xml:space="preserve">0 | </v>
      </c>
      <c r="BT144" t="str">
        <v xml:space="preserve">0 | </v>
      </c>
      <c r="BU144" t="str">
        <v xml:space="preserve">0 | </v>
      </c>
      <c r="BV144" t="str">
        <v xml:space="preserve">0 | </v>
      </c>
      <c r="BW144" t="str">
        <v xml:space="preserve">0 | </v>
      </c>
      <c r="BX144" t="str">
        <v xml:space="preserve">0 | </v>
      </c>
      <c r="BY144" t="str">
        <v xml:space="preserve">0 | </v>
      </c>
      <c r="BZ144" t="str">
        <v xml:space="preserve">0 | </v>
      </c>
      <c r="CA144" t="str">
        <v xml:space="preserve">0 | </v>
      </c>
      <c r="CB144" t="str">
        <v xml:space="preserve">0 | </v>
      </c>
      <c r="CC144" t="str">
        <v xml:space="preserve">0 | </v>
      </c>
      <c r="CD144" t="str">
        <v xml:space="preserve">0 | </v>
      </c>
      <c r="CE144" t="str">
        <v xml:space="preserve">0 | </v>
      </c>
      <c r="CF144" t="str">
        <v xml:space="preserve">0 | </v>
      </c>
      <c r="CG144" t="str">
        <v xml:space="preserve">0 | </v>
      </c>
      <c r="CH144" t="str">
        <v xml:space="preserve">0 | </v>
      </c>
      <c r="CI144" t="str">
        <v xml:space="preserve">0 | </v>
      </c>
      <c r="CJ144" t="str">
        <v xml:space="preserve">0 | </v>
      </c>
      <c r="CK144" t="str">
        <v xml:space="preserve">0 | </v>
      </c>
      <c r="CL144" t="str">
        <v xml:space="preserve">0 | </v>
      </c>
      <c r="CM144" t="str">
        <v xml:space="preserve">0 | </v>
      </c>
      <c r="CN144" t="str">
        <v xml:space="preserve">0 | </v>
      </c>
      <c r="CO144" t="str">
        <v xml:space="preserve">0 | </v>
      </c>
      <c r="CP144" t="str">
        <v xml:space="preserve">0 | </v>
      </c>
      <c r="CQ144" t="str">
        <v xml:space="preserve">0 | </v>
      </c>
      <c r="CR144" t="str">
        <v xml:space="preserve">0 | </v>
      </c>
      <c r="CS144" t="str">
        <v xml:space="preserve">0 | </v>
      </c>
      <c r="CT144" t="str">
        <v xml:space="preserve">0 | </v>
      </c>
      <c r="CU144" t="str">
        <v xml:space="preserve">0 | </v>
      </c>
      <c r="CV144" t="str">
        <v xml:space="preserve">0 | </v>
      </c>
      <c r="CW144" t="str">
        <v xml:space="preserve">0 | </v>
      </c>
      <c r="CX144" t="str">
        <v xml:space="preserve">0 | </v>
      </c>
      <c r="DQ144" cm="1">
        <f t="array" ref="DQ144:HM144">TRANSPOSE(_xlfn._xlws.SORT(_xlfn._xlws.FILTER(initialConditions[initial_conditions_level],initialConditions[experiment_ID]=A144)))</f>
        <v>0</v>
      </c>
      <c r="DR144">
        <v>0</v>
      </c>
      <c r="DS144">
        <v>0</v>
      </c>
      <c r="DT144">
        <v>0</v>
      </c>
      <c r="DU144">
        <v>0</v>
      </c>
      <c r="DV144">
        <v>0</v>
      </c>
      <c r="DW144">
        <v>0</v>
      </c>
      <c r="DX144">
        <v>0</v>
      </c>
      <c r="DY144">
        <v>0</v>
      </c>
      <c r="DZ144">
        <v>0</v>
      </c>
      <c r="EA144">
        <v>0</v>
      </c>
      <c r="EB144">
        <v>0</v>
      </c>
      <c r="EC144">
        <v>0</v>
      </c>
      <c r="ED144">
        <v>0</v>
      </c>
      <c r="EE144">
        <v>0</v>
      </c>
      <c r="EF144">
        <v>0</v>
      </c>
      <c r="EG144">
        <v>0</v>
      </c>
      <c r="EH144">
        <v>0</v>
      </c>
      <c r="EI144">
        <v>0</v>
      </c>
      <c r="EJ144">
        <v>0</v>
      </c>
      <c r="EK144">
        <v>0</v>
      </c>
      <c r="EL144">
        <v>0</v>
      </c>
      <c r="EM144">
        <v>0</v>
      </c>
      <c r="EN144">
        <v>0</v>
      </c>
      <c r="EO144">
        <v>0</v>
      </c>
      <c r="EP144">
        <v>0</v>
      </c>
      <c r="EQ144">
        <v>0</v>
      </c>
      <c r="ER144">
        <v>0</v>
      </c>
      <c r="ES144">
        <v>0</v>
      </c>
      <c r="ET144">
        <v>0</v>
      </c>
      <c r="EU144">
        <v>0</v>
      </c>
      <c r="EV144">
        <v>0</v>
      </c>
      <c r="EW144">
        <v>0</v>
      </c>
      <c r="EX144">
        <v>0</v>
      </c>
      <c r="EY144">
        <v>0</v>
      </c>
      <c r="EZ144">
        <v>0</v>
      </c>
      <c r="FA144">
        <v>0</v>
      </c>
      <c r="FB144">
        <v>0</v>
      </c>
      <c r="FC144">
        <v>0</v>
      </c>
      <c r="FD144">
        <v>0</v>
      </c>
      <c r="FE144">
        <v>0</v>
      </c>
      <c r="FF144">
        <v>0</v>
      </c>
      <c r="FG144">
        <v>0</v>
      </c>
      <c r="FH144">
        <v>0</v>
      </c>
      <c r="FI144">
        <v>0</v>
      </c>
      <c r="FJ144">
        <v>0</v>
      </c>
      <c r="FK144">
        <v>0</v>
      </c>
      <c r="FL144">
        <v>0</v>
      </c>
      <c r="FM144">
        <v>0</v>
      </c>
      <c r="FN144">
        <v>0</v>
      </c>
      <c r="FO144">
        <v>0</v>
      </c>
      <c r="FP144">
        <v>0</v>
      </c>
      <c r="FQ144">
        <v>0</v>
      </c>
      <c r="FR144">
        <v>0</v>
      </c>
      <c r="FS144">
        <v>0</v>
      </c>
      <c r="FT144">
        <v>0</v>
      </c>
      <c r="FU144">
        <v>0</v>
      </c>
      <c r="FV144">
        <v>0</v>
      </c>
      <c r="FW144">
        <v>0</v>
      </c>
      <c r="FX144">
        <v>0</v>
      </c>
      <c r="FY144">
        <v>0</v>
      </c>
      <c r="FZ144">
        <v>0</v>
      </c>
      <c r="GA144">
        <v>0</v>
      </c>
      <c r="GB144">
        <v>0</v>
      </c>
      <c r="GC144">
        <v>0</v>
      </c>
      <c r="GD144">
        <v>0</v>
      </c>
      <c r="GE144">
        <v>0</v>
      </c>
      <c r="GF144">
        <v>0</v>
      </c>
      <c r="GG144">
        <v>0</v>
      </c>
      <c r="GH144">
        <v>0</v>
      </c>
      <c r="GI144">
        <v>0</v>
      </c>
      <c r="GJ144">
        <v>0</v>
      </c>
      <c r="GK144">
        <v>0</v>
      </c>
      <c r="GL144">
        <v>0</v>
      </c>
      <c r="GM144">
        <v>0</v>
      </c>
      <c r="GN144">
        <v>0</v>
      </c>
      <c r="GO144">
        <v>0</v>
      </c>
      <c r="GP144">
        <v>0</v>
      </c>
      <c r="GQ144">
        <v>0</v>
      </c>
      <c r="GR144">
        <v>0</v>
      </c>
      <c r="GS144">
        <v>0</v>
      </c>
      <c r="GT144">
        <v>0</v>
      </c>
      <c r="GU144">
        <v>0</v>
      </c>
      <c r="GV144">
        <v>0</v>
      </c>
      <c r="GW144">
        <v>0</v>
      </c>
      <c r="GX144">
        <v>0</v>
      </c>
      <c r="GY144">
        <v>0</v>
      </c>
      <c r="GZ144">
        <v>0</v>
      </c>
      <c r="HA144">
        <v>0</v>
      </c>
      <c r="HB144">
        <v>0</v>
      </c>
      <c r="HC144">
        <v>0</v>
      </c>
      <c r="HD144">
        <v>0</v>
      </c>
      <c r="HE144">
        <v>0</v>
      </c>
      <c r="HF144">
        <v>0</v>
      </c>
      <c r="HG144">
        <v>0</v>
      </c>
      <c r="HH144">
        <v>0</v>
      </c>
      <c r="HI144">
        <v>0</v>
      </c>
      <c r="HJ144">
        <v>0</v>
      </c>
      <c r="HK144">
        <v>0</v>
      </c>
      <c r="HL144">
        <v>0</v>
      </c>
      <c r="HM144" t="str">
        <v/>
      </c>
    </row>
    <row r="145" spans="2:221" x14ac:dyDescent="0.35">
      <c r="B145" t="str" cm="1">
        <f t="array" ref="B145:CX145">TRANSPOSE(_xlfn._xlws.SORT(_xlfn._xlws.FILTER(initialConditions[initial_conditions_level]&amp;" | "&amp;initialConditions[initial_conditions_name],initialConditions[experiment_ID]=A145)))</f>
        <v xml:space="preserve"> | </v>
      </c>
      <c r="C145" t="str">
        <v xml:space="preserve">0 | </v>
      </c>
      <c r="D145" t="str">
        <v xml:space="preserve">0 | </v>
      </c>
      <c r="E145" t="str">
        <v xml:space="preserve">0 | </v>
      </c>
      <c r="F145" t="str">
        <v xml:space="preserve">0 | </v>
      </c>
      <c r="G145" t="str">
        <v xml:space="preserve">0 | </v>
      </c>
      <c r="H145" t="str">
        <v xml:space="preserve">0 | </v>
      </c>
      <c r="I145" t="str">
        <v xml:space="preserve">0 | </v>
      </c>
      <c r="J145" t="str">
        <v xml:space="preserve">0 | </v>
      </c>
      <c r="K145" t="str">
        <v xml:space="preserve">0 | </v>
      </c>
      <c r="L145" t="str">
        <v xml:space="preserve">0 | </v>
      </c>
      <c r="M145" t="str">
        <v xml:space="preserve">0 | </v>
      </c>
      <c r="N145" t="str">
        <v xml:space="preserve">0 | </v>
      </c>
      <c r="O145" t="str">
        <v xml:space="preserve">0 | </v>
      </c>
      <c r="P145" t="str">
        <v xml:space="preserve">0 | </v>
      </c>
      <c r="Q145" t="str">
        <v xml:space="preserve">0 | </v>
      </c>
      <c r="R145" t="str">
        <v xml:space="preserve">0 | </v>
      </c>
      <c r="S145" t="str">
        <v xml:space="preserve">0 | </v>
      </c>
      <c r="T145" t="str">
        <v xml:space="preserve">0 | </v>
      </c>
      <c r="U145" t="str">
        <v xml:space="preserve">0 | </v>
      </c>
      <c r="V145" t="str">
        <v xml:space="preserve">0 | </v>
      </c>
      <c r="W145" t="str">
        <v xml:space="preserve">0 | </v>
      </c>
      <c r="X145" t="str">
        <v xml:space="preserve">0 | </v>
      </c>
      <c r="Y145" t="str">
        <v xml:space="preserve">0 | </v>
      </c>
      <c r="Z145" t="str">
        <v xml:space="preserve">0 | </v>
      </c>
      <c r="AA145" t="str">
        <v xml:space="preserve">0 | </v>
      </c>
      <c r="AB145" t="str">
        <v xml:space="preserve">0 | </v>
      </c>
      <c r="AC145" t="str">
        <v xml:space="preserve">0 | </v>
      </c>
      <c r="AD145" t="str">
        <v xml:space="preserve">0 | </v>
      </c>
      <c r="AE145" t="str">
        <v xml:space="preserve">0 | </v>
      </c>
      <c r="AF145" t="str">
        <v xml:space="preserve">0 | </v>
      </c>
      <c r="AG145" t="str">
        <v xml:space="preserve">0 | </v>
      </c>
      <c r="AH145" t="str">
        <v xml:space="preserve">0 | </v>
      </c>
      <c r="AI145" t="str">
        <v xml:space="preserve">0 | </v>
      </c>
      <c r="AJ145" t="str">
        <v xml:space="preserve">0 | </v>
      </c>
      <c r="AK145" t="str">
        <v xml:space="preserve">0 | </v>
      </c>
      <c r="AL145" t="str">
        <v xml:space="preserve">0 | </v>
      </c>
      <c r="AM145" t="str">
        <v xml:space="preserve">0 | </v>
      </c>
      <c r="AN145" t="str">
        <v xml:space="preserve">0 | </v>
      </c>
      <c r="AO145" t="str">
        <v xml:space="preserve">0 | </v>
      </c>
      <c r="AP145" t="str">
        <v xml:space="preserve">0 | </v>
      </c>
      <c r="AQ145" t="str">
        <v xml:space="preserve">0 | </v>
      </c>
      <c r="AR145" t="str">
        <v xml:space="preserve">0 | </v>
      </c>
      <c r="AS145" t="str">
        <v xml:space="preserve">0 | </v>
      </c>
      <c r="AT145" t="str">
        <v xml:space="preserve">0 | </v>
      </c>
      <c r="AU145" t="str">
        <v xml:space="preserve">0 | </v>
      </c>
      <c r="AV145" t="str">
        <v xml:space="preserve">0 | </v>
      </c>
      <c r="AW145" t="str">
        <v xml:space="preserve">0 | </v>
      </c>
      <c r="AX145" t="str">
        <v xml:space="preserve">0 | </v>
      </c>
      <c r="AY145" t="str">
        <v xml:space="preserve">0 | </v>
      </c>
      <c r="AZ145" t="str">
        <v xml:space="preserve">0 | </v>
      </c>
      <c r="BA145" t="str">
        <v xml:space="preserve">0 | </v>
      </c>
      <c r="BB145" t="str">
        <v xml:space="preserve">0 | </v>
      </c>
      <c r="BC145" t="str">
        <v xml:space="preserve">0 | </v>
      </c>
      <c r="BD145" t="str">
        <v xml:space="preserve">0 | </v>
      </c>
      <c r="BE145" t="str">
        <v xml:space="preserve">0 | </v>
      </c>
      <c r="BF145" t="str">
        <v xml:space="preserve">0 | </v>
      </c>
      <c r="BG145" t="str">
        <v xml:space="preserve">0 | </v>
      </c>
      <c r="BH145" t="str">
        <v xml:space="preserve">0 | </v>
      </c>
      <c r="BI145" t="str">
        <v xml:space="preserve">0 | </v>
      </c>
      <c r="BJ145" t="str">
        <v xml:space="preserve">0 | </v>
      </c>
      <c r="BK145" t="str">
        <v xml:space="preserve">0 | </v>
      </c>
      <c r="BL145" t="str">
        <v xml:space="preserve">0 | </v>
      </c>
      <c r="BM145" t="str">
        <v xml:space="preserve">0 | </v>
      </c>
      <c r="BN145" t="str">
        <v xml:space="preserve">0 | </v>
      </c>
      <c r="BO145" t="str">
        <v xml:space="preserve">0 | </v>
      </c>
      <c r="BP145" t="str">
        <v xml:space="preserve">0 | </v>
      </c>
      <c r="BQ145" t="str">
        <v xml:space="preserve">0 | </v>
      </c>
      <c r="BR145" t="str">
        <v xml:space="preserve">0 | </v>
      </c>
      <c r="BS145" t="str">
        <v xml:space="preserve">0 | </v>
      </c>
      <c r="BT145" t="str">
        <v xml:space="preserve">0 | </v>
      </c>
      <c r="BU145" t="str">
        <v xml:space="preserve">0 | </v>
      </c>
      <c r="BV145" t="str">
        <v xml:space="preserve">0 | </v>
      </c>
      <c r="BW145" t="str">
        <v xml:space="preserve">0 | </v>
      </c>
      <c r="BX145" t="str">
        <v xml:space="preserve">0 | </v>
      </c>
      <c r="BY145" t="str">
        <v xml:space="preserve">0 | </v>
      </c>
      <c r="BZ145" t="str">
        <v xml:space="preserve">0 | </v>
      </c>
      <c r="CA145" t="str">
        <v xml:space="preserve">0 | </v>
      </c>
      <c r="CB145" t="str">
        <v xml:space="preserve">0 | </v>
      </c>
      <c r="CC145" t="str">
        <v xml:space="preserve">0 | </v>
      </c>
      <c r="CD145" t="str">
        <v xml:space="preserve">0 | </v>
      </c>
      <c r="CE145" t="str">
        <v xml:space="preserve">0 | </v>
      </c>
      <c r="CF145" t="str">
        <v xml:space="preserve">0 | </v>
      </c>
      <c r="CG145" t="str">
        <v xml:space="preserve">0 | </v>
      </c>
      <c r="CH145" t="str">
        <v xml:space="preserve">0 | </v>
      </c>
      <c r="CI145" t="str">
        <v xml:space="preserve">0 | </v>
      </c>
      <c r="CJ145" t="str">
        <v xml:space="preserve">0 | </v>
      </c>
      <c r="CK145" t="str">
        <v xml:space="preserve">0 | </v>
      </c>
      <c r="CL145" t="str">
        <v xml:space="preserve">0 | </v>
      </c>
      <c r="CM145" t="str">
        <v xml:space="preserve">0 | </v>
      </c>
      <c r="CN145" t="str">
        <v xml:space="preserve">0 | </v>
      </c>
      <c r="CO145" t="str">
        <v xml:space="preserve">0 | </v>
      </c>
      <c r="CP145" t="str">
        <v xml:space="preserve">0 | </v>
      </c>
      <c r="CQ145" t="str">
        <v xml:space="preserve">0 | </v>
      </c>
      <c r="CR145" t="str">
        <v xml:space="preserve">0 | </v>
      </c>
      <c r="CS145" t="str">
        <v xml:space="preserve">0 | </v>
      </c>
      <c r="CT145" t="str">
        <v xml:space="preserve">0 | </v>
      </c>
      <c r="CU145" t="str">
        <v xml:space="preserve">0 | </v>
      </c>
      <c r="CV145" t="str">
        <v xml:space="preserve">0 | </v>
      </c>
      <c r="CW145" t="str">
        <v xml:space="preserve">0 | </v>
      </c>
      <c r="CX145" t="str">
        <v xml:space="preserve">0 | </v>
      </c>
      <c r="DQ145" cm="1">
        <f t="array" ref="DQ145:HM145">TRANSPOSE(_xlfn._xlws.SORT(_xlfn._xlws.FILTER(initialConditions[initial_conditions_level],initialConditions[experiment_ID]=A145)))</f>
        <v>0</v>
      </c>
      <c r="DR145">
        <v>0</v>
      </c>
      <c r="DS145">
        <v>0</v>
      </c>
      <c r="DT145">
        <v>0</v>
      </c>
      <c r="DU145">
        <v>0</v>
      </c>
      <c r="DV145">
        <v>0</v>
      </c>
      <c r="DW145">
        <v>0</v>
      </c>
      <c r="DX145">
        <v>0</v>
      </c>
      <c r="DY145">
        <v>0</v>
      </c>
      <c r="DZ145">
        <v>0</v>
      </c>
      <c r="EA145">
        <v>0</v>
      </c>
      <c r="EB145">
        <v>0</v>
      </c>
      <c r="EC145">
        <v>0</v>
      </c>
      <c r="ED145">
        <v>0</v>
      </c>
      <c r="EE145">
        <v>0</v>
      </c>
      <c r="EF145">
        <v>0</v>
      </c>
      <c r="EG145">
        <v>0</v>
      </c>
      <c r="EH145">
        <v>0</v>
      </c>
      <c r="EI145">
        <v>0</v>
      </c>
      <c r="EJ145">
        <v>0</v>
      </c>
      <c r="EK145">
        <v>0</v>
      </c>
      <c r="EL145">
        <v>0</v>
      </c>
      <c r="EM145">
        <v>0</v>
      </c>
      <c r="EN145">
        <v>0</v>
      </c>
      <c r="EO145">
        <v>0</v>
      </c>
      <c r="EP145">
        <v>0</v>
      </c>
      <c r="EQ145">
        <v>0</v>
      </c>
      <c r="ER145">
        <v>0</v>
      </c>
      <c r="ES145">
        <v>0</v>
      </c>
      <c r="ET145">
        <v>0</v>
      </c>
      <c r="EU145">
        <v>0</v>
      </c>
      <c r="EV145">
        <v>0</v>
      </c>
      <c r="EW145">
        <v>0</v>
      </c>
      <c r="EX145">
        <v>0</v>
      </c>
      <c r="EY145">
        <v>0</v>
      </c>
      <c r="EZ145">
        <v>0</v>
      </c>
      <c r="FA145">
        <v>0</v>
      </c>
      <c r="FB145">
        <v>0</v>
      </c>
      <c r="FC145">
        <v>0</v>
      </c>
      <c r="FD145">
        <v>0</v>
      </c>
      <c r="FE145">
        <v>0</v>
      </c>
      <c r="FF145">
        <v>0</v>
      </c>
      <c r="FG145">
        <v>0</v>
      </c>
      <c r="FH145">
        <v>0</v>
      </c>
      <c r="FI145">
        <v>0</v>
      </c>
      <c r="FJ145">
        <v>0</v>
      </c>
      <c r="FK145">
        <v>0</v>
      </c>
      <c r="FL145">
        <v>0</v>
      </c>
      <c r="FM145">
        <v>0</v>
      </c>
      <c r="FN145">
        <v>0</v>
      </c>
      <c r="FO145">
        <v>0</v>
      </c>
      <c r="FP145">
        <v>0</v>
      </c>
      <c r="FQ145">
        <v>0</v>
      </c>
      <c r="FR145">
        <v>0</v>
      </c>
      <c r="FS145">
        <v>0</v>
      </c>
      <c r="FT145">
        <v>0</v>
      </c>
      <c r="FU145">
        <v>0</v>
      </c>
      <c r="FV145">
        <v>0</v>
      </c>
      <c r="FW145">
        <v>0</v>
      </c>
      <c r="FX145">
        <v>0</v>
      </c>
      <c r="FY145">
        <v>0</v>
      </c>
      <c r="FZ145">
        <v>0</v>
      </c>
      <c r="GA145">
        <v>0</v>
      </c>
      <c r="GB145">
        <v>0</v>
      </c>
      <c r="GC145">
        <v>0</v>
      </c>
      <c r="GD145">
        <v>0</v>
      </c>
      <c r="GE145">
        <v>0</v>
      </c>
      <c r="GF145">
        <v>0</v>
      </c>
      <c r="GG145">
        <v>0</v>
      </c>
      <c r="GH145">
        <v>0</v>
      </c>
      <c r="GI145">
        <v>0</v>
      </c>
      <c r="GJ145">
        <v>0</v>
      </c>
      <c r="GK145">
        <v>0</v>
      </c>
      <c r="GL145">
        <v>0</v>
      </c>
      <c r="GM145">
        <v>0</v>
      </c>
      <c r="GN145">
        <v>0</v>
      </c>
      <c r="GO145">
        <v>0</v>
      </c>
      <c r="GP145">
        <v>0</v>
      </c>
      <c r="GQ145">
        <v>0</v>
      </c>
      <c r="GR145">
        <v>0</v>
      </c>
      <c r="GS145">
        <v>0</v>
      </c>
      <c r="GT145">
        <v>0</v>
      </c>
      <c r="GU145">
        <v>0</v>
      </c>
      <c r="GV145">
        <v>0</v>
      </c>
      <c r="GW145">
        <v>0</v>
      </c>
      <c r="GX145">
        <v>0</v>
      </c>
      <c r="GY145">
        <v>0</v>
      </c>
      <c r="GZ145">
        <v>0</v>
      </c>
      <c r="HA145">
        <v>0</v>
      </c>
      <c r="HB145">
        <v>0</v>
      </c>
      <c r="HC145">
        <v>0</v>
      </c>
      <c r="HD145">
        <v>0</v>
      </c>
      <c r="HE145">
        <v>0</v>
      </c>
      <c r="HF145">
        <v>0</v>
      </c>
      <c r="HG145">
        <v>0</v>
      </c>
      <c r="HH145">
        <v>0</v>
      </c>
      <c r="HI145">
        <v>0</v>
      </c>
      <c r="HJ145">
        <v>0</v>
      </c>
      <c r="HK145">
        <v>0</v>
      </c>
      <c r="HL145">
        <v>0</v>
      </c>
      <c r="HM145" t="str">
        <v/>
      </c>
    </row>
    <row r="146" spans="2:221" x14ac:dyDescent="0.35">
      <c r="B146" t="str" cm="1">
        <f t="array" ref="B146:CX146">TRANSPOSE(_xlfn._xlws.SORT(_xlfn._xlws.FILTER(initialConditions[initial_conditions_level]&amp;" | "&amp;initialConditions[initial_conditions_name],initialConditions[experiment_ID]=A146)))</f>
        <v xml:space="preserve"> | </v>
      </c>
      <c r="C146" t="str">
        <v xml:space="preserve">0 | </v>
      </c>
      <c r="D146" t="str">
        <v xml:space="preserve">0 | </v>
      </c>
      <c r="E146" t="str">
        <v xml:space="preserve">0 | </v>
      </c>
      <c r="F146" t="str">
        <v xml:space="preserve">0 | </v>
      </c>
      <c r="G146" t="str">
        <v xml:space="preserve">0 | </v>
      </c>
      <c r="H146" t="str">
        <v xml:space="preserve">0 | </v>
      </c>
      <c r="I146" t="str">
        <v xml:space="preserve">0 | </v>
      </c>
      <c r="J146" t="str">
        <v xml:space="preserve">0 | </v>
      </c>
      <c r="K146" t="str">
        <v xml:space="preserve">0 | </v>
      </c>
      <c r="L146" t="str">
        <v xml:space="preserve">0 | </v>
      </c>
      <c r="M146" t="str">
        <v xml:space="preserve">0 | </v>
      </c>
      <c r="N146" t="str">
        <v xml:space="preserve">0 | </v>
      </c>
      <c r="O146" t="str">
        <v xml:space="preserve">0 | </v>
      </c>
      <c r="P146" t="str">
        <v xml:space="preserve">0 | </v>
      </c>
      <c r="Q146" t="str">
        <v xml:space="preserve">0 | </v>
      </c>
      <c r="R146" t="str">
        <v xml:space="preserve">0 | </v>
      </c>
      <c r="S146" t="str">
        <v xml:space="preserve">0 | </v>
      </c>
      <c r="T146" t="str">
        <v xml:space="preserve">0 | </v>
      </c>
      <c r="U146" t="str">
        <v xml:space="preserve">0 | </v>
      </c>
      <c r="V146" t="str">
        <v xml:space="preserve">0 | </v>
      </c>
      <c r="W146" t="str">
        <v xml:space="preserve">0 | </v>
      </c>
      <c r="X146" t="str">
        <v xml:space="preserve">0 | </v>
      </c>
      <c r="Y146" t="str">
        <v xml:space="preserve">0 | </v>
      </c>
      <c r="Z146" t="str">
        <v xml:space="preserve">0 | </v>
      </c>
      <c r="AA146" t="str">
        <v xml:space="preserve">0 | </v>
      </c>
      <c r="AB146" t="str">
        <v xml:space="preserve">0 | </v>
      </c>
      <c r="AC146" t="str">
        <v xml:space="preserve">0 | </v>
      </c>
      <c r="AD146" t="str">
        <v xml:space="preserve">0 | </v>
      </c>
      <c r="AE146" t="str">
        <v xml:space="preserve">0 | </v>
      </c>
      <c r="AF146" t="str">
        <v xml:space="preserve">0 | </v>
      </c>
      <c r="AG146" t="str">
        <v xml:space="preserve">0 | </v>
      </c>
      <c r="AH146" t="str">
        <v xml:space="preserve">0 | </v>
      </c>
      <c r="AI146" t="str">
        <v xml:space="preserve">0 | </v>
      </c>
      <c r="AJ146" t="str">
        <v xml:space="preserve">0 | </v>
      </c>
      <c r="AK146" t="str">
        <v xml:space="preserve">0 | </v>
      </c>
      <c r="AL146" t="str">
        <v xml:space="preserve">0 | </v>
      </c>
      <c r="AM146" t="str">
        <v xml:space="preserve">0 | </v>
      </c>
      <c r="AN146" t="str">
        <v xml:space="preserve">0 | </v>
      </c>
      <c r="AO146" t="str">
        <v xml:space="preserve">0 | </v>
      </c>
      <c r="AP146" t="str">
        <v xml:space="preserve">0 | </v>
      </c>
      <c r="AQ146" t="str">
        <v xml:space="preserve">0 | </v>
      </c>
      <c r="AR146" t="str">
        <v xml:space="preserve">0 | </v>
      </c>
      <c r="AS146" t="str">
        <v xml:space="preserve">0 | </v>
      </c>
      <c r="AT146" t="str">
        <v xml:space="preserve">0 | </v>
      </c>
      <c r="AU146" t="str">
        <v xml:space="preserve">0 | </v>
      </c>
      <c r="AV146" t="str">
        <v xml:space="preserve">0 | </v>
      </c>
      <c r="AW146" t="str">
        <v xml:space="preserve">0 | </v>
      </c>
      <c r="AX146" t="str">
        <v xml:space="preserve">0 | </v>
      </c>
      <c r="AY146" t="str">
        <v xml:space="preserve">0 | </v>
      </c>
      <c r="AZ146" t="str">
        <v xml:space="preserve">0 | </v>
      </c>
      <c r="BA146" t="str">
        <v xml:space="preserve">0 | </v>
      </c>
      <c r="BB146" t="str">
        <v xml:space="preserve">0 | </v>
      </c>
      <c r="BC146" t="str">
        <v xml:space="preserve">0 | </v>
      </c>
      <c r="BD146" t="str">
        <v xml:space="preserve">0 | </v>
      </c>
      <c r="BE146" t="str">
        <v xml:space="preserve">0 | </v>
      </c>
      <c r="BF146" t="str">
        <v xml:space="preserve">0 | </v>
      </c>
      <c r="BG146" t="str">
        <v xml:space="preserve">0 | </v>
      </c>
      <c r="BH146" t="str">
        <v xml:space="preserve">0 | </v>
      </c>
      <c r="BI146" t="str">
        <v xml:space="preserve">0 | </v>
      </c>
      <c r="BJ146" t="str">
        <v xml:space="preserve">0 | </v>
      </c>
      <c r="BK146" t="str">
        <v xml:space="preserve">0 | </v>
      </c>
      <c r="BL146" t="str">
        <v xml:space="preserve">0 | </v>
      </c>
      <c r="BM146" t="str">
        <v xml:space="preserve">0 | </v>
      </c>
      <c r="BN146" t="str">
        <v xml:space="preserve">0 | </v>
      </c>
      <c r="BO146" t="str">
        <v xml:space="preserve">0 | </v>
      </c>
      <c r="BP146" t="str">
        <v xml:space="preserve">0 | </v>
      </c>
      <c r="BQ146" t="str">
        <v xml:space="preserve">0 | </v>
      </c>
      <c r="BR146" t="str">
        <v xml:space="preserve">0 | </v>
      </c>
      <c r="BS146" t="str">
        <v xml:space="preserve">0 | </v>
      </c>
      <c r="BT146" t="str">
        <v xml:space="preserve">0 | </v>
      </c>
      <c r="BU146" t="str">
        <v xml:space="preserve">0 | </v>
      </c>
      <c r="BV146" t="str">
        <v xml:space="preserve">0 | </v>
      </c>
      <c r="BW146" t="str">
        <v xml:space="preserve">0 | </v>
      </c>
      <c r="BX146" t="str">
        <v xml:space="preserve">0 | </v>
      </c>
      <c r="BY146" t="str">
        <v xml:space="preserve">0 | </v>
      </c>
      <c r="BZ146" t="str">
        <v xml:space="preserve">0 | </v>
      </c>
      <c r="CA146" t="str">
        <v xml:space="preserve">0 | </v>
      </c>
      <c r="CB146" t="str">
        <v xml:space="preserve">0 | </v>
      </c>
      <c r="CC146" t="str">
        <v xml:space="preserve">0 | </v>
      </c>
      <c r="CD146" t="str">
        <v xml:space="preserve">0 | </v>
      </c>
      <c r="CE146" t="str">
        <v xml:space="preserve">0 | </v>
      </c>
      <c r="CF146" t="str">
        <v xml:space="preserve">0 | </v>
      </c>
      <c r="CG146" t="str">
        <v xml:space="preserve">0 | </v>
      </c>
      <c r="CH146" t="str">
        <v xml:space="preserve">0 | </v>
      </c>
      <c r="CI146" t="str">
        <v xml:space="preserve">0 | </v>
      </c>
      <c r="CJ146" t="str">
        <v xml:space="preserve">0 | </v>
      </c>
      <c r="CK146" t="str">
        <v xml:space="preserve">0 | </v>
      </c>
      <c r="CL146" t="str">
        <v xml:space="preserve">0 | </v>
      </c>
      <c r="CM146" t="str">
        <v xml:space="preserve">0 | </v>
      </c>
      <c r="CN146" t="str">
        <v xml:space="preserve">0 | </v>
      </c>
      <c r="CO146" t="str">
        <v xml:space="preserve">0 | </v>
      </c>
      <c r="CP146" t="str">
        <v xml:space="preserve">0 | </v>
      </c>
      <c r="CQ146" t="str">
        <v xml:space="preserve">0 | </v>
      </c>
      <c r="CR146" t="str">
        <v xml:space="preserve">0 | </v>
      </c>
      <c r="CS146" t="str">
        <v xml:space="preserve">0 | </v>
      </c>
      <c r="CT146" t="str">
        <v xml:space="preserve">0 | </v>
      </c>
      <c r="CU146" t="str">
        <v xml:space="preserve">0 | </v>
      </c>
      <c r="CV146" t="str">
        <v xml:space="preserve">0 | </v>
      </c>
      <c r="CW146" t="str">
        <v xml:space="preserve">0 | </v>
      </c>
      <c r="CX146" t="str">
        <v xml:space="preserve">0 | </v>
      </c>
      <c r="DQ146" cm="1">
        <f t="array" ref="DQ146:HM146">TRANSPOSE(_xlfn._xlws.SORT(_xlfn._xlws.FILTER(initialConditions[initial_conditions_level],initialConditions[experiment_ID]=A146)))</f>
        <v>0</v>
      </c>
      <c r="DR146">
        <v>0</v>
      </c>
      <c r="DS146">
        <v>0</v>
      </c>
      <c r="DT146">
        <v>0</v>
      </c>
      <c r="DU146">
        <v>0</v>
      </c>
      <c r="DV146">
        <v>0</v>
      </c>
      <c r="DW146">
        <v>0</v>
      </c>
      <c r="DX146">
        <v>0</v>
      </c>
      <c r="DY146">
        <v>0</v>
      </c>
      <c r="DZ146">
        <v>0</v>
      </c>
      <c r="EA146">
        <v>0</v>
      </c>
      <c r="EB146">
        <v>0</v>
      </c>
      <c r="EC146">
        <v>0</v>
      </c>
      <c r="ED146">
        <v>0</v>
      </c>
      <c r="EE146">
        <v>0</v>
      </c>
      <c r="EF146">
        <v>0</v>
      </c>
      <c r="EG146">
        <v>0</v>
      </c>
      <c r="EH146">
        <v>0</v>
      </c>
      <c r="EI146">
        <v>0</v>
      </c>
      <c r="EJ146">
        <v>0</v>
      </c>
      <c r="EK146">
        <v>0</v>
      </c>
      <c r="EL146">
        <v>0</v>
      </c>
      <c r="EM146">
        <v>0</v>
      </c>
      <c r="EN146">
        <v>0</v>
      </c>
      <c r="EO146">
        <v>0</v>
      </c>
      <c r="EP146">
        <v>0</v>
      </c>
      <c r="EQ146">
        <v>0</v>
      </c>
      <c r="ER146">
        <v>0</v>
      </c>
      <c r="ES146">
        <v>0</v>
      </c>
      <c r="ET146">
        <v>0</v>
      </c>
      <c r="EU146">
        <v>0</v>
      </c>
      <c r="EV146">
        <v>0</v>
      </c>
      <c r="EW146">
        <v>0</v>
      </c>
      <c r="EX146">
        <v>0</v>
      </c>
      <c r="EY146">
        <v>0</v>
      </c>
      <c r="EZ146">
        <v>0</v>
      </c>
      <c r="FA146">
        <v>0</v>
      </c>
      <c r="FB146">
        <v>0</v>
      </c>
      <c r="FC146">
        <v>0</v>
      </c>
      <c r="FD146">
        <v>0</v>
      </c>
      <c r="FE146">
        <v>0</v>
      </c>
      <c r="FF146">
        <v>0</v>
      </c>
      <c r="FG146">
        <v>0</v>
      </c>
      <c r="FH146">
        <v>0</v>
      </c>
      <c r="FI146">
        <v>0</v>
      </c>
      <c r="FJ146">
        <v>0</v>
      </c>
      <c r="FK146">
        <v>0</v>
      </c>
      <c r="FL146">
        <v>0</v>
      </c>
      <c r="FM146">
        <v>0</v>
      </c>
      <c r="FN146">
        <v>0</v>
      </c>
      <c r="FO146">
        <v>0</v>
      </c>
      <c r="FP146">
        <v>0</v>
      </c>
      <c r="FQ146">
        <v>0</v>
      </c>
      <c r="FR146">
        <v>0</v>
      </c>
      <c r="FS146">
        <v>0</v>
      </c>
      <c r="FT146">
        <v>0</v>
      </c>
      <c r="FU146">
        <v>0</v>
      </c>
      <c r="FV146">
        <v>0</v>
      </c>
      <c r="FW146">
        <v>0</v>
      </c>
      <c r="FX146">
        <v>0</v>
      </c>
      <c r="FY146">
        <v>0</v>
      </c>
      <c r="FZ146">
        <v>0</v>
      </c>
      <c r="GA146">
        <v>0</v>
      </c>
      <c r="GB146">
        <v>0</v>
      </c>
      <c r="GC146">
        <v>0</v>
      </c>
      <c r="GD146">
        <v>0</v>
      </c>
      <c r="GE146">
        <v>0</v>
      </c>
      <c r="GF146">
        <v>0</v>
      </c>
      <c r="GG146">
        <v>0</v>
      </c>
      <c r="GH146">
        <v>0</v>
      </c>
      <c r="GI146">
        <v>0</v>
      </c>
      <c r="GJ146">
        <v>0</v>
      </c>
      <c r="GK146">
        <v>0</v>
      </c>
      <c r="GL146">
        <v>0</v>
      </c>
      <c r="GM146">
        <v>0</v>
      </c>
      <c r="GN146">
        <v>0</v>
      </c>
      <c r="GO146">
        <v>0</v>
      </c>
      <c r="GP146">
        <v>0</v>
      </c>
      <c r="GQ146">
        <v>0</v>
      </c>
      <c r="GR146">
        <v>0</v>
      </c>
      <c r="GS146">
        <v>0</v>
      </c>
      <c r="GT146">
        <v>0</v>
      </c>
      <c r="GU146">
        <v>0</v>
      </c>
      <c r="GV146">
        <v>0</v>
      </c>
      <c r="GW146">
        <v>0</v>
      </c>
      <c r="GX146">
        <v>0</v>
      </c>
      <c r="GY146">
        <v>0</v>
      </c>
      <c r="GZ146">
        <v>0</v>
      </c>
      <c r="HA146">
        <v>0</v>
      </c>
      <c r="HB146">
        <v>0</v>
      </c>
      <c r="HC146">
        <v>0</v>
      </c>
      <c r="HD146">
        <v>0</v>
      </c>
      <c r="HE146">
        <v>0</v>
      </c>
      <c r="HF146">
        <v>0</v>
      </c>
      <c r="HG146">
        <v>0</v>
      </c>
      <c r="HH146">
        <v>0</v>
      </c>
      <c r="HI146">
        <v>0</v>
      </c>
      <c r="HJ146">
        <v>0</v>
      </c>
      <c r="HK146">
        <v>0</v>
      </c>
      <c r="HL146">
        <v>0</v>
      </c>
      <c r="HM146" t="str">
        <v/>
      </c>
    </row>
    <row r="147" spans="2:221" x14ac:dyDescent="0.35">
      <c r="B147" t="str" cm="1">
        <f t="array" ref="B147:CX147">TRANSPOSE(_xlfn._xlws.SORT(_xlfn._xlws.FILTER(initialConditions[initial_conditions_level]&amp;" | "&amp;initialConditions[initial_conditions_name],initialConditions[experiment_ID]=A147)))</f>
        <v xml:space="preserve"> | </v>
      </c>
      <c r="C147" t="str">
        <v xml:space="preserve">0 | </v>
      </c>
      <c r="D147" t="str">
        <v xml:space="preserve">0 | </v>
      </c>
      <c r="E147" t="str">
        <v xml:space="preserve">0 | </v>
      </c>
      <c r="F147" t="str">
        <v xml:space="preserve">0 | </v>
      </c>
      <c r="G147" t="str">
        <v xml:space="preserve">0 | </v>
      </c>
      <c r="H147" t="str">
        <v xml:space="preserve">0 | </v>
      </c>
      <c r="I147" t="str">
        <v xml:space="preserve">0 | </v>
      </c>
      <c r="J147" t="str">
        <v xml:space="preserve">0 | </v>
      </c>
      <c r="K147" t="str">
        <v xml:space="preserve">0 | </v>
      </c>
      <c r="L147" t="str">
        <v xml:space="preserve">0 | </v>
      </c>
      <c r="M147" t="str">
        <v xml:space="preserve">0 | </v>
      </c>
      <c r="N147" t="str">
        <v xml:space="preserve">0 | </v>
      </c>
      <c r="O147" t="str">
        <v xml:space="preserve">0 | </v>
      </c>
      <c r="P147" t="str">
        <v xml:space="preserve">0 | </v>
      </c>
      <c r="Q147" t="str">
        <v xml:space="preserve">0 | </v>
      </c>
      <c r="R147" t="str">
        <v xml:space="preserve">0 | </v>
      </c>
      <c r="S147" t="str">
        <v xml:space="preserve">0 | </v>
      </c>
      <c r="T147" t="str">
        <v xml:space="preserve">0 | </v>
      </c>
      <c r="U147" t="str">
        <v xml:space="preserve">0 | </v>
      </c>
      <c r="V147" t="str">
        <v xml:space="preserve">0 | </v>
      </c>
      <c r="W147" t="str">
        <v xml:space="preserve">0 | </v>
      </c>
      <c r="X147" t="str">
        <v xml:space="preserve">0 | </v>
      </c>
      <c r="Y147" t="str">
        <v xml:space="preserve">0 | </v>
      </c>
      <c r="Z147" t="str">
        <v xml:space="preserve">0 | </v>
      </c>
      <c r="AA147" t="str">
        <v xml:space="preserve">0 | </v>
      </c>
      <c r="AB147" t="str">
        <v xml:space="preserve">0 | </v>
      </c>
      <c r="AC147" t="str">
        <v xml:space="preserve">0 | </v>
      </c>
      <c r="AD147" t="str">
        <v xml:space="preserve">0 | </v>
      </c>
      <c r="AE147" t="str">
        <v xml:space="preserve">0 | </v>
      </c>
      <c r="AF147" t="str">
        <v xml:space="preserve">0 | </v>
      </c>
      <c r="AG147" t="str">
        <v xml:space="preserve">0 | </v>
      </c>
      <c r="AH147" t="str">
        <v xml:space="preserve">0 | </v>
      </c>
      <c r="AI147" t="str">
        <v xml:space="preserve">0 | </v>
      </c>
      <c r="AJ147" t="str">
        <v xml:space="preserve">0 | </v>
      </c>
      <c r="AK147" t="str">
        <v xml:space="preserve">0 | </v>
      </c>
      <c r="AL147" t="str">
        <v xml:space="preserve">0 | </v>
      </c>
      <c r="AM147" t="str">
        <v xml:space="preserve">0 | </v>
      </c>
      <c r="AN147" t="str">
        <v xml:space="preserve">0 | </v>
      </c>
      <c r="AO147" t="str">
        <v xml:space="preserve">0 | </v>
      </c>
      <c r="AP147" t="str">
        <v xml:space="preserve">0 | </v>
      </c>
      <c r="AQ147" t="str">
        <v xml:space="preserve">0 | </v>
      </c>
      <c r="AR147" t="str">
        <v xml:space="preserve">0 | </v>
      </c>
      <c r="AS147" t="str">
        <v xml:space="preserve">0 | </v>
      </c>
      <c r="AT147" t="str">
        <v xml:space="preserve">0 | </v>
      </c>
      <c r="AU147" t="str">
        <v xml:space="preserve">0 | </v>
      </c>
      <c r="AV147" t="str">
        <v xml:space="preserve">0 | </v>
      </c>
      <c r="AW147" t="str">
        <v xml:space="preserve">0 | </v>
      </c>
      <c r="AX147" t="str">
        <v xml:space="preserve">0 | </v>
      </c>
      <c r="AY147" t="str">
        <v xml:space="preserve">0 | </v>
      </c>
      <c r="AZ147" t="str">
        <v xml:space="preserve">0 | </v>
      </c>
      <c r="BA147" t="str">
        <v xml:space="preserve">0 | </v>
      </c>
      <c r="BB147" t="str">
        <v xml:space="preserve">0 | </v>
      </c>
      <c r="BC147" t="str">
        <v xml:space="preserve">0 | </v>
      </c>
      <c r="BD147" t="str">
        <v xml:space="preserve">0 | </v>
      </c>
      <c r="BE147" t="str">
        <v xml:space="preserve">0 | </v>
      </c>
      <c r="BF147" t="str">
        <v xml:space="preserve">0 | </v>
      </c>
      <c r="BG147" t="str">
        <v xml:space="preserve">0 | </v>
      </c>
      <c r="BH147" t="str">
        <v xml:space="preserve">0 | </v>
      </c>
      <c r="BI147" t="str">
        <v xml:space="preserve">0 | </v>
      </c>
      <c r="BJ147" t="str">
        <v xml:space="preserve">0 | </v>
      </c>
      <c r="BK147" t="str">
        <v xml:space="preserve">0 | </v>
      </c>
      <c r="BL147" t="str">
        <v xml:space="preserve">0 | </v>
      </c>
      <c r="BM147" t="str">
        <v xml:space="preserve">0 | </v>
      </c>
      <c r="BN147" t="str">
        <v xml:space="preserve">0 | </v>
      </c>
      <c r="BO147" t="str">
        <v xml:space="preserve">0 | </v>
      </c>
      <c r="BP147" t="str">
        <v xml:space="preserve">0 | </v>
      </c>
      <c r="BQ147" t="str">
        <v xml:space="preserve">0 | </v>
      </c>
      <c r="BR147" t="str">
        <v xml:space="preserve">0 | </v>
      </c>
      <c r="BS147" t="str">
        <v xml:space="preserve">0 | </v>
      </c>
      <c r="BT147" t="str">
        <v xml:space="preserve">0 | </v>
      </c>
      <c r="BU147" t="str">
        <v xml:space="preserve">0 | </v>
      </c>
      <c r="BV147" t="str">
        <v xml:space="preserve">0 | </v>
      </c>
      <c r="BW147" t="str">
        <v xml:space="preserve">0 | </v>
      </c>
      <c r="BX147" t="str">
        <v xml:space="preserve">0 | </v>
      </c>
      <c r="BY147" t="str">
        <v xml:space="preserve">0 | </v>
      </c>
      <c r="BZ147" t="str">
        <v xml:space="preserve">0 | </v>
      </c>
      <c r="CA147" t="str">
        <v xml:space="preserve">0 | </v>
      </c>
      <c r="CB147" t="str">
        <v xml:space="preserve">0 | </v>
      </c>
      <c r="CC147" t="str">
        <v xml:space="preserve">0 | </v>
      </c>
      <c r="CD147" t="str">
        <v xml:space="preserve">0 | </v>
      </c>
      <c r="CE147" t="str">
        <v xml:space="preserve">0 | </v>
      </c>
      <c r="CF147" t="str">
        <v xml:space="preserve">0 | </v>
      </c>
      <c r="CG147" t="str">
        <v xml:space="preserve">0 | </v>
      </c>
      <c r="CH147" t="str">
        <v xml:space="preserve">0 | </v>
      </c>
      <c r="CI147" t="str">
        <v xml:space="preserve">0 | </v>
      </c>
      <c r="CJ147" t="str">
        <v xml:space="preserve">0 | </v>
      </c>
      <c r="CK147" t="str">
        <v xml:space="preserve">0 | </v>
      </c>
      <c r="CL147" t="str">
        <v xml:space="preserve">0 | </v>
      </c>
      <c r="CM147" t="str">
        <v xml:space="preserve">0 | </v>
      </c>
      <c r="CN147" t="str">
        <v xml:space="preserve">0 | </v>
      </c>
      <c r="CO147" t="str">
        <v xml:space="preserve">0 | </v>
      </c>
      <c r="CP147" t="str">
        <v xml:space="preserve">0 | </v>
      </c>
      <c r="CQ147" t="str">
        <v xml:space="preserve">0 | </v>
      </c>
      <c r="CR147" t="str">
        <v xml:space="preserve">0 | </v>
      </c>
      <c r="CS147" t="str">
        <v xml:space="preserve">0 | </v>
      </c>
      <c r="CT147" t="str">
        <v xml:space="preserve">0 | </v>
      </c>
      <c r="CU147" t="str">
        <v xml:space="preserve">0 | </v>
      </c>
      <c r="CV147" t="str">
        <v xml:space="preserve">0 | </v>
      </c>
      <c r="CW147" t="str">
        <v xml:space="preserve">0 | </v>
      </c>
      <c r="CX147" t="str">
        <v xml:space="preserve">0 | </v>
      </c>
      <c r="DQ147" cm="1">
        <f t="array" ref="DQ147:HM147">TRANSPOSE(_xlfn._xlws.SORT(_xlfn._xlws.FILTER(initialConditions[initial_conditions_level],initialConditions[experiment_ID]=A147)))</f>
        <v>0</v>
      </c>
      <c r="DR147">
        <v>0</v>
      </c>
      <c r="DS147">
        <v>0</v>
      </c>
      <c r="DT147">
        <v>0</v>
      </c>
      <c r="DU147">
        <v>0</v>
      </c>
      <c r="DV147">
        <v>0</v>
      </c>
      <c r="DW147">
        <v>0</v>
      </c>
      <c r="DX147">
        <v>0</v>
      </c>
      <c r="DY147">
        <v>0</v>
      </c>
      <c r="DZ147">
        <v>0</v>
      </c>
      <c r="EA147">
        <v>0</v>
      </c>
      <c r="EB147">
        <v>0</v>
      </c>
      <c r="EC147">
        <v>0</v>
      </c>
      <c r="ED147">
        <v>0</v>
      </c>
      <c r="EE147">
        <v>0</v>
      </c>
      <c r="EF147">
        <v>0</v>
      </c>
      <c r="EG147">
        <v>0</v>
      </c>
      <c r="EH147">
        <v>0</v>
      </c>
      <c r="EI147">
        <v>0</v>
      </c>
      <c r="EJ147">
        <v>0</v>
      </c>
      <c r="EK147">
        <v>0</v>
      </c>
      <c r="EL147">
        <v>0</v>
      </c>
      <c r="EM147">
        <v>0</v>
      </c>
      <c r="EN147">
        <v>0</v>
      </c>
      <c r="EO147">
        <v>0</v>
      </c>
      <c r="EP147">
        <v>0</v>
      </c>
      <c r="EQ147">
        <v>0</v>
      </c>
      <c r="ER147">
        <v>0</v>
      </c>
      <c r="ES147">
        <v>0</v>
      </c>
      <c r="ET147">
        <v>0</v>
      </c>
      <c r="EU147">
        <v>0</v>
      </c>
      <c r="EV147">
        <v>0</v>
      </c>
      <c r="EW147">
        <v>0</v>
      </c>
      <c r="EX147">
        <v>0</v>
      </c>
      <c r="EY147">
        <v>0</v>
      </c>
      <c r="EZ147">
        <v>0</v>
      </c>
      <c r="FA147">
        <v>0</v>
      </c>
      <c r="FB147">
        <v>0</v>
      </c>
      <c r="FC147">
        <v>0</v>
      </c>
      <c r="FD147">
        <v>0</v>
      </c>
      <c r="FE147">
        <v>0</v>
      </c>
      <c r="FF147">
        <v>0</v>
      </c>
      <c r="FG147">
        <v>0</v>
      </c>
      <c r="FH147">
        <v>0</v>
      </c>
      <c r="FI147">
        <v>0</v>
      </c>
      <c r="FJ147">
        <v>0</v>
      </c>
      <c r="FK147">
        <v>0</v>
      </c>
      <c r="FL147">
        <v>0</v>
      </c>
      <c r="FM147">
        <v>0</v>
      </c>
      <c r="FN147">
        <v>0</v>
      </c>
      <c r="FO147">
        <v>0</v>
      </c>
      <c r="FP147">
        <v>0</v>
      </c>
      <c r="FQ147">
        <v>0</v>
      </c>
      <c r="FR147">
        <v>0</v>
      </c>
      <c r="FS147">
        <v>0</v>
      </c>
      <c r="FT147">
        <v>0</v>
      </c>
      <c r="FU147">
        <v>0</v>
      </c>
      <c r="FV147">
        <v>0</v>
      </c>
      <c r="FW147">
        <v>0</v>
      </c>
      <c r="FX147">
        <v>0</v>
      </c>
      <c r="FY147">
        <v>0</v>
      </c>
      <c r="FZ147">
        <v>0</v>
      </c>
      <c r="GA147">
        <v>0</v>
      </c>
      <c r="GB147">
        <v>0</v>
      </c>
      <c r="GC147">
        <v>0</v>
      </c>
      <c r="GD147">
        <v>0</v>
      </c>
      <c r="GE147">
        <v>0</v>
      </c>
      <c r="GF147">
        <v>0</v>
      </c>
      <c r="GG147">
        <v>0</v>
      </c>
      <c r="GH147">
        <v>0</v>
      </c>
      <c r="GI147">
        <v>0</v>
      </c>
      <c r="GJ147">
        <v>0</v>
      </c>
      <c r="GK147">
        <v>0</v>
      </c>
      <c r="GL147">
        <v>0</v>
      </c>
      <c r="GM147">
        <v>0</v>
      </c>
      <c r="GN147">
        <v>0</v>
      </c>
      <c r="GO147">
        <v>0</v>
      </c>
      <c r="GP147">
        <v>0</v>
      </c>
      <c r="GQ147">
        <v>0</v>
      </c>
      <c r="GR147">
        <v>0</v>
      </c>
      <c r="GS147">
        <v>0</v>
      </c>
      <c r="GT147">
        <v>0</v>
      </c>
      <c r="GU147">
        <v>0</v>
      </c>
      <c r="GV147">
        <v>0</v>
      </c>
      <c r="GW147">
        <v>0</v>
      </c>
      <c r="GX147">
        <v>0</v>
      </c>
      <c r="GY147">
        <v>0</v>
      </c>
      <c r="GZ147">
        <v>0</v>
      </c>
      <c r="HA147">
        <v>0</v>
      </c>
      <c r="HB147">
        <v>0</v>
      </c>
      <c r="HC147">
        <v>0</v>
      </c>
      <c r="HD147">
        <v>0</v>
      </c>
      <c r="HE147">
        <v>0</v>
      </c>
      <c r="HF147">
        <v>0</v>
      </c>
      <c r="HG147">
        <v>0</v>
      </c>
      <c r="HH147">
        <v>0</v>
      </c>
      <c r="HI147">
        <v>0</v>
      </c>
      <c r="HJ147">
        <v>0</v>
      </c>
      <c r="HK147">
        <v>0</v>
      </c>
      <c r="HL147">
        <v>0</v>
      </c>
      <c r="HM147" t="str">
        <v/>
      </c>
    </row>
    <row r="148" spans="2:221" x14ac:dyDescent="0.35">
      <c r="B148" t="str" cm="1">
        <f t="array" ref="B148:CX148">TRANSPOSE(_xlfn._xlws.SORT(_xlfn._xlws.FILTER(initialConditions[initial_conditions_level]&amp;" | "&amp;initialConditions[initial_conditions_name],initialConditions[experiment_ID]=A148)))</f>
        <v xml:space="preserve"> | </v>
      </c>
      <c r="C148" t="str">
        <v xml:space="preserve">0 | </v>
      </c>
      <c r="D148" t="str">
        <v xml:space="preserve">0 | </v>
      </c>
      <c r="E148" t="str">
        <v xml:space="preserve">0 | </v>
      </c>
      <c r="F148" t="str">
        <v xml:space="preserve">0 | </v>
      </c>
      <c r="G148" t="str">
        <v xml:space="preserve">0 | </v>
      </c>
      <c r="H148" t="str">
        <v xml:space="preserve">0 | </v>
      </c>
      <c r="I148" t="str">
        <v xml:space="preserve">0 | </v>
      </c>
      <c r="J148" t="str">
        <v xml:space="preserve">0 | </v>
      </c>
      <c r="K148" t="str">
        <v xml:space="preserve">0 | </v>
      </c>
      <c r="L148" t="str">
        <v xml:space="preserve">0 | </v>
      </c>
      <c r="M148" t="str">
        <v xml:space="preserve">0 | </v>
      </c>
      <c r="N148" t="str">
        <v xml:space="preserve">0 | </v>
      </c>
      <c r="O148" t="str">
        <v xml:space="preserve">0 | </v>
      </c>
      <c r="P148" t="str">
        <v xml:space="preserve">0 | </v>
      </c>
      <c r="Q148" t="str">
        <v xml:space="preserve">0 | </v>
      </c>
      <c r="R148" t="str">
        <v xml:space="preserve">0 | </v>
      </c>
      <c r="S148" t="str">
        <v xml:space="preserve">0 | </v>
      </c>
      <c r="T148" t="str">
        <v xml:space="preserve">0 | </v>
      </c>
      <c r="U148" t="str">
        <v xml:space="preserve">0 | </v>
      </c>
      <c r="V148" t="str">
        <v xml:space="preserve">0 | </v>
      </c>
      <c r="W148" t="str">
        <v xml:space="preserve">0 | </v>
      </c>
      <c r="X148" t="str">
        <v xml:space="preserve">0 | </v>
      </c>
      <c r="Y148" t="str">
        <v xml:space="preserve">0 | </v>
      </c>
      <c r="Z148" t="str">
        <v xml:space="preserve">0 | </v>
      </c>
      <c r="AA148" t="str">
        <v xml:space="preserve">0 | </v>
      </c>
      <c r="AB148" t="str">
        <v xml:space="preserve">0 | </v>
      </c>
      <c r="AC148" t="str">
        <v xml:space="preserve">0 | </v>
      </c>
      <c r="AD148" t="str">
        <v xml:space="preserve">0 | </v>
      </c>
      <c r="AE148" t="str">
        <v xml:space="preserve">0 | </v>
      </c>
      <c r="AF148" t="str">
        <v xml:space="preserve">0 | </v>
      </c>
      <c r="AG148" t="str">
        <v xml:space="preserve">0 | </v>
      </c>
      <c r="AH148" t="str">
        <v xml:space="preserve">0 | </v>
      </c>
      <c r="AI148" t="str">
        <v xml:space="preserve">0 | </v>
      </c>
      <c r="AJ148" t="str">
        <v xml:space="preserve">0 | </v>
      </c>
      <c r="AK148" t="str">
        <v xml:space="preserve">0 | </v>
      </c>
      <c r="AL148" t="str">
        <v xml:space="preserve">0 | </v>
      </c>
      <c r="AM148" t="str">
        <v xml:space="preserve">0 | </v>
      </c>
      <c r="AN148" t="str">
        <v xml:space="preserve">0 | </v>
      </c>
      <c r="AO148" t="str">
        <v xml:space="preserve">0 | </v>
      </c>
      <c r="AP148" t="str">
        <v xml:space="preserve">0 | </v>
      </c>
      <c r="AQ148" t="str">
        <v xml:space="preserve">0 | </v>
      </c>
      <c r="AR148" t="str">
        <v xml:space="preserve">0 | </v>
      </c>
      <c r="AS148" t="str">
        <v xml:space="preserve">0 | </v>
      </c>
      <c r="AT148" t="str">
        <v xml:space="preserve">0 | </v>
      </c>
      <c r="AU148" t="str">
        <v xml:space="preserve">0 | </v>
      </c>
      <c r="AV148" t="str">
        <v xml:space="preserve">0 | </v>
      </c>
      <c r="AW148" t="str">
        <v xml:space="preserve">0 | </v>
      </c>
      <c r="AX148" t="str">
        <v xml:space="preserve">0 | </v>
      </c>
      <c r="AY148" t="str">
        <v xml:space="preserve">0 | </v>
      </c>
      <c r="AZ148" t="str">
        <v xml:space="preserve">0 | </v>
      </c>
      <c r="BA148" t="str">
        <v xml:space="preserve">0 | </v>
      </c>
      <c r="BB148" t="str">
        <v xml:space="preserve">0 | </v>
      </c>
      <c r="BC148" t="str">
        <v xml:space="preserve">0 | </v>
      </c>
      <c r="BD148" t="str">
        <v xml:space="preserve">0 | </v>
      </c>
      <c r="BE148" t="str">
        <v xml:space="preserve">0 | </v>
      </c>
      <c r="BF148" t="str">
        <v xml:space="preserve">0 | </v>
      </c>
      <c r="BG148" t="str">
        <v xml:space="preserve">0 | </v>
      </c>
      <c r="BH148" t="str">
        <v xml:space="preserve">0 | </v>
      </c>
      <c r="BI148" t="str">
        <v xml:space="preserve">0 | </v>
      </c>
      <c r="BJ148" t="str">
        <v xml:space="preserve">0 | </v>
      </c>
      <c r="BK148" t="str">
        <v xml:space="preserve">0 | </v>
      </c>
      <c r="BL148" t="str">
        <v xml:space="preserve">0 | </v>
      </c>
      <c r="BM148" t="str">
        <v xml:space="preserve">0 | </v>
      </c>
      <c r="BN148" t="str">
        <v xml:space="preserve">0 | </v>
      </c>
      <c r="BO148" t="str">
        <v xml:space="preserve">0 | </v>
      </c>
      <c r="BP148" t="str">
        <v xml:space="preserve">0 | </v>
      </c>
      <c r="BQ148" t="str">
        <v xml:space="preserve">0 | </v>
      </c>
      <c r="BR148" t="str">
        <v xml:space="preserve">0 | </v>
      </c>
      <c r="BS148" t="str">
        <v xml:space="preserve">0 | </v>
      </c>
      <c r="BT148" t="str">
        <v xml:space="preserve">0 | </v>
      </c>
      <c r="BU148" t="str">
        <v xml:space="preserve">0 | </v>
      </c>
      <c r="BV148" t="str">
        <v xml:space="preserve">0 | </v>
      </c>
      <c r="BW148" t="str">
        <v xml:space="preserve">0 | </v>
      </c>
      <c r="BX148" t="str">
        <v xml:space="preserve">0 | </v>
      </c>
      <c r="BY148" t="str">
        <v xml:space="preserve">0 | </v>
      </c>
      <c r="BZ148" t="str">
        <v xml:space="preserve">0 | </v>
      </c>
      <c r="CA148" t="str">
        <v xml:space="preserve">0 | </v>
      </c>
      <c r="CB148" t="str">
        <v xml:space="preserve">0 | </v>
      </c>
      <c r="CC148" t="str">
        <v xml:space="preserve">0 | </v>
      </c>
      <c r="CD148" t="str">
        <v xml:space="preserve">0 | </v>
      </c>
      <c r="CE148" t="str">
        <v xml:space="preserve">0 | </v>
      </c>
      <c r="CF148" t="str">
        <v xml:space="preserve">0 | </v>
      </c>
      <c r="CG148" t="str">
        <v xml:space="preserve">0 | </v>
      </c>
      <c r="CH148" t="str">
        <v xml:space="preserve">0 | </v>
      </c>
      <c r="CI148" t="str">
        <v xml:space="preserve">0 | </v>
      </c>
      <c r="CJ148" t="str">
        <v xml:space="preserve">0 | </v>
      </c>
      <c r="CK148" t="str">
        <v xml:space="preserve">0 | </v>
      </c>
      <c r="CL148" t="str">
        <v xml:space="preserve">0 | </v>
      </c>
      <c r="CM148" t="str">
        <v xml:space="preserve">0 | </v>
      </c>
      <c r="CN148" t="str">
        <v xml:space="preserve">0 | </v>
      </c>
      <c r="CO148" t="str">
        <v xml:space="preserve">0 | </v>
      </c>
      <c r="CP148" t="str">
        <v xml:space="preserve">0 | </v>
      </c>
      <c r="CQ148" t="str">
        <v xml:space="preserve">0 | </v>
      </c>
      <c r="CR148" t="str">
        <v xml:space="preserve">0 | </v>
      </c>
      <c r="CS148" t="str">
        <v xml:space="preserve">0 | </v>
      </c>
      <c r="CT148" t="str">
        <v xml:space="preserve">0 | </v>
      </c>
      <c r="CU148" t="str">
        <v xml:space="preserve">0 | </v>
      </c>
      <c r="CV148" t="str">
        <v xml:space="preserve">0 | </v>
      </c>
      <c r="CW148" t="str">
        <v xml:space="preserve">0 | </v>
      </c>
      <c r="CX148" t="str">
        <v xml:space="preserve">0 | </v>
      </c>
      <c r="DQ148" cm="1">
        <f t="array" ref="DQ148:HM148">TRANSPOSE(_xlfn._xlws.SORT(_xlfn._xlws.FILTER(initialConditions[initial_conditions_level],initialConditions[experiment_ID]=A148)))</f>
        <v>0</v>
      </c>
      <c r="DR148">
        <v>0</v>
      </c>
      <c r="DS148">
        <v>0</v>
      </c>
      <c r="DT148">
        <v>0</v>
      </c>
      <c r="DU148">
        <v>0</v>
      </c>
      <c r="DV148">
        <v>0</v>
      </c>
      <c r="DW148">
        <v>0</v>
      </c>
      <c r="DX148">
        <v>0</v>
      </c>
      <c r="DY148">
        <v>0</v>
      </c>
      <c r="DZ148">
        <v>0</v>
      </c>
      <c r="EA148">
        <v>0</v>
      </c>
      <c r="EB148">
        <v>0</v>
      </c>
      <c r="EC148">
        <v>0</v>
      </c>
      <c r="ED148">
        <v>0</v>
      </c>
      <c r="EE148">
        <v>0</v>
      </c>
      <c r="EF148">
        <v>0</v>
      </c>
      <c r="EG148">
        <v>0</v>
      </c>
      <c r="EH148">
        <v>0</v>
      </c>
      <c r="EI148">
        <v>0</v>
      </c>
      <c r="EJ148">
        <v>0</v>
      </c>
      <c r="EK148">
        <v>0</v>
      </c>
      <c r="EL148">
        <v>0</v>
      </c>
      <c r="EM148">
        <v>0</v>
      </c>
      <c r="EN148">
        <v>0</v>
      </c>
      <c r="EO148">
        <v>0</v>
      </c>
      <c r="EP148">
        <v>0</v>
      </c>
      <c r="EQ148">
        <v>0</v>
      </c>
      <c r="ER148">
        <v>0</v>
      </c>
      <c r="ES148">
        <v>0</v>
      </c>
      <c r="ET148">
        <v>0</v>
      </c>
      <c r="EU148">
        <v>0</v>
      </c>
      <c r="EV148">
        <v>0</v>
      </c>
      <c r="EW148">
        <v>0</v>
      </c>
      <c r="EX148">
        <v>0</v>
      </c>
      <c r="EY148">
        <v>0</v>
      </c>
      <c r="EZ148">
        <v>0</v>
      </c>
      <c r="FA148">
        <v>0</v>
      </c>
      <c r="FB148">
        <v>0</v>
      </c>
      <c r="FC148">
        <v>0</v>
      </c>
      <c r="FD148">
        <v>0</v>
      </c>
      <c r="FE148">
        <v>0</v>
      </c>
      <c r="FF148">
        <v>0</v>
      </c>
      <c r="FG148">
        <v>0</v>
      </c>
      <c r="FH148">
        <v>0</v>
      </c>
      <c r="FI148">
        <v>0</v>
      </c>
      <c r="FJ148">
        <v>0</v>
      </c>
      <c r="FK148">
        <v>0</v>
      </c>
      <c r="FL148">
        <v>0</v>
      </c>
      <c r="FM148">
        <v>0</v>
      </c>
      <c r="FN148">
        <v>0</v>
      </c>
      <c r="FO148">
        <v>0</v>
      </c>
      <c r="FP148">
        <v>0</v>
      </c>
      <c r="FQ148">
        <v>0</v>
      </c>
      <c r="FR148">
        <v>0</v>
      </c>
      <c r="FS148">
        <v>0</v>
      </c>
      <c r="FT148">
        <v>0</v>
      </c>
      <c r="FU148">
        <v>0</v>
      </c>
      <c r="FV148">
        <v>0</v>
      </c>
      <c r="FW148">
        <v>0</v>
      </c>
      <c r="FX148">
        <v>0</v>
      </c>
      <c r="FY148">
        <v>0</v>
      </c>
      <c r="FZ148">
        <v>0</v>
      </c>
      <c r="GA148">
        <v>0</v>
      </c>
      <c r="GB148">
        <v>0</v>
      </c>
      <c r="GC148">
        <v>0</v>
      </c>
      <c r="GD148">
        <v>0</v>
      </c>
      <c r="GE148">
        <v>0</v>
      </c>
      <c r="GF148">
        <v>0</v>
      </c>
      <c r="GG148">
        <v>0</v>
      </c>
      <c r="GH148">
        <v>0</v>
      </c>
      <c r="GI148">
        <v>0</v>
      </c>
      <c r="GJ148">
        <v>0</v>
      </c>
      <c r="GK148">
        <v>0</v>
      </c>
      <c r="GL148">
        <v>0</v>
      </c>
      <c r="GM148">
        <v>0</v>
      </c>
      <c r="GN148">
        <v>0</v>
      </c>
      <c r="GO148">
        <v>0</v>
      </c>
      <c r="GP148">
        <v>0</v>
      </c>
      <c r="GQ148">
        <v>0</v>
      </c>
      <c r="GR148">
        <v>0</v>
      </c>
      <c r="GS148">
        <v>0</v>
      </c>
      <c r="GT148">
        <v>0</v>
      </c>
      <c r="GU148">
        <v>0</v>
      </c>
      <c r="GV148">
        <v>0</v>
      </c>
      <c r="GW148">
        <v>0</v>
      </c>
      <c r="GX148">
        <v>0</v>
      </c>
      <c r="GY148">
        <v>0</v>
      </c>
      <c r="GZ148">
        <v>0</v>
      </c>
      <c r="HA148">
        <v>0</v>
      </c>
      <c r="HB148">
        <v>0</v>
      </c>
      <c r="HC148">
        <v>0</v>
      </c>
      <c r="HD148">
        <v>0</v>
      </c>
      <c r="HE148">
        <v>0</v>
      </c>
      <c r="HF148">
        <v>0</v>
      </c>
      <c r="HG148">
        <v>0</v>
      </c>
      <c r="HH148">
        <v>0</v>
      </c>
      <c r="HI148">
        <v>0</v>
      </c>
      <c r="HJ148">
        <v>0</v>
      </c>
      <c r="HK148">
        <v>0</v>
      </c>
      <c r="HL148">
        <v>0</v>
      </c>
      <c r="HM148" t="str">
        <v/>
      </c>
    </row>
    <row r="149" spans="2:221" x14ac:dyDescent="0.35">
      <c r="B149" t="str" cm="1">
        <f t="array" ref="B149:CX149">TRANSPOSE(_xlfn._xlws.SORT(_xlfn._xlws.FILTER(initialConditions[initial_conditions_level]&amp;" | "&amp;initialConditions[initial_conditions_name],initialConditions[experiment_ID]=A149)))</f>
        <v xml:space="preserve"> | </v>
      </c>
      <c r="C149" t="str">
        <v xml:space="preserve">0 | </v>
      </c>
      <c r="D149" t="str">
        <v xml:space="preserve">0 | </v>
      </c>
      <c r="E149" t="str">
        <v xml:space="preserve">0 | </v>
      </c>
      <c r="F149" t="str">
        <v xml:space="preserve">0 | </v>
      </c>
      <c r="G149" t="str">
        <v xml:space="preserve">0 | </v>
      </c>
      <c r="H149" t="str">
        <v xml:space="preserve">0 | </v>
      </c>
      <c r="I149" t="str">
        <v xml:space="preserve">0 | </v>
      </c>
      <c r="J149" t="str">
        <v xml:space="preserve">0 | </v>
      </c>
      <c r="K149" t="str">
        <v xml:space="preserve">0 | </v>
      </c>
      <c r="L149" t="str">
        <v xml:space="preserve">0 | </v>
      </c>
      <c r="M149" t="str">
        <v xml:space="preserve">0 | </v>
      </c>
      <c r="N149" t="str">
        <v xml:space="preserve">0 | </v>
      </c>
      <c r="O149" t="str">
        <v xml:space="preserve">0 | </v>
      </c>
      <c r="P149" t="str">
        <v xml:space="preserve">0 | </v>
      </c>
      <c r="Q149" t="str">
        <v xml:space="preserve">0 | </v>
      </c>
      <c r="R149" t="str">
        <v xml:space="preserve">0 | </v>
      </c>
      <c r="S149" t="str">
        <v xml:space="preserve">0 | </v>
      </c>
      <c r="T149" t="str">
        <v xml:space="preserve">0 | </v>
      </c>
      <c r="U149" t="str">
        <v xml:space="preserve">0 | </v>
      </c>
      <c r="V149" t="str">
        <v xml:space="preserve">0 | </v>
      </c>
      <c r="W149" t="str">
        <v xml:space="preserve">0 | </v>
      </c>
      <c r="X149" t="str">
        <v xml:space="preserve">0 | </v>
      </c>
      <c r="Y149" t="str">
        <v xml:space="preserve">0 | </v>
      </c>
      <c r="Z149" t="str">
        <v xml:space="preserve">0 | </v>
      </c>
      <c r="AA149" t="str">
        <v xml:space="preserve">0 | </v>
      </c>
      <c r="AB149" t="str">
        <v xml:space="preserve">0 | </v>
      </c>
      <c r="AC149" t="str">
        <v xml:space="preserve">0 | </v>
      </c>
      <c r="AD149" t="str">
        <v xml:space="preserve">0 | </v>
      </c>
      <c r="AE149" t="str">
        <v xml:space="preserve">0 | </v>
      </c>
      <c r="AF149" t="str">
        <v xml:space="preserve">0 | </v>
      </c>
      <c r="AG149" t="str">
        <v xml:space="preserve">0 | </v>
      </c>
      <c r="AH149" t="str">
        <v xml:space="preserve">0 | </v>
      </c>
      <c r="AI149" t="str">
        <v xml:space="preserve">0 | </v>
      </c>
      <c r="AJ149" t="str">
        <v xml:space="preserve">0 | </v>
      </c>
      <c r="AK149" t="str">
        <v xml:space="preserve">0 | </v>
      </c>
      <c r="AL149" t="str">
        <v xml:space="preserve">0 | </v>
      </c>
      <c r="AM149" t="str">
        <v xml:space="preserve">0 | </v>
      </c>
      <c r="AN149" t="str">
        <v xml:space="preserve">0 | </v>
      </c>
      <c r="AO149" t="str">
        <v xml:space="preserve">0 | </v>
      </c>
      <c r="AP149" t="str">
        <v xml:space="preserve">0 | </v>
      </c>
      <c r="AQ149" t="str">
        <v xml:space="preserve">0 | </v>
      </c>
      <c r="AR149" t="str">
        <v xml:space="preserve">0 | </v>
      </c>
      <c r="AS149" t="str">
        <v xml:space="preserve">0 | </v>
      </c>
      <c r="AT149" t="str">
        <v xml:space="preserve">0 | </v>
      </c>
      <c r="AU149" t="str">
        <v xml:space="preserve">0 | </v>
      </c>
      <c r="AV149" t="str">
        <v xml:space="preserve">0 | </v>
      </c>
      <c r="AW149" t="str">
        <v xml:space="preserve">0 | </v>
      </c>
      <c r="AX149" t="str">
        <v xml:space="preserve">0 | </v>
      </c>
      <c r="AY149" t="str">
        <v xml:space="preserve">0 | </v>
      </c>
      <c r="AZ149" t="str">
        <v xml:space="preserve">0 | </v>
      </c>
      <c r="BA149" t="str">
        <v xml:space="preserve">0 | </v>
      </c>
      <c r="BB149" t="str">
        <v xml:space="preserve">0 | </v>
      </c>
      <c r="BC149" t="str">
        <v xml:space="preserve">0 | </v>
      </c>
      <c r="BD149" t="str">
        <v xml:space="preserve">0 | </v>
      </c>
      <c r="BE149" t="str">
        <v xml:space="preserve">0 | </v>
      </c>
      <c r="BF149" t="str">
        <v xml:space="preserve">0 | </v>
      </c>
      <c r="BG149" t="str">
        <v xml:space="preserve">0 | </v>
      </c>
      <c r="BH149" t="str">
        <v xml:space="preserve">0 | </v>
      </c>
      <c r="BI149" t="str">
        <v xml:space="preserve">0 | </v>
      </c>
      <c r="BJ149" t="str">
        <v xml:space="preserve">0 | </v>
      </c>
      <c r="BK149" t="str">
        <v xml:space="preserve">0 | </v>
      </c>
      <c r="BL149" t="str">
        <v xml:space="preserve">0 | </v>
      </c>
      <c r="BM149" t="str">
        <v xml:space="preserve">0 | </v>
      </c>
      <c r="BN149" t="str">
        <v xml:space="preserve">0 | </v>
      </c>
      <c r="BO149" t="str">
        <v xml:space="preserve">0 | </v>
      </c>
      <c r="BP149" t="str">
        <v xml:space="preserve">0 | </v>
      </c>
      <c r="BQ149" t="str">
        <v xml:space="preserve">0 | </v>
      </c>
      <c r="BR149" t="str">
        <v xml:space="preserve">0 | </v>
      </c>
      <c r="BS149" t="str">
        <v xml:space="preserve">0 | </v>
      </c>
      <c r="BT149" t="str">
        <v xml:space="preserve">0 | </v>
      </c>
      <c r="BU149" t="str">
        <v xml:space="preserve">0 | </v>
      </c>
      <c r="BV149" t="str">
        <v xml:space="preserve">0 | </v>
      </c>
      <c r="BW149" t="str">
        <v xml:space="preserve">0 | </v>
      </c>
      <c r="BX149" t="str">
        <v xml:space="preserve">0 | </v>
      </c>
      <c r="BY149" t="str">
        <v xml:space="preserve">0 | </v>
      </c>
      <c r="BZ149" t="str">
        <v xml:space="preserve">0 | </v>
      </c>
      <c r="CA149" t="str">
        <v xml:space="preserve">0 | </v>
      </c>
      <c r="CB149" t="str">
        <v xml:space="preserve">0 | </v>
      </c>
      <c r="CC149" t="str">
        <v xml:space="preserve">0 | </v>
      </c>
      <c r="CD149" t="str">
        <v xml:space="preserve">0 | </v>
      </c>
      <c r="CE149" t="str">
        <v xml:space="preserve">0 | </v>
      </c>
      <c r="CF149" t="str">
        <v xml:space="preserve">0 | </v>
      </c>
      <c r="CG149" t="str">
        <v xml:space="preserve">0 | </v>
      </c>
      <c r="CH149" t="str">
        <v xml:space="preserve">0 | </v>
      </c>
      <c r="CI149" t="str">
        <v xml:space="preserve">0 | </v>
      </c>
      <c r="CJ149" t="str">
        <v xml:space="preserve">0 | </v>
      </c>
      <c r="CK149" t="str">
        <v xml:space="preserve">0 | </v>
      </c>
      <c r="CL149" t="str">
        <v xml:space="preserve">0 | </v>
      </c>
      <c r="CM149" t="str">
        <v xml:space="preserve">0 | </v>
      </c>
      <c r="CN149" t="str">
        <v xml:space="preserve">0 | </v>
      </c>
      <c r="CO149" t="str">
        <v xml:space="preserve">0 | </v>
      </c>
      <c r="CP149" t="str">
        <v xml:space="preserve">0 | </v>
      </c>
      <c r="CQ149" t="str">
        <v xml:space="preserve">0 | </v>
      </c>
      <c r="CR149" t="str">
        <v xml:space="preserve">0 | </v>
      </c>
      <c r="CS149" t="str">
        <v xml:space="preserve">0 | </v>
      </c>
      <c r="CT149" t="str">
        <v xml:space="preserve">0 | </v>
      </c>
      <c r="CU149" t="str">
        <v xml:space="preserve">0 | </v>
      </c>
      <c r="CV149" t="str">
        <v xml:space="preserve">0 | </v>
      </c>
      <c r="CW149" t="str">
        <v xml:space="preserve">0 | </v>
      </c>
      <c r="CX149" t="str">
        <v xml:space="preserve">0 | </v>
      </c>
      <c r="DQ149" cm="1">
        <f t="array" ref="DQ149:HM149">TRANSPOSE(_xlfn._xlws.SORT(_xlfn._xlws.FILTER(initialConditions[initial_conditions_level],initialConditions[experiment_ID]=A149)))</f>
        <v>0</v>
      </c>
      <c r="DR149">
        <v>0</v>
      </c>
      <c r="DS149">
        <v>0</v>
      </c>
      <c r="DT149">
        <v>0</v>
      </c>
      <c r="DU149">
        <v>0</v>
      </c>
      <c r="DV149">
        <v>0</v>
      </c>
      <c r="DW149">
        <v>0</v>
      </c>
      <c r="DX149">
        <v>0</v>
      </c>
      <c r="DY149">
        <v>0</v>
      </c>
      <c r="DZ149">
        <v>0</v>
      </c>
      <c r="EA149">
        <v>0</v>
      </c>
      <c r="EB149">
        <v>0</v>
      </c>
      <c r="EC149">
        <v>0</v>
      </c>
      <c r="ED149">
        <v>0</v>
      </c>
      <c r="EE149">
        <v>0</v>
      </c>
      <c r="EF149">
        <v>0</v>
      </c>
      <c r="EG149">
        <v>0</v>
      </c>
      <c r="EH149">
        <v>0</v>
      </c>
      <c r="EI149">
        <v>0</v>
      </c>
      <c r="EJ149">
        <v>0</v>
      </c>
      <c r="EK149">
        <v>0</v>
      </c>
      <c r="EL149">
        <v>0</v>
      </c>
      <c r="EM149">
        <v>0</v>
      </c>
      <c r="EN149">
        <v>0</v>
      </c>
      <c r="EO149">
        <v>0</v>
      </c>
      <c r="EP149">
        <v>0</v>
      </c>
      <c r="EQ149">
        <v>0</v>
      </c>
      <c r="ER149">
        <v>0</v>
      </c>
      <c r="ES149">
        <v>0</v>
      </c>
      <c r="ET149">
        <v>0</v>
      </c>
      <c r="EU149">
        <v>0</v>
      </c>
      <c r="EV149">
        <v>0</v>
      </c>
      <c r="EW149">
        <v>0</v>
      </c>
      <c r="EX149">
        <v>0</v>
      </c>
      <c r="EY149">
        <v>0</v>
      </c>
      <c r="EZ149">
        <v>0</v>
      </c>
      <c r="FA149">
        <v>0</v>
      </c>
      <c r="FB149">
        <v>0</v>
      </c>
      <c r="FC149">
        <v>0</v>
      </c>
      <c r="FD149">
        <v>0</v>
      </c>
      <c r="FE149">
        <v>0</v>
      </c>
      <c r="FF149">
        <v>0</v>
      </c>
      <c r="FG149">
        <v>0</v>
      </c>
      <c r="FH149">
        <v>0</v>
      </c>
      <c r="FI149">
        <v>0</v>
      </c>
      <c r="FJ149">
        <v>0</v>
      </c>
      <c r="FK149">
        <v>0</v>
      </c>
      <c r="FL149">
        <v>0</v>
      </c>
      <c r="FM149">
        <v>0</v>
      </c>
      <c r="FN149">
        <v>0</v>
      </c>
      <c r="FO149">
        <v>0</v>
      </c>
      <c r="FP149">
        <v>0</v>
      </c>
      <c r="FQ149">
        <v>0</v>
      </c>
      <c r="FR149">
        <v>0</v>
      </c>
      <c r="FS149">
        <v>0</v>
      </c>
      <c r="FT149">
        <v>0</v>
      </c>
      <c r="FU149">
        <v>0</v>
      </c>
      <c r="FV149">
        <v>0</v>
      </c>
      <c r="FW149">
        <v>0</v>
      </c>
      <c r="FX149">
        <v>0</v>
      </c>
      <c r="FY149">
        <v>0</v>
      </c>
      <c r="FZ149">
        <v>0</v>
      </c>
      <c r="GA149">
        <v>0</v>
      </c>
      <c r="GB149">
        <v>0</v>
      </c>
      <c r="GC149">
        <v>0</v>
      </c>
      <c r="GD149">
        <v>0</v>
      </c>
      <c r="GE149">
        <v>0</v>
      </c>
      <c r="GF149">
        <v>0</v>
      </c>
      <c r="GG149">
        <v>0</v>
      </c>
      <c r="GH149">
        <v>0</v>
      </c>
      <c r="GI149">
        <v>0</v>
      </c>
      <c r="GJ149">
        <v>0</v>
      </c>
      <c r="GK149">
        <v>0</v>
      </c>
      <c r="GL149">
        <v>0</v>
      </c>
      <c r="GM149">
        <v>0</v>
      </c>
      <c r="GN149">
        <v>0</v>
      </c>
      <c r="GO149">
        <v>0</v>
      </c>
      <c r="GP149">
        <v>0</v>
      </c>
      <c r="GQ149">
        <v>0</v>
      </c>
      <c r="GR149">
        <v>0</v>
      </c>
      <c r="GS149">
        <v>0</v>
      </c>
      <c r="GT149">
        <v>0</v>
      </c>
      <c r="GU149">
        <v>0</v>
      </c>
      <c r="GV149">
        <v>0</v>
      </c>
      <c r="GW149">
        <v>0</v>
      </c>
      <c r="GX149">
        <v>0</v>
      </c>
      <c r="GY149">
        <v>0</v>
      </c>
      <c r="GZ149">
        <v>0</v>
      </c>
      <c r="HA149">
        <v>0</v>
      </c>
      <c r="HB149">
        <v>0</v>
      </c>
      <c r="HC149">
        <v>0</v>
      </c>
      <c r="HD149">
        <v>0</v>
      </c>
      <c r="HE149">
        <v>0</v>
      </c>
      <c r="HF149">
        <v>0</v>
      </c>
      <c r="HG149">
        <v>0</v>
      </c>
      <c r="HH149">
        <v>0</v>
      </c>
      <c r="HI149">
        <v>0</v>
      </c>
      <c r="HJ149">
        <v>0</v>
      </c>
      <c r="HK149">
        <v>0</v>
      </c>
      <c r="HL149">
        <v>0</v>
      </c>
      <c r="HM149" t="str">
        <v/>
      </c>
    </row>
    <row r="150" spans="2:221" x14ac:dyDescent="0.35">
      <c r="B150" t="str" cm="1">
        <f t="array" ref="B150:CX150">TRANSPOSE(_xlfn._xlws.SORT(_xlfn._xlws.FILTER(initialConditions[initial_conditions_level]&amp;" | "&amp;initialConditions[initial_conditions_name],initialConditions[experiment_ID]=A150)))</f>
        <v xml:space="preserve"> | </v>
      </c>
      <c r="C150" t="str">
        <v xml:space="preserve">0 | </v>
      </c>
      <c r="D150" t="str">
        <v xml:space="preserve">0 | </v>
      </c>
      <c r="E150" t="str">
        <v xml:space="preserve">0 | </v>
      </c>
      <c r="F150" t="str">
        <v xml:space="preserve">0 | </v>
      </c>
      <c r="G150" t="str">
        <v xml:space="preserve">0 | </v>
      </c>
      <c r="H150" t="str">
        <v xml:space="preserve">0 | </v>
      </c>
      <c r="I150" t="str">
        <v xml:space="preserve">0 | </v>
      </c>
      <c r="J150" t="str">
        <v xml:space="preserve">0 | </v>
      </c>
      <c r="K150" t="str">
        <v xml:space="preserve">0 | </v>
      </c>
      <c r="L150" t="str">
        <v xml:space="preserve">0 | </v>
      </c>
      <c r="M150" t="str">
        <v xml:space="preserve">0 | </v>
      </c>
      <c r="N150" t="str">
        <v xml:space="preserve">0 | </v>
      </c>
      <c r="O150" t="str">
        <v xml:space="preserve">0 | </v>
      </c>
      <c r="P150" t="str">
        <v xml:space="preserve">0 | </v>
      </c>
      <c r="Q150" t="str">
        <v xml:space="preserve">0 | </v>
      </c>
      <c r="R150" t="str">
        <v xml:space="preserve">0 | </v>
      </c>
      <c r="S150" t="str">
        <v xml:space="preserve">0 | </v>
      </c>
      <c r="T150" t="str">
        <v xml:space="preserve">0 | </v>
      </c>
      <c r="U150" t="str">
        <v xml:space="preserve">0 | </v>
      </c>
      <c r="V150" t="str">
        <v xml:space="preserve">0 | </v>
      </c>
      <c r="W150" t="str">
        <v xml:space="preserve">0 | </v>
      </c>
      <c r="X150" t="str">
        <v xml:space="preserve">0 | </v>
      </c>
      <c r="Y150" t="str">
        <v xml:space="preserve">0 | </v>
      </c>
      <c r="Z150" t="str">
        <v xml:space="preserve">0 | </v>
      </c>
      <c r="AA150" t="str">
        <v xml:space="preserve">0 | </v>
      </c>
      <c r="AB150" t="str">
        <v xml:space="preserve">0 | </v>
      </c>
      <c r="AC150" t="str">
        <v xml:space="preserve">0 | </v>
      </c>
      <c r="AD150" t="str">
        <v xml:space="preserve">0 | </v>
      </c>
      <c r="AE150" t="str">
        <v xml:space="preserve">0 | </v>
      </c>
      <c r="AF150" t="str">
        <v xml:space="preserve">0 | </v>
      </c>
      <c r="AG150" t="str">
        <v xml:space="preserve">0 | </v>
      </c>
      <c r="AH150" t="str">
        <v xml:space="preserve">0 | </v>
      </c>
      <c r="AI150" t="str">
        <v xml:space="preserve">0 | </v>
      </c>
      <c r="AJ150" t="str">
        <v xml:space="preserve">0 | </v>
      </c>
      <c r="AK150" t="str">
        <v xml:space="preserve">0 | </v>
      </c>
      <c r="AL150" t="str">
        <v xml:space="preserve">0 | </v>
      </c>
      <c r="AM150" t="str">
        <v xml:space="preserve">0 | </v>
      </c>
      <c r="AN150" t="str">
        <v xml:space="preserve">0 | </v>
      </c>
      <c r="AO150" t="str">
        <v xml:space="preserve">0 | </v>
      </c>
      <c r="AP150" t="str">
        <v xml:space="preserve">0 | </v>
      </c>
      <c r="AQ150" t="str">
        <v xml:space="preserve">0 | </v>
      </c>
      <c r="AR150" t="str">
        <v xml:space="preserve">0 | </v>
      </c>
      <c r="AS150" t="str">
        <v xml:space="preserve">0 | </v>
      </c>
      <c r="AT150" t="str">
        <v xml:space="preserve">0 | </v>
      </c>
      <c r="AU150" t="str">
        <v xml:space="preserve">0 | </v>
      </c>
      <c r="AV150" t="str">
        <v xml:space="preserve">0 | </v>
      </c>
      <c r="AW150" t="str">
        <v xml:space="preserve">0 | </v>
      </c>
      <c r="AX150" t="str">
        <v xml:space="preserve">0 | </v>
      </c>
      <c r="AY150" t="str">
        <v xml:space="preserve">0 | </v>
      </c>
      <c r="AZ150" t="str">
        <v xml:space="preserve">0 | </v>
      </c>
      <c r="BA150" t="str">
        <v xml:space="preserve">0 | </v>
      </c>
      <c r="BB150" t="str">
        <v xml:space="preserve">0 | </v>
      </c>
      <c r="BC150" t="str">
        <v xml:space="preserve">0 | </v>
      </c>
      <c r="BD150" t="str">
        <v xml:space="preserve">0 | </v>
      </c>
      <c r="BE150" t="str">
        <v xml:space="preserve">0 | </v>
      </c>
      <c r="BF150" t="str">
        <v xml:space="preserve">0 | </v>
      </c>
      <c r="BG150" t="str">
        <v xml:space="preserve">0 | </v>
      </c>
      <c r="BH150" t="str">
        <v xml:space="preserve">0 | </v>
      </c>
      <c r="BI150" t="str">
        <v xml:space="preserve">0 | </v>
      </c>
      <c r="BJ150" t="str">
        <v xml:space="preserve">0 | </v>
      </c>
      <c r="BK150" t="str">
        <v xml:space="preserve">0 | </v>
      </c>
      <c r="BL150" t="str">
        <v xml:space="preserve">0 | </v>
      </c>
      <c r="BM150" t="str">
        <v xml:space="preserve">0 | </v>
      </c>
      <c r="BN150" t="str">
        <v xml:space="preserve">0 | </v>
      </c>
      <c r="BO150" t="str">
        <v xml:space="preserve">0 | </v>
      </c>
      <c r="BP150" t="str">
        <v xml:space="preserve">0 | </v>
      </c>
      <c r="BQ150" t="str">
        <v xml:space="preserve">0 | </v>
      </c>
      <c r="BR150" t="str">
        <v xml:space="preserve">0 | </v>
      </c>
      <c r="BS150" t="str">
        <v xml:space="preserve">0 | </v>
      </c>
      <c r="BT150" t="str">
        <v xml:space="preserve">0 | </v>
      </c>
      <c r="BU150" t="str">
        <v xml:space="preserve">0 | </v>
      </c>
      <c r="BV150" t="str">
        <v xml:space="preserve">0 | </v>
      </c>
      <c r="BW150" t="str">
        <v xml:space="preserve">0 | </v>
      </c>
      <c r="BX150" t="str">
        <v xml:space="preserve">0 | </v>
      </c>
      <c r="BY150" t="str">
        <v xml:space="preserve">0 | </v>
      </c>
      <c r="BZ150" t="str">
        <v xml:space="preserve">0 | </v>
      </c>
      <c r="CA150" t="str">
        <v xml:space="preserve">0 | </v>
      </c>
      <c r="CB150" t="str">
        <v xml:space="preserve">0 | </v>
      </c>
      <c r="CC150" t="str">
        <v xml:space="preserve">0 | </v>
      </c>
      <c r="CD150" t="str">
        <v xml:space="preserve">0 | </v>
      </c>
      <c r="CE150" t="str">
        <v xml:space="preserve">0 | </v>
      </c>
      <c r="CF150" t="str">
        <v xml:space="preserve">0 | </v>
      </c>
      <c r="CG150" t="str">
        <v xml:space="preserve">0 | </v>
      </c>
      <c r="CH150" t="str">
        <v xml:space="preserve">0 | </v>
      </c>
      <c r="CI150" t="str">
        <v xml:space="preserve">0 | </v>
      </c>
      <c r="CJ150" t="str">
        <v xml:space="preserve">0 | </v>
      </c>
      <c r="CK150" t="str">
        <v xml:space="preserve">0 | </v>
      </c>
      <c r="CL150" t="str">
        <v xml:space="preserve">0 | </v>
      </c>
      <c r="CM150" t="str">
        <v xml:space="preserve">0 | </v>
      </c>
      <c r="CN150" t="str">
        <v xml:space="preserve">0 | </v>
      </c>
      <c r="CO150" t="str">
        <v xml:space="preserve">0 | </v>
      </c>
      <c r="CP150" t="str">
        <v xml:space="preserve">0 | </v>
      </c>
      <c r="CQ150" t="str">
        <v xml:space="preserve">0 | </v>
      </c>
      <c r="CR150" t="str">
        <v xml:space="preserve">0 | </v>
      </c>
      <c r="CS150" t="str">
        <v xml:space="preserve">0 | </v>
      </c>
      <c r="CT150" t="str">
        <v xml:space="preserve">0 | </v>
      </c>
      <c r="CU150" t="str">
        <v xml:space="preserve">0 | </v>
      </c>
      <c r="CV150" t="str">
        <v xml:space="preserve">0 | </v>
      </c>
      <c r="CW150" t="str">
        <v xml:space="preserve">0 | </v>
      </c>
      <c r="CX150" t="str">
        <v xml:space="preserve">0 | </v>
      </c>
      <c r="DQ150" cm="1">
        <f t="array" ref="DQ150:HM150">TRANSPOSE(_xlfn._xlws.SORT(_xlfn._xlws.FILTER(initialConditions[initial_conditions_level],initialConditions[experiment_ID]=A150)))</f>
        <v>0</v>
      </c>
      <c r="DR150">
        <v>0</v>
      </c>
      <c r="DS150">
        <v>0</v>
      </c>
      <c r="DT150">
        <v>0</v>
      </c>
      <c r="DU150">
        <v>0</v>
      </c>
      <c r="DV150">
        <v>0</v>
      </c>
      <c r="DW150">
        <v>0</v>
      </c>
      <c r="DX150">
        <v>0</v>
      </c>
      <c r="DY150">
        <v>0</v>
      </c>
      <c r="DZ150">
        <v>0</v>
      </c>
      <c r="EA150">
        <v>0</v>
      </c>
      <c r="EB150">
        <v>0</v>
      </c>
      <c r="EC150">
        <v>0</v>
      </c>
      <c r="ED150">
        <v>0</v>
      </c>
      <c r="EE150">
        <v>0</v>
      </c>
      <c r="EF150">
        <v>0</v>
      </c>
      <c r="EG150">
        <v>0</v>
      </c>
      <c r="EH150">
        <v>0</v>
      </c>
      <c r="EI150">
        <v>0</v>
      </c>
      <c r="EJ150">
        <v>0</v>
      </c>
      <c r="EK150">
        <v>0</v>
      </c>
      <c r="EL150">
        <v>0</v>
      </c>
      <c r="EM150">
        <v>0</v>
      </c>
      <c r="EN150">
        <v>0</v>
      </c>
      <c r="EO150">
        <v>0</v>
      </c>
      <c r="EP150">
        <v>0</v>
      </c>
      <c r="EQ150">
        <v>0</v>
      </c>
      <c r="ER150">
        <v>0</v>
      </c>
      <c r="ES150">
        <v>0</v>
      </c>
      <c r="ET150">
        <v>0</v>
      </c>
      <c r="EU150">
        <v>0</v>
      </c>
      <c r="EV150">
        <v>0</v>
      </c>
      <c r="EW150">
        <v>0</v>
      </c>
      <c r="EX150">
        <v>0</v>
      </c>
      <c r="EY150">
        <v>0</v>
      </c>
      <c r="EZ150">
        <v>0</v>
      </c>
      <c r="FA150">
        <v>0</v>
      </c>
      <c r="FB150">
        <v>0</v>
      </c>
      <c r="FC150">
        <v>0</v>
      </c>
      <c r="FD150">
        <v>0</v>
      </c>
      <c r="FE150">
        <v>0</v>
      </c>
      <c r="FF150">
        <v>0</v>
      </c>
      <c r="FG150">
        <v>0</v>
      </c>
      <c r="FH150">
        <v>0</v>
      </c>
      <c r="FI150">
        <v>0</v>
      </c>
      <c r="FJ150">
        <v>0</v>
      </c>
      <c r="FK150">
        <v>0</v>
      </c>
      <c r="FL150">
        <v>0</v>
      </c>
      <c r="FM150">
        <v>0</v>
      </c>
      <c r="FN150">
        <v>0</v>
      </c>
      <c r="FO150">
        <v>0</v>
      </c>
      <c r="FP150">
        <v>0</v>
      </c>
      <c r="FQ150">
        <v>0</v>
      </c>
      <c r="FR150">
        <v>0</v>
      </c>
      <c r="FS150">
        <v>0</v>
      </c>
      <c r="FT150">
        <v>0</v>
      </c>
      <c r="FU150">
        <v>0</v>
      </c>
      <c r="FV150">
        <v>0</v>
      </c>
      <c r="FW150">
        <v>0</v>
      </c>
      <c r="FX150">
        <v>0</v>
      </c>
      <c r="FY150">
        <v>0</v>
      </c>
      <c r="FZ150">
        <v>0</v>
      </c>
      <c r="GA150">
        <v>0</v>
      </c>
      <c r="GB150">
        <v>0</v>
      </c>
      <c r="GC150">
        <v>0</v>
      </c>
      <c r="GD150">
        <v>0</v>
      </c>
      <c r="GE150">
        <v>0</v>
      </c>
      <c r="GF150">
        <v>0</v>
      </c>
      <c r="GG150">
        <v>0</v>
      </c>
      <c r="GH150">
        <v>0</v>
      </c>
      <c r="GI150">
        <v>0</v>
      </c>
      <c r="GJ150">
        <v>0</v>
      </c>
      <c r="GK150">
        <v>0</v>
      </c>
      <c r="GL150">
        <v>0</v>
      </c>
      <c r="GM150">
        <v>0</v>
      </c>
      <c r="GN150">
        <v>0</v>
      </c>
      <c r="GO150">
        <v>0</v>
      </c>
      <c r="GP150">
        <v>0</v>
      </c>
      <c r="GQ150">
        <v>0</v>
      </c>
      <c r="GR150">
        <v>0</v>
      </c>
      <c r="GS150">
        <v>0</v>
      </c>
      <c r="GT150">
        <v>0</v>
      </c>
      <c r="GU150">
        <v>0</v>
      </c>
      <c r="GV150">
        <v>0</v>
      </c>
      <c r="GW150">
        <v>0</v>
      </c>
      <c r="GX150">
        <v>0</v>
      </c>
      <c r="GY150">
        <v>0</v>
      </c>
      <c r="GZ150">
        <v>0</v>
      </c>
      <c r="HA150">
        <v>0</v>
      </c>
      <c r="HB150">
        <v>0</v>
      </c>
      <c r="HC150">
        <v>0</v>
      </c>
      <c r="HD150">
        <v>0</v>
      </c>
      <c r="HE150">
        <v>0</v>
      </c>
      <c r="HF150">
        <v>0</v>
      </c>
      <c r="HG150">
        <v>0</v>
      </c>
      <c r="HH150">
        <v>0</v>
      </c>
      <c r="HI150">
        <v>0</v>
      </c>
      <c r="HJ150">
        <v>0</v>
      </c>
      <c r="HK150">
        <v>0</v>
      </c>
      <c r="HL150">
        <v>0</v>
      </c>
      <c r="HM150" t="str">
        <v/>
      </c>
    </row>
    <row r="151" spans="2:221" x14ac:dyDescent="0.35">
      <c r="B151" t="str" cm="1">
        <f t="array" ref="B151:CX151">TRANSPOSE(_xlfn._xlws.SORT(_xlfn._xlws.FILTER(initialConditions[initial_conditions_level]&amp;" | "&amp;initialConditions[initial_conditions_name],initialConditions[experiment_ID]=A151)))</f>
        <v xml:space="preserve"> | </v>
      </c>
      <c r="C151" t="str">
        <v xml:space="preserve">0 | </v>
      </c>
      <c r="D151" t="str">
        <v xml:space="preserve">0 | </v>
      </c>
      <c r="E151" t="str">
        <v xml:space="preserve">0 | </v>
      </c>
      <c r="F151" t="str">
        <v xml:space="preserve">0 | </v>
      </c>
      <c r="G151" t="str">
        <v xml:space="preserve">0 | </v>
      </c>
      <c r="H151" t="str">
        <v xml:space="preserve">0 | </v>
      </c>
      <c r="I151" t="str">
        <v xml:space="preserve">0 | </v>
      </c>
      <c r="J151" t="str">
        <v xml:space="preserve">0 | </v>
      </c>
      <c r="K151" t="str">
        <v xml:space="preserve">0 | </v>
      </c>
      <c r="L151" t="str">
        <v xml:space="preserve">0 | </v>
      </c>
      <c r="M151" t="str">
        <v xml:space="preserve">0 | </v>
      </c>
      <c r="N151" t="str">
        <v xml:space="preserve">0 | </v>
      </c>
      <c r="O151" t="str">
        <v xml:space="preserve">0 | </v>
      </c>
      <c r="P151" t="str">
        <v xml:space="preserve">0 | </v>
      </c>
      <c r="Q151" t="str">
        <v xml:space="preserve">0 | </v>
      </c>
      <c r="R151" t="str">
        <v xml:space="preserve">0 | </v>
      </c>
      <c r="S151" t="str">
        <v xml:space="preserve">0 | </v>
      </c>
      <c r="T151" t="str">
        <v xml:space="preserve">0 | </v>
      </c>
      <c r="U151" t="str">
        <v xml:space="preserve">0 | </v>
      </c>
      <c r="V151" t="str">
        <v xml:space="preserve">0 | </v>
      </c>
      <c r="W151" t="str">
        <v xml:space="preserve">0 | </v>
      </c>
      <c r="X151" t="str">
        <v xml:space="preserve">0 | </v>
      </c>
      <c r="Y151" t="str">
        <v xml:space="preserve">0 | </v>
      </c>
      <c r="Z151" t="str">
        <v xml:space="preserve">0 | </v>
      </c>
      <c r="AA151" t="str">
        <v xml:space="preserve">0 | </v>
      </c>
      <c r="AB151" t="str">
        <v xml:space="preserve">0 | </v>
      </c>
      <c r="AC151" t="str">
        <v xml:space="preserve">0 | </v>
      </c>
      <c r="AD151" t="str">
        <v xml:space="preserve">0 | </v>
      </c>
      <c r="AE151" t="str">
        <v xml:space="preserve">0 | </v>
      </c>
      <c r="AF151" t="str">
        <v xml:space="preserve">0 | </v>
      </c>
      <c r="AG151" t="str">
        <v xml:space="preserve">0 | </v>
      </c>
      <c r="AH151" t="str">
        <v xml:space="preserve">0 | </v>
      </c>
      <c r="AI151" t="str">
        <v xml:space="preserve">0 | </v>
      </c>
      <c r="AJ151" t="str">
        <v xml:space="preserve">0 | </v>
      </c>
      <c r="AK151" t="str">
        <v xml:space="preserve">0 | </v>
      </c>
      <c r="AL151" t="str">
        <v xml:space="preserve">0 | </v>
      </c>
      <c r="AM151" t="str">
        <v xml:space="preserve">0 | </v>
      </c>
      <c r="AN151" t="str">
        <v xml:space="preserve">0 | </v>
      </c>
      <c r="AO151" t="str">
        <v xml:space="preserve">0 | </v>
      </c>
      <c r="AP151" t="str">
        <v xml:space="preserve">0 | </v>
      </c>
      <c r="AQ151" t="str">
        <v xml:space="preserve">0 | </v>
      </c>
      <c r="AR151" t="str">
        <v xml:space="preserve">0 | </v>
      </c>
      <c r="AS151" t="str">
        <v xml:space="preserve">0 | </v>
      </c>
      <c r="AT151" t="str">
        <v xml:space="preserve">0 | </v>
      </c>
      <c r="AU151" t="str">
        <v xml:space="preserve">0 | </v>
      </c>
      <c r="AV151" t="str">
        <v xml:space="preserve">0 | </v>
      </c>
      <c r="AW151" t="str">
        <v xml:space="preserve">0 | </v>
      </c>
      <c r="AX151" t="str">
        <v xml:space="preserve">0 | </v>
      </c>
      <c r="AY151" t="str">
        <v xml:space="preserve">0 | </v>
      </c>
      <c r="AZ151" t="str">
        <v xml:space="preserve">0 | </v>
      </c>
      <c r="BA151" t="str">
        <v xml:space="preserve">0 | </v>
      </c>
      <c r="BB151" t="str">
        <v xml:space="preserve">0 | </v>
      </c>
      <c r="BC151" t="str">
        <v xml:space="preserve">0 | </v>
      </c>
      <c r="BD151" t="str">
        <v xml:space="preserve">0 | </v>
      </c>
      <c r="BE151" t="str">
        <v xml:space="preserve">0 | </v>
      </c>
      <c r="BF151" t="str">
        <v xml:space="preserve">0 | </v>
      </c>
      <c r="BG151" t="str">
        <v xml:space="preserve">0 | </v>
      </c>
      <c r="BH151" t="str">
        <v xml:space="preserve">0 | </v>
      </c>
      <c r="BI151" t="str">
        <v xml:space="preserve">0 | </v>
      </c>
      <c r="BJ151" t="str">
        <v xml:space="preserve">0 | </v>
      </c>
      <c r="BK151" t="str">
        <v xml:space="preserve">0 | </v>
      </c>
      <c r="BL151" t="str">
        <v xml:space="preserve">0 | </v>
      </c>
      <c r="BM151" t="str">
        <v xml:space="preserve">0 | </v>
      </c>
      <c r="BN151" t="str">
        <v xml:space="preserve">0 | </v>
      </c>
      <c r="BO151" t="str">
        <v xml:space="preserve">0 | </v>
      </c>
      <c r="BP151" t="str">
        <v xml:space="preserve">0 | </v>
      </c>
      <c r="BQ151" t="str">
        <v xml:space="preserve">0 | </v>
      </c>
      <c r="BR151" t="str">
        <v xml:space="preserve">0 | </v>
      </c>
      <c r="BS151" t="str">
        <v xml:space="preserve">0 | </v>
      </c>
      <c r="BT151" t="str">
        <v xml:space="preserve">0 | </v>
      </c>
      <c r="BU151" t="str">
        <v xml:space="preserve">0 | </v>
      </c>
      <c r="BV151" t="str">
        <v xml:space="preserve">0 | </v>
      </c>
      <c r="BW151" t="str">
        <v xml:space="preserve">0 | </v>
      </c>
      <c r="BX151" t="str">
        <v xml:space="preserve">0 | </v>
      </c>
      <c r="BY151" t="str">
        <v xml:space="preserve">0 | </v>
      </c>
      <c r="BZ151" t="str">
        <v xml:space="preserve">0 | </v>
      </c>
      <c r="CA151" t="str">
        <v xml:space="preserve">0 | </v>
      </c>
      <c r="CB151" t="str">
        <v xml:space="preserve">0 | </v>
      </c>
      <c r="CC151" t="str">
        <v xml:space="preserve">0 | </v>
      </c>
      <c r="CD151" t="str">
        <v xml:space="preserve">0 | </v>
      </c>
      <c r="CE151" t="str">
        <v xml:space="preserve">0 | </v>
      </c>
      <c r="CF151" t="str">
        <v xml:space="preserve">0 | </v>
      </c>
      <c r="CG151" t="str">
        <v xml:space="preserve">0 | </v>
      </c>
      <c r="CH151" t="str">
        <v xml:space="preserve">0 | </v>
      </c>
      <c r="CI151" t="str">
        <v xml:space="preserve">0 | </v>
      </c>
      <c r="CJ151" t="str">
        <v xml:space="preserve">0 | </v>
      </c>
      <c r="CK151" t="str">
        <v xml:space="preserve">0 | </v>
      </c>
      <c r="CL151" t="str">
        <v xml:space="preserve">0 | </v>
      </c>
      <c r="CM151" t="str">
        <v xml:space="preserve">0 | </v>
      </c>
      <c r="CN151" t="str">
        <v xml:space="preserve">0 | </v>
      </c>
      <c r="CO151" t="str">
        <v xml:space="preserve">0 | </v>
      </c>
      <c r="CP151" t="str">
        <v xml:space="preserve">0 | </v>
      </c>
      <c r="CQ151" t="str">
        <v xml:space="preserve">0 | </v>
      </c>
      <c r="CR151" t="str">
        <v xml:space="preserve">0 | </v>
      </c>
      <c r="CS151" t="str">
        <v xml:space="preserve">0 | </v>
      </c>
      <c r="CT151" t="str">
        <v xml:space="preserve">0 | </v>
      </c>
      <c r="CU151" t="str">
        <v xml:space="preserve">0 | </v>
      </c>
      <c r="CV151" t="str">
        <v xml:space="preserve">0 | </v>
      </c>
      <c r="CW151" t="str">
        <v xml:space="preserve">0 | </v>
      </c>
      <c r="CX151" t="str">
        <v xml:space="preserve">0 | </v>
      </c>
      <c r="DQ151" cm="1">
        <f t="array" ref="DQ151:HM151">TRANSPOSE(_xlfn._xlws.SORT(_xlfn._xlws.FILTER(initialConditions[initial_conditions_level],initialConditions[experiment_ID]=A151)))</f>
        <v>0</v>
      </c>
      <c r="DR151">
        <v>0</v>
      </c>
      <c r="DS151">
        <v>0</v>
      </c>
      <c r="DT151">
        <v>0</v>
      </c>
      <c r="DU151">
        <v>0</v>
      </c>
      <c r="DV151">
        <v>0</v>
      </c>
      <c r="DW151">
        <v>0</v>
      </c>
      <c r="DX151">
        <v>0</v>
      </c>
      <c r="DY151">
        <v>0</v>
      </c>
      <c r="DZ151">
        <v>0</v>
      </c>
      <c r="EA151">
        <v>0</v>
      </c>
      <c r="EB151">
        <v>0</v>
      </c>
      <c r="EC151">
        <v>0</v>
      </c>
      <c r="ED151">
        <v>0</v>
      </c>
      <c r="EE151">
        <v>0</v>
      </c>
      <c r="EF151">
        <v>0</v>
      </c>
      <c r="EG151">
        <v>0</v>
      </c>
      <c r="EH151">
        <v>0</v>
      </c>
      <c r="EI151">
        <v>0</v>
      </c>
      <c r="EJ151">
        <v>0</v>
      </c>
      <c r="EK151">
        <v>0</v>
      </c>
      <c r="EL151">
        <v>0</v>
      </c>
      <c r="EM151">
        <v>0</v>
      </c>
      <c r="EN151">
        <v>0</v>
      </c>
      <c r="EO151">
        <v>0</v>
      </c>
      <c r="EP151">
        <v>0</v>
      </c>
      <c r="EQ151">
        <v>0</v>
      </c>
      <c r="ER151">
        <v>0</v>
      </c>
      <c r="ES151">
        <v>0</v>
      </c>
      <c r="ET151">
        <v>0</v>
      </c>
      <c r="EU151">
        <v>0</v>
      </c>
      <c r="EV151">
        <v>0</v>
      </c>
      <c r="EW151">
        <v>0</v>
      </c>
      <c r="EX151">
        <v>0</v>
      </c>
      <c r="EY151">
        <v>0</v>
      </c>
      <c r="EZ151">
        <v>0</v>
      </c>
      <c r="FA151">
        <v>0</v>
      </c>
      <c r="FB151">
        <v>0</v>
      </c>
      <c r="FC151">
        <v>0</v>
      </c>
      <c r="FD151">
        <v>0</v>
      </c>
      <c r="FE151">
        <v>0</v>
      </c>
      <c r="FF151">
        <v>0</v>
      </c>
      <c r="FG151">
        <v>0</v>
      </c>
      <c r="FH151">
        <v>0</v>
      </c>
      <c r="FI151">
        <v>0</v>
      </c>
      <c r="FJ151">
        <v>0</v>
      </c>
      <c r="FK151">
        <v>0</v>
      </c>
      <c r="FL151">
        <v>0</v>
      </c>
      <c r="FM151">
        <v>0</v>
      </c>
      <c r="FN151">
        <v>0</v>
      </c>
      <c r="FO151">
        <v>0</v>
      </c>
      <c r="FP151">
        <v>0</v>
      </c>
      <c r="FQ151">
        <v>0</v>
      </c>
      <c r="FR151">
        <v>0</v>
      </c>
      <c r="FS151">
        <v>0</v>
      </c>
      <c r="FT151">
        <v>0</v>
      </c>
      <c r="FU151">
        <v>0</v>
      </c>
      <c r="FV151">
        <v>0</v>
      </c>
      <c r="FW151">
        <v>0</v>
      </c>
      <c r="FX151">
        <v>0</v>
      </c>
      <c r="FY151">
        <v>0</v>
      </c>
      <c r="FZ151">
        <v>0</v>
      </c>
      <c r="GA151">
        <v>0</v>
      </c>
      <c r="GB151">
        <v>0</v>
      </c>
      <c r="GC151">
        <v>0</v>
      </c>
      <c r="GD151">
        <v>0</v>
      </c>
      <c r="GE151">
        <v>0</v>
      </c>
      <c r="GF151">
        <v>0</v>
      </c>
      <c r="GG151">
        <v>0</v>
      </c>
      <c r="GH151">
        <v>0</v>
      </c>
      <c r="GI151">
        <v>0</v>
      </c>
      <c r="GJ151">
        <v>0</v>
      </c>
      <c r="GK151">
        <v>0</v>
      </c>
      <c r="GL151">
        <v>0</v>
      </c>
      <c r="GM151">
        <v>0</v>
      </c>
      <c r="GN151">
        <v>0</v>
      </c>
      <c r="GO151">
        <v>0</v>
      </c>
      <c r="GP151">
        <v>0</v>
      </c>
      <c r="GQ151">
        <v>0</v>
      </c>
      <c r="GR151">
        <v>0</v>
      </c>
      <c r="GS151">
        <v>0</v>
      </c>
      <c r="GT151">
        <v>0</v>
      </c>
      <c r="GU151">
        <v>0</v>
      </c>
      <c r="GV151">
        <v>0</v>
      </c>
      <c r="GW151">
        <v>0</v>
      </c>
      <c r="GX151">
        <v>0</v>
      </c>
      <c r="GY151">
        <v>0</v>
      </c>
      <c r="GZ151">
        <v>0</v>
      </c>
      <c r="HA151">
        <v>0</v>
      </c>
      <c r="HB151">
        <v>0</v>
      </c>
      <c r="HC151">
        <v>0</v>
      </c>
      <c r="HD151">
        <v>0</v>
      </c>
      <c r="HE151">
        <v>0</v>
      </c>
      <c r="HF151">
        <v>0</v>
      </c>
      <c r="HG151">
        <v>0</v>
      </c>
      <c r="HH151">
        <v>0</v>
      </c>
      <c r="HI151">
        <v>0</v>
      </c>
      <c r="HJ151">
        <v>0</v>
      </c>
      <c r="HK151">
        <v>0</v>
      </c>
      <c r="HL151">
        <v>0</v>
      </c>
      <c r="HM151" t="str">
        <v/>
      </c>
    </row>
    <row r="152" spans="2:221" x14ac:dyDescent="0.35">
      <c r="B152" t="str" cm="1">
        <f t="array" ref="B152:CX152">TRANSPOSE(_xlfn._xlws.SORT(_xlfn._xlws.FILTER(initialConditions[initial_conditions_level]&amp;" | "&amp;initialConditions[initial_conditions_name],initialConditions[experiment_ID]=A152)))</f>
        <v xml:space="preserve"> | </v>
      </c>
      <c r="C152" t="str">
        <v xml:space="preserve">0 | </v>
      </c>
      <c r="D152" t="str">
        <v xml:space="preserve">0 | </v>
      </c>
      <c r="E152" t="str">
        <v xml:space="preserve">0 | </v>
      </c>
      <c r="F152" t="str">
        <v xml:space="preserve">0 | </v>
      </c>
      <c r="G152" t="str">
        <v xml:space="preserve">0 | </v>
      </c>
      <c r="H152" t="str">
        <v xml:space="preserve">0 | </v>
      </c>
      <c r="I152" t="str">
        <v xml:space="preserve">0 | </v>
      </c>
      <c r="J152" t="str">
        <v xml:space="preserve">0 | </v>
      </c>
      <c r="K152" t="str">
        <v xml:space="preserve">0 | </v>
      </c>
      <c r="L152" t="str">
        <v xml:space="preserve">0 | </v>
      </c>
      <c r="M152" t="str">
        <v xml:space="preserve">0 | </v>
      </c>
      <c r="N152" t="str">
        <v xml:space="preserve">0 | </v>
      </c>
      <c r="O152" t="str">
        <v xml:space="preserve">0 | </v>
      </c>
      <c r="P152" t="str">
        <v xml:space="preserve">0 | </v>
      </c>
      <c r="Q152" t="str">
        <v xml:space="preserve">0 | </v>
      </c>
      <c r="R152" t="str">
        <v xml:space="preserve">0 | </v>
      </c>
      <c r="S152" t="str">
        <v xml:space="preserve">0 | </v>
      </c>
      <c r="T152" t="str">
        <v xml:space="preserve">0 | </v>
      </c>
      <c r="U152" t="str">
        <v xml:space="preserve">0 | </v>
      </c>
      <c r="V152" t="str">
        <v xml:space="preserve">0 | </v>
      </c>
      <c r="W152" t="str">
        <v xml:space="preserve">0 | </v>
      </c>
      <c r="X152" t="str">
        <v xml:space="preserve">0 | </v>
      </c>
      <c r="Y152" t="str">
        <v xml:space="preserve">0 | </v>
      </c>
      <c r="Z152" t="str">
        <v xml:space="preserve">0 | </v>
      </c>
      <c r="AA152" t="str">
        <v xml:space="preserve">0 | </v>
      </c>
      <c r="AB152" t="str">
        <v xml:space="preserve">0 | </v>
      </c>
      <c r="AC152" t="str">
        <v xml:space="preserve">0 | </v>
      </c>
      <c r="AD152" t="str">
        <v xml:space="preserve">0 | </v>
      </c>
      <c r="AE152" t="str">
        <v xml:space="preserve">0 | </v>
      </c>
      <c r="AF152" t="str">
        <v xml:space="preserve">0 | </v>
      </c>
      <c r="AG152" t="str">
        <v xml:space="preserve">0 | </v>
      </c>
      <c r="AH152" t="str">
        <v xml:space="preserve">0 | </v>
      </c>
      <c r="AI152" t="str">
        <v xml:space="preserve">0 | </v>
      </c>
      <c r="AJ152" t="str">
        <v xml:space="preserve">0 | </v>
      </c>
      <c r="AK152" t="str">
        <v xml:space="preserve">0 | </v>
      </c>
      <c r="AL152" t="str">
        <v xml:space="preserve">0 | </v>
      </c>
      <c r="AM152" t="str">
        <v xml:space="preserve">0 | </v>
      </c>
      <c r="AN152" t="str">
        <v xml:space="preserve">0 | </v>
      </c>
      <c r="AO152" t="str">
        <v xml:space="preserve">0 | </v>
      </c>
      <c r="AP152" t="str">
        <v xml:space="preserve">0 | </v>
      </c>
      <c r="AQ152" t="str">
        <v xml:space="preserve">0 | </v>
      </c>
      <c r="AR152" t="str">
        <v xml:space="preserve">0 | </v>
      </c>
      <c r="AS152" t="str">
        <v xml:space="preserve">0 | </v>
      </c>
      <c r="AT152" t="str">
        <v xml:space="preserve">0 | </v>
      </c>
      <c r="AU152" t="str">
        <v xml:space="preserve">0 | </v>
      </c>
      <c r="AV152" t="str">
        <v xml:space="preserve">0 | </v>
      </c>
      <c r="AW152" t="str">
        <v xml:space="preserve">0 | </v>
      </c>
      <c r="AX152" t="str">
        <v xml:space="preserve">0 | </v>
      </c>
      <c r="AY152" t="str">
        <v xml:space="preserve">0 | </v>
      </c>
      <c r="AZ152" t="str">
        <v xml:space="preserve">0 | </v>
      </c>
      <c r="BA152" t="str">
        <v xml:space="preserve">0 | </v>
      </c>
      <c r="BB152" t="str">
        <v xml:space="preserve">0 | </v>
      </c>
      <c r="BC152" t="str">
        <v xml:space="preserve">0 | </v>
      </c>
      <c r="BD152" t="str">
        <v xml:space="preserve">0 | </v>
      </c>
      <c r="BE152" t="str">
        <v xml:space="preserve">0 | </v>
      </c>
      <c r="BF152" t="str">
        <v xml:space="preserve">0 | </v>
      </c>
      <c r="BG152" t="str">
        <v xml:space="preserve">0 | </v>
      </c>
      <c r="BH152" t="str">
        <v xml:space="preserve">0 | </v>
      </c>
      <c r="BI152" t="str">
        <v xml:space="preserve">0 | </v>
      </c>
      <c r="BJ152" t="str">
        <v xml:space="preserve">0 | </v>
      </c>
      <c r="BK152" t="str">
        <v xml:space="preserve">0 | </v>
      </c>
      <c r="BL152" t="str">
        <v xml:space="preserve">0 | </v>
      </c>
      <c r="BM152" t="str">
        <v xml:space="preserve">0 | </v>
      </c>
      <c r="BN152" t="str">
        <v xml:space="preserve">0 | </v>
      </c>
      <c r="BO152" t="str">
        <v xml:space="preserve">0 | </v>
      </c>
      <c r="BP152" t="str">
        <v xml:space="preserve">0 | </v>
      </c>
      <c r="BQ152" t="str">
        <v xml:space="preserve">0 | </v>
      </c>
      <c r="BR152" t="str">
        <v xml:space="preserve">0 | </v>
      </c>
      <c r="BS152" t="str">
        <v xml:space="preserve">0 | </v>
      </c>
      <c r="BT152" t="str">
        <v xml:space="preserve">0 | </v>
      </c>
      <c r="BU152" t="str">
        <v xml:space="preserve">0 | </v>
      </c>
      <c r="BV152" t="str">
        <v xml:space="preserve">0 | </v>
      </c>
      <c r="BW152" t="str">
        <v xml:space="preserve">0 | </v>
      </c>
      <c r="BX152" t="str">
        <v xml:space="preserve">0 | </v>
      </c>
      <c r="BY152" t="str">
        <v xml:space="preserve">0 | </v>
      </c>
      <c r="BZ152" t="str">
        <v xml:space="preserve">0 | </v>
      </c>
      <c r="CA152" t="str">
        <v xml:space="preserve">0 | </v>
      </c>
      <c r="CB152" t="str">
        <v xml:space="preserve">0 | </v>
      </c>
      <c r="CC152" t="str">
        <v xml:space="preserve">0 | </v>
      </c>
      <c r="CD152" t="str">
        <v xml:space="preserve">0 | </v>
      </c>
      <c r="CE152" t="str">
        <v xml:space="preserve">0 | </v>
      </c>
      <c r="CF152" t="str">
        <v xml:space="preserve">0 | </v>
      </c>
      <c r="CG152" t="str">
        <v xml:space="preserve">0 | </v>
      </c>
      <c r="CH152" t="str">
        <v xml:space="preserve">0 | </v>
      </c>
      <c r="CI152" t="str">
        <v xml:space="preserve">0 | </v>
      </c>
      <c r="CJ152" t="str">
        <v xml:space="preserve">0 | </v>
      </c>
      <c r="CK152" t="str">
        <v xml:space="preserve">0 | </v>
      </c>
      <c r="CL152" t="str">
        <v xml:space="preserve">0 | </v>
      </c>
      <c r="CM152" t="str">
        <v xml:space="preserve">0 | </v>
      </c>
      <c r="CN152" t="str">
        <v xml:space="preserve">0 | </v>
      </c>
      <c r="CO152" t="str">
        <v xml:space="preserve">0 | </v>
      </c>
      <c r="CP152" t="str">
        <v xml:space="preserve">0 | </v>
      </c>
      <c r="CQ152" t="str">
        <v xml:space="preserve">0 | </v>
      </c>
      <c r="CR152" t="str">
        <v xml:space="preserve">0 | </v>
      </c>
      <c r="CS152" t="str">
        <v xml:space="preserve">0 | </v>
      </c>
      <c r="CT152" t="str">
        <v xml:space="preserve">0 | </v>
      </c>
      <c r="CU152" t="str">
        <v xml:space="preserve">0 | </v>
      </c>
      <c r="CV152" t="str">
        <v xml:space="preserve">0 | </v>
      </c>
      <c r="CW152" t="str">
        <v xml:space="preserve">0 | </v>
      </c>
      <c r="CX152" t="str">
        <v xml:space="preserve">0 | </v>
      </c>
      <c r="DQ152" cm="1">
        <f t="array" ref="DQ152:HM152">TRANSPOSE(_xlfn._xlws.SORT(_xlfn._xlws.FILTER(initialConditions[initial_conditions_level],initialConditions[experiment_ID]=A152)))</f>
        <v>0</v>
      </c>
      <c r="DR152">
        <v>0</v>
      </c>
      <c r="DS152">
        <v>0</v>
      </c>
      <c r="DT152">
        <v>0</v>
      </c>
      <c r="DU152">
        <v>0</v>
      </c>
      <c r="DV152">
        <v>0</v>
      </c>
      <c r="DW152">
        <v>0</v>
      </c>
      <c r="DX152">
        <v>0</v>
      </c>
      <c r="DY152">
        <v>0</v>
      </c>
      <c r="DZ152">
        <v>0</v>
      </c>
      <c r="EA152">
        <v>0</v>
      </c>
      <c r="EB152">
        <v>0</v>
      </c>
      <c r="EC152">
        <v>0</v>
      </c>
      <c r="ED152">
        <v>0</v>
      </c>
      <c r="EE152">
        <v>0</v>
      </c>
      <c r="EF152">
        <v>0</v>
      </c>
      <c r="EG152">
        <v>0</v>
      </c>
      <c r="EH152">
        <v>0</v>
      </c>
      <c r="EI152">
        <v>0</v>
      </c>
      <c r="EJ152">
        <v>0</v>
      </c>
      <c r="EK152">
        <v>0</v>
      </c>
      <c r="EL152">
        <v>0</v>
      </c>
      <c r="EM152">
        <v>0</v>
      </c>
      <c r="EN152">
        <v>0</v>
      </c>
      <c r="EO152">
        <v>0</v>
      </c>
      <c r="EP152">
        <v>0</v>
      </c>
      <c r="EQ152">
        <v>0</v>
      </c>
      <c r="ER152">
        <v>0</v>
      </c>
      <c r="ES152">
        <v>0</v>
      </c>
      <c r="ET152">
        <v>0</v>
      </c>
      <c r="EU152">
        <v>0</v>
      </c>
      <c r="EV152">
        <v>0</v>
      </c>
      <c r="EW152">
        <v>0</v>
      </c>
      <c r="EX152">
        <v>0</v>
      </c>
      <c r="EY152">
        <v>0</v>
      </c>
      <c r="EZ152">
        <v>0</v>
      </c>
      <c r="FA152">
        <v>0</v>
      </c>
      <c r="FB152">
        <v>0</v>
      </c>
      <c r="FC152">
        <v>0</v>
      </c>
      <c r="FD152">
        <v>0</v>
      </c>
      <c r="FE152">
        <v>0</v>
      </c>
      <c r="FF152">
        <v>0</v>
      </c>
      <c r="FG152">
        <v>0</v>
      </c>
      <c r="FH152">
        <v>0</v>
      </c>
      <c r="FI152">
        <v>0</v>
      </c>
      <c r="FJ152">
        <v>0</v>
      </c>
      <c r="FK152">
        <v>0</v>
      </c>
      <c r="FL152">
        <v>0</v>
      </c>
      <c r="FM152">
        <v>0</v>
      </c>
      <c r="FN152">
        <v>0</v>
      </c>
      <c r="FO152">
        <v>0</v>
      </c>
      <c r="FP152">
        <v>0</v>
      </c>
      <c r="FQ152">
        <v>0</v>
      </c>
      <c r="FR152">
        <v>0</v>
      </c>
      <c r="FS152">
        <v>0</v>
      </c>
      <c r="FT152">
        <v>0</v>
      </c>
      <c r="FU152">
        <v>0</v>
      </c>
      <c r="FV152">
        <v>0</v>
      </c>
      <c r="FW152">
        <v>0</v>
      </c>
      <c r="FX152">
        <v>0</v>
      </c>
      <c r="FY152">
        <v>0</v>
      </c>
      <c r="FZ152">
        <v>0</v>
      </c>
      <c r="GA152">
        <v>0</v>
      </c>
      <c r="GB152">
        <v>0</v>
      </c>
      <c r="GC152">
        <v>0</v>
      </c>
      <c r="GD152">
        <v>0</v>
      </c>
      <c r="GE152">
        <v>0</v>
      </c>
      <c r="GF152">
        <v>0</v>
      </c>
      <c r="GG152">
        <v>0</v>
      </c>
      <c r="GH152">
        <v>0</v>
      </c>
      <c r="GI152">
        <v>0</v>
      </c>
      <c r="GJ152">
        <v>0</v>
      </c>
      <c r="GK152">
        <v>0</v>
      </c>
      <c r="GL152">
        <v>0</v>
      </c>
      <c r="GM152">
        <v>0</v>
      </c>
      <c r="GN152">
        <v>0</v>
      </c>
      <c r="GO152">
        <v>0</v>
      </c>
      <c r="GP152">
        <v>0</v>
      </c>
      <c r="GQ152">
        <v>0</v>
      </c>
      <c r="GR152">
        <v>0</v>
      </c>
      <c r="GS152">
        <v>0</v>
      </c>
      <c r="GT152">
        <v>0</v>
      </c>
      <c r="GU152">
        <v>0</v>
      </c>
      <c r="GV152">
        <v>0</v>
      </c>
      <c r="GW152">
        <v>0</v>
      </c>
      <c r="GX152">
        <v>0</v>
      </c>
      <c r="GY152">
        <v>0</v>
      </c>
      <c r="GZ152">
        <v>0</v>
      </c>
      <c r="HA152">
        <v>0</v>
      </c>
      <c r="HB152">
        <v>0</v>
      </c>
      <c r="HC152">
        <v>0</v>
      </c>
      <c r="HD152">
        <v>0</v>
      </c>
      <c r="HE152">
        <v>0</v>
      </c>
      <c r="HF152">
        <v>0</v>
      </c>
      <c r="HG152">
        <v>0</v>
      </c>
      <c r="HH152">
        <v>0</v>
      </c>
      <c r="HI152">
        <v>0</v>
      </c>
      <c r="HJ152">
        <v>0</v>
      </c>
      <c r="HK152">
        <v>0</v>
      </c>
      <c r="HL152">
        <v>0</v>
      </c>
      <c r="HM152" t="str">
        <v/>
      </c>
    </row>
    <row r="153" spans="2:221" x14ac:dyDescent="0.35">
      <c r="B153" t="str" cm="1">
        <f t="array" ref="B153:CX153">TRANSPOSE(_xlfn._xlws.SORT(_xlfn._xlws.FILTER(initialConditions[initial_conditions_level]&amp;" | "&amp;initialConditions[initial_conditions_name],initialConditions[experiment_ID]=A153)))</f>
        <v xml:space="preserve"> | </v>
      </c>
      <c r="C153" t="str">
        <v xml:space="preserve">0 | </v>
      </c>
      <c r="D153" t="str">
        <v xml:space="preserve">0 | </v>
      </c>
      <c r="E153" t="str">
        <v xml:space="preserve">0 | </v>
      </c>
      <c r="F153" t="str">
        <v xml:space="preserve">0 | </v>
      </c>
      <c r="G153" t="str">
        <v xml:space="preserve">0 | </v>
      </c>
      <c r="H153" t="str">
        <v xml:space="preserve">0 | </v>
      </c>
      <c r="I153" t="str">
        <v xml:space="preserve">0 | </v>
      </c>
      <c r="J153" t="str">
        <v xml:space="preserve">0 | </v>
      </c>
      <c r="K153" t="str">
        <v xml:space="preserve">0 | </v>
      </c>
      <c r="L153" t="str">
        <v xml:space="preserve">0 | </v>
      </c>
      <c r="M153" t="str">
        <v xml:space="preserve">0 | </v>
      </c>
      <c r="N153" t="str">
        <v xml:space="preserve">0 | </v>
      </c>
      <c r="O153" t="str">
        <v xml:space="preserve">0 | </v>
      </c>
      <c r="P153" t="str">
        <v xml:space="preserve">0 | </v>
      </c>
      <c r="Q153" t="str">
        <v xml:space="preserve">0 | </v>
      </c>
      <c r="R153" t="str">
        <v xml:space="preserve">0 | </v>
      </c>
      <c r="S153" t="str">
        <v xml:space="preserve">0 | </v>
      </c>
      <c r="T153" t="str">
        <v xml:space="preserve">0 | </v>
      </c>
      <c r="U153" t="str">
        <v xml:space="preserve">0 | </v>
      </c>
      <c r="V153" t="str">
        <v xml:space="preserve">0 | </v>
      </c>
      <c r="W153" t="str">
        <v xml:space="preserve">0 | </v>
      </c>
      <c r="X153" t="str">
        <v xml:space="preserve">0 | </v>
      </c>
      <c r="Y153" t="str">
        <v xml:space="preserve">0 | </v>
      </c>
      <c r="Z153" t="str">
        <v xml:space="preserve">0 | </v>
      </c>
      <c r="AA153" t="str">
        <v xml:space="preserve">0 | </v>
      </c>
      <c r="AB153" t="str">
        <v xml:space="preserve">0 | </v>
      </c>
      <c r="AC153" t="str">
        <v xml:space="preserve">0 | </v>
      </c>
      <c r="AD153" t="str">
        <v xml:space="preserve">0 | </v>
      </c>
      <c r="AE153" t="str">
        <v xml:space="preserve">0 | </v>
      </c>
      <c r="AF153" t="str">
        <v xml:space="preserve">0 | </v>
      </c>
      <c r="AG153" t="str">
        <v xml:space="preserve">0 | </v>
      </c>
      <c r="AH153" t="str">
        <v xml:space="preserve">0 | </v>
      </c>
      <c r="AI153" t="str">
        <v xml:space="preserve">0 | </v>
      </c>
      <c r="AJ153" t="str">
        <v xml:space="preserve">0 | </v>
      </c>
      <c r="AK153" t="str">
        <v xml:space="preserve">0 | </v>
      </c>
      <c r="AL153" t="str">
        <v xml:space="preserve">0 | </v>
      </c>
      <c r="AM153" t="str">
        <v xml:space="preserve">0 | </v>
      </c>
      <c r="AN153" t="str">
        <v xml:space="preserve">0 | </v>
      </c>
      <c r="AO153" t="str">
        <v xml:space="preserve">0 | </v>
      </c>
      <c r="AP153" t="str">
        <v xml:space="preserve">0 | </v>
      </c>
      <c r="AQ153" t="str">
        <v xml:space="preserve">0 | </v>
      </c>
      <c r="AR153" t="str">
        <v xml:space="preserve">0 | </v>
      </c>
      <c r="AS153" t="str">
        <v xml:space="preserve">0 | </v>
      </c>
      <c r="AT153" t="str">
        <v xml:space="preserve">0 | </v>
      </c>
      <c r="AU153" t="str">
        <v xml:space="preserve">0 | </v>
      </c>
      <c r="AV153" t="str">
        <v xml:space="preserve">0 | </v>
      </c>
      <c r="AW153" t="str">
        <v xml:space="preserve">0 | </v>
      </c>
      <c r="AX153" t="str">
        <v xml:space="preserve">0 | </v>
      </c>
      <c r="AY153" t="str">
        <v xml:space="preserve">0 | </v>
      </c>
      <c r="AZ153" t="str">
        <v xml:space="preserve">0 | </v>
      </c>
      <c r="BA153" t="str">
        <v xml:space="preserve">0 | </v>
      </c>
      <c r="BB153" t="str">
        <v xml:space="preserve">0 | </v>
      </c>
      <c r="BC153" t="str">
        <v xml:space="preserve">0 | </v>
      </c>
      <c r="BD153" t="str">
        <v xml:space="preserve">0 | </v>
      </c>
      <c r="BE153" t="str">
        <v xml:space="preserve">0 | </v>
      </c>
      <c r="BF153" t="str">
        <v xml:space="preserve">0 | </v>
      </c>
      <c r="BG153" t="str">
        <v xml:space="preserve">0 | </v>
      </c>
      <c r="BH153" t="str">
        <v xml:space="preserve">0 | </v>
      </c>
      <c r="BI153" t="str">
        <v xml:space="preserve">0 | </v>
      </c>
      <c r="BJ153" t="str">
        <v xml:space="preserve">0 | </v>
      </c>
      <c r="BK153" t="str">
        <v xml:space="preserve">0 | </v>
      </c>
      <c r="BL153" t="str">
        <v xml:space="preserve">0 | </v>
      </c>
      <c r="BM153" t="str">
        <v xml:space="preserve">0 | </v>
      </c>
      <c r="BN153" t="str">
        <v xml:space="preserve">0 | </v>
      </c>
      <c r="BO153" t="str">
        <v xml:space="preserve">0 | </v>
      </c>
      <c r="BP153" t="str">
        <v xml:space="preserve">0 | </v>
      </c>
      <c r="BQ153" t="str">
        <v xml:space="preserve">0 | </v>
      </c>
      <c r="BR153" t="str">
        <v xml:space="preserve">0 | </v>
      </c>
      <c r="BS153" t="str">
        <v xml:space="preserve">0 | </v>
      </c>
      <c r="BT153" t="str">
        <v xml:space="preserve">0 | </v>
      </c>
      <c r="BU153" t="str">
        <v xml:space="preserve">0 | </v>
      </c>
      <c r="BV153" t="str">
        <v xml:space="preserve">0 | </v>
      </c>
      <c r="BW153" t="str">
        <v xml:space="preserve">0 | </v>
      </c>
      <c r="BX153" t="str">
        <v xml:space="preserve">0 | </v>
      </c>
      <c r="BY153" t="str">
        <v xml:space="preserve">0 | </v>
      </c>
      <c r="BZ153" t="str">
        <v xml:space="preserve">0 | </v>
      </c>
      <c r="CA153" t="str">
        <v xml:space="preserve">0 | </v>
      </c>
      <c r="CB153" t="str">
        <v xml:space="preserve">0 | </v>
      </c>
      <c r="CC153" t="str">
        <v xml:space="preserve">0 | </v>
      </c>
      <c r="CD153" t="str">
        <v xml:space="preserve">0 | </v>
      </c>
      <c r="CE153" t="str">
        <v xml:space="preserve">0 | </v>
      </c>
      <c r="CF153" t="str">
        <v xml:space="preserve">0 | </v>
      </c>
      <c r="CG153" t="str">
        <v xml:space="preserve">0 | </v>
      </c>
      <c r="CH153" t="str">
        <v xml:space="preserve">0 | </v>
      </c>
      <c r="CI153" t="str">
        <v xml:space="preserve">0 | </v>
      </c>
      <c r="CJ153" t="str">
        <v xml:space="preserve">0 | </v>
      </c>
      <c r="CK153" t="str">
        <v xml:space="preserve">0 | </v>
      </c>
      <c r="CL153" t="str">
        <v xml:space="preserve">0 | </v>
      </c>
      <c r="CM153" t="str">
        <v xml:space="preserve">0 | </v>
      </c>
      <c r="CN153" t="str">
        <v xml:space="preserve">0 | </v>
      </c>
      <c r="CO153" t="str">
        <v xml:space="preserve">0 | </v>
      </c>
      <c r="CP153" t="str">
        <v xml:space="preserve">0 | </v>
      </c>
      <c r="CQ153" t="str">
        <v xml:space="preserve">0 | </v>
      </c>
      <c r="CR153" t="str">
        <v xml:space="preserve">0 | </v>
      </c>
      <c r="CS153" t="str">
        <v xml:space="preserve">0 | </v>
      </c>
      <c r="CT153" t="str">
        <v xml:space="preserve">0 | </v>
      </c>
      <c r="CU153" t="str">
        <v xml:space="preserve">0 | </v>
      </c>
      <c r="CV153" t="str">
        <v xml:space="preserve">0 | </v>
      </c>
      <c r="CW153" t="str">
        <v xml:space="preserve">0 | </v>
      </c>
      <c r="CX153" t="str">
        <v xml:space="preserve">0 | </v>
      </c>
      <c r="DQ153" cm="1">
        <f t="array" ref="DQ153:HM153">TRANSPOSE(_xlfn._xlws.SORT(_xlfn._xlws.FILTER(initialConditions[initial_conditions_level],initialConditions[experiment_ID]=A153)))</f>
        <v>0</v>
      </c>
      <c r="DR153">
        <v>0</v>
      </c>
      <c r="DS153">
        <v>0</v>
      </c>
      <c r="DT153">
        <v>0</v>
      </c>
      <c r="DU153">
        <v>0</v>
      </c>
      <c r="DV153">
        <v>0</v>
      </c>
      <c r="DW153">
        <v>0</v>
      </c>
      <c r="DX153">
        <v>0</v>
      </c>
      <c r="DY153">
        <v>0</v>
      </c>
      <c r="DZ153">
        <v>0</v>
      </c>
      <c r="EA153">
        <v>0</v>
      </c>
      <c r="EB153">
        <v>0</v>
      </c>
      <c r="EC153">
        <v>0</v>
      </c>
      <c r="ED153">
        <v>0</v>
      </c>
      <c r="EE153">
        <v>0</v>
      </c>
      <c r="EF153">
        <v>0</v>
      </c>
      <c r="EG153">
        <v>0</v>
      </c>
      <c r="EH153">
        <v>0</v>
      </c>
      <c r="EI153">
        <v>0</v>
      </c>
      <c r="EJ153">
        <v>0</v>
      </c>
      <c r="EK153">
        <v>0</v>
      </c>
      <c r="EL153">
        <v>0</v>
      </c>
      <c r="EM153">
        <v>0</v>
      </c>
      <c r="EN153">
        <v>0</v>
      </c>
      <c r="EO153">
        <v>0</v>
      </c>
      <c r="EP153">
        <v>0</v>
      </c>
      <c r="EQ153">
        <v>0</v>
      </c>
      <c r="ER153">
        <v>0</v>
      </c>
      <c r="ES153">
        <v>0</v>
      </c>
      <c r="ET153">
        <v>0</v>
      </c>
      <c r="EU153">
        <v>0</v>
      </c>
      <c r="EV153">
        <v>0</v>
      </c>
      <c r="EW153">
        <v>0</v>
      </c>
      <c r="EX153">
        <v>0</v>
      </c>
      <c r="EY153">
        <v>0</v>
      </c>
      <c r="EZ153">
        <v>0</v>
      </c>
      <c r="FA153">
        <v>0</v>
      </c>
      <c r="FB153">
        <v>0</v>
      </c>
      <c r="FC153">
        <v>0</v>
      </c>
      <c r="FD153">
        <v>0</v>
      </c>
      <c r="FE153">
        <v>0</v>
      </c>
      <c r="FF153">
        <v>0</v>
      </c>
      <c r="FG153">
        <v>0</v>
      </c>
      <c r="FH153">
        <v>0</v>
      </c>
      <c r="FI153">
        <v>0</v>
      </c>
      <c r="FJ153">
        <v>0</v>
      </c>
      <c r="FK153">
        <v>0</v>
      </c>
      <c r="FL153">
        <v>0</v>
      </c>
      <c r="FM153">
        <v>0</v>
      </c>
      <c r="FN153">
        <v>0</v>
      </c>
      <c r="FO153">
        <v>0</v>
      </c>
      <c r="FP153">
        <v>0</v>
      </c>
      <c r="FQ153">
        <v>0</v>
      </c>
      <c r="FR153">
        <v>0</v>
      </c>
      <c r="FS153">
        <v>0</v>
      </c>
      <c r="FT153">
        <v>0</v>
      </c>
      <c r="FU153">
        <v>0</v>
      </c>
      <c r="FV153">
        <v>0</v>
      </c>
      <c r="FW153">
        <v>0</v>
      </c>
      <c r="FX153">
        <v>0</v>
      </c>
      <c r="FY153">
        <v>0</v>
      </c>
      <c r="FZ153">
        <v>0</v>
      </c>
      <c r="GA153">
        <v>0</v>
      </c>
      <c r="GB153">
        <v>0</v>
      </c>
      <c r="GC153">
        <v>0</v>
      </c>
      <c r="GD153">
        <v>0</v>
      </c>
      <c r="GE153">
        <v>0</v>
      </c>
      <c r="GF153">
        <v>0</v>
      </c>
      <c r="GG153">
        <v>0</v>
      </c>
      <c r="GH153">
        <v>0</v>
      </c>
      <c r="GI153">
        <v>0</v>
      </c>
      <c r="GJ153">
        <v>0</v>
      </c>
      <c r="GK153">
        <v>0</v>
      </c>
      <c r="GL153">
        <v>0</v>
      </c>
      <c r="GM153">
        <v>0</v>
      </c>
      <c r="GN153">
        <v>0</v>
      </c>
      <c r="GO153">
        <v>0</v>
      </c>
      <c r="GP153">
        <v>0</v>
      </c>
      <c r="GQ153">
        <v>0</v>
      </c>
      <c r="GR153">
        <v>0</v>
      </c>
      <c r="GS153">
        <v>0</v>
      </c>
      <c r="GT153">
        <v>0</v>
      </c>
      <c r="GU153">
        <v>0</v>
      </c>
      <c r="GV153">
        <v>0</v>
      </c>
      <c r="GW153">
        <v>0</v>
      </c>
      <c r="GX153">
        <v>0</v>
      </c>
      <c r="GY153">
        <v>0</v>
      </c>
      <c r="GZ153">
        <v>0</v>
      </c>
      <c r="HA153">
        <v>0</v>
      </c>
      <c r="HB153">
        <v>0</v>
      </c>
      <c r="HC153">
        <v>0</v>
      </c>
      <c r="HD153">
        <v>0</v>
      </c>
      <c r="HE153">
        <v>0</v>
      </c>
      <c r="HF153">
        <v>0</v>
      </c>
      <c r="HG153">
        <v>0</v>
      </c>
      <c r="HH153">
        <v>0</v>
      </c>
      <c r="HI153">
        <v>0</v>
      </c>
      <c r="HJ153">
        <v>0</v>
      </c>
      <c r="HK153">
        <v>0</v>
      </c>
      <c r="HL153">
        <v>0</v>
      </c>
      <c r="HM153" t="str">
        <v/>
      </c>
    </row>
    <row r="154" spans="2:221" x14ac:dyDescent="0.35">
      <c r="B154" t="str" cm="1">
        <f t="array" ref="B154:CX154">TRANSPOSE(_xlfn._xlws.SORT(_xlfn._xlws.FILTER(initialConditions[initial_conditions_level]&amp;" | "&amp;initialConditions[initial_conditions_name],initialConditions[experiment_ID]=A154)))</f>
        <v xml:space="preserve"> | </v>
      </c>
      <c r="C154" t="str">
        <v xml:space="preserve">0 | </v>
      </c>
      <c r="D154" t="str">
        <v xml:space="preserve">0 | </v>
      </c>
      <c r="E154" t="str">
        <v xml:space="preserve">0 | </v>
      </c>
      <c r="F154" t="str">
        <v xml:space="preserve">0 | </v>
      </c>
      <c r="G154" t="str">
        <v xml:space="preserve">0 | </v>
      </c>
      <c r="H154" t="str">
        <v xml:space="preserve">0 | </v>
      </c>
      <c r="I154" t="str">
        <v xml:space="preserve">0 | </v>
      </c>
      <c r="J154" t="str">
        <v xml:space="preserve">0 | </v>
      </c>
      <c r="K154" t="str">
        <v xml:space="preserve">0 | </v>
      </c>
      <c r="L154" t="str">
        <v xml:space="preserve">0 | </v>
      </c>
      <c r="M154" t="str">
        <v xml:space="preserve">0 | </v>
      </c>
      <c r="N154" t="str">
        <v xml:space="preserve">0 | </v>
      </c>
      <c r="O154" t="str">
        <v xml:space="preserve">0 | </v>
      </c>
      <c r="P154" t="str">
        <v xml:space="preserve">0 | </v>
      </c>
      <c r="Q154" t="str">
        <v xml:space="preserve">0 | </v>
      </c>
      <c r="R154" t="str">
        <v xml:space="preserve">0 | </v>
      </c>
      <c r="S154" t="str">
        <v xml:space="preserve">0 | </v>
      </c>
      <c r="T154" t="str">
        <v xml:space="preserve">0 | </v>
      </c>
      <c r="U154" t="str">
        <v xml:space="preserve">0 | </v>
      </c>
      <c r="V154" t="str">
        <v xml:space="preserve">0 | </v>
      </c>
      <c r="W154" t="str">
        <v xml:space="preserve">0 | </v>
      </c>
      <c r="X154" t="str">
        <v xml:space="preserve">0 | </v>
      </c>
      <c r="Y154" t="str">
        <v xml:space="preserve">0 | </v>
      </c>
      <c r="Z154" t="str">
        <v xml:space="preserve">0 | </v>
      </c>
      <c r="AA154" t="str">
        <v xml:space="preserve">0 | </v>
      </c>
      <c r="AB154" t="str">
        <v xml:space="preserve">0 | </v>
      </c>
      <c r="AC154" t="str">
        <v xml:space="preserve">0 | </v>
      </c>
      <c r="AD154" t="str">
        <v xml:space="preserve">0 | </v>
      </c>
      <c r="AE154" t="str">
        <v xml:space="preserve">0 | </v>
      </c>
      <c r="AF154" t="str">
        <v xml:space="preserve">0 | </v>
      </c>
      <c r="AG154" t="str">
        <v xml:space="preserve">0 | </v>
      </c>
      <c r="AH154" t="str">
        <v xml:space="preserve">0 | </v>
      </c>
      <c r="AI154" t="str">
        <v xml:space="preserve">0 | </v>
      </c>
      <c r="AJ154" t="str">
        <v xml:space="preserve">0 | </v>
      </c>
      <c r="AK154" t="str">
        <v xml:space="preserve">0 | </v>
      </c>
      <c r="AL154" t="str">
        <v xml:space="preserve">0 | </v>
      </c>
      <c r="AM154" t="str">
        <v xml:space="preserve">0 | </v>
      </c>
      <c r="AN154" t="str">
        <v xml:space="preserve">0 | </v>
      </c>
      <c r="AO154" t="str">
        <v xml:space="preserve">0 | </v>
      </c>
      <c r="AP154" t="str">
        <v xml:space="preserve">0 | </v>
      </c>
      <c r="AQ154" t="str">
        <v xml:space="preserve">0 | </v>
      </c>
      <c r="AR154" t="str">
        <v xml:space="preserve">0 | </v>
      </c>
      <c r="AS154" t="str">
        <v xml:space="preserve">0 | </v>
      </c>
      <c r="AT154" t="str">
        <v xml:space="preserve">0 | </v>
      </c>
      <c r="AU154" t="str">
        <v xml:space="preserve">0 | </v>
      </c>
      <c r="AV154" t="str">
        <v xml:space="preserve">0 | </v>
      </c>
      <c r="AW154" t="str">
        <v xml:space="preserve">0 | </v>
      </c>
      <c r="AX154" t="str">
        <v xml:space="preserve">0 | </v>
      </c>
      <c r="AY154" t="str">
        <v xml:space="preserve">0 | </v>
      </c>
      <c r="AZ154" t="str">
        <v xml:space="preserve">0 | </v>
      </c>
      <c r="BA154" t="str">
        <v xml:space="preserve">0 | </v>
      </c>
      <c r="BB154" t="str">
        <v xml:space="preserve">0 | </v>
      </c>
      <c r="BC154" t="str">
        <v xml:space="preserve">0 | </v>
      </c>
      <c r="BD154" t="str">
        <v xml:space="preserve">0 | </v>
      </c>
      <c r="BE154" t="str">
        <v xml:space="preserve">0 | </v>
      </c>
      <c r="BF154" t="str">
        <v xml:space="preserve">0 | </v>
      </c>
      <c r="BG154" t="str">
        <v xml:space="preserve">0 | </v>
      </c>
      <c r="BH154" t="str">
        <v xml:space="preserve">0 | </v>
      </c>
      <c r="BI154" t="str">
        <v xml:space="preserve">0 | </v>
      </c>
      <c r="BJ154" t="str">
        <v xml:space="preserve">0 | </v>
      </c>
      <c r="BK154" t="str">
        <v xml:space="preserve">0 | </v>
      </c>
      <c r="BL154" t="str">
        <v xml:space="preserve">0 | </v>
      </c>
      <c r="BM154" t="str">
        <v xml:space="preserve">0 | </v>
      </c>
      <c r="BN154" t="str">
        <v xml:space="preserve">0 | </v>
      </c>
      <c r="BO154" t="str">
        <v xml:space="preserve">0 | </v>
      </c>
      <c r="BP154" t="str">
        <v xml:space="preserve">0 | </v>
      </c>
      <c r="BQ154" t="str">
        <v xml:space="preserve">0 | </v>
      </c>
      <c r="BR154" t="str">
        <v xml:space="preserve">0 | </v>
      </c>
      <c r="BS154" t="str">
        <v xml:space="preserve">0 | </v>
      </c>
      <c r="BT154" t="str">
        <v xml:space="preserve">0 | </v>
      </c>
      <c r="BU154" t="str">
        <v xml:space="preserve">0 | </v>
      </c>
      <c r="BV154" t="str">
        <v xml:space="preserve">0 | </v>
      </c>
      <c r="BW154" t="str">
        <v xml:space="preserve">0 | </v>
      </c>
      <c r="BX154" t="str">
        <v xml:space="preserve">0 | </v>
      </c>
      <c r="BY154" t="str">
        <v xml:space="preserve">0 | </v>
      </c>
      <c r="BZ154" t="str">
        <v xml:space="preserve">0 | </v>
      </c>
      <c r="CA154" t="str">
        <v xml:space="preserve">0 | </v>
      </c>
      <c r="CB154" t="str">
        <v xml:space="preserve">0 | </v>
      </c>
      <c r="CC154" t="str">
        <v xml:space="preserve">0 | </v>
      </c>
      <c r="CD154" t="str">
        <v xml:space="preserve">0 | </v>
      </c>
      <c r="CE154" t="str">
        <v xml:space="preserve">0 | </v>
      </c>
      <c r="CF154" t="str">
        <v xml:space="preserve">0 | </v>
      </c>
      <c r="CG154" t="str">
        <v xml:space="preserve">0 | </v>
      </c>
      <c r="CH154" t="str">
        <v xml:space="preserve">0 | </v>
      </c>
      <c r="CI154" t="str">
        <v xml:space="preserve">0 | </v>
      </c>
      <c r="CJ154" t="str">
        <v xml:space="preserve">0 | </v>
      </c>
      <c r="CK154" t="str">
        <v xml:space="preserve">0 | </v>
      </c>
      <c r="CL154" t="str">
        <v xml:space="preserve">0 | </v>
      </c>
      <c r="CM154" t="str">
        <v xml:space="preserve">0 | </v>
      </c>
      <c r="CN154" t="str">
        <v xml:space="preserve">0 | </v>
      </c>
      <c r="CO154" t="str">
        <v xml:space="preserve">0 | </v>
      </c>
      <c r="CP154" t="str">
        <v xml:space="preserve">0 | </v>
      </c>
      <c r="CQ154" t="str">
        <v xml:space="preserve">0 | </v>
      </c>
      <c r="CR154" t="str">
        <v xml:space="preserve">0 | </v>
      </c>
      <c r="CS154" t="str">
        <v xml:space="preserve">0 | </v>
      </c>
      <c r="CT154" t="str">
        <v xml:space="preserve">0 | </v>
      </c>
      <c r="CU154" t="str">
        <v xml:space="preserve">0 | </v>
      </c>
      <c r="CV154" t="str">
        <v xml:space="preserve">0 | </v>
      </c>
      <c r="CW154" t="str">
        <v xml:space="preserve">0 | </v>
      </c>
      <c r="CX154" t="str">
        <v xml:space="preserve">0 | </v>
      </c>
      <c r="DQ154" cm="1">
        <f t="array" ref="DQ154:HM154">TRANSPOSE(_xlfn._xlws.SORT(_xlfn._xlws.FILTER(initialConditions[initial_conditions_level],initialConditions[experiment_ID]=A154)))</f>
        <v>0</v>
      </c>
      <c r="DR154">
        <v>0</v>
      </c>
      <c r="DS154">
        <v>0</v>
      </c>
      <c r="DT154">
        <v>0</v>
      </c>
      <c r="DU154">
        <v>0</v>
      </c>
      <c r="DV154">
        <v>0</v>
      </c>
      <c r="DW154">
        <v>0</v>
      </c>
      <c r="DX154">
        <v>0</v>
      </c>
      <c r="DY154">
        <v>0</v>
      </c>
      <c r="DZ154">
        <v>0</v>
      </c>
      <c r="EA154">
        <v>0</v>
      </c>
      <c r="EB154">
        <v>0</v>
      </c>
      <c r="EC154">
        <v>0</v>
      </c>
      <c r="ED154">
        <v>0</v>
      </c>
      <c r="EE154">
        <v>0</v>
      </c>
      <c r="EF154">
        <v>0</v>
      </c>
      <c r="EG154">
        <v>0</v>
      </c>
      <c r="EH154">
        <v>0</v>
      </c>
      <c r="EI154">
        <v>0</v>
      </c>
      <c r="EJ154">
        <v>0</v>
      </c>
      <c r="EK154">
        <v>0</v>
      </c>
      <c r="EL154">
        <v>0</v>
      </c>
      <c r="EM154">
        <v>0</v>
      </c>
      <c r="EN154">
        <v>0</v>
      </c>
      <c r="EO154">
        <v>0</v>
      </c>
      <c r="EP154">
        <v>0</v>
      </c>
      <c r="EQ154">
        <v>0</v>
      </c>
      <c r="ER154">
        <v>0</v>
      </c>
      <c r="ES154">
        <v>0</v>
      </c>
      <c r="ET154">
        <v>0</v>
      </c>
      <c r="EU154">
        <v>0</v>
      </c>
      <c r="EV154">
        <v>0</v>
      </c>
      <c r="EW154">
        <v>0</v>
      </c>
      <c r="EX154">
        <v>0</v>
      </c>
      <c r="EY154">
        <v>0</v>
      </c>
      <c r="EZ154">
        <v>0</v>
      </c>
      <c r="FA154">
        <v>0</v>
      </c>
      <c r="FB154">
        <v>0</v>
      </c>
      <c r="FC154">
        <v>0</v>
      </c>
      <c r="FD154">
        <v>0</v>
      </c>
      <c r="FE154">
        <v>0</v>
      </c>
      <c r="FF154">
        <v>0</v>
      </c>
      <c r="FG154">
        <v>0</v>
      </c>
      <c r="FH154">
        <v>0</v>
      </c>
      <c r="FI154">
        <v>0</v>
      </c>
      <c r="FJ154">
        <v>0</v>
      </c>
      <c r="FK154">
        <v>0</v>
      </c>
      <c r="FL154">
        <v>0</v>
      </c>
      <c r="FM154">
        <v>0</v>
      </c>
      <c r="FN154">
        <v>0</v>
      </c>
      <c r="FO154">
        <v>0</v>
      </c>
      <c r="FP154">
        <v>0</v>
      </c>
      <c r="FQ154">
        <v>0</v>
      </c>
      <c r="FR154">
        <v>0</v>
      </c>
      <c r="FS154">
        <v>0</v>
      </c>
      <c r="FT154">
        <v>0</v>
      </c>
      <c r="FU154">
        <v>0</v>
      </c>
      <c r="FV154">
        <v>0</v>
      </c>
      <c r="FW154">
        <v>0</v>
      </c>
      <c r="FX154">
        <v>0</v>
      </c>
      <c r="FY154">
        <v>0</v>
      </c>
      <c r="FZ154">
        <v>0</v>
      </c>
      <c r="GA154">
        <v>0</v>
      </c>
      <c r="GB154">
        <v>0</v>
      </c>
      <c r="GC154">
        <v>0</v>
      </c>
      <c r="GD154">
        <v>0</v>
      </c>
      <c r="GE154">
        <v>0</v>
      </c>
      <c r="GF154">
        <v>0</v>
      </c>
      <c r="GG154">
        <v>0</v>
      </c>
      <c r="GH154">
        <v>0</v>
      </c>
      <c r="GI154">
        <v>0</v>
      </c>
      <c r="GJ154">
        <v>0</v>
      </c>
      <c r="GK154">
        <v>0</v>
      </c>
      <c r="GL154">
        <v>0</v>
      </c>
      <c r="GM154">
        <v>0</v>
      </c>
      <c r="GN154">
        <v>0</v>
      </c>
      <c r="GO154">
        <v>0</v>
      </c>
      <c r="GP154">
        <v>0</v>
      </c>
      <c r="GQ154">
        <v>0</v>
      </c>
      <c r="GR154">
        <v>0</v>
      </c>
      <c r="GS154">
        <v>0</v>
      </c>
      <c r="GT154">
        <v>0</v>
      </c>
      <c r="GU154">
        <v>0</v>
      </c>
      <c r="GV154">
        <v>0</v>
      </c>
      <c r="GW154">
        <v>0</v>
      </c>
      <c r="GX154">
        <v>0</v>
      </c>
      <c r="GY154">
        <v>0</v>
      </c>
      <c r="GZ154">
        <v>0</v>
      </c>
      <c r="HA154">
        <v>0</v>
      </c>
      <c r="HB154">
        <v>0</v>
      </c>
      <c r="HC154">
        <v>0</v>
      </c>
      <c r="HD154">
        <v>0</v>
      </c>
      <c r="HE154">
        <v>0</v>
      </c>
      <c r="HF154">
        <v>0</v>
      </c>
      <c r="HG154">
        <v>0</v>
      </c>
      <c r="HH154">
        <v>0</v>
      </c>
      <c r="HI154">
        <v>0</v>
      </c>
      <c r="HJ154">
        <v>0</v>
      </c>
      <c r="HK154">
        <v>0</v>
      </c>
      <c r="HL154">
        <v>0</v>
      </c>
      <c r="HM154" t="str">
        <v/>
      </c>
    </row>
    <row r="155" spans="2:221" x14ac:dyDescent="0.35">
      <c r="B155" t="str" cm="1">
        <f t="array" ref="B155:CX155">TRANSPOSE(_xlfn._xlws.SORT(_xlfn._xlws.FILTER(initialConditions[initial_conditions_level]&amp;" | "&amp;initialConditions[initial_conditions_name],initialConditions[experiment_ID]=A155)))</f>
        <v xml:space="preserve"> | </v>
      </c>
      <c r="C155" t="str">
        <v xml:space="preserve">0 | </v>
      </c>
      <c r="D155" t="str">
        <v xml:space="preserve">0 | </v>
      </c>
      <c r="E155" t="str">
        <v xml:space="preserve">0 | </v>
      </c>
      <c r="F155" t="str">
        <v xml:space="preserve">0 | </v>
      </c>
      <c r="G155" t="str">
        <v xml:space="preserve">0 | </v>
      </c>
      <c r="H155" t="str">
        <v xml:space="preserve">0 | </v>
      </c>
      <c r="I155" t="str">
        <v xml:space="preserve">0 | </v>
      </c>
      <c r="J155" t="str">
        <v xml:space="preserve">0 | </v>
      </c>
      <c r="K155" t="str">
        <v xml:space="preserve">0 | </v>
      </c>
      <c r="L155" t="str">
        <v xml:space="preserve">0 | </v>
      </c>
      <c r="M155" t="str">
        <v xml:space="preserve">0 | </v>
      </c>
      <c r="N155" t="str">
        <v xml:space="preserve">0 | </v>
      </c>
      <c r="O155" t="str">
        <v xml:space="preserve">0 | </v>
      </c>
      <c r="P155" t="str">
        <v xml:space="preserve">0 | </v>
      </c>
      <c r="Q155" t="str">
        <v xml:space="preserve">0 | </v>
      </c>
      <c r="R155" t="str">
        <v xml:space="preserve">0 | </v>
      </c>
      <c r="S155" t="str">
        <v xml:space="preserve">0 | </v>
      </c>
      <c r="T155" t="str">
        <v xml:space="preserve">0 | </v>
      </c>
      <c r="U155" t="str">
        <v xml:space="preserve">0 | </v>
      </c>
      <c r="V155" t="str">
        <v xml:space="preserve">0 | </v>
      </c>
      <c r="W155" t="str">
        <v xml:space="preserve">0 | </v>
      </c>
      <c r="X155" t="str">
        <v xml:space="preserve">0 | </v>
      </c>
      <c r="Y155" t="str">
        <v xml:space="preserve">0 | </v>
      </c>
      <c r="Z155" t="str">
        <v xml:space="preserve">0 | </v>
      </c>
      <c r="AA155" t="str">
        <v xml:space="preserve">0 | </v>
      </c>
      <c r="AB155" t="str">
        <v xml:space="preserve">0 | </v>
      </c>
      <c r="AC155" t="str">
        <v xml:space="preserve">0 | </v>
      </c>
      <c r="AD155" t="str">
        <v xml:space="preserve">0 | </v>
      </c>
      <c r="AE155" t="str">
        <v xml:space="preserve">0 | </v>
      </c>
      <c r="AF155" t="str">
        <v xml:space="preserve">0 | </v>
      </c>
      <c r="AG155" t="str">
        <v xml:space="preserve">0 | </v>
      </c>
      <c r="AH155" t="str">
        <v xml:space="preserve">0 | </v>
      </c>
      <c r="AI155" t="str">
        <v xml:space="preserve">0 | </v>
      </c>
      <c r="AJ155" t="str">
        <v xml:space="preserve">0 | </v>
      </c>
      <c r="AK155" t="str">
        <v xml:space="preserve">0 | </v>
      </c>
      <c r="AL155" t="str">
        <v xml:space="preserve">0 | </v>
      </c>
      <c r="AM155" t="str">
        <v xml:space="preserve">0 | </v>
      </c>
      <c r="AN155" t="str">
        <v xml:space="preserve">0 | </v>
      </c>
      <c r="AO155" t="str">
        <v xml:space="preserve">0 | </v>
      </c>
      <c r="AP155" t="str">
        <v xml:space="preserve">0 | </v>
      </c>
      <c r="AQ155" t="str">
        <v xml:space="preserve">0 | </v>
      </c>
      <c r="AR155" t="str">
        <v xml:space="preserve">0 | </v>
      </c>
      <c r="AS155" t="str">
        <v xml:space="preserve">0 | </v>
      </c>
      <c r="AT155" t="str">
        <v xml:space="preserve">0 | </v>
      </c>
      <c r="AU155" t="str">
        <v xml:space="preserve">0 | </v>
      </c>
      <c r="AV155" t="str">
        <v xml:space="preserve">0 | </v>
      </c>
      <c r="AW155" t="str">
        <v xml:space="preserve">0 | </v>
      </c>
      <c r="AX155" t="str">
        <v xml:space="preserve">0 | </v>
      </c>
      <c r="AY155" t="str">
        <v xml:space="preserve">0 | </v>
      </c>
      <c r="AZ155" t="str">
        <v xml:space="preserve">0 | </v>
      </c>
      <c r="BA155" t="str">
        <v xml:space="preserve">0 | </v>
      </c>
      <c r="BB155" t="str">
        <v xml:space="preserve">0 | </v>
      </c>
      <c r="BC155" t="str">
        <v xml:space="preserve">0 | </v>
      </c>
      <c r="BD155" t="str">
        <v xml:space="preserve">0 | </v>
      </c>
      <c r="BE155" t="str">
        <v xml:space="preserve">0 | </v>
      </c>
      <c r="BF155" t="str">
        <v xml:space="preserve">0 | </v>
      </c>
      <c r="BG155" t="str">
        <v xml:space="preserve">0 | </v>
      </c>
      <c r="BH155" t="str">
        <v xml:space="preserve">0 | </v>
      </c>
      <c r="BI155" t="str">
        <v xml:space="preserve">0 | </v>
      </c>
      <c r="BJ155" t="str">
        <v xml:space="preserve">0 | </v>
      </c>
      <c r="BK155" t="str">
        <v xml:space="preserve">0 | </v>
      </c>
      <c r="BL155" t="str">
        <v xml:space="preserve">0 | </v>
      </c>
      <c r="BM155" t="str">
        <v xml:space="preserve">0 | </v>
      </c>
      <c r="BN155" t="str">
        <v xml:space="preserve">0 | </v>
      </c>
      <c r="BO155" t="str">
        <v xml:space="preserve">0 | </v>
      </c>
      <c r="BP155" t="str">
        <v xml:space="preserve">0 | </v>
      </c>
      <c r="BQ155" t="str">
        <v xml:space="preserve">0 | </v>
      </c>
      <c r="BR155" t="str">
        <v xml:space="preserve">0 | </v>
      </c>
      <c r="BS155" t="str">
        <v xml:space="preserve">0 | </v>
      </c>
      <c r="BT155" t="str">
        <v xml:space="preserve">0 | </v>
      </c>
      <c r="BU155" t="str">
        <v xml:space="preserve">0 | </v>
      </c>
      <c r="BV155" t="str">
        <v xml:space="preserve">0 | </v>
      </c>
      <c r="BW155" t="str">
        <v xml:space="preserve">0 | </v>
      </c>
      <c r="BX155" t="str">
        <v xml:space="preserve">0 | </v>
      </c>
      <c r="BY155" t="str">
        <v xml:space="preserve">0 | </v>
      </c>
      <c r="BZ155" t="str">
        <v xml:space="preserve">0 | </v>
      </c>
      <c r="CA155" t="str">
        <v xml:space="preserve">0 | </v>
      </c>
      <c r="CB155" t="str">
        <v xml:space="preserve">0 | </v>
      </c>
      <c r="CC155" t="str">
        <v xml:space="preserve">0 | </v>
      </c>
      <c r="CD155" t="str">
        <v xml:space="preserve">0 | </v>
      </c>
      <c r="CE155" t="str">
        <v xml:space="preserve">0 | </v>
      </c>
      <c r="CF155" t="str">
        <v xml:space="preserve">0 | </v>
      </c>
      <c r="CG155" t="str">
        <v xml:space="preserve">0 | </v>
      </c>
      <c r="CH155" t="str">
        <v xml:space="preserve">0 | </v>
      </c>
      <c r="CI155" t="str">
        <v xml:space="preserve">0 | </v>
      </c>
      <c r="CJ155" t="str">
        <v xml:space="preserve">0 | </v>
      </c>
      <c r="CK155" t="str">
        <v xml:space="preserve">0 | </v>
      </c>
      <c r="CL155" t="str">
        <v xml:space="preserve">0 | </v>
      </c>
      <c r="CM155" t="str">
        <v xml:space="preserve">0 | </v>
      </c>
      <c r="CN155" t="str">
        <v xml:space="preserve">0 | </v>
      </c>
      <c r="CO155" t="str">
        <v xml:space="preserve">0 | </v>
      </c>
      <c r="CP155" t="str">
        <v xml:space="preserve">0 | </v>
      </c>
      <c r="CQ155" t="str">
        <v xml:space="preserve">0 | </v>
      </c>
      <c r="CR155" t="str">
        <v xml:space="preserve">0 | </v>
      </c>
      <c r="CS155" t="str">
        <v xml:space="preserve">0 | </v>
      </c>
      <c r="CT155" t="str">
        <v xml:space="preserve">0 | </v>
      </c>
      <c r="CU155" t="str">
        <v xml:space="preserve">0 | </v>
      </c>
      <c r="CV155" t="str">
        <v xml:space="preserve">0 | </v>
      </c>
      <c r="CW155" t="str">
        <v xml:space="preserve">0 | </v>
      </c>
      <c r="CX155" t="str">
        <v xml:space="preserve">0 | </v>
      </c>
      <c r="DQ155" cm="1">
        <f t="array" ref="DQ155:HM155">TRANSPOSE(_xlfn._xlws.SORT(_xlfn._xlws.FILTER(initialConditions[initial_conditions_level],initialConditions[experiment_ID]=A155)))</f>
        <v>0</v>
      </c>
      <c r="DR155">
        <v>0</v>
      </c>
      <c r="DS155">
        <v>0</v>
      </c>
      <c r="DT155">
        <v>0</v>
      </c>
      <c r="DU155">
        <v>0</v>
      </c>
      <c r="DV155">
        <v>0</v>
      </c>
      <c r="DW155">
        <v>0</v>
      </c>
      <c r="DX155">
        <v>0</v>
      </c>
      <c r="DY155">
        <v>0</v>
      </c>
      <c r="DZ155">
        <v>0</v>
      </c>
      <c r="EA155">
        <v>0</v>
      </c>
      <c r="EB155">
        <v>0</v>
      </c>
      <c r="EC155">
        <v>0</v>
      </c>
      <c r="ED155">
        <v>0</v>
      </c>
      <c r="EE155">
        <v>0</v>
      </c>
      <c r="EF155">
        <v>0</v>
      </c>
      <c r="EG155">
        <v>0</v>
      </c>
      <c r="EH155">
        <v>0</v>
      </c>
      <c r="EI155">
        <v>0</v>
      </c>
      <c r="EJ155">
        <v>0</v>
      </c>
      <c r="EK155">
        <v>0</v>
      </c>
      <c r="EL155">
        <v>0</v>
      </c>
      <c r="EM155">
        <v>0</v>
      </c>
      <c r="EN155">
        <v>0</v>
      </c>
      <c r="EO155">
        <v>0</v>
      </c>
      <c r="EP155">
        <v>0</v>
      </c>
      <c r="EQ155">
        <v>0</v>
      </c>
      <c r="ER155">
        <v>0</v>
      </c>
      <c r="ES155">
        <v>0</v>
      </c>
      <c r="ET155">
        <v>0</v>
      </c>
      <c r="EU155">
        <v>0</v>
      </c>
      <c r="EV155">
        <v>0</v>
      </c>
      <c r="EW155">
        <v>0</v>
      </c>
      <c r="EX155">
        <v>0</v>
      </c>
      <c r="EY155">
        <v>0</v>
      </c>
      <c r="EZ155">
        <v>0</v>
      </c>
      <c r="FA155">
        <v>0</v>
      </c>
      <c r="FB155">
        <v>0</v>
      </c>
      <c r="FC155">
        <v>0</v>
      </c>
      <c r="FD155">
        <v>0</v>
      </c>
      <c r="FE155">
        <v>0</v>
      </c>
      <c r="FF155">
        <v>0</v>
      </c>
      <c r="FG155">
        <v>0</v>
      </c>
      <c r="FH155">
        <v>0</v>
      </c>
      <c r="FI155">
        <v>0</v>
      </c>
      <c r="FJ155">
        <v>0</v>
      </c>
      <c r="FK155">
        <v>0</v>
      </c>
      <c r="FL155">
        <v>0</v>
      </c>
      <c r="FM155">
        <v>0</v>
      </c>
      <c r="FN155">
        <v>0</v>
      </c>
      <c r="FO155">
        <v>0</v>
      </c>
      <c r="FP155">
        <v>0</v>
      </c>
      <c r="FQ155">
        <v>0</v>
      </c>
      <c r="FR155">
        <v>0</v>
      </c>
      <c r="FS155">
        <v>0</v>
      </c>
      <c r="FT155">
        <v>0</v>
      </c>
      <c r="FU155">
        <v>0</v>
      </c>
      <c r="FV155">
        <v>0</v>
      </c>
      <c r="FW155">
        <v>0</v>
      </c>
      <c r="FX155">
        <v>0</v>
      </c>
      <c r="FY155">
        <v>0</v>
      </c>
      <c r="FZ155">
        <v>0</v>
      </c>
      <c r="GA155">
        <v>0</v>
      </c>
      <c r="GB155">
        <v>0</v>
      </c>
      <c r="GC155">
        <v>0</v>
      </c>
      <c r="GD155">
        <v>0</v>
      </c>
      <c r="GE155">
        <v>0</v>
      </c>
      <c r="GF155">
        <v>0</v>
      </c>
      <c r="GG155">
        <v>0</v>
      </c>
      <c r="GH155">
        <v>0</v>
      </c>
      <c r="GI155">
        <v>0</v>
      </c>
      <c r="GJ155">
        <v>0</v>
      </c>
      <c r="GK155">
        <v>0</v>
      </c>
      <c r="GL155">
        <v>0</v>
      </c>
      <c r="GM155">
        <v>0</v>
      </c>
      <c r="GN155">
        <v>0</v>
      </c>
      <c r="GO155">
        <v>0</v>
      </c>
      <c r="GP155">
        <v>0</v>
      </c>
      <c r="GQ155">
        <v>0</v>
      </c>
      <c r="GR155">
        <v>0</v>
      </c>
      <c r="GS155">
        <v>0</v>
      </c>
      <c r="GT155">
        <v>0</v>
      </c>
      <c r="GU155">
        <v>0</v>
      </c>
      <c r="GV155">
        <v>0</v>
      </c>
      <c r="GW155">
        <v>0</v>
      </c>
      <c r="GX155">
        <v>0</v>
      </c>
      <c r="GY155">
        <v>0</v>
      </c>
      <c r="GZ155">
        <v>0</v>
      </c>
      <c r="HA155">
        <v>0</v>
      </c>
      <c r="HB155">
        <v>0</v>
      </c>
      <c r="HC155">
        <v>0</v>
      </c>
      <c r="HD155">
        <v>0</v>
      </c>
      <c r="HE155">
        <v>0</v>
      </c>
      <c r="HF155">
        <v>0</v>
      </c>
      <c r="HG155">
        <v>0</v>
      </c>
      <c r="HH155">
        <v>0</v>
      </c>
      <c r="HI155">
        <v>0</v>
      </c>
      <c r="HJ155">
        <v>0</v>
      </c>
      <c r="HK155">
        <v>0</v>
      </c>
      <c r="HL155">
        <v>0</v>
      </c>
      <c r="HM155" t="str">
        <v/>
      </c>
    </row>
    <row r="156" spans="2:221" x14ac:dyDescent="0.35">
      <c r="B156" t="str" cm="1">
        <f t="array" ref="B156:CX156">TRANSPOSE(_xlfn._xlws.SORT(_xlfn._xlws.FILTER(initialConditions[initial_conditions_level]&amp;" | "&amp;initialConditions[initial_conditions_name],initialConditions[experiment_ID]=A156)))</f>
        <v xml:space="preserve"> | </v>
      </c>
      <c r="C156" t="str">
        <v xml:space="preserve">0 | </v>
      </c>
      <c r="D156" t="str">
        <v xml:space="preserve">0 | </v>
      </c>
      <c r="E156" t="str">
        <v xml:space="preserve">0 | </v>
      </c>
      <c r="F156" t="str">
        <v xml:space="preserve">0 | </v>
      </c>
      <c r="G156" t="str">
        <v xml:space="preserve">0 | </v>
      </c>
      <c r="H156" t="str">
        <v xml:space="preserve">0 | </v>
      </c>
      <c r="I156" t="str">
        <v xml:space="preserve">0 | </v>
      </c>
      <c r="J156" t="str">
        <v xml:space="preserve">0 | </v>
      </c>
      <c r="K156" t="str">
        <v xml:space="preserve">0 | </v>
      </c>
      <c r="L156" t="str">
        <v xml:space="preserve">0 | </v>
      </c>
      <c r="M156" t="str">
        <v xml:space="preserve">0 | </v>
      </c>
      <c r="N156" t="str">
        <v xml:space="preserve">0 | </v>
      </c>
      <c r="O156" t="str">
        <v xml:space="preserve">0 | </v>
      </c>
      <c r="P156" t="str">
        <v xml:space="preserve">0 | </v>
      </c>
      <c r="Q156" t="str">
        <v xml:space="preserve">0 | </v>
      </c>
      <c r="R156" t="str">
        <v xml:space="preserve">0 | </v>
      </c>
      <c r="S156" t="str">
        <v xml:space="preserve">0 | </v>
      </c>
      <c r="T156" t="str">
        <v xml:space="preserve">0 | </v>
      </c>
      <c r="U156" t="str">
        <v xml:space="preserve">0 | </v>
      </c>
      <c r="V156" t="str">
        <v xml:space="preserve">0 | </v>
      </c>
      <c r="W156" t="str">
        <v xml:space="preserve">0 | </v>
      </c>
      <c r="X156" t="str">
        <v xml:space="preserve">0 | </v>
      </c>
      <c r="Y156" t="str">
        <v xml:space="preserve">0 | </v>
      </c>
      <c r="Z156" t="str">
        <v xml:space="preserve">0 | </v>
      </c>
      <c r="AA156" t="str">
        <v xml:space="preserve">0 | </v>
      </c>
      <c r="AB156" t="str">
        <v xml:space="preserve">0 | </v>
      </c>
      <c r="AC156" t="str">
        <v xml:space="preserve">0 | </v>
      </c>
      <c r="AD156" t="str">
        <v xml:space="preserve">0 | </v>
      </c>
      <c r="AE156" t="str">
        <v xml:space="preserve">0 | </v>
      </c>
      <c r="AF156" t="str">
        <v xml:space="preserve">0 | </v>
      </c>
      <c r="AG156" t="str">
        <v xml:space="preserve">0 | </v>
      </c>
      <c r="AH156" t="str">
        <v xml:space="preserve">0 | </v>
      </c>
      <c r="AI156" t="str">
        <v xml:space="preserve">0 | </v>
      </c>
      <c r="AJ156" t="str">
        <v xml:space="preserve">0 | </v>
      </c>
      <c r="AK156" t="str">
        <v xml:space="preserve">0 | </v>
      </c>
      <c r="AL156" t="str">
        <v xml:space="preserve">0 | </v>
      </c>
      <c r="AM156" t="str">
        <v xml:space="preserve">0 | </v>
      </c>
      <c r="AN156" t="str">
        <v xml:space="preserve">0 | </v>
      </c>
      <c r="AO156" t="str">
        <v xml:space="preserve">0 | </v>
      </c>
      <c r="AP156" t="str">
        <v xml:space="preserve">0 | </v>
      </c>
      <c r="AQ156" t="str">
        <v xml:space="preserve">0 | </v>
      </c>
      <c r="AR156" t="str">
        <v xml:space="preserve">0 | </v>
      </c>
      <c r="AS156" t="str">
        <v xml:space="preserve">0 | </v>
      </c>
      <c r="AT156" t="str">
        <v xml:space="preserve">0 | </v>
      </c>
      <c r="AU156" t="str">
        <v xml:space="preserve">0 | </v>
      </c>
      <c r="AV156" t="str">
        <v xml:space="preserve">0 | </v>
      </c>
      <c r="AW156" t="str">
        <v xml:space="preserve">0 | </v>
      </c>
      <c r="AX156" t="str">
        <v xml:space="preserve">0 | </v>
      </c>
      <c r="AY156" t="str">
        <v xml:space="preserve">0 | </v>
      </c>
      <c r="AZ156" t="str">
        <v xml:space="preserve">0 | </v>
      </c>
      <c r="BA156" t="str">
        <v xml:space="preserve">0 | </v>
      </c>
      <c r="BB156" t="str">
        <v xml:space="preserve">0 | </v>
      </c>
      <c r="BC156" t="str">
        <v xml:space="preserve">0 | </v>
      </c>
      <c r="BD156" t="str">
        <v xml:space="preserve">0 | </v>
      </c>
      <c r="BE156" t="str">
        <v xml:space="preserve">0 | </v>
      </c>
      <c r="BF156" t="str">
        <v xml:space="preserve">0 | </v>
      </c>
      <c r="BG156" t="str">
        <v xml:space="preserve">0 | </v>
      </c>
      <c r="BH156" t="str">
        <v xml:space="preserve">0 | </v>
      </c>
      <c r="BI156" t="str">
        <v xml:space="preserve">0 | </v>
      </c>
      <c r="BJ156" t="str">
        <v xml:space="preserve">0 | </v>
      </c>
      <c r="BK156" t="str">
        <v xml:space="preserve">0 | </v>
      </c>
      <c r="BL156" t="str">
        <v xml:space="preserve">0 | </v>
      </c>
      <c r="BM156" t="str">
        <v xml:space="preserve">0 | </v>
      </c>
      <c r="BN156" t="str">
        <v xml:space="preserve">0 | </v>
      </c>
      <c r="BO156" t="str">
        <v xml:space="preserve">0 | </v>
      </c>
      <c r="BP156" t="str">
        <v xml:space="preserve">0 | </v>
      </c>
      <c r="BQ156" t="str">
        <v xml:space="preserve">0 | </v>
      </c>
      <c r="BR156" t="str">
        <v xml:space="preserve">0 | </v>
      </c>
      <c r="BS156" t="str">
        <v xml:space="preserve">0 | </v>
      </c>
      <c r="BT156" t="str">
        <v xml:space="preserve">0 | </v>
      </c>
      <c r="BU156" t="str">
        <v xml:space="preserve">0 | </v>
      </c>
      <c r="BV156" t="str">
        <v xml:space="preserve">0 | </v>
      </c>
      <c r="BW156" t="str">
        <v xml:space="preserve">0 | </v>
      </c>
      <c r="BX156" t="str">
        <v xml:space="preserve">0 | </v>
      </c>
      <c r="BY156" t="str">
        <v xml:space="preserve">0 | </v>
      </c>
      <c r="BZ156" t="str">
        <v xml:space="preserve">0 | </v>
      </c>
      <c r="CA156" t="str">
        <v xml:space="preserve">0 | </v>
      </c>
      <c r="CB156" t="str">
        <v xml:space="preserve">0 | </v>
      </c>
      <c r="CC156" t="str">
        <v xml:space="preserve">0 | </v>
      </c>
      <c r="CD156" t="str">
        <v xml:space="preserve">0 | </v>
      </c>
      <c r="CE156" t="str">
        <v xml:space="preserve">0 | </v>
      </c>
      <c r="CF156" t="str">
        <v xml:space="preserve">0 | </v>
      </c>
      <c r="CG156" t="str">
        <v xml:space="preserve">0 | </v>
      </c>
      <c r="CH156" t="str">
        <v xml:space="preserve">0 | </v>
      </c>
      <c r="CI156" t="str">
        <v xml:space="preserve">0 | </v>
      </c>
      <c r="CJ156" t="str">
        <v xml:space="preserve">0 | </v>
      </c>
      <c r="CK156" t="str">
        <v xml:space="preserve">0 | </v>
      </c>
      <c r="CL156" t="str">
        <v xml:space="preserve">0 | </v>
      </c>
      <c r="CM156" t="str">
        <v xml:space="preserve">0 | </v>
      </c>
      <c r="CN156" t="str">
        <v xml:space="preserve">0 | </v>
      </c>
      <c r="CO156" t="str">
        <v xml:space="preserve">0 | </v>
      </c>
      <c r="CP156" t="str">
        <v xml:space="preserve">0 | </v>
      </c>
      <c r="CQ156" t="str">
        <v xml:space="preserve">0 | </v>
      </c>
      <c r="CR156" t="str">
        <v xml:space="preserve">0 | </v>
      </c>
      <c r="CS156" t="str">
        <v xml:space="preserve">0 | </v>
      </c>
      <c r="CT156" t="str">
        <v xml:space="preserve">0 | </v>
      </c>
      <c r="CU156" t="str">
        <v xml:space="preserve">0 | </v>
      </c>
      <c r="CV156" t="str">
        <v xml:space="preserve">0 | </v>
      </c>
      <c r="CW156" t="str">
        <v xml:space="preserve">0 | </v>
      </c>
      <c r="CX156" t="str">
        <v xml:space="preserve">0 | </v>
      </c>
      <c r="DQ156" cm="1">
        <f t="array" ref="DQ156:HM156">TRANSPOSE(_xlfn._xlws.SORT(_xlfn._xlws.FILTER(initialConditions[initial_conditions_level],initialConditions[experiment_ID]=A156)))</f>
        <v>0</v>
      </c>
      <c r="DR156">
        <v>0</v>
      </c>
      <c r="DS156">
        <v>0</v>
      </c>
      <c r="DT156">
        <v>0</v>
      </c>
      <c r="DU156">
        <v>0</v>
      </c>
      <c r="DV156">
        <v>0</v>
      </c>
      <c r="DW156">
        <v>0</v>
      </c>
      <c r="DX156">
        <v>0</v>
      </c>
      <c r="DY156">
        <v>0</v>
      </c>
      <c r="DZ156">
        <v>0</v>
      </c>
      <c r="EA156">
        <v>0</v>
      </c>
      <c r="EB156">
        <v>0</v>
      </c>
      <c r="EC156">
        <v>0</v>
      </c>
      <c r="ED156">
        <v>0</v>
      </c>
      <c r="EE156">
        <v>0</v>
      </c>
      <c r="EF156">
        <v>0</v>
      </c>
      <c r="EG156">
        <v>0</v>
      </c>
      <c r="EH156">
        <v>0</v>
      </c>
      <c r="EI156">
        <v>0</v>
      </c>
      <c r="EJ156">
        <v>0</v>
      </c>
      <c r="EK156">
        <v>0</v>
      </c>
      <c r="EL156">
        <v>0</v>
      </c>
      <c r="EM156">
        <v>0</v>
      </c>
      <c r="EN156">
        <v>0</v>
      </c>
      <c r="EO156">
        <v>0</v>
      </c>
      <c r="EP156">
        <v>0</v>
      </c>
      <c r="EQ156">
        <v>0</v>
      </c>
      <c r="ER156">
        <v>0</v>
      </c>
      <c r="ES156">
        <v>0</v>
      </c>
      <c r="ET156">
        <v>0</v>
      </c>
      <c r="EU156">
        <v>0</v>
      </c>
      <c r="EV156">
        <v>0</v>
      </c>
      <c r="EW156">
        <v>0</v>
      </c>
      <c r="EX156">
        <v>0</v>
      </c>
      <c r="EY156">
        <v>0</v>
      </c>
      <c r="EZ156">
        <v>0</v>
      </c>
      <c r="FA156">
        <v>0</v>
      </c>
      <c r="FB156">
        <v>0</v>
      </c>
      <c r="FC156">
        <v>0</v>
      </c>
      <c r="FD156">
        <v>0</v>
      </c>
      <c r="FE156">
        <v>0</v>
      </c>
      <c r="FF156">
        <v>0</v>
      </c>
      <c r="FG156">
        <v>0</v>
      </c>
      <c r="FH156">
        <v>0</v>
      </c>
      <c r="FI156">
        <v>0</v>
      </c>
      <c r="FJ156">
        <v>0</v>
      </c>
      <c r="FK156">
        <v>0</v>
      </c>
      <c r="FL156">
        <v>0</v>
      </c>
      <c r="FM156">
        <v>0</v>
      </c>
      <c r="FN156">
        <v>0</v>
      </c>
      <c r="FO156">
        <v>0</v>
      </c>
      <c r="FP156">
        <v>0</v>
      </c>
      <c r="FQ156">
        <v>0</v>
      </c>
      <c r="FR156">
        <v>0</v>
      </c>
      <c r="FS156">
        <v>0</v>
      </c>
      <c r="FT156">
        <v>0</v>
      </c>
      <c r="FU156">
        <v>0</v>
      </c>
      <c r="FV156">
        <v>0</v>
      </c>
      <c r="FW156">
        <v>0</v>
      </c>
      <c r="FX156">
        <v>0</v>
      </c>
      <c r="FY156">
        <v>0</v>
      </c>
      <c r="FZ156">
        <v>0</v>
      </c>
      <c r="GA156">
        <v>0</v>
      </c>
      <c r="GB156">
        <v>0</v>
      </c>
      <c r="GC156">
        <v>0</v>
      </c>
      <c r="GD156">
        <v>0</v>
      </c>
      <c r="GE156">
        <v>0</v>
      </c>
      <c r="GF156">
        <v>0</v>
      </c>
      <c r="GG156">
        <v>0</v>
      </c>
      <c r="GH156">
        <v>0</v>
      </c>
      <c r="GI156">
        <v>0</v>
      </c>
      <c r="GJ156">
        <v>0</v>
      </c>
      <c r="GK156">
        <v>0</v>
      </c>
      <c r="GL156">
        <v>0</v>
      </c>
      <c r="GM156">
        <v>0</v>
      </c>
      <c r="GN156">
        <v>0</v>
      </c>
      <c r="GO156">
        <v>0</v>
      </c>
      <c r="GP156">
        <v>0</v>
      </c>
      <c r="GQ156">
        <v>0</v>
      </c>
      <c r="GR156">
        <v>0</v>
      </c>
      <c r="GS156">
        <v>0</v>
      </c>
      <c r="GT156">
        <v>0</v>
      </c>
      <c r="GU156">
        <v>0</v>
      </c>
      <c r="GV156">
        <v>0</v>
      </c>
      <c r="GW156">
        <v>0</v>
      </c>
      <c r="GX156">
        <v>0</v>
      </c>
      <c r="GY156">
        <v>0</v>
      </c>
      <c r="GZ156">
        <v>0</v>
      </c>
      <c r="HA156">
        <v>0</v>
      </c>
      <c r="HB156">
        <v>0</v>
      </c>
      <c r="HC156">
        <v>0</v>
      </c>
      <c r="HD156">
        <v>0</v>
      </c>
      <c r="HE156">
        <v>0</v>
      </c>
      <c r="HF156">
        <v>0</v>
      </c>
      <c r="HG156">
        <v>0</v>
      </c>
      <c r="HH156">
        <v>0</v>
      </c>
      <c r="HI156">
        <v>0</v>
      </c>
      <c r="HJ156">
        <v>0</v>
      </c>
      <c r="HK156">
        <v>0</v>
      </c>
      <c r="HL156">
        <v>0</v>
      </c>
      <c r="HM156" t="str">
        <v/>
      </c>
    </row>
    <row r="157" spans="2:221" x14ac:dyDescent="0.35">
      <c r="B157" t="str" cm="1">
        <f t="array" ref="B157:CX157">TRANSPOSE(_xlfn._xlws.SORT(_xlfn._xlws.FILTER(initialConditions[initial_conditions_level]&amp;" | "&amp;initialConditions[initial_conditions_name],initialConditions[experiment_ID]=A157)))</f>
        <v xml:space="preserve"> | </v>
      </c>
      <c r="C157" t="str">
        <v xml:space="preserve">0 | </v>
      </c>
      <c r="D157" t="str">
        <v xml:space="preserve">0 | </v>
      </c>
      <c r="E157" t="str">
        <v xml:space="preserve">0 | </v>
      </c>
      <c r="F157" t="str">
        <v xml:space="preserve">0 | </v>
      </c>
      <c r="G157" t="str">
        <v xml:space="preserve">0 | </v>
      </c>
      <c r="H157" t="str">
        <v xml:space="preserve">0 | </v>
      </c>
      <c r="I157" t="str">
        <v xml:space="preserve">0 | </v>
      </c>
      <c r="J157" t="str">
        <v xml:space="preserve">0 | </v>
      </c>
      <c r="K157" t="str">
        <v xml:space="preserve">0 | </v>
      </c>
      <c r="L157" t="str">
        <v xml:space="preserve">0 | </v>
      </c>
      <c r="M157" t="str">
        <v xml:space="preserve">0 | </v>
      </c>
      <c r="N157" t="str">
        <v xml:space="preserve">0 | </v>
      </c>
      <c r="O157" t="str">
        <v xml:space="preserve">0 | </v>
      </c>
      <c r="P157" t="str">
        <v xml:space="preserve">0 | </v>
      </c>
      <c r="Q157" t="str">
        <v xml:space="preserve">0 | </v>
      </c>
      <c r="R157" t="str">
        <v xml:space="preserve">0 | </v>
      </c>
      <c r="S157" t="str">
        <v xml:space="preserve">0 | </v>
      </c>
      <c r="T157" t="str">
        <v xml:space="preserve">0 | </v>
      </c>
      <c r="U157" t="str">
        <v xml:space="preserve">0 | </v>
      </c>
      <c r="V157" t="str">
        <v xml:space="preserve">0 | </v>
      </c>
      <c r="W157" t="str">
        <v xml:space="preserve">0 | </v>
      </c>
      <c r="X157" t="str">
        <v xml:space="preserve">0 | </v>
      </c>
      <c r="Y157" t="str">
        <v xml:space="preserve">0 | </v>
      </c>
      <c r="Z157" t="str">
        <v xml:space="preserve">0 | </v>
      </c>
      <c r="AA157" t="str">
        <v xml:space="preserve">0 | </v>
      </c>
      <c r="AB157" t="str">
        <v xml:space="preserve">0 | </v>
      </c>
      <c r="AC157" t="str">
        <v xml:space="preserve">0 | </v>
      </c>
      <c r="AD157" t="str">
        <v xml:space="preserve">0 | </v>
      </c>
      <c r="AE157" t="str">
        <v xml:space="preserve">0 | </v>
      </c>
      <c r="AF157" t="str">
        <v xml:space="preserve">0 | </v>
      </c>
      <c r="AG157" t="str">
        <v xml:space="preserve">0 | </v>
      </c>
      <c r="AH157" t="str">
        <v xml:space="preserve">0 | </v>
      </c>
      <c r="AI157" t="str">
        <v xml:space="preserve">0 | </v>
      </c>
      <c r="AJ157" t="str">
        <v xml:space="preserve">0 | </v>
      </c>
      <c r="AK157" t="str">
        <v xml:space="preserve">0 | </v>
      </c>
      <c r="AL157" t="str">
        <v xml:space="preserve">0 | </v>
      </c>
      <c r="AM157" t="str">
        <v xml:space="preserve">0 | </v>
      </c>
      <c r="AN157" t="str">
        <v xml:space="preserve">0 | </v>
      </c>
      <c r="AO157" t="str">
        <v xml:space="preserve">0 | </v>
      </c>
      <c r="AP157" t="str">
        <v xml:space="preserve">0 | </v>
      </c>
      <c r="AQ157" t="str">
        <v xml:space="preserve">0 | </v>
      </c>
      <c r="AR157" t="str">
        <v xml:space="preserve">0 | </v>
      </c>
      <c r="AS157" t="str">
        <v xml:space="preserve">0 | </v>
      </c>
      <c r="AT157" t="str">
        <v xml:space="preserve">0 | </v>
      </c>
      <c r="AU157" t="str">
        <v xml:space="preserve">0 | </v>
      </c>
      <c r="AV157" t="str">
        <v xml:space="preserve">0 | </v>
      </c>
      <c r="AW157" t="str">
        <v xml:space="preserve">0 | </v>
      </c>
      <c r="AX157" t="str">
        <v xml:space="preserve">0 | </v>
      </c>
      <c r="AY157" t="str">
        <v xml:space="preserve">0 | </v>
      </c>
      <c r="AZ157" t="str">
        <v xml:space="preserve">0 | </v>
      </c>
      <c r="BA157" t="str">
        <v xml:space="preserve">0 | </v>
      </c>
      <c r="BB157" t="str">
        <v xml:space="preserve">0 | </v>
      </c>
      <c r="BC157" t="str">
        <v xml:space="preserve">0 | </v>
      </c>
      <c r="BD157" t="str">
        <v xml:space="preserve">0 | </v>
      </c>
      <c r="BE157" t="str">
        <v xml:space="preserve">0 | </v>
      </c>
      <c r="BF157" t="str">
        <v xml:space="preserve">0 | </v>
      </c>
      <c r="BG157" t="str">
        <v xml:space="preserve">0 | </v>
      </c>
      <c r="BH157" t="str">
        <v xml:space="preserve">0 | </v>
      </c>
      <c r="BI157" t="str">
        <v xml:space="preserve">0 | </v>
      </c>
      <c r="BJ157" t="str">
        <v xml:space="preserve">0 | </v>
      </c>
      <c r="BK157" t="str">
        <v xml:space="preserve">0 | </v>
      </c>
      <c r="BL157" t="str">
        <v xml:space="preserve">0 | </v>
      </c>
      <c r="BM157" t="str">
        <v xml:space="preserve">0 | </v>
      </c>
      <c r="BN157" t="str">
        <v xml:space="preserve">0 | </v>
      </c>
      <c r="BO157" t="str">
        <v xml:space="preserve">0 | </v>
      </c>
      <c r="BP157" t="str">
        <v xml:space="preserve">0 | </v>
      </c>
      <c r="BQ157" t="str">
        <v xml:space="preserve">0 | </v>
      </c>
      <c r="BR157" t="str">
        <v xml:space="preserve">0 | </v>
      </c>
      <c r="BS157" t="str">
        <v xml:space="preserve">0 | </v>
      </c>
      <c r="BT157" t="str">
        <v xml:space="preserve">0 | </v>
      </c>
      <c r="BU157" t="str">
        <v xml:space="preserve">0 | </v>
      </c>
      <c r="BV157" t="str">
        <v xml:space="preserve">0 | </v>
      </c>
      <c r="BW157" t="str">
        <v xml:space="preserve">0 | </v>
      </c>
      <c r="BX157" t="str">
        <v xml:space="preserve">0 | </v>
      </c>
      <c r="BY157" t="str">
        <v xml:space="preserve">0 | </v>
      </c>
      <c r="BZ157" t="str">
        <v xml:space="preserve">0 | </v>
      </c>
      <c r="CA157" t="str">
        <v xml:space="preserve">0 | </v>
      </c>
      <c r="CB157" t="str">
        <v xml:space="preserve">0 | </v>
      </c>
      <c r="CC157" t="str">
        <v xml:space="preserve">0 | </v>
      </c>
      <c r="CD157" t="str">
        <v xml:space="preserve">0 | </v>
      </c>
      <c r="CE157" t="str">
        <v xml:space="preserve">0 | </v>
      </c>
      <c r="CF157" t="str">
        <v xml:space="preserve">0 | </v>
      </c>
      <c r="CG157" t="str">
        <v xml:space="preserve">0 | </v>
      </c>
      <c r="CH157" t="str">
        <v xml:space="preserve">0 | </v>
      </c>
      <c r="CI157" t="str">
        <v xml:space="preserve">0 | </v>
      </c>
      <c r="CJ157" t="str">
        <v xml:space="preserve">0 | </v>
      </c>
      <c r="CK157" t="str">
        <v xml:space="preserve">0 | </v>
      </c>
      <c r="CL157" t="str">
        <v xml:space="preserve">0 | </v>
      </c>
      <c r="CM157" t="str">
        <v xml:space="preserve">0 | </v>
      </c>
      <c r="CN157" t="str">
        <v xml:space="preserve">0 | </v>
      </c>
      <c r="CO157" t="str">
        <v xml:space="preserve">0 | </v>
      </c>
      <c r="CP157" t="str">
        <v xml:space="preserve">0 | </v>
      </c>
      <c r="CQ157" t="str">
        <v xml:space="preserve">0 | </v>
      </c>
      <c r="CR157" t="str">
        <v xml:space="preserve">0 | </v>
      </c>
      <c r="CS157" t="str">
        <v xml:space="preserve">0 | </v>
      </c>
      <c r="CT157" t="str">
        <v xml:space="preserve">0 | </v>
      </c>
      <c r="CU157" t="str">
        <v xml:space="preserve">0 | </v>
      </c>
      <c r="CV157" t="str">
        <v xml:space="preserve">0 | </v>
      </c>
      <c r="CW157" t="str">
        <v xml:space="preserve">0 | </v>
      </c>
      <c r="CX157" t="str">
        <v xml:space="preserve">0 | </v>
      </c>
      <c r="DQ157" cm="1">
        <f t="array" ref="DQ157:HM157">TRANSPOSE(_xlfn._xlws.SORT(_xlfn._xlws.FILTER(initialConditions[initial_conditions_level],initialConditions[experiment_ID]=A157)))</f>
        <v>0</v>
      </c>
      <c r="DR157">
        <v>0</v>
      </c>
      <c r="DS157">
        <v>0</v>
      </c>
      <c r="DT157">
        <v>0</v>
      </c>
      <c r="DU157">
        <v>0</v>
      </c>
      <c r="DV157">
        <v>0</v>
      </c>
      <c r="DW157">
        <v>0</v>
      </c>
      <c r="DX157">
        <v>0</v>
      </c>
      <c r="DY157">
        <v>0</v>
      </c>
      <c r="DZ157">
        <v>0</v>
      </c>
      <c r="EA157">
        <v>0</v>
      </c>
      <c r="EB157">
        <v>0</v>
      </c>
      <c r="EC157">
        <v>0</v>
      </c>
      <c r="ED157">
        <v>0</v>
      </c>
      <c r="EE157">
        <v>0</v>
      </c>
      <c r="EF157">
        <v>0</v>
      </c>
      <c r="EG157">
        <v>0</v>
      </c>
      <c r="EH157">
        <v>0</v>
      </c>
      <c r="EI157">
        <v>0</v>
      </c>
      <c r="EJ157">
        <v>0</v>
      </c>
      <c r="EK157">
        <v>0</v>
      </c>
      <c r="EL157">
        <v>0</v>
      </c>
      <c r="EM157">
        <v>0</v>
      </c>
      <c r="EN157">
        <v>0</v>
      </c>
      <c r="EO157">
        <v>0</v>
      </c>
      <c r="EP157">
        <v>0</v>
      </c>
      <c r="EQ157">
        <v>0</v>
      </c>
      <c r="ER157">
        <v>0</v>
      </c>
      <c r="ES157">
        <v>0</v>
      </c>
      <c r="ET157">
        <v>0</v>
      </c>
      <c r="EU157">
        <v>0</v>
      </c>
      <c r="EV157">
        <v>0</v>
      </c>
      <c r="EW157">
        <v>0</v>
      </c>
      <c r="EX157">
        <v>0</v>
      </c>
      <c r="EY157">
        <v>0</v>
      </c>
      <c r="EZ157">
        <v>0</v>
      </c>
      <c r="FA157">
        <v>0</v>
      </c>
      <c r="FB157">
        <v>0</v>
      </c>
      <c r="FC157">
        <v>0</v>
      </c>
      <c r="FD157">
        <v>0</v>
      </c>
      <c r="FE157">
        <v>0</v>
      </c>
      <c r="FF157">
        <v>0</v>
      </c>
      <c r="FG157">
        <v>0</v>
      </c>
      <c r="FH157">
        <v>0</v>
      </c>
      <c r="FI157">
        <v>0</v>
      </c>
      <c r="FJ157">
        <v>0</v>
      </c>
      <c r="FK157">
        <v>0</v>
      </c>
      <c r="FL157">
        <v>0</v>
      </c>
      <c r="FM157">
        <v>0</v>
      </c>
      <c r="FN157">
        <v>0</v>
      </c>
      <c r="FO157">
        <v>0</v>
      </c>
      <c r="FP157">
        <v>0</v>
      </c>
      <c r="FQ157">
        <v>0</v>
      </c>
      <c r="FR157">
        <v>0</v>
      </c>
      <c r="FS157">
        <v>0</v>
      </c>
      <c r="FT157">
        <v>0</v>
      </c>
      <c r="FU157">
        <v>0</v>
      </c>
      <c r="FV157">
        <v>0</v>
      </c>
      <c r="FW157">
        <v>0</v>
      </c>
      <c r="FX157">
        <v>0</v>
      </c>
      <c r="FY157">
        <v>0</v>
      </c>
      <c r="FZ157">
        <v>0</v>
      </c>
      <c r="GA157">
        <v>0</v>
      </c>
      <c r="GB157">
        <v>0</v>
      </c>
      <c r="GC157">
        <v>0</v>
      </c>
      <c r="GD157">
        <v>0</v>
      </c>
      <c r="GE157">
        <v>0</v>
      </c>
      <c r="GF157">
        <v>0</v>
      </c>
      <c r="GG157">
        <v>0</v>
      </c>
      <c r="GH157">
        <v>0</v>
      </c>
      <c r="GI157">
        <v>0</v>
      </c>
      <c r="GJ157">
        <v>0</v>
      </c>
      <c r="GK157">
        <v>0</v>
      </c>
      <c r="GL157">
        <v>0</v>
      </c>
      <c r="GM157">
        <v>0</v>
      </c>
      <c r="GN157">
        <v>0</v>
      </c>
      <c r="GO157">
        <v>0</v>
      </c>
      <c r="GP157">
        <v>0</v>
      </c>
      <c r="GQ157">
        <v>0</v>
      </c>
      <c r="GR157">
        <v>0</v>
      </c>
      <c r="GS157">
        <v>0</v>
      </c>
      <c r="GT157">
        <v>0</v>
      </c>
      <c r="GU157">
        <v>0</v>
      </c>
      <c r="GV157">
        <v>0</v>
      </c>
      <c r="GW157">
        <v>0</v>
      </c>
      <c r="GX157">
        <v>0</v>
      </c>
      <c r="GY157">
        <v>0</v>
      </c>
      <c r="GZ157">
        <v>0</v>
      </c>
      <c r="HA157">
        <v>0</v>
      </c>
      <c r="HB157">
        <v>0</v>
      </c>
      <c r="HC157">
        <v>0</v>
      </c>
      <c r="HD157">
        <v>0</v>
      </c>
      <c r="HE157">
        <v>0</v>
      </c>
      <c r="HF157">
        <v>0</v>
      </c>
      <c r="HG157">
        <v>0</v>
      </c>
      <c r="HH157">
        <v>0</v>
      </c>
      <c r="HI157">
        <v>0</v>
      </c>
      <c r="HJ157">
        <v>0</v>
      </c>
      <c r="HK157">
        <v>0</v>
      </c>
      <c r="HL157">
        <v>0</v>
      </c>
      <c r="HM157" t="str">
        <v/>
      </c>
    </row>
    <row r="158" spans="2:221" x14ac:dyDescent="0.35">
      <c r="B158" t="str" cm="1">
        <f t="array" ref="B158:CX158">TRANSPOSE(_xlfn._xlws.SORT(_xlfn._xlws.FILTER(initialConditions[initial_conditions_level]&amp;" | "&amp;initialConditions[initial_conditions_name],initialConditions[experiment_ID]=A158)))</f>
        <v xml:space="preserve"> | </v>
      </c>
      <c r="C158" t="str">
        <v xml:space="preserve">0 | </v>
      </c>
      <c r="D158" t="str">
        <v xml:space="preserve">0 | </v>
      </c>
      <c r="E158" t="str">
        <v xml:space="preserve">0 | </v>
      </c>
      <c r="F158" t="str">
        <v xml:space="preserve">0 | </v>
      </c>
      <c r="G158" t="str">
        <v xml:space="preserve">0 | </v>
      </c>
      <c r="H158" t="str">
        <v xml:space="preserve">0 | </v>
      </c>
      <c r="I158" t="str">
        <v xml:space="preserve">0 | </v>
      </c>
      <c r="J158" t="str">
        <v xml:space="preserve">0 | </v>
      </c>
      <c r="K158" t="str">
        <v xml:space="preserve">0 | </v>
      </c>
      <c r="L158" t="str">
        <v xml:space="preserve">0 | </v>
      </c>
      <c r="M158" t="str">
        <v xml:space="preserve">0 | </v>
      </c>
      <c r="N158" t="str">
        <v xml:space="preserve">0 | </v>
      </c>
      <c r="O158" t="str">
        <v xml:space="preserve">0 | </v>
      </c>
      <c r="P158" t="str">
        <v xml:space="preserve">0 | </v>
      </c>
      <c r="Q158" t="str">
        <v xml:space="preserve">0 | </v>
      </c>
      <c r="R158" t="str">
        <v xml:space="preserve">0 | </v>
      </c>
      <c r="S158" t="str">
        <v xml:space="preserve">0 | </v>
      </c>
      <c r="T158" t="str">
        <v xml:space="preserve">0 | </v>
      </c>
      <c r="U158" t="str">
        <v xml:space="preserve">0 | </v>
      </c>
      <c r="V158" t="str">
        <v xml:space="preserve">0 | </v>
      </c>
      <c r="W158" t="str">
        <v xml:space="preserve">0 | </v>
      </c>
      <c r="X158" t="str">
        <v xml:space="preserve">0 | </v>
      </c>
      <c r="Y158" t="str">
        <v xml:space="preserve">0 | </v>
      </c>
      <c r="Z158" t="str">
        <v xml:space="preserve">0 | </v>
      </c>
      <c r="AA158" t="str">
        <v xml:space="preserve">0 | </v>
      </c>
      <c r="AB158" t="str">
        <v xml:space="preserve">0 | </v>
      </c>
      <c r="AC158" t="str">
        <v xml:space="preserve">0 | </v>
      </c>
      <c r="AD158" t="str">
        <v xml:space="preserve">0 | </v>
      </c>
      <c r="AE158" t="str">
        <v xml:space="preserve">0 | </v>
      </c>
      <c r="AF158" t="str">
        <v xml:space="preserve">0 | </v>
      </c>
      <c r="AG158" t="str">
        <v xml:space="preserve">0 | </v>
      </c>
      <c r="AH158" t="str">
        <v xml:space="preserve">0 | </v>
      </c>
      <c r="AI158" t="str">
        <v xml:space="preserve">0 | </v>
      </c>
      <c r="AJ158" t="str">
        <v xml:space="preserve">0 | </v>
      </c>
      <c r="AK158" t="str">
        <v xml:space="preserve">0 | </v>
      </c>
      <c r="AL158" t="str">
        <v xml:space="preserve">0 | </v>
      </c>
      <c r="AM158" t="str">
        <v xml:space="preserve">0 | </v>
      </c>
      <c r="AN158" t="str">
        <v xml:space="preserve">0 | </v>
      </c>
      <c r="AO158" t="str">
        <v xml:space="preserve">0 | </v>
      </c>
      <c r="AP158" t="str">
        <v xml:space="preserve">0 | </v>
      </c>
      <c r="AQ158" t="str">
        <v xml:space="preserve">0 | </v>
      </c>
      <c r="AR158" t="str">
        <v xml:space="preserve">0 | </v>
      </c>
      <c r="AS158" t="str">
        <v xml:space="preserve">0 | </v>
      </c>
      <c r="AT158" t="str">
        <v xml:space="preserve">0 | </v>
      </c>
      <c r="AU158" t="str">
        <v xml:space="preserve">0 | </v>
      </c>
      <c r="AV158" t="str">
        <v xml:space="preserve">0 | </v>
      </c>
      <c r="AW158" t="str">
        <v xml:space="preserve">0 | </v>
      </c>
      <c r="AX158" t="str">
        <v xml:space="preserve">0 | </v>
      </c>
      <c r="AY158" t="str">
        <v xml:space="preserve">0 | </v>
      </c>
      <c r="AZ158" t="str">
        <v xml:space="preserve">0 | </v>
      </c>
      <c r="BA158" t="str">
        <v xml:space="preserve">0 | </v>
      </c>
      <c r="BB158" t="str">
        <v xml:space="preserve">0 | </v>
      </c>
      <c r="BC158" t="str">
        <v xml:space="preserve">0 | </v>
      </c>
      <c r="BD158" t="str">
        <v xml:space="preserve">0 | </v>
      </c>
      <c r="BE158" t="str">
        <v xml:space="preserve">0 | </v>
      </c>
      <c r="BF158" t="str">
        <v xml:space="preserve">0 | </v>
      </c>
      <c r="BG158" t="str">
        <v xml:space="preserve">0 | </v>
      </c>
      <c r="BH158" t="str">
        <v xml:space="preserve">0 | </v>
      </c>
      <c r="BI158" t="str">
        <v xml:space="preserve">0 | </v>
      </c>
      <c r="BJ158" t="str">
        <v xml:space="preserve">0 | </v>
      </c>
      <c r="BK158" t="str">
        <v xml:space="preserve">0 | </v>
      </c>
      <c r="BL158" t="str">
        <v xml:space="preserve">0 | </v>
      </c>
      <c r="BM158" t="str">
        <v xml:space="preserve">0 | </v>
      </c>
      <c r="BN158" t="str">
        <v xml:space="preserve">0 | </v>
      </c>
      <c r="BO158" t="str">
        <v xml:space="preserve">0 | </v>
      </c>
      <c r="BP158" t="str">
        <v xml:space="preserve">0 | </v>
      </c>
      <c r="BQ158" t="str">
        <v xml:space="preserve">0 | </v>
      </c>
      <c r="BR158" t="str">
        <v xml:space="preserve">0 | </v>
      </c>
      <c r="BS158" t="str">
        <v xml:space="preserve">0 | </v>
      </c>
      <c r="BT158" t="str">
        <v xml:space="preserve">0 | </v>
      </c>
      <c r="BU158" t="str">
        <v xml:space="preserve">0 | </v>
      </c>
      <c r="BV158" t="str">
        <v xml:space="preserve">0 | </v>
      </c>
      <c r="BW158" t="str">
        <v xml:space="preserve">0 | </v>
      </c>
      <c r="BX158" t="str">
        <v xml:space="preserve">0 | </v>
      </c>
      <c r="BY158" t="str">
        <v xml:space="preserve">0 | </v>
      </c>
      <c r="BZ158" t="str">
        <v xml:space="preserve">0 | </v>
      </c>
      <c r="CA158" t="str">
        <v xml:space="preserve">0 | </v>
      </c>
      <c r="CB158" t="str">
        <v xml:space="preserve">0 | </v>
      </c>
      <c r="CC158" t="str">
        <v xml:space="preserve">0 | </v>
      </c>
      <c r="CD158" t="str">
        <v xml:space="preserve">0 | </v>
      </c>
      <c r="CE158" t="str">
        <v xml:space="preserve">0 | </v>
      </c>
      <c r="CF158" t="str">
        <v xml:space="preserve">0 | </v>
      </c>
      <c r="CG158" t="str">
        <v xml:space="preserve">0 | </v>
      </c>
      <c r="CH158" t="str">
        <v xml:space="preserve">0 | </v>
      </c>
      <c r="CI158" t="str">
        <v xml:space="preserve">0 | </v>
      </c>
      <c r="CJ158" t="str">
        <v xml:space="preserve">0 | </v>
      </c>
      <c r="CK158" t="str">
        <v xml:space="preserve">0 | </v>
      </c>
      <c r="CL158" t="str">
        <v xml:space="preserve">0 | </v>
      </c>
      <c r="CM158" t="str">
        <v xml:space="preserve">0 | </v>
      </c>
      <c r="CN158" t="str">
        <v xml:space="preserve">0 | </v>
      </c>
      <c r="CO158" t="str">
        <v xml:space="preserve">0 | </v>
      </c>
      <c r="CP158" t="str">
        <v xml:space="preserve">0 | </v>
      </c>
      <c r="CQ158" t="str">
        <v xml:space="preserve">0 | </v>
      </c>
      <c r="CR158" t="str">
        <v xml:space="preserve">0 | </v>
      </c>
      <c r="CS158" t="str">
        <v xml:space="preserve">0 | </v>
      </c>
      <c r="CT158" t="str">
        <v xml:space="preserve">0 | </v>
      </c>
      <c r="CU158" t="str">
        <v xml:space="preserve">0 | </v>
      </c>
      <c r="CV158" t="str">
        <v xml:space="preserve">0 | </v>
      </c>
      <c r="CW158" t="str">
        <v xml:space="preserve">0 | </v>
      </c>
      <c r="CX158" t="str">
        <v xml:space="preserve">0 | </v>
      </c>
      <c r="DQ158" cm="1">
        <f t="array" ref="DQ158:HM158">TRANSPOSE(_xlfn._xlws.SORT(_xlfn._xlws.FILTER(initialConditions[initial_conditions_level],initialConditions[experiment_ID]=A158)))</f>
        <v>0</v>
      </c>
      <c r="DR158">
        <v>0</v>
      </c>
      <c r="DS158">
        <v>0</v>
      </c>
      <c r="DT158">
        <v>0</v>
      </c>
      <c r="DU158">
        <v>0</v>
      </c>
      <c r="DV158">
        <v>0</v>
      </c>
      <c r="DW158">
        <v>0</v>
      </c>
      <c r="DX158">
        <v>0</v>
      </c>
      <c r="DY158">
        <v>0</v>
      </c>
      <c r="DZ158">
        <v>0</v>
      </c>
      <c r="EA158">
        <v>0</v>
      </c>
      <c r="EB158">
        <v>0</v>
      </c>
      <c r="EC158">
        <v>0</v>
      </c>
      <c r="ED158">
        <v>0</v>
      </c>
      <c r="EE158">
        <v>0</v>
      </c>
      <c r="EF158">
        <v>0</v>
      </c>
      <c r="EG158">
        <v>0</v>
      </c>
      <c r="EH158">
        <v>0</v>
      </c>
      <c r="EI158">
        <v>0</v>
      </c>
      <c r="EJ158">
        <v>0</v>
      </c>
      <c r="EK158">
        <v>0</v>
      </c>
      <c r="EL158">
        <v>0</v>
      </c>
      <c r="EM158">
        <v>0</v>
      </c>
      <c r="EN158">
        <v>0</v>
      </c>
      <c r="EO158">
        <v>0</v>
      </c>
      <c r="EP158">
        <v>0</v>
      </c>
      <c r="EQ158">
        <v>0</v>
      </c>
      <c r="ER158">
        <v>0</v>
      </c>
      <c r="ES158">
        <v>0</v>
      </c>
      <c r="ET158">
        <v>0</v>
      </c>
      <c r="EU158">
        <v>0</v>
      </c>
      <c r="EV158">
        <v>0</v>
      </c>
      <c r="EW158">
        <v>0</v>
      </c>
      <c r="EX158">
        <v>0</v>
      </c>
      <c r="EY158">
        <v>0</v>
      </c>
      <c r="EZ158">
        <v>0</v>
      </c>
      <c r="FA158">
        <v>0</v>
      </c>
      <c r="FB158">
        <v>0</v>
      </c>
      <c r="FC158">
        <v>0</v>
      </c>
      <c r="FD158">
        <v>0</v>
      </c>
      <c r="FE158">
        <v>0</v>
      </c>
      <c r="FF158">
        <v>0</v>
      </c>
      <c r="FG158">
        <v>0</v>
      </c>
      <c r="FH158">
        <v>0</v>
      </c>
      <c r="FI158">
        <v>0</v>
      </c>
      <c r="FJ158">
        <v>0</v>
      </c>
      <c r="FK158">
        <v>0</v>
      </c>
      <c r="FL158">
        <v>0</v>
      </c>
      <c r="FM158">
        <v>0</v>
      </c>
      <c r="FN158">
        <v>0</v>
      </c>
      <c r="FO158">
        <v>0</v>
      </c>
      <c r="FP158">
        <v>0</v>
      </c>
      <c r="FQ158">
        <v>0</v>
      </c>
      <c r="FR158">
        <v>0</v>
      </c>
      <c r="FS158">
        <v>0</v>
      </c>
      <c r="FT158">
        <v>0</v>
      </c>
      <c r="FU158">
        <v>0</v>
      </c>
      <c r="FV158">
        <v>0</v>
      </c>
      <c r="FW158">
        <v>0</v>
      </c>
      <c r="FX158">
        <v>0</v>
      </c>
      <c r="FY158">
        <v>0</v>
      </c>
      <c r="FZ158">
        <v>0</v>
      </c>
      <c r="GA158">
        <v>0</v>
      </c>
      <c r="GB158">
        <v>0</v>
      </c>
      <c r="GC158">
        <v>0</v>
      </c>
      <c r="GD158">
        <v>0</v>
      </c>
      <c r="GE158">
        <v>0</v>
      </c>
      <c r="GF158">
        <v>0</v>
      </c>
      <c r="GG158">
        <v>0</v>
      </c>
      <c r="GH158">
        <v>0</v>
      </c>
      <c r="GI158">
        <v>0</v>
      </c>
      <c r="GJ158">
        <v>0</v>
      </c>
      <c r="GK158">
        <v>0</v>
      </c>
      <c r="GL158">
        <v>0</v>
      </c>
      <c r="GM158">
        <v>0</v>
      </c>
      <c r="GN158">
        <v>0</v>
      </c>
      <c r="GO158">
        <v>0</v>
      </c>
      <c r="GP158">
        <v>0</v>
      </c>
      <c r="GQ158">
        <v>0</v>
      </c>
      <c r="GR158">
        <v>0</v>
      </c>
      <c r="GS158">
        <v>0</v>
      </c>
      <c r="GT158">
        <v>0</v>
      </c>
      <c r="GU158">
        <v>0</v>
      </c>
      <c r="GV158">
        <v>0</v>
      </c>
      <c r="GW158">
        <v>0</v>
      </c>
      <c r="GX158">
        <v>0</v>
      </c>
      <c r="GY158">
        <v>0</v>
      </c>
      <c r="GZ158">
        <v>0</v>
      </c>
      <c r="HA158">
        <v>0</v>
      </c>
      <c r="HB158">
        <v>0</v>
      </c>
      <c r="HC158">
        <v>0</v>
      </c>
      <c r="HD158">
        <v>0</v>
      </c>
      <c r="HE158">
        <v>0</v>
      </c>
      <c r="HF158">
        <v>0</v>
      </c>
      <c r="HG158">
        <v>0</v>
      </c>
      <c r="HH158">
        <v>0</v>
      </c>
      <c r="HI158">
        <v>0</v>
      </c>
      <c r="HJ158">
        <v>0</v>
      </c>
      <c r="HK158">
        <v>0</v>
      </c>
      <c r="HL158">
        <v>0</v>
      </c>
      <c r="HM158" t="str">
        <v/>
      </c>
    </row>
    <row r="159" spans="2:221" x14ac:dyDescent="0.35">
      <c r="B159" t="str" cm="1">
        <f t="array" ref="B159:CX159">TRANSPOSE(_xlfn._xlws.SORT(_xlfn._xlws.FILTER(initialConditions[initial_conditions_level]&amp;" | "&amp;initialConditions[initial_conditions_name],initialConditions[experiment_ID]=A159)))</f>
        <v xml:space="preserve"> | </v>
      </c>
      <c r="C159" t="str">
        <v xml:space="preserve">0 | </v>
      </c>
      <c r="D159" t="str">
        <v xml:space="preserve">0 | </v>
      </c>
      <c r="E159" t="str">
        <v xml:space="preserve">0 | </v>
      </c>
      <c r="F159" t="str">
        <v xml:space="preserve">0 | </v>
      </c>
      <c r="G159" t="str">
        <v xml:space="preserve">0 | </v>
      </c>
      <c r="H159" t="str">
        <v xml:space="preserve">0 | </v>
      </c>
      <c r="I159" t="str">
        <v xml:space="preserve">0 | </v>
      </c>
      <c r="J159" t="str">
        <v xml:space="preserve">0 | </v>
      </c>
      <c r="K159" t="str">
        <v xml:space="preserve">0 | </v>
      </c>
      <c r="L159" t="str">
        <v xml:space="preserve">0 | </v>
      </c>
      <c r="M159" t="str">
        <v xml:space="preserve">0 | </v>
      </c>
      <c r="N159" t="str">
        <v xml:space="preserve">0 | </v>
      </c>
      <c r="O159" t="str">
        <v xml:space="preserve">0 | </v>
      </c>
      <c r="P159" t="str">
        <v xml:space="preserve">0 | </v>
      </c>
      <c r="Q159" t="str">
        <v xml:space="preserve">0 | </v>
      </c>
      <c r="R159" t="str">
        <v xml:space="preserve">0 | </v>
      </c>
      <c r="S159" t="str">
        <v xml:space="preserve">0 | </v>
      </c>
      <c r="T159" t="str">
        <v xml:space="preserve">0 | </v>
      </c>
      <c r="U159" t="str">
        <v xml:space="preserve">0 | </v>
      </c>
      <c r="V159" t="str">
        <v xml:space="preserve">0 | </v>
      </c>
      <c r="W159" t="str">
        <v xml:space="preserve">0 | </v>
      </c>
      <c r="X159" t="str">
        <v xml:space="preserve">0 | </v>
      </c>
      <c r="Y159" t="str">
        <v xml:space="preserve">0 | </v>
      </c>
      <c r="Z159" t="str">
        <v xml:space="preserve">0 | </v>
      </c>
      <c r="AA159" t="str">
        <v xml:space="preserve">0 | </v>
      </c>
      <c r="AB159" t="str">
        <v xml:space="preserve">0 | </v>
      </c>
      <c r="AC159" t="str">
        <v xml:space="preserve">0 | </v>
      </c>
      <c r="AD159" t="str">
        <v xml:space="preserve">0 | </v>
      </c>
      <c r="AE159" t="str">
        <v xml:space="preserve">0 | </v>
      </c>
      <c r="AF159" t="str">
        <v xml:space="preserve">0 | </v>
      </c>
      <c r="AG159" t="str">
        <v xml:space="preserve">0 | </v>
      </c>
      <c r="AH159" t="str">
        <v xml:space="preserve">0 | </v>
      </c>
      <c r="AI159" t="str">
        <v xml:space="preserve">0 | </v>
      </c>
      <c r="AJ159" t="str">
        <v xml:space="preserve">0 | </v>
      </c>
      <c r="AK159" t="str">
        <v xml:space="preserve">0 | </v>
      </c>
      <c r="AL159" t="str">
        <v xml:space="preserve">0 | </v>
      </c>
      <c r="AM159" t="str">
        <v xml:space="preserve">0 | </v>
      </c>
      <c r="AN159" t="str">
        <v xml:space="preserve">0 | </v>
      </c>
      <c r="AO159" t="str">
        <v xml:space="preserve">0 | </v>
      </c>
      <c r="AP159" t="str">
        <v xml:space="preserve">0 | </v>
      </c>
      <c r="AQ159" t="str">
        <v xml:space="preserve">0 | </v>
      </c>
      <c r="AR159" t="str">
        <v xml:space="preserve">0 | </v>
      </c>
      <c r="AS159" t="str">
        <v xml:space="preserve">0 | </v>
      </c>
      <c r="AT159" t="str">
        <v xml:space="preserve">0 | </v>
      </c>
      <c r="AU159" t="str">
        <v xml:space="preserve">0 | </v>
      </c>
      <c r="AV159" t="str">
        <v xml:space="preserve">0 | </v>
      </c>
      <c r="AW159" t="str">
        <v xml:space="preserve">0 | </v>
      </c>
      <c r="AX159" t="str">
        <v xml:space="preserve">0 | </v>
      </c>
      <c r="AY159" t="str">
        <v xml:space="preserve">0 | </v>
      </c>
      <c r="AZ159" t="str">
        <v xml:space="preserve">0 | </v>
      </c>
      <c r="BA159" t="str">
        <v xml:space="preserve">0 | </v>
      </c>
      <c r="BB159" t="str">
        <v xml:space="preserve">0 | </v>
      </c>
      <c r="BC159" t="str">
        <v xml:space="preserve">0 | </v>
      </c>
      <c r="BD159" t="str">
        <v xml:space="preserve">0 | </v>
      </c>
      <c r="BE159" t="str">
        <v xml:space="preserve">0 | </v>
      </c>
      <c r="BF159" t="str">
        <v xml:space="preserve">0 | </v>
      </c>
      <c r="BG159" t="str">
        <v xml:space="preserve">0 | </v>
      </c>
      <c r="BH159" t="str">
        <v xml:space="preserve">0 | </v>
      </c>
      <c r="BI159" t="str">
        <v xml:space="preserve">0 | </v>
      </c>
      <c r="BJ159" t="str">
        <v xml:space="preserve">0 | </v>
      </c>
      <c r="BK159" t="str">
        <v xml:space="preserve">0 | </v>
      </c>
      <c r="BL159" t="str">
        <v xml:space="preserve">0 | </v>
      </c>
      <c r="BM159" t="str">
        <v xml:space="preserve">0 | </v>
      </c>
      <c r="BN159" t="str">
        <v xml:space="preserve">0 | </v>
      </c>
      <c r="BO159" t="str">
        <v xml:space="preserve">0 | </v>
      </c>
      <c r="BP159" t="str">
        <v xml:space="preserve">0 | </v>
      </c>
      <c r="BQ159" t="str">
        <v xml:space="preserve">0 | </v>
      </c>
      <c r="BR159" t="str">
        <v xml:space="preserve">0 | </v>
      </c>
      <c r="BS159" t="str">
        <v xml:space="preserve">0 | </v>
      </c>
      <c r="BT159" t="str">
        <v xml:space="preserve">0 | </v>
      </c>
      <c r="BU159" t="str">
        <v xml:space="preserve">0 | </v>
      </c>
      <c r="BV159" t="str">
        <v xml:space="preserve">0 | </v>
      </c>
      <c r="BW159" t="str">
        <v xml:space="preserve">0 | </v>
      </c>
      <c r="BX159" t="str">
        <v xml:space="preserve">0 | </v>
      </c>
      <c r="BY159" t="str">
        <v xml:space="preserve">0 | </v>
      </c>
      <c r="BZ159" t="str">
        <v xml:space="preserve">0 | </v>
      </c>
      <c r="CA159" t="str">
        <v xml:space="preserve">0 | </v>
      </c>
      <c r="CB159" t="str">
        <v xml:space="preserve">0 | </v>
      </c>
      <c r="CC159" t="str">
        <v xml:space="preserve">0 | </v>
      </c>
      <c r="CD159" t="str">
        <v xml:space="preserve">0 | </v>
      </c>
      <c r="CE159" t="str">
        <v xml:space="preserve">0 | </v>
      </c>
      <c r="CF159" t="str">
        <v xml:space="preserve">0 | </v>
      </c>
      <c r="CG159" t="str">
        <v xml:space="preserve">0 | </v>
      </c>
      <c r="CH159" t="str">
        <v xml:space="preserve">0 | </v>
      </c>
      <c r="CI159" t="str">
        <v xml:space="preserve">0 | </v>
      </c>
      <c r="CJ159" t="str">
        <v xml:space="preserve">0 | </v>
      </c>
      <c r="CK159" t="str">
        <v xml:space="preserve">0 | </v>
      </c>
      <c r="CL159" t="str">
        <v xml:space="preserve">0 | </v>
      </c>
      <c r="CM159" t="str">
        <v xml:space="preserve">0 | </v>
      </c>
      <c r="CN159" t="str">
        <v xml:space="preserve">0 | </v>
      </c>
      <c r="CO159" t="str">
        <v xml:space="preserve">0 | </v>
      </c>
      <c r="CP159" t="str">
        <v xml:space="preserve">0 | </v>
      </c>
      <c r="CQ159" t="str">
        <v xml:space="preserve">0 | </v>
      </c>
      <c r="CR159" t="str">
        <v xml:space="preserve">0 | </v>
      </c>
      <c r="CS159" t="str">
        <v xml:space="preserve">0 | </v>
      </c>
      <c r="CT159" t="str">
        <v xml:space="preserve">0 | </v>
      </c>
      <c r="CU159" t="str">
        <v xml:space="preserve">0 | </v>
      </c>
      <c r="CV159" t="str">
        <v xml:space="preserve">0 | </v>
      </c>
      <c r="CW159" t="str">
        <v xml:space="preserve">0 | </v>
      </c>
      <c r="CX159" t="str">
        <v xml:space="preserve">0 | </v>
      </c>
      <c r="DQ159" cm="1">
        <f t="array" ref="DQ159:HM159">TRANSPOSE(_xlfn._xlws.SORT(_xlfn._xlws.FILTER(initialConditions[initial_conditions_level],initialConditions[experiment_ID]=A159)))</f>
        <v>0</v>
      </c>
      <c r="DR159">
        <v>0</v>
      </c>
      <c r="DS159">
        <v>0</v>
      </c>
      <c r="DT159">
        <v>0</v>
      </c>
      <c r="DU159">
        <v>0</v>
      </c>
      <c r="DV159">
        <v>0</v>
      </c>
      <c r="DW159">
        <v>0</v>
      </c>
      <c r="DX159">
        <v>0</v>
      </c>
      <c r="DY159">
        <v>0</v>
      </c>
      <c r="DZ159">
        <v>0</v>
      </c>
      <c r="EA159">
        <v>0</v>
      </c>
      <c r="EB159">
        <v>0</v>
      </c>
      <c r="EC159">
        <v>0</v>
      </c>
      <c r="ED159">
        <v>0</v>
      </c>
      <c r="EE159">
        <v>0</v>
      </c>
      <c r="EF159">
        <v>0</v>
      </c>
      <c r="EG159">
        <v>0</v>
      </c>
      <c r="EH159">
        <v>0</v>
      </c>
      <c r="EI159">
        <v>0</v>
      </c>
      <c r="EJ159">
        <v>0</v>
      </c>
      <c r="EK159">
        <v>0</v>
      </c>
      <c r="EL159">
        <v>0</v>
      </c>
      <c r="EM159">
        <v>0</v>
      </c>
      <c r="EN159">
        <v>0</v>
      </c>
      <c r="EO159">
        <v>0</v>
      </c>
      <c r="EP159">
        <v>0</v>
      </c>
      <c r="EQ159">
        <v>0</v>
      </c>
      <c r="ER159">
        <v>0</v>
      </c>
      <c r="ES159">
        <v>0</v>
      </c>
      <c r="ET159">
        <v>0</v>
      </c>
      <c r="EU159">
        <v>0</v>
      </c>
      <c r="EV159">
        <v>0</v>
      </c>
      <c r="EW159">
        <v>0</v>
      </c>
      <c r="EX159">
        <v>0</v>
      </c>
      <c r="EY159">
        <v>0</v>
      </c>
      <c r="EZ159">
        <v>0</v>
      </c>
      <c r="FA159">
        <v>0</v>
      </c>
      <c r="FB159">
        <v>0</v>
      </c>
      <c r="FC159">
        <v>0</v>
      </c>
      <c r="FD159">
        <v>0</v>
      </c>
      <c r="FE159">
        <v>0</v>
      </c>
      <c r="FF159">
        <v>0</v>
      </c>
      <c r="FG159">
        <v>0</v>
      </c>
      <c r="FH159">
        <v>0</v>
      </c>
      <c r="FI159">
        <v>0</v>
      </c>
      <c r="FJ159">
        <v>0</v>
      </c>
      <c r="FK159">
        <v>0</v>
      </c>
      <c r="FL159">
        <v>0</v>
      </c>
      <c r="FM159">
        <v>0</v>
      </c>
      <c r="FN159">
        <v>0</v>
      </c>
      <c r="FO159">
        <v>0</v>
      </c>
      <c r="FP159">
        <v>0</v>
      </c>
      <c r="FQ159">
        <v>0</v>
      </c>
      <c r="FR159">
        <v>0</v>
      </c>
      <c r="FS159">
        <v>0</v>
      </c>
      <c r="FT159">
        <v>0</v>
      </c>
      <c r="FU159">
        <v>0</v>
      </c>
      <c r="FV159">
        <v>0</v>
      </c>
      <c r="FW159">
        <v>0</v>
      </c>
      <c r="FX159">
        <v>0</v>
      </c>
      <c r="FY159">
        <v>0</v>
      </c>
      <c r="FZ159">
        <v>0</v>
      </c>
      <c r="GA159">
        <v>0</v>
      </c>
      <c r="GB159">
        <v>0</v>
      </c>
      <c r="GC159">
        <v>0</v>
      </c>
      <c r="GD159">
        <v>0</v>
      </c>
      <c r="GE159">
        <v>0</v>
      </c>
      <c r="GF159">
        <v>0</v>
      </c>
      <c r="GG159">
        <v>0</v>
      </c>
      <c r="GH159">
        <v>0</v>
      </c>
      <c r="GI159">
        <v>0</v>
      </c>
      <c r="GJ159">
        <v>0</v>
      </c>
      <c r="GK159">
        <v>0</v>
      </c>
      <c r="GL159">
        <v>0</v>
      </c>
      <c r="GM159">
        <v>0</v>
      </c>
      <c r="GN159">
        <v>0</v>
      </c>
      <c r="GO159">
        <v>0</v>
      </c>
      <c r="GP159">
        <v>0</v>
      </c>
      <c r="GQ159">
        <v>0</v>
      </c>
      <c r="GR159">
        <v>0</v>
      </c>
      <c r="GS159">
        <v>0</v>
      </c>
      <c r="GT159">
        <v>0</v>
      </c>
      <c r="GU159">
        <v>0</v>
      </c>
      <c r="GV159">
        <v>0</v>
      </c>
      <c r="GW159">
        <v>0</v>
      </c>
      <c r="GX159">
        <v>0</v>
      </c>
      <c r="GY159">
        <v>0</v>
      </c>
      <c r="GZ159">
        <v>0</v>
      </c>
      <c r="HA159">
        <v>0</v>
      </c>
      <c r="HB159">
        <v>0</v>
      </c>
      <c r="HC159">
        <v>0</v>
      </c>
      <c r="HD159">
        <v>0</v>
      </c>
      <c r="HE159">
        <v>0</v>
      </c>
      <c r="HF159">
        <v>0</v>
      </c>
      <c r="HG159">
        <v>0</v>
      </c>
      <c r="HH159">
        <v>0</v>
      </c>
      <c r="HI159">
        <v>0</v>
      </c>
      <c r="HJ159">
        <v>0</v>
      </c>
      <c r="HK159">
        <v>0</v>
      </c>
      <c r="HL159">
        <v>0</v>
      </c>
      <c r="HM159" t="str">
        <v/>
      </c>
    </row>
    <row r="160" spans="2:221" x14ac:dyDescent="0.35">
      <c r="B160" t="str" cm="1">
        <f t="array" ref="B160:CX160">TRANSPOSE(_xlfn._xlws.SORT(_xlfn._xlws.FILTER(initialConditions[initial_conditions_level]&amp;" | "&amp;initialConditions[initial_conditions_name],initialConditions[experiment_ID]=A160)))</f>
        <v xml:space="preserve"> | </v>
      </c>
      <c r="C160" t="str">
        <v xml:space="preserve">0 | </v>
      </c>
      <c r="D160" t="str">
        <v xml:space="preserve">0 | </v>
      </c>
      <c r="E160" t="str">
        <v xml:space="preserve">0 | </v>
      </c>
      <c r="F160" t="str">
        <v xml:space="preserve">0 | </v>
      </c>
      <c r="G160" t="str">
        <v xml:space="preserve">0 | </v>
      </c>
      <c r="H160" t="str">
        <v xml:space="preserve">0 | </v>
      </c>
      <c r="I160" t="str">
        <v xml:space="preserve">0 | </v>
      </c>
      <c r="J160" t="str">
        <v xml:space="preserve">0 | </v>
      </c>
      <c r="K160" t="str">
        <v xml:space="preserve">0 | </v>
      </c>
      <c r="L160" t="str">
        <v xml:space="preserve">0 | </v>
      </c>
      <c r="M160" t="str">
        <v xml:space="preserve">0 | </v>
      </c>
      <c r="N160" t="str">
        <v xml:space="preserve">0 | </v>
      </c>
      <c r="O160" t="str">
        <v xml:space="preserve">0 | </v>
      </c>
      <c r="P160" t="str">
        <v xml:space="preserve">0 | </v>
      </c>
      <c r="Q160" t="str">
        <v xml:space="preserve">0 | </v>
      </c>
      <c r="R160" t="str">
        <v xml:space="preserve">0 | </v>
      </c>
      <c r="S160" t="str">
        <v xml:space="preserve">0 | </v>
      </c>
      <c r="T160" t="str">
        <v xml:space="preserve">0 | </v>
      </c>
      <c r="U160" t="str">
        <v xml:space="preserve">0 | </v>
      </c>
      <c r="V160" t="str">
        <v xml:space="preserve">0 | </v>
      </c>
      <c r="W160" t="str">
        <v xml:space="preserve">0 | </v>
      </c>
      <c r="X160" t="str">
        <v xml:space="preserve">0 | </v>
      </c>
      <c r="Y160" t="str">
        <v xml:space="preserve">0 | </v>
      </c>
      <c r="Z160" t="str">
        <v xml:space="preserve">0 | </v>
      </c>
      <c r="AA160" t="str">
        <v xml:space="preserve">0 | </v>
      </c>
      <c r="AB160" t="str">
        <v xml:space="preserve">0 | </v>
      </c>
      <c r="AC160" t="str">
        <v xml:space="preserve">0 | </v>
      </c>
      <c r="AD160" t="str">
        <v xml:space="preserve">0 | </v>
      </c>
      <c r="AE160" t="str">
        <v xml:space="preserve">0 | </v>
      </c>
      <c r="AF160" t="str">
        <v xml:space="preserve">0 | </v>
      </c>
      <c r="AG160" t="str">
        <v xml:space="preserve">0 | </v>
      </c>
      <c r="AH160" t="str">
        <v xml:space="preserve">0 | </v>
      </c>
      <c r="AI160" t="str">
        <v xml:space="preserve">0 | </v>
      </c>
      <c r="AJ160" t="str">
        <v xml:space="preserve">0 | </v>
      </c>
      <c r="AK160" t="str">
        <v xml:space="preserve">0 | </v>
      </c>
      <c r="AL160" t="str">
        <v xml:space="preserve">0 | </v>
      </c>
      <c r="AM160" t="str">
        <v xml:space="preserve">0 | </v>
      </c>
      <c r="AN160" t="str">
        <v xml:space="preserve">0 | </v>
      </c>
      <c r="AO160" t="str">
        <v xml:space="preserve">0 | </v>
      </c>
      <c r="AP160" t="str">
        <v xml:space="preserve">0 | </v>
      </c>
      <c r="AQ160" t="str">
        <v xml:space="preserve">0 | </v>
      </c>
      <c r="AR160" t="str">
        <v xml:space="preserve">0 | </v>
      </c>
      <c r="AS160" t="str">
        <v xml:space="preserve">0 | </v>
      </c>
      <c r="AT160" t="str">
        <v xml:space="preserve">0 | </v>
      </c>
      <c r="AU160" t="str">
        <v xml:space="preserve">0 | </v>
      </c>
      <c r="AV160" t="str">
        <v xml:space="preserve">0 | </v>
      </c>
      <c r="AW160" t="str">
        <v xml:space="preserve">0 | </v>
      </c>
      <c r="AX160" t="str">
        <v xml:space="preserve">0 | </v>
      </c>
      <c r="AY160" t="str">
        <v xml:space="preserve">0 | </v>
      </c>
      <c r="AZ160" t="str">
        <v xml:space="preserve">0 | </v>
      </c>
      <c r="BA160" t="str">
        <v xml:space="preserve">0 | </v>
      </c>
      <c r="BB160" t="str">
        <v xml:space="preserve">0 | </v>
      </c>
      <c r="BC160" t="str">
        <v xml:space="preserve">0 | </v>
      </c>
      <c r="BD160" t="str">
        <v xml:space="preserve">0 | </v>
      </c>
      <c r="BE160" t="str">
        <v xml:space="preserve">0 | </v>
      </c>
      <c r="BF160" t="str">
        <v xml:space="preserve">0 | </v>
      </c>
      <c r="BG160" t="str">
        <v xml:space="preserve">0 | </v>
      </c>
      <c r="BH160" t="str">
        <v xml:space="preserve">0 | </v>
      </c>
      <c r="BI160" t="str">
        <v xml:space="preserve">0 | </v>
      </c>
      <c r="BJ160" t="str">
        <v xml:space="preserve">0 | </v>
      </c>
      <c r="BK160" t="str">
        <v xml:space="preserve">0 | </v>
      </c>
      <c r="BL160" t="str">
        <v xml:space="preserve">0 | </v>
      </c>
      <c r="BM160" t="str">
        <v xml:space="preserve">0 | </v>
      </c>
      <c r="BN160" t="str">
        <v xml:space="preserve">0 | </v>
      </c>
      <c r="BO160" t="str">
        <v xml:space="preserve">0 | </v>
      </c>
      <c r="BP160" t="str">
        <v xml:space="preserve">0 | </v>
      </c>
      <c r="BQ160" t="str">
        <v xml:space="preserve">0 | </v>
      </c>
      <c r="BR160" t="str">
        <v xml:space="preserve">0 | </v>
      </c>
      <c r="BS160" t="str">
        <v xml:space="preserve">0 | </v>
      </c>
      <c r="BT160" t="str">
        <v xml:space="preserve">0 | </v>
      </c>
      <c r="BU160" t="str">
        <v xml:space="preserve">0 | </v>
      </c>
      <c r="BV160" t="str">
        <v xml:space="preserve">0 | </v>
      </c>
      <c r="BW160" t="str">
        <v xml:space="preserve">0 | </v>
      </c>
      <c r="BX160" t="str">
        <v xml:space="preserve">0 | </v>
      </c>
      <c r="BY160" t="str">
        <v xml:space="preserve">0 | </v>
      </c>
      <c r="BZ160" t="str">
        <v xml:space="preserve">0 | </v>
      </c>
      <c r="CA160" t="str">
        <v xml:space="preserve">0 | </v>
      </c>
      <c r="CB160" t="str">
        <v xml:space="preserve">0 | </v>
      </c>
      <c r="CC160" t="str">
        <v xml:space="preserve">0 | </v>
      </c>
      <c r="CD160" t="str">
        <v xml:space="preserve">0 | </v>
      </c>
      <c r="CE160" t="str">
        <v xml:space="preserve">0 | </v>
      </c>
      <c r="CF160" t="str">
        <v xml:space="preserve">0 | </v>
      </c>
      <c r="CG160" t="str">
        <v xml:space="preserve">0 | </v>
      </c>
      <c r="CH160" t="str">
        <v xml:space="preserve">0 | </v>
      </c>
      <c r="CI160" t="str">
        <v xml:space="preserve">0 | </v>
      </c>
      <c r="CJ160" t="str">
        <v xml:space="preserve">0 | </v>
      </c>
      <c r="CK160" t="str">
        <v xml:space="preserve">0 | </v>
      </c>
      <c r="CL160" t="str">
        <v xml:space="preserve">0 | </v>
      </c>
      <c r="CM160" t="str">
        <v xml:space="preserve">0 | </v>
      </c>
      <c r="CN160" t="str">
        <v xml:space="preserve">0 | </v>
      </c>
      <c r="CO160" t="str">
        <v xml:space="preserve">0 | </v>
      </c>
      <c r="CP160" t="str">
        <v xml:space="preserve">0 | </v>
      </c>
      <c r="CQ160" t="str">
        <v xml:space="preserve">0 | </v>
      </c>
      <c r="CR160" t="str">
        <v xml:space="preserve">0 | </v>
      </c>
      <c r="CS160" t="str">
        <v xml:space="preserve">0 | </v>
      </c>
      <c r="CT160" t="str">
        <v xml:space="preserve">0 | </v>
      </c>
      <c r="CU160" t="str">
        <v xml:space="preserve">0 | </v>
      </c>
      <c r="CV160" t="str">
        <v xml:space="preserve">0 | </v>
      </c>
      <c r="CW160" t="str">
        <v xml:space="preserve">0 | </v>
      </c>
      <c r="CX160" t="str">
        <v xml:space="preserve">0 | </v>
      </c>
      <c r="DQ160" cm="1">
        <f t="array" ref="DQ160:HM160">TRANSPOSE(_xlfn._xlws.SORT(_xlfn._xlws.FILTER(initialConditions[initial_conditions_level],initialConditions[experiment_ID]=A160)))</f>
        <v>0</v>
      </c>
      <c r="DR160">
        <v>0</v>
      </c>
      <c r="DS160">
        <v>0</v>
      </c>
      <c r="DT160">
        <v>0</v>
      </c>
      <c r="DU160">
        <v>0</v>
      </c>
      <c r="DV160">
        <v>0</v>
      </c>
      <c r="DW160">
        <v>0</v>
      </c>
      <c r="DX160">
        <v>0</v>
      </c>
      <c r="DY160">
        <v>0</v>
      </c>
      <c r="DZ160">
        <v>0</v>
      </c>
      <c r="EA160">
        <v>0</v>
      </c>
      <c r="EB160">
        <v>0</v>
      </c>
      <c r="EC160">
        <v>0</v>
      </c>
      <c r="ED160">
        <v>0</v>
      </c>
      <c r="EE160">
        <v>0</v>
      </c>
      <c r="EF160">
        <v>0</v>
      </c>
      <c r="EG160">
        <v>0</v>
      </c>
      <c r="EH160">
        <v>0</v>
      </c>
      <c r="EI160">
        <v>0</v>
      </c>
      <c r="EJ160">
        <v>0</v>
      </c>
      <c r="EK160">
        <v>0</v>
      </c>
      <c r="EL160">
        <v>0</v>
      </c>
      <c r="EM160">
        <v>0</v>
      </c>
      <c r="EN160">
        <v>0</v>
      </c>
      <c r="EO160">
        <v>0</v>
      </c>
      <c r="EP160">
        <v>0</v>
      </c>
      <c r="EQ160">
        <v>0</v>
      </c>
      <c r="ER160">
        <v>0</v>
      </c>
      <c r="ES160">
        <v>0</v>
      </c>
      <c r="ET160">
        <v>0</v>
      </c>
      <c r="EU160">
        <v>0</v>
      </c>
      <c r="EV160">
        <v>0</v>
      </c>
      <c r="EW160">
        <v>0</v>
      </c>
      <c r="EX160">
        <v>0</v>
      </c>
      <c r="EY160">
        <v>0</v>
      </c>
      <c r="EZ160">
        <v>0</v>
      </c>
      <c r="FA160">
        <v>0</v>
      </c>
      <c r="FB160">
        <v>0</v>
      </c>
      <c r="FC160">
        <v>0</v>
      </c>
      <c r="FD160">
        <v>0</v>
      </c>
      <c r="FE160">
        <v>0</v>
      </c>
      <c r="FF160">
        <v>0</v>
      </c>
      <c r="FG160">
        <v>0</v>
      </c>
      <c r="FH160">
        <v>0</v>
      </c>
      <c r="FI160">
        <v>0</v>
      </c>
      <c r="FJ160">
        <v>0</v>
      </c>
      <c r="FK160">
        <v>0</v>
      </c>
      <c r="FL160">
        <v>0</v>
      </c>
      <c r="FM160">
        <v>0</v>
      </c>
      <c r="FN160">
        <v>0</v>
      </c>
      <c r="FO160">
        <v>0</v>
      </c>
      <c r="FP160">
        <v>0</v>
      </c>
      <c r="FQ160">
        <v>0</v>
      </c>
      <c r="FR160">
        <v>0</v>
      </c>
      <c r="FS160">
        <v>0</v>
      </c>
      <c r="FT160">
        <v>0</v>
      </c>
      <c r="FU160">
        <v>0</v>
      </c>
      <c r="FV160">
        <v>0</v>
      </c>
      <c r="FW160">
        <v>0</v>
      </c>
      <c r="FX160">
        <v>0</v>
      </c>
      <c r="FY160">
        <v>0</v>
      </c>
      <c r="FZ160">
        <v>0</v>
      </c>
      <c r="GA160">
        <v>0</v>
      </c>
      <c r="GB160">
        <v>0</v>
      </c>
      <c r="GC160">
        <v>0</v>
      </c>
      <c r="GD160">
        <v>0</v>
      </c>
      <c r="GE160">
        <v>0</v>
      </c>
      <c r="GF160">
        <v>0</v>
      </c>
      <c r="GG160">
        <v>0</v>
      </c>
      <c r="GH160">
        <v>0</v>
      </c>
      <c r="GI160">
        <v>0</v>
      </c>
      <c r="GJ160">
        <v>0</v>
      </c>
      <c r="GK160">
        <v>0</v>
      </c>
      <c r="GL160">
        <v>0</v>
      </c>
      <c r="GM160">
        <v>0</v>
      </c>
      <c r="GN160">
        <v>0</v>
      </c>
      <c r="GO160">
        <v>0</v>
      </c>
      <c r="GP160">
        <v>0</v>
      </c>
      <c r="GQ160">
        <v>0</v>
      </c>
      <c r="GR160">
        <v>0</v>
      </c>
      <c r="GS160">
        <v>0</v>
      </c>
      <c r="GT160">
        <v>0</v>
      </c>
      <c r="GU160">
        <v>0</v>
      </c>
      <c r="GV160">
        <v>0</v>
      </c>
      <c r="GW160">
        <v>0</v>
      </c>
      <c r="GX160">
        <v>0</v>
      </c>
      <c r="GY160">
        <v>0</v>
      </c>
      <c r="GZ160">
        <v>0</v>
      </c>
      <c r="HA160">
        <v>0</v>
      </c>
      <c r="HB160">
        <v>0</v>
      </c>
      <c r="HC160">
        <v>0</v>
      </c>
      <c r="HD160">
        <v>0</v>
      </c>
      <c r="HE160">
        <v>0</v>
      </c>
      <c r="HF160">
        <v>0</v>
      </c>
      <c r="HG160">
        <v>0</v>
      </c>
      <c r="HH160">
        <v>0</v>
      </c>
      <c r="HI160">
        <v>0</v>
      </c>
      <c r="HJ160">
        <v>0</v>
      </c>
      <c r="HK160">
        <v>0</v>
      </c>
      <c r="HL160">
        <v>0</v>
      </c>
      <c r="HM160" t="str">
        <v/>
      </c>
    </row>
    <row r="161" spans="2:221" x14ac:dyDescent="0.35">
      <c r="B161" t="str" cm="1">
        <f t="array" ref="B161:CX161">TRANSPOSE(_xlfn._xlws.SORT(_xlfn._xlws.FILTER(initialConditions[initial_conditions_level]&amp;" | "&amp;initialConditions[initial_conditions_name],initialConditions[experiment_ID]=A161)))</f>
        <v xml:space="preserve"> | </v>
      </c>
      <c r="C161" t="str">
        <v xml:space="preserve">0 | </v>
      </c>
      <c r="D161" t="str">
        <v xml:space="preserve">0 | </v>
      </c>
      <c r="E161" t="str">
        <v xml:space="preserve">0 | </v>
      </c>
      <c r="F161" t="str">
        <v xml:space="preserve">0 | </v>
      </c>
      <c r="G161" t="str">
        <v xml:space="preserve">0 | </v>
      </c>
      <c r="H161" t="str">
        <v xml:space="preserve">0 | </v>
      </c>
      <c r="I161" t="str">
        <v xml:space="preserve">0 | </v>
      </c>
      <c r="J161" t="str">
        <v xml:space="preserve">0 | </v>
      </c>
      <c r="K161" t="str">
        <v xml:space="preserve">0 | </v>
      </c>
      <c r="L161" t="str">
        <v xml:space="preserve">0 | </v>
      </c>
      <c r="M161" t="str">
        <v xml:space="preserve">0 | </v>
      </c>
      <c r="N161" t="str">
        <v xml:space="preserve">0 | </v>
      </c>
      <c r="O161" t="str">
        <v xml:space="preserve">0 | </v>
      </c>
      <c r="P161" t="str">
        <v xml:space="preserve">0 | </v>
      </c>
      <c r="Q161" t="str">
        <v xml:space="preserve">0 | </v>
      </c>
      <c r="R161" t="str">
        <v xml:space="preserve">0 | </v>
      </c>
      <c r="S161" t="str">
        <v xml:space="preserve">0 | </v>
      </c>
      <c r="T161" t="str">
        <v xml:space="preserve">0 | </v>
      </c>
      <c r="U161" t="str">
        <v xml:space="preserve">0 | </v>
      </c>
      <c r="V161" t="str">
        <v xml:space="preserve">0 | </v>
      </c>
      <c r="W161" t="str">
        <v xml:space="preserve">0 | </v>
      </c>
      <c r="X161" t="str">
        <v xml:space="preserve">0 | </v>
      </c>
      <c r="Y161" t="str">
        <v xml:space="preserve">0 | </v>
      </c>
      <c r="Z161" t="str">
        <v xml:space="preserve">0 | </v>
      </c>
      <c r="AA161" t="str">
        <v xml:space="preserve">0 | </v>
      </c>
      <c r="AB161" t="str">
        <v xml:space="preserve">0 | </v>
      </c>
      <c r="AC161" t="str">
        <v xml:space="preserve">0 | </v>
      </c>
      <c r="AD161" t="str">
        <v xml:space="preserve">0 | </v>
      </c>
      <c r="AE161" t="str">
        <v xml:space="preserve">0 | </v>
      </c>
      <c r="AF161" t="str">
        <v xml:space="preserve">0 | </v>
      </c>
      <c r="AG161" t="str">
        <v xml:space="preserve">0 | </v>
      </c>
      <c r="AH161" t="str">
        <v xml:space="preserve">0 | </v>
      </c>
      <c r="AI161" t="str">
        <v xml:space="preserve">0 | </v>
      </c>
      <c r="AJ161" t="str">
        <v xml:space="preserve">0 | </v>
      </c>
      <c r="AK161" t="str">
        <v xml:space="preserve">0 | </v>
      </c>
      <c r="AL161" t="str">
        <v xml:space="preserve">0 | </v>
      </c>
      <c r="AM161" t="str">
        <v xml:space="preserve">0 | </v>
      </c>
      <c r="AN161" t="str">
        <v xml:space="preserve">0 | </v>
      </c>
      <c r="AO161" t="str">
        <v xml:space="preserve">0 | </v>
      </c>
      <c r="AP161" t="str">
        <v xml:space="preserve">0 | </v>
      </c>
      <c r="AQ161" t="str">
        <v xml:space="preserve">0 | </v>
      </c>
      <c r="AR161" t="str">
        <v xml:space="preserve">0 | </v>
      </c>
      <c r="AS161" t="str">
        <v xml:space="preserve">0 | </v>
      </c>
      <c r="AT161" t="str">
        <v xml:space="preserve">0 | </v>
      </c>
      <c r="AU161" t="str">
        <v xml:space="preserve">0 | </v>
      </c>
      <c r="AV161" t="str">
        <v xml:space="preserve">0 | </v>
      </c>
      <c r="AW161" t="str">
        <v xml:space="preserve">0 | </v>
      </c>
      <c r="AX161" t="str">
        <v xml:space="preserve">0 | </v>
      </c>
      <c r="AY161" t="str">
        <v xml:space="preserve">0 | </v>
      </c>
      <c r="AZ161" t="str">
        <v xml:space="preserve">0 | </v>
      </c>
      <c r="BA161" t="str">
        <v xml:space="preserve">0 | </v>
      </c>
      <c r="BB161" t="str">
        <v xml:space="preserve">0 | </v>
      </c>
      <c r="BC161" t="str">
        <v xml:space="preserve">0 | </v>
      </c>
      <c r="BD161" t="str">
        <v xml:space="preserve">0 | </v>
      </c>
      <c r="BE161" t="str">
        <v xml:space="preserve">0 | </v>
      </c>
      <c r="BF161" t="str">
        <v xml:space="preserve">0 | </v>
      </c>
      <c r="BG161" t="str">
        <v xml:space="preserve">0 | </v>
      </c>
      <c r="BH161" t="str">
        <v xml:space="preserve">0 | </v>
      </c>
      <c r="BI161" t="str">
        <v xml:space="preserve">0 | </v>
      </c>
      <c r="BJ161" t="str">
        <v xml:space="preserve">0 | </v>
      </c>
      <c r="BK161" t="str">
        <v xml:space="preserve">0 | </v>
      </c>
      <c r="BL161" t="str">
        <v xml:space="preserve">0 | </v>
      </c>
      <c r="BM161" t="str">
        <v xml:space="preserve">0 | </v>
      </c>
      <c r="BN161" t="str">
        <v xml:space="preserve">0 | </v>
      </c>
      <c r="BO161" t="str">
        <v xml:space="preserve">0 | </v>
      </c>
      <c r="BP161" t="str">
        <v xml:space="preserve">0 | </v>
      </c>
      <c r="BQ161" t="str">
        <v xml:space="preserve">0 | </v>
      </c>
      <c r="BR161" t="str">
        <v xml:space="preserve">0 | </v>
      </c>
      <c r="BS161" t="str">
        <v xml:space="preserve">0 | </v>
      </c>
      <c r="BT161" t="str">
        <v xml:space="preserve">0 | </v>
      </c>
      <c r="BU161" t="str">
        <v xml:space="preserve">0 | </v>
      </c>
      <c r="BV161" t="str">
        <v xml:space="preserve">0 | </v>
      </c>
      <c r="BW161" t="str">
        <v xml:space="preserve">0 | </v>
      </c>
      <c r="BX161" t="str">
        <v xml:space="preserve">0 | </v>
      </c>
      <c r="BY161" t="str">
        <v xml:space="preserve">0 | </v>
      </c>
      <c r="BZ161" t="str">
        <v xml:space="preserve">0 | </v>
      </c>
      <c r="CA161" t="str">
        <v xml:space="preserve">0 | </v>
      </c>
      <c r="CB161" t="str">
        <v xml:space="preserve">0 | </v>
      </c>
      <c r="CC161" t="str">
        <v xml:space="preserve">0 | </v>
      </c>
      <c r="CD161" t="str">
        <v xml:space="preserve">0 | </v>
      </c>
      <c r="CE161" t="str">
        <v xml:space="preserve">0 | </v>
      </c>
      <c r="CF161" t="str">
        <v xml:space="preserve">0 | </v>
      </c>
      <c r="CG161" t="str">
        <v xml:space="preserve">0 | </v>
      </c>
      <c r="CH161" t="str">
        <v xml:space="preserve">0 | </v>
      </c>
      <c r="CI161" t="str">
        <v xml:space="preserve">0 | </v>
      </c>
      <c r="CJ161" t="str">
        <v xml:space="preserve">0 | </v>
      </c>
      <c r="CK161" t="str">
        <v xml:space="preserve">0 | </v>
      </c>
      <c r="CL161" t="str">
        <v xml:space="preserve">0 | </v>
      </c>
      <c r="CM161" t="str">
        <v xml:space="preserve">0 | </v>
      </c>
      <c r="CN161" t="str">
        <v xml:space="preserve">0 | </v>
      </c>
      <c r="CO161" t="str">
        <v xml:space="preserve">0 | </v>
      </c>
      <c r="CP161" t="str">
        <v xml:space="preserve">0 | </v>
      </c>
      <c r="CQ161" t="str">
        <v xml:space="preserve">0 | </v>
      </c>
      <c r="CR161" t="str">
        <v xml:space="preserve">0 | </v>
      </c>
      <c r="CS161" t="str">
        <v xml:space="preserve">0 | </v>
      </c>
      <c r="CT161" t="str">
        <v xml:space="preserve">0 | </v>
      </c>
      <c r="CU161" t="str">
        <v xml:space="preserve">0 | </v>
      </c>
      <c r="CV161" t="str">
        <v xml:space="preserve">0 | </v>
      </c>
      <c r="CW161" t="str">
        <v xml:space="preserve">0 | </v>
      </c>
      <c r="CX161" t="str">
        <v xml:space="preserve">0 | </v>
      </c>
      <c r="DQ161" cm="1">
        <f t="array" ref="DQ161:HM161">TRANSPOSE(_xlfn._xlws.SORT(_xlfn._xlws.FILTER(initialConditions[initial_conditions_level],initialConditions[experiment_ID]=A161)))</f>
        <v>0</v>
      </c>
      <c r="DR161">
        <v>0</v>
      </c>
      <c r="DS161">
        <v>0</v>
      </c>
      <c r="DT161">
        <v>0</v>
      </c>
      <c r="DU161">
        <v>0</v>
      </c>
      <c r="DV161">
        <v>0</v>
      </c>
      <c r="DW161">
        <v>0</v>
      </c>
      <c r="DX161">
        <v>0</v>
      </c>
      <c r="DY161">
        <v>0</v>
      </c>
      <c r="DZ161">
        <v>0</v>
      </c>
      <c r="EA161">
        <v>0</v>
      </c>
      <c r="EB161">
        <v>0</v>
      </c>
      <c r="EC161">
        <v>0</v>
      </c>
      <c r="ED161">
        <v>0</v>
      </c>
      <c r="EE161">
        <v>0</v>
      </c>
      <c r="EF161">
        <v>0</v>
      </c>
      <c r="EG161">
        <v>0</v>
      </c>
      <c r="EH161">
        <v>0</v>
      </c>
      <c r="EI161">
        <v>0</v>
      </c>
      <c r="EJ161">
        <v>0</v>
      </c>
      <c r="EK161">
        <v>0</v>
      </c>
      <c r="EL161">
        <v>0</v>
      </c>
      <c r="EM161">
        <v>0</v>
      </c>
      <c r="EN161">
        <v>0</v>
      </c>
      <c r="EO161">
        <v>0</v>
      </c>
      <c r="EP161">
        <v>0</v>
      </c>
      <c r="EQ161">
        <v>0</v>
      </c>
      <c r="ER161">
        <v>0</v>
      </c>
      <c r="ES161">
        <v>0</v>
      </c>
      <c r="ET161">
        <v>0</v>
      </c>
      <c r="EU161">
        <v>0</v>
      </c>
      <c r="EV161">
        <v>0</v>
      </c>
      <c r="EW161">
        <v>0</v>
      </c>
      <c r="EX161">
        <v>0</v>
      </c>
      <c r="EY161">
        <v>0</v>
      </c>
      <c r="EZ161">
        <v>0</v>
      </c>
      <c r="FA161">
        <v>0</v>
      </c>
      <c r="FB161">
        <v>0</v>
      </c>
      <c r="FC161">
        <v>0</v>
      </c>
      <c r="FD161">
        <v>0</v>
      </c>
      <c r="FE161">
        <v>0</v>
      </c>
      <c r="FF161">
        <v>0</v>
      </c>
      <c r="FG161">
        <v>0</v>
      </c>
      <c r="FH161">
        <v>0</v>
      </c>
      <c r="FI161">
        <v>0</v>
      </c>
      <c r="FJ161">
        <v>0</v>
      </c>
      <c r="FK161">
        <v>0</v>
      </c>
      <c r="FL161">
        <v>0</v>
      </c>
      <c r="FM161">
        <v>0</v>
      </c>
      <c r="FN161">
        <v>0</v>
      </c>
      <c r="FO161">
        <v>0</v>
      </c>
      <c r="FP161">
        <v>0</v>
      </c>
      <c r="FQ161">
        <v>0</v>
      </c>
      <c r="FR161">
        <v>0</v>
      </c>
      <c r="FS161">
        <v>0</v>
      </c>
      <c r="FT161">
        <v>0</v>
      </c>
      <c r="FU161">
        <v>0</v>
      </c>
      <c r="FV161">
        <v>0</v>
      </c>
      <c r="FW161">
        <v>0</v>
      </c>
      <c r="FX161">
        <v>0</v>
      </c>
      <c r="FY161">
        <v>0</v>
      </c>
      <c r="FZ161">
        <v>0</v>
      </c>
      <c r="GA161">
        <v>0</v>
      </c>
      <c r="GB161">
        <v>0</v>
      </c>
      <c r="GC161">
        <v>0</v>
      </c>
      <c r="GD161">
        <v>0</v>
      </c>
      <c r="GE161">
        <v>0</v>
      </c>
      <c r="GF161">
        <v>0</v>
      </c>
      <c r="GG161">
        <v>0</v>
      </c>
      <c r="GH161">
        <v>0</v>
      </c>
      <c r="GI161">
        <v>0</v>
      </c>
      <c r="GJ161">
        <v>0</v>
      </c>
      <c r="GK161">
        <v>0</v>
      </c>
      <c r="GL161">
        <v>0</v>
      </c>
      <c r="GM161">
        <v>0</v>
      </c>
      <c r="GN161">
        <v>0</v>
      </c>
      <c r="GO161">
        <v>0</v>
      </c>
      <c r="GP161">
        <v>0</v>
      </c>
      <c r="GQ161">
        <v>0</v>
      </c>
      <c r="GR161">
        <v>0</v>
      </c>
      <c r="GS161">
        <v>0</v>
      </c>
      <c r="GT161">
        <v>0</v>
      </c>
      <c r="GU161">
        <v>0</v>
      </c>
      <c r="GV161">
        <v>0</v>
      </c>
      <c r="GW161">
        <v>0</v>
      </c>
      <c r="GX161">
        <v>0</v>
      </c>
      <c r="GY161">
        <v>0</v>
      </c>
      <c r="GZ161">
        <v>0</v>
      </c>
      <c r="HA161">
        <v>0</v>
      </c>
      <c r="HB161">
        <v>0</v>
      </c>
      <c r="HC161">
        <v>0</v>
      </c>
      <c r="HD161">
        <v>0</v>
      </c>
      <c r="HE161">
        <v>0</v>
      </c>
      <c r="HF161">
        <v>0</v>
      </c>
      <c r="HG161">
        <v>0</v>
      </c>
      <c r="HH161">
        <v>0</v>
      </c>
      <c r="HI161">
        <v>0</v>
      </c>
      <c r="HJ161">
        <v>0</v>
      </c>
      <c r="HK161">
        <v>0</v>
      </c>
      <c r="HL161">
        <v>0</v>
      </c>
      <c r="HM161" t="str">
        <v/>
      </c>
    </row>
    <row r="162" spans="2:221" x14ac:dyDescent="0.35">
      <c r="B162" t="str" cm="1">
        <f t="array" ref="B162:CX162">TRANSPOSE(_xlfn._xlws.SORT(_xlfn._xlws.FILTER(initialConditions[initial_conditions_level]&amp;" | "&amp;initialConditions[initial_conditions_name],initialConditions[experiment_ID]=A162)))</f>
        <v xml:space="preserve"> | </v>
      </c>
      <c r="C162" t="str">
        <v xml:space="preserve">0 | </v>
      </c>
      <c r="D162" t="str">
        <v xml:space="preserve">0 | </v>
      </c>
      <c r="E162" t="str">
        <v xml:space="preserve">0 | </v>
      </c>
      <c r="F162" t="str">
        <v xml:space="preserve">0 | </v>
      </c>
      <c r="G162" t="str">
        <v xml:space="preserve">0 | </v>
      </c>
      <c r="H162" t="str">
        <v xml:space="preserve">0 | </v>
      </c>
      <c r="I162" t="str">
        <v xml:space="preserve">0 | </v>
      </c>
      <c r="J162" t="str">
        <v xml:space="preserve">0 | </v>
      </c>
      <c r="K162" t="str">
        <v xml:space="preserve">0 | </v>
      </c>
      <c r="L162" t="str">
        <v xml:space="preserve">0 | </v>
      </c>
      <c r="M162" t="str">
        <v xml:space="preserve">0 | </v>
      </c>
      <c r="N162" t="str">
        <v xml:space="preserve">0 | </v>
      </c>
      <c r="O162" t="str">
        <v xml:space="preserve">0 | </v>
      </c>
      <c r="P162" t="str">
        <v xml:space="preserve">0 | </v>
      </c>
      <c r="Q162" t="str">
        <v xml:space="preserve">0 | </v>
      </c>
      <c r="R162" t="str">
        <v xml:space="preserve">0 | </v>
      </c>
      <c r="S162" t="str">
        <v xml:space="preserve">0 | </v>
      </c>
      <c r="T162" t="str">
        <v xml:space="preserve">0 | </v>
      </c>
      <c r="U162" t="str">
        <v xml:space="preserve">0 | </v>
      </c>
      <c r="V162" t="str">
        <v xml:space="preserve">0 | </v>
      </c>
      <c r="W162" t="str">
        <v xml:space="preserve">0 | </v>
      </c>
      <c r="X162" t="str">
        <v xml:space="preserve">0 | </v>
      </c>
      <c r="Y162" t="str">
        <v xml:space="preserve">0 | </v>
      </c>
      <c r="Z162" t="str">
        <v xml:space="preserve">0 | </v>
      </c>
      <c r="AA162" t="str">
        <v xml:space="preserve">0 | </v>
      </c>
      <c r="AB162" t="str">
        <v xml:space="preserve">0 | </v>
      </c>
      <c r="AC162" t="str">
        <v xml:space="preserve">0 | </v>
      </c>
      <c r="AD162" t="str">
        <v xml:space="preserve">0 | </v>
      </c>
      <c r="AE162" t="str">
        <v xml:space="preserve">0 | </v>
      </c>
      <c r="AF162" t="str">
        <v xml:space="preserve">0 | </v>
      </c>
      <c r="AG162" t="str">
        <v xml:space="preserve">0 | </v>
      </c>
      <c r="AH162" t="str">
        <v xml:space="preserve">0 | </v>
      </c>
      <c r="AI162" t="str">
        <v xml:space="preserve">0 | </v>
      </c>
      <c r="AJ162" t="str">
        <v xml:space="preserve">0 | </v>
      </c>
      <c r="AK162" t="str">
        <v xml:space="preserve">0 | </v>
      </c>
      <c r="AL162" t="str">
        <v xml:space="preserve">0 | </v>
      </c>
      <c r="AM162" t="str">
        <v xml:space="preserve">0 | </v>
      </c>
      <c r="AN162" t="str">
        <v xml:space="preserve">0 | </v>
      </c>
      <c r="AO162" t="str">
        <v xml:space="preserve">0 | </v>
      </c>
      <c r="AP162" t="str">
        <v xml:space="preserve">0 | </v>
      </c>
      <c r="AQ162" t="str">
        <v xml:space="preserve">0 | </v>
      </c>
      <c r="AR162" t="str">
        <v xml:space="preserve">0 | </v>
      </c>
      <c r="AS162" t="str">
        <v xml:space="preserve">0 | </v>
      </c>
      <c r="AT162" t="str">
        <v xml:space="preserve">0 | </v>
      </c>
      <c r="AU162" t="str">
        <v xml:space="preserve">0 | </v>
      </c>
      <c r="AV162" t="str">
        <v xml:space="preserve">0 | </v>
      </c>
      <c r="AW162" t="str">
        <v xml:space="preserve">0 | </v>
      </c>
      <c r="AX162" t="str">
        <v xml:space="preserve">0 | </v>
      </c>
      <c r="AY162" t="str">
        <v xml:space="preserve">0 | </v>
      </c>
      <c r="AZ162" t="str">
        <v xml:space="preserve">0 | </v>
      </c>
      <c r="BA162" t="str">
        <v xml:space="preserve">0 | </v>
      </c>
      <c r="BB162" t="str">
        <v xml:space="preserve">0 | </v>
      </c>
      <c r="BC162" t="str">
        <v xml:space="preserve">0 | </v>
      </c>
      <c r="BD162" t="str">
        <v xml:space="preserve">0 | </v>
      </c>
      <c r="BE162" t="str">
        <v xml:space="preserve">0 | </v>
      </c>
      <c r="BF162" t="str">
        <v xml:space="preserve">0 | </v>
      </c>
      <c r="BG162" t="str">
        <v xml:space="preserve">0 | </v>
      </c>
      <c r="BH162" t="str">
        <v xml:space="preserve">0 | </v>
      </c>
      <c r="BI162" t="str">
        <v xml:space="preserve">0 | </v>
      </c>
      <c r="BJ162" t="str">
        <v xml:space="preserve">0 | </v>
      </c>
      <c r="BK162" t="str">
        <v xml:space="preserve">0 | </v>
      </c>
      <c r="BL162" t="str">
        <v xml:space="preserve">0 | </v>
      </c>
      <c r="BM162" t="str">
        <v xml:space="preserve">0 | </v>
      </c>
      <c r="BN162" t="str">
        <v xml:space="preserve">0 | </v>
      </c>
      <c r="BO162" t="str">
        <v xml:space="preserve">0 | </v>
      </c>
      <c r="BP162" t="str">
        <v xml:space="preserve">0 | </v>
      </c>
      <c r="BQ162" t="str">
        <v xml:space="preserve">0 | </v>
      </c>
      <c r="BR162" t="str">
        <v xml:space="preserve">0 | </v>
      </c>
      <c r="BS162" t="str">
        <v xml:space="preserve">0 | </v>
      </c>
      <c r="BT162" t="str">
        <v xml:space="preserve">0 | </v>
      </c>
      <c r="BU162" t="str">
        <v xml:space="preserve">0 | </v>
      </c>
      <c r="BV162" t="str">
        <v xml:space="preserve">0 | </v>
      </c>
      <c r="BW162" t="str">
        <v xml:space="preserve">0 | </v>
      </c>
      <c r="BX162" t="str">
        <v xml:space="preserve">0 | </v>
      </c>
      <c r="BY162" t="str">
        <v xml:space="preserve">0 | </v>
      </c>
      <c r="BZ162" t="str">
        <v xml:space="preserve">0 | </v>
      </c>
      <c r="CA162" t="str">
        <v xml:space="preserve">0 | </v>
      </c>
      <c r="CB162" t="str">
        <v xml:space="preserve">0 | </v>
      </c>
      <c r="CC162" t="str">
        <v xml:space="preserve">0 | </v>
      </c>
      <c r="CD162" t="str">
        <v xml:space="preserve">0 | </v>
      </c>
      <c r="CE162" t="str">
        <v xml:space="preserve">0 | </v>
      </c>
      <c r="CF162" t="str">
        <v xml:space="preserve">0 | </v>
      </c>
      <c r="CG162" t="str">
        <v xml:space="preserve">0 | </v>
      </c>
      <c r="CH162" t="str">
        <v xml:space="preserve">0 | </v>
      </c>
      <c r="CI162" t="str">
        <v xml:space="preserve">0 | </v>
      </c>
      <c r="CJ162" t="str">
        <v xml:space="preserve">0 | </v>
      </c>
      <c r="CK162" t="str">
        <v xml:space="preserve">0 | </v>
      </c>
      <c r="CL162" t="str">
        <v xml:space="preserve">0 | </v>
      </c>
      <c r="CM162" t="str">
        <v xml:space="preserve">0 | </v>
      </c>
      <c r="CN162" t="str">
        <v xml:space="preserve">0 | </v>
      </c>
      <c r="CO162" t="str">
        <v xml:space="preserve">0 | </v>
      </c>
      <c r="CP162" t="str">
        <v xml:space="preserve">0 | </v>
      </c>
      <c r="CQ162" t="str">
        <v xml:space="preserve">0 | </v>
      </c>
      <c r="CR162" t="str">
        <v xml:space="preserve">0 | </v>
      </c>
      <c r="CS162" t="str">
        <v xml:space="preserve">0 | </v>
      </c>
      <c r="CT162" t="str">
        <v xml:space="preserve">0 | </v>
      </c>
      <c r="CU162" t="str">
        <v xml:space="preserve">0 | </v>
      </c>
      <c r="CV162" t="str">
        <v xml:space="preserve">0 | </v>
      </c>
      <c r="CW162" t="str">
        <v xml:space="preserve">0 | </v>
      </c>
      <c r="CX162" t="str">
        <v xml:space="preserve">0 | </v>
      </c>
      <c r="DQ162" cm="1">
        <f t="array" ref="DQ162:HM162">TRANSPOSE(_xlfn._xlws.SORT(_xlfn._xlws.FILTER(initialConditions[initial_conditions_level],initialConditions[experiment_ID]=A162)))</f>
        <v>0</v>
      </c>
      <c r="DR162">
        <v>0</v>
      </c>
      <c r="DS162">
        <v>0</v>
      </c>
      <c r="DT162">
        <v>0</v>
      </c>
      <c r="DU162">
        <v>0</v>
      </c>
      <c r="DV162">
        <v>0</v>
      </c>
      <c r="DW162">
        <v>0</v>
      </c>
      <c r="DX162">
        <v>0</v>
      </c>
      <c r="DY162">
        <v>0</v>
      </c>
      <c r="DZ162">
        <v>0</v>
      </c>
      <c r="EA162">
        <v>0</v>
      </c>
      <c r="EB162">
        <v>0</v>
      </c>
      <c r="EC162">
        <v>0</v>
      </c>
      <c r="ED162">
        <v>0</v>
      </c>
      <c r="EE162">
        <v>0</v>
      </c>
      <c r="EF162">
        <v>0</v>
      </c>
      <c r="EG162">
        <v>0</v>
      </c>
      <c r="EH162">
        <v>0</v>
      </c>
      <c r="EI162">
        <v>0</v>
      </c>
      <c r="EJ162">
        <v>0</v>
      </c>
      <c r="EK162">
        <v>0</v>
      </c>
      <c r="EL162">
        <v>0</v>
      </c>
      <c r="EM162">
        <v>0</v>
      </c>
      <c r="EN162">
        <v>0</v>
      </c>
      <c r="EO162">
        <v>0</v>
      </c>
      <c r="EP162">
        <v>0</v>
      </c>
      <c r="EQ162">
        <v>0</v>
      </c>
      <c r="ER162">
        <v>0</v>
      </c>
      <c r="ES162">
        <v>0</v>
      </c>
      <c r="ET162">
        <v>0</v>
      </c>
      <c r="EU162">
        <v>0</v>
      </c>
      <c r="EV162">
        <v>0</v>
      </c>
      <c r="EW162">
        <v>0</v>
      </c>
      <c r="EX162">
        <v>0</v>
      </c>
      <c r="EY162">
        <v>0</v>
      </c>
      <c r="EZ162">
        <v>0</v>
      </c>
      <c r="FA162">
        <v>0</v>
      </c>
      <c r="FB162">
        <v>0</v>
      </c>
      <c r="FC162">
        <v>0</v>
      </c>
      <c r="FD162">
        <v>0</v>
      </c>
      <c r="FE162">
        <v>0</v>
      </c>
      <c r="FF162">
        <v>0</v>
      </c>
      <c r="FG162">
        <v>0</v>
      </c>
      <c r="FH162">
        <v>0</v>
      </c>
      <c r="FI162">
        <v>0</v>
      </c>
      <c r="FJ162">
        <v>0</v>
      </c>
      <c r="FK162">
        <v>0</v>
      </c>
      <c r="FL162">
        <v>0</v>
      </c>
      <c r="FM162">
        <v>0</v>
      </c>
      <c r="FN162">
        <v>0</v>
      </c>
      <c r="FO162">
        <v>0</v>
      </c>
      <c r="FP162">
        <v>0</v>
      </c>
      <c r="FQ162">
        <v>0</v>
      </c>
      <c r="FR162">
        <v>0</v>
      </c>
      <c r="FS162">
        <v>0</v>
      </c>
      <c r="FT162">
        <v>0</v>
      </c>
      <c r="FU162">
        <v>0</v>
      </c>
      <c r="FV162">
        <v>0</v>
      </c>
      <c r="FW162">
        <v>0</v>
      </c>
      <c r="FX162">
        <v>0</v>
      </c>
      <c r="FY162">
        <v>0</v>
      </c>
      <c r="FZ162">
        <v>0</v>
      </c>
      <c r="GA162">
        <v>0</v>
      </c>
      <c r="GB162">
        <v>0</v>
      </c>
      <c r="GC162">
        <v>0</v>
      </c>
      <c r="GD162">
        <v>0</v>
      </c>
      <c r="GE162">
        <v>0</v>
      </c>
      <c r="GF162">
        <v>0</v>
      </c>
      <c r="GG162">
        <v>0</v>
      </c>
      <c r="GH162">
        <v>0</v>
      </c>
      <c r="GI162">
        <v>0</v>
      </c>
      <c r="GJ162">
        <v>0</v>
      </c>
      <c r="GK162">
        <v>0</v>
      </c>
      <c r="GL162">
        <v>0</v>
      </c>
      <c r="GM162">
        <v>0</v>
      </c>
      <c r="GN162">
        <v>0</v>
      </c>
      <c r="GO162">
        <v>0</v>
      </c>
      <c r="GP162">
        <v>0</v>
      </c>
      <c r="GQ162">
        <v>0</v>
      </c>
      <c r="GR162">
        <v>0</v>
      </c>
      <c r="GS162">
        <v>0</v>
      </c>
      <c r="GT162">
        <v>0</v>
      </c>
      <c r="GU162">
        <v>0</v>
      </c>
      <c r="GV162">
        <v>0</v>
      </c>
      <c r="GW162">
        <v>0</v>
      </c>
      <c r="GX162">
        <v>0</v>
      </c>
      <c r="GY162">
        <v>0</v>
      </c>
      <c r="GZ162">
        <v>0</v>
      </c>
      <c r="HA162">
        <v>0</v>
      </c>
      <c r="HB162">
        <v>0</v>
      </c>
      <c r="HC162">
        <v>0</v>
      </c>
      <c r="HD162">
        <v>0</v>
      </c>
      <c r="HE162">
        <v>0</v>
      </c>
      <c r="HF162">
        <v>0</v>
      </c>
      <c r="HG162">
        <v>0</v>
      </c>
      <c r="HH162">
        <v>0</v>
      </c>
      <c r="HI162">
        <v>0</v>
      </c>
      <c r="HJ162">
        <v>0</v>
      </c>
      <c r="HK162">
        <v>0</v>
      </c>
      <c r="HL162">
        <v>0</v>
      </c>
      <c r="HM162" t="str">
        <v/>
      </c>
    </row>
    <row r="163" spans="2:221" x14ac:dyDescent="0.35">
      <c r="B163" t="str" cm="1">
        <f t="array" ref="B163:CX163">TRANSPOSE(_xlfn._xlws.SORT(_xlfn._xlws.FILTER(initialConditions[initial_conditions_level]&amp;" | "&amp;initialConditions[initial_conditions_name],initialConditions[experiment_ID]=A163)))</f>
        <v xml:space="preserve"> | </v>
      </c>
      <c r="C163" t="str">
        <v xml:space="preserve">0 | </v>
      </c>
      <c r="D163" t="str">
        <v xml:space="preserve">0 | </v>
      </c>
      <c r="E163" t="str">
        <v xml:space="preserve">0 | </v>
      </c>
      <c r="F163" t="str">
        <v xml:space="preserve">0 | </v>
      </c>
      <c r="G163" t="str">
        <v xml:space="preserve">0 | </v>
      </c>
      <c r="H163" t="str">
        <v xml:space="preserve">0 | </v>
      </c>
      <c r="I163" t="str">
        <v xml:space="preserve">0 | </v>
      </c>
      <c r="J163" t="str">
        <v xml:space="preserve">0 | </v>
      </c>
      <c r="K163" t="str">
        <v xml:space="preserve">0 | </v>
      </c>
      <c r="L163" t="str">
        <v xml:space="preserve">0 | </v>
      </c>
      <c r="M163" t="str">
        <v xml:space="preserve">0 | </v>
      </c>
      <c r="N163" t="str">
        <v xml:space="preserve">0 | </v>
      </c>
      <c r="O163" t="str">
        <v xml:space="preserve">0 | </v>
      </c>
      <c r="P163" t="str">
        <v xml:space="preserve">0 | </v>
      </c>
      <c r="Q163" t="str">
        <v xml:space="preserve">0 | </v>
      </c>
      <c r="R163" t="str">
        <v xml:space="preserve">0 | </v>
      </c>
      <c r="S163" t="str">
        <v xml:space="preserve">0 | </v>
      </c>
      <c r="T163" t="str">
        <v xml:space="preserve">0 | </v>
      </c>
      <c r="U163" t="str">
        <v xml:space="preserve">0 | </v>
      </c>
      <c r="V163" t="str">
        <v xml:space="preserve">0 | </v>
      </c>
      <c r="W163" t="str">
        <v xml:space="preserve">0 | </v>
      </c>
      <c r="X163" t="str">
        <v xml:space="preserve">0 | </v>
      </c>
      <c r="Y163" t="str">
        <v xml:space="preserve">0 | </v>
      </c>
      <c r="Z163" t="str">
        <v xml:space="preserve">0 | </v>
      </c>
      <c r="AA163" t="str">
        <v xml:space="preserve">0 | </v>
      </c>
      <c r="AB163" t="str">
        <v xml:space="preserve">0 | </v>
      </c>
      <c r="AC163" t="str">
        <v xml:space="preserve">0 | </v>
      </c>
      <c r="AD163" t="str">
        <v xml:space="preserve">0 | </v>
      </c>
      <c r="AE163" t="str">
        <v xml:space="preserve">0 | </v>
      </c>
      <c r="AF163" t="str">
        <v xml:space="preserve">0 | </v>
      </c>
      <c r="AG163" t="str">
        <v xml:space="preserve">0 | </v>
      </c>
      <c r="AH163" t="str">
        <v xml:space="preserve">0 | </v>
      </c>
      <c r="AI163" t="str">
        <v xml:space="preserve">0 | </v>
      </c>
      <c r="AJ163" t="str">
        <v xml:space="preserve">0 | </v>
      </c>
      <c r="AK163" t="str">
        <v xml:space="preserve">0 | </v>
      </c>
      <c r="AL163" t="str">
        <v xml:space="preserve">0 | </v>
      </c>
      <c r="AM163" t="str">
        <v xml:space="preserve">0 | </v>
      </c>
      <c r="AN163" t="str">
        <v xml:space="preserve">0 | </v>
      </c>
      <c r="AO163" t="str">
        <v xml:space="preserve">0 | </v>
      </c>
      <c r="AP163" t="str">
        <v xml:space="preserve">0 | </v>
      </c>
      <c r="AQ163" t="str">
        <v xml:space="preserve">0 | </v>
      </c>
      <c r="AR163" t="str">
        <v xml:space="preserve">0 | </v>
      </c>
      <c r="AS163" t="str">
        <v xml:space="preserve">0 | </v>
      </c>
      <c r="AT163" t="str">
        <v xml:space="preserve">0 | </v>
      </c>
      <c r="AU163" t="str">
        <v xml:space="preserve">0 | </v>
      </c>
      <c r="AV163" t="str">
        <v xml:space="preserve">0 | </v>
      </c>
      <c r="AW163" t="str">
        <v xml:space="preserve">0 | </v>
      </c>
      <c r="AX163" t="str">
        <v xml:space="preserve">0 | </v>
      </c>
      <c r="AY163" t="str">
        <v xml:space="preserve">0 | </v>
      </c>
      <c r="AZ163" t="str">
        <v xml:space="preserve">0 | </v>
      </c>
      <c r="BA163" t="str">
        <v xml:space="preserve">0 | </v>
      </c>
      <c r="BB163" t="str">
        <v xml:space="preserve">0 | </v>
      </c>
      <c r="BC163" t="str">
        <v xml:space="preserve">0 | </v>
      </c>
      <c r="BD163" t="str">
        <v xml:space="preserve">0 | </v>
      </c>
      <c r="BE163" t="str">
        <v xml:space="preserve">0 | </v>
      </c>
      <c r="BF163" t="str">
        <v xml:space="preserve">0 | </v>
      </c>
      <c r="BG163" t="str">
        <v xml:space="preserve">0 | </v>
      </c>
      <c r="BH163" t="str">
        <v xml:space="preserve">0 | </v>
      </c>
      <c r="BI163" t="str">
        <v xml:space="preserve">0 | </v>
      </c>
      <c r="BJ163" t="str">
        <v xml:space="preserve">0 | </v>
      </c>
      <c r="BK163" t="str">
        <v xml:space="preserve">0 | </v>
      </c>
      <c r="BL163" t="str">
        <v xml:space="preserve">0 | </v>
      </c>
      <c r="BM163" t="str">
        <v xml:space="preserve">0 | </v>
      </c>
      <c r="BN163" t="str">
        <v xml:space="preserve">0 | </v>
      </c>
      <c r="BO163" t="str">
        <v xml:space="preserve">0 | </v>
      </c>
      <c r="BP163" t="str">
        <v xml:space="preserve">0 | </v>
      </c>
      <c r="BQ163" t="str">
        <v xml:space="preserve">0 | </v>
      </c>
      <c r="BR163" t="str">
        <v xml:space="preserve">0 | </v>
      </c>
      <c r="BS163" t="str">
        <v xml:space="preserve">0 | </v>
      </c>
      <c r="BT163" t="str">
        <v xml:space="preserve">0 | </v>
      </c>
      <c r="BU163" t="str">
        <v xml:space="preserve">0 | </v>
      </c>
      <c r="BV163" t="str">
        <v xml:space="preserve">0 | </v>
      </c>
      <c r="BW163" t="str">
        <v xml:space="preserve">0 | </v>
      </c>
      <c r="BX163" t="str">
        <v xml:space="preserve">0 | </v>
      </c>
      <c r="BY163" t="str">
        <v xml:space="preserve">0 | </v>
      </c>
      <c r="BZ163" t="str">
        <v xml:space="preserve">0 | </v>
      </c>
      <c r="CA163" t="str">
        <v xml:space="preserve">0 | </v>
      </c>
      <c r="CB163" t="str">
        <v xml:space="preserve">0 | </v>
      </c>
      <c r="CC163" t="str">
        <v xml:space="preserve">0 | </v>
      </c>
      <c r="CD163" t="str">
        <v xml:space="preserve">0 | </v>
      </c>
      <c r="CE163" t="str">
        <v xml:space="preserve">0 | </v>
      </c>
      <c r="CF163" t="str">
        <v xml:space="preserve">0 | </v>
      </c>
      <c r="CG163" t="str">
        <v xml:space="preserve">0 | </v>
      </c>
      <c r="CH163" t="str">
        <v xml:space="preserve">0 | </v>
      </c>
      <c r="CI163" t="str">
        <v xml:space="preserve">0 | </v>
      </c>
      <c r="CJ163" t="str">
        <v xml:space="preserve">0 | </v>
      </c>
      <c r="CK163" t="str">
        <v xml:space="preserve">0 | </v>
      </c>
      <c r="CL163" t="str">
        <v xml:space="preserve">0 | </v>
      </c>
      <c r="CM163" t="str">
        <v xml:space="preserve">0 | </v>
      </c>
      <c r="CN163" t="str">
        <v xml:space="preserve">0 | </v>
      </c>
      <c r="CO163" t="str">
        <v xml:space="preserve">0 | </v>
      </c>
      <c r="CP163" t="str">
        <v xml:space="preserve">0 | </v>
      </c>
      <c r="CQ163" t="str">
        <v xml:space="preserve">0 | </v>
      </c>
      <c r="CR163" t="str">
        <v xml:space="preserve">0 | </v>
      </c>
      <c r="CS163" t="str">
        <v xml:space="preserve">0 | </v>
      </c>
      <c r="CT163" t="str">
        <v xml:space="preserve">0 | </v>
      </c>
      <c r="CU163" t="str">
        <v xml:space="preserve">0 | </v>
      </c>
      <c r="CV163" t="str">
        <v xml:space="preserve">0 | </v>
      </c>
      <c r="CW163" t="str">
        <v xml:space="preserve">0 | </v>
      </c>
      <c r="CX163" t="str">
        <v xml:space="preserve">0 | </v>
      </c>
      <c r="DQ163" cm="1">
        <f t="array" ref="DQ163:HM163">TRANSPOSE(_xlfn._xlws.SORT(_xlfn._xlws.FILTER(initialConditions[initial_conditions_level],initialConditions[experiment_ID]=A163)))</f>
        <v>0</v>
      </c>
      <c r="DR163">
        <v>0</v>
      </c>
      <c r="DS163">
        <v>0</v>
      </c>
      <c r="DT163">
        <v>0</v>
      </c>
      <c r="DU163">
        <v>0</v>
      </c>
      <c r="DV163">
        <v>0</v>
      </c>
      <c r="DW163">
        <v>0</v>
      </c>
      <c r="DX163">
        <v>0</v>
      </c>
      <c r="DY163">
        <v>0</v>
      </c>
      <c r="DZ163">
        <v>0</v>
      </c>
      <c r="EA163">
        <v>0</v>
      </c>
      <c r="EB163">
        <v>0</v>
      </c>
      <c r="EC163">
        <v>0</v>
      </c>
      <c r="ED163">
        <v>0</v>
      </c>
      <c r="EE163">
        <v>0</v>
      </c>
      <c r="EF163">
        <v>0</v>
      </c>
      <c r="EG163">
        <v>0</v>
      </c>
      <c r="EH163">
        <v>0</v>
      </c>
      <c r="EI163">
        <v>0</v>
      </c>
      <c r="EJ163">
        <v>0</v>
      </c>
      <c r="EK163">
        <v>0</v>
      </c>
      <c r="EL163">
        <v>0</v>
      </c>
      <c r="EM163">
        <v>0</v>
      </c>
      <c r="EN163">
        <v>0</v>
      </c>
      <c r="EO163">
        <v>0</v>
      </c>
      <c r="EP163">
        <v>0</v>
      </c>
      <c r="EQ163">
        <v>0</v>
      </c>
      <c r="ER163">
        <v>0</v>
      </c>
      <c r="ES163">
        <v>0</v>
      </c>
      <c r="ET163">
        <v>0</v>
      </c>
      <c r="EU163">
        <v>0</v>
      </c>
      <c r="EV163">
        <v>0</v>
      </c>
      <c r="EW163">
        <v>0</v>
      </c>
      <c r="EX163">
        <v>0</v>
      </c>
      <c r="EY163">
        <v>0</v>
      </c>
      <c r="EZ163">
        <v>0</v>
      </c>
      <c r="FA163">
        <v>0</v>
      </c>
      <c r="FB163">
        <v>0</v>
      </c>
      <c r="FC163">
        <v>0</v>
      </c>
      <c r="FD163">
        <v>0</v>
      </c>
      <c r="FE163">
        <v>0</v>
      </c>
      <c r="FF163">
        <v>0</v>
      </c>
      <c r="FG163">
        <v>0</v>
      </c>
      <c r="FH163">
        <v>0</v>
      </c>
      <c r="FI163">
        <v>0</v>
      </c>
      <c r="FJ163">
        <v>0</v>
      </c>
      <c r="FK163">
        <v>0</v>
      </c>
      <c r="FL163">
        <v>0</v>
      </c>
      <c r="FM163">
        <v>0</v>
      </c>
      <c r="FN163">
        <v>0</v>
      </c>
      <c r="FO163">
        <v>0</v>
      </c>
      <c r="FP163">
        <v>0</v>
      </c>
      <c r="FQ163">
        <v>0</v>
      </c>
      <c r="FR163">
        <v>0</v>
      </c>
      <c r="FS163">
        <v>0</v>
      </c>
      <c r="FT163">
        <v>0</v>
      </c>
      <c r="FU163">
        <v>0</v>
      </c>
      <c r="FV163">
        <v>0</v>
      </c>
      <c r="FW163">
        <v>0</v>
      </c>
      <c r="FX163">
        <v>0</v>
      </c>
      <c r="FY163">
        <v>0</v>
      </c>
      <c r="FZ163">
        <v>0</v>
      </c>
      <c r="GA163">
        <v>0</v>
      </c>
      <c r="GB163">
        <v>0</v>
      </c>
      <c r="GC163">
        <v>0</v>
      </c>
      <c r="GD163">
        <v>0</v>
      </c>
      <c r="GE163">
        <v>0</v>
      </c>
      <c r="GF163">
        <v>0</v>
      </c>
      <c r="GG163">
        <v>0</v>
      </c>
      <c r="GH163">
        <v>0</v>
      </c>
      <c r="GI163">
        <v>0</v>
      </c>
      <c r="GJ163">
        <v>0</v>
      </c>
      <c r="GK163">
        <v>0</v>
      </c>
      <c r="GL163">
        <v>0</v>
      </c>
      <c r="GM163">
        <v>0</v>
      </c>
      <c r="GN163">
        <v>0</v>
      </c>
      <c r="GO163">
        <v>0</v>
      </c>
      <c r="GP163">
        <v>0</v>
      </c>
      <c r="GQ163">
        <v>0</v>
      </c>
      <c r="GR163">
        <v>0</v>
      </c>
      <c r="GS163">
        <v>0</v>
      </c>
      <c r="GT163">
        <v>0</v>
      </c>
      <c r="GU163">
        <v>0</v>
      </c>
      <c r="GV163">
        <v>0</v>
      </c>
      <c r="GW163">
        <v>0</v>
      </c>
      <c r="GX163">
        <v>0</v>
      </c>
      <c r="GY163">
        <v>0</v>
      </c>
      <c r="GZ163">
        <v>0</v>
      </c>
      <c r="HA163">
        <v>0</v>
      </c>
      <c r="HB163">
        <v>0</v>
      </c>
      <c r="HC163">
        <v>0</v>
      </c>
      <c r="HD163">
        <v>0</v>
      </c>
      <c r="HE163">
        <v>0</v>
      </c>
      <c r="HF163">
        <v>0</v>
      </c>
      <c r="HG163">
        <v>0</v>
      </c>
      <c r="HH163">
        <v>0</v>
      </c>
      <c r="HI163">
        <v>0</v>
      </c>
      <c r="HJ163">
        <v>0</v>
      </c>
      <c r="HK163">
        <v>0</v>
      </c>
      <c r="HL163">
        <v>0</v>
      </c>
      <c r="HM163" t="str">
        <v/>
      </c>
    </row>
    <row r="164" spans="2:221" x14ac:dyDescent="0.35">
      <c r="B164" t="str" cm="1">
        <f t="array" ref="B164:CX164">TRANSPOSE(_xlfn._xlws.SORT(_xlfn._xlws.FILTER(initialConditions[initial_conditions_level]&amp;" | "&amp;initialConditions[initial_conditions_name],initialConditions[experiment_ID]=A164)))</f>
        <v xml:space="preserve"> | </v>
      </c>
      <c r="C164" t="str">
        <v xml:space="preserve">0 | </v>
      </c>
      <c r="D164" t="str">
        <v xml:space="preserve">0 | </v>
      </c>
      <c r="E164" t="str">
        <v xml:space="preserve">0 | </v>
      </c>
      <c r="F164" t="str">
        <v xml:space="preserve">0 | </v>
      </c>
      <c r="G164" t="str">
        <v xml:space="preserve">0 | </v>
      </c>
      <c r="H164" t="str">
        <v xml:space="preserve">0 | </v>
      </c>
      <c r="I164" t="str">
        <v xml:space="preserve">0 | </v>
      </c>
      <c r="J164" t="str">
        <v xml:space="preserve">0 | </v>
      </c>
      <c r="K164" t="str">
        <v xml:space="preserve">0 | </v>
      </c>
      <c r="L164" t="str">
        <v xml:space="preserve">0 | </v>
      </c>
      <c r="M164" t="str">
        <v xml:space="preserve">0 | </v>
      </c>
      <c r="N164" t="str">
        <v xml:space="preserve">0 | </v>
      </c>
      <c r="O164" t="str">
        <v xml:space="preserve">0 | </v>
      </c>
      <c r="P164" t="str">
        <v xml:space="preserve">0 | </v>
      </c>
      <c r="Q164" t="str">
        <v xml:space="preserve">0 | </v>
      </c>
      <c r="R164" t="str">
        <v xml:space="preserve">0 | </v>
      </c>
      <c r="S164" t="str">
        <v xml:space="preserve">0 | </v>
      </c>
      <c r="T164" t="str">
        <v xml:space="preserve">0 | </v>
      </c>
      <c r="U164" t="str">
        <v xml:space="preserve">0 | </v>
      </c>
      <c r="V164" t="str">
        <v xml:space="preserve">0 | </v>
      </c>
      <c r="W164" t="str">
        <v xml:space="preserve">0 | </v>
      </c>
      <c r="X164" t="str">
        <v xml:space="preserve">0 | </v>
      </c>
      <c r="Y164" t="str">
        <v xml:space="preserve">0 | </v>
      </c>
      <c r="Z164" t="str">
        <v xml:space="preserve">0 | </v>
      </c>
      <c r="AA164" t="str">
        <v xml:space="preserve">0 | </v>
      </c>
      <c r="AB164" t="str">
        <v xml:space="preserve">0 | </v>
      </c>
      <c r="AC164" t="str">
        <v xml:space="preserve">0 | </v>
      </c>
      <c r="AD164" t="str">
        <v xml:space="preserve">0 | </v>
      </c>
      <c r="AE164" t="str">
        <v xml:space="preserve">0 | </v>
      </c>
      <c r="AF164" t="str">
        <v xml:space="preserve">0 | </v>
      </c>
      <c r="AG164" t="str">
        <v xml:space="preserve">0 | </v>
      </c>
      <c r="AH164" t="str">
        <v xml:space="preserve">0 | </v>
      </c>
      <c r="AI164" t="str">
        <v xml:space="preserve">0 | </v>
      </c>
      <c r="AJ164" t="str">
        <v xml:space="preserve">0 | </v>
      </c>
      <c r="AK164" t="str">
        <v xml:space="preserve">0 | </v>
      </c>
      <c r="AL164" t="str">
        <v xml:space="preserve">0 | </v>
      </c>
      <c r="AM164" t="str">
        <v xml:space="preserve">0 | </v>
      </c>
      <c r="AN164" t="str">
        <v xml:space="preserve">0 | </v>
      </c>
      <c r="AO164" t="str">
        <v xml:space="preserve">0 | </v>
      </c>
      <c r="AP164" t="str">
        <v xml:space="preserve">0 | </v>
      </c>
      <c r="AQ164" t="str">
        <v xml:space="preserve">0 | </v>
      </c>
      <c r="AR164" t="str">
        <v xml:space="preserve">0 | </v>
      </c>
      <c r="AS164" t="str">
        <v xml:space="preserve">0 | </v>
      </c>
      <c r="AT164" t="str">
        <v xml:space="preserve">0 | </v>
      </c>
      <c r="AU164" t="str">
        <v xml:space="preserve">0 | </v>
      </c>
      <c r="AV164" t="str">
        <v xml:space="preserve">0 | </v>
      </c>
      <c r="AW164" t="str">
        <v xml:space="preserve">0 | </v>
      </c>
      <c r="AX164" t="str">
        <v xml:space="preserve">0 | </v>
      </c>
      <c r="AY164" t="str">
        <v xml:space="preserve">0 | </v>
      </c>
      <c r="AZ164" t="str">
        <v xml:space="preserve">0 | </v>
      </c>
      <c r="BA164" t="str">
        <v xml:space="preserve">0 | </v>
      </c>
      <c r="BB164" t="str">
        <v xml:space="preserve">0 | </v>
      </c>
      <c r="BC164" t="str">
        <v xml:space="preserve">0 | </v>
      </c>
      <c r="BD164" t="str">
        <v xml:space="preserve">0 | </v>
      </c>
      <c r="BE164" t="str">
        <v xml:space="preserve">0 | </v>
      </c>
      <c r="BF164" t="str">
        <v xml:space="preserve">0 | </v>
      </c>
      <c r="BG164" t="str">
        <v xml:space="preserve">0 | </v>
      </c>
      <c r="BH164" t="str">
        <v xml:space="preserve">0 | </v>
      </c>
      <c r="BI164" t="str">
        <v xml:space="preserve">0 | </v>
      </c>
      <c r="BJ164" t="str">
        <v xml:space="preserve">0 | </v>
      </c>
      <c r="BK164" t="str">
        <v xml:space="preserve">0 | </v>
      </c>
      <c r="BL164" t="str">
        <v xml:space="preserve">0 | </v>
      </c>
      <c r="BM164" t="str">
        <v xml:space="preserve">0 | </v>
      </c>
      <c r="BN164" t="str">
        <v xml:space="preserve">0 | </v>
      </c>
      <c r="BO164" t="str">
        <v xml:space="preserve">0 | </v>
      </c>
      <c r="BP164" t="str">
        <v xml:space="preserve">0 | </v>
      </c>
      <c r="BQ164" t="str">
        <v xml:space="preserve">0 | </v>
      </c>
      <c r="BR164" t="str">
        <v xml:space="preserve">0 | </v>
      </c>
      <c r="BS164" t="str">
        <v xml:space="preserve">0 | </v>
      </c>
      <c r="BT164" t="str">
        <v xml:space="preserve">0 | </v>
      </c>
      <c r="BU164" t="str">
        <v xml:space="preserve">0 | </v>
      </c>
      <c r="BV164" t="str">
        <v xml:space="preserve">0 | </v>
      </c>
      <c r="BW164" t="str">
        <v xml:space="preserve">0 | </v>
      </c>
      <c r="BX164" t="str">
        <v xml:space="preserve">0 | </v>
      </c>
      <c r="BY164" t="str">
        <v xml:space="preserve">0 | </v>
      </c>
      <c r="BZ164" t="str">
        <v xml:space="preserve">0 | </v>
      </c>
      <c r="CA164" t="str">
        <v xml:space="preserve">0 | </v>
      </c>
      <c r="CB164" t="str">
        <v xml:space="preserve">0 | </v>
      </c>
      <c r="CC164" t="str">
        <v xml:space="preserve">0 | </v>
      </c>
      <c r="CD164" t="str">
        <v xml:space="preserve">0 | </v>
      </c>
      <c r="CE164" t="str">
        <v xml:space="preserve">0 | </v>
      </c>
      <c r="CF164" t="str">
        <v xml:space="preserve">0 | </v>
      </c>
      <c r="CG164" t="str">
        <v xml:space="preserve">0 | </v>
      </c>
      <c r="CH164" t="str">
        <v xml:space="preserve">0 | </v>
      </c>
      <c r="CI164" t="str">
        <v xml:space="preserve">0 | </v>
      </c>
      <c r="CJ164" t="str">
        <v xml:space="preserve">0 | </v>
      </c>
      <c r="CK164" t="str">
        <v xml:space="preserve">0 | </v>
      </c>
      <c r="CL164" t="str">
        <v xml:space="preserve">0 | </v>
      </c>
      <c r="CM164" t="str">
        <v xml:space="preserve">0 | </v>
      </c>
      <c r="CN164" t="str">
        <v xml:space="preserve">0 | </v>
      </c>
      <c r="CO164" t="str">
        <v xml:space="preserve">0 | </v>
      </c>
      <c r="CP164" t="str">
        <v xml:space="preserve">0 | </v>
      </c>
      <c r="CQ164" t="str">
        <v xml:space="preserve">0 | </v>
      </c>
      <c r="CR164" t="str">
        <v xml:space="preserve">0 | </v>
      </c>
      <c r="CS164" t="str">
        <v xml:space="preserve">0 | </v>
      </c>
      <c r="CT164" t="str">
        <v xml:space="preserve">0 | </v>
      </c>
      <c r="CU164" t="str">
        <v xml:space="preserve">0 | </v>
      </c>
      <c r="CV164" t="str">
        <v xml:space="preserve">0 | </v>
      </c>
      <c r="CW164" t="str">
        <v xml:space="preserve">0 | </v>
      </c>
      <c r="CX164" t="str">
        <v xml:space="preserve">0 | </v>
      </c>
      <c r="DQ164" cm="1">
        <f t="array" ref="DQ164:HM164">TRANSPOSE(_xlfn._xlws.SORT(_xlfn._xlws.FILTER(initialConditions[initial_conditions_level],initialConditions[experiment_ID]=A164)))</f>
        <v>0</v>
      </c>
      <c r="DR164">
        <v>0</v>
      </c>
      <c r="DS164">
        <v>0</v>
      </c>
      <c r="DT164">
        <v>0</v>
      </c>
      <c r="DU164">
        <v>0</v>
      </c>
      <c r="DV164">
        <v>0</v>
      </c>
      <c r="DW164">
        <v>0</v>
      </c>
      <c r="DX164">
        <v>0</v>
      </c>
      <c r="DY164">
        <v>0</v>
      </c>
      <c r="DZ164">
        <v>0</v>
      </c>
      <c r="EA164">
        <v>0</v>
      </c>
      <c r="EB164">
        <v>0</v>
      </c>
      <c r="EC164">
        <v>0</v>
      </c>
      <c r="ED164">
        <v>0</v>
      </c>
      <c r="EE164">
        <v>0</v>
      </c>
      <c r="EF164">
        <v>0</v>
      </c>
      <c r="EG164">
        <v>0</v>
      </c>
      <c r="EH164">
        <v>0</v>
      </c>
      <c r="EI164">
        <v>0</v>
      </c>
      <c r="EJ164">
        <v>0</v>
      </c>
      <c r="EK164">
        <v>0</v>
      </c>
      <c r="EL164">
        <v>0</v>
      </c>
      <c r="EM164">
        <v>0</v>
      </c>
      <c r="EN164">
        <v>0</v>
      </c>
      <c r="EO164">
        <v>0</v>
      </c>
      <c r="EP164">
        <v>0</v>
      </c>
      <c r="EQ164">
        <v>0</v>
      </c>
      <c r="ER164">
        <v>0</v>
      </c>
      <c r="ES164">
        <v>0</v>
      </c>
      <c r="ET164">
        <v>0</v>
      </c>
      <c r="EU164">
        <v>0</v>
      </c>
      <c r="EV164">
        <v>0</v>
      </c>
      <c r="EW164">
        <v>0</v>
      </c>
      <c r="EX164">
        <v>0</v>
      </c>
      <c r="EY164">
        <v>0</v>
      </c>
      <c r="EZ164">
        <v>0</v>
      </c>
      <c r="FA164">
        <v>0</v>
      </c>
      <c r="FB164">
        <v>0</v>
      </c>
      <c r="FC164">
        <v>0</v>
      </c>
      <c r="FD164">
        <v>0</v>
      </c>
      <c r="FE164">
        <v>0</v>
      </c>
      <c r="FF164">
        <v>0</v>
      </c>
      <c r="FG164">
        <v>0</v>
      </c>
      <c r="FH164">
        <v>0</v>
      </c>
      <c r="FI164">
        <v>0</v>
      </c>
      <c r="FJ164">
        <v>0</v>
      </c>
      <c r="FK164">
        <v>0</v>
      </c>
      <c r="FL164">
        <v>0</v>
      </c>
      <c r="FM164">
        <v>0</v>
      </c>
      <c r="FN164">
        <v>0</v>
      </c>
      <c r="FO164">
        <v>0</v>
      </c>
      <c r="FP164">
        <v>0</v>
      </c>
      <c r="FQ164">
        <v>0</v>
      </c>
      <c r="FR164">
        <v>0</v>
      </c>
      <c r="FS164">
        <v>0</v>
      </c>
      <c r="FT164">
        <v>0</v>
      </c>
      <c r="FU164">
        <v>0</v>
      </c>
      <c r="FV164">
        <v>0</v>
      </c>
      <c r="FW164">
        <v>0</v>
      </c>
      <c r="FX164">
        <v>0</v>
      </c>
      <c r="FY164">
        <v>0</v>
      </c>
      <c r="FZ164">
        <v>0</v>
      </c>
      <c r="GA164">
        <v>0</v>
      </c>
      <c r="GB164">
        <v>0</v>
      </c>
      <c r="GC164">
        <v>0</v>
      </c>
      <c r="GD164">
        <v>0</v>
      </c>
      <c r="GE164">
        <v>0</v>
      </c>
      <c r="GF164">
        <v>0</v>
      </c>
      <c r="GG164">
        <v>0</v>
      </c>
      <c r="GH164">
        <v>0</v>
      </c>
      <c r="GI164">
        <v>0</v>
      </c>
      <c r="GJ164">
        <v>0</v>
      </c>
      <c r="GK164">
        <v>0</v>
      </c>
      <c r="GL164">
        <v>0</v>
      </c>
      <c r="GM164">
        <v>0</v>
      </c>
      <c r="GN164">
        <v>0</v>
      </c>
      <c r="GO164">
        <v>0</v>
      </c>
      <c r="GP164">
        <v>0</v>
      </c>
      <c r="GQ164">
        <v>0</v>
      </c>
      <c r="GR164">
        <v>0</v>
      </c>
      <c r="GS164">
        <v>0</v>
      </c>
      <c r="GT164">
        <v>0</v>
      </c>
      <c r="GU164">
        <v>0</v>
      </c>
      <c r="GV164">
        <v>0</v>
      </c>
      <c r="GW164">
        <v>0</v>
      </c>
      <c r="GX164">
        <v>0</v>
      </c>
      <c r="GY164">
        <v>0</v>
      </c>
      <c r="GZ164">
        <v>0</v>
      </c>
      <c r="HA164">
        <v>0</v>
      </c>
      <c r="HB164">
        <v>0</v>
      </c>
      <c r="HC164">
        <v>0</v>
      </c>
      <c r="HD164">
        <v>0</v>
      </c>
      <c r="HE164">
        <v>0</v>
      </c>
      <c r="HF164">
        <v>0</v>
      </c>
      <c r="HG164">
        <v>0</v>
      </c>
      <c r="HH164">
        <v>0</v>
      </c>
      <c r="HI164">
        <v>0</v>
      </c>
      <c r="HJ164">
        <v>0</v>
      </c>
      <c r="HK164">
        <v>0</v>
      </c>
      <c r="HL164">
        <v>0</v>
      </c>
      <c r="HM164" t="str">
        <v/>
      </c>
    </row>
    <row r="165" spans="2:221" x14ac:dyDescent="0.35">
      <c r="B165" t="str" cm="1">
        <f t="array" ref="B165:CX165">TRANSPOSE(_xlfn._xlws.SORT(_xlfn._xlws.FILTER(initialConditions[initial_conditions_level]&amp;" | "&amp;initialConditions[initial_conditions_name],initialConditions[experiment_ID]=A165)))</f>
        <v xml:space="preserve"> | </v>
      </c>
      <c r="C165" t="str">
        <v xml:space="preserve">0 | </v>
      </c>
      <c r="D165" t="str">
        <v xml:space="preserve">0 | </v>
      </c>
      <c r="E165" t="str">
        <v xml:space="preserve">0 | </v>
      </c>
      <c r="F165" t="str">
        <v xml:space="preserve">0 | </v>
      </c>
      <c r="G165" t="str">
        <v xml:space="preserve">0 | </v>
      </c>
      <c r="H165" t="str">
        <v xml:space="preserve">0 | </v>
      </c>
      <c r="I165" t="str">
        <v xml:space="preserve">0 | </v>
      </c>
      <c r="J165" t="str">
        <v xml:space="preserve">0 | </v>
      </c>
      <c r="K165" t="str">
        <v xml:space="preserve">0 | </v>
      </c>
      <c r="L165" t="str">
        <v xml:space="preserve">0 | </v>
      </c>
      <c r="M165" t="str">
        <v xml:space="preserve">0 | </v>
      </c>
      <c r="N165" t="str">
        <v xml:space="preserve">0 | </v>
      </c>
      <c r="O165" t="str">
        <v xml:space="preserve">0 | </v>
      </c>
      <c r="P165" t="str">
        <v xml:space="preserve">0 | </v>
      </c>
      <c r="Q165" t="str">
        <v xml:space="preserve">0 | </v>
      </c>
      <c r="R165" t="str">
        <v xml:space="preserve">0 | </v>
      </c>
      <c r="S165" t="str">
        <v xml:space="preserve">0 | </v>
      </c>
      <c r="T165" t="str">
        <v xml:space="preserve">0 | </v>
      </c>
      <c r="U165" t="str">
        <v xml:space="preserve">0 | </v>
      </c>
      <c r="V165" t="str">
        <v xml:space="preserve">0 | </v>
      </c>
      <c r="W165" t="str">
        <v xml:space="preserve">0 | </v>
      </c>
      <c r="X165" t="str">
        <v xml:space="preserve">0 | </v>
      </c>
      <c r="Y165" t="str">
        <v xml:space="preserve">0 | </v>
      </c>
      <c r="Z165" t="str">
        <v xml:space="preserve">0 | </v>
      </c>
      <c r="AA165" t="str">
        <v xml:space="preserve">0 | </v>
      </c>
      <c r="AB165" t="str">
        <v xml:space="preserve">0 | </v>
      </c>
      <c r="AC165" t="str">
        <v xml:space="preserve">0 | </v>
      </c>
      <c r="AD165" t="str">
        <v xml:space="preserve">0 | </v>
      </c>
      <c r="AE165" t="str">
        <v xml:space="preserve">0 | </v>
      </c>
      <c r="AF165" t="str">
        <v xml:space="preserve">0 | </v>
      </c>
      <c r="AG165" t="str">
        <v xml:space="preserve">0 | </v>
      </c>
      <c r="AH165" t="str">
        <v xml:space="preserve">0 | </v>
      </c>
      <c r="AI165" t="str">
        <v xml:space="preserve">0 | </v>
      </c>
      <c r="AJ165" t="str">
        <v xml:space="preserve">0 | </v>
      </c>
      <c r="AK165" t="str">
        <v xml:space="preserve">0 | </v>
      </c>
      <c r="AL165" t="str">
        <v xml:space="preserve">0 | </v>
      </c>
      <c r="AM165" t="str">
        <v xml:space="preserve">0 | </v>
      </c>
      <c r="AN165" t="str">
        <v xml:space="preserve">0 | </v>
      </c>
      <c r="AO165" t="str">
        <v xml:space="preserve">0 | </v>
      </c>
      <c r="AP165" t="str">
        <v xml:space="preserve">0 | </v>
      </c>
      <c r="AQ165" t="str">
        <v xml:space="preserve">0 | </v>
      </c>
      <c r="AR165" t="str">
        <v xml:space="preserve">0 | </v>
      </c>
      <c r="AS165" t="str">
        <v xml:space="preserve">0 | </v>
      </c>
      <c r="AT165" t="str">
        <v xml:space="preserve">0 | </v>
      </c>
      <c r="AU165" t="str">
        <v xml:space="preserve">0 | </v>
      </c>
      <c r="AV165" t="str">
        <v xml:space="preserve">0 | </v>
      </c>
      <c r="AW165" t="str">
        <v xml:space="preserve">0 | </v>
      </c>
      <c r="AX165" t="str">
        <v xml:space="preserve">0 | </v>
      </c>
      <c r="AY165" t="str">
        <v xml:space="preserve">0 | </v>
      </c>
      <c r="AZ165" t="str">
        <v xml:space="preserve">0 | </v>
      </c>
      <c r="BA165" t="str">
        <v xml:space="preserve">0 | </v>
      </c>
      <c r="BB165" t="str">
        <v xml:space="preserve">0 | </v>
      </c>
      <c r="BC165" t="str">
        <v xml:space="preserve">0 | </v>
      </c>
      <c r="BD165" t="str">
        <v xml:space="preserve">0 | </v>
      </c>
      <c r="BE165" t="str">
        <v xml:space="preserve">0 | </v>
      </c>
      <c r="BF165" t="str">
        <v xml:space="preserve">0 | </v>
      </c>
      <c r="BG165" t="str">
        <v xml:space="preserve">0 | </v>
      </c>
      <c r="BH165" t="str">
        <v xml:space="preserve">0 | </v>
      </c>
      <c r="BI165" t="str">
        <v xml:space="preserve">0 | </v>
      </c>
      <c r="BJ165" t="str">
        <v xml:space="preserve">0 | </v>
      </c>
      <c r="BK165" t="str">
        <v xml:space="preserve">0 | </v>
      </c>
      <c r="BL165" t="str">
        <v xml:space="preserve">0 | </v>
      </c>
      <c r="BM165" t="str">
        <v xml:space="preserve">0 | </v>
      </c>
      <c r="BN165" t="str">
        <v xml:space="preserve">0 | </v>
      </c>
      <c r="BO165" t="str">
        <v xml:space="preserve">0 | </v>
      </c>
      <c r="BP165" t="str">
        <v xml:space="preserve">0 | </v>
      </c>
      <c r="BQ165" t="str">
        <v xml:space="preserve">0 | </v>
      </c>
      <c r="BR165" t="str">
        <v xml:space="preserve">0 | </v>
      </c>
      <c r="BS165" t="str">
        <v xml:space="preserve">0 | </v>
      </c>
      <c r="BT165" t="str">
        <v xml:space="preserve">0 | </v>
      </c>
      <c r="BU165" t="str">
        <v xml:space="preserve">0 | </v>
      </c>
      <c r="BV165" t="str">
        <v xml:space="preserve">0 | </v>
      </c>
      <c r="BW165" t="str">
        <v xml:space="preserve">0 | </v>
      </c>
      <c r="BX165" t="str">
        <v xml:space="preserve">0 | </v>
      </c>
      <c r="BY165" t="str">
        <v xml:space="preserve">0 | </v>
      </c>
      <c r="BZ165" t="str">
        <v xml:space="preserve">0 | </v>
      </c>
      <c r="CA165" t="str">
        <v xml:space="preserve">0 | </v>
      </c>
      <c r="CB165" t="str">
        <v xml:space="preserve">0 | </v>
      </c>
      <c r="CC165" t="str">
        <v xml:space="preserve">0 | </v>
      </c>
      <c r="CD165" t="str">
        <v xml:space="preserve">0 | </v>
      </c>
      <c r="CE165" t="str">
        <v xml:space="preserve">0 | </v>
      </c>
      <c r="CF165" t="str">
        <v xml:space="preserve">0 | </v>
      </c>
      <c r="CG165" t="str">
        <v xml:space="preserve">0 | </v>
      </c>
      <c r="CH165" t="str">
        <v xml:space="preserve">0 | </v>
      </c>
      <c r="CI165" t="str">
        <v xml:space="preserve">0 | </v>
      </c>
      <c r="CJ165" t="str">
        <v xml:space="preserve">0 | </v>
      </c>
      <c r="CK165" t="str">
        <v xml:space="preserve">0 | </v>
      </c>
      <c r="CL165" t="str">
        <v xml:space="preserve">0 | </v>
      </c>
      <c r="CM165" t="str">
        <v xml:space="preserve">0 | </v>
      </c>
      <c r="CN165" t="str">
        <v xml:space="preserve">0 | </v>
      </c>
      <c r="CO165" t="str">
        <v xml:space="preserve">0 | </v>
      </c>
      <c r="CP165" t="str">
        <v xml:space="preserve">0 | </v>
      </c>
      <c r="CQ165" t="str">
        <v xml:space="preserve">0 | </v>
      </c>
      <c r="CR165" t="str">
        <v xml:space="preserve">0 | </v>
      </c>
      <c r="CS165" t="str">
        <v xml:space="preserve">0 | </v>
      </c>
      <c r="CT165" t="str">
        <v xml:space="preserve">0 | </v>
      </c>
      <c r="CU165" t="str">
        <v xml:space="preserve">0 | </v>
      </c>
      <c r="CV165" t="str">
        <v xml:space="preserve">0 | </v>
      </c>
      <c r="CW165" t="str">
        <v xml:space="preserve">0 | </v>
      </c>
      <c r="CX165" t="str">
        <v xml:space="preserve">0 | </v>
      </c>
      <c r="DQ165" cm="1">
        <f t="array" ref="DQ165:HM165">TRANSPOSE(_xlfn._xlws.SORT(_xlfn._xlws.FILTER(initialConditions[initial_conditions_level],initialConditions[experiment_ID]=A165)))</f>
        <v>0</v>
      </c>
      <c r="DR165">
        <v>0</v>
      </c>
      <c r="DS165">
        <v>0</v>
      </c>
      <c r="DT165">
        <v>0</v>
      </c>
      <c r="DU165">
        <v>0</v>
      </c>
      <c r="DV165">
        <v>0</v>
      </c>
      <c r="DW165">
        <v>0</v>
      </c>
      <c r="DX165">
        <v>0</v>
      </c>
      <c r="DY165">
        <v>0</v>
      </c>
      <c r="DZ165">
        <v>0</v>
      </c>
      <c r="EA165">
        <v>0</v>
      </c>
      <c r="EB165">
        <v>0</v>
      </c>
      <c r="EC165">
        <v>0</v>
      </c>
      <c r="ED165">
        <v>0</v>
      </c>
      <c r="EE165">
        <v>0</v>
      </c>
      <c r="EF165">
        <v>0</v>
      </c>
      <c r="EG165">
        <v>0</v>
      </c>
      <c r="EH165">
        <v>0</v>
      </c>
      <c r="EI165">
        <v>0</v>
      </c>
      <c r="EJ165">
        <v>0</v>
      </c>
      <c r="EK165">
        <v>0</v>
      </c>
      <c r="EL165">
        <v>0</v>
      </c>
      <c r="EM165">
        <v>0</v>
      </c>
      <c r="EN165">
        <v>0</v>
      </c>
      <c r="EO165">
        <v>0</v>
      </c>
      <c r="EP165">
        <v>0</v>
      </c>
      <c r="EQ165">
        <v>0</v>
      </c>
      <c r="ER165">
        <v>0</v>
      </c>
      <c r="ES165">
        <v>0</v>
      </c>
      <c r="ET165">
        <v>0</v>
      </c>
      <c r="EU165">
        <v>0</v>
      </c>
      <c r="EV165">
        <v>0</v>
      </c>
      <c r="EW165">
        <v>0</v>
      </c>
      <c r="EX165">
        <v>0</v>
      </c>
      <c r="EY165">
        <v>0</v>
      </c>
      <c r="EZ165">
        <v>0</v>
      </c>
      <c r="FA165">
        <v>0</v>
      </c>
      <c r="FB165">
        <v>0</v>
      </c>
      <c r="FC165">
        <v>0</v>
      </c>
      <c r="FD165">
        <v>0</v>
      </c>
      <c r="FE165">
        <v>0</v>
      </c>
      <c r="FF165">
        <v>0</v>
      </c>
      <c r="FG165">
        <v>0</v>
      </c>
      <c r="FH165">
        <v>0</v>
      </c>
      <c r="FI165">
        <v>0</v>
      </c>
      <c r="FJ165">
        <v>0</v>
      </c>
      <c r="FK165">
        <v>0</v>
      </c>
      <c r="FL165">
        <v>0</v>
      </c>
      <c r="FM165">
        <v>0</v>
      </c>
      <c r="FN165">
        <v>0</v>
      </c>
      <c r="FO165">
        <v>0</v>
      </c>
      <c r="FP165">
        <v>0</v>
      </c>
      <c r="FQ165">
        <v>0</v>
      </c>
      <c r="FR165">
        <v>0</v>
      </c>
      <c r="FS165">
        <v>0</v>
      </c>
      <c r="FT165">
        <v>0</v>
      </c>
      <c r="FU165">
        <v>0</v>
      </c>
      <c r="FV165">
        <v>0</v>
      </c>
      <c r="FW165">
        <v>0</v>
      </c>
      <c r="FX165">
        <v>0</v>
      </c>
      <c r="FY165">
        <v>0</v>
      </c>
      <c r="FZ165">
        <v>0</v>
      </c>
      <c r="GA165">
        <v>0</v>
      </c>
      <c r="GB165">
        <v>0</v>
      </c>
      <c r="GC165">
        <v>0</v>
      </c>
      <c r="GD165">
        <v>0</v>
      </c>
      <c r="GE165">
        <v>0</v>
      </c>
      <c r="GF165">
        <v>0</v>
      </c>
      <c r="GG165">
        <v>0</v>
      </c>
      <c r="GH165">
        <v>0</v>
      </c>
      <c r="GI165">
        <v>0</v>
      </c>
      <c r="GJ165">
        <v>0</v>
      </c>
      <c r="GK165">
        <v>0</v>
      </c>
      <c r="GL165">
        <v>0</v>
      </c>
      <c r="GM165">
        <v>0</v>
      </c>
      <c r="GN165">
        <v>0</v>
      </c>
      <c r="GO165">
        <v>0</v>
      </c>
      <c r="GP165">
        <v>0</v>
      </c>
      <c r="GQ165">
        <v>0</v>
      </c>
      <c r="GR165">
        <v>0</v>
      </c>
      <c r="GS165">
        <v>0</v>
      </c>
      <c r="GT165">
        <v>0</v>
      </c>
      <c r="GU165">
        <v>0</v>
      </c>
      <c r="GV165">
        <v>0</v>
      </c>
      <c r="GW165">
        <v>0</v>
      </c>
      <c r="GX165">
        <v>0</v>
      </c>
      <c r="GY165">
        <v>0</v>
      </c>
      <c r="GZ165">
        <v>0</v>
      </c>
      <c r="HA165">
        <v>0</v>
      </c>
      <c r="HB165">
        <v>0</v>
      </c>
      <c r="HC165">
        <v>0</v>
      </c>
      <c r="HD165">
        <v>0</v>
      </c>
      <c r="HE165">
        <v>0</v>
      </c>
      <c r="HF165">
        <v>0</v>
      </c>
      <c r="HG165">
        <v>0</v>
      </c>
      <c r="HH165">
        <v>0</v>
      </c>
      <c r="HI165">
        <v>0</v>
      </c>
      <c r="HJ165">
        <v>0</v>
      </c>
      <c r="HK165">
        <v>0</v>
      </c>
      <c r="HL165">
        <v>0</v>
      </c>
      <c r="HM165" t="str">
        <v/>
      </c>
    </row>
    <row r="166" spans="2:221" x14ac:dyDescent="0.35">
      <c r="B166" t="str" cm="1">
        <f t="array" ref="B166:CX166">TRANSPOSE(_xlfn._xlws.SORT(_xlfn._xlws.FILTER(initialConditions[initial_conditions_level]&amp;" | "&amp;initialConditions[initial_conditions_name],initialConditions[experiment_ID]=A166)))</f>
        <v xml:space="preserve"> | </v>
      </c>
      <c r="C166" t="str">
        <v xml:space="preserve">0 | </v>
      </c>
      <c r="D166" t="str">
        <v xml:space="preserve">0 | </v>
      </c>
      <c r="E166" t="str">
        <v xml:space="preserve">0 | </v>
      </c>
      <c r="F166" t="str">
        <v xml:space="preserve">0 | </v>
      </c>
      <c r="G166" t="str">
        <v xml:space="preserve">0 | </v>
      </c>
      <c r="H166" t="str">
        <v xml:space="preserve">0 | </v>
      </c>
      <c r="I166" t="str">
        <v xml:space="preserve">0 | </v>
      </c>
      <c r="J166" t="str">
        <v xml:space="preserve">0 | </v>
      </c>
      <c r="K166" t="str">
        <v xml:space="preserve">0 | </v>
      </c>
      <c r="L166" t="str">
        <v xml:space="preserve">0 | </v>
      </c>
      <c r="M166" t="str">
        <v xml:space="preserve">0 | </v>
      </c>
      <c r="N166" t="str">
        <v xml:space="preserve">0 | </v>
      </c>
      <c r="O166" t="str">
        <v xml:space="preserve">0 | </v>
      </c>
      <c r="P166" t="str">
        <v xml:space="preserve">0 | </v>
      </c>
      <c r="Q166" t="str">
        <v xml:space="preserve">0 | </v>
      </c>
      <c r="R166" t="str">
        <v xml:space="preserve">0 | </v>
      </c>
      <c r="S166" t="str">
        <v xml:space="preserve">0 | </v>
      </c>
      <c r="T166" t="str">
        <v xml:space="preserve">0 | </v>
      </c>
      <c r="U166" t="str">
        <v xml:space="preserve">0 | </v>
      </c>
      <c r="V166" t="str">
        <v xml:space="preserve">0 | </v>
      </c>
      <c r="W166" t="str">
        <v xml:space="preserve">0 | </v>
      </c>
      <c r="X166" t="str">
        <v xml:space="preserve">0 | </v>
      </c>
      <c r="Y166" t="str">
        <v xml:space="preserve">0 | </v>
      </c>
      <c r="Z166" t="str">
        <v xml:space="preserve">0 | </v>
      </c>
      <c r="AA166" t="str">
        <v xml:space="preserve">0 | </v>
      </c>
      <c r="AB166" t="str">
        <v xml:space="preserve">0 | </v>
      </c>
      <c r="AC166" t="str">
        <v xml:space="preserve">0 | </v>
      </c>
      <c r="AD166" t="str">
        <v xml:space="preserve">0 | </v>
      </c>
      <c r="AE166" t="str">
        <v xml:space="preserve">0 | </v>
      </c>
      <c r="AF166" t="str">
        <v xml:space="preserve">0 | </v>
      </c>
      <c r="AG166" t="str">
        <v xml:space="preserve">0 | </v>
      </c>
      <c r="AH166" t="str">
        <v xml:space="preserve">0 | </v>
      </c>
      <c r="AI166" t="str">
        <v xml:space="preserve">0 | </v>
      </c>
      <c r="AJ166" t="str">
        <v xml:space="preserve">0 | </v>
      </c>
      <c r="AK166" t="str">
        <v xml:space="preserve">0 | </v>
      </c>
      <c r="AL166" t="str">
        <v xml:space="preserve">0 | </v>
      </c>
      <c r="AM166" t="str">
        <v xml:space="preserve">0 | </v>
      </c>
      <c r="AN166" t="str">
        <v xml:space="preserve">0 | </v>
      </c>
      <c r="AO166" t="str">
        <v xml:space="preserve">0 | </v>
      </c>
      <c r="AP166" t="str">
        <v xml:space="preserve">0 | </v>
      </c>
      <c r="AQ166" t="str">
        <v xml:space="preserve">0 | </v>
      </c>
      <c r="AR166" t="str">
        <v xml:space="preserve">0 | </v>
      </c>
      <c r="AS166" t="str">
        <v xml:space="preserve">0 | </v>
      </c>
      <c r="AT166" t="str">
        <v xml:space="preserve">0 | </v>
      </c>
      <c r="AU166" t="str">
        <v xml:space="preserve">0 | </v>
      </c>
      <c r="AV166" t="str">
        <v xml:space="preserve">0 | </v>
      </c>
      <c r="AW166" t="str">
        <v xml:space="preserve">0 | </v>
      </c>
      <c r="AX166" t="str">
        <v xml:space="preserve">0 | </v>
      </c>
      <c r="AY166" t="str">
        <v xml:space="preserve">0 | </v>
      </c>
      <c r="AZ166" t="str">
        <v xml:space="preserve">0 | </v>
      </c>
      <c r="BA166" t="str">
        <v xml:space="preserve">0 | </v>
      </c>
      <c r="BB166" t="str">
        <v xml:space="preserve">0 | </v>
      </c>
      <c r="BC166" t="str">
        <v xml:space="preserve">0 | </v>
      </c>
      <c r="BD166" t="str">
        <v xml:space="preserve">0 | </v>
      </c>
      <c r="BE166" t="str">
        <v xml:space="preserve">0 | </v>
      </c>
      <c r="BF166" t="str">
        <v xml:space="preserve">0 | </v>
      </c>
      <c r="BG166" t="str">
        <v xml:space="preserve">0 | </v>
      </c>
      <c r="BH166" t="str">
        <v xml:space="preserve">0 | </v>
      </c>
      <c r="BI166" t="str">
        <v xml:space="preserve">0 | </v>
      </c>
      <c r="BJ166" t="str">
        <v xml:space="preserve">0 | </v>
      </c>
      <c r="BK166" t="str">
        <v xml:space="preserve">0 | </v>
      </c>
      <c r="BL166" t="str">
        <v xml:space="preserve">0 | </v>
      </c>
      <c r="BM166" t="str">
        <v xml:space="preserve">0 | </v>
      </c>
      <c r="BN166" t="str">
        <v xml:space="preserve">0 | </v>
      </c>
      <c r="BO166" t="str">
        <v xml:space="preserve">0 | </v>
      </c>
      <c r="BP166" t="str">
        <v xml:space="preserve">0 | </v>
      </c>
      <c r="BQ166" t="str">
        <v xml:space="preserve">0 | </v>
      </c>
      <c r="BR166" t="str">
        <v xml:space="preserve">0 | </v>
      </c>
      <c r="BS166" t="str">
        <v xml:space="preserve">0 | </v>
      </c>
      <c r="BT166" t="str">
        <v xml:space="preserve">0 | </v>
      </c>
      <c r="BU166" t="str">
        <v xml:space="preserve">0 | </v>
      </c>
      <c r="BV166" t="str">
        <v xml:space="preserve">0 | </v>
      </c>
      <c r="BW166" t="str">
        <v xml:space="preserve">0 | </v>
      </c>
      <c r="BX166" t="str">
        <v xml:space="preserve">0 | </v>
      </c>
      <c r="BY166" t="str">
        <v xml:space="preserve">0 | </v>
      </c>
      <c r="BZ166" t="str">
        <v xml:space="preserve">0 | </v>
      </c>
      <c r="CA166" t="str">
        <v xml:space="preserve">0 | </v>
      </c>
      <c r="CB166" t="str">
        <v xml:space="preserve">0 | </v>
      </c>
      <c r="CC166" t="str">
        <v xml:space="preserve">0 | </v>
      </c>
      <c r="CD166" t="str">
        <v xml:space="preserve">0 | </v>
      </c>
      <c r="CE166" t="str">
        <v xml:space="preserve">0 | </v>
      </c>
      <c r="CF166" t="str">
        <v xml:space="preserve">0 | </v>
      </c>
      <c r="CG166" t="str">
        <v xml:space="preserve">0 | </v>
      </c>
      <c r="CH166" t="str">
        <v xml:space="preserve">0 | </v>
      </c>
      <c r="CI166" t="str">
        <v xml:space="preserve">0 | </v>
      </c>
      <c r="CJ166" t="str">
        <v xml:space="preserve">0 | </v>
      </c>
      <c r="CK166" t="str">
        <v xml:space="preserve">0 | </v>
      </c>
      <c r="CL166" t="str">
        <v xml:space="preserve">0 | </v>
      </c>
      <c r="CM166" t="str">
        <v xml:space="preserve">0 | </v>
      </c>
      <c r="CN166" t="str">
        <v xml:space="preserve">0 | </v>
      </c>
      <c r="CO166" t="str">
        <v xml:space="preserve">0 | </v>
      </c>
      <c r="CP166" t="str">
        <v xml:space="preserve">0 | </v>
      </c>
      <c r="CQ166" t="str">
        <v xml:space="preserve">0 | </v>
      </c>
      <c r="CR166" t="str">
        <v xml:space="preserve">0 | </v>
      </c>
      <c r="CS166" t="str">
        <v xml:space="preserve">0 | </v>
      </c>
      <c r="CT166" t="str">
        <v xml:space="preserve">0 | </v>
      </c>
      <c r="CU166" t="str">
        <v xml:space="preserve">0 | </v>
      </c>
      <c r="CV166" t="str">
        <v xml:space="preserve">0 | </v>
      </c>
      <c r="CW166" t="str">
        <v xml:space="preserve">0 | </v>
      </c>
      <c r="CX166" t="str">
        <v xml:space="preserve">0 | </v>
      </c>
      <c r="DQ166" cm="1">
        <f t="array" ref="DQ166:HM166">TRANSPOSE(_xlfn._xlws.SORT(_xlfn._xlws.FILTER(initialConditions[initial_conditions_level],initialConditions[experiment_ID]=A166)))</f>
        <v>0</v>
      </c>
      <c r="DR166">
        <v>0</v>
      </c>
      <c r="DS166">
        <v>0</v>
      </c>
      <c r="DT166">
        <v>0</v>
      </c>
      <c r="DU166">
        <v>0</v>
      </c>
      <c r="DV166">
        <v>0</v>
      </c>
      <c r="DW166">
        <v>0</v>
      </c>
      <c r="DX166">
        <v>0</v>
      </c>
      <c r="DY166">
        <v>0</v>
      </c>
      <c r="DZ166">
        <v>0</v>
      </c>
      <c r="EA166">
        <v>0</v>
      </c>
      <c r="EB166">
        <v>0</v>
      </c>
      <c r="EC166">
        <v>0</v>
      </c>
      <c r="ED166">
        <v>0</v>
      </c>
      <c r="EE166">
        <v>0</v>
      </c>
      <c r="EF166">
        <v>0</v>
      </c>
      <c r="EG166">
        <v>0</v>
      </c>
      <c r="EH166">
        <v>0</v>
      </c>
      <c r="EI166">
        <v>0</v>
      </c>
      <c r="EJ166">
        <v>0</v>
      </c>
      <c r="EK166">
        <v>0</v>
      </c>
      <c r="EL166">
        <v>0</v>
      </c>
      <c r="EM166">
        <v>0</v>
      </c>
      <c r="EN166">
        <v>0</v>
      </c>
      <c r="EO166">
        <v>0</v>
      </c>
      <c r="EP166">
        <v>0</v>
      </c>
      <c r="EQ166">
        <v>0</v>
      </c>
      <c r="ER166">
        <v>0</v>
      </c>
      <c r="ES166">
        <v>0</v>
      </c>
      <c r="ET166">
        <v>0</v>
      </c>
      <c r="EU166">
        <v>0</v>
      </c>
      <c r="EV166">
        <v>0</v>
      </c>
      <c r="EW166">
        <v>0</v>
      </c>
      <c r="EX166">
        <v>0</v>
      </c>
      <c r="EY166">
        <v>0</v>
      </c>
      <c r="EZ166">
        <v>0</v>
      </c>
      <c r="FA166">
        <v>0</v>
      </c>
      <c r="FB166">
        <v>0</v>
      </c>
      <c r="FC166">
        <v>0</v>
      </c>
      <c r="FD166">
        <v>0</v>
      </c>
      <c r="FE166">
        <v>0</v>
      </c>
      <c r="FF166">
        <v>0</v>
      </c>
      <c r="FG166">
        <v>0</v>
      </c>
      <c r="FH166">
        <v>0</v>
      </c>
      <c r="FI166">
        <v>0</v>
      </c>
      <c r="FJ166">
        <v>0</v>
      </c>
      <c r="FK166">
        <v>0</v>
      </c>
      <c r="FL166">
        <v>0</v>
      </c>
      <c r="FM166">
        <v>0</v>
      </c>
      <c r="FN166">
        <v>0</v>
      </c>
      <c r="FO166">
        <v>0</v>
      </c>
      <c r="FP166">
        <v>0</v>
      </c>
      <c r="FQ166">
        <v>0</v>
      </c>
      <c r="FR166">
        <v>0</v>
      </c>
      <c r="FS166">
        <v>0</v>
      </c>
      <c r="FT166">
        <v>0</v>
      </c>
      <c r="FU166">
        <v>0</v>
      </c>
      <c r="FV166">
        <v>0</v>
      </c>
      <c r="FW166">
        <v>0</v>
      </c>
      <c r="FX166">
        <v>0</v>
      </c>
      <c r="FY166">
        <v>0</v>
      </c>
      <c r="FZ166">
        <v>0</v>
      </c>
      <c r="GA166">
        <v>0</v>
      </c>
      <c r="GB166">
        <v>0</v>
      </c>
      <c r="GC166">
        <v>0</v>
      </c>
      <c r="GD166">
        <v>0</v>
      </c>
      <c r="GE166">
        <v>0</v>
      </c>
      <c r="GF166">
        <v>0</v>
      </c>
      <c r="GG166">
        <v>0</v>
      </c>
      <c r="GH166">
        <v>0</v>
      </c>
      <c r="GI166">
        <v>0</v>
      </c>
      <c r="GJ166">
        <v>0</v>
      </c>
      <c r="GK166">
        <v>0</v>
      </c>
      <c r="GL166">
        <v>0</v>
      </c>
      <c r="GM166">
        <v>0</v>
      </c>
      <c r="GN166">
        <v>0</v>
      </c>
      <c r="GO166">
        <v>0</v>
      </c>
      <c r="GP166">
        <v>0</v>
      </c>
      <c r="GQ166">
        <v>0</v>
      </c>
      <c r="GR166">
        <v>0</v>
      </c>
      <c r="GS166">
        <v>0</v>
      </c>
      <c r="GT166">
        <v>0</v>
      </c>
      <c r="GU166">
        <v>0</v>
      </c>
      <c r="GV166">
        <v>0</v>
      </c>
      <c r="GW166">
        <v>0</v>
      </c>
      <c r="GX166">
        <v>0</v>
      </c>
      <c r="GY166">
        <v>0</v>
      </c>
      <c r="GZ166">
        <v>0</v>
      </c>
      <c r="HA166">
        <v>0</v>
      </c>
      <c r="HB166">
        <v>0</v>
      </c>
      <c r="HC166">
        <v>0</v>
      </c>
      <c r="HD166">
        <v>0</v>
      </c>
      <c r="HE166">
        <v>0</v>
      </c>
      <c r="HF166">
        <v>0</v>
      </c>
      <c r="HG166">
        <v>0</v>
      </c>
      <c r="HH166">
        <v>0</v>
      </c>
      <c r="HI166">
        <v>0</v>
      </c>
      <c r="HJ166">
        <v>0</v>
      </c>
      <c r="HK166">
        <v>0</v>
      </c>
      <c r="HL166">
        <v>0</v>
      </c>
      <c r="HM166" t="str">
        <v/>
      </c>
    </row>
    <row r="167" spans="2:221" x14ac:dyDescent="0.35">
      <c r="B167" t="str" cm="1">
        <f t="array" ref="B167:CX167">TRANSPOSE(_xlfn._xlws.SORT(_xlfn._xlws.FILTER(initialConditions[initial_conditions_level]&amp;" | "&amp;initialConditions[initial_conditions_name],initialConditions[experiment_ID]=A167)))</f>
        <v xml:space="preserve"> | </v>
      </c>
      <c r="C167" t="str">
        <v xml:space="preserve">0 | </v>
      </c>
      <c r="D167" t="str">
        <v xml:space="preserve">0 | </v>
      </c>
      <c r="E167" t="str">
        <v xml:space="preserve">0 | </v>
      </c>
      <c r="F167" t="str">
        <v xml:space="preserve">0 | </v>
      </c>
      <c r="G167" t="str">
        <v xml:space="preserve">0 | </v>
      </c>
      <c r="H167" t="str">
        <v xml:space="preserve">0 | </v>
      </c>
      <c r="I167" t="str">
        <v xml:space="preserve">0 | </v>
      </c>
      <c r="J167" t="str">
        <v xml:space="preserve">0 | </v>
      </c>
      <c r="K167" t="str">
        <v xml:space="preserve">0 | </v>
      </c>
      <c r="L167" t="str">
        <v xml:space="preserve">0 | </v>
      </c>
      <c r="M167" t="str">
        <v xml:space="preserve">0 | </v>
      </c>
      <c r="N167" t="str">
        <v xml:space="preserve">0 | </v>
      </c>
      <c r="O167" t="str">
        <v xml:space="preserve">0 | </v>
      </c>
      <c r="P167" t="str">
        <v xml:space="preserve">0 | </v>
      </c>
      <c r="Q167" t="str">
        <v xml:space="preserve">0 | </v>
      </c>
      <c r="R167" t="str">
        <v xml:space="preserve">0 | </v>
      </c>
      <c r="S167" t="str">
        <v xml:space="preserve">0 | </v>
      </c>
      <c r="T167" t="str">
        <v xml:space="preserve">0 | </v>
      </c>
      <c r="U167" t="str">
        <v xml:space="preserve">0 | </v>
      </c>
      <c r="V167" t="str">
        <v xml:space="preserve">0 | </v>
      </c>
      <c r="W167" t="str">
        <v xml:space="preserve">0 | </v>
      </c>
      <c r="X167" t="str">
        <v xml:space="preserve">0 | </v>
      </c>
      <c r="Y167" t="str">
        <v xml:space="preserve">0 | </v>
      </c>
      <c r="Z167" t="str">
        <v xml:space="preserve">0 | </v>
      </c>
      <c r="AA167" t="str">
        <v xml:space="preserve">0 | </v>
      </c>
      <c r="AB167" t="str">
        <v xml:space="preserve">0 | </v>
      </c>
      <c r="AC167" t="str">
        <v xml:space="preserve">0 | </v>
      </c>
      <c r="AD167" t="str">
        <v xml:space="preserve">0 | </v>
      </c>
      <c r="AE167" t="str">
        <v xml:space="preserve">0 | </v>
      </c>
      <c r="AF167" t="str">
        <v xml:space="preserve">0 | </v>
      </c>
      <c r="AG167" t="str">
        <v xml:space="preserve">0 | </v>
      </c>
      <c r="AH167" t="str">
        <v xml:space="preserve">0 | </v>
      </c>
      <c r="AI167" t="str">
        <v xml:space="preserve">0 | </v>
      </c>
      <c r="AJ167" t="str">
        <v xml:space="preserve">0 | </v>
      </c>
      <c r="AK167" t="str">
        <v xml:space="preserve">0 | </v>
      </c>
      <c r="AL167" t="str">
        <v xml:space="preserve">0 | </v>
      </c>
      <c r="AM167" t="str">
        <v xml:space="preserve">0 | </v>
      </c>
      <c r="AN167" t="str">
        <v xml:space="preserve">0 | </v>
      </c>
      <c r="AO167" t="str">
        <v xml:space="preserve">0 | </v>
      </c>
      <c r="AP167" t="str">
        <v xml:space="preserve">0 | </v>
      </c>
      <c r="AQ167" t="str">
        <v xml:space="preserve">0 | </v>
      </c>
      <c r="AR167" t="str">
        <v xml:space="preserve">0 | </v>
      </c>
      <c r="AS167" t="str">
        <v xml:space="preserve">0 | </v>
      </c>
      <c r="AT167" t="str">
        <v xml:space="preserve">0 | </v>
      </c>
      <c r="AU167" t="str">
        <v xml:space="preserve">0 | </v>
      </c>
      <c r="AV167" t="str">
        <v xml:space="preserve">0 | </v>
      </c>
      <c r="AW167" t="str">
        <v xml:space="preserve">0 | </v>
      </c>
      <c r="AX167" t="str">
        <v xml:space="preserve">0 | </v>
      </c>
      <c r="AY167" t="str">
        <v xml:space="preserve">0 | </v>
      </c>
      <c r="AZ167" t="str">
        <v xml:space="preserve">0 | </v>
      </c>
      <c r="BA167" t="str">
        <v xml:space="preserve">0 | </v>
      </c>
      <c r="BB167" t="str">
        <v xml:space="preserve">0 | </v>
      </c>
      <c r="BC167" t="str">
        <v xml:space="preserve">0 | </v>
      </c>
      <c r="BD167" t="str">
        <v xml:space="preserve">0 | </v>
      </c>
      <c r="BE167" t="str">
        <v xml:space="preserve">0 | </v>
      </c>
      <c r="BF167" t="str">
        <v xml:space="preserve">0 | </v>
      </c>
      <c r="BG167" t="str">
        <v xml:space="preserve">0 | </v>
      </c>
      <c r="BH167" t="str">
        <v xml:space="preserve">0 | </v>
      </c>
      <c r="BI167" t="str">
        <v xml:space="preserve">0 | </v>
      </c>
      <c r="BJ167" t="str">
        <v xml:space="preserve">0 | </v>
      </c>
      <c r="BK167" t="str">
        <v xml:space="preserve">0 | </v>
      </c>
      <c r="BL167" t="str">
        <v xml:space="preserve">0 | </v>
      </c>
      <c r="BM167" t="str">
        <v xml:space="preserve">0 | </v>
      </c>
      <c r="BN167" t="str">
        <v xml:space="preserve">0 | </v>
      </c>
      <c r="BO167" t="str">
        <v xml:space="preserve">0 | </v>
      </c>
      <c r="BP167" t="str">
        <v xml:space="preserve">0 | </v>
      </c>
      <c r="BQ167" t="str">
        <v xml:space="preserve">0 | </v>
      </c>
      <c r="BR167" t="str">
        <v xml:space="preserve">0 | </v>
      </c>
      <c r="BS167" t="str">
        <v xml:space="preserve">0 | </v>
      </c>
      <c r="BT167" t="str">
        <v xml:space="preserve">0 | </v>
      </c>
      <c r="BU167" t="str">
        <v xml:space="preserve">0 | </v>
      </c>
      <c r="BV167" t="str">
        <v xml:space="preserve">0 | </v>
      </c>
      <c r="BW167" t="str">
        <v xml:space="preserve">0 | </v>
      </c>
      <c r="BX167" t="str">
        <v xml:space="preserve">0 | </v>
      </c>
      <c r="BY167" t="str">
        <v xml:space="preserve">0 | </v>
      </c>
      <c r="BZ167" t="str">
        <v xml:space="preserve">0 | </v>
      </c>
      <c r="CA167" t="str">
        <v xml:space="preserve">0 | </v>
      </c>
      <c r="CB167" t="str">
        <v xml:space="preserve">0 | </v>
      </c>
      <c r="CC167" t="str">
        <v xml:space="preserve">0 | </v>
      </c>
      <c r="CD167" t="str">
        <v xml:space="preserve">0 | </v>
      </c>
      <c r="CE167" t="str">
        <v xml:space="preserve">0 | </v>
      </c>
      <c r="CF167" t="str">
        <v xml:space="preserve">0 | </v>
      </c>
      <c r="CG167" t="str">
        <v xml:space="preserve">0 | </v>
      </c>
      <c r="CH167" t="str">
        <v xml:space="preserve">0 | </v>
      </c>
      <c r="CI167" t="str">
        <v xml:space="preserve">0 | </v>
      </c>
      <c r="CJ167" t="str">
        <v xml:space="preserve">0 | </v>
      </c>
      <c r="CK167" t="str">
        <v xml:space="preserve">0 | </v>
      </c>
      <c r="CL167" t="str">
        <v xml:space="preserve">0 | </v>
      </c>
      <c r="CM167" t="str">
        <v xml:space="preserve">0 | </v>
      </c>
      <c r="CN167" t="str">
        <v xml:space="preserve">0 | </v>
      </c>
      <c r="CO167" t="str">
        <v xml:space="preserve">0 | </v>
      </c>
      <c r="CP167" t="str">
        <v xml:space="preserve">0 | </v>
      </c>
      <c r="CQ167" t="str">
        <v xml:space="preserve">0 | </v>
      </c>
      <c r="CR167" t="str">
        <v xml:space="preserve">0 | </v>
      </c>
      <c r="CS167" t="str">
        <v xml:space="preserve">0 | </v>
      </c>
      <c r="CT167" t="str">
        <v xml:space="preserve">0 | </v>
      </c>
      <c r="CU167" t="str">
        <v xml:space="preserve">0 | </v>
      </c>
      <c r="CV167" t="str">
        <v xml:space="preserve">0 | </v>
      </c>
      <c r="CW167" t="str">
        <v xml:space="preserve">0 | </v>
      </c>
      <c r="CX167" t="str">
        <v xml:space="preserve">0 | </v>
      </c>
      <c r="DQ167" cm="1">
        <f t="array" ref="DQ167:HM167">TRANSPOSE(_xlfn._xlws.SORT(_xlfn._xlws.FILTER(initialConditions[initial_conditions_level],initialConditions[experiment_ID]=A167)))</f>
        <v>0</v>
      </c>
      <c r="DR167">
        <v>0</v>
      </c>
      <c r="DS167">
        <v>0</v>
      </c>
      <c r="DT167">
        <v>0</v>
      </c>
      <c r="DU167">
        <v>0</v>
      </c>
      <c r="DV167">
        <v>0</v>
      </c>
      <c r="DW167">
        <v>0</v>
      </c>
      <c r="DX167">
        <v>0</v>
      </c>
      <c r="DY167">
        <v>0</v>
      </c>
      <c r="DZ167">
        <v>0</v>
      </c>
      <c r="EA167">
        <v>0</v>
      </c>
      <c r="EB167">
        <v>0</v>
      </c>
      <c r="EC167">
        <v>0</v>
      </c>
      <c r="ED167">
        <v>0</v>
      </c>
      <c r="EE167">
        <v>0</v>
      </c>
      <c r="EF167">
        <v>0</v>
      </c>
      <c r="EG167">
        <v>0</v>
      </c>
      <c r="EH167">
        <v>0</v>
      </c>
      <c r="EI167">
        <v>0</v>
      </c>
      <c r="EJ167">
        <v>0</v>
      </c>
      <c r="EK167">
        <v>0</v>
      </c>
      <c r="EL167">
        <v>0</v>
      </c>
      <c r="EM167">
        <v>0</v>
      </c>
      <c r="EN167">
        <v>0</v>
      </c>
      <c r="EO167">
        <v>0</v>
      </c>
      <c r="EP167">
        <v>0</v>
      </c>
      <c r="EQ167">
        <v>0</v>
      </c>
      <c r="ER167">
        <v>0</v>
      </c>
      <c r="ES167">
        <v>0</v>
      </c>
      <c r="ET167">
        <v>0</v>
      </c>
      <c r="EU167">
        <v>0</v>
      </c>
      <c r="EV167">
        <v>0</v>
      </c>
      <c r="EW167">
        <v>0</v>
      </c>
      <c r="EX167">
        <v>0</v>
      </c>
      <c r="EY167">
        <v>0</v>
      </c>
      <c r="EZ167">
        <v>0</v>
      </c>
      <c r="FA167">
        <v>0</v>
      </c>
      <c r="FB167">
        <v>0</v>
      </c>
      <c r="FC167">
        <v>0</v>
      </c>
      <c r="FD167">
        <v>0</v>
      </c>
      <c r="FE167">
        <v>0</v>
      </c>
      <c r="FF167">
        <v>0</v>
      </c>
      <c r="FG167">
        <v>0</v>
      </c>
      <c r="FH167">
        <v>0</v>
      </c>
      <c r="FI167">
        <v>0</v>
      </c>
      <c r="FJ167">
        <v>0</v>
      </c>
      <c r="FK167">
        <v>0</v>
      </c>
      <c r="FL167">
        <v>0</v>
      </c>
      <c r="FM167">
        <v>0</v>
      </c>
      <c r="FN167">
        <v>0</v>
      </c>
      <c r="FO167">
        <v>0</v>
      </c>
      <c r="FP167">
        <v>0</v>
      </c>
      <c r="FQ167">
        <v>0</v>
      </c>
      <c r="FR167">
        <v>0</v>
      </c>
      <c r="FS167">
        <v>0</v>
      </c>
      <c r="FT167">
        <v>0</v>
      </c>
      <c r="FU167">
        <v>0</v>
      </c>
      <c r="FV167">
        <v>0</v>
      </c>
      <c r="FW167">
        <v>0</v>
      </c>
      <c r="FX167">
        <v>0</v>
      </c>
      <c r="FY167">
        <v>0</v>
      </c>
      <c r="FZ167">
        <v>0</v>
      </c>
      <c r="GA167">
        <v>0</v>
      </c>
      <c r="GB167">
        <v>0</v>
      </c>
      <c r="GC167">
        <v>0</v>
      </c>
      <c r="GD167">
        <v>0</v>
      </c>
      <c r="GE167">
        <v>0</v>
      </c>
      <c r="GF167">
        <v>0</v>
      </c>
      <c r="GG167">
        <v>0</v>
      </c>
      <c r="GH167">
        <v>0</v>
      </c>
      <c r="GI167">
        <v>0</v>
      </c>
      <c r="GJ167">
        <v>0</v>
      </c>
      <c r="GK167">
        <v>0</v>
      </c>
      <c r="GL167">
        <v>0</v>
      </c>
      <c r="GM167">
        <v>0</v>
      </c>
      <c r="GN167">
        <v>0</v>
      </c>
      <c r="GO167">
        <v>0</v>
      </c>
      <c r="GP167">
        <v>0</v>
      </c>
      <c r="GQ167">
        <v>0</v>
      </c>
      <c r="GR167">
        <v>0</v>
      </c>
      <c r="GS167">
        <v>0</v>
      </c>
      <c r="GT167">
        <v>0</v>
      </c>
      <c r="GU167">
        <v>0</v>
      </c>
      <c r="GV167">
        <v>0</v>
      </c>
      <c r="GW167">
        <v>0</v>
      </c>
      <c r="GX167">
        <v>0</v>
      </c>
      <c r="GY167">
        <v>0</v>
      </c>
      <c r="GZ167">
        <v>0</v>
      </c>
      <c r="HA167">
        <v>0</v>
      </c>
      <c r="HB167">
        <v>0</v>
      </c>
      <c r="HC167">
        <v>0</v>
      </c>
      <c r="HD167">
        <v>0</v>
      </c>
      <c r="HE167">
        <v>0</v>
      </c>
      <c r="HF167">
        <v>0</v>
      </c>
      <c r="HG167">
        <v>0</v>
      </c>
      <c r="HH167">
        <v>0</v>
      </c>
      <c r="HI167">
        <v>0</v>
      </c>
      <c r="HJ167">
        <v>0</v>
      </c>
      <c r="HK167">
        <v>0</v>
      </c>
      <c r="HL167">
        <v>0</v>
      </c>
      <c r="HM167" t="str">
        <v/>
      </c>
    </row>
    <row r="168" spans="2:221" x14ac:dyDescent="0.35">
      <c r="B168" t="str" cm="1">
        <f t="array" ref="B168:CX168">TRANSPOSE(_xlfn._xlws.SORT(_xlfn._xlws.FILTER(initialConditions[initial_conditions_level]&amp;" | "&amp;initialConditions[initial_conditions_name],initialConditions[experiment_ID]=A168)))</f>
        <v xml:space="preserve"> | </v>
      </c>
      <c r="C168" t="str">
        <v xml:space="preserve">0 | </v>
      </c>
      <c r="D168" t="str">
        <v xml:space="preserve">0 | </v>
      </c>
      <c r="E168" t="str">
        <v xml:space="preserve">0 | </v>
      </c>
      <c r="F168" t="str">
        <v xml:space="preserve">0 | </v>
      </c>
      <c r="G168" t="str">
        <v xml:space="preserve">0 | </v>
      </c>
      <c r="H168" t="str">
        <v xml:space="preserve">0 | </v>
      </c>
      <c r="I168" t="str">
        <v xml:space="preserve">0 | </v>
      </c>
      <c r="J168" t="str">
        <v xml:space="preserve">0 | </v>
      </c>
      <c r="K168" t="str">
        <v xml:space="preserve">0 | </v>
      </c>
      <c r="L168" t="str">
        <v xml:space="preserve">0 | </v>
      </c>
      <c r="M168" t="str">
        <v xml:space="preserve">0 | </v>
      </c>
      <c r="N168" t="str">
        <v xml:space="preserve">0 | </v>
      </c>
      <c r="O168" t="str">
        <v xml:space="preserve">0 | </v>
      </c>
      <c r="P168" t="str">
        <v xml:space="preserve">0 | </v>
      </c>
      <c r="Q168" t="str">
        <v xml:space="preserve">0 | </v>
      </c>
      <c r="R168" t="str">
        <v xml:space="preserve">0 | </v>
      </c>
      <c r="S168" t="str">
        <v xml:space="preserve">0 | </v>
      </c>
      <c r="T168" t="str">
        <v xml:space="preserve">0 | </v>
      </c>
      <c r="U168" t="str">
        <v xml:space="preserve">0 | </v>
      </c>
      <c r="V168" t="str">
        <v xml:space="preserve">0 | </v>
      </c>
      <c r="W168" t="str">
        <v xml:space="preserve">0 | </v>
      </c>
      <c r="X168" t="str">
        <v xml:space="preserve">0 | </v>
      </c>
      <c r="Y168" t="str">
        <v xml:space="preserve">0 | </v>
      </c>
      <c r="Z168" t="str">
        <v xml:space="preserve">0 | </v>
      </c>
      <c r="AA168" t="str">
        <v xml:space="preserve">0 | </v>
      </c>
      <c r="AB168" t="str">
        <v xml:space="preserve">0 | </v>
      </c>
      <c r="AC168" t="str">
        <v xml:space="preserve">0 | </v>
      </c>
      <c r="AD168" t="str">
        <v xml:space="preserve">0 | </v>
      </c>
      <c r="AE168" t="str">
        <v xml:space="preserve">0 | </v>
      </c>
      <c r="AF168" t="str">
        <v xml:space="preserve">0 | </v>
      </c>
      <c r="AG168" t="str">
        <v xml:space="preserve">0 | </v>
      </c>
      <c r="AH168" t="str">
        <v xml:space="preserve">0 | </v>
      </c>
      <c r="AI168" t="str">
        <v xml:space="preserve">0 | </v>
      </c>
      <c r="AJ168" t="str">
        <v xml:space="preserve">0 | </v>
      </c>
      <c r="AK168" t="str">
        <v xml:space="preserve">0 | </v>
      </c>
      <c r="AL168" t="str">
        <v xml:space="preserve">0 | </v>
      </c>
      <c r="AM168" t="str">
        <v xml:space="preserve">0 | </v>
      </c>
      <c r="AN168" t="str">
        <v xml:space="preserve">0 | </v>
      </c>
      <c r="AO168" t="str">
        <v xml:space="preserve">0 | </v>
      </c>
      <c r="AP168" t="str">
        <v xml:space="preserve">0 | </v>
      </c>
      <c r="AQ168" t="str">
        <v xml:space="preserve">0 | </v>
      </c>
      <c r="AR168" t="str">
        <v xml:space="preserve">0 | </v>
      </c>
      <c r="AS168" t="str">
        <v xml:space="preserve">0 | </v>
      </c>
      <c r="AT168" t="str">
        <v xml:space="preserve">0 | </v>
      </c>
      <c r="AU168" t="str">
        <v xml:space="preserve">0 | </v>
      </c>
      <c r="AV168" t="str">
        <v xml:space="preserve">0 | </v>
      </c>
      <c r="AW168" t="str">
        <v xml:space="preserve">0 | </v>
      </c>
      <c r="AX168" t="str">
        <v xml:space="preserve">0 | </v>
      </c>
      <c r="AY168" t="str">
        <v xml:space="preserve">0 | </v>
      </c>
      <c r="AZ168" t="str">
        <v xml:space="preserve">0 | </v>
      </c>
      <c r="BA168" t="str">
        <v xml:space="preserve">0 | </v>
      </c>
      <c r="BB168" t="str">
        <v xml:space="preserve">0 | </v>
      </c>
      <c r="BC168" t="str">
        <v xml:space="preserve">0 | </v>
      </c>
      <c r="BD168" t="str">
        <v xml:space="preserve">0 | </v>
      </c>
      <c r="BE168" t="str">
        <v xml:space="preserve">0 | </v>
      </c>
      <c r="BF168" t="str">
        <v xml:space="preserve">0 | </v>
      </c>
      <c r="BG168" t="str">
        <v xml:space="preserve">0 | </v>
      </c>
      <c r="BH168" t="str">
        <v xml:space="preserve">0 | </v>
      </c>
      <c r="BI168" t="str">
        <v xml:space="preserve">0 | </v>
      </c>
      <c r="BJ168" t="str">
        <v xml:space="preserve">0 | </v>
      </c>
      <c r="BK168" t="str">
        <v xml:space="preserve">0 | </v>
      </c>
      <c r="BL168" t="str">
        <v xml:space="preserve">0 | </v>
      </c>
      <c r="BM168" t="str">
        <v xml:space="preserve">0 | </v>
      </c>
      <c r="BN168" t="str">
        <v xml:space="preserve">0 | </v>
      </c>
      <c r="BO168" t="str">
        <v xml:space="preserve">0 | </v>
      </c>
      <c r="BP168" t="str">
        <v xml:space="preserve">0 | </v>
      </c>
      <c r="BQ168" t="str">
        <v xml:space="preserve">0 | </v>
      </c>
      <c r="BR168" t="str">
        <v xml:space="preserve">0 | </v>
      </c>
      <c r="BS168" t="str">
        <v xml:space="preserve">0 | </v>
      </c>
      <c r="BT168" t="str">
        <v xml:space="preserve">0 | </v>
      </c>
      <c r="BU168" t="str">
        <v xml:space="preserve">0 | </v>
      </c>
      <c r="BV168" t="str">
        <v xml:space="preserve">0 | </v>
      </c>
      <c r="BW168" t="str">
        <v xml:space="preserve">0 | </v>
      </c>
      <c r="BX168" t="str">
        <v xml:space="preserve">0 | </v>
      </c>
      <c r="BY168" t="str">
        <v xml:space="preserve">0 | </v>
      </c>
      <c r="BZ168" t="str">
        <v xml:space="preserve">0 | </v>
      </c>
      <c r="CA168" t="str">
        <v xml:space="preserve">0 | </v>
      </c>
      <c r="CB168" t="str">
        <v xml:space="preserve">0 | </v>
      </c>
      <c r="CC168" t="str">
        <v xml:space="preserve">0 | </v>
      </c>
      <c r="CD168" t="str">
        <v xml:space="preserve">0 | </v>
      </c>
      <c r="CE168" t="str">
        <v xml:space="preserve">0 | </v>
      </c>
      <c r="CF168" t="str">
        <v xml:space="preserve">0 | </v>
      </c>
      <c r="CG168" t="str">
        <v xml:space="preserve">0 | </v>
      </c>
      <c r="CH168" t="str">
        <v xml:space="preserve">0 | </v>
      </c>
      <c r="CI168" t="str">
        <v xml:space="preserve">0 | </v>
      </c>
      <c r="CJ168" t="str">
        <v xml:space="preserve">0 | </v>
      </c>
      <c r="CK168" t="str">
        <v xml:space="preserve">0 | </v>
      </c>
      <c r="CL168" t="str">
        <v xml:space="preserve">0 | </v>
      </c>
      <c r="CM168" t="str">
        <v xml:space="preserve">0 | </v>
      </c>
      <c r="CN168" t="str">
        <v xml:space="preserve">0 | </v>
      </c>
      <c r="CO168" t="str">
        <v xml:space="preserve">0 | </v>
      </c>
      <c r="CP168" t="str">
        <v xml:space="preserve">0 | </v>
      </c>
      <c r="CQ168" t="str">
        <v xml:space="preserve">0 | </v>
      </c>
      <c r="CR168" t="str">
        <v xml:space="preserve">0 | </v>
      </c>
      <c r="CS168" t="str">
        <v xml:space="preserve">0 | </v>
      </c>
      <c r="CT168" t="str">
        <v xml:space="preserve">0 | </v>
      </c>
      <c r="CU168" t="str">
        <v xml:space="preserve">0 | </v>
      </c>
      <c r="CV168" t="str">
        <v xml:space="preserve">0 | </v>
      </c>
      <c r="CW168" t="str">
        <v xml:space="preserve">0 | </v>
      </c>
      <c r="CX168" t="str">
        <v xml:space="preserve">0 | </v>
      </c>
      <c r="DQ168" cm="1">
        <f t="array" ref="DQ168:HM168">TRANSPOSE(_xlfn._xlws.SORT(_xlfn._xlws.FILTER(initialConditions[initial_conditions_level],initialConditions[experiment_ID]=A168)))</f>
        <v>0</v>
      </c>
      <c r="DR168">
        <v>0</v>
      </c>
      <c r="DS168">
        <v>0</v>
      </c>
      <c r="DT168">
        <v>0</v>
      </c>
      <c r="DU168">
        <v>0</v>
      </c>
      <c r="DV168">
        <v>0</v>
      </c>
      <c r="DW168">
        <v>0</v>
      </c>
      <c r="DX168">
        <v>0</v>
      </c>
      <c r="DY168">
        <v>0</v>
      </c>
      <c r="DZ168">
        <v>0</v>
      </c>
      <c r="EA168">
        <v>0</v>
      </c>
      <c r="EB168">
        <v>0</v>
      </c>
      <c r="EC168">
        <v>0</v>
      </c>
      <c r="ED168">
        <v>0</v>
      </c>
      <c r="EE168">
        <v>0</v>
      </c>
      <c r="EF168">
        <v>0</v>
      </c>
      <c r="EG168">
        <v>0</v>
      </c>
      <c r="EH168">
        <v>0</v>
      </c>
      <c r="EI168">
        <v>0</v>
      </c>
      <c r="EJ168">
        <v>0</v>
      </c>
      <c r="EK168">
        <v>0</v>
      </c>
      <c r="EL168">
        <v>0</v>
      </c>
      <c r="EM168">
        <v>0</v>
      </c>
      <c r="EN168">
        <v>0</v>
      </c>
      <c r="EO168">
        <v>0</v>
      </c>
      <c r="EP168">
        <v>0</v>
      </c>
      <c r="EQ168">
        <v>0</v>
      </c>
      <c r="ER168">
        <v>0</v>
      </c>
      <c r="ES168">
        <v>0</v>
      </c>
      <c r="ET168">
        <v>0</v>
      </c>
      <c r="EU168">
        <v>0</v>
      </c>
      <c r="EV168">
        <v>0</v>
      </c>
      <c r="EW168">
        <v>0</v>
      </c>
      <c r="EX168">
        <v>0</v>
      </c>
      <c r="EY168">
        <v>0</v>
      </c>
      <c r="EZ168">
        <v>0</v>
      </c>
      <c r="FA168">
        <v>0</v>
      </c>
      <c r="FB168">
        <v>0</v>
      </c>
      <c r="FC168">
        <v>0</v>
      </c>
      <c r="FD168">
        <v>0</v>
      </c>
      <c r="FE168">
        <v>0</v>
      </c>
      <c r="FF168">
        <v>0</v>
      </c>
      <c r="FG168">
        <v>0</v>
      </c>
      <c r="FH168">
        <v>0</v>
      </c>
      <c r="FI168">
        <v>0</v>
      </c>
      <c r="FJ168">
        <v>0</v>
      </c>
      <c r="FK168">
        <v>0</v>
      </c>
      <c r="FL168">
        <v>0</v>
      </c>
      <c r="FM168">
        <v>0</v>
      </c>
      <c r="FN168">
        <v>0</v>
      </c>
      <c r="FO168">
        <v>0</v>
      </c>
      <c r="FP168">
        <v>0</v>
      </c>
      <c r="FQ168">
        <v>0</v>
      </c>
      <c r="FR168">
        <v>0</v>
      </c>
      <c r="FS168">
        <v>0</v>
      </c>
      <c r="FT168">
        <v>0</v>
      </c>
      <c r="FU168">
        <v>0</v>
      </c>
      <c r="FV168">
        <v>0</v>
      </c>
      <c r="FW168">
        <v>0</v>
      </c>
      <c r="FX168">
        <v>0</v>
      </c>
      <c r="FY168">
        <v>0</v>
      </c>
      <c r="FZ168">
        <v>0</v>
      </c>
      <c r="GA168">
        <v>0</v>
      </c>
      <c r="GB168">
        <v>0</v>
      </c>
      <c r="GC168">
        <v>0</v>
      </c>
      <c r="GD168">
        <v>0</v>
      </c>
      <c r="GE168">
        <v>0</v>
      </c>
      <c r="GF168">
        <v>0</v>
      </c>
      <c r="GG168">
        <v>0</v>
      </c>
      <c r="GH168">
        <v>0</v>
      </c>
      <c r="GI168">
        <v>0</v>
      </c>
      <c r="GJ168">
        <v>0</v>
      </c>
      <c r="GK168">
        <v>0</v>
      </c>
      <c r="GL168">
        <v>0</v>
      </c>
      <c r="GM168">
        <v>0</v>
      </c>
      <c r="GN168">
        <v>0</v>
      </c>
      <c r="GO168">
        <v>0</v>
      </c>
      <c r="GP168">
        <v>0</v>
      </c>
      <c r="GQ168">
        <v>0</v>
      </c>
      <c r="GR168">
        <v>0</v>
      </c>
      <c r="GS168">
        <v>0</v>
      </c>
      <c r="GT168">
        <v>0</v>
      </c>
      <c r="GU168">
        <v>0</v>
      </c>
      <c r="GV168">
        <v>0</v>
      </c>
      <c r="GW168">
        <v>0</v>
      </c>
      <c r="GX168">
        <v>0</v>
      </c>
      <c r="GY168">
        <v>0</v>
      </c>
      <c r="GZ168">
        <v>0</v>
      </c>
      <c r="HA168">
        <v>0</v>
      </c>
      <c r="HB168">
        <v>0</v>
      </c>
      <c r="HC168">
        <v>0</v>
      </c>
      <c r="HD168">
        <v>0</v>
      </c>
      <c r="HE168">
        <v>0</v>
      </c>
      <c r="HF168">
        <v>0</v>
      </c>
      <c r="HG168">
        <v>0</v>
      </c>
      <c r="HH168">
        <v>0</v>
      </c>
      <c r="HI168">
        <v>0</v>
      </c>
      <c r="HJ168">
        <v>0</v>
      </c>
      <c r="HK168">
        <v>0</v>
      </c>
      <c r="HL168">
        <v>0</v>
      </c>
      <c r="HM168" t="str">
        <v/>
      </c>
    </row>
    <row r="169" spans="2:221" x14ac:dyDescent="0.35">
      <c r="B169" t="str" cm="1">
        <f t="array" ref="B169:CX169">TRANSPOSE(_xlfn._xlws.SORT(_xlfn._xlws.FILTER(initialConditions[initial_conditions_level]&amp;" | "&amp;initialConditions[initial_conditions_name],initialConditions[experiment_ID]=A169)))</f>
        <v xml:space="preserve"> | </v>
      </c>
      <c r="C169" t="str">
        <v xml:space="preserve">0 | </v>
      </c>
      <c r="D169" t="str">
        <v xml:space="preserve">0 | </v>
      </c>
      <c r="E169" t="str">
        <v xml:space="preserve">0 | </v>
      </c>
      <c r="F169" t="str">
        <v xml:space="preserve">0 | </v>
      </c>
      <c r="G169" t="str">
        <v xml:space="preserve">0 | </v>
      </c>
      <c r="H169" t="str">
        <v xml:space="preserve">0 | </v>
      </c>
      <c r="I169" t="str">
        <v xml:space="preserve">0 | </v>
      </c>
      <c r="J169" t="str">
        <v xml:space="preserve">0 | </v>
      </c>
      <c r="K169" t="str">
        <v xml:space="preserve">0 | </v>
      </c>
      <c r="L169" t="str">
        <v xml:space="preserve">0 | </v>
      </c>
      <c r="M169" t="str">
        <v xml:space="preserve">0 | </v>
      </c>
      <c r="N169" t="str">
        <v xml:space="preserve">0 | </v>
      </c>
      <c r="O169" t="str">
        <v xml:space="preserve">0 | </v>
      </c>
      <c r="P169" t="str">
        <v xml:space="preserve">0 | </v>
      </c>
      <c r="Q169" t="str">
        <v xml:space="preserve">0 | </v>
      </c>
      <c r="R169" t="str">
        <v xml:space="preserve">0 | </v>
      </c>
      <c r="S169" t="str">
        <v xml:space="preserve">0 | </v>
      </c>
      <c r="T169" t="str">
        <v xml:space="preserve">0 | </v>
      </c>
      <c r="U169" t="str">
        <v xml:space="preserve">0 | </v>
      </c>
      <c r="V169" t="str">
        <v xml:space="preserve">0 | </v>
      </c>
      <c r="W169" t="str">
        <v xml:space="preserve">0 | </v>
      </c>
      <c r="X169" t="str">
        <v xml:space="preserve">0 | </v>
      </c>
      <c r="Y169" t="str">
        <v xml:space="preserve">0 | </v>
      </c>
      <c r="Z169" t="str">
        <v xml:space="preserve">0 | </v>
      </c>
      <c r="AA169" t="str">
        <v xml:space="preserve">0 | </v>
      </c>
      <c r="AB169" t="str">
        <v xml:space="preserve">0 | </v>
      </c>
      <c r="AC169" t="str">
        <v xml:space="preserve">0 | </v>
      </c>
      <c r="AD169" t="str">
        <v xml:space="preserve">0 | </v>
      </c>
      <c r="AE169" t="str">
        <v xml:space="preserve">0 | </v>
      </c>
      <c r="AF169" t="str">
        <v xml:space="preserve">0 | </v>
      </c>
      <c r="AG169" t="str">
        <v xml:space="preserve">0 | </v>
      </c>
      <c r="AH169" t="str">
        <v xml:space="preserve">0 | </v>
      </c>
      <c r="AI169" t="str">
        <v xml:space="preserve">0 | </v>
      </c>
      <c r="AJ169" t="str">
        <v xml:space="preserve">0 | </v>
      </c>
      <c r="AK169" t="str">
        <v xml:space="preserve">0 | </v>
      </c>
      <c r="AL169" t="str">
        <v xml:space="preserve">0 | </v>
      </c>
      <c r="AM169" t="str">
        <v xml:space="preserve">0 | </v>
      </c>
      <c r="AN169" t="str">
        <v xml:space="preserve">0 | </v>
      </c>
      <c r="AO169" t="str">
        <v xml:space="preserve">0 | </v>
      </c>
      <c r="AP169" t="str">
        <v xml:space="preserve">0 | </v>
      </c>
      <c r="AQ169" t="str">
        <v xml:space="preserve">0 | </v>
      </c>
      <c r="AR169" t="str">
        <v xml:space="preserve">0 | </v>
      </c>
      <c r="AS169" t="str">
        <v xml:space="preserve">0 | </v>
      </c>
      <c r="AT169" t="str">
        <v xml:space="preserve">0 | </v>
      </c>
      <c r="AU169" t="str">
        <v xml:space="preserve">0 | </v>
      </c>
      <c r="AV169" t="str">
        <v xml:space="preserve">0 | </v>
      </c>
      <c r="AW169" t="str">
        <v xml:space="preserve">0 | </v>
      </c>
      <c r="AX169" t="str">
        <v xml:space="preserve">0 | </v>
      </c>
      <c r="AY169" t="str">
        <v xml:space="preserve">0 | </v>
      </c>
      <c r="AZ169" t="str">
        <v xml:space="preserve">0 | </v>
      </c>
      <c r="BA169" t="str">
        <v xml:space="preserve">0 | </v>
      </c>
      <c r="BB169" t="str">
        <v xml:space="preserve">0 | </v>
      </c>
      <c r="BC169" t="str">
        <v xml:space="preserve">0 | </v>
      </c>
      <c r="BD169" t="str">
        <v xml:space="preserve">0 | </v>
      </c>
      <c r="BE169" t="str">
        <v xml:space="preserve">0 | </v>
      </c>
      <c r="BF169" t="str">
        <v xml:space="preserve">0 | </v>
      </c>
      <c r="BG169" t="str">
        <v xml:space="preserve">0 | </v>
      </c>
      <c r="BH169" t="str">
        <v xml:space="preserve">0 | </v>
      </c>
      <c r="BI169" t="str">
        <v xml:space="preserve">0 | </v>
      </c>
      <c r="BJ169" t="str">
        <v xml:space="preserve">0 | </v>
      </c>
      <c r="BK169" t="str">
        <v xml:space="preserve">0 | </v>
      </c>
      <c r="BL169" t="str">
        <v xml:space="preserve">0 | </v>
      </c>
      <c r="BM169" t="str">
        <v xml:space="preserve">0 | </v>
      </c>
      <c r="BN169" t="str">
        <v xml:space="preserve">0 | </v>
      </c>
      <c r="BO169" t="str">
        <v xml:space="preserve">0 | </v>
      </c>
      <c r="BP169" t="str">
        <v xml:space="preserve">0 | </v>
      </c>
      <c r="BQ169" t="str">
        <v xml:space="preserve">0 | </v>
      </c>
      <c r="BR169" t="str">
        <v xml:space="preserve">0 | </v>
      </c>
      <c r="BS169" t="str">
        <v xml:space="preserve">0 | </v>
      </c>
      <c r="BT169" t="str">
        <v xml:space="preserve">0 | </v>
      </c>
      <c r="BU169" t="str">
        <v xml:space="preserve">0 | </v>
      </c>
      <c r="BV169" t="str">
        <v xml:space="preserve">0 | </v>
      </c>
      <c r="BW169" t="str">
        <v xml:space="preserve">0 | </v>
      </c>
      <c r="BX169" t="str">
        <v xml:space="preserve">0 | </v>
      </c>
      <c r="BY169" t="str">
        <v xml:space="preserve">0 | </v>
      </c>
      <c r="BZ169" t="str">
        <v xml:space="preserve">0 | </v>
      </c>
      <c r="CA169" t="str">
        <v xml:space="preserve">0 | </v>
      </c>
      <c r="CB169" t="str">
        <v xml:space="preserve">0 | </v>
      </c>
      <c r="CC169" t="str">
        <v xml:space="preserve">0 | </v>
      </c>
      <c r="CD169" t="str">
        <v xml:space="preserve">0 | </v>
      </c>
      <c r="CE169" t="str">
        <v xml:space="preserve">0 | </v>
      </c>
      <c r="CF169" t="str">
        <v xml:space="preserve">0 | </v>
      </c>
      <c r="CG169" t="str">
        <v xml:space="preserve">0 | </v>
      </c>
      <c r="CH169" t="str">
        <v xml:space="preserve">0 | </v>
      </c>
      <c r="CI169" t="str">
        <v xml:space="preserve">0 | </v>
      </c>
      <c r="CJ169" t="str">
        <v xml:space="preserve">0 | </v>
      </c>
      <c r="CK169" t="str">
        <v xml:space="preserve">0 | </v>
      </c>
      <c r="CL169" t="str">
        <v xml:space="preserve">0 | </v>
      </c>
      <c r="CM169" t="str">
        <v xml:space="preserve">0 | </v>
      </c>
      <c r="CN169" t="str">
        <v xml:space="preserve">0 | </v>
      </c>
      <c r="CO169" t="str">
        <v xml:space="preserve">0 | </v>
      </c>
      <c r="CP169" t="str">
        <v xml:space="preserve">0 | </v>
      </c>
      <c r="CQ169" t="str">
        <v xml:space="preserve">0 | </v>
      </c>
      <c r="CR169" t="str">
        <v xml:space="preserve">0 | </v>
      </c>
      <c r="CS169" t="str">
        <v xml:space="preserve">0 | </v>
      </c>
      <c r="CT169" t="str">
        <v xml:space="preserve">0 | </v>
      </c>
      <c r="CU169" t="str">
        <v xml:space="preserve">0 | </v>
      </c>
      <c r="CV169" t="str">
        <v xml:space="preserve">0 | </v>
      </c>
      <c r="CW169" t="str">
        <v xml:space="preserve">0 | </v>
      </c>
      <c r="CX169" t="str">
        <v xml:space="preserve">0 | </v>
      </c>
      <c r="DQ169" cm="1">
        <f t="array" ref="DQ169:HM169">TRANSPOSE(_xlfn._xlws.SORT(_xlfn._xlws.FILTER(initialConditions[initial_conditions_level],initialConditions[experiment_ID]=A169)))</f>
        <v>0</v>
      </c>
      <c r="DR169">
        <v>0</v>
      </c>
      <c r="DS169">
        <v>0</v>
      </c>
      <c r="DT169">
        <v>0</v>
      </c>
      <c r="DU169">
        <v>0</v>
      </c>
      <c r="DV169">
        <v>0</v>
      </c>
      <c r="DW169">
        <v>0</v>
      </c>
      <c r="DX169">
        <v>0</v>
      </c>
      <c r="DY169">
        <v>0</v>
      </c>
      <c r="DZ169">
        <v>0</v>
      </c>
      <c r="EA169">
        <v>0</v>
      </c>
      <c r="EB169">
        <v>0</v>
      </c>
      <c r="EC169">
        <v>0</v>
      </c>
      <c r="ED169">
        <v>0</v>
      </c>
      <c r="EE169">
        <v>0</v>
      </c>
      <c r="EF169">
        <v>0</v>
      </c>
      <c r="EG169">
        <v>0</v>
      </c>
      <c r="EH169">
        <v>0</v>
      </c>
      <c r="EI169">
        <v>0</v>
      </c>
      <c r="EJ169">
        <v>0</v>
      </c>
      <c r="EK169">
        <v>0</v>
      </c>
      <c r="EL169">
        <v>0</v>
      </c>
      <c r="EM169">
        <v>0</v>
      </c>
      <c r="EN169">
        <v>0</v>
      </c>
      <c r="EO169">
        <v>0</v>
      </c>
      <c r="EP169">
        <v>0</v>
      </c>
      <c r="EQ169">
        <v>0</v>
      </c>
      <c r="ER169">
        <v>0</v>
      </c>
      <c r="ES169">
        <v>0</v>
      </c>
      <c r="ET169">
        <v>0</v>
      </c>
      <c r="EU169">
        <v>0</v>
      </c>
      <c r="EV169">
        <v>0</v>
      </c>
      <c r="EW169">
        <v>0</v>
      </c>
      <c r="EX169">
        <v>0</v>
      </c>
      <c r="EY169">
        <v>0</v>
      </c>
      <c r="EZ169">
        <v>0</v>
      </c>
      <c r="FA169">
        <v>0</v>
      </c>
      <c r="FB169">
        <v>0</v>
      </c>
      <c r="FC169">
        <v>0</v>
      </c>
      <c r="FD169">
        <v>0</v>
      </c>
      <c r="FE169">
        <v>0</v>
      </c>
      <c r="FF169">
        <v>0</v>
      </c>
      <c r="FG169">
        <v>0</v>
      </c>
      <c r="FH169">
        <v>0</v>
      </c>
      <c r="FI169">
        <v>0</v>
      </c>
      <c r="FJ169">
        <v>0</v>
      </c>
      <c r="FK169">
        <v>0</v>
      </c>
      <c r="FL169">
        <v>0</v>
      </c>
      <c r="FM169">
        <v>0</v>
      </c>
      <c r="FN169">
        <v>0</v>
      </c>
      <c r="FO169">
        <v>0</v>
      </c>
      <c r="FP169">
        <v>0</v>
      </c>
      <c r="FQ169">
        <v>0</v>
      </c>
      <c r="FR169">
        <v>0</v>
      </c>
      <c r="FS169">
        <v>0</v>
      </c>
      <c r="FT169">
        <v>0</v>
      </c>
      <c r="FU169">
        <v>0</v>
      </c>
      <c r="FV169">
        <v>0</v>
      </c>
      <c r="FW169">
        <v>0</v>
      </c>
      <c r="FX169">
        <v>0</v>
      </c>
      <c r="FY169">
        <v>0</v>
      </c>
      <c r="FZ169">
        <v>0</v>
      </c>
      <c r="GA169">
        <v>0</v>
      </c>
      <c r="GB169">
        <v>0</v>
      </c>
      <c r="GC169">
        <v>0</v>
      </c>
      <c r="GD169">
        <v>0</v>
      </c>
      <c r="GE169">
        <v>0</v>
      </c>
      <c r="GF169">
        <v>0</v>
      </c>
      <c r="GG169">
        <v>0</v>
      </c>
      <c r="GH169">
        <v>0</v>
      </c>
      <c r="GI169">
        <v>0</v>
      </c>
      <c r="GJ169">
        <v>0</v>
      </c>
      <c r="GK169">
        <v>0</v>
      </c>
      <c r="GL169">
        <v>0</v>
      </c>
      <c r="GM169">
        <v>0</v>
      </c>
      <c r="GN169">
        <v>0</v>
      </c>
      <c r="GO169">
        <v>0</v>
      </c>
      <c r="GP169">
        <v>0</v>
      </c>
      <c r="GQ169">
        <v>0</v>
      </c>
      <c r="GR169">
        <v>0</v>
      </c>
      <c r="GS169">
        <v>0</v>
      </c>
      <c r="GT169">
        <v>0</v>
      </c>
      <c r="GU169">
        <v>0</v>
      </c>
      <c r="GV169">
        <v>0</v>
      </c>
      <c r="GW169">
        <v>0</v>
      </c>
      <c r="GX169">
        <v>0</v>
      </c>
      <c r="GY169">
        <v>0</v>
      </c>
      <c r="GZ169">
        <v>0</v>
      </c>
      <c r="HA169">
        <v>0</v>
      </c>
      <c r="HB169">
        <v>0</v>
      </c>
      <c r="HC169">
        <v>0</v>
      </c>
      <c r="HD169">
        <v>0</v>
      </c>
      <c r="HE169">
        <v>0</v>
      </c>
      <c r="HF169">
        <v>0</v>
      </c>
      <c r="HG169">
        <v>0</v>
      </c>
      <c r="HH169">
        <v>0</v>
      </c>
      <c r="HI169">
        <v>0</v>
      </c>
      <c r="HJ169">
        <v>0</v>
      </c>
      <c r="HK169">
        <v>0</v>
      </c>
      <c r="HL169">
        <v>0</v>
      </c>
      <c r="HM169" t="str">
        <v/>
      </c>
    </row>
    <row r="170" spans="2:221" x14ac:dyDescent="0.35">
      <c r="B170" t="str" cm="1">
        <f t="array" ref="B170:CX170">TRANSPOSE(_xlfn._xlws.SORT(_xlfn._xlws.FILTER(initialConditions[initial_conditions_level]&amp;" | "&amp;initialConditions[initial_conditions_name],initialConditions[experiment_ID]=A170)))</f>
        <v xml:space="preserve"> | </v>
      </c>
      <c r="C170" t="str">
        <v xml:space="preserve">0 | </v>
      </c>
      <c r="D170" t="str">
        <v xml:space="preserve">0 | </v>
      </c>
      <c r="E170" t="str">
        <v xml:space="preserve">0 | </v>
      </c>
      <c r="F170" t="str">
        <v xml:space="preserve">0 | </v>
      </c>
      <c r="G170" t="str">
        <v xml:space="preserve">0 | </v>
      </c>
      <c r="H170" t="str">
        <v xml:space="preserve">0 | </v>
      </c>
      <c r="I170" t="str">
        <v xml:space="preserve">0 | </v>
      </c>
      <c r="J170" t="str">
        <v xml:space="preserve">0 | </v>
      </c>
      <c r="K170" t="str">
        <v xml:space="preserve">0 | </v>
      </c>
      <c r="L170" t="str">
        <v xml:space="preserve">0 | </v>
      </c>
      <c r="M170" t="str">
        <v xml:space="preserve">0 | </v>
      </c>
      <c r="N170" t="str">
        <v xml:space="preserve">0 | </v>
      </c>
      <c r="O170" t="str">
        <v xml:space="preserve">0 | </v>
      </c>
      <c r="P170" t="str">
        <v xml:space="preserve">0 | </v>
      </c>
      <c r="Q170" t="str">
        <v xml:space="preserve">0 | </v>
      </c>
      <c r="R170" t="str">
        <v xml:space="preserve">0 | </v>
      </c>
      <c r="S170" t="str">
        <v xml:space="preserve">0 | </v>
      </c>
      <c r="T170" t="str">
        <v xml:space="preserve">0 | </v>
      </c>
      <c r="U170" t="str">
        <v xml:space="preserve">0 | </v>
      </c>
      <c r="V170" t="str">
        <v xml:space="preserve">0 | </v>
      </c>
      <c r="W170" t="str">
        <v xml:space="preserve">0 | </v>
      </c>
      <c r="X170" t="str">
        <v xml:space="preserve">0 | </v>
      </c>
      <c r="Y170" t="str">
        <v xml:space="preserve">0 | </v>
      </c>
      <c r="Z170" t="str">
        <v xml:space="preserve">0 | </v>
      </c>
      <c r="AA170" t="str">
        <v xml:space="preserve">0 | </v>
      </c>
      <c r="AB170" t="str">
        <v xml:space="preserve">0 | </v>
      </c>
      <c r="AC170" t="str">
        <v xml:space="preserve">0 | </v>
      </c>
      <c r="AD170" t="str">
        <v xml:space="preserve">0 | </v>
      </c>
      <c r="AE170" t="str">
        <v xml:space="preserve">0 | </v>
      </c>
      <c r="AF170" t="str">
        <v xml:space="preserve">0 | </v>
      </c>
      <c r="AG170" t="str">
        <v xml:space="preserve">0 | </v>
      </c>
      <c r="AH170" t="str">
        <v xml:space="preserve">0 | </v>
      </c>
      <c r="AI170" t="str">
        <v xml:space="preserve">0 | </v>
      </c>
      <c r="AJ170" t="str">
        <v xml:space="preserve">0 | </v>
      </c>
      <c r="AK170" t="str">
        <v xml:space="preserve">0 | </v>
      </c>
      <c r="AL170" t="str">
        <v xml:space="preserve">0 | </v>
      </c>
      <c r="AM170" t="str">
        <v xml:space="preserve">0 | </v>
      </c>
      <c r="AN170" t="str">
        <v xml:space="preserve">0 | </v>
      </c>
      <c r="AO170" t="str">
        <v xml:space="preserve">0 | </v>
      </c>
      <c r="AP170" t="str">
        <v xml:space="preserve">0 | </v>
      </c>
      <c r="AQ170" t="str">
        <v xml:space="preserve">0 | </v>
      </c>
      <c r="AR170" t="str">
        <v xml:space="preserve">0 | </v>
      </c>
      <c r="AS170" t="str">
        <v xml:space="preserve">0 | </v>
      </c>
      <c r="AT170" t="str">
        <v xml:space="preserve">0 | </v>
      </c>
      <c r="AU170" t="str">
        <v xml:space="preserve">0 | </v>
      </c>
      <c r="AV170" t="str">
        <v xml:space="preserve">0 | </v>
      </c>
      <c r="AW170" t="str">
        <v xml:space="preserve">0 | </v>
      </c>
      <c r="AX170" t="str">
        <v xml:space="preserve">0 | </v>
      </c>
      <c r="AY170" t="str">
        <v xml:space="preserve">0 | </v>
      </c>
      <c r="AZ170" t="str">
        <v xml:space="preserve">0 | </v>
      </c>
      <c r="BA170" t="str">
        <v xml:space="preserve">0 | </v>
      </c>
      <c r="BB170" t="str">
        <v xml:space="preserve">0 | </v>
      </c>
      <c r="BC170" t="str">
        <v xml:space="preserve">0 | </v>
      </c>
      <c r="BD170" t="str">
        <v xml:space="preserve">0 | </v>
      </c>
      <c r="BE170" t="str">
        <v xml:space="preserve">0 | </v>
      </c>
      <c r="BF170" t="str">
        <v xml:space="preserve">0 | </v>
      </c>
      <c r="BG170" t="str">
        <v xml:space="preserve">0 | </v>
      </c>
      <c r="BH170" t="str">
        <v xml:space="preserve">0 | </v>
      </c>
      <c r="BI170" t="str">
        <v xml:space="preserve">0 | </v>
      </c>
      <c r="BJ170" t="str">
        <v xml:space="preserve">0 | </v>
      </c>
      <c r="BK170" t="str">
        <v xml:space="preserve">0 | </v>
      </c>
      <c r="BL170" t="str">
        <v xml:space="preserve">0 | </v>
      </c>
      <c r="BM170" t="str">
        <v xml:space="preserve">0 | </v>
      </c>
      <c r="BN170" t="str">
        <v xml:space="preserve">0 | </v>
      </c>
      <c r="BO170" t="str">
        <v xml:space="preserve">0 | </v>
      </c>
      <c r="BP170" t="str">
        <v xml:space="preserve">0 | </v>
      </c>
      <c r="BQ170" t="str">
        <v xml:space="preserve">0 | </v>
      </c>
      <c r="BR170" t="str">
        <v xml:space="preserve">0 | </v>
      </c>
      <c r="BS170" t="str">
        <v xml:space="preserve">0 | </v>
      </c>
      <c r="BT170" t="str">
        <v xml:space="preserve">0 | </v>
      </c>
      <c r="BU170" t="str">
        <v xml:space="preserve">0 | </v>
      </c>
      <c r="BV170" t="str">
        <v xml:space="preserve">0 | </v>
      </c>
      <c r="BW170" t="str">
        <v xml:space="preserve">0 | </v>
      </c>
      <c r="BX170" t="str">
        <v xml:space="preserve">0 | </v>
      </c>
      <c r="BY170" t="str">
        <v xml:space="preserve">0 | </v>
      </c>
      <c r="BZ170" t="str">
        <v xml:space="preserve">0 | </v>
      </c>
      <c r="CA170" t="str">
        <v xml:space="preserve">0 | </v>
      </c>
      <c r="CB170" t="str">
        <v xml:space="preserve">0 | </v>
      </c>
      <c r="CC170" t="str">
        <v xml:space="preserve">0 | </v>
      </c>
      <c r="CD170" t="str">
        <v xml:space="preserve">0 | </v>
      </c>
      <c r="CE170" t="str">
        <v xml:space="preserve">0 | </v>
      </c>
      <c r="CF170" t="str">
        <v xml:space="preserve">0 | </v>
      </c>
      <c r="CG170" t="str">
        <v xml:space="preserve">0 | </v>
      </c>
      <c r="CH170" t="str">
        <v xml:space="preserve">0 | </v>
      </c>
      <c r="CI170" t="str">
        <v xml:space="preserve">0 | </v>
      </c>
      <c r="CJ170" t="str">
        <v xml:space="preserve">0 | </v>
      </c>
      <c r="CK170" t="str">
        <v xml:space="preserve">0 | </v>
      </c>
      <c r="CL170" t="str">
        <v xml:space="preserve">0 | </v>
      </c>
      <c r="CM170" t="str">
        <v xml:space="preserve">0 | </v>
      </c>
      <c r="CN170" t="str">
        <v xml:space="preserve">0 | </v>
      </c>
      <c r="CO170" t="str">
        <v xml:space="preserve">0 | </v>
      </c>
      <c r="CP170" t="str">
        <v xml:space="preserve">0 | </v>
      </c>
      <c r="CQ170" t="str">
        <v xml:space="preserve">0 | </v>
      </c>
      <c r="CR170" t="str">
        <v xml:space="preserve">0 | </v>
      </c>
      <c r="CS170" t="str">
        <v xml:space="preserve">0 | </v>
      </c>
      <c r="CT170" t="str">
        <v xml:space="preserve">0 | </v>
      </c>
      <c r="CU170" t="str">
        <v xml:space="preserve">0 | </v>
      </c>
      <c r="CV170" t="str">
        <v xml:space="preserve">0 | </v>
      </c>
      <c r="CW170" t="str">
        <v xml:space="preserve">0 | </v>
      </c>
      <c r="CX170" t="str">
        <v xml:space="preserve">0 | </v>
      </c>
      <c r="DQ170" cm="1">
        <f t="array" ref="DQ170:HM170">TRANSPOSE(_xlfn._xlws.SORT(_xlfn._xlws.FILTER(initialConditions[initial_conditions_level],initialConditions[experiment_ID]=A170)))</f>
        <v>0</v>
      </c>
      <c r="DR170">
        <v>0</v>
      </c>
      <c r="DS170">
        <v>0</v>
      </c>
      <c r="DT170">
        <v>0</v>
      </c>
      <c r="DU170">
        <v>0</v>
      </c>
      <c r="DV170">
        <v>0</v>
      </c>
      <c r="DW170">
        <v>0</v>
      </c>
      <c r="DX170">
        <v>0</v>
      </c>
      <c r="DY170">
        <v>0</v>
      </c>
      <c r="DZ170">
        <v>0</v>
      </c>
      <c r="EA170">
        <v>0</v>
      </c>
      <c r="EB170">
        <v>0</v>
      </c>
      <c r="EC170">
        <v>0</v>
      </c>
      <c r="ED170">
        <v>0</v>
      </c>
      <c r="EE170">
        <v>0</v>
      </c>
      <c r="EF170">
        <v>0</v>
      </c>
      <c r="EG170">
        <v>0</v>
      </c>
      <c r="EH170">
        <v>0</v>
      </c>
      <c r="EI170">
        <v>0</v>
      </c>
      <c r="EJ170">
        <v>0</v>
      </c>
      <c r="EK170">
        <v>0</v>
      </c>
      <c r="EL170">
        <v>0</v>
      </c>
      <c r="EM170">
        <v>0</v>
      </c>
      <c r="EN170">
        <v>0</v>
      </c>
      <c r="EO170">
        <v>0</v>
      </c>
      <c r="EP170">
        <v>0</v>
      </c>
      <c r="EQ170">
        <v>0</v>
      </c>
      <c r="ER170">
        <v>0</v>
      </c>
      <c r="ES170">
        <v>0</v>
      </c>
      <c r="ET170">
        <v>0</v>
      </c>
      <c r="EU170">
        <v>0</v>
      </c>
      <c r="EV170">
        <v>0</v>
      </c>
      <c r="EW170">
        <v>0</v>
      </c>
      <c r="EX170">
        <v>0</v>
      </c>
      <c r="EY170">
        <v>0</v>
      </c>
      <c r="EZ170">
        <v>0</v>
      </c>
      <c r="FA170">
        <v>0</v>
      </c>
      <c r="FB170">
        <v>0</v>
      </c>
      <c r="FC170">
        <v>0</v>
      </c>
      <c r="FD170">
        <v>0</v>
      </c>
      <c r="FE170">
        <v>0</v>
      </c>
      <c r="FF170">
        <v>0</v>
      </c>
      <c r="FG170">
        <v>0</v>
      </c>
      <c r="FH170">
        <v>0</v>
      </c>
      <c r="FI170">
        <v>0</v>
      </c>
      <c r="FJ170">
        <v>0</v>
      </c>
      <c r="FK170">
        <v>0</v>
      </c>
      <c r="FL170">
        <v>0</v>
      </c>
      <c r="FM170">
        <v>0</v>
      </c>
      <c r="FN170">
        <v>0</v>
      </c>
      <c r="FO170">
        <v>0</v>
      </c>
      <c r="FP170">
        <v>0</v>
      </c>
      <c r="FQ170">
        <v>0</v>
      </c>
      <c r="FR170">
        <v>0</v>
      </c>
      <c r="FS170">
        <v>0</v>
      </c>
      <c r="FT170">
        <v>0</v>
      </c>
      <c r="FU170">
        <v>0</v>
      </c>
      <c r="FV170">
        <v>0</v>
      </c>
      <c r="FW170">
        <v>0</v>
      </c>
      <c r="FX170">
        <v>0</v>
      </c>
      <c r="FY170">
        <v>0</v>
      </c>
      <c r="FZ170">
        <v>0</v>
      </c>
      <c r="GA170">
        <v>0</v>
      </c>
      <c r="GB170">
        <v>0</v>
      </c>
      <c r="GC170">
        <v>0</v>
      </c>
      <c r="GD170">
        <v>0</v>
      </c>
      <c r="GE170">
        <v>0</v>
      </c>
      <c r="GF170">
        <v>0</v>
      </c>
      <c r="GG170">
        <v>0</v>
      </c>
      <c r="GH170">
        <v>0</v>
      </c>
      <c r="GI170">
        <v>0</v>
      </c>
      <c r="GJ170">
        <v>0</v>
      </c>
      <c r="GK170">
        <v>0</v>
      </c>
      <c r="GL170">
        <v>0</v>
      </c>
      <c r="GM170">
        <v>0</v>
      </c>
      <c r="GN170">
        <v>0</v>
      </c>
      <c r="GO170">
        <v>0</v>
      </c>
      <c r="GP170">
        <v>0</v>
      </c>
      <c r="GQ170">
        <v>0</v>
      </c>
      <c r="GR170">
        <v>0</v>
      </c>
      <c r="GS170">
        <v>0</v>
      </c>
      <c r="GT170">
        <v>0</v>
      </c>
      <c r="GU170">
        <v>0</v>
      </c>
      <c r="GV170">
        <v>0</v>
      </c>
      <c r="GW170">
        <v>0</v>
      </c>
      <c r="GX170">
        <v>0</v>
      </c>
      <c r="GY170">
        <v>0</v>
      </c>
      <c r="GZ170">
        <v>0</v>
      </c>
      <c r="HA170">
        <v>0</v>
      </c>
      <c r="HB170">
        <v>0</v>
      </c>
      <c r="HC170">
        <v>0</v>
      </c>
      <c r="HD170">
        <v>0</v>
      </c>
      <c r="HE170">
        <v>0</v>
      </c>
      <c r="HF170">
        <v>0</v>
      </c>
      <c r="HG170">
        <v>0</v>
      </c>
      <c r="HH170">
        <v>0</v>
      </c>
      <c r="HI170">
        <v>0</v>
      </c>
      <c r="HJ170">
        <v>0</v>
      </c>
      <c r="HK170">
        <v>0</v>
      </c>
      <c r="HL170">
        <v>0</v>
      </c>
      <c r="HM170" t="str">
        <v/>
      </c>
    </row>
    <row r="171" spans="2:221" x14ac:dyDescent="0.35">
      <c r="B171" t="str" cm="1">
        <f t="array" ref="B171:CX171">TRANSPOSE(_xlfn._xlws.SORT(_xlfn._xlws.FILTER(initialConditions[initial_conditions_level]&amp;" | "&amp;initialConditions[initial_conditions_name],initialConditions[experiment_ID]=A171)))</f>
        <v xml:space="preserve"> | </v>
      </c>
      <c r="C171" t="str">
        <v xml:space="preserve">0 | </v>
      </c>
      <c r="D171" t="str">
        <v xml:space="preserve">0 | </v>
      </c>
      <c r="E171" t="str">
        <v xml:space="preserve">0 | </v>
      </c>
      <c r="F171" t="str">
        <v xml:space="preserve">0 | </v>
      </c>
      <c r="G171" t="str">
        <v xml:space="preserve">0 | </v>
      </c>
      <c r="H171" t="str">
        <v xml:space="preserve">0 | </v>
      </c>
      <c r="I171" t="str">
        <v xml:space="preserve">0 | </v>
      </c>
      <c r="J171" t="str">
        <v xml:space="preserve">0 | </v>
      </c>
      <c r="K171" t="str">
        <v xml:space="preserve">0 | </v>
      </c>
      <c r="L171" t="str">
        <v xml:space="preserve">0 | </v>
      </c>
      <c r="M171" t="str">
        <v xml:space="preserve">0 | </v>
      </c>
      <c r="N171" t="str">
        <v xml:space="preserve">0 | </v>
      </c>
      <c r="O171" t="str">
        <v xml:space="preserve">0 | </v>
      </c>
      <c r="P171" t="str">
        <v xml:space="preserve">0 | </v>
      </c>
      <c r="Q171" t="str">
        <v xml:space="preserve">0 | </v>
      </c>
      <c r="R171" t="str">
        <v xml:space="preserve">0 | </v>
      </c>
      <c r="S171" t="str">
        <v xml:space="preserve">0 | </v>
      </c>
      <c r="T171" t="str">
        <v xml:space="preserve">0 | </v>
      </c>
      <c r="U171" t="str">
        <v xml:space="preserve">0 | </v>
      </c>
      <c r="V171" t="str">
        <v xml:space="preserve">0 | </v>
      </c>
      <c r="W171" t="str">
        <v xml:space="preserve">0 | </v>
      </c>
      <c r="X171" t="str">
        <v xml:space="preserve">0 | </v>
      </c>
      <c r="Y171" t="str">
        <v xml:space="preserve">0 | </v>
      </c>
      <c r="Z171" t="str">
        <v xml:space="preserve">0 | </v>
      </c>
      <c r="AA171" t="str">
        <v xml:space="preserve">0 | </v>
      </c>
      <c r="AB171" t="str">
        <v xml:space="preserve">0 | </v>
      </c>
      <c r="AC171" t="str">
        <v xml:space="preserve">0 | </v>
      </c>
      <c r="AD171" t="str">
        <v xml:space="preserve">0 | </v>
      </c>
      <c r="AE171" t="str">
        <v xml:space="preserve">0 | </v>
      </c>
      <c r="AF171" t="str">
        <v xml:space="preserve">0 | </v>
      </c>
      <c r="AG171" t="str">
        <v xml:space="preserve">0 | </v>
      </c>
      <c r="AH171" t="str">
        <v xml:space="preserve">0 | </v>
      </c>
      <c r="AI171" t="str">
        <v xml:space="preserve">0 | </v>
      </c>
      <c r="AJ171" t="str">
        <v xml:space="preserve">0 | </v>
      </c>
      <c r="AK171" t="str">
        <v xml:space="preserve">0 | </v>
      </c>
      <c r="AL171" t="str">
        <v xml:space="preserve">0 | </v>
      </c>
      <c r="AM171" t="str">
        <v xml:space="preserve">0 | </v>
      </c>
      <c r="AN171" t="str">
        <v xml:space="preserve">0 | </v>
      </c>
      <c r="AO171" t="str">
        <v xml:space="preserve">0 | </v>
      </c>
      <c r="AP171" t="str">
        <v xml:space="preserve">0 | </v>
      </c>
      <c r="AQ171" t="str">
        <v xml:space="preserve">0 | </v>
      </c>
      <c r="AR171" t="str">
        <v xml:space="preserve">0 | </v>
      </c>
      <c r="AS171" t="str">
        <v xml:space="preserve">0 | </v>
      </c>
      <c r="AT171" t="str">
        <v xml:space="preserve">0 | </v>
      </c>
      <c r="AU171" t="str">
        <v xml:space="preserve">0 | </v>
      </c>
      <c r="AV171" t="str">
        <v xml:space="preserve">0 | </v>
      </c>
      <c r="AW171" t="str">
        <v xml:space="preserve">0 | </v>
      </c>
      <c r="AX171" t="str">
        <v xml:space="preserve">0 | </v>
      </c>
      <c r="AY171" t="str">
        <v xml:space="preserve">0 | </v>
      </c>
      <c r="AZ171" t="str">
        <v xml:space="preserve">0 | </v>
      </c>
      <c r="BA171" t="str">
        <v xml:space="preserve">0 | </v>
      </c>
      <c r="BB171" t="str">
        <v xml:space="preserve">0 | </v>
      </c>
      <c r="BC171" t="str">
        <v xml:space="preserve">0 | </v>
      </c>
      <c r="BD171" t="str">
        <v xml:space="preserve">0 | </v>
      </c>
      <c r="BE171" t="str">
        <v xml:space="preserve">0 | </v>
      </c>
      <c r="BF171" t="str">
        <v xml:space="preserve">0 | </v>
      </c>
      <c r="BG171" t="str">
        <v xml:space="preserve">0 | </v>
      </c>
      <c r="BH171" t="str">
        <v xml:space="preserve">0 | </v>
      </c>
      <c r="BI171" t="str">
        <v xml:space="preserve">0 | </v>
      </c>
      <c r="BJ171" t="str">
        <v xml:space="preserve">0 | </v>
      </c>
      <c r="BK171" t="str">
        <v xml:space="preserve">0 | </v>
      </c>
      <c r="BL171" t="str">
        <v xml:space="preserve">0 | </v>
      </c>
      <c r="BM171" t="str">
        <v xml:space="preserve">0 | </v>
      </c>
      <c r="BN171" t="str">
        <v xml:space="preserve">0 | </v>
      </c>
      <c r="BO171" t="str">
        <v xml:space="preserve">0 | </v>
      </c>
      <c r="BP171" t="str">
        <v xml:space="preserve">0 | </v>
      </c>
      <c r="BQ171" t="str">
        <v xml:space="preserve">0 | </v>
      </c>
      <c r="BR171" t="str">
        <v xml:space="preserve">0 | </v>
      </c>
      <c r="BS171" t="str">
        <v xml:space="preserve">0 | </v>
      </c>
      <c r="BT171" t="str">
        <v xml:space="preserve">0 | </v>
      </c>
      <c r="BU171" t="str">
        <v xml:space="preserve">0 | </v>
      </c>
      <c r="BV171" t="str">
        <v xml:space="preserve">0 | </v>
      </c>
      <c r="BW171" t="str">
        <v xml:space="preserve">0 | </v>
      </c>
      <c r="BX171" t="str">
        <v xml:space="preserve">0 | </v>
      </c>
      <c r="BY171" t="str">
        <v xml:space="preserve">0 | </v>
      </c>
      <c r="BZ171" t="str">
        <v xml:space="preserve">0 | </v>
      </c>
      <c r="CA171" t="str">
        <v xml:space="preserve">0 | </v>
      </c>
      <c r="CB171" t="str">
        <v xml:space="preserve">0 | </v>
      </c>
      <c r="CC171" t="str">
        <v xml:space="preserve">0 | </v>
      </c>
      <c r="CD171" t="str">
        <v xml:space="preserve">0 | </v>
      </c>
      <c r="CE171" t="str">
        <v xml:space="preserve">0 | </v>
      </c>
      <c r="CF171" t="str">
        <v xml:space="preserve">0 | </v>
      </c>
      <c r="CG171" t="str">
        <v xml:space="preserve">0 | </v>
      </c>
      <c r="CH171" t="str">
        <v xml:space="preserve">0 | </v>
      </c>
      <c r="CI171" t="str">
        <v xml:space="preserve">0 | </v>
      </c>
      <c r="CJ171" t="str">
        <v xml:space="preserve">0 | </v>
      </c>
      <c r="CK171" t="str">
        <v xml:space="preserve">0 | </v>
      </c>
      <c r="CL171" t="str">
        <v xml:space="preserve">0 | </v>
      </c>
      <c r="CM171" t="str">
        <v xml:space="preserve">0 | </v>
      </c>
      <c r="CN171" t="str">
        <v xml:space="preserve">0 | </v>
      </c>
      <c r="CO171" t="str">
        <v xml:space="preserve">0 | </v>
      </c>
      <c r="CP171" t="str">
        <v xml:space="preserve">0 | </v>
      </c>
      <c r="CQ171" t="str">
        <v xml:space="preserve">0 | </v>
      </c>
      <c r="CR171" t="str">
        <v xml:space="preserve">0 | </v>
      </c>
      <c r="CS171" t="str">
        <v xml:space="preserve">0 | </v>
      </c>
      <c r="CT171" t="str">
        <v xml:space="preserve">0 | </v>
      </c>
      <c r="CU171" t="str">
        <v xml:space="preserve">0 | </v>
      </c>
      <c r="CV171" t="str">
        <v xml:space="preserve">0 | </v>
      </c>
      <c r="CW171" t="str">
        <v xml:space="preserve">0 | </v>
      </c>
      <c r="CX171" t="str">
        <v xml:space="preserve">0 | </v>
      </c>
      <c r="DQ171" cm="1">
        <f t="array" ref="DQ171:HM171">TRANSPOSE(_xlfn._xlws.SORT(_xlfn._xlws.FILTER(initialConditions[initial_conditions_level],initialConditions[experiment_ID]=A171)))</f>
        <v>0</v>
      </c>
      <c r="DR171">
        <v>0</v>
      </c>
      <c r="DS171">
        <v>0</v>
      </c>
      <c r="DT171">
        <v>0</v>
      </c>
      <c r="DU171">
        <v>0</v>
      </c>
      <c r="DV171">
        <v>0</v>
      </c>
      <c r="DW171">
        <v>0</v>
      </c>
      <c r="DX171">
        <v>0</v>
      </c>
      <c r="DY171">
        <v>0</v>
      </c>
      <c r="DZ171">
        <v>0</v>
      </c>
      <c r="EA171">
        <v>0</v>
      </c>
      <c r="EB171">
        <v>0</v>
      </c>
      <c r="EC171">
        <v>0</v>
      </c>
      <c r="ED171">
        <v>0</v>
      </c>
      <c r="EE171">
        <v>0</v>
      </c>
      <c r="EF171">
        <v>0</v>
      </c>
      <c r="EG171">
        <v>0</v>
      </c>
      <c r="EH171">
        <v>0</v>
      </c>
      <c r="EI171">
        <v>0</v>
      </c>
      <c r="EJ171">
        <v>0</v>
      </c>
      <c r="EK171">
        <v>0</v>
      </c>
      <c r="EL171">
        <v>0</v>
      </c>
      <c r="EM171">
        <v>0</v>
      </c>
      <c r="EN171">
        <v>0</v>
      </c>
      <c r="EO171">
        <v>0</v>
      </c>
      <c r="EP171">
        <v>0</v>
      </c>
      <c r="EQ171">
        <v>0</v>
      </c>
      <c r="ER171">
        <v>0</v>
      </c>
      <c r="ES171">
        <v>0</v>
      </c>
      <c r="ET171">
        <v>0</v>
      </c>
      <c r="EU171">
        <v>0</v>
      </c>
      <c r="EV171">
        <v>0</v>
      </c>
      <c r="EW171">
        <v>0</v>
      </c>
      <c r="EX171">
        <v>0</v>
      </c>
      <c r="EY171">
        <v>0</v>
      </c>
      <c r="EZ171">
        <v>0</v>
      </c>
      <c r="FA171">
        <v>0</v>
      </c>
      <c r="FB171">
        <v>0</v>
      </c>
      <c r="FC171">
        <v>0</v>
      </c>
      <c r="FD171">
        <v>0</v>
      </c>
      <c r="FE171">
        <v>0</v>
      </c>
      <c r="FF171">
        <v>0</v>
      </c>
      <c r="FG171">
        <v>0</v>
      </c>
      <c r="FH171">
        <v>0</v>
      </c>
      <c r="FI171">
        <v>0</v>
      </c>
      <c r="FJ171">
        <v>0</v>
      </c>
      <c r="FK171">
        <v>0</v>
      </c>
      <c r="FL171">
        <v>0</v>
      </c>
      <c r="FM171">
        <v>0</v>
      </c>
      <c r="FN171">
        <v>0</v>
      </c>
      <c r="FO171">
        <v>0</v>
      </c>
      <c r="FP171">
        <v>0</v>
      </c>
      <c r="FQ171">
        <v>0</v>
      </c>
      <c r="FR171">
        <v>0</v>
      </c>
      <c r="FS171">
        <v>0</v>
      </c>
      <c r="FT171">
        <v>0</v>
      </c>
      <c r="FU171">
        <v>0</v>
      </c>
      <c r="FV171">
        <v>0</v>
      </c>
      <c r="FW171">
        <v>0</v>
      </c>
      <c r="FX171">
        <v>0</v>
      </c>
      <c r="FY171">
        <v>0</v>
      </c>
      <c r="FZ171">
        <v>0</v>
      </c>
      <c r="GA171">
        <v>0</v>
      </c>
      <c r="GB171">
        <v>0</v>
      </c>
      <c r="GC171">
        <v>0</v>
      </c>
      <c r="GD171">
        <v>0</v>
      </c>
      <c r="GE171">
        <v>0</v>
      </c>
      <c r="GF171">
        <v>0</v>
      </c>
      <c r="GG171">
        <v>0</v>
      </c>
      <c r="GH171">
        <v>0</v>
      </c>
      <c r="GI171">
        <v>0</v>
      </c>
      <c r="GJ171">
        <v>0</v>
      </c>
      <c r="GK171">
        <v>0</v>
      </c>
      <c r="GL171">
        <v>0</v>
      </c>
      <c r="GM171">
        <v>0</v>
      </c>
      <c r="GN171">
        <v>0</v>
      </c>
      <c r="GO171">
        <v>0</v>
      </c>
      <c r="GP171">
        <v>0</v>
      </c>
      <c r="GQ171">
        <v>0</v>
      </c>
      <c r="GR171">
        <v>0</v>
      </c>
      <c r="GS171">
        <v>0</v>
      </c>
      <c r="GT171">
        <v>0</v>
      </c>
      <c r="GU171">
        <v>0</v>
      </c>
      <c r="GV171">
        <v>0</v>
      </c>
      <c r="GW171">
        <v>0</v>
      </c>
      <c r="GX171">
        <v>0</v>
      </c>
      <c r="GY171">
        <v>0</v>
      </c>
      <c r="GZ171">
        <v>0</v>
      </c>
      <c r="HA171">
        <v>0</v>
      </c>
      <c r="HB171">
        <v>0</v>
      </c>
      <c r="HC171">
        <v>0</v>
      </c>
      <c r="HD171">
        <v>0</v>
      </c>
      <c r="HE171">
        <v>0</v>
      </c>
      <c r="HF171">
        <v>0</v>
      </c>
      <c r="HG171">
        <v>0</v>
      </c>
      <c r="HH171">
        <v>0</v>
      </c>
      <c r="HI171">
        <v>0</v>
      </c>
      <c r="HJ171">
        <v>0</v>
      </c>
      <c r="HK171">
        <v>0</v>
      </c>
      <c r="HL171">
        <v>0</v>
      </c>
      <c r="HM171" t="str">
        <v/>
      </c>
    </row>
    <row r="172" spans="2:221" x14ac:dyDescent="0.35">
      <c r="B172" t="str" cm="1">
        <f t="array" ref="B172:CX172">TRANSPOSE(_xlfn._xlws.SORT(_xlfn._xlws.FILTER(initialConditions[initial_conditions_level]&amp;" | "&amp;initialConditions[initial_conditions_name],initialConditions[experiment_ID]=A172)))</f>
        <v xml:space="preserve"> | </v>
      </c>
      <c r="C172" t="str">
        <v xml:space="preserve">0 | </v>
      </c>
      <c r="D172" t="str">
        <v xml:space="preserve">0 | </v>
      </c>
      <c r="E172" t="str">
        <v xml:space="preserve">0 | </v>
      </c>
      <c r="F172" t="str">
        <v xml:space="preserve">0 | </v>
      </c>
      <c r="G172" t="str">
        <v xml:space="preserve">0 | </v>
      </c>
      <c r="H172" t="str">
        <v xml:space="preserve">0 | </v>
      </c>
      <c r="I172" t="str">
        <v xml:space="preserve">0 | </v>
      </c>
      <c r="J172" t="str">
        <v xml:space="preserve">0 | </v>
      </c>
      <c r="K172" t="str">
        <v xml:space="preserve">0 | </v>
      </c>
      <c r="L172" t="str">
        <v xml:space="preserve">0 | </v>
      </c>
      <c r="M172" t="str">
        <v xml:space="preserve">0 | </v>
      </c>
      <c r="N172" t="str">
        <v xml:space="preserve">0 | </v>
      </c>
      <c r="O172" t="str">
        <v xml:space="preserve">0 | </v>
      </c>
      <c r="P172" t="str">
        <v xml:space="preserve">0 | </v>
      </c>
      <c r="Q172" t="str">
        <v xml:space="preserve">0 | </v>
      </c>
      <c r="R172" t="str">
        <v xml:space="preserve">0 | </v>
      </c>
      <c r="S172" t="str">
        <v xml:space="preserve">0 | </v>
      </c>
      <c r="T172" t="str">
        <v xml:space="preserve">0 | </v>
      </c>
      <c r="U172" t="str">
        <v xml:space="preserve">0 | </v>
      </c>
      <c r="V172" t="str">
        <v xml:space="preserve">0 | </v>
      </c>
      <c r="W172" t="str">
        <v xml:space="preserve">0 | </v>
      </c>
      <c r="X172" t="str">
        <v xml:space="preserve">0 | </v>
      </c>
      <c r="Y172" t="str">
        <v xml:space="preserve">0 | </v>
      </c>
      <c r="Z172" t="str">
        <v xml:space="preserve">0 | </v>
      </c>
      <c r="AA172" t="str">
        <v xml:space="preserve">0 | </v>
      </c>
      <c r="AB172" t="str">
        <v xml:space="preserve">0 | </v>
      </c>
      <c r="AC172" t="str">
        <v xml:space="preserve">0 | </v>
      </c>
      <c r="AD172" t="str">
        <v xml:space="preserve">0 | </v>
      </c>
      <c r="AE172" t="str">
        <v xml:space="preserve">0 | </v>
      </c>
      <c r="AF172" t="str">
        <v xml:space="preserve">0 | </v>
      </c>
      <c r="AG172" t="str">
        <v xml:space="preserve">0 | </v>
      </c>
      <c r="AH172" t="str">
        <v xml:space="preserve">0 | </v>
      </c>
      <c r="AI172" t="str">
        <v xml:space="preserve">0 | </v>
      </c>
      <c r="AJ172" t="str">
        <v xml:space="preserve">0 | </v>
      </c>
      <c r="AK172" t="str">
        <v xml:space="preserve">0 | </v>
      </c>
      <c r="AL172" t="str">
        <v xml:space="preserve">0 | </v>
      </c>
      <c r="AM172" t="str">
        <v xml:space="preserve">0 | </v>
      </c>
      <c r="AN172" t="str">
        <v xml:space="preserve">0 | </v>
      </c>
      <c r="AO172" t="str">
        <v xml:space="preserve">0 | </v>
      </c>
      <c r="AP172" t="str">
        <v xml:space="preserve">0 | </v>
      </c>
      <c r="AQ172" t="str">
        <v xml:space="preserve">0 | </v>
      </c>
      <c r="AR172" t="str">
        <v xml:space="preserve">0 | </v>
      </c>
      <c r="AS172" t="str">
        <v xml:space="preserve">0 | </v>
      </c>
      <c r="AT172" t="str">
        <v xml:space="preserve">0 | </v>
      </c>
      <c r="AU172" t="str">
        <v xml:space="preserve">0 | </v>
      </c>
      <c r="AV172" t="str">
        <v xml:space="preserve">0 | </v>
      </c>
      <c r="AW172" t="str">
        <v xml:space="preserve">0 | </v>
      </c>
      <c r="AX172" t="str">
        <v xml:space="preserve">0 | </v>
      </c>
      <c r="AY172" t="str">
        <v xml:space="preserve">0 | </v>
      </c>
      <c r="AZ172" t="str">
        <v xml:space="preserve">0 | </v>
      </c>
      <c r="BA172" t="str">
        <v xml:space="preserve">0 | </v>
      </c>
      <c r="BB172" t="str">
        <v xml:space="preserve">0 | </v>
      </c>
      <c r="BC172" t="str">
        <v xml:space="preserve">0 | </v>
      </c>
      <c r="BD172" t="str">
        <v xml:space="preserve">0 | </v>
      </c>
      <c r="BE172" t="str">
        <v xml:space="preserve">0 | </v>
      </c>
      <c r="BF172" t="str">
        <v xml:space="preserve">0 | </v>
      </c>
      <c r="BG172" t="str">
        <v xml:space="preserve">0 | </v>
      </c>
      <c r="BH172" t="str">
        <v xml:space="preserve">0 | </v>
      </c>
      <c r="BI172" t="str">
        <v xml:space="preserve">0 | </v>
      </c>
      <c r="BJ172" t="str">
        <v xml:space="preserve">0 | </v>
      </c>
      <c r="BK172" t="str">
        <v xml:space="preserve">0 | </v>
      </c>
      <c r="BL172" t="str">
        <v xml:space="preserve">0 | </v>
      </c>
      <c r="BM172" t="str">
        <v xml:space="preserve">0 | </v>
      </c>
      <c r="BN172" t="str">
        <v xml:space="preserve">0 | </v>
      </c>
      <c r="BO172" t="str">
        <v xml:space="preserve">0 | </v>
      </c>
      <c r="BP172" t="str">
        <v xml:space="preserve">0 | </v>
      </c>
      <c r="BQ172" t="str">
        <v xml:space="preserve">0 | </v>
      </c>
      <c r="BR172" t="str">
        <v xml:space="preserve">0 | </v>
      </c>
      <c r="BS172" t="str">
        <v xml:space="preserve">0 | </v>
      </c>
      <c r="BT172" t="str">
        <v xml:space="preserve">0 | </v>
      </c>
      <c r="BU172" t="str">
        <v xml:space="preserve">0 | </v>
      </c>
      <c r="BV172" t="str">
        <v xml:space="preserve">0 | </v>
      </c>
      <c r="BW172" t="str">
        <v xml:space="preserve">0 | </v>
      </c>
      <c r="BX172" t="str">
        <v xml:space="preserve">0 | </v>
      </c>
      <c r="BY172" t="str">
        <v xml:space="preserve">0 | </v>
      </c>
      <c r="BZ172" t="str">
        <v xml:space="preserve">0 | </v>
      </c>
      <c r="CA172" t="str">
        <v xml:space="preserve">0 | </v>
      </c>
      <c r="CB172" t="str">
        <v xml:space="preserve">0 | </v>
      </c>
      <c r="CC172" t="str">
        <v xml:space="preserve">0 | </v>
      </c>
      <c r="CD172" t="str">
        <v xml:space="preserve">0 | </v>
      </c>
      <c r="CE172" t="str">
        <v xml:space="preserve">0 | </v>
      </c>
      <c r="CF172" t="str">
        <v xml:space="preserve">0 | </v>
      </c>
      <c r="CG172" t="str">
        <v xml:space="preserve">0 | </v>
      </c>
      <c r="CH172" t="str">
        <v xml:space="preserve">0 | </v>
      </c>
      <c r="CI172" t="str">
        <v xml:space="preserve">0 | </v>
      </c>
      <c r="CJ172" t="str">
        <v xml:space="preserve">0 | </v>
      </c>
      <c r="CK172" t="str">
        <v xml:space="preserve">0 | </v>
      </c>
      <c r="CL172" t="str">
        <v xml:space="preserve">0 | </v>
      </c>
      <c r="CM172" t="str">
        <v xml:space="preserve">0 | </v>
      </c>
      <c r="CN172" t="str">
        <v xml:space="preserve">0 | </v>
      </c>
      <c r="CO172" t="str">
        <v xml:space="preserve">0 | </v>
      </c>
      <c r="CP172" t="str">
        <v xml:space="preserve">0 | </v>
      </c>
      <c r="CQ172" t="str">
        <v xml:space="preserve">0 | </v>
      </c>
      <c r="CR172" t="str">
        <v xml:space="preserve">0 | </v>
      </c>
      <c r="CS172" t="str">
        <v xml:space="preserve">0 | </v>
      </c>
      <c r="CT172" t="str">
        <v xml:space="preserve">0 | </v>
      </c>
      <c r="CU172" t="str">
        <v xml:space="preserve">0 | </v>
      </c>
      <c r="CV172" t="str">
        <v xml:space="preserve">0 | </v>
      </c>
      <c r="CW172" t="str">
        <v xml:space="preserve">0 | </v>
      </c>
      <c r="CX172" t="str">
        <v xml:space="preserve">0 | </v>
      </c>
      <c r="DQ172" cm="1">
        <f t="array" ref="DQ172:HM172">TRANSPOSE(_xlfn._xlws.SORT(_xlfn._xlws.FILTER(initialConditions[initial_conditions_level],initialConditions[experiment_ID]=A172)))</f>
        <v>0</v>
      </c>
      <c r="DR172">
        <v>0</v>
      </c>
      <c r="DS172">
        <v>0</v>
      </c>
      <c r="DT172">
        <v>0</v>
      </c>
      <c r="DU172">
        <v>0</v>
      </c>
      <c r="DV172">
        <v>0</v>
      </c>
      <c r="DW172">
        <v>0</v>
      </c>
      <c r="DX172">
        <v>0</v>
      </c>
      <c r="DY172">
        <v>0</v>
      </c>
      <c r="DZ172">
        <v>0</v>
      </c>
      <c r="EA172">
        <v>0</v>
      </c>
      <c r="EB172">
        <v>0</v>
      </c>
      <c r="EC172">
        <v>0</v>
      </c>
      <c r="ED172">
        <v>0</v>
      </c>
      <c r="EE172">
        <v>0</v>
      </c>
      <c r="EF172">
        <v>0</v>
      </c>
      <c r="EG172">
        <v>0</v>
      </c>
      <c r="EH172">
        <v>0</v>
      </c>
      <c r="EI172">
        <v>0</v>
      </c>
      <c r="EJ172">
        <v>0</v>
      </c>
      <c r="EK172">
        <v>0</v>
      </c>
      <c r="EL172">
        <v>0</v>
      </c>
      <c r="EM172">
        <v>0</v>
      </c>
      <c r="EN172">
        <v>0</v>
      </c>
      <c r="EO172">
        <v>0</v>
      </c>
      <c r="EP172">
        <v>0</v>
      </c>
      <c r="EQ172">
        <v>0</v>
      </c>
      <c r="ER172">
        <v>0</v>
      </c>
      <c r="ES172">
        <v>0</v>
      </c>
      <c r="ET172">
        <v>0</v>
      </c>
      <c r="EU172">
        <v>0</v>
      </c>
      <c r="EV172">
        <v>0</v>
      </c>
      <c r="EW172">
        <v>0</v>
      </c>
      <c r="EX172">
        <v>0</v>
      </c>
      <c r="EY172">
        <v>0</v>
      </c>
      <c r="EZ172">
        <v>0</v>
      </c>
      <c r="FA172">
        <v>0</v>
      </c>
      <c r="FB172">
        <v>0</v>
      </c>
      <c r="FC172">
        <v>0</v>
      </c>
      <c r="FD172">
        <v>0</v>
      </c>
      <c r="FE172">
        <v>0</v>
      </c>
      <c r="FF172">
        <v>0</v>
      </c>
      <c r="FG172">
        <v>0</v>
      </c>
      <c r="FH172">
        <v>0</v>
      </c>
      <c r="FI172">
        <v>0</v>
      </c>
      <c r="FJ172">
        <v>0</v>
      </c>
      <c r="FK172">
        <v>0</v>
      </c>
      <c r="FL172">
        <v>0</v>
      </c>
      <c r="FM172">
        <v>0</v>
      </c>
      <c r="FN172">
        <v>0</v>
      </c>
      <c r="FO172">
        <v>0</v>
      </c>
      <c r="FP172">
        <v>0</v>
      </c>
      <c r="FQ172">
        <v>0</v>
      </c>
      <c r="FR172">
        <v>0</v>
      </c>
      <c r="FS172">
        <v>0</v>
      </c>
      <c r="FT172">
        <v>0</v>
      </c>
      <c r="FU172">
        <v>0</v>
      </c>
      <c r="FV172">
        <v>0</v>
      </c>
      <c r="FW172">
        <v>0</v>
      </c>
      <c r="FX172">
        <v>0</v>
      </c>
      <c r="FY172">
        <v>0</v>
      </c>
      <c r="FZ172">
        <v>0</v>
      </c>
      <c r="GA172">
        <v>0</v>
      </c>
      <c r="GB172">
        <v>0</v>
      </c>
      <c r="GC172">
        <v>0</v>
      </c>
      <c r="GD172">
        <v>0</v>
      </c>
      <c r="GE172">
        <v>0</v>
      </c>
      <c r="GF172">
        <v>0</v>
      </c>
      <c r="GG172">
        <v>0</v>
      </c>
      <c r="GH172">
        <v>0</v>
      </c>
      <c r="GI172">
        <v>0</v>
      </c>
      <c r="GJ172">
        <v>0</v>
      </c>
      <c r="GK172">
        <v>0</v>
      </c>
      <c r="GL172">
        <v>0</v>
      </c>
      <c r="GM172">
        <v>0</v>
      </c>
      <c r="GN172">
        <v>0</v>
      </c>
      <c r="GO172">
        <v>0</v>
      </c>
      <c r="GP172">
        <v>0</v>
      </c>
      <c r="GQ172">
        <v>0</v>
      </c>
      <c r="GR172">
        <v>0</v>
      </c>
      <c r="GS172">
        <v>0</v>
      </c>
      <c r="GT172">
        <v>0</v>
      </c>
      <c r="GU172">
        <v>0</v>
      </c>
      <c r="GV172">
        <v>0</v>
      </c>
      <c r="GW172">
        <v>0</v>
      </c>
      <c r="GX172">
        <v>0</v>
      </c>
      <c r="GY172">
        <v>0</v>
      </c>
      <c r="GZ172">
        <v>0</v>
      </c>
      <c r="HA172">
        <v>0</v>
      </c>
      <c r="HB172">
        <v>0</v>
      </c>
      <c r="HC172">
        <v>0</v>
      </c>
      <c r="HD172">
        <v>0</v>
      </c>
      <c r="HE172">
        <v>0</v>
      </c>
      <c r="HF172">
        <v>0</v>
      </c>
      <c r="HG172">
        <v>0</v>
      </c>
      <c r="HH172">
        <v>0</v>
      </c>
      <c r="HI172">
        <v>0</v>
      </c>
      <c r="HJ172">
        <v>0</v>
      </c>
      <c r="HK172">
        <v>0</v>
      </c>
      <c r="HL172">
        <v>0</v>
      </c>
      <c r="HM172" t="str">
        <v/>
      </c>
    </row>
    <row r="173" spans="2:221" x14ac:dyDescent="0.35">
      <c r="B173" t="str" cm="1">
        <f t="array" ref="B173:CX173">TRANSPOSE(_xlfn._xlws.SORT(_xlfn._xlws.FILTER(initialConditions[initial_conditions_level]&amp;" | "&amp;initialConditions[initial_conditions_name],initialConditions[experiment_ID]=A173)))</f>
        <v xml:space="preserve"> | </v>
      </c>
      <c r="C173" t="str">
        <v xml:space="preserve">0 | </v>
      </c>
      <c r="D173" t="str">
        <v xml:space="preserve">0 | </v>
      </c>
      <c r="E173" t="str">
        <v xml:space="preserve">0 | </v>
      </c>
      <c r="F173" t="str">
        <v xml:space="preserve">0 | </v>
      </c>
      <c r="G173" t="str">
        <v xml:space="preserve">0 | </v>
      </c>
      <c r="H173" t="str">
        <v xml:space="preserve">0 | </v>
      </c>
      <c r="I173" t="str">
        <v xml:space="preserve">0 | </v>
      </c>
      <c r="J173" t="str">
        <v xml:space="preserve">0 | </v>
      </c>
      <c r="K173" t="str">
        <v xml:space="preserve">0 | </v>
      </c>
      <c r="L173" t="str">
        <v xml:space="preserve">0 | </v>
      </c>
      <c r="M173" t="str">
        <v xml:space="preserve">0 | </v>
      </c>
      <c r="N173" t="str">
        <v xml:space="preserve">0 | </v>
      </c>
      <c r="O173" t="str">
        <v xml:space="preserve">0 | </v>
      </c>
      <c r="P173" t="str">
        <v xml:space="preserve">0 | </v>
      </c>
      <c r="Q173" t="str">
        <v xml:space="preserve">0 | </v>
      </c>
      <c r="R173" t="str">
        <v xml:space="preserve">0 | </v>
      </c>
      <c r="S173" t="str">
        <v xml:space="preserve">0 | </v>
      </c>
      <c r="T173" t="str">
        <v xml:space="preserve">0 | </v>
      </c>
      <c r="U173" t="str">
        <v xml:space="preserve">0 | </v>
      </c>
      <c r="V173" t="str">
        <v xml:space="preserve">0 | </v>
      </c>
      <c r="W173" t="str">
        <v xml:space="preserve">0 | </v>
      </c>
      <c r="X173" t="str">
        <v xml:space="preserve">0 | </v>
      </c>
      <c r="Y173" t="str">
        <v xml:space="preserve">0 | </v>
      </c>
      <c r="Z173" t="str">
        <v xml:space="preserve">0 | </v>
      </c>
      <c r="AA173" t="str">
        <v xml:space="preserve">0 | </v>
      </c>
      <c r="AB173" t="str">
        <v xml:space="preserve">0 | </v>
      </c>
      <c r="AC173" t="str">
        <v xml:space="preserve">0 | </v>
      </c>
      <c r="AD173" t="str">
        <v xml:space="preserve">0 | </v>
      </c>
      <c r="AE173" t="str">
        <v xml:space="preserve">0 | </v>
      </c>
      <c r="AF173" t="str">
        <v xml:space="preserve">0 | </v>
      </c>
      <c r="AG173" t="str">
        <v xml:space="preserve">0 | </v>
      </c>
      <c r="AH173" t="str">
        <v xml:space="preserve">0 | </v>
      </c>
      <c r="AI173" t="str">
        <v xml:space="preserve">0 | </v>
      </c>
      <c r="AJ173" t="str">
        <v xml:space="preserve">0 | </v>
      </c>
      <c r="AK173" t="str">
        <v xml:space="preserve">0 | </v>
      </c>
      <c r="AL173" t="str">
        <v xml:space="preserve">0 | </v>
      </c>
      <c r="AM173" t="str">
        <v xml:space="preserve">0 | </v>
      </c>
      <c r="AN173" t="str">
        <v xml:space="preserve">0 | </v>
      </c>
      <c r="AO173" t="str">
        <v xml:space="preserve">0 | </v>
      </c>
      <c r="AP173" t="str">
        <v xml:space="preserve">0 | </v>
      </c>
      <c r="AQ173" t="str">
        <v xml:space="preserve">0 | </v>
      </c>
      <c r="AR173" t="str">
        <v xml:space="preserve">0 | </v>
      </c>
      <c r="AS173" t="str">
        <v xml:space="preserve">0 | </v>
      </c>
      <c r="AT173" t="str">
        <v xml:space="preserve">0 | </v>
      </c>
      <c r="AU173" t="str">
        <v xml:space="preserve">0 | </v>
      </c>
      <c r="AV173" t="str">
        <v xml:space="preserve">0 | </v>
      </c>
      <c r="AW173" t="str">
        <v xml:space="preserve">0 | </v>
      </c>
      <c r="AX173" t="str">
        <v xml:space="preserve">0 | </v>
      </c>
      <c r="AY173" t="str">
        <v xml:space="preserve">0 | </v>
      </c>
      <c r="AZ173" t="str">
        <v xml:space="preserve">0 | </v>
      </c>
      <c r="BA173" t="str">
        <v xml:space="preserve">0 | </v>
      </c>
      <c r="BB173" t="str">
        <v xml:space="preserve">0 | </v>
      </c>
      <c r="BC173" t="str">
        <v xml:space="preserve">0 | </v>
      </c>
      <c r="BD173" t="str">
        <v xml:space="preserve">0 | </v>
      </c>
      <c r="BE173" t="str">
        <v xml:space="preserve">0 | </v>
      </c>
      <c r="BF173" t="str">
        <v xml:space="preserve">0 | </v>
      </c>
      <c r="BG173" t="str">
        <v xml:space="preserve">0 | </v>
      </c>
      <c r="BH173" t="str">
        <v xml:space="preserve">0 | </v>
      </c>
      <c r="BI173" t="str">
        <v xml:space="preserve">0 | </v>
      </c>
      <c r="BJ173" t="str">
        <v xml:space="preserve">0 | </v>
      </c>
      <c r="BK173" t="str">
        <v xml:space="preserve">0 | </v>
      </c>
      <c r="BL173" t="str">
        <v xml:space="preserve">0 | </v>
      </c>
      <c r="BM173" t="str">
        <v xml:space="preserve">0 | </v>
      </c>
      <c r="BN173" t="str">
        <v xml:space="preserve">0 | </v>
      </c>
      <c r="BO173" t="str">
        <v xml:space="preserve">0 | </v>
      </c>
      <c r="BP173" t="str">
        <v xml:space="preserve">0 | </v>
      </c>
      <c r="BQ173" t="str">
        <v xml:space="preserve">0 | </v>
      </c>
      <c r="BR173" t="str">
        <v xml:space="preserve">0 | </v>
      </c>
      <c r="BS173" t="str">
        <v xml:space="preserve">0 | </v>
      </c>
      <c r="BT173" t="str">
        <v xml:space="preserve">0 | </v>
      </c>
      <c r="BU173" t="str">
        <v xml:space="preserve">0 | </v>
      </c>
      <c r="BV173" t="str">
        <v xml:space="preserve">0 | </v>
      </c>
      <c r="BW173" t="str">
        <v xml:space="preserve">0 | </v>
      </c>
      <c r="BX173" t="str">
        <v xml:space="preserve">0 | </v>
      </c>
      <c r="BY173" t="str">
        <v xml:space="preserve">0 | </v>
      </c>
      <c r="BZ173" t="str">
        <v xml:space="preserve">0 | </v>
      </c>
      <c r="CA173" t="str">
        <v xml:space="preserve">0 | </v>
      </c>
      <c r="CB173" t="str">
        <v xml:space="preserve">0 | </v>
      </c>
      <c r="CC173" t="str">
        <v xml:space="preserve">0 | </v>
      </c>
      <c r="CD173" t="str">
        <v xml:space="preserve">0 | </v>
      </c>
      <c r="CE173" t="str">
        <v xml:space="preserve">0 | </v>
      </c>
      <c r="CF173" t="str">
        <v xml:space="preserve">0 | </v>
      </c>
      <c r="CG173" t="str">
        <v xml:space="preserve">0 | </v>
      </c>
      <c r="CH173" t="str">
        <v xml:space="preserve">0 | </v>
      </c>
      <c r="CI173" t="str">
        <v xml:space="preserve">0 | </v>
      </c>
      <c r="CJ173" t="str">
        <v xml:space="preserve">0 | </v>
      </c>
      <c r="CK173" t="str">
        <v xml:space="preserve">0 | </v>
      </c>
      <c r="CL173" t="str">
        <v xml:space="preserve">0 | </v>
      </c>
      <c r="CM173" t="str">
        <v xml:space="preserve">0 | </v>
      </c>
      <c r="CN173" t="str">
        <v xml:space="preserve">0 | </v>
      </c>
      <c r="CO173" t="str">
        <v xml:space="preserve">0 | </v>
      </c>
      <c r="CP173" t="str">
        <v xml:space="preserve">0 | </v>
      </c>
      <c r="CQ173" t="str">
        <v xml:space="preserve">0 | </v>
      </c>
      <c r="CR173" t="str">
        <v xml:space="preserve">0 | </v>
      </c>
      <c r="CS173" t="str">
        <v xml:space="preserve">0 | </v>
      </c>
      <c r="CT173" t="str">
        <v xml:space="preserve">0 | </v>
      </c>
      <c r="CU173" t="str">
        <v xml:space="preserve">0 | </v>
      </c>
      <c r="CV173" t="str">
        <v xml:space="preserve">0 | </v>
      </c>
      <c r="CW173" t="str">
        <v xml:space="preserve">0 | </v>
      </c>
      <c r="CX173" t="str">
        <v xml:space="preserve">0 | </v>
      </c>
      <c r="DQ173" cm="1">
        <f t="array" ref="DQ173:HM173">TRANSPOSE(_xlfn._xlws.SORT(_xlfn._xlws.FILTER(initialConditions[initial_conditions_level],initialConditions[experiment_ID]=A173)))</f>
        <v>0</v>
      </c>
      <c r="DR173">
        <v>0</v>
      </c>
      <c r="DS173">
        <v>0</v>
      </c>
      <c r="DT173">
        <v>0</v>
      </c>
      <c r="DU173">
        <v>0</v>
      </c>
      <c r="DV173">
        <v>0</v>
      </c>
      <c r="DW173">
        <v>0</v>
      </c>
      <c r="DX173">
        <v>0</v>
      </c>
      <c r="DY173">
        <v>0</v>
      </c>
      <c r="DZ173">
        <v>0</v>
      </c>
      <c r="EA173">
        <v>0</v>
      </c>
      <c r="EB173">
        <v>0</v>
      </c>
      <c r="EC173">
        <v>0</v>
      </c>
      <c r="ED173">
        <v>0</v>
      </c>
      <c r="EE173">
        <v>0</v>
      </c>
      <c r="EF173">
        <v>0</v>
      </c>
      <c r="EG173">
        <v>0</v>
      </c>
      <c r="EH173">
        <v>0</v>
      </c>
      <c r="EI173">
        <v>0</v>
      </c>
      <c r="EJ173">
        <v>0</v>
      </c>
      <c r="EK173">
        <v>0</v>
      </c>
      <c r="EL173">
        <v>0</v>
      </c>
      <c r="EM173">
        <v>0</v>
      </c>
      <c r="EN173">
        <v>0</v>
      </c>
      <c r="EO173">
        <v>0</v>
      </c>
      <c r="EP173">
        <v>0</v>
      </c>
      <c r="EQ173">
        <v>0</v>
      </c>
      <c r="ER173">
        <v>0</v>
      </c>
      <c r="ES173">
        <v>0</v>
      </c>
      <c r="ET173">
        <v>0</v>
      </c>
      <c r="EU173">
        <v>0</v>
      </c>
      <c r="EV173">
        <v>0</v>
      </c>
      <c r="EW173">
        <v>0</v>
      </c>
      <c r="EX173">
        <v>0</v>
      </c>
      <c r="EY173">
        <v>0</v>
      </c>
      <c r="EZ173">
        <v>0</v>
      </c>
      <c r="FA173">
        <v>0</v>
      </c>
      <c r="FB173">
        <v>0</v>
      </c>
      <c r="FC173">
        <v>0</v>
      </c>
      <c r="FD173">
        <v>0</v>
      </c>
      <c r="FE173">
        <v>0</v>
      </c>
      <c r="FF173">
        <v>0</v>
      </c>
      <c r="FG173">
        <v>0</v>
      </c>
      <c r="FH173">
        <v>0</v>
      </c>
      <c r="FI173">
        <v>0</v>
      </c>
      <c r="FJ173">
        <v>0</v>
      </c>
      <c r="FK173">
        <v>0</v>
      </c>
      <c r="FL173">
        <v>0</v>
      </c>
      <c r="FM173">
        <v>0</v>
      </c>
      <c r="FN173">
        <v>0</v>
      </c>
      <c r="FO173">
        <v>0</v>
      </c>
      <c r="FP173">
        <v>0</v>
      </c>
      <c r="FQ173">
        <v>0</v>
      </c>
      <c r="FR173">
        <v>0</v>
      </c>
      <c r="FS173">
        <v>0</v>
      </c>
      <c r="FT173">
        <v>0</v>
      </c>
      <c r="FU173">
        <v>0</v>
      </c>
      <c r="FV173">
        <v>0</v>
      </c>
      <c r="FW173">
        <v>0</v>
      </c>
      <c r="FX173">
        <v>0</v>
      </c>
      <c r="FY173">
        <v>0</v>
      </c>
      <c r="FZ173">
        <v>0</v>
      </c>
      <c r="GA173">
        <v>0</v>
      </c>
      <c r="GB173">
        <v>0</v>
      </c>
      <c r="GC173">
        <v>0</v>
      </c>
      <c r="GD173">
        <v>0</v>
      </c>
      <c r="GE173">
        <v>0</v>
      </c>
      <c r="GF173">
        <v>0</v>
      </c>
      <c r="GG173">
        <v>0</v>
      </c>
      <c r="GH173">
        <v>0</v>
      </c>
      <c r="GI173">
        <v>0</v>
      </c>
      <c r="GJ173">
        <v>0</v>
      </c>
      <c r="GK173">
        <v>0</v>
      </c>
      <c r="GL173">
        <v>0</v>
      </c>
      <c r="GM173">
        <v>0</v>
      </c>
      <c r="GN173">
        <v>0</v>
      </c>
      <c r="GO173">
        <v>0</v>
      </c>
      <c r="GP173">
        <v>0</v>
      </c>
      <c r="GQ173">
        <v>0</v>
      </c>
      <c r="GR173">
        <v>0</v>
      </c>
      <c r="GS173">
        <v>0</v>
      </c>
      <c r="GT173">
        <v>0</v>
      </c>
      <c r="GU173">
        <v>0</v>
      </c>
      <c r="GV173">
        <v>0</v>
      </c>
      <c r="GW173">
        <v>0</v>
      </c>
      <c r="GX173">
        <v>0</v>
      </c>
      <c r="GY173">
        <v>0</v>
      </c>
      <c r="GZ173">
        <v>0</v>
      </c>
      <c r="HA173">
        <v>0</v>
      </c>
      <c r="HB173">
        <v>0</v>
      </c>
      <c r="HC173">
        <v>0</v>
      </c>
      <c r="HD173">
        <v>0</v>
      </c>
      <c r="HE173">
        <v>0</v>
      </c>
      <c r="HF173">
        <v>0</v>
      </c>
      <c r="HG173">
        <v>0</v>
      </c>
      <c r="HH173">
        <v>0</v>
      </c>
      <c r="HI173">
        <v>0</v>
      </c>
      <c r="HJ173">
        <v>0</v>
      </c>
      <c r="HK173">
        <v>0</v>
      </c>
      <c r="HL173">
        <v>0</v>
      </c>
      <c r="HM173" t="str">
        <v/>
      </c>
    </row>
    <row r="174" spans="2:221" x14ac:dyDescent="0.35">
      <c r="B174" t="str" cm="1">
        <f t="array" ref="B174:CX174">TRANSPOSE(_xlfn._xlws.SORT(_xlfn._xlws.FILTER(initialConditions[initial_conditions_level]&amp;" | "&amp;initialConditions[initial_conditions_name],initialConditions[experiment_ID]=A174)))</f>
        <v xml:space="preserve"> | </v>
      </c>
      <c r="C174" t="str">
        <v xml:space="preserve">0 | </v>
      </c>
      <c r="D174" t="str">
        <v xml:space="preserve">0 | </v>
      </c>
      <c r="E174" t="str">
        <v xml:space="preserve">0 | </v>
      </c>
      <c r="F174" t="str">
        <v xml:space="preserve">0 | </v>
      </c>
      <c r="G174" t="str">
        <v xml:space="preserve">0 | </v>
      </c>
      <c r="H174" t="str">
        <v xml:space="preserve">0 | </v>
      </c>
      <c r="I174" t="str">
        <v xml:space="preserve">0 | </v>
      </c>
      <c r="J174" t="str">
        <v xml:space="preserve">0 | </v>
      </c>
      <c r="K174" t="str">
        <v xml:space="preserve">0 | </v>
      </c>
      <c r="L174" t="str">
        <v xml:space="preserve">0 | </v>
      </c>
      <c r="M174" t="str">
        <v xml:space="preserve">0 | </v>
      </c>
      <c r="N174" t="str">
        <v xml:space="preserve">0 | </v>
      </c>
      <c r="O174" t="str">
        <v xml:space="preserve">0 | </v>
      </c>
      <c r="P174" t="str">
        <v xml:space="preserve">0 | </v>
      </c>
      <c r="Q174" t="str">
        <v xml:space="preserve">0 | </v>
      </c>
      <c r="R174" t="str">
        <v xml:space="preserve">0 | </v>
      </c>
      <c r="S174" t="str">
        <v xml:space="preserve">0 | </v>
      </c>
      <c r="T174" t="str">
        <v xml:space="preserve">0 | </v>
      </c>
      <c r="U174" t="str">
        <v xml:space="preserve">0 | </v>
      </c>
      <c r="V174" t="str">
        <v xml:space="preserve">0 | </v>
      </c>
      <c r="W174" t="str">
        <v xml:space="preserve">0 | </v>
      </c>
      <c r="X174" t="str">
        <v xml:space="preserve">0 | </v>
      </c>
      <c r="Y174" t="str">
        <v xml:space="preserve">0 | </v>
      </c>
      <c r="Z174" t="str">
        <v xml:space="preserve">0 | </v>
      </c>
      <c r="AA174" t="str">
        <v xml:space="preserve">0 | </v>
      </c>
      <c r="AB174" t="str">
        <v xml:space="preserve">0 | </v>
      </c>
      <c r="AC174" t="str">
        <v xml:space="preserve">0 | </v>
      </c>
      <c r="AD174" t="str">
        <v xml:space="preserve">0 | </v>
      </c>
      <c r="AE174" t="str">
        <v xml:space="preserve">0 | </v>
      </c>
      <c r="AF174" t="str">
        <v xml:space="preserve">0 | </v>
      </c>
      <c r="AG174" t="str">
        <v xml:space="preserve">0 | </v>
      </c>
      <c r="AH174" t="str">
        <v xml:space="preserve">0 | </v>
      </c>
      <c r="AI174" t="str">
        <v xml:space="preserve">0 | </v>
      </c>
      <c r="AJ174" t="str">
        <v xml:space="preserve">0 | </v>
      </c>
      <c r="AK174" t="str">
        <v xml:space="preserve">0 | </v>
      </c>
      <c r="AL174" t="str">
        <v xml:space="preserve">0 | </v>
      </c>
      <c r="AM174" t="str">
        <v xml:space="preserve">0 | </v>
      </c>
      <c r="AN174" t="str">
        <v xml:space="preserve">0 | </v>
      </c>
      <c r="AO174" t="str">
        <v xml:space="preserve">0 | </v>
      </c>
      <c r="AP174" t="str">
        <v xml:space="preserve">0 | </v>
      </c>
      <c r="AQ174" t="str">
        <v xml:space="preserve">0 | </v>
      </c>
      <c r="AR174" t="str">
        <v xml:space="preserve">0 | </v>
      </c>
      <c r="AS174" t="str">
        <v xml:space="preserve">0 | </v>
      </c>
      <c r="AT174" t="str">
        <v xml:space="preserve">0 | </v>
      </c>
      <c r="AU174" t="str">
        <v xml:space="preserve">0 | </v>
      </c>
      <c r="AV174" t="str">
        <v xml:space="preserve">0 | </v>
      </c>
      <c r="AW174" t="str">
        <v xml:space="preserve">0 | </v>
      </c>
      <c r="AX174" t="str">
        <v xml:space="preserve">0 | </v>
      </c>
      <c r="AY174" t="str">
        <v xml:space="preserve">0 | </v>
      </c>
      <c r="AZ174" t="str">
        <v xml:space="preserve">0 | </v>
      </c>
      <c r="BA174" t="str">
        <v xml:space="preserve">0 | </v>
      </c>
      <c r="BB174" t="str">
        <v xml:space="preserve">0 | </v>
      </c>
      <c r="BC174" t="str">
        <v xml:space="preserve">0 | </v>
      </c>
      <c r="BD174" t="str">
        <v xml:space="preserve">0 | </v>
      </c>
      <c r="BE174" t="str">
        <v xml:space="preserve">0 | </v>
      </c>
      <c r="BF174" t="str">
        <v xml:space="preserve">0 | </v>
      </c>
      <c r="BG174" t="str">
        <v xml:space="preserve">0 | </v>
      </c>
      <c r="BH174" t="str">
        <v xml:space="preserve">0 | </v>
      </c>
      <c r="BI174" t="str">
        <v xml:space="preserve">0 | </v>
      </c>
      <c r="BJ174" t="str">
        <v xml:space="preserve">0 | </v>
      </c>
      <c r="BK174" t="str">
        <v xml:space="preserve">0 | </v>
      </c>
      <c r="BL174" t="str">
        <v xml:space="preserve">0 | </v>
      </c>
      <c r="BM174" t="str">
        <v xml:space="preserve">0 | </v>
      </c>
      <c r="BN174" t="str">
        <v xml:space="preserve">0 | </v>
      </c>
      <c r="BO174" t="str">
        <v xml:space="preserve">0 | </v>
      </c>
      <c r="BP174" t="str">
        <v xml:space="preserve">0 | </v>
      </c>
      <c r="BQ174" t="str">
        <v xml:space="preserve">0 | </v>
      </c>
      <c r="BR174" t="str">
        <v xml:space="preserve">0 | </v>
      </c>
      <c r="BS174" t="str">
        <v xml:space="preserve">0 | </v>
      </c>
      <c r="BT174" t="str">
        <v xml:space="preserve">0 | </v>
      </c>
      <c r="BU174" t="str">
        <v xml:space="preserve">0 | </v>
      </c>
      <c r="BV174" t="str">
        <v xml:space="preserve">0 | </v>
      </c>
      <c r="BW174" t="str">
        <v xml:space="preserve">0 | </v>
      </c>
      <c r="BX174" t="str">
        <v xml:space="preserve">0 | </v>
      </c>
      <c r="BY174" t="str">
        <v xml:space="preserve">0 | </v>
      </c>
      <c r="BZ174" t="str">
        <v xml:space="preserve">0 | </v>
      </c>
      <c r="CA174" t="str">
        <v xml:space="preserve">0 | </v>
      </c>
      <c r="CB174" t="str">
        <v xml:space="preserve">0 | </v>
      </c>
      <c r="CC174" t="str">
        <v xml:space="preserve">0 | </v>
      </c>
      <c r="CD174" t="str">
        <v xml:space="preserve">0 | </v>
      </c>
      <c r="CE174" t="str">
        <v xml:space="preserve">0 | </v>
      </c>
      <c r="CF174" t="str">
        <v xml:space="preserve">0 | </v>
      </c>
      <c r="CG174" t="str">
        <v xml:space="preserve">0 | </v>
      </c>
      <c r="CH174" t="str">
        <v xml:space="preserve">0 | </v>
      </c>
      <c r="CI174" t="str">
        <v xml:space="preserve">0 | </v>
      </c>
      <c r="CJ174" t="str">
        <v xml:space="preserve">0 | </v>
      </c>
      <c r="CK174" t="str">
        <v xml:space="preserve">0 | </v>
      </c>
      <c r="CL174" t="str">
        <v xml:space="preserve">0 | </v>
      </c>
      <c r="CM174" t="str">
        <v xml:space="preserve">0 | </v>
      </c>
      <c r="CN174" t="str">
        <v xml:space="preserve">0 | </v>
      </c>
      <c r="CO174" t="str">
        <v xml:space="preserve">0 | </v>
      </c>
      <c r="CP174" t="str">
        <v xml:space="preserve">0 | </v>
      </c>
      <c r="CQ174" t="str">
        <v xml:space="preserve">0 | </v>
      </c>
      <c r="CR174" t="str">
        <v xml:space="preserve">0 | </v>
      </c>
      <c r="CS174" t="str">
        <v xml:space="preserve">0 | </v>
      </c>
      <c r="CT174" t="str">
        <v xml:space="preserve">0 | </v>
      </c>
      <c r="CU174" t="str">
        <v xml:space="preserve">0 | </v>
      </c>
      <c r="CV174" t="str">
        <v xml:space="preserve">0 | </v>
      </c>
      <c r="CW174" t="str">
        <v xml:space="preserve">0 | </v>
      </c>
      <c r="CX174" t="str">
        <v xml:space="preserve">0 | </v>
      </c>
      <c r="DQ174" cm="1">
        <f t="array" ref="DQ174:HM174">TRANSPOSE(_xlfn._xlws.SORT(_xlfn._xlws.FILTER(initialConditions[initial_conditions_level],initialConditions[experiment_ID]=A174)))</f>
        <v>0</v>
      </c>
      <c r="DR174">
        <v>0</v>
      </c>
      <c r="DS174">
        <v>0</v>
      </c>
      <c r="DT174">
        <v>0</v>
      </c>
      <c r="DU174">
        <v>0</v>
      </c>
      <c r="DV174">
        <v>0</v>
      </c>
      <c r="DW174">
        <v>0</v>
      </c>
      <c r="DX174">
        <v>0</v>
      </c>
      <c r="DY174">
        <v>0</v>
      </c>
      <c r="DZ174">
        <v>0</v>
      </c>
      <c r="EA174">
        <v>0</v>
      </c>
      <c r="EB174">
        <v>0</v>
      </c>
      <c r="EC174">
        <v>0</v>
      </c>
      <c r="ED174">
        <v>0</v>
      </c>
      <c r="EE174">
        <v>0</v>
      </c>
      <c r="EF174">
        <v>0</v>
      </c>
      <c r="EG174">
        <v>0</v>
      </c>
      <c r="EH174">
        <v>0</v>
      </c>
      <c r="EI174">
        <v>0</v>
      </c>
      <c r="EJ174">
        <v>0</v>
      </c>
      <c r="EK174">
        <v>0</v>
      </c>
      <c r="EL174">
        <v>0</v>
      </c>
      <c r="EM174">
        <v>0</v>
      </c>
      <c r="EN174">
        <v>0</v>
      </c>
      <c r="EO174">
        <v>0</v>
      </c>
      <c r="EP174">
        <v>0</v>
      </c>
      <c r="EQ174">
        <v>0</v>
      </c>
      <c r="ER174">
        <v>0</v>
      </c>
      <c r="ES174">
        <v>0</v>
      </c>
      <c r="ET174">
        <v>0</v>
      </c>
      <c r="EU174">
        <v>0</v>
      </c>
      <c r="EV174">
        <v>0</v>
      </c>
      <c r="EW174">
        <v>0</v>
      </c>
      <c r="EX174">
        <v>0</v>
      </c>
      <c r="EY174">
        <v>0</v>
      </c>
      <c r="EZ174">
        <v>0</v>
      </c>
      <c r="FA174">
        <v>0</v>
      </c>
      <c r="FB174">
        <v>0</v>
      </c>
      <c r="FC174">
        <v>0</v>
      </c>
      <c r="FD174">
        <v>0</v>
      </c>
      <c r="FE174">
        <v>0</v>
      </c>
      <c r="FF174">
        <v>0</v>
      </c>
      <c r="FG174">
        <v>0</v>
      </c>
      <c r="FH174">
        <v>0</v>
      </c>
      <c r="FI174">
        <v>0</v>
      </c>
      <c r="FJ174">
        <v>0</v>
      </c>
      <c r="FK174">
        <v>0</v>
      </c>
      <c r="FL174">
        <v>0</v>
      </c>
      <c r="FM174">
        <v>0</v>
      </c>
      <c r="FN174">
        <v>0</v>
      </c>
      <c r="FO174">
        <v>0</v>
      </c>
      <c r="FP174">
        <v>0</v>
      </c>
      <c r="FQ174">
        <v>0</v>
      </c>
      <c r="FR174">
        <v>0</v>
      </c>
      <c r="FS174">
        <v>0</v>
      </c>
      <c r="FT174">
        <v>0</v>
      </c>
      <c r="FU174">
        <v>0</v>
      </c>
      <c r="FV174">
        <v>0</v>
      </c>
      <c r="FW174">
        <v>0</v>
      </c>
      <c r="FX174">
        <v>0</v>
      </c>
      <c r="FY174">
        <v>0</v>
      </c>
      <c r="FZ174">
        <v>0</v>
      </c>
      <c r="GA174">
        <v>0</v>
      </c>
      <c r="GB174">
        <v>0</v>
      </c>
      <c r="GC174">
        <v>0</v>
      </c>
      <c r="GD174">
        <v>0</v>
      </c>
      <c r="GE174">
        <v>0</v>
      </c>
      <c r="GF174">
        <v>0</v>
      </c>
      <c r="GG174">
        <v>0</v>
      </c>
      <c r="GH174">
        <v>0</v>
      </c>
      <c r="GI174">
        <v>0</v>
      </c>
      <c r="GJ174">
        <v>0</v>
      </c>
      <c r="GK174">
        <v>0</v>
      </c>
      <c r="GL174">
        <v>0</v>
      </c>
      <c r="GM174">
        <v>0</v>
      </c>
      <c r="GN174">
        <v>0</v>
      </c>
      <c r="GO174">
        <v>0</v>
      </c>
      <c r="GP174">
        <v>0</v>
      </c>
      <c r="GQ174">
        <v>0</v>
      </c>
      <c r="GR174">
        <v>0</v>
      </c>
      <c r="GS174">
        <v>0</v>
      </c>
      <c r="GT174">
        <v>0</v>
      </c>
      <c r="GU174">
        <v>0</v>
      </c>
      <c r="GV174">
        <v>0</v>
      </c>
      <c r="GW174">
        <v>0</v>
      </c>
      <c r="GX174">
        <v>0</v>
      </c>
      <c r="GY174">
        <v>0</v>
      </c>
      <c r="GZ174">
        <v>0</v>
      </c>
      <c r="HA174">
        <v>0</v>
      </c>
      <c r="HB174">
        <v>0</v>
      </c>
      <c r="HC174">
        <v>0</v>
      </c>
      <c r="HD174">
        <v>0</v>
      </c>
      <c r="HE174">
        <v>0</v>
      </c>
      <c r="HF174">
        <v>0</v>
      </c>
      <c r="HG174">
        <v>0</v>
      </c>
      <c r="HH174">
        <v>0</v>
      </c>
      <c r="HI174">
        <v>0</v>
      </c>
      <c r="HJ174">
        <v>0</v>
      </c>
      <c r="HK174">
        <v>0</v>
      </c>
      <c r="HL174">
        <v>0</v>
      </c>
      <c r="HM174" t="str">
        <v/>
      </c>
    </row>
    <row r="175" spans="2:221" x14ac:dyDescent="0.35">
      <c r="B175" t="str" cm="1">
        <f t="array" ref="B175:CX175">TRANSPOSE(_xlfn._xlws.SORT(_xlfn._xlws.FILTER(initialConditions[initial_conditions_level]&amp;" | "&amp;initialConditions[initial_conditions_name],initialConditions[experiment_ID]=A175)))</f>
        <v xml:space="preserve"> | </v>
      </c>
      <c r="C175" t="str">
        <v xml:space="preserve">0 | </v>
      </c>
      <c r="D175" t="str">
        <v xml:space="preserve">0 | </v>
      </c>
      <c r="E175" t="str">
        <v xml:space="preserve">0 | </v>
      </c>
      <c r="F175" t="str">
        <v xml:space="preserve">0 | </v>
      </c>
      <c r="G175" t="str">
        <v xml:space="preserve">0 | </v>
      </c>
      <c r="H175" t="str">
        <v xml:space="preserve">0 | </v>
      </c>
      <c r="I175" t="str">
        <v xml:space="preserve">0 | </v>
      </c>
      <c r="J175" t="str">
        <v xml:space="preserve">0 | </v>
      </c>
      <c r="K175" t="str">
        <v xml:space="preserve">0 | </v>
      </c>
      <c r="L175" t="str">
        <v xml:space="preserve">0 | </v>
      </c>
      <c r="M175" t="str">
        <v xml:space="preserve">0 | </v>
      </c>
      <c r="N175" t="str">
        <v xml:space="preserve">0 | </v>
      </c>
      <c r="O175" t="str">
        <v xml:space="preserve">0 | </v>
      </c>
      <c r="P175" t="str">
        <v xml:space="preserve">0 | </v>
      </c>
      <c r="Q175" t="str">
        <v xml:space="preserve">0 | </v>
      </c>
      <c r="R175" t="str">
        <v xml:space="preserve">0 | </v>
      </c>
      <c r="S175" t="str">
        <v xml:space="preserve">0 | </v>
      </c>
      <c r="T175" t="str">
        <v xml:space="preserve">0 | </v>
      </c>
      <c r="U175" t="str">
        <v xml:space="preserve">0 | </v>
      </c>
      <c r="V175" t="str">
        <v xml:space="preserve">0 | </v>
      </c>
      <c r="W175" t="str">
        <v xml:space="preserve">0 | </v>
      </c>
      <c r="X175" t="str">
        <v xml:space="preserve">0 | </v>
      </c>
      <c r="Y175" t="str">
        <v xml:space="preserve">0 | </v>
      </c>
      <c r="Z175" t="str">
        <v xml:space="preserve">0 | </v>
      </c>
      <c r="AA175" t="str">
        <v xml:space="preserve">0 | </v>
      </c>
      <c r="AB175" t="str">
        <v xml:space="preserve">0 | </v>
      </c>
      <c r="AC175" t="str">
        <v xml:space="preserve">0 | </v>
      </c>
      <c r="AD175" t="str">
        <v xml:space="preserve">0 | </v>
      </c>
      <c r="AE175" t="str">
        <v xml:space="preserve">0 | </v>
      </c>
      <c r="AF175" t="str">
        <v xml:space="preserve">0 | </v>
      </c>
      <c r="AG175" t="str">
        <v xml:space="preserve">0 | </v>
      </c>
      <c r="AH175" t="str">
        <v xml:space="preserve">0 | </v>
      </c>
      <c r="AI175" t="str">
        <v xml:space="preserve">0 | </v>
      </c>
      <c r="AJ175" t="str">
        <v xml:space="preserve">0 | </v>
      </c>
      <c r="AK175" t="str">
        <v xml:space="preserve">0 | </v>
      </c>
      <c r="AL175" t="str">
        <v xml:space="preserve">0 | </v>
      </c>
      <c r="AM175" t="str">
        <v xml:space="preserve">0 | </v>
      </c>
      <c r="AN175" t="str">
        <v xml:space="preserve">0 | </v>
      </c>
      <c r="AO175" t="str">
        <v xml:space="preserve">0 | </v>
      </c>
      <c r="AP175" t="str">
        <v xml:space="preserve">0 | </v>
      </c>
      <c r="AQ175" t="str">
        <v xml:space="preserve">0 | </v>
      </c>
      <c r="AR175" t="str">
        <v xml:space="preserve">0 | </v>
      </c>
      <c r="AS175" t="str">
        <v xml:space="preserve">0 | </v>
      </c>
      <c r="AT175" t="str">
        <v xml:space="preserve">0 | </v>
      </c>
      <c r="AU175" t="str">
        <v xml:space="preserve">0 | </v>
      </c>
      <c r="AV175" t="str">
        <v xml:space="preserve">0 | </v>
      </c>
      <c r="AW175" t="str">
        <v xml:space="preserve">0 | </v>
      </c>
      <c r="AX175" t="str">
        <v xml:space="preserve">0 | </v>
      </c>
      <c r="AY175" t="str">
        <v xml:space="preserve">0 | </v>
      </c>
      <c r="AZ175" t="str">
        <v xml:space="preserve">0 | </v>
      </c>
      <c r="BA175" t="str">
        <v xml:space="preserve">0 | </v>
      </c>
      <c r="BB175" t="str">
        <v xml:space="preserve">0 | </v>
      </c>
      <c r="BC175" t="str">
        <v xml:space="preserve">0 | </v>
      </c>
      <c r="BD175" t="str">
        <v xml:space="preserve">0 | </v>
      </c>
      <c r="BE175" t="str">
        <v xml:space="preserve">0 | </v>
      </c>
      <c r="BF175" t="str">
        <v xml:space="preserve">0 | </v>
      </c>
      <c r="BG175" t="str">
        <v xml:space="preserve">0 | </v>
      </c>
      <c r="BH175" t="str">
        <v xml:space="preserve">0 | </v>
      </c>
      <c r="BI175" t="str">
        <v xml:space="preserve">0 | </v>
      </c>
      <c r="BJ175" t="str">
        <v xml:space="preserve">0 | </v>
      </c>
      <c r="BK175" t="str">
        <v xml:space="preserve">0 | </v>
      </c>
      <c r="BL175" t="str">
        <v xml:space="preserve">0 | </v>
      </c>
      <c r="BM175" t="str">
        <v xml:space="preserve">0 | </v>
      </c>
      <c r="BN175" t="str">
        <v xml:space="preserve">0 | </v>
      </c>
      <c r="BO175" t="str">
        <v xml:space="preserve">0 | </v>
      </c>
      <c r="BP175" t="str">
        <v xml:space="preserve">0 | </v>
      </c>
      <c r="BQ175" t="str">
        <v xml:space="preserve">0 | </v>
      </c>
      <c r="BR175" t="str">
        <v xml:space="preserve">0 | </v>
      </c>
      <c r="BS175" t="str">
        <v xml:space="preserve">0 | </v>
      </c>
      <c r="BT175" t="str">
        <v xml:space="preserve">0 | </v>
      </c>
      <c r="BU175" t="str">
        <v xml:space="preserve">0 | </v>
      </c>
      <c r="BV175" t="str">
        <v xml:space="preserve">0 | </v>
      </c>
      <c r="BW175" t="str">
        <v xml:space="preserve">0 | </v>
      </c>
      <c r="BX175" t="str">
        <v xml:space="preserve">0 | </v>
      </c>
      <c r="BY175" t="str">
        <v xml:space="preserve">0 | </v>
      </c>
      <c r="BZ175" t="str">
        <v xml:space="preserve">0 | </v>
      </c>
      <c r="CA175" t="str">
        <v xml:space="preserve">0 | </v>
      </c>
      <c r="CB175" t="str">
        <v xml:space="preserve">0 | </v>
      </c>
      <c r="CC175" t="str">
        <v xml:space="preserve">0 | </v>
      </c>
      <c r="CD175" t="str">
        <v xml:space="preserve">0 | </v>
      </c>
      <c r="CE175" t="str">
        <v xml:space="preserve">0 | </v>
      </c>
      <c r="CF175" t="str">
        <v xml:space="preserve">0 | </v>
      </c>
      <c r="CG175" t="str">
        <v xml:space="preserve">0 | </v>
      </c>
      <c r="CH175" t="str">
        <v xml:space="preserve">0 | </v>
      </c>
      <c r="CI175" t="str">
        <v xml:space="preserve">0 | </v>
      </c>
      <c r="CJ175" t="str">
        <v xml:space="preserve">0 | </v>
      </c>
      <c r="CK175" t="str">
        <v xml:space="preserve">0 | </v>
      </c>
      <c r="CL175" t="str">
        <v xml:space="preserve">0 | </v>
      </c>
      <c r="CM175" t="str">
        <v xml:space="preserve">0 | </v>
      </c>
      <c r="CN175" t="str">
        <v xml:space="preserve">0 | </v>
      </c>
      <c r="CO175" t="str">
        <v xml:space="preserve">0 | </v>
      </c>
      <c r="CP175" t="str">
        <v xml:space="preserve">0 | </v>
      </c>
      <c r="CQ175" t="str">
        <v xml:space="preserve">0 | </v>
      </c>
      <c r="CR175" t="str">
        <v xml:space="preserve">0 | </v>
      </c>
      <c r="CS175" t="str">
        <v xml:space="preserve">0 | </v>
      </c>
      <c r="CT175" t="str">
        <v xml:space="preserve">0 | </v>
      </c>
      <c r="CU175" t="str">
        <v xml:space="preserve">0 | </v>
      </c>
      <c r="CV175" t="str">
        <v xml:space="preserve">0 | </v>
      </c>
      <c r="CW175" t="str">
        <v xml:space="preserve">0 | </v>
      </c>
      <c r="CX175" t="str">
        <v xml:space="preserve">0 | </v>
      </c>
      <c r="DQ175" cm="1">
        <f t="array" ref="DQ175:HM175">TRANSPOSE(_xlfn._xlws.SORT(_xlfn._xlws.FILTER(initialConditions[initial_conditions_level],initialConditions[experiment_ID]=A175)))</f>
        <v>0</v>
      </c>
      <c r="DR175">
        <v>0</v>
      </c>
      <c r="DS175">
        <v>0</v>
      </c>
      <c r="DT175">
        <v>0</v>
      </c>
      <c r="DU175">
        <v>0</v>
      </c>
      <c r="DV175">
        <v>0</v>
      </c>
      <c r="DW175">
        <v>0</v>
      </c>
      <c r="DX175">
        <v>0</v>
      </c>
      <c r="DY175">
        <v>0</v>
      </c>
      <c r="DZ175">
        <v>0</v>
      </c>
      <c r="EA175">
        <v>0</v>
      </c>
      <c r="EB175">
        <v>0</v>
      </c>
      <c r="EC175">
        <v>0</v>
      </c>
      <c r="ED175">
        <v>0</v>
      </c>
      <c r="EE175">
        <v>0</v>
      </c>
      <c r="EF175">
        <v>0</v>
      </c>
      <c r="EG175">
        <v>0</v>
      </c>
      <c r="EH175">
        <v>0</v>
      </c>
      <c r="EI175">
        <v>0</v>
      </c>
      <c r="EJ175">
        <v>0</v>
      </c>
      <c r="EK175">
        <v>0</v>
      </c>
      <c r="EL175">
        <v>0</v>
      </c>
      <c r="EM175">
        <v>0</v>
      </c>
      <c r="EN175">
        <v>0</v>
      </c>
      <c r="EO175">
        <v>0</v>
      </c>
      <c r="EP175">
        <v>0</v>
      </c>
      <c r="EQ175">
        <v>0</v>
      </c>
      <c r="ER175">
        <v>0</v>
      </c>
      <c r="ES175">
        <v>0</v>
      </c>
      <c r="ET175">
        <v>0</v>
      </c>
      <c r="EU175">
        <v>0</v>
      </c>
      <c r="EV175">
        <v>0</v>
      </c>
      <c r="EW175">
        <v>0</v>
      </c>
      <c r="EX175">
        <v>0</v>
      </c>
      <c r="EY175">
        <v>0</v>
      </c>
      <c r="EZ175">
        <v>0</v>
      </c>
      <c r="FA175">
        <v>0</v>
      </c>
      <c r="FB175">
        <v>0</v>
      </c>
      <c r="FC175">
        <v>0</v>
      </c>
      <c r="FD175">
        <v>0</v>
      </c>
      <c r="FE175">
        <v>0</v>
      </c>
      <c r="FF175">
        <v>0</v>
      </c>
      <c r="FG175">
        <v>0</v>
      </c>
      <c r="FH175">
        <v>0</v>
      </c>
      <c r="FI175">
        <v>0</v>
      </c>
      <c r="FJ175">
        <v>0</v>
      </c>
      <c r="FK175">
        <v>0</v>
      </c>
      <c r="FL175">
        <v>0</v>
      </c>
      <c r="FM175">
        <v>0</v>
      </c>
      <c r="FN175">
        <v>0</v>
      </c>
      <c r="FO175">
        <v>0</v>
      </c>
      <c r="FP175">
        <v>0</v>
      </c>
      <c r="FQ175">
        <v>0</v>
      </c>
      <c r="FR175">
        <v>0</v>
      </c>
      <c r="FS175">
        <v>0</v>
      </c>
      <c r="FT175">
        <v>0</v>
      </c>
      <c r="FU175">
        <v>0</v>
      </c>
      <c r="FV175">
        <v>0</v>
      </c>
      <c r="FW175">
        <v>0</v>
      </c>
      <c r="FX175">
        <v>0</v>
      </c>
      <c r="FY175">
        <v>0</v>
      </c>
      <c r="FZ175">
        <v>0</v>
      </c>
      <c r="GA175">
        <v>0</v>
      </c>
      <c r="GB175">
        <v>0</v>
      </c>
      <c r="GC175">
        <v>0</v>
      </c>
      <c r="GD175">
        <v>0</v>
      </c>
      <c r="GE175">
        <v>0</v>
      </c>
      <c r="GF175">
        <v>0</v>
      </c>
      <c r="GG175">
        <v>0</v>
      </c>
      <c r="GH175">
        <v>0</v>
      </c>
      <c r="GI175">
        <v>0</v>
      </c>
      <c r="GJ175">
        <v>0</v>
      </c>
      <c r="GK175">
        <v>0</v>
      </c>
      <c r="GL175">
        <v>0</v>
      </c>
      <c r="GM175">
        <v>0</v>
      </c>
      <c r="GN175">
        <v>0</v>
      </c>
      <c r="GO175">
        <v>0</v>
      </c>
      <c r="GP175">
        <v>0</v>
      </c>
      <c r="GQ175">
        <v>0</v>
      </c>
      <c r="GR175">
        <v>0</v>
      </c>
      <c r="GS175">
        <v>0</v>
      </c>
      <c r="GT175">
        <v>0</v>
      </c>
      <c r="GU175">
        <v>0</v>
      </c>
      <c r="GV175">
        <v>0</v>
      </c>
      <c r="GW175">
        <v>0</v>
      </c>
      <c r="GX175">
        <v>0</v>
      </c>
      <c r="GY175">
        <v>0</v>
      </c>
      <c r="GZ175">
        <v>0</v>
      </c>
      <c r="HA175">
        <v>0</v>
      </c>
      <c r="HB175">
        <v>0</v>
      </c>
      <c r="HC175">
        <v>0</v>
      </c>
      <c r="HD175">
        <v>0</v>
      </c>
      <c r="HE175">
        <v>0</v>
      </c>
      <c r="HF175">
        <v>0</v>
      </c>
      <c r="HG175">
        <v>0</v>
      </c>
      <c r="HH175">
        <v>0</v>
      </c>
      <c r="HI175">
        <v>0</v>
      </c>
      <c r="HJ175">
        <v>0</v>
      </c>
      <c r="HK175">
        <v>0</v>
      </c>
      <c r="HL175">
        <v>0</v>
      </c>
      <c r="HM175" t="str">
        <v/>
      </c>
    </row>
    <row r="176" spans="2:221" x14ac:dyDescent="0.35">
      <c r="B176" t="str" cm="1">
        <f t="array" ref="B176:CX176">TRANSPOSE(_xlfn._xlws.SORT(_xlfn._xlws.FILTER(initialConditions[initial_conditions_level]&amp;" | "&amp;initialConditions[initial_conditions_name],initialConditions[experiment_ID]=A176)))</f>
        <v xml:space="preserve"> | </v>
      </c>
      <c r="C176" t="str">
        <v xml:space="preserve">0 | </v>
      </c>
      <c r="D176" t="str">
        <v xml:space="preserve">0 | </v>
      </c>
      <c r="E176" t="str">
        <v xml:space="preserve">0 | </v>
      </c>
      <c r="F176" t="str">
        <v xml:space="preserve">0 | </v>
      </c>
      <c r="G176" t="str">
        <v xml:space="preserve">0 | </v>
      </c>
      <c r="H176" t="str">
        <v xml:space="preserve">0 | </v>
      </c>
      <c r="I176" t="str">
        <v xml:space="preserve">0 | </v>
      </c>
      <c r="J176" t="str">
        <v xml:space="preserve">0 | </v>
      </c>
      <c r="K176" t="str">
        <v xml:space="preserve">0 | </v>
      </c>
      <c r="L176" t="str">
        <v xml:space="preserve">0 | </v>
      </c>
      <c r="M176" t="str">
        <v xml:space="preserve">0 | </v>
      </c>
      <c r="N176" t="str">
        <v xml:space="preserve">0 | </v>
      </c>
      <c r="O176" t="str">
        <v xml:space="preserve">0 | </v>
      </c>
      <c r="P176" t="str">
        <v xml:space="preserve">0 | </v>
      </c>
      <c r="Q176" t="str">
        <v xml:space="preserve">0 | </v>
      </c>
      <c r="R176" t="str">
        <v xml:space="preserve">0 | </v>
      </c>
      <c r="S176" t="str">
        <v xml:space="preserve">0 | </v>
      </c>
      <c r="T176" t="str">
        <v xml:space="preserve">0 | </v>
      </c>
      <c r="U176" t="str">
        <v xml:space="preserve">0 | </v>
      </c>
      <c r="V176" t="str">
        <v xml:space="preserve">0 | </v>
      </c>
      <c r="W176" t="str">
        <v xml:space="preserve">0 | </v>
      </c>
      <c r="X176" t="str">
        <v xml:space="preserve">0 | </v>
      </c>
      <c r="Y176" t="str">
        <v xml:space="preserve">0 | </v>
      </c>
      <c r="Z176" t="str">
        <v xml:space="preserve">0 | </v>
      </c>
      <c r="AA176" t="str">
        <v xml:space="preserve">0 | </v>
      </c>
      <c r="AB176" t="str">
        <v xml:space="preserve">0 | </v>
      </c>
      <c r="AC176" t="str">
        <v xml:space="preserve">0 | </v>
      </c>
      <c r="AD176" t="str">
        <v xml:space="preserve">0 | </v>
      </c>
      <c r="AE176" t="str">
        <v xml:space="preserve">0 | </v>
      </c>
      <c r="AF176" t="str">
        <v xml:space="preserve">0 | </v>
      </c>
      <c r="AG176" t="str">
        <v xml:space="preserve">0 | </v>
      </c>
      <c r="AH176" t="str">
        <v xml:space="preserve">0 | </v>
      </c>
      <c r="AI176" t="str">
        <v xml:space="preserve">0 | </v>
      </c>
      <c r="AJ176" t="str">
        <v xml:space="preserve">0 | </v>
      </c>
      <c r="AK176" t="str">
        <v xml:space="preserve">0 | </v>
      </c>
      <c r="AL176" t="str">
        <v xml:space="preserve">0 | </v>
      </c>
      <c r="AM176" t="str">
        <v xml:space="preserve">0 | </v>
      </c>
      <c r="AN176" t="str">
        <v xml:space="preserve">0 | </v>
      </c>
      <c r="AO176" t="str">
        <v xml:space="preserve">0 | </v>
      </c>
      <c r="AP176" t="str">
        <v xml:space="preserve">0 | </v>
      </c>
      <c r="AQ176" t="str">
        <v xml:space="preserve">0 | </v>
      </c>
      <c r="AR176" t="str">
        <v xml:space="preserve">0 | </v>
      </c>
      <c r="AS176" t="str">
        <v xml:space="preserve">0 | </v>
      </c>
      <c r="AT176" t="str">
        <v xml:space="preserve">0 | </v>
      </c>
      <c r="AU176" t="str">
        <v xml:space="preserve">0 | </v>
      </c>
      <c r="AV176" t="str">
        <v xml:space="preserve">0 | </v>
      </c>
      <c r="AW176" t="str">
        <v xml:space="preserve">0 | </v>
      </c>
      <c r="AX176" t="str">
        <v xml:space="preserve">0 | </v>
      </c>
      <c r="AY176" t="str">
        <v xml:space="preserve">0 | </v>
      </c>
      <c r="AZ176" t="str">
        <v xml:space="preserve">0 | </v>
      </c>
      <c r="BA176" t="str">
        <v xml:space="preserve">0 | </v>
      </c>
      <c r="BB176" t="str">
        <v xml:space="preserve">0 | </v>
      </c>
      <c r="BC176" t="str">
        <v xml:space="preserve">0 | </v>
      </c>
      <c r="BD176" t="str">
        <v xml:space="preserve">0 | </v>
      </c>
      <c r="BE176" t="str">
        <v xml:space="preserve">0 | </v>
      </c>
      <c r="BF176" t="str">
        <v xml:space="preserve">0 | </v>
      </c>
      <c r="BG176" t="str">
        <v xml:space="preserve">0 | </v>
      </c>
      <c r="BH176" t="str">
        <v xml:space="preserve">0 | </v>
      </c>
      <c r="BI176" t="str">
        <v xml:space="preserve">0 | </v>
      </c>
      <c r="BJ176" t="str">
        <v xml:space="preserve">0 | </v>
      </c>
      <c r="BK176" t="str">
        <v xml:space="preserve">0 | </v>
      </c>
      <c r="BL176" t="str">
        <v xml:space="preserve">0 | </v>
      </c>
      <c r="BM176" t="str">
        <v xml:space="preserve">0 | </v>
      </c>
      <c r="BN176" t="str">
        <v xml:space="preserve">0 | </v>
      </c>
      <c r="BO176" t="str">
        <v xml:space="preserve">0 | </v>
      </c>
      <c r="BP176" t="str">
        <v xml:space="preserve">0 | </v>
      </c>
      <c r="BQ176" t="str">
        <v xml:space="preserve">0 | </v>
      </c>
      <c r="BR176" t="str">
        <v xml:space="preserve">0 | </v>
      </c>
      <c r="BS176" t="str">
        <v xml:space="preserve">0 | </v>
      </c>
      <c r="BT176" t="str">
        <v xml:space="preserve">0 | </v>
      </c>
      <c r="BU176" t="str">
        <v xml:space="preserve">0 | </v>
      </c>
      <c r="BV176" t="str">
        <v xml:space="preserve">0 | </v>
      </c>
      <c r="BW176" t="str">
        <v xml:space="preserve">0 | </v>
      </c>
      <c r="BX176" t="str">
        <v xml:space="preserve">0 | </v>
      </c>
      <c r="BY176" t="str">
        <v xml:space="preserve">0 | </v>
      </c>
      <c r="BZ176" t="str">
        <v xml:space="preserve">0 | </v>
      </c>
      <c r="CA176" t="str">
        <v xml:space="preserve">0 | </v>
      </c>
      <c r="CB176" t="str">
        <v xml:space="preserve">0 | </v>
      </c>
      <c r="CC176" t="str">
        <v xml:space="preserve">0 | </v>
      </c>
      <c r="CD176" t="str">
        <v xml:space="preserve">0 | </v>
      </c>
      <c r="CE176" t="str">
        <v xml:space="preserve">0 | </v>
      </c>
      <c r="CF176" t="str">
        <v xml:space="preserve">0 | </v>
      </c>
      <c r="CG176" t="str">
        <v xml:space="preserve">0 | </v>
      </c>
      <c r="CH176" t="str">
        <v xml:space="preserve">0 | </v>
      </c>
      <c r="CI176" t="str">
        <v xml:space="preserve">0 | </v>
      </c>
      <c r="CJ176" t="str">
        <v xml:space="preserve">0 | </v>
      </c>
      <c r="CK176" t="str">
        <v xml:space="preserve">0 | </v>
      </c>
      <c r="CL176" t="str">
        <v xml:space="preserve">0 | </v>
      </c>
      <c r="CM176" t="str">
        <v xml:space="preserve">0 | </v>
      </c>
      <c r="CN176" t="str">
        <v xml:space="preserve">0 | </v>
      </c>
      <c r="CO176" t="str">
        <v xml:space="preserve">0 | </v>
      </c>
      <c r="CP176" t="str">
        <v xml:space="preserve">0 | </v>
      </c>
      <c r="CQ176" t="str">
        <v xml:space="preserve">0 | </v>
      </c>
      <c r="CR176" t="str">
        <v xml:space="preserve">0 | </v>
      </c>
      <c r="CS176" t="str">
        <v xml:space="preserve">0 | </v>
      </c>
      <c r="CT176" t="str">
        <v xml:space="preserve">0 | </v>
      </c>
      <c r="CU176" t="str">
        <v xml:space="preserve">0 | </v>
      </c>
      <c r="CV176" t="str">
        <v xml:space="preserve">0 | </v>
      </c>
      <c r="CW176" t="str">
        <v xml:space="preserve">0 | </v>
      </c>
      <c r="CX176" t="str">
        <v xml:space="preserve">0 | </v>
      </c>
      <c r="DQ176" cm="1">
        <f t="array" ref="DQ176:HM176">TRANSPOSE(_xlfn._xlws.SORT(_xlfn._xlws.FILTER(initialConditions[initial_conditions_level],initialConditions[experiment_ID]=A176)))</f>
        <v>0</v>
      </c>
      <c r="DR176">
        <v>0</v>
      </c>
      <c r="DS176">
        <v>0</v>
      </c>
      <c r="DT176">
        <v>0</v>
      </c>
      <c r="DU176">
        <v>0</v>
      </c>
      <c r="DV176">
        <v>0</v>
      </c>
      <c r="DW176">
        <v>0</v>
      </c>
      <c r="DX176">
        <v>0</v>
      </c>
      <c r="DY176">
        <v>0</v>
      </c>
      <c r="DZ176">
        <v>0</v>
      </c>
      <c r="EA176">
        <v>0</v>
      </c>
      <c r="EB176">
        <v>0</v>
      </c>
      <c r="EC176">
        <v>0</v>
      </c>
      <c r="ED176">
        <v>0</v>
      </c>
      <c r="EE176">
        <v>0</v>
      </c>
      <c r="EF176">
        <v>0</v>
      </c>
      <c r="EG176">
        <v>0</v>
      </c>
      <c r="EH176">
        <v>0</v>
      </c>
      <c r="EI176">
        <v>0</v>
      </c>
      <c r="EJ176">
        <v>0</v>
      </c>
      <c r="EK176">
        <v>0</v>
      </c>
      <c r="EL176">
        <v>0</v>
      </c>
      <c r="EM176">
        <v>0</v>
      </c>
      <c r="EN176">
        <v>0</v>
      </c>
      <c r="EO176">
        <v>0</v>
      </c>
      <c r="EP176">
        <v>0</v>
      </c>
      <c r="EQ176">
        <v>0</v>
      </c>
      <c r="ER176">
        <v>0</v>
      </c>
      <c r="ES176">
        <v>0</v>
      </c>
      <c r="ET176">
        <v>0</v>
      </c>
      <c r="EU176">
        <v>0</v>
      </c>
      <c r="EV176">
        <v>0</v>
      </c>
      <c r="EW176">
        <v>0</v>
      </c>
      <c r="EX176">
        <v>0</v>
      </c>
      <c r="EY176">
        <v>0</v>
      </c>
      <c r="EZ176">
        <v>0</v>
      </c>
      <c r="FA176">
        <v>0</v>
      </c>
      <c r="FB176">
        <v>0</v>
      </c>
      <c r="FC176">
        <v>0</v>
      </c>
      <c r="FD176">
        <v>0</v>
      </c>
      <c r="FE176">
        <v>0</v>
      </c>
      <c r="FF176">
        <v>0</v>
      </c>
      <c r="FG176">
        <v>0</v>
      </c>
      <c r="FH176">
        <v>0</v>
      </c>
      <c r="FI176">
        <v>0</v>
      </c>
      <c r="FJ176">
        <v>0</v>
      </c>
      <c r="FK176">
        <v>0</v>
      </c>
      <c r="FL176">
        <v>0</v>
      </c>
      <c r="FM176">
        <v>0</v>
      </c>
      <c r="FN176">
        <v>0</v>
      </c>
      <c r="FO176">
        <v>0</v>
      </c>
      <c r="FP176">
        <v>0</v>
      </c>
      <c r="FQ176">
        <v>0</v>
      </c>
      <c r="FR176">
        <v>0</v>
      </c>
      <c r="FS176">
        <v>0</v>
      </c>
      <c r="FT176">
        <v>0</v>
      </c>
      <c r="FU176">
        <v>0</v>
      </c>
      <c r="FV176">
        <v>0</v>
      </c>
      <c r="FW176">
        <v>0</v>
      </c>
      <c r="FX176">
        <v>0</v>
      </c>
      <c r="FY176">
        <v>0</v>
      </c>
      <c r="FZ176">
        <v>0</v>
      </c>
      <c r="GA176">
        <v>0</v>
      </c>
      <c r="GB176">
        <v>0</v>
      </c>
      <c r="GC176">
        <v>0</v>
      </c>
      <c r="GD176">
        <v>0</v>
      </c>
      <c r="GE176">
        <v>0</v>
      </c>
      <c r="GF176">
        <v>0</v>
      </c>
      <c r="GG176">
        <v>0</v>
      </c>
      <c r="GH176">
        <v>0</v>
      </c>
      <c r="GI176">
        <v>0</v>
      </c>
      <c r="GJ176">
        <v>0</v>
      </c>
      <c r="GK176">
        <v>0</v>
      </c>
      <c r="GL176">
        <v>0</v>
      </c>
      <c r="GM176">
        <v>0</v>
      </c>
      <c r="GN176">
        <v>0</v>
      </c>
      <c r="GO176">
        <v>0</v>
      </c>
      <c r="GP176">
        <v>0</v>
      </c>
      <c r="GQ176">
        <v>0</v>
      </c>
      <c r="GR176">
        <v>0</v>
      </c>
      <c r="GS176">
        <v>0</v>
      </c>
      <c r="GT176">
        <v>0</v>
      </c>
      <c r="GU176">
        <v>0</v>
      </c>
      <c r="GV176">
        <v>0</v>
      </c>
      <c r="GW176">
        <v>0</v>
      </c>
      <c r="GX176">
        <v>0</v>
      </c>
      <c r="GY176">
        <v>0</v>
      </c>
      <c r="GZ176">
        <v>0</v>
      </c>
      <c r="HA176">
        <v>0</v>
      </c>
      <c r="HB176">
        <v>0</v>
      </c>
      <c r="HC176">
        <v>0</v>
      </c>
      <c r="HD176">
        <v>0</v>
      </c>
      <c r="HE176">
        <v>0</v>
      </c>
      <c r="HF176">
        <v>0</v>
      </c>
      <c r="HG176">
        <v>0</v>
      </c>
      <c r="HH176">
        <v>0</v>
      </c>
      <c r="HI176">
        <v>0</v>
      </c>
      <c r="HJ176">
        <v>0</v>
      </c>
      <c r="HK176">
        <v>0</v>
      </c>
      <c r="HL176">
        <v>0</v>
      </c>
      <c r="HM176" t="str">
        <v/>
      </c>
    </row>
    <row r="177" spans="2:221" x14ac:dyDescent="0.35">
      <c r="B177" t="str" cm="1">
        <f t="array" ref="B177:CX177">TRANSPOSE(_xlfn._xlws.SORT(_xlfn._xlws.FILTER(initialConditions[initial_conditions_level]&amp;" | "&amp;initialConditions[initial_conditions_name],initialConditions[experiment_ID]=A177)))</f>
        <v xml:space="preserve"> | </v>
      </c>
      <c r="C177" t="str">
        <v xml:space="preserve">0 | </v>
      </c>
      <c r="D177" t="str">
        <v xml:space="preserve">0 | </v>
      </c>
      <c r="E177" t="str">
        <v xml:space="preserve">0 | </v>
      </c>
      <c r="F177" t="str">
        <v xml:space="preserve">0 | </v>
      </c>
      <c r="G177" t="str">
        <v xml:space="preserve">0 | </v>
      </c>
      <c r="H177" t="str">
        <v xml:space="preserve">0 | </v>
      </c>
      <c r="I177" t="str">
        <v xml:space="preserve">0 | </v>
      </c>
      <c r="J177" t="str">
        <v xml:space="preserve">0 | </v>
      </c>
      <c r="K177" t="str">
        <v xml:space="preserve">0 | </v>
      </c>
      <c r="L177" t="str">
        <v xml:space="preserve">0 | </v>
      </c>
      <c r="M177" t="str">
        <v xml:space="preserve">0 | </v>
      </c>
      <c r="N177" t="str">
        <v xml:space="preserve">0 | </v>
      </c>
      <c r="O177" t="str">
        <v xml:space="preserve">0 | </v>
      </c>
      <c r="P177" t="str">
        <v xml:space="preserve">0 | </v>
      </c>
      <c r="Q177" t="str">
        <v xml:space="preserve">0 | </v>
      </c>
      <c r="R177" t="str">
        <v xml:space="preserve">0 | </v>
      </c>
      <c r="S177" t="str">
        <v xml:space="preserve">0 | </v>
      </c>
      <c r="T177" t="str">
        <v xml:space="preserve">0 | </v>
      </c>
      <c r="U177" t="str">
        <v xml:space="preserve">0 | </v>
      </c>
      <c r="V177" t="str">
        <v xml:space="preserve">0 | </v>
      </c>
      <c r="W177" t="str">
        <v xml:space="preserve">0 | </v>
      </c>
      <c r="X177" t="str">
        <v xml:space="preserve">0 | </v>
      </c>
      <c r="Y177" t="str">
        <v xml:space="preserve">0 | </v>
      </c>
      <c r="Z177" t="str">
        <v xml:space="preserve">0 | </v>
      </c>
      <c r="AA177" t="str">
        <v xml:space="preserve">0 | </v>
      </c>
      <c r="AB177" t="str">
        <v xml:space="preserve">0 | </v>
      </c>
      <c r="AC177" t="str">
        <v xml:space="preserve">0 | </v>
      </c>
      <c r="AD177" t="str">
        <v xml:space="preserve">0 | </v>
      </c>
      <c r="AE177" t="str">
        <v xml:space="preserve">0 | </v>
      </c>
      <c r="AF177" t="str">
        <v xml:space="preserve">0 | </v>
      </c>
      <c r="AG177" t="str">
        <v xml:space="preserve">0 | </v>
      </c>
      <c r="AH177" t="str">
        <v xml:space="preserve">0 | </v>
      </c>
      <c r="AI177" t="str">
        <v xml:space="preserve">0 | </v>
      </c>
      <c r="AJ177" t="str">
        <v xml:space="preserve">0 | </v>
      </c>
      <c r="AK177" t="str">
        <v xml:space="preserve">0 | </v>
      </c>
      <c r="AL177" t="str">
        <v xml:space="preserve">0 | </v>
      </c>
      <c r="AM177" t="str">
        <v xml:space="preserve">0 | </v>
      </c>
      <c r="AN177" t="str">
        <v xml:space="preserve">0 | </v>
      </c>
      <c r="AO177" t="str">
        <v xml:space="preserve">0 | </v>
      </c>
      <c r="AP177" t="str">
        <v xml:space="preserve">0 | </v>
      </c>
      <c r="AQ177" t="str">
        <v xml:space="preserve">0 | </v>
      </c>
      <c r="AR177" t="str">
        <v xml:space="preserve">0 | </v>
      </c>
      <c r="AS177" t="str">
        <v xml:space="preserve">0 | </v>
      </c>
      <c r="AT177" t="str">
        <v xml:space="preserve">0 | </v>
      </c>
      <c r="AU177" t="str">
        <v xml:space="preserve">0 | </v>
      </c>
      <c r="AV177" t="str">
        <v xml:space="preserve">0 | </v>
      </c>
      <c r="AW177" t="str">
        <v xml:space="preserve">0 | </v>
      </c>
      <c r="AX177" t="str">
        <v xml:space="preserve">0 | </v>
      </c>
      <c r="AY177" t="str">
        <v xml:space="preserve">0 | </v>
      </c>
      <c r="AZ177" t="str">
        <v xml:space="preserve">0 | </v>
      </c>
      <c r="BA177" t="str">
        <v xml:space="preserve">0 | </v>
      </c>
      <c r="BB177" t="str">
        <v xml:space="preserve">0 | </v>
      </c>
      <c r="BC177" t="str">
        <v xml:space="preserve">0 | </v>
      </c>
      <c r="BD177" t="str">
        <v xml:space="preserve">0 | </v>
      </c>
      <c r="BE177" t="str">
        <v xml:space="preserve">0 | </v>
      </c>
      <c r="BF177" t="str">
        <v xml:space="preserve">0 | </v>
      </c>
      <c r="BG177" t="str">
        <v xml:space="preserve">0 | </v>
      </c>
      <c r="BH177" t="str">
        <v xml:space="preserve">0 | </v>
      </c>
      <c r="BI177" t="str">
        <v xml:space="preserve">0 | </v>
      </c>
      <c r="BJ177" t="str">
        <v xml:space="preserve">0 | </v>
      </c>
      <c r="BK177" t="str">
        <v xml:space="preserve">0 | </v>
      </c>
      <c r="BL177" t="str">
        <v xml:space="preserve">0 | </v>
      </c>
      <c r="BM177" t="str">
        <v xml:space="preserve">0 | </v>
      </c>
      <c r="BN177" t="str">
        <v xml:space="preserve">0 | </v>
      </c>
      <c r="BO177" t="str">
        <v xml:space="preserve">0 | </v>
      </c>
      <c r="BP177" t="str">
        <v xml:space="preserve">0 | </v>
      </c>
      <c r="BQ177" t="str">
        <v xml:space="preserve">0 | </v>
      </c>
      <c r="BR177" t="str">
        <v xml:space="preserve">0 | </v>
      </c>
      <c r="BS177" t="str">
        <v xml:space="preserve">0 | </v>
      </c>
      <c r="BT177" t="str">
        <v xml:space="preserve">0 | </v>
      </c>
      <c r="BU177" t="str">
        <v xml:space="preserve">0 | </v>
      </c>
      <c r="BV177" t="str">
        <v xml:space="preserve">0 | </v>
      </c>
      <c r="BW177" t="str">
        <v xml:space="preserve">0 | </v>
      </c>
      <c r="BX177" t="str">
        <v xml:space="preserve">0 | </v>
      </c>
      <c r="BY177" t="str">
        <v xml:space="preserve">0 | </v>
      </c>
      <c r="BZ177" t="str">
        <v xml:space="preserve">0 | </v>
      </c>
      <c r="CA177" t="str">
        <v xml:space="preserve">0 | </v>
      </c>
      <c r="CB177" t="str">
        <v xml:space="preserve">0 | </v>
      </c>
      <c r="CC177" t="str">
        <v xml:space="preserve">0 | </v>
      </c>
      <c r="CD177" t="str">
        <v xml:space="preserve">0 | </v>
      </c>
      <c r="CE177" t="str">
        <v xml:space="preserve">0 | </v>
      </c>
      <c r="CF177" t="str">
        <v xml:space="preserve">0 | </v>
      </c>
      <c r="CG177" t="str">
        <v xml:space="preserve">0 | </v>
      </c>
      <c r="CH177" t="str">
        <v xml:space="preserve">0 | </v>
      </c>
      <c r="CI177" t="str">
        <v xml:space="preserve">0 | </v>
      </c>
      <c r="CJ177" t="str">
        <v xml:space="preserve">0 | </v>
      </c>
      <c r="CK177" t="str">
        <v xml:space="preserve">0 | </v>
      </c>
      <c r="CL177" t="str">
        <v xml:space="preserve">0 | </v>
      </c>
      <c r="CM177" t="str">
        <v xml:space="preserve">0 | </v>
      </c>
      <c r="CN177" t="str">
        <v xml:space="preserve">0 | </v>
      </c>
      <c r="CO177" t="str">
        <v xml:space="preserve">0 | </v>
      </c>
      <c r="CP177" t="str">
        <v xml:space="preserve">0 | </v>
      </c>
      <c r="CQ177" t="str">
        <v xml:space="preserve">0 | </v>
      </c>
      <c r="CR177" t="str">
        <v xml:space="preserve">0 | </v>
      </c>
      <c r="CS177" t="str">
        <v xml:space="preserve">0 | </v>
      </c>
      <c r="CT177" t="str">
        <v xml:space="preserve">0 | </v>
      </c>
      <c r="CU177" t="str">
        <v xml:space="preserve">0 | </v>
      </c>
      <c r="CV177" t="str">
        <v xml:space="preserve">0 | </v>
      </c>
      <c r="CW177" t="str">
        <v xml:space="preserve">0 | </v>
      </c>
      <c r="CX177" t="str">
        <v xml:space="preserve">0 | </v>
      </c>
      <c r="DQ177" cm="1">
        <f t="array" ref="DQ177:HM177">TRANSPOSE(_xlfn._xlws.SORT(_xlfn._xlws.FILTER(initialConditions[initial_conditions_level],initialConditions[experiment_ID]=A177)))</f>
        <v>0</v>
      </c>
      <c r="DR177">
        <v>0</v>
      </c>
      <c r="DS177">
        <v>0</v>
      </c>
      <c r="DT177">
        <v>0</v>
      </c>
      <c r="DU177">
        <v>0</v>
      </c>
      <c r="DV177">
        <v>0</v>
      </c>
      <c r="DW177">
        <v>0</v>
      </c>
      <c r="DX177">
        <v>0</v>
      </c>
      <c r="DY177">
        <v>0</v>
      </c>
      <c r="DZ177">
        <v>0</v>
      </c>
      <c r="EA177">
        <v>0</v>
      </c>
      <c r="EB177">
        <v>0</v>
      </c>
      <c r="EC177">
        <v>0</v>
      </c>
      <c r="ED177">
        <v>0</v>
      </c>
      <c r="EE177">
        <v>0</v>
      </c>
      <c r="EF177">
        <v>0</v>
      </c>
      <c r="EG177">
        <v>0</v>
      </c>
      <c r="EH177">
        <v>0</v>
      </c>
      <c r="EI177">
        <v>0</v>
      </c>
      <c r="EJ177">
        <v>0</v>
      </c>
      <c r="EK177">
        <v>0</v>
      </c>
      <c r="EL177">
        <v>0</v>
      </c>
      <c r="EM177">
        <v>0</v>
      </c>
      <c r="EN177">
        <v>0</v>
      </c>
      <c r="EO177">
        <v>0</v>
      </c>
      <c r="EP177">
        <v>0</v>
      </c>
      <c r="EQ177">
        <v>0</v>
      </c>
      <c r="ER177">
        <v>0</v>
      </c>
      <c r="ES177">
        <v>0</v>
      </c>
      <c r="ET177">
        <v>0</v>
      </c>
      <c r="EU177">
        <v>0</v>
      </c>
      <c r="EV177">
        <v>0</v>
      </c>
      <c r="EW177">
        <v>0</v>
      </c>
      <c r="EX177">
        <v>0</v>
      </c>
      <c r="EY177">
        <v>0</v>
      </c>
      <c r="EZ177">
        <v>0</v>
      </c>
      <c r="FA177">
        <v>0</v>
      </c>
      <c r="FB177">
        <v>0</v>
      </c>
      <c r="FC177">
        <v>0</v>
      </c>
      <c r="FD177">
        <v>0</v>
      </c>
      <c r="FE177">
        <v>0</v>
      </c>
      <c r="FF177">
        <v>0</v>
      </c>
      <c r="FG177">
        <v>0</v>
      </c>
      <c r="FH177">
        <v>0</v>
      </c>
      <c r="FI177">
        <v>0</v>
      </c>
      <c r="FJ177">
        <v>0</v>
      </c>
      <c r="FK177">
        <v>0</v>
      </c>
      <c r="FL177">
        <v>0</v>
      </c>
      <c r="FM177">
        <v>0</v>
      </c>
      <c r="FN177">
        <v>0</v>
      </c>
      <c r="FO177">
        <v>0</v>
      </c>
      <c r="FP177">
        <v>0</v>
      </c>
      <c r="FQ177">
        <v>0</v>
      </c>
      <c r="FR177">
        <v>0</v>
      </c>
      <c r="FS177">
        <v>0</v>
      </c>
      <c r="FT177">
        <v>0</v>
      </c>
      <c r="FU177">
        <v>0</v>
      </c>
      <c r="FV177">
        <v>0</v>
      </c>
      <c r="FW177">
        <v>0</v>
      </c>
      <c r="FX177">
        <v>0</v>
      </c>
      <c r="FY177">
        <v>0</v>
      </c>
      <c r="FZ177">
        <v>0</v>
      </c>
      <c r="GA177">
        <v>0</v>
      </c>
      <c r="GB177">
        <v>0</v>
      </c>
      <c r="GC177">
        <v>0</v>
      </c>
      <c r="GD177">
        <v>0</v>
      </c>
      <c r="GE177">
        <v>0</v>
      </c>
      <c r="GF177">
        <v>0</v>
      </c>
      <c r="GG177">
        <v>0</v>
      </c>
      <c r="GH177">
        <v>0</v>
      </c>
      <c r="GI177">
        <v>0</v>
      </c>
      <c r="GJ177">
        <v>0</v>
      </c>
      <c r="GK177">
        <v>0</v>
      </c>
      <c r="GL177">
        <v>0</v>
      </c>
      <c r="GM177">
        <v>0</v>
      </c>
      <c r="GN177">
        <v>0</v>
      </c>
      <c r="GO177">
        <v>0</v>
      </c>
      <c r="GP177">
        <v>0</v>
      </c>
      <c r="GQ177">
        <v>0</v>
      </c>
      <c r="GR177">
        <v>0</v>
      </c>
      <c r="GS177">
        <v>0</v>
      </c>
      <c r="GT177">
        <v>0</v>
      </c>
      <c r="GU177">
        <v>0</v>
      </c>
      <c r="GV177">
        <v>0</v>
      </c>
      <c r="GW177">
        <v>0</v>
      </c>
      <c r="GX177">
        <v>0</v>
      </c>
      <c r="GY177">
        <v>0</v>
      </c>
      <c r="GZ177">
        <v>0</v>
      </c>
      <c r="HA177">
        <v>0</v>
      </c>
      <c r="HB177">
        <v>0</v>
      </c>
      <c r="HC177">
        <v>0</v>
      </c>
      <c r="HD177">
        <v>0</v>
      </c>
      <c r="HE177">
        <v>0</v>
      </c>
      <c r="HF177">
        <v>0</v>
      </c>
      <c r="HG177">
        <v>0</v>
      </c>
      <c r="HH177">
        <v>0</v>
      </c>
      <c r="HI177">
        <v>0</v>
      </c>
      <c r="HJ177">
        <v>0</v>
      </c>
      <c r="HK177">
        <v>0</v>
      </c>
      <c r="HL177">
        <v>0</v>
      </c>
      <c r="HM177" t="str">
        <v/>
      </c>
    </row>
    <row r="178" spans="2:221" x14ac:dyDescent="0.35">
      <c r="B178" t="str" cm="1">
        <f t="array" ref="B178:CX178">TRANSPOSE(_xlfn._xlws.SORT(_xlfn._xlws.FILTER(initialConditions[initial_conditions_level]&amp;" | "&amp;initialConditions[initial_conditions_name],initialConditions[experiment_ID]=A178)))</f>
        <v xml:space="preserve"> | </v>
      </c>
      <c r="C178" t="str">
        <v xml:space="preserve">0 | </v>
      </c>
      <c r="D178" t="str">
        <v xml:space="preserve">0 | </v>
      </c>
      <c r="E178" t="str">
        <v xml:space="preserve">0 | </v>
      </c>
      <c r="F178" t="str">
        <v xml:space="preserve">0 | </v>
      </c>
      <c r="G178" t="str">
        <v xml:space="preserve">0 | </v>
      </c>
      <c r="H178" t="str">
        <v xml:space="preserve">0 | </v>
      </c>
      <c r="I178" t="str">
        <v xml:space="preserve">0 | </v>
      </c>
      <c r="J178" t="str">
        <v xml:space="preserve">0 | </v>
      </c>
      <c r="K178" t="str">
        <v xml:space="preserve">0 | </v>
      </c>
      <c r="L178" t="str">
        <v xml:space="preserve">0 | </v>
      </c>
      <c r="M178" t="str">
        <v xml:space="preserve">0 | </v>
      </c>
      <c r="N178" t="str">
        <v xml:space="preserve">0 | </v>
      </c>
      <c r="O178" t="str">
        <v xml:space="preserve">0 | </v>
      </c>
      <c r="P178" t="str">
        <v xml:space="preserve">0 | </v>
      </c>
      <c r="Q178" t="str">
        <v xml:space="preserve">0 | </v>
      </c>
      <c r="R178" t="str">
        <v xml:space="preserve">0 | </v>
      </c>
      <c r="S178" t="str">
        <v xml:space="preserve">0 | </v>
      </c>
      <c r="T178" t="str">
        <v xml:space="preserve">0 | </v>
      </c>
      <c r="U178" t="str">
        <v xml:space="preserve">0 | </v>
      </c>
      <c r="V178" t="str">
        <v xml:space="preserve">0 | </v>
      </c>
      <c r="W178" t="str">
        <v xml:space="preserve">0 | </v>
      </c>
      <c r="X178" t="str">
        <v xml:space="preserve">0 | </v>
      </c>
      <c r="Y178" t="str">
        <v xml:space="preserve">0 | </v>
      </c>
      <c r="Z178" t="str">
        <v xml:space="preserve">0 | </v>
      </c>
      <c r="AA178" t="str">
        <v xml:space="preserve">0 | </v>
      </c>
      <c r="AB178" t="str">
        <v xml:space="preserve">0 | </v>
      </c>
      <c r="AC178" t="str">
        <v xml:space="preserve">0 | </v>
      </c>
      <c r="AD178" t="str">
        <v xml:space="preserve">0 | </v>
      </c>
      <c r="AE178" t="str">
        <v xml:space="preserve">0 | </v>
      </c>
      <c r="AF178" t="str">
        <v xml:space="preserve">0 | </v>
      </c>
      <c r="AG178" t="str">
        <v xml:space="preserve">0 | </v>
      </c>
      <c r="AH178" t="str">
        <v xml:space="preserve">0 | </v>
      </c>
      <c r="AI178" t="str">
        <v xml:space="preserve">0 | </v>
      </c>
      <c r="AJ178" t="str">
        <v xml:space="preserve">0 | </v>
      </c>
      <c r="AK178" t="str">
        <v xml:space="preserve">0 | </v>
      </c>
      <c r="AL178" t="str">
        <v xml:space="preserve">0 | </v>
      </c>
      <c r="AM178" t="str">
        <v xml:space="preserve">0 | </v>
      </c>
      <c r="AN178" t="str">
        <v xml:space="preserve">0 | </v>
      </c>
      <c r="AO178" t="str">
        <v xml:space="preserve">0 | </v>
      </c>
      <c r="AP178" t="str">
        <v xml:space="preserve">0 | </v>
      </c>
      <c r="AQ178" t="str">
        <v xml:space="preserve">0 | </v>
      </c>
      <c r="AR178" t="str">
        <v xml:space="preserve">0 | </v>
      </c>
      <c r="AS178" t="str">
        <v xml:space="preserve">0 | </v>
      </c>
      <c r="AT178" t="str">
        <v xml:space="preserve">0 | </v>
      </c>
      <c r="AU178" t="str">
        <v xml:space="preserve">0 | </v>
      </c>
      <c r="AV178" t="str">
        <v xml:space="preserve">0 | </v>
      </c>
      <c r="AW178" t="str">
        <v xml:space="preserve">0 | </v>
      </c>
      <c r="AX178" t="str">
        <v xml:space="preserve">0 | </v>
      </c>
      <c r="AY178" t="str">
        <v xml:space="preserve">0 | </v>
      </c>
      <c r="AZ178" t="str">
        <v xml:space="preserve">0 | </v>
      </c>
      <c r="BA178" t="str">
        <v xml:space="preserve">0 | </v>
      </c>
      <c r="BB178" t="str">
        <v xml:space="preserve">0 | </v>
      </c>
      <c r="BC178" t="str">
        <v xml:space="preserve">0 | </v>
      </c>
      <c r="BD178" t="str">
        <v xml:space="preserve">0 | </v>
      </c>
      <c r="BE178" t="str">
        <v xml:space="preserve">0 | </v>
      </c>
      <c r="BF178" t="str">
        <v xml:space="preserve">0 | </v>
      </c>
      <c r="BG178" t="str">
        <v xml:space="preserve">0 | </v>
      </c>
      <c r="BH178" t="str">
        <v xml:space="preserve">0 | </v>
      </c>
      <c r="BI178" t="str">
        <v xml:space="preserve">0 | </v>
      </c>
      <c r="BJ178" t="str">
        <v xml:space="preserve">0 | </v>
      </c>
      <c r="BK178" t="str">
        <v xml:space="preserve">0 | </v>
      </c>
      <c r="BL178" t="str">
        <v xml:space="preserve">0 | </v>
      </c>
      <c r="BM178" t="str">
        <v xml:space="preserve">0 | </v>
      </c>
      <c r="BN178" t="str">
        <v xml:space="preserve">0 | </v>
      </c>
      <c r="BO178" t="str">
        <v xml:space="preserve">0 | </v>
      </c>
      <c r="BP178" t="str">
        <v xml:space="preserve">0 | </v>
      </c>
      <c r="BQ178" t="str">
        <v xml:space="preserve">0 | </v>
      </c>
      <c r="BR178" t="str">
        <v xml:space="preserve">0 | </v>
      </c>
      <c r="BS178" t="str">
        <v xml:space="preserve">0 | </v>
      </c>
      <c r="BT178" t="str">
        <v xml:space="preserve">0 | </v>
      </c>
      <c r="BU178" t="str">
        <v xml:space="preserve">0 | </v>
      </c>
      <c r="BV178" t="str">
        <v xml:space="preserve">0 | </v>
      </c>
      <c r="BW178" t="str">
        <v xml:space="preserve">0 | </v>
      </c>
      <c r="BX178" t="str">
        <v xml:space="preserve">0 | </v>
      </c>
      <c r="BY178" t="str">
        <v xml:space="preserve">0 | </v>
      </c>
      <c r="BZ178" t="str">
        <v xml:space="preserve">0 | </v>
      </c>
      <c r="CA178" t="str">
        <v xml:space="preserve">0 | </v>
      </c>
      <c r="CB178" t="str">
        <v xml:space="preserve">0 | </v>
      </c>
      <c r="CC178" t="str">
        <v xml:space="preserve">0 | </v>
      </c>
      <c r="CD178" t="str">
        <v xml:space="preserve">0 | </v>
      </c>
      <c r="CE178" t="str">
        <v xml:space="preserve">0 | </v>
      </c>
      <c r="CF178" t="str">
        <v xml:space="preserve">0 | </v>
      </c>
      <c r="CG178" t="str">
        <v xml:space="preserve">0 | </v>
      </c>
      <c r="CH178" t="str">
        <v xml:space="preserve">0 | </v>
      </c>
      <c r="CI178" t="str">
        <v xml:space="preserve">0 | </v>
      </c>
      <c r="CJ178" t="str">
        <v xml:space="preserve">0 | </v>
      </c>
      <c r="CK178" t="str">
        <v xml:space="preserve">0 | </v>
      </c>
      <c r="CL178" t="str">
        <v xml:space="preserve">0 | </v>
      </c>
      <c r="CM178" t="str">
        <v xml:space="preserve">0 | </v>
      </c>
      <c r="CN178" t="str">
        <v xml:space="preserve">0 | </v>
      </c>
      <c r="CO178" t="str">
        <v xml:space="preserve">0 | </v>
      </c>
      <c r="CP178" t="str">
        <v xml:space="preserve">0 | </v>
      </c>
      <c r="CQ178" t="str">
        <v xml:space="preserve">0 | </v>
      </c>
      <c r="CR178" t="str">
        <v xml:space="preserve">0 | </v>
      </c>
      <c r="CS178" t="str">
        <v xml:space="preserve">0 | </v>
      </c>
      <c r="CT178" t="str">
        <v xml:space="preserve">0 | </v>
      </c>
      <c r="CU178" t="str">
        <v xml:space="preserve">0 | </v>
      </c>
      <c r="CV178" t="str">
        <v xml:space="preserve">0 | </v>
      </c>
      <c r="CW178" t="str">
        <v xml:space="preserve">0 | </v>
      </c>
      <c r="CX178" t="str">
        <v xml:space="preserve">0 | </v>
      </c>
      <c r="DQ178" cm="1">
        <f t="array" ref="DQ178:HM178">TRANSPOSE(_xlfn._xlws.SORT(_xlfn._xlws.FILTER(initialConditions[initial_conditions_level],initialConditions[experiment_ID]=A178)))</f>
        <v>0</v>
      </c>
      <c r="DR178">
        <v>0</v>
      </c>
      <c r="DS178">
        <v>0</v>
      </c>
      <c r="DT178">
        <v>0</v>
      </c>
      <c r="DU178">
        <v>0</v>
      </c>
      <c r="DV178">
        <v>0</v>
      </c>
      <c r="DW178">
        <v>0</v>
      </c>
      <c r="DX178">
        <v>0</v>
      </c>
      <c r="DY178">
        <v>0</v>
      </c>
      <c r="DZ178">
        <v>0</v>
      </c>
      <c r="EA178">
        <v>0</v>
      </c>
      <c r="EB178">
        <v>0</v>
      </c>
      <c r="EC178">
        <v>0</v>
      </c>
      <c r="ED178">
        <v>0</v>
      </c>
      <c r="EE178">
        <v>0</v>
      </c>
      <c r="EF178">
        <v>0</v>
      </c>
      <c r="EG178">
        <v>0</v>
      </c>
      <c r="EH178">
        <v>0</v>
      </c>
      <c r="EI178">
        <v>0</v>
      </c>
      <c r="EJ178">
        <v>0</v>
      </c>
      <c r="EK178">
        <v>0</v>
      </c>
      <c r="EL178">
        <v>0</v>
      </c>
      <c r="EM178">
        <v>0</v>
      </c>
      <c r="EN178">
        <v>0</v>
      </c>
      <c r="EO178">
        <v>0</v>
      </c>
      <c r="EP178">
        <v>0</v>
      </c>
      <c r="EQ178">
        <v>0</v>
      </c>
      <c r="ER178">
        <v>0</v>
      </c>
      <c r="ES178">
        <v>0</v>
      </c>
      <c r="ET178">
        <v>0</v>
      </c>
      <c r="EU178">
        <v>0</v>
      </c>
      <c r="EV178">
        <v>0</v>
      </c>
      <c r="EW178">
        <v>0</v>
      </c>
      <c r="EX178">
        <v>0</v>
      </c>
      <c r="EY178">
        <v>0</v>
      </c>
      <c r="EZ178">
        <v>0</v>
      </c>
      <c r="FA178">
        <v>0</v>
      </c>
      <c r="FB178">
        <v>0</v>
      </c>
      <c r="FC178">
        <v>0</v>
      </c>
      <c r="FD178">
        <v>0</v>
      </c>
      <c r="FE178">
        <v>0</v>
      </c>
      <c r="FF178">
        <v>0</v>
      </c>
      <c r="FG178">
        <v>0</v>
      </c>
      <c r="FH178">
        <v>0</v>
      </c>
      <c r="FI178">
        <v>0</v>
      </c>
      <c r="FJ178">
        <v>0</v>
      </c>
      <c r="FK178">
        <v>0</v>
      </c>
      <c r="FL178">
        <v>0</v>
      </c>
      <c r="FM178">
        <v>0</v>
      </c>
      <c r="FN178">
        <v>0</v>
      </c>
      <c r="FO178">
        <v>0</v>
      </c>
      <c r="FP178">
        <v>0</v>
      </c>
      <c r="FQ178">
        <v>0</v>
      </c>
      <c r="FR178">
        <v>0</v>
      </c>
      <c r="FS178">
        <v>0</v>
      </c>
      <c r="FT178">
        <v>0</v>
      </c>
      <c r="FU178">
        <v>0</v>
      </c>
      <c r="FV178">
        <v>0</v>
      </c>
      <c r="FW178">
        <v>0</v>
      </c>
      <c r="FX178">
        <v>0</v>
      </c>
      <c r="FY178">
        <v>0</v>
      </c>
      <c r="FZ178">
        <v>0</v>
      </c>
      <c r="GA178">
        <v>0</v>
      </c>
      <c r="GB178">
        <v>0</v>
      </c>
      <c r="GC178">
        <v>0</v>
      </c>
      <c r="GD178">
        <v>0</v>
      </c>
      <c r="GE178">
        <v>0</v>
      </c>
      <c r="GF178">
        <v>0</v>
      </c>
      <c r="GG178">
        <v>0</v>
      </c>
      <c r="GH178">
        <v>0</v>
      </c>
      <c r="GI178">
        <v>0</v>
      </c>
      <c r="GJ178">
        <v>0</v>
      </c>
      <c r="GK178">
        <v>0</v>
      </c>
      <c r="GL178">
        <v>0</v>
      </c>
      <c r="GM178">
        <v>0</v>
      </c>
      <c r="GN178">
        <v>0</v>
      </c>
      <c r="GO178">
        <v>0</v>
      </c>
      <c r="GP178">
        <v>0</v>
      </c>
      <c r="GQ178">
        <v>0</v>
      </c>
      <c r="GR178">
        <v>0</v>
      </c>
      <c r="GS178">
        <v>0</v>
      </c>
      <c r="GT178">
        <v>0</v>
      </c>
      <c r="GU178">
        <v>0</v>
      </c>
      <c r="GV178">
        <v>0</v>
      </c>
      <c r="GW178">
        <v>0</v>
      </c>
      <c r="GX178">
        <v>0</v>
      </c>
      <c r="GY178">
        <v>0</v>
      </c>
      <c r="GZ178">
        <v>0</v>
      </c>
      <c r="HA178">
        <v>0</v>
      </c>
      <c r="HB178">
        <v>0</v>
      </c>
      <c r="HC178">
        <v>0</v>
      </c>
      <c r="HD178">
        <v>0</v>
      </c>
      <c r="HE178">
        <v>0</v>
      </c>
      <c r="HF178">
        <v>0</v>
      </c>
      <c r="HG178">
        <v>0</v>
      </c>
      <c r="HH178">
        <v>0</v>
      </c>
      <c r="HI178">
        <v>0</v>
      </c>
      <c r="HJ178">
        <v>0</v>
      </c>
      <c r="HK178">
        <v>0</v>
      </c>
      <c r="HL178">
        <v>0</v>
      </c>
      <c r="HM178" t="str">
        <v/>
      </c>
    </row>
    <row r="179" spans="2:221" x14ac:dyDescent="0.35">
      <c r="B179" t="str" cm="1">
        <f t="array" ref="B179:CX179">TRANSPOSE(_xlfn._xlws.SORT(_xlfn._xlws.FILTER(initialConditions[initial_conditions_level]&amp;" | "&amp;initialConditions[initial_conditions_name],initialConditions[experiment_ID]=A179)))</f>
        <v xml:space="preserve"> | </v>
      </c>
      <c r="C179" t="str">
        <v xml:space="preserve">0 | </v>
      </c>
      <c r="D179" t="str">
        <v xml:space="preserve">0 | </v>
      </c>
      <c r="E179" t="str">
        <v xml:space="preserve">0 | </v>
      </c>
      <c r="F179" t="str">
        <v xml:space="preserve">0 | </v>
      </c>
      <c r="G179" t="str">
        <v xml:space="preserve">0 | </v>
      </c>
      <c r="H179" t="str">
        <v xml:space="preserve">0 | </v>
      </c>
      <c r="I179" t="str">
        <v xml:space="preserve">0 | </v>
      </c>
      <c r="J179" t="str">
        <v xml:space="preserve">0 | </v>
      </c>
      <c r="K179" t="str">
        <v xml:space="preserve">0 | </v>
      </c>
      <c r="L179" t="str">
        <v xml:space="preserve">0 | </v>
      </c>
      <c r="M179" t="str">
        <v xml:space="preserve">0 | </v>
      </c>
      <c r="N179" t="str">
        <v xml:space="preserve">0 | </v>
      </c>
      <c r="O179" t="str">
        <v xml:space="preserve">0 | </v>
      </c>
      <c r="P179" t="str">
        <v xml:space="preserve">0 | </v>
      </c>
      <c r="Q179" t="str">
        <v xml:space="preserve">0 | </v>
      </c>
      <c r="R179" t="str">
        <v xml:space="preserve">0 | </v>
      </c>
      <c r="S179" t="str">
        <v xml:space="preserve">0 | </v>
      </c>
      <c r="T179" t="str">
        <v xml:space="preserve">0 | </v>
      </c>
      <c r="U179" t="str">
        <v xml:space="preserve">0 | </v>
      </c>
      <c r="V179" t="str">
        <v xml:space="preserve">0 | </v>
      </c>
      <c r="W179" t="str">
        <v xml:space="preserve">0 | </v>
      </c>
      <c r="X179" t="str">
        <v xml:space="preserve">0 | </v>
      </c>
      <c r="Y179" t="str">
        <v xml:space="preserve">0 | </v>
      </c>
      <c r="Z179" t="str">
        <v xml:space="preserve">0 | </v>
      </c>
      <c r="AA179" t="str">
        <v xml:space="preserve">0 | </v>
      </c>
      <c r="AB179" t="str">
        <v xml:space="preserve">0 | </v>
      </c>
      <c r="AC179" t="str">
        <v xml:space="preserve">0 | </v>
      </c>
      <c r="AD179" t="str">
        <v xml:space="preserve">0 | </v>
      </c>
      <c r="AE179" t="str">
        <v xml:space="preserve">0 | </v>
      </c>
      <c r="AF179" t="str">
        <v xml:space="preserve">0 | </v>
      </c>
      <c r="AG179" t="str">
        <v xml:space="preserve">0 | </v>
      </c>
      <c r="AH179" t="str">
        <v xml:space="preserve">0 | </v>
      </c>
      <c r="AI179" t="str">
        <v xml:space="preserve">0 | </v>
      </c>
      <c r="AJ179" t="str">
        <v xml:space="preserve">0 | </v>
      </c>
      <c r="AK179" t="str">
        <v xml:space="preserve">0 | </v>
      </c>
      <c r="AL179" t="str">
        <v xml:space="preserve">0 | </v>
      </c>
      <c r="AM179" t="str">
        <v xml:space="preserve">0 | </v>
      </c>
      <c r="AN179" t="str">
        <v xml:space="preserve">0 | </v>
      </c>
      <c r="AO179" t="str">
        <v xml:space="preserve">0 | </v>
      </c>
      <c r="AP179" t="str">
        <v xml:space="preserve">0 | </v>
      </c>
      <c r="AQ179" t="str">
        <v xml:space="preserve">0 | </v>
      </c>
      <c r="AR179" t="str">
        <v xml:space="preserve">0 | </v>
      </c>
      <c r="AS179" t="str">
        <v xml:space="preserve">0 | </v>
      </c>
      <c r="AT179" t="str">
        <v xml:space="preserve">0 | </v>
      </c>
      <c r="AU179" t="str">
        <v xml:space="preserve">0 | </v>
      </c>
      <c r="AV179" t="str">
        <v xml:space="preserve">0 | </v>
      </c>
      <c r="AW179" t="str">
        <v xml:space="preserve">0 | </v>
      </c>
      <c r="AX179" t="str">
        <v xml:space="preserve">0 | </v>
      </c>
      <c r="AY179" t="str">
        <v xml:space="preserve">0 | </v>
      </c>
      <c r="AZ179" t="str">
        <v xml:space="preserve">0 | </v>
      </c>
      <c r="BA179" t="str">
        <v xml:space="preserve">0 | </v>
      </c>
      <c r="BB179" t="str">
        <v xml:space="preserve">0 | </v>
      </c>
      <c r="BC179" t="str">
        <v xml:space="preserve">0 | </v>
      </c>
      <c r="BD179" t="str">
        <v xml:space="preserve">0 | </v>
      </c>
      <c r="BE179" t="str">
        <v xml:space="preserve">0 | </v>
      </c>
      <c r="BF179" t="str">
        <v xml:space="preserve">0 | </v>
      </c>
      <c r="BG179" t="str">
        <v xml:space="preserve">0 | </v>
      </c>
      <c r="BH179" t="str">
        <v xml:space="preserve">0 | </v>
      </c>
      <c r="BI179" t="str">
        <v xml:space="preserve">0 | </v>
      </c>
      <c r="BJ179" t="str">
        <v xml:space="preserve">0 | </v>
      </c>
      <c r="BK179" t="str">
        <v xml:space="preserve">0 | </v>
      </c>
      <c r="BL179" t="str">
        <v xml:space="preserve">0 | </v>
      </c>
      <c r="BM179" t="str">
        <v xml:space="preserve">0 | </v>
      </c>
      <c r="BN179" t="str">
        <v xml:space="preserve">0 | </v>
      </c>
      <c r="BO179" t="str">
        <v xml:space="preserve">0 | </v>
      </c>
      <c r="BP179" t="str">
        <v xml:space="preserve">0 | </v>
      </c>
      <c r="BQ179" t="str">
        <v xml:space="preserve">0 | </v>
      </c>
      <c r="BR179" t="str">
        <v xml:space="preserve">0 | </v>
      </c>
      <c r="BS179" t="str">
        <v xml:space="preserve">0 | </v>
      </c>
      <c r="BT179" t="str">
        <v xml:space="preserve">0 | </v>
      </c>
      <c r="BU179" t="str">
        <v xml:space="preserve">0 | </v>
      </c>
      <c r="BV179" t="str">
        <v xml:space="preserve">0 | </v>
      </c>
      <c r="BW179" t="str">
        <v xml:space="preserve">0 | </v>
      </c>
      <c r="BX179" t="str">
        <v xml:space="preserve">0 | </v>
      </c>
      <c r="BY179" t="str">
        <v xml:space="preserve">0 | </v>
      </c>
      <c r="BZ179" t="str">
        <v xml:space="preserve">0 | </v>
      </c>
      <c r="CA179" t="str">
        <v xml:space="preserve">0 | </v>
      </c>
      <c r="CB179" t="str">
        <v xml:space="preserve">0 | </v>
      </c>
      <c r="CC179" t="str">
        <v xml:space="preserve">0 | </v>
      </c>
      <c r="CD179" t="str">
        <v xml:space="preserve">0 | </v>
      </c>
      <c r="CE179" t="str">
        <v xml:space="preserve">0 | </v>
      </c>
      <c r="CF179" t="str">
        <v xml:space="preserve">0 | </v>
      </c>
      <c r="CG179" t="str">
        <v xml:space="preserve">0 | </v>
      </c>
      <c r="CH179" t="str">
        <v xml:space="preserve">0 | </v>
      </c>
      <c r="CI179" t="str">
        <v xml:space="preserve">0 | </v>
      </c>
      <c r="CJ179" t="str">
        <v xml:space="preserve">0 | </v>
      </c>
      <c r="CK179" t="str">
        <v xml:space="preserve">0 | </v>
      </c>
      <c r="CL179" t="str">
        <v xml:space="preserve">0 | </v>
      </c>
      <c r="CM179" t="str">
        <v xml:space="preserve">0 | </v>
      </c>
      <c r="CN179" t="str">
        <v xml:space="preserve">0 | </v>
      </c>
      <c r="CO179" t="str">
        <v xml:space="preserve">0 | </v>
      </c>
      <c r="CP179" t="str">
        <v xml:space="preserve">0 | </v>
      </c>
      <c r="CQ179" t="str">
        <v xml:space="preserve">0 | </v>
      </c>
      <c r="CR179" t="str">
        <v xml:space="preserve">0 | </v>
      </c>
      <c r="CS179" t="str">
        <v xml:space="preserve">0 | </v>
      </c>
      <c r="CT179" t="str">
        <v xml:space="preserve">0 | </v>
      </c>
      <c r="CU179" t="str">
        <v xml:space="preserve">0 | </v>
      </c>
      <c r="CV179" t="str">
        <v xml:space="preserve">0 | </v>
      </c>
      <c r="CW179" t="str">
        <v xml:space="preserve">0 | </v>
      </c>
      <c r="CX179" t="str">
        <v xml:space="preserve">0 | </v>
      </c>
      <c r="DQ179" cm="1">
        <f t="array" ref="DQ179:HM179">TRANSPOSE(_xlfn._xlws.SORT(_xlfn._xlws.FILTER(initialConditions[initial_conditions_level],initialConditions[experiment_ID]=A179)))</f>
        <v>0</v>
      </c>
      <c r="DR179">
        <v>0</v>
      </c>
      <c r="DS179">
        <v>0</v>
      </c>
      <c r="DT179">
        <v>0</v>
      </c>
      <c r="DU179">
        <v>0</v>
      </c>
      <c r="DV179">
        <v>0</v>
      </c>
      <c r="DW179">
        <v>0</v>
      </c>
      <c r="DX179">
        <v>0</v>
      </c>
      <c r="DY179">
        <v>0</v>
      </c>
      <c r="DZ179">
        <v>0</v>
      </c>
      <c r="EA179">
        <v>0</v>
      </c>
      <c r="EB179">
        <v>0</v>
      </c>
      <c r="EC179">
        <v>0</v>
      </c>
      <c r="ED179">
        <v>0</v>
      </c>
      <c r="EE179">
        <v>0</v>
      </c>
      <c r="EF179">
        <v>0</v>
      </c>
      <c r="EG179">
        <v>0</v>
      </c>
      <c r="EH179">
        <v>0</v>
      </c>
      <c r="EI179">
        <v>0</v>
      </c>
      <c r="EJ179">
        <v>0</v>
      </c>
      <c r="EK179">
        <v>0</v>
      </c>
      <c r="EL179">
        <v>0</v>
      </c>
      <c r="EM179">
        <v>0</v>
      </c>
      <c r="EN179">
        <v>0</v>
      </c>
      <c r="EO179">
        <v>0</v>
      </c>
      <c r="EP179">
        <v>0</v>
      </c>
      <c r="EQ179">
        <v>0</v>
      </c>
      <c r="ER179">
        <v>0</v>
      </c>
      <c r="ES179">
        <v>0</v>
      </c>
      <c r="ET179">
        <v>0</v>
      </c>
      <c r="EU179">
        <v>0</v>
      </c>
      <c r="EV179">
        <v>0</v>
      </c>
      <c r="EW179">
        <v>0</v>
      </c>
      <c r="EX179">
        <v>0</v>
      </c>
      <c r="EY179">
        <v>0</v>
      </c>
      <c r="EZ179">
        <v>0</v>
      </c>
      <c r="FA179">
        <v>0</v>
      </c>
      <c r="FB179">
        <v>0</v>
      </c>
      <c r="FC179">
        <v>0</v>
      </c>
      <c r="FD179">
        <v>0</v>
      </c>
      <c r="FE179">
        <v>0</v>
      </c>
      <c r="FF179">
        <v>0</v>
      </c>
      <c r="FG179">
        <v>0</v>
      </c>
      <c r="FH179">
        <v>0</v>
      </c>
      <c r="FI179">
        <v>0</v>
      </c>
      <c r="FJ179">
        <v>0</v>
      </c>
      <c r="FK179">
        <v>0</v>
      </c>
      <c r="FL179">
        <v>0</v>
      </c>
      <c r="FM179">
        <v>0</v>
      </c>
      <c r="FN179">
        <v>0</v>
      </c>
      <c r="FO179">
        <v>0</v>
      </c>
      <c r="FP179">
        <v>0</v>
      </c>
      <c r="FQ179">
        <v>0</v>
      </c>
      <c r="FR179">
        <v>0</v>
      </c>
      <c r="FS179">
        <v>0</v>
      </c>
      <c r="FT179">
        <v>0</v>
      </c>
      <c r="FU179">
        <v>0</v>
      </c>
      <c r="FV179">
        <v>0</v>
      </c>
      <c r="FW179">
        <v>0</v>
      </c>
      <c r="FX179">
        <v>0</v>
      </c>
      <c r="FY179">
        <v>0</v>
      </c>
      <c r="FZ179">
        <v>0</v>
      </c>
      <c r="GA179">
        <v>0</v>
      </c>
      <c r="GB179">
        <v>0</v>
      </c>
      <c r="GC179">
        <v>0</v>
      </c>
      <c r="GD179">
        <v>0</v>
      </c>
      <c r="GE179">
        <v>0</v>
      </c>
      <c r="GF179">
        <v>0</v>
      </c>
      <c r="GG179">
        <v>0</v>
      </c>
      <c r="GH179">
        <v>0</v>
      </c>
      <c r="GI179">
        <v>0</v>
      </c>
      <c r="GJ179">
        <v>0</v>
      </c>
      <c r="GK179">
        <v>0</v>
      </c>
      <c r="GL179">
        <v>0</v>
      </c>
      <c r="GM179">
        <v>0</v>
      </c>
      <c r="GN179">
        <v>0</v>
      </c>
      <c r="GO179">
        <v>0</v>
      </c>
      <c r="GP179">
        <v>0</v>
      </c>
      <c r="GQ179">
        <v>0</v>
      </c>
      <c r="GR179">
        <v>0</v>
      </c>
      <c r="GS179">
        <v>0</v>
      </c>
      <c r="GT179">
        <v>0</v>
      </c>
      <c r="GU179">
        <v>0</v>
      </c>
      <c r="GV179">
        <v>0</v>
      </c>
      <c r="GW179">
        <v>0</v>
      </c>
      <c r="GX179">
        <v>0</v>
      </c>
      <c r="GY179">
        <v>0</v>
      </c>
      <c r="GZ179">
        <v>0</v>
      </c>
      <c r="HA179">
        <v>0</v>
      </c>
      <c r="HB179">
        <v>0</v>
      </c>
      <c r="HC179">
        <v>0</v>
      </c>
      <c r="HD179">
        <v>0</v>
      </c>
      <c r="HE179">
        <v>0</v>
      </c>
      <c r="HF179">
        <v>0</v>
      </c>
      <c r="HG179">
        <v>0</v>
      </c>
      <c r="HH179">
        <v>0</v>
      </c>
      <c r="HI179">
        <v>0</v>
      </c>
      <c r="HJ179">
        <v>0</v>
      </c>
      <c r="HK179">
        <v>0</v>
      </c>
      <c r="HL179">
        <v>0</v>
      </c>
      <c r="HM179" t="str">
        <v/>
      </c>
    </row>
    <row r="180" spans="2:221" x14ac:dyDescent="0.35">
      <c r="B180" t="str" cm="1">
        <f t="array" ref="B180:CX180">TRANSPOSE(_xlfn._xlws.SORT(_xlfn._xlws.FILTER(initialConditions[initial_conditions_level]&amp;" | "&amp;initialConditions[initial_conditions_name],initialConditions[experiment_ID]=A180)))</f>
        <v xml:space="preserve"> | </v>
      </c>
      <c r="C180" t="str">
        <v xml:space="preserve">0 | </v>
      </c>
      <c r="D180" t="str">
        <v xml:space="preserve">0 | </v>
      </c>
      <c r="E180" t="str">
        <v xml:space="preserve">0 | </v>
      </c>
      <c r="F180" t="str">
        <v xml:space="preserve">0 | </v>
      </c>
      <c r="G180" t="str">
        <v xml:space="preserve">0 | </v>
      </c>
      <c r="H180" t="str">
        <v xml:space="preserve">0 | </v>
      </c>
      <c r="I180" t="str">
        <v xml:space="preserve">0 | </v>
      </c>
      <c r="J180" t="str">
        <v xml:space="preserve">0 | </v>
      </c>
      <c r="K180" t="str">
        <v xml:space="preserve">0 | </v>
      </c>
      <c r="L180" t="str">
        <v xml:space="preserve">0 | </v>
      </c>
      <c r="M180" t="str">
        <v xml:space="preserve">0 | </v>
      </c>
      <c r="N180" t="str">
        <v xml:space="preserve">0 | </v>
      </c>
      <c r="O180" t="str">
        <v xml:space="preserve">0 | </v>
      </c>
      <c r="P180" t="str">
        <v xml:space="preserve">0 | </v>
      </c>
      <c r="Q180" t="str">
        <v xml:space="preserve">0 | </v>
      </c>
      <c r="R180" t="str">
        <v xml:space="preserve">0 | </v>
      </c>
      <c r="S180" t="str">
        <v xml:space="preserve">0 | </v>
      </c>
      <c r="T180" t="str">
        <v xml:space="preserve">0 | </v>
      </c>
      <c r="U180" t="str">
        <v xml:space="preserve">0 | </v>
      </c>
      <c r="V180" t="str">
        <v xml:space="preserve">0 | </v>
      </c>
      <c r="W180" t="str">
        <v xml:space="preserve">0 | </v>
      </c>
      <c r="X180" t="str">
        <v xml:space="preserve">0 | </v>
      </c>
      <c r="Y180" t="str">
        <v xml:space="preserve">0 | </v>
      </c>
      <c r="Z180" t="str">
        <v xml:space="preserve">0 | </v>
      </c>
      <c r="AA180" t="str">
        <v xml:space="preserve">0 | </v>
      </c>
      <c r="AB180" t="str">
        <v xml:space="preserve">0 | </v>
      </c>
      <c r="AC180" t="str">
        <v xml:space="preserve">0 | </v>
      </c>
      <c r="AD180" t="str">
        <v xml:space="preserve">0 | </v>
      </c>
      <c r="AE180" t="str">
        <v xml:space="preserve">0 | </v>
      </c>
      <c r="AF180" t="str">
        <v xml:space="preserve">0 | </v>
      </c>
      <c r="AG180" t="str">
        <v xml:space="preserve">0 | </v>
      </c>
      <c r="AH180" t="str">
        <v xml:space="preserve">0 | </v>
      </c>
      <c r="AI180" t="str">
        <v xml:space="preserve">0 | </v>
      </c>
      <c r="AJ180" t="str">
        <v xml:space="preserve">0 | </v>
      </c>
      <c r="AK180" t="str">
        <v xml:space="preserve">0 | </v>
      </c>
      <c r="AL180" t="str">
        <v xml:space="preserve">0 | </v>
      </c>
      <c r="AM180" t="str">
        <v xml:space="preserve">0 | </v>
      </c>
      <c r="AN180" t="str">
        <v xml:space="preserve">0 | </v>
      </c>
      <c r="AO180" t="str">
        <v xml:space="preserve">0 | </v>
      </c>
      <c r="AP180" t="str">
        <v xml:space="preserve">0 | </v>
      </c>
      <c r="AQ180" t="str">
        <v xml:space="preserve">0 | </v>
      </c>
      <c r="AR180" t="str">
        <v xml:space="preserve">0 | </v>
      </c>
      <c r="AS180" t="str">
        <v xml:space="preserve">0 | </v>
      </c>
      <c r="AT180" t="str">
        <v xml:space="preserve">0 | </v>
      </c>
      <c r="AU180" t="str">
        <v xml:space="preserve">0 | </v>
      </c>
      <c r="AV180" t="str">
        <v xml:space="preserve">0 | </v>
      </c>
      <c r="AW180" t="str">
        <v xml:space="preserve">0 | </v>
      </c>
      <c r="AX180" t="str">
        <v xml:space="preserve">0 | </v>
      </c>
      <c r="AY180" t="str">
        <v xml:space="preserve">0 | </v>
      </c>
      <c r="AZ180" t="str">
        <v xml:space="preserve">0 | </v>
      </c>
      <c r="BA180" t="str">
        <v xml:space="preserve">0 | </v>
      </c>
      <c r="BB180" t="str">
        <v xml:space="preserve">0 | </v>
      </c>
      <c r="BC180" t="str">
        <v xml:space="preserve">0 | </v>
      </c>
      <c r="BD180" t="str">
        <v xml:space="preserve">0 | </v>
      </c>
      <c r="BE180" t="str">
        <v xml:space="preserve">0 | </v>
      </c>
      <c r="BF180" t="str">
        <v xml:space="preserve">0 | </v>
      </c>
      <c r="BG180" t="str">
        <v xml:space="preserve">0 | </v>
      </c>
      <c r="BH180" t="str">
        <v xml:space="preserve">0 | </v>
      </c>
      <c r="BI180" t="str">
        <v xml:space="preserve">0 | </v>
      </c>
      <c r="BJ180" t="str">
        <v xml:space="preserve">0 | </v>
      </c>
      <c r="BK180" t="str">
        <v xml:space="preserve">0 | </v>
      </c>
      <c r="BL180" t="str">
        <v xml:space="preserve">0 | </v>
      </c>
      <c r="BM180" t="str">
        <v xml:space="preserve">0 | </v>
      </c>
      <c r="BN180" t="str">
        <v xml:space="preserve">0 | </v>
      </c>
      <c r="BO180" t="str">
        <v xml:space="preserve">0 | </v>
      </c>
      <c r="BP180" t="str">
        <v xml:space="preserve">0 | </v>
      </c>
      <c r="BQ180" t="str">
        <v xml:space="preserve">0 | </v>
      </c>
      <c r="BR180" t="str">
        <v xml:space="preserve">0 | </v>
      </c>
      <c r="BS180" t="str">
        <v xml:space="preserve">0 | </v>
      </c>
      <c r="BT180" t="str">
        <v xml:space="preserve">0 | </v>
      </c>
      <c r="BU180" t="str">
        <v xml:space="preserve">0 | </v>
      </c>
      <c r="BV180" t="str">
        <v xml:space="preserve">0 | </v>
      </c>
      <c r="BW180" t="str">
        <v xml:space="preserve">0 | </v>
      </c>
      <c r="BX180" t="str">
        <v xml:space="preserve">0 | </v>
      </c>
      <c r="BY180" t="str">
        <v xml:space="preserve">0 | </v>
      </c>
      <c r="BZ180" t="str">
        <v xml:space="preserve">0 | </v>
      </c>
      <c r="CA180" t="str">
        <v xml:space="preserve">0 | </v>
      </c>
      <c r="CB180" t="str">
        <v xml:space="preserve">0 | </v>
      </c>
      <c r="CC180" t="str">
        <v xml:space="preserve">0 | </v>
      </c>
      <c r="CD180" t="str">
        <v xml:space="preserve">0 | </v>
      </c>
      <c r="CE180" t="str">
        <v xml:space="preserve">0 | </v>
      </c>
      <c r="CF180" t="str">
        <v xml:space="preserve">0 | </v>
      </c>
      <c r="CG180" t="str">
        <v xml:space="preserve">0 | </v>
      </c>
      <c r="CH180" t="str">
        <v xml:space="preserve">0 | </v>
      </c>
      <c r="CI180" t="str">
        <v xml:space="preserve">0 | </v>
      </c>
      <c r="CJ180" t="str">
        <v xml:space="preserve">0 | </v>
      </c>
      <c r="CK180" t="str">
        <v xml:space="preserve">0 | </v>
      </c>
      <c r="CL180" t="str">
        <v xml:space="preserve">0 | </v>
      </c>
      <c r="CM180" t="str">
        <v xml:space="preserve">0 | </v>
      </c>
      <c r="CN180" t="str">
        <v xml:space="preserve">0 | </v>
      </c>
      <c r="CO180" t="str">
        <v xml:space="preserve">0 | </v>
      </c>
      <c r="CP180" t="str">
        <v xml:space="preserve">0 | </v>
      </c>
      <c r="CQ180" t="str">
        <v xml:space="preserve">0 | </v>
      </c>
      <c r="CR180" t="str">
        <v xml:space="preserve">0 | </v>
      </c>
      <c r="CS180" t="str">
        <v xml:space="preserve">0 | </v>
      </c>
      <c r="CT180" t="str">
        <v xml:space="preserve">0 | </v>
      </c>
      <c r="CU180" t="str">
        <v xml:space="preserve">0 | </v>
      </c>
      <c r="CV180" t="str">
        <v xml:space="preserve">0 | </v>
      </c>
      <c r="CW180" t="str">
        <v xml:space="preserve">0 | </v>
      </c>
      <c r="CX180" t="str">
        <v xml:space="preserve">0 | </v>
      </c>
      <c r="DQ180" cm="1">
        <f t="array" ref="DQ180:HM180">TRANSPOSE(_xlfn._xlws.SORT(_xlfn._xlws.FILTER(initialConditions[initial_conditions_level],initialConditions[experiment_ID]=A180)))</f>
        <v>0</v>
      </c>
      <c r="DR180">
        <v>0</v>
      </c>
      <c r="DS180">
        <v>0</v>
      </c>
      <c r="DT180">
        <v>0</v>
      </c>
      <c r="DU180">
        <v>0</v>
      </c>
      <c r="DV180">
        <v>0</v>
      </c>
      <c r="DW180">
        <v>0</v>
      </c>
      <c r="DX180">
        <v>0</v>
      </c>
      <c r="DY180">
        <v>0</v>
      </c>
      <c r="DZ180">
        <v>0</v>
      </c>
      <c r="EA180">
        <v>0</v>
      </c>
      <c r="EB180">
        <v>0</v>
      </c>
      <c r="EC180">
        <v>0</v>
      </c>
      <c r="ED180">
        <v>0</v>
      </c>
      <c r="EE180">
        <v>0</v>
      </c>
      <c r="EF180">
        <v>0</v>
      </c>
      <c r="EG180">
        <v>0</v>
      </c>
      <c r="EH180">
        <v>0</v>
      </c>
      <c r="EI180">
        <v>0</v>
      </c>
      <c r="EJ180">
        <v>0</v>
      </c>
      <c r="EK180">
        <v>0</v>
      </c>
      <c r="EL180">
        <v>0</v>
      </c>
      <c r="EM180">
        <v>0</v>
      </c>
      <c r="EN180">
        <v>0</v>
      </c>
      <c r="EO180">
        <v>0</v>
      </c>
      <c r="EP180">
        <v>0</v>
      </c>
      <c r="EQ180">
        <v>0</v>
      </c>
      <c r="ER180">
        <v>0</v>
      </c>
      <c r="ES180">
        <v>0</v>
      </c>
      <c r="ET180">
        <v>0</v>
      </c>
      <c r="EU180">
        <v>0</v>
      </c>
      <c r="EV180">
        <v>0</v>
      </c>
      <c r="EW180">
        <v>0</v>
      </c>
      <c r="EX180">
        <v>0</v>
      </c>
      <c r="EY180">
        <v>0</v>
      </c>
      <c r="EZ180">
        <v>0</v>
      </c>
      <c r="FA180">
        <v>0</v>
      </c>
      <c r="FB180">
        <v>0</v>
      </c>
      <c r="FC180">
        <v>0</v>
      </c>
      <c r="FD180">
        <v>0</v>
      </c>
      <c r="FE180">
        <v>0</v>
      </c>
      <c r="FF180">
        <v>0</v>
      </c>
      <c r="FG180">
        <v>0</v>
      </c>
      <c r="FH180">
        <v>0</v>
      </c>
      <c r="FI180">
        <v>0</v>
      </c>
      <c r="FJ180">
        <v>0</v>
      </c>
      <c r="FK180">
        <v>0</v>
      </c>
      <c r="FL180">
        <v>0</v>
      </c>
      <c r="FM180">
        <v>0</v>
      </c>
      <c r="FN180">
        <v>0</v>
      </c>
      <c r="FO180">
        <v>0</v>
      </c>
      <c r="FP180">
        <v>0</v>
      </c>
      <c r="FQ180">
        <v>0</v>
      </c>
      <c r="FR180">
        <v>0</v>
      </c>
      <c r="FS180">
        <v>0</v>
      </c>
      <c r="FT180">
        <v>0</v>
      </c>
      <c r="FU180">
        <v>0</v>
      </c>
      <c r="FV180">
        <v>0</v>
      </c>
      <c r="FW180">
        <v>0</v>
      </c>
      <c r="FX180">
        <v>0</v>
      </c>
      <c r="FY180">
        <v>0</v>
      </c>
      <c r="FZ180">
        <v>0</v>
      </c>
      <c r="GA180">
        <v>0</v>
      </c>
      <c r="GB180">
        <v>0</v>
      </c>
      <c r="GC180">
        <v>0</v>
      </c>
      <c r="GD180">
        <v>0</v>
      </c>
      <c r="GE180">
        <v>0</v>
      </c>
      <c r="GF180">
        <v>0</v>
      </c>
      <c r="GG180">
        <v>0</v>
      </c>
      <c r="GH180">
        <v>0</v>
      </c>
      <c r="GI180">
        <v>0</v>
      </c>
      <c r="GJ180">
        <v>0</v>
      </c>
      <c r="GK180">
        <v>0</v>
      </c>
      <c r="GL180">
        <v>0</v>
      </c>
      <c r="GM180">
        <v>0</v>
      </c>
      <c r="GN180">
        <v>0</v>
      </c>
      <c r="GO180">
        <v>0</v>
      </c>
      <c r="GP180">
        <v>0</v>
      </c>
      <c r="GQ180">
        <v>0</v>
      </c>
      <c r="GR180">
        <v>0</v>
      </c>
      <c r="GS180">
        <v>0</v>
      </c>
      <c r="GT180">
        <v>0</v>
      </c>
      <c r="GU180">
        <v>0</v>
      </c>
      <c r="GV180">
        <v>0</v>
      </c>
      <c r="GW180">
        <v>0</v>
      </c>
      <c r="GX180">
        <v>0</v>
      </c>
      <c r="GY180">
        <v>0</v>
      </c>
      <c r="GZ180">
        <v>0</v>
      </c>
      <c r="HA180">
        <v>0</v>
      </c>
      <c r="HB180">
        <v>0</v>
      </c>
      <c r="HC180">
        <v>0</v>
      </c>
      <c r="HD180">
        <v>0</v>
      </c>
      <c r="HE180">
        <v>0</v>
      </c>
      <c r="HF180">
        <v>0</v>
      </c>
      <c r="HG180">
        <v>0</v>
      </c>
      <c r="HH180">
        <v>0</v>
      </c>
      <c r="HI180">
        <v>0</v>
      </c>
      <c r="HJ180">
        <v>0</v>
      </c>
      <c r="HK180">
        <v>0</v>
      </c>
      <c r="HL180">
        <v>0</v>
      </c>
      <c r="HM180" t="str">
        <v/>
      </c>
    </row>
    <row r="181" spans="2:221" x14ac:dyDescent="0.35">
      <c r="B181" t="str" cm="1">
        <f t="array" ref="B181:CX181">TRANSPOSE(_xlfn._xlws.SORT(_xlfn._xlws.FILTER(initialConditions[initial_conditions_level]&amp;" | "&amp;initialConditions[initial_conditions_name],initialConditions[experiment_ID]=A181)))</f>
        <v xml:space="preserve"> | </v>
      </c>
      <c r="C181" t="str">
        <v xml:space="preserve">0 | </v>
      </c>
      <c r="D181" t="str">
        <v xml:space="preserve">0 | </v>
      </c>
      <c r="E181" t="str">
        <v xml:space="preserve">0 | </v>
      </c>
      <c r="F181" t="str">
        <v xml:space="preserve">0 | </v>
      </c>
      <c r="G181" t="str">
        <v xml:space="preserve">0 | </v>
      </c>
      <c r="H181" t="str">
        <v xml:space="preserve">0 | </v>
      </c>
      <c r="I181" t="str">
        <v xml:space="preserve">0 | </v>
      </c>
      <c r="J181" t="str">
        <v xml:space="preserve">0 | </v>
      </c>
      <c r="K181" t="str">
        <v xml:space="preserve">0 | </v>
      </c>
      <c r="L181" t="str">
        <v xml:space="preserve">0 | </v>
      </c>
      <c r="M181" t="str">
        <v xml:space="preserve">0 | </v>
      </c>
      <c r="N181" t="str">
        <v xml:space="preserve">0 | </v>
      </c>
      <c r="O181" t="str">
        <v xml:space="preserve">0 | </v>
      </c>
      <c r="P181" t="str">
        <v xml:space="preserve">0 | </v>
      </c>
      <c r="Q181" t="str">
        <v xml:space="preserve">0 | </v>
      </c>
      <c r="R181" t="str">
        <v xml:space="preserve">0 | </v>
      </c>
      <c r="S181" t="str">
        <v xml:space="preserve">0 | </v>
      </c>
      <c r="T181" t="str">
        <v xml:space="preserve">0 | </v>
      </c>
      <c r="U181" t="str">
        <v xml:space="preserve">0 | </v>
      </c>
      <c r="V181" t="str">
        <v xml:space="preserve">0 | </v>
      </c>
      <c r="W181" t="str">
        <v xml:space="preserve">0 | </v>
      </c>
      <c r="X181" t="str">
        <v xml:space="preserve">0 | </v>
      </c>
      <c r="Y181" t="str">
        <v xml:space="preserve">0 | </v>
      </c>
      <c r="Z181" t="str">
        <v xml:space="preserve">0 | </v>
      </c>
      <c r="AA181" t="str">
        <v xml:space="preserve">0 | </v>
      </c>
      <c r="AB181" t="str">
        <v xml:space="preserve">0 | </v>
      </c>
      <c r="AC181" t="str">
        <v xml:space="preserve">0 | </v>
      </c>
      <c r="AD181" t="str">
        <v xml:space="preserve">0 | </v>
      </c>
      <c r="AE181" t="str">
        <v xml:space="preserve">0 | </v>
      </c>
      <c r="AF181" t="str">
        <v xml:space="preserve">0 | </v>
      </c>
      <c r="AG181" t="str">
        <v xml:space="preserve">0 | </v>
      </c>
      <c r="AH181" t="str">
        <v xml:space="preserve">0 | </v>
      </c>
      <c r="AI181" t="str">
        <v xml:space="preserve">0 | </v>
      </c>
      <c r="AJ181" t="str">
        <v xml:space="preserve">0 | </v>
      </c>
      <c r="AK181" t="str">
        <v xml:space="preserve">0 | </v>
      </c>
      <c r="AL181" t="str">
        <v xml:space="preserve">0 | </v>
      </c>
      <c r="AM181" t="str">
        <v xml:space="preserve">0 | </v>
      </c>
      <c r="AN181" t="str">
        <v xml:space="preserve">0 | </v>
      </c>
      <c r="AO181" t="str">
        <v xml:space="preserve">0 | </v>
      </c>
      <c r="AP181" t="str">
        <v xml:space="preserve">0 | </v>
      </c>
      <c r="AQ181" t="str">
        <v xml:space="preserve">0 | </v>
      </c>
      <c r="AR181" t="str">
        <v xml:space="preserve">0 | </v>
      </c>
      <c r="AS181" t="str">
        <v xml:space="preserve">0 | </v>
      </c>
      <c r="AT181" t="str">
        <v xml:space="preserve">0 | </v>
      </c>
      <c r="AU181" t="str">
        <v xml:space="preserve">0 | </v>
      </c>
      <c r="AV181" t="str">
        <v xml:space="preserve">0 | </v>
      </c>
      <c r="AW181" t="str">
        <v xml:space="preserve">0 | </v>
      </c>
      <c r="AX181" t="str">
        <v xml:space="preserve">0 | </v>
      </c>
      <c r="AY181" t="str">
        <v xml:space="preserve">0 | </v>
      </c>
      <c r="AZ181" t="str">
        <v xml:space="preserve">0 | </v>
      </c>
      <c r="BA181" t="str">
        <v xml:space="preserve">0 | </v>
      </c>
      <c r="BB181" t="str">
        <v xml:space="preserve">0 | </v>
      </c>
      <c r="BC181" t="str">
        <v xml:space="preserve">0 | </v>
      </c>
      <c r="BD181" t="str">
        <v xml:space="preserve">0 | </v>
      </c>
      <c r="BE181" t="str">
        <v xml:space="preserve">0 | </v>
      </c>
      <c r="BF181" t="str">
        <v xml:space="preserve">0 | </v>
      </c>
      <c r="BG181" t="str">
        <v xml:space="preserve">0 | </v>
      </c>
      <c r="BH181" t="str">
        <v xml:space="preserve">0 | </v>
      </c>
      <c r="BI181" t="str">
        <v xml:space="preserve">0 | </v>
      </c>
      <c r="BJ181" t="str">
        <v xml:space="preserve">0 | </v>
      </c>
      <c r="BK181" t="str">
        <v xml:space="preserve">0 | </v>
      </c>
      <c r="BL181" t="str">
        <v xml:space="preserve">0 | </v>
      </c>
      <c r="BM181" t="str">
        <v xml:space="preserve">0 | </v>
      </c>
      <c r="BN181" t="str">
        <v xml:space="preserve">0 | </v>
      </c>
      <c r="BO181" t="str">
        <v xml:space="preserve">0 | </v>
      </c>
      <c r="BP181" t="str">
        <v xml:space="preserve">0 | </v>
      </c>
      <c r="BQ181" t="str">
        <v xml:space="preserve">0 | </v>
      </c>
      <c r="BR181" t="str">
        <v xml:space="preserve">0 | </v>
      </c>
      <c r="BS181" t="str">
        <v xml:space="preserve">0 | </v>
      </c>
      <c r="BT181" t="str">
        <v xml:space="preserve">0 | </v>
      </c>
      <c r="BU181" t="str">
        <v xml:space="preserve">0 | </v>
      </c>
      <c r="BV181" t="str">
        <v xml:space="preserve">0 | </v>
      </c>
      <c r="BW181" t="str">
        <v xml:space="preserve">0 | </v>
      </c>
      <c r="BX181" t="str">
        <v xml:space="preserve">0 | </v>
      </c>
      <c r="BY181" t="str">
        <v xml:space="preserve">0 | </v>
      </c>
      <c r="BZ181" t="str">
        <v xml:space="preserve">0 | </v>
      </c>
      <c r="CA181" t="str">
        <v xml:space="preserve">0 | </v>
      </c>
      <c r="CB181" t="str">
        <v xml:space="preserve">0 | </v>
      </c>
      <c r="CC181" t="str">
        <v xml:space="preserve">0 | </v>
      </c>
      <c r="CD181" t="str">
        <v xml:space="preserve">0 | </v>
      </c>
      <c r="CE181" t="str">
        <v xml:space="preserve">0 | </v>
      </c>
      <c r="CF181" t="str">
        <v xml:space="preserve">0 | </v>
      </c>
      <c r="CG181" t="str">
        <v xml:space="preserve">0 | </v>
      </c>
      <c r="CH181" t="str">
        <v xml:space="preserve">0 | </v>
      </c>
      <c r="CI181" t="str">
        <v xml:space="preserve">0 | </v>
      </c>
      <c r="CJ181" t="str">
        <v xml:space="preserve">0 | </v>
      </c>
      <c r="CK181" t="str">
        <v xml:space="preserve">0 | </v>
      </c>
      <c r="CL181" t="str">
        <v xml:space="preserve">0 | </v>
      </c>
      <c r="CM181" t="str">
        <v xml:space="preserve">0 | </v>
      </c>
      <c r="CN181" t="str">
        <v xml:space="preserve">0 | </v>
      </c>
      <c r="CO181" t="str">
        <v xml:space="preserve">0 | </v>
      </c>
      <c r="CP181" t="str">
        <v xml:space="preserve">0 | </v>
      </c>
      <c r="CQ181" t="str">
        <v xml:space="preserve">0 | </v>
      </c>
      <c r="CR181" t="str">
        <v xml:space="preserve">0 | </v>
      </c>
      <c r="CS181" t="str">
        <v xml:space="preserve">0 | </v>
      </c>
      <c r="CT181" t="str">
        <v xml:space="preserve">0 | </v>
      </c>
      <c r="CU181" t="str">
        <v xml:space="preserve">0 | </v>
      </c>
      <c r="CV181" t="str">
        <v xml:space="preserve">0 | </v>
      </c>
      <c r="CW181" t="str">
        <v xml:space="preserve">0 | </v>
      </c>
      <c r="CX181" t="str">
        <v xml:space="preserve">0 | </v>
      </c>
      <c r="DQ181" cm="1">
        <f t="array" ref="DQ181:HM181">TRANSPOSE(_xlfn._xlws.SORT(_xlfn._xlws.FILTER(initialConditions[initial_conditions_level],initialConditions[experiment_ID]=A181)))</f>
        <v>0</v>
      </c>
      <c r="DR181">
        <v>0</v>
      </c>
      <c r="DS181">
        <v>0</v>
      </c>
      <c r="DT181">
        <v>0</v>
      </c>
      <c r="DU181">
        <v>0</v>
      </c>
      <c r="DV181">
        <v>0</v>
      </c>
      <c r="DW181">
        <v>0</v>
      </c>
      <c r="DX181">
        <v>0</v>
      </c>
      <c r="DY181">
        <v>0</v>
      </c>
      <c r="DZ181">
        <v>0</v>
      </c>
      <c r="EA181">
        <v>0</v>
      </c>
      <c r="EB181">
        <v>0</v>
      </c>
      <c r="EC181">
        <v>0</v>
      </c>
      <c r="ED181">
        <v>0</v>
      </c>
      <c r="EE181">
        <v>0</v>
      </c>
      <c r="EF181">
        <v>0</v>
      </c>
      <c r="EG181">
        <v>0</v>
      </c>
      <c r="EH181">
        <v>0</v>
      </c>
      <c r="EI181">
        <v>0</v>
      </c>
      <c r="EJ181">
        <v>0</v>
      </c>
      <c r="EK181">
        <v>0</v>
      </c>
      <c r="EL181">
        <v>0</v>
      </c>
      <c r="EM181">
        <v>0</v>
      </c>
      <c r="EN181">
        <v>0</v>
      </c>
      <c r="EO181">
        <v>0</v>
      </c>
      <c r="EP181">
        <v>0</v>
      </c>
      <c r="EQ181">
        <v>0</v>
      </c>
      <c r="ER181">
        <v>0</v>
      </c>
      <c r="ES181">
        <v>0</v>
      </c>
      <c r="ET181">
        <v>0</v>
      </c>
      <c r="EU181">
        <v>0</v>
      </c>
      <c r="EV181">
        <v>0</v>
      </c>
      <c r="EW181">
        <v>0</v>
      </c>
      <c r="EX181">
        <v>0</v>
      </c>
      <c r="EY181">
        <v>0</v>
      </c>
      <c r="EZ181">
        <v>0</v>
      </c>
      <c r="FA181">
        <v>0</v>
      </c>
      <c r="FB181">
        <v>0</v>
      </c>
      <c r="FC181">
        <v>0</v>
      </c>
      <c r="FD181">
        <v>0</v>
      </c>
      <c r="FE181">
        <v>0</v>
      </c>
      <c r="FF181">
        <v>0</v>
      </c>
      <c r="FG181">
        <v>0</v>
      </c>
      <c r="FH181">
        <v>0</v>
      </c>
      <c r="FI181">
        <v>0</v>
      </c>
      <c r="FJ181">
        <v>0</v>
      </c>
      <c r="FK181">
        <v>0</v>
      </c>
      <c r="FL181">
        <v>0</v>
      </c>
      <c r="FM181">
        <v>0</v>
      </c>
      <c r="FN181">
        <v>0</v>
      </c>
      <c r="FO181">
        <v>0</v>
      </c>
      <c r="FP181">
        <v>0</v>
      </c>
      <c r="FQ181">
        <v>0</v>
      </c>
      <c r="FR181">
        <v>0</v>
      </c>
      <c r="FS181">
        <v>0</v>
      </c>
      <c r="FT181">
        <v>0</v>
      </c>
      <c r="FU181">
        <v>0</v>
      </c>
      <c r="FV181">
        <v>0</v>
      </c>
      <c r="FW181">
        <v>0</v>
      </c>
      <c r="FX181">
        <v>0</v>
      </c>
      <c r="FY181">
        <v>0</v>
      </c>
      <c r="FZ181">
        <v>0</v>
      </c>
      <c r="GA181">
        <v>0</v>
      </c>
      <c r="GB181">
        <v>0</v>
      </c>
      <c r="GC181">
        <v>0</v>
      </c>
      <c r="GD181">
        <v>0</v>
      </c>
      <c r="GE181">
        <v>0</v>
      </c>
      <c r="GF181">
        <v>0</v>
      </c>
      <c r="GG181">
        <v>0</v>
      </c>
      <c r="GH181">
        <v>0</v>
      </c>
      <c r="GI181">
        <v>0</v>
      </c>
      <c r="GJ181">
        <v>0</v>
      </c>
      <c r="GK181">
        <v>0</v>
      </c>
      <c r="GL181">
        <v>0</v>
      </c>
      <c r="GM181">
        <v>0</v>
      </c>
      <c r="GN181">
        <v>0</v>
      </c>
      <c r="GO181">
        <v>0</v>
      </c>
      <c r="GP181">
        <v>0</v>
      </c>
      <c r="GQ181">
        <v>0</v>
      </c>
      <c r="GR181">
        <v>0</v>
      </c>
      <c r="GS181">
        <v>0</v>
      </c>
      <c r="GT181">
        <v>0</v>
      </c>
      <c r="GU181">
        <v>0</v>
      </c>
      <c r="GV181">
        <v>0</v>
      </c>
      <c r="GW181">
        <v>0</v>
      </c>
      <c r="GX181">
        <v>0</v>
      </c>
      <c r="GY181">
        <v>0</v>
      </c>
      <c r="GZ181">
        <v>0</v>
      </c>
      <c r="HA181">
        <v>0</v>
      </c>
      <c r="HB181">
        <v>0</v>
      </c>
      <c r="HC181">
        <v>0</v>
      </c>
      <c r="HD181">
        <v>0</v>
      </c>
      <c r="HE181">
        <v>0</v>
      </c>
      <c r="HF181">
        <v>0</v>
      </c>
      <c r="HG181">
        <v>0</v>
      </c>
      <c r="HH181">
        <v>0</v>
      </c>
      <c r="HI181">
        <v>0</v>
      </c>
      <c r="HJ181">
        <v>0</v>
      </c>
      <c r="HK181">
        <v>0</v>
      </c>
      <c r="HL181">
        <v>0</v>
      </c>
      <c r="HM181" t="str">
        <v/>
      </c>
    </row>
    <row r="182" spans="2:221" x14ac:dyDescent="0.35">
      <c r="B182" t="str" cm="1">
        <f t="array" ref="B182:CX182">TRANSPOSE(_xlfn._xlws.SORT(_xlfn._xlws.FILTER(initialConditions[initial_conditions_level]&amp;" | "&amp;initialConditions[initial_conditions_name],initialConditions[experiment_ID]=A182)))</f>
        <v xml:space="preserve"> | </v>
      </c>
      <c r="C182" t="str">
        <v xml:space="preserve">0 | </v>
      </c>
      <c r="D182" t="str">
        <v xml:space="preserve">0 | </v>
      </c>
      <c r="E182" t="str">
        <v xml:space="preserve">0 | </v>
      </c>
      <c r="F182" t="str">
        <v xml:space="preserve">0 | </v>
      </c>
      <c r="G182" t="str">
        <v xml:space="preserve">0 | </v>
      </c>
      <c r="H182" t="str">
        <v xml:space="preserve">0 | </v>
      </c>
      <c r="I182" t="str">
        <v xml:space="preserve">0 | </v>
      </c>
      <c r="J182" t="str">
        <v xml:space="preserve">0 | </v>
      </c>
      <c r="K182" t="str">
        <v xml:space="preserve">0 | </v>
      </c>
      <c r="L182" t="str">
        <v xml:space="preserve">0 | </v>
      </c>
      <c r="M182" t="str">
        <v xml:space="preserve">0 | </v>
      </c>
      <c r="N182" t="str">
        <v xml:space="preserve">0 | </v>
      </c>
      <c r="O182" t="str">
        <v xml:space="preserve">0 | </v>
      </c>
      <c r="P182" t="str">
        <v xml:space="preserve">0 | </v>
      </c>
      <c r="Q182" t="str">
        <v xml:space="preserve">0 | </v>
      </c>
      <c r="R182" t="str">
        <v xml:space="preserve">0 | </v>
      </c>
      <c r="S182" t="str">
        <v xml:space="preserve">0 | </v>
      </c>
      <c r="T182" t="str">
        <v xml:space="preserve">0 | </v>
      </c>
      <c r="U182" t="str">
        <v xml:space="preserve">0 | </v>
      </c>
      <c r="V182" t="str">
        <v xml:space="preserve">0 | </v>
      </c>
      <c r="W182" t="str">
        <v xml:space="preserve">0 | </v>
      </c>
      <c r="X182" t="str">
        <v xml:space="preserve">0 | </v>
      </c>
      <c r="Y182" t="str">
        <v xml:space="preserve">0 | </v>
      </c>
      <c r="Z182" t="str">
        <v xml:space="preserve">0 | </v>
      </c>
      <c r="AA182" t="str">
        <v xml:space="preserve">0 | </v>
      </c>
      <c r="AB182" t="str">
        <v xml:space="preserve">0 | </v>
      </c>
      <c r="AC182" t="str">
        <v xml:space="preserve">0 | </v>
      </c>
      <c r="AD182" t="str">
        <v xml:space="preserve">0 | </v>
      </c>
      <c r="AE182" t="str">
        <v xml:space="preserve">0 | </v>
      </c>
      <c r="AF182" t="str">
        <v xml:space="preserve">0 | </v>
      </c>
      <c r="AG182" t="str">
        <v xml:space="preserve">0 | </v>
      </c>
      <c r="AH182" t="str">
        <v xml:space="preserve">0 | </v>
      </c>
      <c r="AI182" t="str">
        <v xml:space="preserve">0 | </v>
      </c>
      <c r="AJ182" t="str">
        <v xml:space="preserve">0 | </v>
      </c>
      <c r="AK182" t="str">
        <v xml:space="preserve">0 | </v>
      </c>
      <c r="AL182" t="str">
        <v xml:space="preserve">0 | </v>
      </c>
      <c r="AM182" t="str">
        <v xml:space="preserve">0 | </v>
      </c>
      <c r="AN182" t="str">
        <v xml:space="preserve">0 | </v>
      </c>
      <c r="AO182" t="str">
        <v xml:space="preserve">0 | </v>
      </c>
      <c r="AP182" t="str">
        <v xml:space="preserve">0 | </v>
      </c>
      <c r="AQ182" t="str">
        <v xml:space="preserve">0 | </v>
      </c>
      <c r="AR182" t="str">
        <v xml:space="preserve">0 | </v>
      </c>
      <c r="AS182" t="str">
        <v xml:space="preserve">0 | </v>
      </c>
      <c r="AT182" t="str">
        <v xml:space="preserve">0 | </v>
      </c>
      <c r="AU182" t="str">
        <v xml:space="preserve">0 | </v>
      </c>
      <c r="AV182" t="str">
        <v xml:space="preserve">0 | </v>
      </c>
      <c r="AW182" t="str">
        <v xml:space="preserve">0 | </v>
      </c>
      <c r="AX182" t="str">
        <v xml:space="preserve">0 | </v>
      </c>
      <c r="AY182" t="str">
        <v xml:space="preserve">0 | </v>
      </c>
      <c r="AZ182" t="str">
        <v xml:space="preserve">0 | </v>
      </c>
      <c r="BA182" t="str">
        <v xml:space="preserve">0 | </v>
      </c>
      <c r="BB182" t="str">
        <v xml:space="preserve">0 | </v>
      </c>
      <c r="BC182" t="str">
        <v xml:space="preserve">0 | </v>
      </c>
      <c r="BD182" t="str">
        <v xml:space="preserve">0 | </v>
      </c>
      <c r="BE182" t="str">
        <v xml:space="preserve">0 | </v>
      </c>
      <c r="BF182" t="str">
        <v xml:space="preserve">0 | </v>
      </c>
      <c r="BG182" t="str">
        <v xml:space="preserve">0 | </v>
      </c>
      <c r="BH182" t="str">
        <v xml:space="preserve">0 | </v>
      </c>
      <c r="BI182" t="str">
        <v xml:space="preserve">0 | </v>
      </c>
      <c r="BJ182" t="str">
        <v xml:space="preserve">0 | </v>
      </c>
      <c r="BK182" t="str">
        <v xml:space="preserve">0 | </v>
      </c>
      <c r="BL182" t="str">
        <v xml:space="preserve">0 | </v>
      </c>
      <c r="BM182" t="str">
        <v xml:space="preserve">0 | </v>
      </c>
      <c r="BN182" t="str">
        <v xml:space="preserve">0 | </v>
      </c>
      <c r="BO182" t="str">
        <v xml:space="preserve">0 | </v>
      </c>
      <c r="BP182" t="str">
        <v xml:space="preserve">0 | </v>
      </c>
      <c r="BQ182" t="str">
        <v xml:space="preserve">0 | </v>
      </c>
      <c r="BR182" t="str">
        <v xml:space="preserve">0 | </v>
      </c>
      <c r="BS182" t="str">
        <v xml:space="preserve">0 | </v>
      </c>
      <c r="BT182" t="str">
        <v xml:space="preserve">0 | </v>
      </c>
      <c r="BU182" t="str">
        <v xml:space="preserve">0 | </v>
      </c>
      <c r="BV182" t="str">
        <v xml:space="preserve">0 | </v>
      </c>
      <c r="BW182" t="str">
        <v xml:space="preserve">0 | </v>
      </c>
      <c r="BX182" t="str">
        <v xml:space="preserve">0 | </v>
      </c>
      <c r="BY182" t="str">
        <v xml:space="preserve">0 | </v>
      </c>
      <c r="BZ182" t="str">
        <v xml:space="preserve">0 | </v>
      </c>
      <c r="CA182" t="str">
        <v xml:space="preserve">0 | </v>
      </c>
      <c r="CB182" t="str">
        <v xml:space="preserve">0 | </v>
      </c>
      <c r="CC182" t="str">
        <v xml:space="preserve">0 | </v>
      </c>
      <c r="CD182" t="str">
        <v xml:space="preserve">0 | </v>
      </c>
      <c r="CE182" t="str">
        <v xml:space="preserve">0 | </v>
      </c>
      <c r="CF182" t="str">
        <v xml:space="preserve">0 | </v>
      </c>
      <c r="CG182" t="str">
        <v xml:space="preserve">0 | </v>
      </c>
      <c r="CH182" t="str">
        <v xml:space="preserve">0 | </v>
      </c>
      <c r="CI182" t="str">
        <v xml:space="preserve">0 | </v>
      </c>
      <c r="CJ182" t="str">
        <v xml:space="preserve">0 | </v>
      </c>
      <c r="CK182" t="str">
        <v xml:space="preserve">0 | </v>
      </c>
      <c r="CL182" t="str">
        <v xml:space="preserve">0 | </v>
      </c>
      <c r="CM182" t="str">
        <v xml:space="preserve">0 | </v>
      </c>
      <c r="CN182" t="str">
        <v xml:space="preserve">0 | </v>
      </c>
      <c r="CO182" t="str">
        <v xml:space="preserve">0 | </v>
      </c>
      <c r="CP182" t="str">
        <v xml:space="preserve">0 | </v>
      </c>
      <c r="CQ182" t="str">
        <v xml:space="preserve">0 | </v>
      </c>
      <c r="CR182" t="str">
        <v xml:space="preserve">0 | </v>
      </c>
      <c r="CS182" t="str">
        <v xml:space="preserve">0 | </v>
      </c>
      <c r="CT182" t="str">
        <v xml:space="preserve">0 | </v>
      </c>
      <c r="CU182" t="str">
        <v xml:space="preserve">0 | </v>
      </c>
      <c r="CV182" t="str">
        <v xml:space="preserve">0 | </v>
      </c>
      <c r="CW182" t="str">
        <v xml:space="preserve">0 | </v>
      </c>
      <c r="CX182" t="str">
        <v xml:space="preserve">0 | </v>
      </c>
      <c r="DQ182" cm="1">
        <f t="array" ref="DQ182:HM182">TRANSPOSE(_xlfn._xlws.SORT(_xlfn._xlws.FILTER(initialConditions[initial_conditions_level],initialConditions[experiment_ID]=A182)))</f>
        <v>0</v>
      </c>
      <c r="DR182">
        <v>0</v>
      </c>
      <c r="DS182">
        <v>0</v>
      </c>
      <c r="DT182">
        <v>0</v>
      </c>
      <c r="DU182">
        <v>0</v>
      </c>
      <c r="DV182">
        <v>0</v>
      </c>
      <c r="DW182">
        <v>0</v>
      </c>
      <c r="DX182">
        <v>0</v>
      </c>
      <c r="DY182">
        <v>0</v>
      </c>
      <c r="DZ182">
        <v>0</v>
      </c>
      <c r="EA182">
        <v>0</v>
      </c>
      <c r="EB182">
        <v>0</v>
      </c>
      <c r="EC182">
        <v>0</v>
      </c>
      <c r="ED182">
        <v>0</v>
      </c>
      <c r="EE182">
        <v>0</v>
      </c>
      <c r="EF182">
        <v>0</v>
      </c>
      <c r="EG182">
        <v>0</v>
      </c>
      <c r="EH182">
        <v>0</v>
      </c>
      <c r="EI182">
        <v>0</v>
      </c>
      <c r="EJ182">
        <v>0</v>
      </c>
      <c r="EK182">
        <v>0</v>
      </c>
      <c r="EL182">
        <v>0</v>
      </c>
      <c r="EM182">
        <v>0</v>
      </c>
      <c r="EN182">
        <v>0</v>
      </c>
      <c r="EO182">
        <v>0</v>
      </c>
      <c r="EP182">
        <v>0</v>
      </c>
      <c r="EQ182">
        <v>0</v>
      </c>
      <c r="ER182">
        <v>0</v>
      </c>
      <c r="ES182">
        <v>0</v>
      </c>
      <c r="ET182">
        <v>0</v>
      </c>
      <c r="EU182">
        <v>0</v>
      </c>
      <c r="EV182">
        <v>0</v>
      </c>
      <c r="EW182">
        <v>0</v>
      </c>
      <c r="EX182">
        <v>0</v>
      </c>
      <c r="EY182">
        <v>0</v>
      </c>
      <c r="EZ182">
        <v>0</v>
      </c>
      <c r="FA182">
        <v>0</v>
      </c>
      <c r="FB182">
        <v>0</v>
      </c>
      <c r="FC182">
        <v>0</v>
      </c>
      <c r="FD182">
        <v>0</v>
      </c>
      <c r="FE182">
        <v>0</v>
      </c>
      <c r="FF182">
        <v>0</v>
      </c>
      <c r="FG182">
        <v>0</v>
      </c>
      <c r="FH182">
        <v>0</v>
      </c>
      <c r="FI182">
        <v>0</v>
      </c>
      <c r="FJ182">
        <v>0</v>
      </c>
      <c r="FK182">
        <v>0</v>
      </c>
      <c r="FL182">
        <v>0</v>
      </c>
      <c r="FM182">
        <v>0</v>
      </c>
      <c r="FN182">
        <v>0</v>
      </c>
      <c r="FO182">
        <v>0</v>
      </c>
      <c r="FP182">
        <v>0</v>
      </c>
      <c r="FQ182">
        <v>0</v>
      </c>
      <c r="FR182">
        <v>0</v>
      </c>
      <c r="FS182">
        <v>0</v>
      </c>
      <c r="FT182">
        <v>0</v>
      </c>
      <c r="FU182">
        <v>0</v>
      </c>
      <c r="FV182">
        <v>0</v>
      </c>
      <c r="FW182">
        <v>0</v>
      </c>
      <c r="FX182">
        <v>0</v>
      </c>
      <c r="FY182">
        <v>0</v>
      </c>
      <c r="FZ182">
        <v>0</v>
      </c>
      <c r="GA182">
        <v>0</v>
      </c>
      <c r="GB182">
        <v>0</v>
      </c>
      <c r="GC182">
        <v>0</v>
      </c>
      <c r="GD182">
        <v>0</v>
      </c>
      <c r="GE182">
        <v>0</v>
      </c>
      <c r="GF182">
        <v>0</v>
      </c>
      <c r="GG182">
        <v>0</v>
      </c>
      <c r="GH182">
        <v>0</v>
      </c>
      <c r="GI182">
        <v>0</v>
      </c>
      <c r="GJ182">
        <v>0</v>
      </c>
      <c r="GK182">
        <v>0</v>
      </c>
      <c r="GL182">
        <v>0</v>
      </c>
      <c r="GM182">
        <v>0</v>
      </c>
      <c r="GN182">
        <v>0</v>
      </c>
      <c r="GO182">
        <v>0</v>
      </c>
      <c r="GP182">
        <v>0</v>
      </c>
      <c r="GQ182">
        <v>0</v>
      </c>
      <c r="GR182">
        <v>0</v>
      </c>
      <c r="GS182">
        <v>0</v>
      </c>
      <c r="GT182">
        <v>0</v>
      </c>
      <c r="GU182">
        <v>0</v>
      </c>
      <c r="GV182">
        <v>0</v>
      </c>
      <c r="GW182">
        <v>0</v>
      </c>
      <c r="GX182">
        <v>0</v>
      </c>
      <c r="GY182">
        <v>0</v>
      </c>
      <c r="GZ182">
        <v>0</v>
      </c>
      <c r="HA182">
        <v>0</v>
      </c>
      <c r="HB182">
        <v>0</v>
      </c>
      <c r="HC182">
        <v>0</v>
      </c>
      <c r="HD182">
        <v>0</v>
      </c>
      <c r="HE182">
        <v>0</v>
      </c>
      <c r="HF182">
        <v>0</v>
      </c>
      <c r="HG182">
        <v>0</v>
      </c>
      <c r="HH182">
        <v>0</v>
      </c>
      <c r="HI182">
        <v>0</v>
      </c>
      <c r="HJ182">
        <v>0</v>
      </c>
      <c r="HK182">
        <v>0</v>
      </c>
      <c r="HL182">
        <v>0</v>
      </c>
      <c r="HM182" t="str">
        <v/>
      </c>
    </row>
    <row r="183" spans="2:221" x14ac:dyDescent="0.35">
      <c r="B183" t="str" cm="1">
        <f t="array" ref="B183:CX183">TRANSPOSE(_xlfn._xlws.SORT(_xlfn._xlws.FILTER(initialConditions[initial_conditions_level]&amp;" | "&amp;initialConditions[initial_conditions_name],initialConditions[experiment_ID]=A183)))</f>
        <v xml:space="preserve"> | </v>
      </c>
      <c r="C183" t="str">
        <v xml:space="preserve">0 | </v>
      </c>
      <c r="D183" t="str">
        <v xml:space="preserve">0 | </v>
      </c>
      <c r="E183" t="str">
        <v xml:space="preserve">0 | </v>
      </c>
      <c r="F183" t="str">
        <v xml:space="preserve">0 | </v>
      </c>
      <c r="G183" t="str">
        <v xml:space="preserve">0 | </v>
      </c>
      <c r="H183" t="str">
        <v xml:space="preserve">0 | </v>
      </c>
      <c r="I183" t="str">
        <v xml:space="preserve">0 | </v>
      </c>
      <c r="J183" t="str">
        <v xml:space="preserve">0 | </v>
      </c>
      <c r="K183" t="str">
        <v xml:space="preserve">0 | </v>
      </c>
      <c r="L183" t="str">
        <v xml:space="preserve">0 | </v>
      </c>
      <c r="M183" t="str">
        <v xml:space="preserve">0 | </v>
      </c>
      <c r="N183" t="str">
        <v xml:space="preserve">0 | </v>
      </c>
      <c r="O183" t="str">
        <v xml:space="preserve">0 | </v>
      </c>
      <c r="P183" t="str">
        <v xml:space="preserve">0 | </v>
      </c>
      <c r="Q183" t="str">
        <v xml:space="preserve">0 | </v>
      </c>
      <c r="R183" t="str">
        <v xml:space="preserve">0 | </v>
      </c>
      <c r="S183" t="str">
        <v xml:space="preserve">0 | </v>
      </c>
      <c r="T183" t="str">
        <v xml:space="preserve">0 | </v>
      </c>
      <c r="U183" t="str">
        <v xml:space="preserve">0 | </v>
      </c>
      <c r="V183" t="str">
        <v xml:space="preserve">0 | </v>
      </c>
      <c r="W183" t="str">
        <v xml:space="preserve">0 | </v>
      </c>
      <c r="X183" t="str">
        <v xml:space="preserve">0 | </v>
      </c>
      <c r="Y183" t="str">
        <v xml:space="preserve">0 | </v>
      </c>
      <c r="Z183" t="str">
        <v xml:space="preserve">0 | </v>
      </c>
      <c r="AA183" t="str">
        <v xml:space="preserve">0 | </v>
      </c>
      <c r="AB183" t="str">
        <v xml:space="preserve">0 | </v>
      </c>
      <c r="AC183" t="str">
        <v xml:space="preserve">0 | </v>
      </c>
      <c r="AD183" t="str">
        <v xml:space="preserve">0 | </v>
      </c>
      <c r="AE183" t="str">
        <v xml:space="preserve">0 | </v>
      </c>
      <c r="AF183" t="str">
        <v xml:space="preserve">0 | </v>
      </c>
      <c r="AG183" t="str">
        <v xml:space="preserve">0 | </v>
      </c>
      <c r="AH183" t="str">
        <v xml:space="preserve">0 | </v>
      </c>
      <c r="AI183" t="str">
        <v xml:space="preserve">0 | </v>
      </c>
      <c r="AJ183" t="str">
        <v xml:space="preserve">0 | </v>
      </c>
      <c r="AK183" t="str">
        <v xml:space="preserve">0 | </v>
      </c>
      <c r="AL183" t="str">
        <v xml:space="preserve">0 | </v>
      </c>
      <c r="AM183" t="str">
        <v xml:space="preserve">0 | </v>
      </c>
      <c r="AN183" t="str">
        <v xml:space="preserve">0 | </v>
      </c>
      <c r="AO183" t="str">
        <v xml:space="preserve">0 | </v>
      </c>
      <c r="AP183" t="str">
        <v xml:space="preserve">0 | </v>
      </c>
      <c r="AQ183" t="str">
        <v xml:space="preserve">0 | </v>
      </c>
      <c r="AR183" t="str">
        <v xml:space="preserve">0 | </v>
      </c>
      <c r="AS183" t="str">
        <v xml:space="preserve">0 | </v>
      </c>
      <c r="AT183" t="str">
        <v xml:space="preserve">0 | </v>
      </c>
      <c r="AU183" t="str">
        <v xml:space="preserve">0 | </v>
      </c>
      <c r="AV183" t="str">
        <v xml:space="preserve">0 | </v>
      </c>
      <c r="AW183" t="str">
        <v xml:space="preserve">0 | </v>
      </c>
      <c r="AX183" t="str">
        <v xml:space="preserve">0 | </v>
      </c>
      <c r="AY183" t="str">
        <v xml:space="preserve">0 | </v>
      </c>
      <c r="AZ183" t="str">
        <v xml:space="preserve">0 | </v>
      </c>
      <c r="BA183" t="str">
        <v xml:space="preserve">0 | </v>
      </c>
      <c r="BB183" t="str">
        <v xml:space="preserve">0 | </v>
      </c>
      <c r="BC183" t="str">
        <v xml:space="preserve">0 | </v>
      </c>
      <c r="BD183" t="str">
        <v xml:space="preserve">0 | </v>
      </c>
      <c r="BE183" t="str">
        <v xml:space="preserve">0 | </v>
      </c>
      <c r="BF183" t="str">
        <v xml:space="preserve">0 | </v>
      </c>
      <c r="BG183" t="str">
        <v xml:space="preserve">0 | </v>
      </c>
      <c r="BH183" t="str">
        <v xml:space="preserve">0 | </v>
      </c>
      <c r="BI183" t="str">
        <v xml:space="preserve">0 | </v>
      </c>
      <c r="BJ183" t="str">
        <v xml:space="preserve">0 | </v>
      </c>
      <c r="BK183" t="str">
        <v xml:space="preserve">0 | </v>
      </c>
      <c r="BL183" t="str">
        <v xml:space="preserve">0 | </v>
      </c>
      <c r="BM183" t="str">
        <v xml:space="preserve">0 | </v>
      </c>
      <c r="BN183" t="str">
        <v xml:space="preserve">0 | </v>
      </c>
      <c r="BO183" t="str">
        <v xml:space="preserve">0 | </v>
      </c>
      <c r="BP183" t="str">
        <v xml:space="preserve">0 | </v>
      </c>
      <c r="BQ183" t="str">
        <v xml:space="preserve">0 | </v>
      </c>
      <c r="BR183" t="str">
        <v xml:space="preserve">0 | </v>
      </c>
      <c r="BS183" t="str">
        <v xml:space="preserve">0 | </v>
      </c>
      <c r="BT183" t="str">
        <v xml:space="preserve">0 | </v>
      </c>
      <c r="BU183" t="str">
        <v xml:space="preserve">0 | </v>
      </c>
      <c r="BV183" t="str">
        <v xml:space="preserve">0 | </v>
      </c>
      <c r="BW183" t="str">
        <v xml:space="preserve">0 | </v>
      </c>
      <c r="BX183" t="str">
        <v xml:space="preserve">0 | </v>
      </c>
      <c r="BY183" t="str">
        <v xml:space="preserve">0 | </v>
      </c>
      <c r="BZ183" t="str">
        <v xml:space="preserve">0 | </v>
      </c>
      <c r="CA183" t="str">
        <v xml:space="preserve">0 | </v>
      </c>
      <c r="CB183" t="str">
        <v xml:space="preserve">0 | </v>
      </c>
      <c r="CC183" t="str">
        <v xml:space="preserve">0 | </v>
      </c>
      <c r="CD183" t="str">
        <v xml:space="preserve">0 | </v>
      </c>
      <c r="CE183" t="str">
        <v xml:space="preserve">0 | </v>
      </c>
      <c r="CF183" t="str">
        <v xml:space="preserve">0 | </v>
      </c>
      <c r="CG183" t="str">
        <v xml:space="preserve">0 | </v>
      </c>
      <c r="CH183" t="str">
        <v xml:space="preserve">0 | </v>
      </c>
      <c r="CI183" t="str">
        <v xml:space="preserve">0 | </v>
      </c>
      <c r="CJ183" t="str">
        <v xml:space="preserve">0 | </v>
      </c>
      <c r="CK183" t="str">
        <v xml:space="preserve">0 | </v>
      </c>
      <c r="CL183" t="str">
        <v xml:space="preserve">0 | </v>
      </c>
      <c r="CM183" t="str">
        <v xml:space="preserve">0 | </v>
      </c>
      <c r="CN183" t="str">
        <v xml:space="preserve">0 | </v>
      </c>
      <c r="CO183" t="str">
        <v xml:space="preserve">0 | </v>
      </c>
      <c r="CP183" t="str">
        <v xml:space="preserve">0 | </v>
      </c>
      <c r="CQ183" t="str">
        <v xml:space="preserve">0 | </v>
      </c>
      <c r="CR183" t="str">
        <v xml:space="preserve">0 | </v>
      </c>
      <c r="CS183" t="str">
        <v xml:space="preserve">0 | </v>
      </c>
      <c r="CT183" t="str">
        <v xml:space="preserve">0 | </v>
      </c>
      <c r="CU183" t="str">
        <v xml:space="preserve">0 | </v>
      </c>
      <c r="CV183" t="str">
        <v xml:space="preserve">0 | </v>
      </c>
      <c r="CW183" t="str">
        <v xml:space="preserve">0 | </v>
      </c>
      <c r="CX183" t="str">
        <v xml:space="preserve">0 | </v>
      </c>
      <c r="DQ183" cm="1">
        <f t="array" ref="DQ183:HM183">TRANSPOSE(_xlfn._xlws.SORT(_xlfn._xlws.FILTER(initialConditions[initial_conditions_level],initialConditions[experiment_ID]=A183)))</f>
        <v>0</v>
      </c>
      <c r="DR183">
        <v>0</v>
      </c>
      <c r="DS183">
        <v>0</v>
      </c>
      <c r="DT183">
        <v>0</v>
      </c>
      <c r="DU183">
        <v>0</v>
      </c>
      <c r="DV183">
        <v>0</v>
      </c>
      <c r="DW183">
        <v>0</v>
      </c>
      <c r="DX183">
        <v>0</v>
      </c>
      <c r="DY183">
        <v>0</v>
      </c>
      <c r="DZ183">
        <v>0</v>
      </c>
      <c r="EA183">
        <v>0</v>
      </c>
      <c r="EB183">
        <v>0</v>
      </c>
      <c r="EC183">
        <v>0</v>
      </c>
      <c r="ED183">
        <v>0</v>
      </c>
      <c r="EE183">
        <v>0</v>
      </c>
      <c r="EF183">
        <v>0</v>
      </c>
      <c r="EG183">
        <v>0</v>
      </c>
      <c r="EH183">
        <v>0</v>
      </c>
      <c r="EI183">
        <v>0</v>
      </c>
      <c r="EJ183">
        <v>0</v>
      </c>
      <c r="EK183">
        <v>0</v>
      </c>
      <c r="EL183">
        <v>0</v>
      </c>
      <c r="EM183">
        <v>0</v>
      </c>
      <c r="EN183">
        <v>0</v>
      </c>
      <c r="EO183">
        <v>0</v>
      </c>
      <c r="EP183">
        <v>0</v>
      </c>
      <c r="EQ183">
        <v>0</v>
      </c>
      <c r="ER183">
        <v>0</v>
      </c>
      <c r="ES183">
        <v>0</v>
      </c>
      <c r="ET183">
        <v>0</v>
      </c>
      <c r="EU183">
        <v>0</v>
      </c>
      <c r="EV183">
        <v>0</v>
      </c>
      <c r="EW183">
        <v>0</v>
      </c>
      <c r="EX183">
        <v>0</v>
      </c>
      <c r="EY183">
        <v>0</v>
      </c>
      <c r="EZ183">
        <v>0</v>
      </c>
      <c r="FA183">
        <v>0</v>
      </c>
      <c r="FB183">
        <v>0</v>
      </c>
      <c r="FC183">
        <v>0</v>
      </c>
      <c r="FD183">
        <v>0</v>
      </c>
      <c r="FE183">
        <v>0</v>
      </c>
      <c r="FF183">
        <v>0</v>
      </c>
      <c r="FG183">
        <v>0</v>
      </c>
      <c r="FH183">
        <v>0</v>
      </c>
      <c r="FI183">
        <v>0</v>
      </c>
      <c r="FJ183">
        <v>0</v>
      </c>
      <c r="FK183">
        <v>0</v>
      </c>
      <c r="FL183">
        <v>0</v>
      </c>
      <c r="FM183">
        <v>0</v>
      </c>
      <c r="FN183">
        <v>0</v>
      </c>
      <c r="FO183">
        <v>0</v>
      </c>
      <c r="FP183">
        <v>0</v>
      </c>
      <c r="FQ183">
        <v>0</v>
      </c>
      <c r="FR183">
        <v>0</v>
      </c>
      <c r="FS183">
        <v>0</v>
      </c>
      <c r="FT183">
        <v>0</v>
      </c>
      <c r="FU183">
        <v>0</v>
      </c>
      <c r="FV183">
        <v>0</v>
      </c>
      <c r="FW183">
        <v>0</v>
      </c>
      <c r="FX183">
        <v>0</v>
      </c>
      <c r="FY183">
        <v>0</v>
      </c>
      <c r="FZ183">
        <v>0</v>
      </c>
      <c r="GA183">
        <v>0</v>
      </c>
      <c r="GB183">
        <v>0</v>
      </c>
      <c r="GC183">
        <v>0</v>
      </c>
      <c r="GD183">
        <v>0</v>
      </c>
      <c r="GE183">
        <v>0</v>
      </c>
      <c r="GF183">
        <v>0</v>
      </c>
      <c r="GG183">
        <v>0</v>
      </c>
      <c r="GH183">
        <v>0</v>
      </c>
      <c r="GI183">
        <v>0</v>
      </c>
      <c r="GJ183">
        <v>0</v>
      </c>
      <c r="GK183">
        <v>0</v>
      </c>
      <c r="GL183">
        <v>0</v>
      </c>
      <c r="GM183">
        <v>0</v>
      </c>
      <c r="GN183">
        <v>0</v>
      </c>
      <c r="GO183">
        <v>0</v>
      </c>
      <c r="GP183">
        <v>0</v>
      </c>
      <c r="GQ183">
        <v>0</v>
      </c>
      <c r="GR183">
        <v>0</v>
      </c>
      <c r="GS183">
        <v>0</v>
      </c>
      <c r="GT183">
        <v>0</v>
      </c>
      <c r="GU183">
        <v>0</v>
      </c>
      <c r="GV183">
        <v>0</v>
      </c>
      <c r="GW183">
        <v>0</v>
      </c>
      <c r="GX183">
        <v>0</v>
      </c>
      <c r="GY183">
        <v>0</v>
      </c>
      <c r="GZ183">
        <v>0</v>
      </c>
      <c r="HA183">
        <v>0</v>
      </c>
      <c r="HB183">
        <v>0</v>
      </c>
      <c r="HC183">
        <v>0</v>
      </c>
      <c r="HD183">
        <v>0</v>
      </c>
      <c r="HE183">
        <v>0</v>
      </c>
      <c r="HF183">
        <v>0</v>
      </c>
      <c r="HG183">
        <v>0</v>
      </c>
      <c r="HH183">
        <v>0</v>
      </c>
      <c r="HI183">
        <v>0</v>
      </c>
      <c r="HJ183">
        <v>0</v>
      </c>
      <c r="HK183">
        <v>0</v>
      </c>
      <c r="HL183">
        <v>0</v>
      </c>
      <c r="HM183" t="str">
        <v/>
      </c>
    </row>
    <row r="184" spans="2:221" x14ac:dyDescent="0.35">
      <c r="B184" t="str" cm="1">
        <f t="array" ref="B184:CX184">TRANSPOSE(_xlfn._xlws.SORT(_xlfn._xlws.FILTER(initialConditions[initial_conditions_level]&amp;" | "&amp;initialConditions[initial_conditions_name],initialConditions[experiment_ID]=A184)))</f>
        <v xml:space="preserve"> | </v>
      </c>
      <c r="C184" t="str">
        <v xml:space="preserve">0 | </v>
      </c>
      <c r="D184" t="str">
        <v xml:space="preserve">0 | </v>
      </c>
      <c r="E184" t="str">
        <v xml:space="preserve">0 | </v>
      </c>
      <c r="F184" t="str">
        <v xml:space="preserve">0 | </v>
      </c>
      <c r="G184" t="str">
        <v xml:space="preserve">0 | </v>
      </c>
      <c r="H184" t="str">
        <v xml:space="preserve">0 | </v>
      </c>
      <c r="I184" t="str">
        <v xml:space="preserve">0 | </v>
      </c>
      <c r="J184" t="str">
        <v xml:space="preserve">0 | </v>
      </c>
      <c r="K184" t="str">
        <v xml:space="preserve">0 | </v>
      </c>
      <c r="L184" t="str">
        <v xml:space="preserve">0 | </v>
      </c>
      <c r="M184" t="str">
        <v xml:space="preserve">0 | </v>
      </c>
      <c r="N184" t="str">
        <v xml:space="preserve">0 | </v>
      </c>
      <c r="O184" t="str">
        <v xml:space="preserve">0 | </v>
      </c>
      <c r="P184" t="str">
        <v xml:space="preserve">0 | </v>
      </c>
      <c r="Q184" t="str">
        <v xml:space="preserve">0 | </v>
      </c>
      <c r="R184" t="str">
        <v xml:space="preserve">0 | </v>
      </c>
      <c r="S184" t="str">
        <v xml:space="preserve">0 | </v>
      </c>
      <c r="T184" t="str">
        <v xml:space="preserve">0 | </v>
      </c>
      <c r="U184" t="str">
        <v xml:space="preserve">0 | </v>
      </c>
      <c r="V184" t="str">
        <v xml:space="preserve">0 | </v>
      </c>
      <c r="W184" t="str">
        <v xml:space="preserve">0 | </v>
      </c>
      <c r="X184" t="str">
        <v xml:space="preserve">0 | </v>
      </c>
      <c r="Y184" t="str">
        <v xml:space="preserve">0 | </v>
      </c>
      <c r="Z184" t="str">
        <v xml:space="preserve">0 | </v>
      </c>
      <c r="AA184" t="str">
        <v xml:space="preserve">0 | </v>
      </c>
      <c r="AB184" t="str">
        <v xml:space="preserve">0 | </v>
      </c>
      <c r="AC184" t="str">
        <v xml:space="preserve">0 | </v>
      </c>
      <c r="AD184" t="str">
        <v xml:space="preserve">0 | </v>
      </c>
      <c r="AE184" t="str">
        <v xml:space="preserve">0 | </v>
      </c>
      <c r="AF184" t="str">
        <v xml:space="preserve">0 | </v>
      </c>
      <c r="AG184" t="str">
        <v xml:space="preserve">0 | </v>
      </c>
      <c r="AH184" t="str">
        <v xml:space="preserve">0 | </v>
      </c>
      <c r="AI184" t="str">
        <v xml:space="preserve">0 | </v>
      </c>
      <c r="AJ184" t="str">
        <v xml:space="preserve">0 | </v>
      </c>
      <c r="AK184" t="str">
        <v xml:space="preserve">0 | </v>
      </c>
      <c r="AL184" t="str">
        <v xml:space="preserve">0 | </v>
      </c>
      <c r="AM184" t="str">
        <v xml:space="preserve">0 | </v>
      </c>
      <c r="AN184" t="str">
        <v xml:space="preserve">0 | </v>
      </c>
      <c r="AO184" t="str">
        <v xml:space="preserve">0 | </v>
      </c>
      <c r="AP184" t="str">
        <v xml:space="preserve">0 | </v>
      </c>
      <c r="AQ184" t="str">
        <v xml:space="preserve">0 | </v>
      </c>
      <c r="AR184" t="str">
        <v xml:space="preserve">0 | </v>
      </c>
      <c r="AS184" t="str">
        <v xml:space="preserve">0 | </v>
      </c>
      <c r="AT184" t="str">
        <v xml:space="preserve">0 | </v>
      </c>
      <c r="AU184" t="str">
        <v xml:space="preserve">0 | </v>
      </c>
      <c r="AV184" t="str">
        <v xml:space="preserve">0 | </v>
      </c>
      <c r="AW184" t="str">
        <v xml:space="preserve">0 | </v>
      </c>
      <c r="AX184" t="str">
        <v xml:space="preserve">0 | </v>
      </c>
      <c r="AY184" t="str">
        <v xml:space="preserve">0 | </v>
      </c>
      <c r="AZ184" t="str">
        <v xml:space="preserve">0 | </v>
      </c>
      <c r="BA184" t="str">
        <v xml:space="preserve">0 | </v>
      </c>
      <c r="BB184" t="str">
        <v xml:space="preserve">0 | </v>
      </c>
      <c r="BC184" t="str">
        <v xml:space="preserve">0 | </v>
      </c>
      <c r="BD184" t="str">
        <v xml:space="preserve">0 | </v>
      </c>
      <c r="BE184" t="str">
        <v xml:space="preserve">0 | </v>
      </c>
      <c r="BF184" t="str">
        <v xml:space="preserve">0 | </v>
      </c>
      <c r="BG184" t="str">
        <v xml:space="preserve">0 | </v>
      </c>
      <c r="BH184" t="str">
        <v xml:space="preserve">0 | </v>
      </c>
      <c r="BI184" t="str">
        <v xml:space="preserve">0 | </v>
      </c>
      <c r="BJ184" t="str">
        <v xml:space="preserve">0 | </v>
      </c>
      <c r="BK184" t="str">
        <v xml:space="preserve">0 | </v>
      </c>
      <c r="BL184" t="str">
        <v xml:space="preserve">0 | </v>
      </c>
      <c r="BM184" t="str">
        <v xml:space="preserve">0 | </v>
      </c>
      <c r="BN184" t="str">
        <v xml:space="preserve">0 | </v>
      </c>
      <c r="BO184" t="str">
        <v xml:space="preserve">0 | </v>
      </c>
      <c r="BP184" t="str">
        <v xml:space="preserve">0 | </v>
      </c>
      <c r="BQ184" t="str">
        <v xml:space="preserve">0 | </v>
      </c>
      <c r="BR184" t="str">
        <v xml:space="preserve">0 | </v>
      </c>
      <c r="BS184" t="str">
        <v xml:space="preserve">0 | </v>
      </c>
      <c r="BT184" t="str">
        <v xml:space="preserve">0 | </v>
      </c>
      <c r="BU184" t="str">
        <v xml:space="preserve">0 | </v>
      </c>
      <c r="BV184" t="str">
        <v xml:space="preserve">0 | </v>
      </c>
      <c r="BW184" t="str">
        <v xml:space="preserve">0 | </v>
      </c>
      <c r="BX184" t="str">
        <v xml:space="preserve">0 | </v>
      </c>
      <c r="BY184" t="str">
        <v xml:space="preserve">0 | </v>
      </c>
      <c r="BZ184" t="str">
        <v xml:space="preserve">0 | </v>
      </c>
      <c r="CA184" t="str">
        <v xml:space="preserve">0 | </v>
      </c>
      <c r="CB184" t="str">
        <v xml:space="preserve">0 | </v>
      </c>
      <c r="CC184" t="str">
        <v xml:space="preserve">0 | </v>
      </c>
      <c r="CD184" t="str">
        <v xml:space="preserve">0 | </v>
      </c>
      <c r="CE184" t="str">
        <v xml:space="preserve">0 | </v>
      </c>
      <c r="CF184" t="str">
        <v xml:space="preserve">0 | </v>
      </c>
      <c r="CG184" t="str">
        <v xml:space="preserve">0 | </v>
      </c>
      <c r="CH184" t="str">
        <v xml:space="preserve">0 | </v>
      </c>
      <c r="CI184" t="str">
        <v xml:space="preserve">0 | </v>
      </c>
      <c r="CJ184" t="str">
        <v xml:space="preserve">0 | </v>
      </c>
      <c r="CK184" t="str">
        <v xml:space="preserve">0 | </v>
      </c>
      <c r="CL184" t="str">
        <v xml:space="preserve">0 | </v>
      </c>
      <c r="CM184" t="str">
        <v xml:space="preserve">0 | </v>
      </c>
      <c r="CN184" t="str">
        <v xml:space="preserve">0 | </v>
      </c>
      <c r="CO184" t="str">
        <v xml:space="preserve">0 | </v>
      </c>
      <c r="CP184" t="str">
        <v xml:space="preserve">0 | </v>
      </c>
      <c r="CQ184" t="str">
        <v xml:space="preserve">0 | </v>
      </c>
      <c r="CR184" t="str">
        <v xml:space="preserve">0 | </v>
      </c>
      <c r="CS184" t="str">
        <v xml:space="preserve">0 | </v>
      </c>
      <c r="CT184" t="str">
        <v xml:space="preserve">0 | </v>
      </c>
      <c r="CU184" t="str">
        <v xml:space="preserve">0 | </v>
      </c>
      <c r="CV184" t="str">
        <v xml:space="preserve">0 | </v>
      </c>
      <c r="CW184" t="str">
        <v xml:space="preserve">0 | </v>
      </c>
      <c r="CX184" t="str">
        <v xml:space="preserve">0 | </v>
      </c>
      <c r="DQ184" cm="1">
        <f t="array" ref="DQ184:HM184">TRANSPOSE(_xlfn._xlws.SORT(_xlfn._xlws.FILTER(initialConditions[initial_conditions_level],initialConditions[experiment_ID]=A184)))</f>
        <v>0</v>
      </c>
      <c r="DR184">
        <v>0</v>
      </c>
      <c r="DS184">
        <v>0</v>
      </c>
      <c r="DT184">
        <v>0</v>
      </c>
      <c r="DU184">
        <v>0</v>
      </c>
      <c r="DV184">
        <v>0</v>
      </c>
      <c r="DW184">
        <v>0</v>
      </c>
      <c r="DX184">
        <v>0</v>
      </c>
      <c r="DY184">
        <v>0</v>
      </c>
      <c r="DZ184">
        <v>0</v>
      </c>
      <c r="EA184">
        <v>0</v>
      </c>
      <c r="EB184">
        <v>0</v>
      </c>
      <c r="EC184">
        <v>0</v>
      </c>
      <c r="ED184">
        <v>0</v>
      </c>
      <c r="EE184">
        <v>0</v>
      </c>
      <c r="EF184">
        <v>0</v>
      </c>
      <c r="EG184">
        <v>0</v>
      </c>
      <c r="EH184">
        <v>0</v>
      </c>
      <c r="EI184">
        <v>0</v>
      </c>
      <c r="EJ184">
        <v>0</v>
      </c>
      <c r="EK184">
        <v>0</v>
      </c>
      <c r="EL184">
        <v>0</v>
      </c>
      <c r="EM184">
        <v>0</v>
      </c>
      <c r="EN184">
        <v>0</v>
      </c>
      <c r="EO184">
        <v>0</v>
      </c>
      <c r="EP184">
        <v>0</v>
      </c>
      <c r="EQ184">
        <v>0</v>
      </c>
      <c r="ER184">
        <v>0</v>
      </c>
      <c r="ES184">
        <v>0</v>
      </c>
      <c r="ET184">
        <v>0</v>
      </c>
      <c r="EU184">
        <v>0</v>
      </c>
      <c r="EV184">
        <v>0</v>
      </c>
      <c r="EW184">
        <v>0</v>
      </c>
      <c r="EX184">
        <v>0</v>
      </c>
      <c r="EY184">
        <v>0</v>
      </c>
      <c r="EZ184">
        <v>0</v>
      </c>
      <c r="FA184">
        <v>0</v>
      </c>
      <c r="FB184">
        <v>0</v>
      </c>
      <c r="FC184">
        <v>0</v>
      </c>
      <c r="FD184">
        <v>0</v>
      </c>
      <c r="FE184">
        <v>0</v>
      </c>
      <c r="FF184">
        <v>0</v>
      </c>
      <c r="FG184">
        <v>0</v>
      </c>
      <c r="FH184">
        <v>0</v>
      </c>
      <c r="FI184">
        <v>0</v>
      </c>
      <c r="FJ184">
        <v>0</v>
      </c>
      <c r="FK184">
        <v>0</v>
      </c>
      <c r="FL184">
        <v>0</v>
      </c>
      <c r="FM184">
        <v>0</v>
      </c>
      <c r="FN184">
        <v>0</v>
      </c>
      <c r="FO184">
        <v>0</v>
      </c>
      <c r="FP184">
        <v>0</v>
      </c>
      <c r="FQ184">
        <v>0</v>
      </c>
      <c r="FR184">
        <v>0</v>
      </c>
      <c r="FS184">
        <v>0</v>
      </c>
      <c r="FT184">
        <v>0</v>
      </c>
      <c r="FU184">
        <v>0</v>
      </c>
      <c r="FV184">
        <v>0</v>
      </c>
      <c r="FW184">
        <v>0</v>
      </c>
      <c r="FX184">
        <v>0</v>
      </c>
      <c r="FY184">
        <v>0</v>
      </c>
      <c r="FZ184">
        <v>0</v>
      </c>
      <c r="GA184">
        <v>0</v>
      </c>
      <c r="GB184">
        <v>0</v>
      </c>
      <c r="GC184">
        <v>0</v>
      </c>
      <c r="GD184">
        <v>0</v>
      </c>
      <c r="GE184">
        <v>0</v>
      </c>
      <c r="GF184">
        <v>0</v>
      </c>
      <c r="GG184">
        <v>0</v>
      </c>
      <c r="GH184">
        <v>0</v>
      </c>
      <c r="GI184">
        <v>0</v>
      </c>
      <c r="GJ184">
        <v>0</v>
      </c>
      <c r="GK184">
        <v>0</v>
      </c>
      <c r="GL184">
        <v>0</v>
      </c>
      <c r="GM184">
        <v>0</v>
      </c>
      <c r="GN184">
        <v>0</v>
      </c>
      <c r="GO184">
        <v>0</v>
      </c>
      <c r="GP184">
        <v>0</v>
      </c>
      <c r="GQ184">
        <v>0</v>
      </c>
      <c r="GR184">
        <v>0</v>
      </c>
      <c r="GS184">
        <v>0</v>
      </c>
      <c r="GT184">
        <v>0</v>
      </c>
      <c r="GU184">
        <v>0</v>
      </c>
      <c r="GV184">
        <v>0</v>
      </c>
      <c r="GW184">
        <v>0</v>
      </c>
      <c r="GX184">
        <v>0</v>
      </c>
      <c r="GY184">
        <v>0</v>
      </c>
      <c r="GZ184">
        <v>0</v>
      </c>
      <c r="HA184">
        <v>0</v>
      </c>
      <c r="HB184">
        <v>0</v>
      </c>
      <c r="HC184">
        <v>0</v>
      </c>
      <c r="HD184">
        <v>0</v>
      </c>
      <c r="HE184">
        <v>0</v>
      </c>
      <c r="HF184">
        <v>0</v>
      </c>
      <c r="HG184">
        <v>0</v>
      </c>
      <c r="HH184">
        <v>0</v>
      </c>
      <c r="HI184">
        <v>0</v>
      </c>
      <c r="HJ184">
        <v>0</v>
      </c>
      <c r="HK184">
        <v>0</v>
      </c>
      <c r="HL184">
        <v>0</v>
      </c>
      <c r="HM184" t="str">
        <v/>
      </c>
    </row>
    <row r="185" spans="2:221" x14ac:dyDescent="0.35">
      <c r="B185" t="str" cm="1">
        <f t="array" ref="B185:CX185">TRANSPOSE(_xlfn._xlws.SORT(_xlfn._xlws.FILTER(initialConditions[initial_conditions_level]&amp;" | "&amp;initialConditions[initial_conditions_name],initialConditions[experiment_ID]=A185)))</f>
        <v xml:space="preserve"> | </v>
      </c>
      <c r="C185" t="str">
        <v xml:space="preserve">0 | </v>
      </c>
      <c r="D185" t="str">
        <v xml:space="preserve">0 | </v>
      </c>
      <c r="E185" t="str">
        <v xml:space="preserve">0 | </v>
      </c>
      <c r="F185" t="str">
        <v xml:space="preserve">0 | </v>
      </c>
      <c r="G185" t="str">
        <v xml:space="preserve">0 | </v>
      </c>
      <c r="H185" t="str">
        <v xml:space="preserve">0 | </v>
      </c>
      <c r="I185" t="str">
        <v xml:space="preserve">0 | </v>
      </c>
      <c r="J185" t="str">
        <v xml:space="preserve">0 | </v>
      </c>
      <c r="K185" t="str">
        <v xml:space="preserve">0 | </v>
      </c>
      <c r="L185" t="str">
        <v xml:space="preserve">0 | </v>
      </c>
      <c r="M185" t="str">
        <v xml:space="preserve">0 | </v>
      </c>
      <c r="N185" t="str">
        <v xml:space="preserve">0 | </v>
      </c>
      <c r="O185" t="str">
        <v xml:space="preserve">0 | </v>
      </c>
      <c r="P185" t="str">
        <v xml:space="preserve">0 | </v>
      </c>
      <c r="Q185" t="str">
        <v xml:space="preserve">0 | </v>
      </c>
      <c r="R185" t="str">
        <v xml:space="preserve">0 | </v>
      </c>
      <c r="S185" t="str">
        <v xml:space="preserve">0 | </v>
      </c>
      <c r="T185" t="str">
        <v xml:space="preserve">0 | </v>
      </c>
      <c r="U185" t="str">
        <v xml:space="preserve">0 | </v>
      </c>
      <c r="V185" t="str">
        <v xml:space="preserve">0 | </v>
      </c>
      <c r="W185" t="str">
        <v xml:space="preserve">0 | </v>
      </c>
      <c r="X185" t="str">
        <v xml:space="preserve">0 | </v>
      </c>
      <c r="Y185" t="str">
        <v xml:space="preserve">0 | </v>
      </c>
      <c r="Z185" t="str">
        <v xml:space="preserve">0 | </v>
      </c>
      <c r="AA185" t="str">
        <v xml:space="preserve">0 | </v>
      </c>
      <c r="AB185" t="str">
        <v xml:space="preserve">0 | </v>
      </c>
      <c r="AC185" t="str">
        <v xml:space="preserve">0 | </v>
      </c>
      <c r="AD185" t="str">
        <v xml:space="preserve">0 | </v>
      </c>
      <c r="AE185" t="str">
        <v xml:space="preserve">0 | </v>
      </c>
      <c r="AF185" t="str">
        <v xml:space="preserve">0 | </v>
      </c>
      <c r="AG185" t="str">
        <v xml:space="preserve">0 | </v>
      </c>
      <c r="AH185" t="str">
        <v xml:space="preserve">0 | </v>
      </c>
      <c r="AI185" t="str">
        <v xml:space="preserve">0 | </v>
      </c>
      <c r="AJ185" t="str">
        <v xml:space="preserve">0 | </v>
      </c>
      <c r="AK185" t="str">
        <v xml:space="preserve">0 | </v>
      </c>
      <c r="AL185" t="str">
        <v xml:space="preserve">0 | </v>
      </c>
      <c r="AM185" t="str">
        <v xml:space="preserve">0 | </v>
      </c>
      <c r="AN185" t="str">
        <v xml:space="preserve">0 | </v>
      </c>
      <c r="AO185" t="str">
        <v xml:space="preserve">0 | </v>
      </c>
      <c r="AP185" t="str">
        <v xml:space="preserve">0 | </v>
      </c>
      <c r="AQ185" t="str">
        <v xml:space="preserve">0 | </v>
      </c>
      <c r="AR185" t="str">
        <v xml:space="preserve">0 | </v>
      </c>
      <c r="AS185" t="str">
        <v xml:space="preserve">0 | </v>
      </c>
      <c r="AT185" t="str">
        <v xml:space="preserve">0 | </v>
      </c>
      <c r="AU185" t="str">
        <v xml:space="preserve">0 | </v>
      </c>
      <c r="AV185" t="str">
        <v xml:space="preserve">0 | </v>
      </c>
      <c r="AW185" t="str">
        <v xml:space="preserve">0 | </v>
      </c>
      <c r="AX185" t="str">
        <v xml:space="preserve">0 | </v>
      </c>
      <c r="AY185" t="str">
        <v xml:space="preserve">0 | </v>
      </c>
      <c r="AZ185" t="str">
        <v xml:space="preserve">0 | </v>
      </c>
      <c r="BA185" t="str">
        <v xml:space="preserve">0 | </v>
      </c>
      <c r="BB185" t="str">
        <v xml:space="preserve">0 | </v>
      </c>
      <c r="BC185" t="str">
        <v xml:space="preserve">0 | </v>
      </c>
      <c r="BD185" t="str">
        <v xml:space="preserve">0 | </v>
      </c>
      <c r="BE185" t="str">
        <v xml:space="preserve">0 | </v>
      </c>
      <c r="BF185" t="str">
        <v xml:space="preserve">0 | </v>
      </c>
      <c r="BG185" t="str">
        <v xml:space="preserve">0 | </v>
      </c>
      <c r="BH185" t="str">
        <v xml:space="preserve">0 | </v>
      </c>
      <c r="BI185" t="str">
        <v xml:space="preserve">0 | </v>
      </c>
      <c r="BJ185" t="str">
        <v xml:space="preserve">0 | </v>
      </c>
      <c r="BK185" t="str">
        <v xml:space="preserve">0 | </v>
      </c>
      <c r="BL185" t="str">
        <v xml:space="preserve">0 | </v>
      </c>
      <c r="BM185" t="str">
        <v xml:space="preserve">0 | </v>
      </c>
      <c r="BN185" t="str">
        <v xml:space="preserve">0 | </v>
      </c>
      <c r="BO185" t="str">
        <v xml:space="preserve">0 | </v>
      </c>
      <c r="BP185" t="str">
        <v xml:space="preserve">0 | </v>
      </c>
      <c r="BQ185" t="str">
        <v xml:space="preserve">0 | </v>
      </c>
      <c r="BR185" t="str">
        <v xml:space="preserve">0 | </v>
      </c>
      <c r="BS185" t="str">
        <v xml:space="preserve">0 | </v>
      </c>
      <c r="BT185" t="str">
        <v xml:space="preserve">0 | </v>
      </c>
      <c r="BU185" t="str">
        <v xml:space="preserve">0 | </v>
      </c>
      <c r="BV185" t="str">
        <v xml:space="preserve">0 | </v>
      </c>
      <c r="BW185" t="str">
        <v xml:space="preserve">0 | </v>
      </c>
      <c r="BX185" t="str">
        <v xml:space="preserve">0 | </v>
      </c>
      <c r="BY185" t="str">
        <v xml:space="preserve">0 | </v>
      </c>
      <c r="BZ185" t="str">
        <v xml:space="preserve">0 | </v>
      </c>
      <c r="CA185" t="str">
        <v xml:space="preserve">0 | </v>
      </c>
      <c r="CB185" t="str">
        <v xml:space="preserve">0 | </v>
      </c>
      <c r="CC185" t="str">
        <v xml:space="preserve">0 | </v>
      </c>
      <c r="CD185" t="str">
        <v xml:space="preserve">0 | </v>
      </c>
      <c r="CE185" t="str">
        <v xml:space="preserve">0 | </v>
      </c>
      <c r="CF185" t="str">
        <v xml:space="preserve">0 | </v>
      </c>
      <c r="CG185" t="str">
        <v xml:space="preserve">0 | </v>
      </c>
      <c r="CH185" t="str">
        <v xml:space="preserve">0 | </v>
      </c>
      <c r="CI185" t="str">
        <v xml:space="preserve">0 | </v>
      </c>
      <c r="CJ185" t="str">
        <v xml:space="preserve">0 | </v>
      </c>
      <c r="CK185" t="str">
        <v xml:space="preserve">0 | </v>
      </c>
      <c r="CL185" t="str">
        <v xml:space="preserve">0 | </v>
      </c>
      <c r="CM185" t="str">
        <v xml:space="preserve">0 | </v>
      </c>
      <c r="CN185" t="str">
        <v xml:space="preserve">0 | </v>
      </c>
      <c r="CO185" t="str">
        <v xml:space="preserve">0 | </v>
      </c>
      <c r="CP185" t="str">
        <v xml:space="preserve">0 | </v>
      </c>
      <c r="CQ185" t="str">
        <v xml:space="preserve">0 | </v>
      </c>
      <c r="CR185" t="str">
        <v xml:space="preserve">0 | </v>
      </c>
      <c r="CS185" t="str">
        <v xml:space="preserve">0 | </v>
      </c>
      <c r="CT185" t="str">
        <v xml:space="preserve">0 | </v>
      </c>
      <c r="CU185" t="str">
        <v xml:space="preserve">0 | </v>
      </c>
      <c r="CV185" t="str">
        <v xml:space="preserve">0 | </v>
      </c>
      <c r="CW185" t="str">
        <v xml:space="preserve">0 | </v>
      </c>
      <c r="CX185" t="str">
        <v xml:space="preserve">0 | </v>
      </c>
      <c r="DQ185" cm="1">
        <f t="array" ref="DQ185:HM185">TRANSPOSE(_xlfn._xlws.SORT(_xlfn._xlws.FILTER(initialConditions[initial_conditions_level],initialConditions[experiment_ID]=A185)))</f>
        <v>0</v>
      </c>
      <c r="DR185">
        <v>0</v>
      </c>
      <c r="DS185">
        <v>0</v>
      </c>
      <c r="DT185">
        <v>0</v>
      </c>
      <c r="DU185">
        <v>0</v>
      </c>
      <c r="DV185">
        <v>0</v>
      </c>
      <c r="DW185">
        <v>0</v>
      </c>
      <c r="DX185">
        <v>0</v>
      </c>
      <c r="DY185">
        <v>0</v>
      </c>
      <c r="DZ185">
        <v>0</v>
      </c>
      <c r="EA185">
        <v>0</v>
      </c>
      <c r="EB185">
        <v>0</v>
      </c>
      <c r="EC185">
        <v>0</v>
      </c>
      <c r="ED185">
        <v>0</v>
      </c>
      <c r="EE185">
        <v>0</v>
      </c>
      <c r="EF185">
        <v>0</v>
      </c>
      <c r="EG185">
        <v>0</v>
      </c>
      <c r="EH185">
        <v>0</v>
      </c>
      <c r="EI185">
        <v>0</v>
      </c>
      <c r="EJ185">
        <v>0</v>
      </c>
      <c r="EK185">
        <v>0</v>
      </c>
      <c r="EL185">
        <v>0</v>
      </c>
      <c r="EM185">
        <v>0</v>
      </c>
      <c r="EN185">
        <v>0</v>
      </c>
      <c r="EO185">
        <v>0</v>
      </c>
      <c r="EP185">
        <v>0</v>
      </c>
      <c r="EQ185">
        <v>0</v>
      </c>
      <c r="ER185">
        <v>0</v>
      </c>
      <c r="ES185">
        <v>0</v>
      </c>
      <c r="ET185">
        <v>0</v>
      </c>
      <c r="EU185">
        <v>0</v>
      </c>
      <c r="EV185">
        <v>0</v>
      </c>
      <c r="EW185">
        <v>0</v>
      </c>
      <c r="EX185">
        <v>0</v>
      </c>
      <c r="EY185">
        <v>0</v>
      </c>
      <c r="EZ185">
        <v>0</v>
      </c>
      <c r="FA185">
        <v>0</v>
      </c>
      <c r="FB185">
        <v>0</v>
      </c>
      <c r="FC185">
        <v>0</v>
      </c>
      <c r="FD185">
        <v>0</v>
      </c>
      <c r="FE185">
        <v>0</v>
      </c>
      <c r="FF185">
        <v>0</v>
      </c>
      <c r="FG185">
        <v>0</v>
      </c>
      <c r="FH185">
        <v>0</v>
      </c>
      <c r="FI185">
        <v>0</v>
      </c>
      <c r="FJ185">
        <v>0</v>
      </c>
      <c r="FK185">
        <v>0</v>
      </c>
      <c r="FL185">
        <v>0</v>
      </c>
      <c r="FM185">
        <v>0</v>
      </c>
      <c r="FN185">
        <v>0</v>
      </c>
      <c r="FO185">
        <v>0</v>
      </c>
      <c r="FP185">
        <v>0</v>
      </c>
      <c r="FQ185">
        <v>0</v>
      </c>
      <c r="FR185">
        <v>0</v>
      </c>
      <c r="FS185">
        <v>0</v>
      </c>
      <c r="FT185">
        <v>0</v>
      </c>
      <c r="FU185">
        <v>0</v>
      </c>
      <c r="FV185">
        <v>0</v>
      </c>
      <c r="FW185">
        <v>0</v>
      </c>
      <c r="FX185">
        <v>0</v>
      </c>
      <c r="FY185">
        <v>0</v>
      </c>
      <c r="FZ185">
        <v>0</v>
      </c>
      <c r="GA185">
        <v>0</v>
      </c>
      <c r="GB185">
        <v>0</v>
      </c>
      <c r="GC185">
        <v>0</v>
      </c>
      <c r="GD185">
        <v>0</v>
      </c>
      <c r="GE185">
        <v>0</v>
      </c>
      <c r="GF185">
        <v>0</v>
      </c>
      <c r="GG185">
        <v>0</v>
      </c>
      <c r="GH185">
        <v>0</v>
      </c>
      <c r="GI185">
        <v>0</v>
      </c>
      <c r="GJ185">
        <v>0</v>
      </c>
      <c r="GK185">
        <v>0</v>
      </c>
      <c r="GL185">
        <v>0</v>
      </c>
      <c r="GM185">
        <v>0</v>
      </c>
      <c r="GN185">
        <v>0</v>
      </c>
      <c r="GO185">
        <v>0</v>
      </c>
      <c r="GP185">
        <v>0</v>
      </c>
      <c r="GQ185">
        <v>0</v>
      </c>
      <c r="GR185">
        <v>0</v>
      </c>
      <c r="GS185">
        <v>0</v>
      </c>
      <c r="GT185">
        <v>0</v>
      </c>
      <c r="GU185">
        <v>0</v>
      </c>
      <c r="GV185">
        <v>0</v>
      </c>
      <c r="GW185">
        <v>0</v>
      </c>
      <c r="GX185">
        <v>0</v>
      </c>
      <c r="GY185">
        <v>0</v>
      </c>
      <c r="GZ185">
        <v>0</v>
      </c>
      <c r="HA185">
        <v>0</v>
      </c>
      <c r="HB185">
        <v>0</v>
      </c>
      <c r="HC185">
        <v>0</v>
      </c>
      <c r="HD185">
        <v>0</v>
      </c>
      <c r="HE185">
        <v>0</v>
      </c>
      <c r="HF185">
        <v>0</v>
      </c>
      <c r="HG185">
        <v>0</v>
      </c>
      <c r="HH185">
        <v>0</v>
      </c>
      <c r="HI185">
        <v>0</v>
      </c>
      <c r="HJ185">
        <v>0</v>
      </c>
      <c r="HK185">
        <v>0</v>
      </c>
      <c r="HL185">
        <v>0</v>
      </c>
      <c r="HM185" t="str">
        <v/>
      </c>
    </row>
    <row r="186" spans="2:221" x14ac:dyDescent="0.35">
      <c r="B186" t="str" cm="1">
        <f t="array" ref="B186:CX186">TRANSPOSE(_xlfn._xlws.SORT(_xlfn._xlws.FILTER(initialConditions[initial_conditions_level]&amp;" | "&amp;initialConditions[initial_conditions_name],initialConditions[experiment_ID]=A186)))</f>
        <v xml:space="preserve"> | </v>
      </c>
      <c r="C186" t="str">
        <v xml:space="preserve">0 | </v>
      </c>
      <c r="D186" t="str">
        <v xml:space="preserve">0 | </v>
      </c>
      <c r="E186" t="str">
        <v xml:space="preserve">0 | </v>
      </c>
      <c r="F186" t="str">
        <v xml:space="preserve">0 | </v>
      </c>
      <c r="G186" t="str">
        <v xml:space="preserve">0 | </v>
      </c>
      <c r="H186" t="str">
        <v xml:space="preserve">0 | </v>
      </c>
      <c r="I186" t="str">
        <v xml:space="preserve">0 | </v>
      </c>
      <c r="J186" t="str">
        <v xml:space="preserve">0 | </v>
      </c>
      <c r="K186" t="str">
        <v xml:space="preserve">0 | </v>
      </c>
      <c r="L186" t="str">
        <v xml:space="preserve">0 | </v>
      </c>
      <c r="M186" t="str">
        <v xml:space="preserve">0 | </v>
      </c>
      <c r="N186" t="str">
        <v xml:space="preserve">0 | </v>
      </c>
      <c r="O186" t="str">
        <v xml:space="preserve">0 | </v>
      </c>
      <c r="P186" t="str">
        <v xml:space="preserve">0 | </v>
      </c>
      <c r="Q186" t="str">
        <v xml:space="preserve">0 | </v>
      </c>
      <c r="R186" t="str">
        <v xml:space="preserve">0 | </v>
      </c>
      <c r="S186" t="str">
        <v xml:space="preserve">0 | </v>
      </c>
      <c r="T186" t="str">
        <v xml:space="preserve">0 | </v>
      </c>
      <c r="U186" t="str">
        <v xml:space="preserve">0 | </v>
      </c>
      <c r="V186" t="str">
        <v xml:space="preserve">0 | </v>
      </c>
      <c r="W186" t="str">
        <v xml:space="preserve">0 | </v>
      </c>
      <c r="X186" t="str">
        <v xml:space="preserve">0 | </v>
      </c>
      <c r="Y186" t="str">
        <v xml:space="preserve">0 | </v>
      </c>
      <c r="Z186" t="str">
        <v xml:space="preserve">0 | </v>
      </c>
      <c r="AA186" t="str">
        <v xml:space="preserve">0 | </v>
      </c>
      <c r="AB186" t="str">
        <v xml:space="preserve">0 | </v>
      </c>
      <c r="AC186" t="str">
        <v xml:space="preserve">0 | </v>
      </c>
      <c r="AD186" t="str">
        <v xml:space="preserve">0 | </v>
      </c>
      <c r="AE186" t="str">
        <v xml:space="preserve">0 | </v>
      </c>
      <c r="AF186" t="str">
        <v xml:space="preserve">0 | </v>
      </c>
      <c r="AG186" t="str">
        <v xml:space="preserve">0 | </v>
      </c>
      <c r="AH186" t="str">
        <v xml:space="preserve">0 | </v>
      </c>
      <c r="AI186" t="str">
        <v xml:space="preserve">0 | </v>
      </c>
      <c r="AJ186" t="str">
        <v xml:space="preserve">0 | </v>
      </c>
      <c r="AK186" t="str">
        <v xml:space="preserve">0 | </v>
      </c>
      <c r="AL186" t="str">
        <v xml:space="preserve">0 | </v>
      </c>
      <c r="AM186" t="str">
        <v xml:space="preserve">0 | </v>
      </c>
      <c r="AN186" t="str">
        <v xml:space="preserve">0 | </v>
      </c>
      <c r="AO186" t="str">
        <v xml:space="preserve">0 | </v>
      </c>
      <c r="AP186" t="str">
        <v xml:space="preserve">0 | </v>
      </c>
      <c r="AQ186" t="str">
        <v xml:space="preserve">0 | </v>
      </c>
      <c r="AR186" t="str">
        <v xml:space="preserve">0 | </v>
      </c>
      <c r="AS186" t="str">
        <v xml:space="preserve">0 | </v>
      </c>
      <c r="AT186" t="str">
        <v xml:space="preserve">0 | </v>
      </c>
      <c r="AU186" t="str">
        <v xml:space="preserve">0 | </v>
      </c>
      <c r="AV186" t="str">
        <v xml:space="preserve">0 | </v>
      </c>
      <c r="AW186" t="str">
        <v xml:space="preserve">0 | </v>
      </c>
      <c r="AX186" t="str">
        <v xml:space="preserve">0 | </v>
      </c>
      <c r="AY186" t="str">
        <v xml:space="preserve">0 | </v>
      </c>
      <c r="AZ186" t="str">
        <v xml:space="preserve">0 | </v>
      </c>
      <c r="BA186" t="str">
        <v xml:space="preserve">0 | </v>
      </c>
      <c r="BB186" t="str">
        <v xml:space="preserve">0 | </v>
      </c>
      <c r="BC186" t="str">
        <v xml:space="preserve">0 | </v>
      </c>
      <c r="BD186" t="str">
        <v xml:space="preserve">0 | </v>
      </c>
      <c r="BE186" t="str">
        <v xml:space="preserve">0 | </v>
      </c>
      <c r="BF186" t="str">
        <v xml:space="preserve">0 | </v>
      </c>
      <c r="BG186" t="str">
        <v xml:space="preserve">0 | </v>
      </c>
      <c r="BH186" t="str">
        <v xml:space="preserve">0 | </v>
      </c>
      <c r="BI186" t="str">
        <v xml:space="preserve">0 | </v>
      </c>
      <c r="BJ186" t="str">
        <v xml:space="preserve">0 | </v>
      </c>
      <c r="BK186" t="str">
        <v xml:space="preserve">0 | </v>
      </c>
      <c r="BL186" t="str">
        <v xml:space="preserve">0 | </v>
      </c>
      <c r="BM186" t="str">
        <v xml:space="preserve">0 | </v>
      </c>
      <c r="BN186" t="str">
        <v xml:space="preserve">0 | </v>
      </c>
      <c r="BO186" t="str">
        <v xml:space="preserve">0 | </v>
      </c>
      <c r="BP186" t="str">
        <v xml:space="preserve">0 | </v>
      </c>
      <c r="BQ186" t="str">
        <v xml:space="preserve">0 | </v>
      </c>
      <c r="BR186" t="str">
        <v xml:space="preserve">0 | </v>
      </c>
      <c r="BS186" t="str">
        <v xml:space="preserve">0 | </v>
      </c>
      <c r="BT186" t="str">
        <v xml:space="preserve">0 | </v>
      </c>
      <c r="BU186" t="str">
        <v xml:space="preserve">0 | </v>
      </c>
      <c r="BV186" t="str">
        <v xml:space="preserve">0 | </v>
      </c>
      <c r="BW186" t="str">
        <v xml:space="preserve">0 | </v>
      </c>
      <c r="BX186" t="str">
        <v xml:space="preserve">0 | </v>
      </c>
      <c r="BY186" t="str">
        <v xml:space="preserve">0 | </v>
      </c>
      <c r="BZ186" t="str">
        <v xml:space="preserve">0 | </v>
      </c>
      <c r="CA186" t="str">
        <v xml:space="preserve">0 | </v>
      </c>
      <c r="CB186" t="str">
        <v xml:space="preserve">0 | </v>
      </c>
      <c r="CC186" t="str">
        <v xml:space="preserve">0 | </v>
      </c>
      <c r="CD186" t="str">
        <v xml:space="preserve">0 | </v>
      </c>
      <c r="CE186" t="str">
        <v xml:space="preserve">0 | </v>
      </c>
      <c r="CF186" t="str">
        <v xml:space="preserve">0 | </v>
      </c>
      <c r="CG186" t="str">
        <v xml:space="preserve">0 | </v>
      </c>
      <c r="CH186" t="str">
        <v xml:space="preserve">0 | </v>
      </c>
      <c r="CI186" t="str">
        <v xml:space="preserve">0 | </v>
      </c>
      <c r="CJ186" t="str">
        <v xml:space="preserve">0 | </v>
      </c>
      <c r="CK186" t="str">
        <v xml:space="preserve">0 | </v>
      </c>
      <c r="CL186" t="str">
        <v xml:space="preserve">0 | </v>
      </c>
      <c r="CM186" t="str">
        <v xml:space="preserve">0 | </v>
      </c>
      <c r="CN186" t="str">
        <v xml:space="preserve">0 | </v>
      </c>
      <c r="CO186" t="str">
        <v xml:space="preserve">0 | </v>
      </c>
      <c r="CP186" t="str">
        <v xml:space="preserve">0 | </v>
      </c>
      <c r="CQ186" t="str">
        <v xml:space="preserve">0 | </v>
      </c>
      <c r="CR186" t="str">
        <v xml:space="preserve">0 | </v>
      </c>
      <c r="CS186" t="str">
        <v xml:space="preserve">0 | </v>
      </c>
      <c r="CT186" t="str">
        <v xml:space="preserve">0 | </v>
      </c>
      <c r="CU186" t="str">
        <v xml:space="preserve">0 | </v>
      </c>
      <c r="CV186" t="str">
        <v xml:space="preserve">0 | </v>
      </c>
      <c r="CW186" t="str">
        <v xml:space="preserve">0 | </v>
      </c>
      <c r="CX186" t="str">
        <v xml:space="preserve">0 | </v>
      </c>
      <c r="DQ186" cm="1">
        <f t="array" ref="DQ186:HM186">TRANSPOSE(_xlfn._xlws.SORT(_xlfn._xlws.FILTER(initialConditions[initial_conditions_level],initialConditions[experiment_ID]=A186)))</f>
        <v>0</v>
      </c>
      <c r="DR186">
        <v>0</v>
      </c>
      <c r="DS186">
        <v>0</v>
      </c>
      <c r="DT186">
        <v>0</v>
      </c>
      <c r="DU186">
        <v>0</v>
      </c>
      <c r="DV186">
        <v>0</v>
      </c>
      <c r="DW186">
        <v>0</v>
      </c>
      <c r="DX186">
        <v>0</v>
      </c>
      <c r="DY186">
        <v>0</v>
      </c>
      <c r="DZ186">
        <v>0</v>
      </c>
      <c r="EA186">
        <v>0</v>
      </c>
      <c r="EB186">
        <v>0</v>
      </c>
      <c r="EC186">
        <v>0</v>
      </c>
      <c r="ED186">
        <v>0</v>
      </c>
      <c r="EE186">
        <v>0</v>
      </c>
      <c r="EF186">
        <v>0</v>
      </c>
      <c r="EG186">
        <v>0</v>
      </c>
      <c r="EH186">
        <v>0</v>
      </c>
      <c r="EI186">
        <v>0</v>
      </c>
      <c r="EJ186">
        <v>0</v>
      </c>
      <c r="EK186">
        <v>0</v>
      </c>
      <c r="EL186">
        <v>0</v>
      </c>
      <c r="EM186">
        <v>0</v>
      </c>
      <c r="EN186">
        <v>0</v>
      </c>
      <c r="EO186">
        <v>0</v>
      </c>
      <c r="EP186">
        <v>0</v>
      </c>
      <c r="EQ186">
        <v>0</v>
      </c>
      <c r="ER186">
        <v>0</v>
      </c>
      <c r="ES186">
        <v>0</v>
      </c>
      <c r="ET186">
        <v>0</v>
      </c>
      <c r="EU186">
        <v>0</v>
      </c>
      <c r="EV186">
        <v>0</v>
      </c>
      <c r="EW186">
        <v>0</v>
      </c>
      <c r="EX186">
        <v>0</v>
      </c>
      <c r="EY186">
        <v>0</v>
      </c>
      <c r="EZ186">
        <v>0</v>
      </c>
      <c r="FA186">
        <v>0</v>
      </c>
      <c r="FB186">
        <v>0</v>
      </c>
      <c r="FC186">
        <v>0</v>
      </c>
      <c r="FD186">
        <v>0</v>
      </c>
      <c r="FE186">
        <v>0</v>
      </c>
      <c r="FF186">
        <v>0</v>
      </c>
      <c r="FG186">
        <v>0</v>
      </c>
      <c r="FH186">
        <v>0</v>
      </c>
      <c r="FI186">
        <v>0</v>
      </c>
      <c r="FJ186">
        <v>0</v>
      </c>
      <c r="FK186">
        <v>0</v>
      </c>
      <c r="FL186">
        <v>0</v>
      </c>
      <c r="FM186">
        <v>0</v>
      </c>
      <c r="FN186">
        <v>0</v>
      </c>
      <c r="FO186">
        <v>0</v>
      </c>
      <c r="FP186">
        <v>0</v>
      </c>
      <c r="FQ186">
        <v>0</v>
      </c>
      <c r="FR186">
        <v>0</v>
      </c>
      <c r="FS186">
        <v>0</v>
      </c>
      <c r="FT186">
        <v>0</v>
      </c>
      <c r="FU186">
        <v>0</v>
      </c>
      <c r="FV186">
        <v>0</v>
      </c>
      <c r="FW186">
        <v>0</v>
      </c>
      <c r="FX186">
        <v>0</v>
      </c>
      <c r="FY186">
        <v>0</v>
      </c>
      <c r="FZ186">
        <v>0</v>
      </c>
      <c r="GA186">
        <v>0</v>
      </c>
      <c r="GB186">
        <v>0</v>
      </c>
      <c r="GC186">
        <v>0</v>
      </c>
      <c r="GD186">
        <v>0</v>
      </c>
      <c r="GE186">
        <v>0</v>
      </c>
      <c r="GF186">
        <v>0</v>
      </c>
      <c r="GG186">
        <v>0</v>
      </c>
      <c r="GH186">
        <v>0</v>
      </c>
      <c r="GI186">
        <v>0</v>
      </c>
      <c r="GJ186">
        <v>0</v>
      </c>
      <c r="GK186">
        <v>0</v>
      </c>
      <c r="GL186">
        <v>0</v>
      </c>
      <c r="GM186">
        <v>0</v>
      </c>
      <c r="GN186">
        <v>0</v>
      </c>
      <c r="GO186">
        <v>0</v>
      </c>
      <c r="GP186">
        <v>0</v>
      </c>
      <c r="GQ186">
        <v>0</v>
      </c>
      <c r="GR186">
        <v>0</v>
      </c>
      <c r="GS186">
        <v>0</v>
      </c>
      <c r="GT186">
        <v>0</v>
      </c>
      <c r="GU186">
        <v>0</v>
      </c>
      <c r="GV186">
        <v>0</v>
      </c>
      <c r="GW186">
        <v>0</v>
      </c>
      <c r="GX186">
        <v>0</v>
      </c>
      <c r="GY186">
        <v>0</v>
      </c>
      <c r="GZ186">
        <v>0</v>
      </c>
      <c r="HA186">
        <v>0</v>
      </c>
      <c r="HB186">
        <v>0</v>
      </c>
      <c r="HC186">
        <v>0</v>
      </c>
      <c r="HD186">
        <v>0</v>
      </c>
      <c r="HE186">
        <v>0</v>
      </c>
      <c r="HF186">
        <v>0</v>
      </c>
      <c r="HG186">
        <v>0</v>
      </c>
      <c r="HH186">
        <v>0</v>
      </c>
      <c r="HI186">
        <v>0</v>
      </c>
      <c r="HJ186">
        <v>0</v>
      </c>
      <c r="HK186">
        <v>0</v>
      </c>
      <c r="HL186">
        <v>0</v>
      </c>
      <c r="HM186" t="str">
        <v/>
      </c>
    </row>
    <row r="187" spans="2:221" x14ac:dyDescent="0.35">
      <c r="B187" t="str" cm="1">
        <f t="array" ref="B187:CX187">TRANSPOSE(_xlfn._xlws.SORT(_xlfn._xlws.FILTER(initialConditions[initial_conditions_level]&amp;" | "&amp;initialConditions[initial_conditions_name],initialConditions[experiment_ID]=A187)))</f>
        <v xml:space="preserve"> | </v>
      </c>
      <c r="C187" t="str">
        <v xml:space="preserve">0 | </v>
      </c>
      <c r="D187" t="str">
        <v xml:space="preserve">0 | </v>
      </c>
      <c r="E187" t="str">
        <v xml:space="preserve">0 | </v>
      </c>
      <c r="F187" t="str">
        <v xml:space="preserve">0 | </v>
      </c>
      <c r="G187" t="str">
        <v xml:space="preserve">0 | </v>
      </c>
      <c r="H187" t="str">
        <v xml:space="preserve">0 | </v>
      </c>
      <c r="I187" t="str">
        <v xml:space="preserve">0 | </v>
      </c>
      <c r="J187" t="str">
        <v xml:space="preserve">0 | </v>
      </c>
      <c r="K187" t="str">
        <v xml:space="preserve">0 | </v>
      </c>
      <c r="L187" t="str">
        <v xml:space="preserve">0 | </v>
      </c>
      <c r="M187" t="str">
        <v xml:space="preserve">0 | </v>
      </c>
      <c r="N187" t="str">
        <v xml:space="preserve">0 | </v>
      </c>
      <c r="O187" t="str">
        <v xml:space="preserve">0 | </v>
      </c>
      <c r="P187" t="str">
        <v xml:space="preserve">0 | </v>
      </c>
      <c r="Q187" t="str">
        <v xml:space="preserve">0 | </v>
      </c>
      <c r="R187" t="str">
        <v xml:space="preserve">0 | </v>
      </c>
      <c r="S187" t="str">
        <v xml:space="preserve">0 | </v>
      </c>
      <c r="T187" t="str">
        <v xml:space="preserve">0 | </v>
      </c>
      <c r="U187" t="str">
        <v xml:space="preserve">0 | </v>
      </c>
      <c r="V187" t="str">
        <v xml:space="preserve">0 | </v>
      </c>
      <c r="W187" t="str">
        <v xml:space="preserve">0 | </v>
      </c>
      <c r="X187" t="str">
        <v xml:space="preserve">0 | </v>
      </c>
      <c r="Y187" t="str">
        <v xml:space="preserve">0 | </v>
      </c>
      <c r="Z187" t="str">
        <v xml:space="preserve">0 | </v>
      </c>
      <c r="AA187" t="str">
        <v xml:space="preserve">0 | </v>
      </c>
      <c r="AB187" t="str">
        <v xml:space="preserve">0 | </v>
      </c>
      <c r="AC187" t="str">
        <v xml:space="preserve">0 | </v>
      </c>
      <c r="AD187" t="str">
        <v xml:space="preserve">0 | </v>
      </c>
      <c r="AE187" t="str">
        <v xml:space="preserve">0 | </v>
      </c>
      <c r="AF187" t="str">
        <v xml:space="preserve">0 | </v>
      </c>
      <c r="AG187" t="str">
        <v xml:space="preserve">0 | </v>
      </c>
      <c r="AH187" t="str">
        <v xml:space="preserve">0 | </v>
      </c>
      <c r="AI187" t="str">
        <v xml:space="preserve">0 | </v>
      </c>
      <c r="AJ187" t="str">
        <v xml:space="preserve">0 | </v>
      </c>
      <c r="AK187" t="str">
        <v xml:space="preserve">0 | </v>
      </c>
      <c r="AL187" t="str">
        <v xml:space="preserve">0 | </v>
      </c>
      <c r="AM187" t="str">
        <v xml:space="preserve">0 | </v>
      </c>
      <c r="AN187" t="str">
        <v xml:space="preserve">0 | </v>
      </c>
      <c r="AO187" t="str">
        <v xml:space="preserve">0 | </v>
      </c>
      <c r="AP187" t="str">
        <v xml:space="preserve">0 | </v>
      </c>
      <c r="AQ187" t="str">
        <v xml:space="preserve">0 | </v>
      </c>
      <c r="AR187" t="str">
        <v xml:space="preserve">0 | </v>
      </c>
      <c r="AS187" t="str">
        <v xml:space="preserve">0 | </v>
      </c>
      <c r="AT187" t="str">
        <v xml:space="preserve">0 | </v>
      </c>
      <c r="AU187" t="str">
        <v xml:space="preserve">0 | </v>
      </c>
      <c r="AV187" t="str">
        <v xml:space="preserve">0 | </v>
      </c>
      <c r="AW187" t="str">
        <v xml:space="preserve">0 | </v>
      </c>
      <c r="AX187" t="str">
        <v xml:space="preserve">0 | </v>
      </c>
      <c r="AY187" t="str">
        <v xml:space="preserve">0 | </v>
      </c>
      <c r="AZ187" t="str">
        <v xml:space="preserve">0 | </v>
      </c>
      <c r="BA187" t="str">
        <v xml:space="preserve">0 | </v>
      </c>
      <c r="BB187" t="str">
        <v xml:space="preserve">0 | </v>
      </c>
      <c r="BC187" t="str">
        <v xml:space="preserve">0 | </v>
      </c>
      <c r="BD187" t="str">
        <v xml:space="preserve">0 | </v>
      </c>
      <c r="BE187" t="str">
        <v xml:space="preserve">0 | </v>
      </c>
      <c r="BF187" t="str">
        <v xml:space="preserve">0 | </v>
      </c>
      <c r="BG187" t="str">
        <v xml:space="preserve">0 | </v>
      </c>
      <c r="BH187" t="str">
        <v xml:space="preserve">0 | </v>
      </c>
      <c r="BI187" t="str">
        <v xml:space="preserve">0 | </v>
      </c>
      <c r="BJ187" t="str">
        <v xml:space="preserve">0 | </v>
      </c>
      <c r="BK187" t="str">
        <v xml:space="preserve">0 | </v>
      </c>
      <c r="BL187" t="str">
        <v xml:space="preserve">0 | </v>
      </c>
      <c r="BM187" t="str">
        <v xml:space="preserve">0 | </v>
      </c>
      <c r="BN187" t="str">
        <v xml:space="preserve">0 | </v>
      </c>
      <c r="BO187" t="str">
        <v xml:space="preserve">0 | </v>
      </c>
      <c r="BP187" t="str">
        <v xml:space="preserve">0 | </v>
      </c>
      <c r="BQ187" t="str">
        <v xml:space="preserve">0 | </v>
      </c>
      <c r="BR187" t="str">
        <v xml:space="preserve">0 | </v>
      </c>
      <c r="BS187" t="str">
        <v xml:space="preserve">0 | </v>
      </c>
      <c r="BT187" t="str">
        <v xml:space="preserve">0 | </v>
      </c>
      <c r="BU187" t="str">
        <v xml:space="preserve">0 | </v>
      </c>
      <c r="BV187" t="str">
        <v xml:space="preserve">0 | </v>
      </c>
      <c r="BW187" t="str">
        <v xml:space="preserve">0 | </v>
      </c>
      <c r="BX187" t="str">
        <v xml:space="preserve">0 | </v>
      </c>
      <c r="BY187" t="str">
        <v xml:space="preserve">0 | </v>
      </c>
      <c r="BZ187" t="str">
        <v xml:space="preserve">0 | </v>
      </c>
      <c r="CA187" t="str">
        <v xml:space="preserve">0 | </v>
      </c>
      <c r="CB187" t="str">
        <v xml:space="preserve">0 | </v>
      </c>
      <c r="CC187" t="str">
        <v xml:space="preserve">0 | </v>
      </c>
      <c r="CD187" t="str">
        <v xml:space="preserve">0 | </v>
      </c>
      <c r="CE187" t="str">
        <v xml:space="preserve">0 | </v>
      </c>
      <c r="CF187" t="str">
        <v xml:space="preserve">0 | </v>
      </c>
      <c r="CG187" t="str">
        <v xml:space="preserve">0 | </v>
      </c>
      <c r="CH187" t="str">
        <v xml:space="preserve">0 | </v>
      </c>
      <c r="CI187" t="str">
        <v xml:space="preserve">0 | </v>
      </c>
      <c r="CJ187" t="str">
        <v xml:space="preserve">0 | </v>
      </c>
      <c r="CK187" t="str">
        <v xml:space="preserve">0 | </v>
      </c>
      <c r="CL187" t="str">
        <v xml:space="preserve">0 | </v>
      </c>
      <c r="CM187" t="str">
        <v xml:space="preserve">0 | </v>
      </c>
      <c r="CN187" t="str">
        <v xml:space="preserve">0 | </v>
      </c>
      <c r="CO187" t="str">
        <v xml:space="preserve">0 | </v>
      </c>
      <c r="CP187" t="str">
        <v xml:space="preserve">0 | </v>
      </c>
      <c r="CQ187" t="str">
        <v xml:space="preserve">0 | </v>
      </c>
      <c r="CR187" t="str">
        <v xml:space="preserve">0 | </v>
      </c>
      <c r="CS187" t="str">
        <v xml:space="preserve">0 | </v>
      </c>
      <c r="CT187" t="str">
        <v xml:space="preserve">0 | </v>
      </c>
      <c r="CU187" t="str">
        <v xml:space="preserve">0 | </v>
      </c>
      <c r="CV187" t="str">
        <v xml:space="preserve">0 | </v>
      </c>
      <c r="CW187" t="str">
        <v xml:space="preserve">0 | </v>
      </c>
      <c r="CX187" t="str">
        <v xml:space="preserve">0 | </v>
      </c>
      <c r="DQ187" cm="1">
        <f t="array" ref="DQ187:HM187">TRANSPOSE(_xlfn._xlws.SORT(_xlfn._xlws.FILTER(initialConditions[initial_conditions_level],initialConditions[experiment_ID]=A187)))</f>
        <v>0</v>
      </c>
      <c r="DR187">
        <v>0</v>
      </c>
      <c r="DS187">
        <v>0</v>
      </c>
      <c r="DT187">
        <v>0</v>
      </c>
      <c r="DU187">
        <v>0</v>
      </c>
      <c r="DV187">
        <v>0</v>
      </c>
      <c r="DW187">
        <v>0</v>
      </c>
      <c r="DX187">
        <v>0</v>
      </c>
      <c r="DY187">
        <v>0</v>
      </c>
      <c r="DZ187">
        <v>0</v>
      </c>
      <c r="EA187">
        <v>0</v>
      </c>
      <c r="EB187">
        <v>0</v>
      </c>
      <c r="EC187">
        <v>0</v>
      </c>
      <c r="ED187">
        <v>0</v>
      </c>
      <c r="EE187">
        <v>0</v>
      </c>
      <c r="EF187">
        <v>0</v>
      </c>
      <c r="EG187">
        <v>0</v>
      </c>
      <c r="EH187">
        <v>0</v>
      </c>
      <c r="EI187">
        <v>0</v>
      </c>
      <c r="EJ187">
        <v>0</v>
      </c>
      <c r="EK187">
        <v>0</v>
      </c>
      <c r="EL187">
        <v>0</v>
      </c>
      <c r="EM187">
        <v>0</v>
      </c>
      <c r="EN187">
        <v>0</v>
      </c>
      <c r="EO187">
        <v>0</v>
      </c>
      <c r="EP187">
        <v>0</v>
      </c>
      <c r="EQ187">
        <v>0</v>
      </c>
      <c r="ER187">
        <v>0</v>
      </c>
      <c r="ES187">
        <v>0</v>
      </c>
      <c r="ET187">
        <v>0</v>
      </c>
      <c r="EU187">
        <v>0</v>
      </c>
      <c r="EV187">
        <v>0</v>
      </c>
      <c r="EW187">
        <v>0</v>
      </c>
      <c r="EX187">
        <v>0</v>
      </c>
      <c r="EY187">
        <v>0</v>
      </c>
      <c r="EZ187">
        <v>0</v>
      </c>
      <c r="FA187">
        <v>0</v>
      </c>
      <c r="FB187">
        <v>0</v>
      </c>
      <c r="FC187">
        <v>0</v>
      </c>
      <c r="FD187">
        <v>0</v>
      </c>
      <c r="FE187">
        <v>0</v>
      </c>
      <c r="FF187">
        <v>0</v>
      </c>
      <c r="FG187">
        <v>0</v>
      </c>
      <c r="FH187">
        <v>0</v>
      </c>
      <c r="FI187">
        <v>0</v>
      </c>
      <c r="FJ187">
        <v>0</v>
      </c>
      <c r="FK187">
        <v>0</v>
      </c>
      <c r="FL187">
        <v>0</v>
      </c>
      <c r="FM187">
        <v>0</v>
      </c>
      <c r="FN187">
        <v>0</v>
      </c>
      <c r="FO187">
        <v>0</v>
      </c>
      <c r="FP187">
        <v>0</v>
      </c>
      <c r="FQ187">
        <v>0</v>
      </c>
      <c r="FR187">
        <v>0</v>
      </c>
      <c r="FS187">
        <v>0</v>
      </c>
      <c r="FT187">
        <v>0</v>
      </c>
      <c r="FU187">
        <v>0</v>
      </c>
      <c r="FV187">
        <v>0</v>
      </c>
      <c r="FW187">
        <v>0</v>
      </c>
      <c r="FX187">
        <v>0</v>
      </c>
      <c r="FY187">
        <v>0</v>
      </c>
      <c r="FZ187">
        <v>0</v>
      </c>
      <c r="GA187">
        <v>0</v>
      </c>
      <c r="GB187">
        <v>0</v>
      </c>
      <c r="GC187">
        <v>0</v>
      </c>
      <c r="GD187">
        <v>0</v>
      </c>
      <c r="GE187">
        <v>0</v>
      </c>
      <c r="GF187">
        <v>0</v>
      </c>
      <c r="GG187">
        <v>0</v>
      </c>
      <c r="GH187">
        <v>0</v>
      </c>
      <c r="GI187">
        <v>0</v>
      </c>
      <c r="GJ187">
        <v>0</v>
      </c>
      <c r="GK187">
        <v>0</v>
      </c>
      <c r="GL187">
        <v>0</v>
      </c>
      <c r="GM187">
        <v>0</v>
      </c>
      <c r="GN187">
        <v>0</v>
      </c>
      <c r="GO187">
        <v>0</v>
      </c>
      <c r="GP187">
        <v>0</v>
      </c>
      <c r="GQ187">
        <v>0</v>
      </c>
      <c r="GR187">
        <v>0</v>
      </c>
      <c r="GS187">
        <v>0</v>
      </c>
      <c r="GT187">
        <v>0</v>
      </c>
      <c r="GU187">
        <v>0</v>
      </c>
      <c r="GV187">
        <v>0</v>
      </c>
      <c r="GW187">
        <v>0</v>
      </c>
      <c r="GX187">
        <v>0</v>
      </c>
      <c r="GY187">
        <v>0</v>
      </c>
      <c r="GZ187">
        <v>0</v>
      </c>
      <c r="HA187">
        <v>0</v>
      </c>
      <c r="HB187">
        <v>0</v>
      </c>
      <c r="HC187">
        <v>0</v>
      </c>
      <c r="HD187">
        <v>0</v>
      </c>
      <c r="HE187">
        <v>0</v>
      </c>
      <c r="HF187">
        <v>0</v>
      </c>
      <c r="HG187">
        <v>0</v>
      </c>
      <c r="HH187">
        <v>0</v>
      </c>
      <c r="HI187">
        <v>0</v>
      </c>
      <c r="HJ187">
        <v>0</v>
      </c>
      <c r="HK187">
        <v>0</v>
      </c>
      <c r="HL187">
        <v>0</v>
      </c>
      <c r="HM187" t="str">
        <v/>
      </c>
    </row>
    <row r="188" spans="2:221" x14ac:dyDescent="0.35">
      <c r="B188" t="str" cm="1">
        <f t="array" ref="B188:CX188">TRANSPOSE(_xlfn._xlws.SORT(_xlfn._xlws.FILTER(initialConditions[initial_conditions_level]&amp;" | "&amp;initialConditions[initial_conditions_name],initialConditions[experiment_ID]=A188)))</f>
        <v xml:space="preserve"> | </v>
      </c>
      <c r="C188" t="str">
        <v xml:space="preserve">0 | </v>
      </c>
      <c r="D188" t="str">
        <v xml:space="preserve">0 | </v>
      </c>
      <c r="E188" t="str">
        <v xml:space="preserve">0 | </v>
      </c>
      <c r="F188" t="str">
        <v xml:space="preserve">0 | </v>
      </c>
      <c r="G188" t="str">
        <v xml:space="preserve">0 | </v>
      </c>
      <c r="H188" t="str">
        <v xml:space="preserve">0 | </v>
      </c>
      <c r="I188" t="str">
        <v xml:space="preserve">0 | </v>
      </c>
      <c r="J188" t="str">
        <v xml:space="preserve">0 | </v>
      </c>
      <c r="K188" t="str">
        <v xml:space="preserve">0 | </v>
      </c>
      <c r="L188" t="str">
        <v xml:space="preserve">0 | </v>
      </c>
      <c r="M188" t="str">
        <v xml:space="preserve">0 | </v>
      </c>
      <c r="N188" t="str">
        <v xml:space="preserve">0 | </v>
      </c>
      <c r="O188" t="str">
        <v xml:space="preserve">0 | </v>
      </c>
      <c r="P188" t="str">
        <v xml:space="preserve">0 | </v>
      </c>
      <c r="Q188" t="str">
        <v xml:space="preserve">0 | </v>
      </c>
      <c r="R188" t="str">
        <v xml:space="preserve">0 | </v>
      </c>
      <c r="S188" t="str">
        <v xml:space="preserve">0 | </v>
      </c>
      <c r="T188" t="str">
        <v xml:space="preserve">0 | </v>
      </c>
      <c r="U188" t="str">
        <v xml:space="preserve">0 | </v>
      </c>
      <c r="V188" t="str">
        <v xml:space="preserve">0 | </v>
      </c>
      <c r="W188" t="str">
        <v xml:space="preserve">0 | </v>
      </c>
      <c r="X188" t="str">
        <v xml:space="preserve">0 | </v>
      </c>
      <c r="Y188" t="str">
        <v xml:space="preserve">0 | </v>
      </c>
      <c r="Z188" t="str">
        <v xml:space="preserve">0 | </v>
      </c>
      <c r="AA188" t="str">
        <v xml:space="preserve">0 | </v>
      </c>
      <c r="AB188" t="str">
        <v xml:space="preserve">0 | </v>
      </c>
      <c r="AC188" t="str">
        <v xml:space="preserve">0 | </v>
      </c>
      <c r="AD188" t="str">
        <v xml:space="preserve">0 | </v>
      </c>
      <c r="AE188" t="str">
        <v xml:space="preserve">0 | </v>
      </c>
      <c r="AF188" t="str">
        <v xml:space="preserve">0 | </v>
      </c>
      <c r="AG188" t="str">
        <v xml:space="preserve">0 | </v>
      </c>
      <c r="AH188" t="str">
        <v xml:space="preserve">0 | </v>
      </c>
      <c r="AI188" t="str">
        <v xml:space="preserve">0 | </v>
      </c>
      <c r="AJ188" t="str">
        <v xml:space="preserve">0 | </v>
      </c>
      <c r="AK188" t="str">
        <v xml:space="preserve">0 | </v>
      </c>
      <c r="AL188" t="str">
        <v xml:space="preserve">0 | </v>
      </c>
      <c r="AM188" t="str">
        <v xml:space="preserve">0 | </v>
      </c>
      <c r="AN188" t="str">
        <v xml:space="preserve">0 | </v>
      </c>
      <c r="AO188" t="str">
        <v xml:space="preserve">0 | </v>
      </c>
      <c r="AP188" t="str">
        <v xml:space="preserve">0 | </v>
      </c>
      <c r="AQ188" t="str">
        <v xml:space="preserve">0 | </v>
      </c>
      <c r="AR188" t="str">
        <v xml:space="preserve">0 | </v>
      </c>
      <c r="AS188" t="str">
        <v xml:space="preserve">0 | </v>
      </c>
      <c r="AT188" t="str">
        <v xml:space="preserve">0 | </v>
      </c>
      <c r="AU188" t="str">
        <v xml:space="preserve">0 | </v>
      </c>
      <c r="AV188" t="str">
        <v xml:space="preserve">0 | </v>
      </c>
      <c r="AW188" t="str">
        <v xml:space="preserve">0 | </v>
      </c>
      <c r="AX188" t="str">
        <v xml:space="preserve">0 | </v>
      </c>
      <c r="AY188" t="str">
        <v xml:space="preserve">0 | </v>
      </c>
      <c r="AZ188" t="str">
        <v xml:space="preserve">0 | </v>
      </c>
      <c r="BA188" t="str">
        <v xml:space="preserve">0 | </v>
      </c>
      <c r="BB188" t="str">
        <v xml:space="preserve">0 | </v>
      </c>
      <c r="BC188" t="str">
        <v xml:space="preserve">0 | </v>
      </c>
      <c r="BD188" t="str">
        <v xml:space="preserve">0 | </v>
      </c>
      <c r="BE188" t="str">
        <v xml:space="preserve">0 | </v>
      </c>
      <c r="BF188" t="str">
        <v xml:space="preserve">0 | </v>
      </c>
      <c r="BG188" t="str">
        <v xml:space="preserve">0 | </v>
      </c>
      <c r="BH188" t="str">
        <v xml:space="preserve">0 | </v>
      </c>
      <c r="BI188" t="str">
        <v xml:space="preserve">0 | </v>
      </c>
      <c r="BJ188" t="str">
        <v xml:space="preserve">0 | </v>
      </c>
      <c r="BK188" t="str">
        <v xml:space="preserve">0 | </v>
      </c>
      <c r="BL188" t="str">
        <v xml:space="preserve">0 | </v>
      </c>
      <c r="BM188" t="str">
        <v xml:space="preserve">0 | </v>
      </c>
      <c r="BN188" t="str">
        <v xml:space="preserve">0 | </v>
      </c>
      <c r="BO188" t="str">
        <v xml:space="preserve">0 | </v>
      </c>
      <c r="BP188" t="str">
        <v xml:space="preserve">0 | </v>
      </c>
      <c r="BQ188" t="str">
        <v xml:space="preserve">0 | </v>
      </c>
      <c r="BR188" t="str">
        <v xml:space="preserve">0 | </v>
      </c>
      <c r="BS188" t="str">
        <v xml:space="preserve">0 | </v>
      </c>
      <c r="BT188" t="str">
        <v xml:space="preserve">0 | </v>
      </c>
      <c r="BU188" t="str">
        <v xml:space="preserve">0 | </v>
      </c>
      <c r="BV188" t="str">
        <v xml:space="preserve">0 | </v>
      </c>
      <c r="BW188" t="str">
        <v xml:space="preserve">0 | </v>
      </c>
      <c r="BX188" t="str">
        <v xml:space="preserve">0 | </v>
      </c>
      <c r="BY188" t="str">
        <v xml:space="preserve">0 | </v>
      </c>
      <c r="BZ188" t="str">
        <v xml:space="preserve">0 | </v>
      </c>
      <c r="CA188" t="str">
        <v xml:space="preserve">0 | </v>
      </c>
      <c r="CB188" t="str">
        <v xml:space="preserve">0 | </v>
      </c>
      <c r="CC188" t="str">
        <v xml:space="preserve">0 | </v>
      </c>
      <c r="CD188" t="str">
        <v xml:space="preserve">0 | </v>
      </c>
      <c r="CE188" t="str">
        <v xml:space="preserve">0 | </v>
      </c>
      <c r="CF188" t="str">
        <v xml:space="preserve">0 | </v>
      </c>
      <c r="CG188" t="str">
        <v xml:space="preserve">0 | </v>
      </c>
      <c r="CH188" t="str">
        <v xml:space="preserve">0 | </v>
      </c>
      <c r="CI188" t="str">
        <v xml:space="preserve">0 | </v>
      </c>
      <c r="CJ188" t="str">
        <v xml:space="preserve">0 | </v>
      </c>
      <c r="CK188" t="str">
        <v xml:space="preserve">0 | </v>
      </c>
      <c r="CL188" t="str">
        <v xml:space="preserve">0 | </v>
      </c>
      <c r="CM188" t="str">
        <v xml:space="preserve">0 | </v>
      </c>
      <c r="CN188" t="str">
        <v xml:space="preserve">0 | </v>
      </c>
      <c r="CO188" t="str">
        <v xml:space="preserve">0 | </v>
      </c>
      <c r="CP188" t="str">
        <v xml:space="preserve">0 | </v>
      </c>
      <c r="CQ188" t="str">
        <v xml:space="preserve">0 | </v>
      </c>
      <c r="CR188" t="str">
        <v xml:space="preserve">0 | </v>
      </c>
      <c r="CS188" t="str">
        <v xml:space="preserve">0 | </v>
      </c>
      <c r="CT188" t="str">
        <v xml:space="preserve">0 | </v>
      </c>
      <c r="CU188" t="str">
        <v xml:space="preserve">0 | </v>
      </c>
      <c r="CV188" t="str">
        <v xml:space="preserve">0 | </v>
      </c>
      <c r="CW188" t="str">
        <v xml:space="preserve">0 | </v>
      </c>
      <c r="CX188" t="str">
        <v xml:space="preserve">0 | </v>
      </c>
      <c r="DQ188" cm="1">
        <f t="array" ref="DQ188:HM188">TRANSPOSE(_xlfn._xlws.SORT(_xlfn._xlws.FILTER(initialConditions[initial_conditions_level],initialConditions[experiment_ID]=A188)))</f>
        <v>0</v>
      </c>
      <c r="DR188">
        <v>0</v>
      </c>
      <c r="DS188">
        <v>0</v>
      </c>
      <c r="DT188">
        <v>0</v>
      </c>
      <c r="DU188">
        <v>0</v>
      </c>
      <c r="DV188">
        <v>0</v>
      </c>
      <c r="DW188">
        <v>0</v>
      </c>
      <c r="DX188">
        <v>0</v>
      </c>
      <c r="DY188">
        <v>0</v>
      </c>
      <c r="DZ188">
        <v>0</v>
      </c>
      <c r="EA188">
        <v>0</v>
      </c>
      <c r="EB188">
        <v>0</v>
      </c>
      <c r="EC188">
        <v>0</v>
      </c>
      <c r="ED188">
        <v>0</v>
      </c>
      <c r="EE188">
        <v>0</v>
      </c>
      <c r="EF188">
        <v>0</v>
      </c>
      <c r="EG188">
        <v>0</v>
      </c>
      <c r="EH188">
        <v>0</v>
      </c>
      <c r="EI188">
        <v>0</v>
      </c>
      <c r="EJ188">
        <v>0</v>
      </c>
      <c r="EK188">
        <v>0</v>
      </c>
      <c r="EL188">
        <v>0</v>
      </c>
      <c r="EM188">
        <v>0</v>
      </c>
      <c r="EN188">
        <v>0</v>
      </c>
      <c r="EO188">
        <v>0</v>
      </c>
      <c r="EP188">
        <v>0</v>
      </c>
      <c r="EQ188">
        <v>0</v>
      </c>
      <c r="ER188">
        <v>0</v>
      </c>
      <c r="ES188">
        <v>0</v>
      </c>
      <c r="ET188">
        <v>0</v>
      </c>
      <c r="EU188">
        <v>0</v>
      </c>
      <c r="EV188">
        <v>0</v>
      </c>
      <c r="EW188">
        <v>0</v>
      </c>
      <c r="EX188">
        <v>0</v>
      </c>
      <c r="EY188">
        <v>0</v>
      </c>
      <c r="EZ188">
        <v>0</v>
      </c>
      <c r="FA188">
        <v>0</v>
      </c>
      <c r="FB188">
        <v>0</v>
      </c>
      <c r="FC188">
        <v>0</v>
      </c>
      <c r="FD188">
        <v>0</v>
      </c>
      <c r="FE188">
        <v>0</v>
      </c>
      <c r="FF188">
        <v>0</v>
      </c>
      <c r="FG188">
        <v>0</v>
      </c>
      <c r="FH188">
        <v>0</v>
      </c>
      <c r="FI188">
        <v>0</v>
      </c>
      <c r="FJ188">
        <v>0</v>
      </c>
      <c r="FK188">
        <v>0</v>
      </c>
      <c r="FL188">
        <v>0</v>
      </c>
      <c r="FM188">
        <v>0</v>
      </c>
      <c r="FN188">
        <v>0</v>
      </c>
      <c r="FO188">
        <v>0</v>
      </c>
      <c r="FP188">
        <v>0</v>
      </c>
      <c r="FQ188">
        <v>0</v>
      </c>
      <c r="FR188">
        <v>0</v>
      </c>
      <c r="FS188">
        <v>0</v>
      </c>
      <c r="FT188">
        <v>0</v>
      </c>
      <c r="FU188">
        <v>0</v>
      </c>
      <c r="FV188">
        <v>0</v>
      </c>
      <c r="FW188">
        <v>0</v>
      </c>
      <c r="FX188">
        <v>0</v>
      </c>
      <c r="FY188">
        <v>0</v>
      </c>
      <c r="FZ188">
        <v>0</v>
      </c>
      <c r="GA188">
        <v>0</v>
      </c>
      <c r="GB188">
        <v>0</v>
      </c>
      <c r="GC188">
        <v>0</v>
      </c>
      <c r="GD188">
        <v>0</v>
      </c>
      <c r="GE188">
        <v>0</v>
      </c>
      <c r="GF188">
        <v>0</v>
      </c>
      <c r="GG188">
        <v>0</v>
      </c>
      <c r="GH188">
        <v>0</v>
      </c>
      <c r="GI188">
        <v>0</v>
      </c>
      <c r="GJ188">
        <v>0</v>
      </c>
      <c r="GK188">
        <v>0</v>
      </c>
      <c r="GL188">
        <v>0</v>
      </c>
      <c r="GM188">
        <v>0</v>
      </c>
      <c r="GN188">
        <v>0</v>
      </c>
      <c r="GO188">
        <v>0</v>
      </c>
      <c r="GP188">
        <v>0</v>
      </c>
      <c r="GQ188">
        <v>0</v>
      </c>
      <c r="GR188">
        <v>0</v>
      </c>
      <c r="GS188">
        <v>0</v>
      </c>
      <c r="GT188">
        <v>0</v>
      </c>
      <c r="GU188">
        <v>0</v>
      </c>
      <c r="GV188">
        <v>0</v>
      </c>
      <c r="GW188">
        <v>0</v>
      </c>
      <c r="GX188">
        <v>0</v>
      </c>
      <c r="GY188">
        <v>0</v>
      </c>
      <c r="GZ188">
        <v>0</v>
      </c>
      <c r="HA188">
        <v>0</v>
      </c>
      <c r="HB188">
        <v>0</v>
      </c>
      <c r="HC188">
        <v>0</v>
      </c>
      <c r="HD188">
        <v>0</v>
      </c>
      <c r="HE188">
        <v>0</v>
      </c>
      <c r="HF188">
        <v>0</v>
      </c>
      <c r="HG188">
        <v>0</v>
      </c>
      <c r="HH188">
        <v>0</v>
      </c>
      <c r="HI188">
        <v>0</v>
      </c>
      <c r="HJ188">
        <v>0</v>
      </c>
      <c r="HK188">
        <v>0</v>
      </c>
      <c r="HL188">
        <v>0</v>
      </c>
      <c r="HM188" t="str">
        <v/>
      </c>
    </row>
    <row r="189" spans="2:221" x14ac:dyDescent="0.35">
      <c r="B189" t="str" cm="1">
        <f t="array" ref="B189:CX189">TRANSPOSE(_xlfn._xlws.SORT(_xlfn._xlws.FILTER(initialConditions[initial_conditions_level]&amp;" | "&amp;initialConditions[initial_conditions_name],initialConditions[experiment_ID]=A189)))</f>
        <v xml:space="preserve"> | </v>
      </c>
      <c r="C189" t="str">
        <v xml:space="preserve">0 | </v>
      </c>
      <c r="D189" t="str">
        <v xml:space="preserve">0 | </v>
      </c>
      <c r="E189" t="str">
        <v xml:space="preserve">0 | </v>
      </c>
      <c r="F189" t="str">
        <v xml:space="preserve">0 | </v>
      </c>
      <c r="G189" t="str">
        <v xml:space="preserve">0 | </v>
      </c>
      <c r="H189" t="str">
        <v xml:space="preserve">0 | </v>
      </c>
      <c r="I189" t="str">
        <v xml:space="preserve">0 | </v>
      </c>
      <c r="J189" t="str">
        <v xml:space="preserve">0 | </v>
      </c>
      <c r="K189" t="str">
        <v xml:space="preserve">0 | </v>
      </c>
      <c r="L189" t="str">
        <v xml:space="preserve">0 | </v>
      </c>
      <c r="M189" t="str">
        <v xml:space="preserve">0 | </v>
      </c>
      <c r="N189" t="str">
        <v xml:space="preserve">0 | </v>
      </c>
      <c r="O189" t="str">
        <v xml:space="preserve">0 | </v>
      </c>
      <c r="P189" t="str">
        <v xml:space="preserve">0 | </v>
      </c>
      <c r="Q189" t="str">
        <v xml:space="preserve">0 | </v>
      </c>
      <c r="R189" t="str">
        <v xml:space="preserve">0 | </v>
      </c>
      <c r="S189" t="str">
        <v xml:space="preserve">0 | </v>
      </c>
      <c r="T189" t="str">
        <v xml:space="preserve">0 | </v>
      </c>
      <c r="U189" t="str">
        <v xml:space="preserve">0 | </v>
      </c>
      <c r="V189" t="str">
        <v xml:space="preserve">0 | </v>
      </c>
      <c r="W189" t="str">
        <v xml:space="preserve">0 | </v>
      </c>
      <c r="X189" t="str">
        <v xml:space="preserve">0 | </v>
      </c>
      <c r="Y189" t="str">
        <v xml:space="preserve">0 | </v>
      </c>
      <c r="Z189" t="str">
        <v xml:space="preserve">0 | </v>
      </c>
      <c r="AA189" t="str">
        <v xml:space="preserve">0 | </v>
      </c>
      <c r="AB189" t="str">
        <v xml:space="preserve">0 | </v>
      </c>
      <c r="AC189" t="str">
        <v xml:space="preserve">0 | </v>
      </c>
      <c r="AD189" t="str">
        <v xml:space="preserve">0 | </v>
      </c>
      <c r="AE189" t="str">
        <v xml:space="preserve">0 | </v>
      </c>
      <c r="AF189" t="str">
        <v xml:space="preserve">0 | </v>
      </c>
      <c r="AG189" t="str">
        <v xml:space="preserve">0 | </v>
      </c>
      <c r="AH189" t="str">
        <v xml:space="preserve">0 | </v>
      </c>
      <c r="AI189" t="str">
        <v xml:space="preserve">0 | </v>
      </c>
      <c r="AJ189" t="str">
        <v xml:space="preserve">0 | </v>
      </c>
      <c r="AK189" t="str">
        <v xml:space="preserve">0 | </v>
      </c>
      <c r="AL189" t="str">
        <v xml:space="preserve">0 | </v>
      </c>
      <c r="AM189" t="str">
        <v xml:space="preserve">0 | </v>
      </c>
      <c r="AN189" t="str">
        <v xml:space="preserve">0 | </v>
      </c>
      <c r="AO189" t="str">
        <v xml:space="preserve">0 | </v>
      </c>
      <c r="AP189" t="str">
        <v xml:space="preserve">0 | </v>
      </c>
      <c r="AQ189" t="str">
        <v xml:space="preserve">0 | </v>
      </c>
      <c r="AR189" t="str">
        <v xml:space="preserve">0 | </v>
      </c>
      <c r="AS189" t="str">
        <v xml:space="preserve">0 | </v>
      </c>
      <c r="AT189" t="str">
        <v xml:space="preserve">0 | </v>
      </c>
      <c r="AU189" t="str">
        <v xml:space="preserve">0 | </v>
      </c>
      <c r="AV189" t="str">
        <v xml:space="preserve">0 | </v>
      </c>
      <c r="AW189" t="str">
        <v xml:space="preserve">0 | </v>
      </c>
      <c r="AX189" t="str">
        <v xml:space="preserve">0 | </v>
      </c>
      <c r="AY189" t="str">
        <v xml:space="preserve">0 | </v>
      </c>
      <c r="AZ189" t="str">
        <v xml:space="preserve">0 | </v>
      </c>
      <c r="BA189" t="str">
        <v xml:space="preserve">0 | </v>
      </c>
      <c r="BB189" t="str">
        <v xml:space="preserve">0 | </v>
      </c>
      <c r="BC189" t="str">
        <v xml:space="preserve">0 | </v>
      </c>
      <c r="BD189" t="str">
        <v xml:space="preserve">0 | </v>
      </c>
      <c r="BE189" t="str">
        <v xml:space="preserve">0 | </v>
      </c>
      <c r="BF189" t="str">
        <v xml:space="preserve">0 | </v>
      </c>
      <c r="BG189" t="str">
        <v xml:space="preserve">0 | </v>
      </c>
      <c r="BH189" t="str">
        <v xml:space="preserve">0 | </v>
      </c>
      <c r="BI189" t="str">
        <v xml:space="preserve">0 | </v>
      </c>
      <c r="BJ189" t="str">
        <v xml:space="preserve">0 | </v>
      </c>
      <c r="BK189" t="str">
        <v xml:space="preserve">0 | </v>
      </c>
      <c r="BL189" t="str">
        <v xml:space="preserve">0 | </v>
      </c>
      <c r="BM189" t="str">
        <v xml:space="preserve">0 | </v>
      </c>
      <c r="BN189" t="str">
        <v xml:space="preserve">0 | </v>
      </c>
      <c r="BO189" t="str">
        <v xml:space="preserve">0 | </v>
      </c>
      <c r="BP189" t="str">
        <v xml:space="preserve">0 | </v>
      </c>
      <c r="BQ189" t="str">
        <v xml:space="preserve">0 | </v>
      </c>
      <c r="BR189" t="str">
        <v xml:space="preserve">0 | </v>
      </c>
      <c r="BS189" t="str">
        <v xml:space="preserve">0 | </v>
      </c>
      <c r="BT189" t="str">
        <v xml:space="preserve">0 | </v>
      </c>
      <c r="BU189" t="str">
        <v xml:space="preserve">0 | </v>
      </c>
      <c r="BV189" t="str">
        <v xml:space="preserve">0 | </v>
      </c>
      <c r="BW189" t="str">
        <v xml:space="preserve">0 | </v>
      </c>
      <c r="BX189" t="str">
        <v xml:space="preserve">0 | </v>
      </c>
      <c r="BY189" t="str">
        <v xml:space="preserve">0 | </v>
      </c>
      <c r="BZ189" t="str">
        <v xml:space="preserve">0 | </v>
      </c>
      <c r="CA189" t="str">
        <v xml:space="preserve">0 | </v>
      </c>
      <c r="CB189" t="str">
        <v xml:space="preserve">0 | </v>
      </c>
      <c r="CC189" t="str">
        <v xml:space="preserve">0 | </v>
      </c>
      <c r="CD189" t="str">
        <v xml:space="preserve">0 | </v>
      </c>
      <c r="CE189" t="str">
        <v xml:space="preserve">0 | </v>
      </c>
      <c r="CF189" t="str">
        <v xml:space="preserve">0 | </v>
      </c>
      <c r="CG189" t="str">
        <v xml:space="preserve">0 | </v>
      </c>
      <c r="CH189" t="str">
        <v xml:space="preserve">0 | </v>
      </c>
      <c r="CI189" t="str">
        <v xml:space="preserve">0 | </v>
      </c>
      <c r="CJ189" t="str">
        <v xml:space="preserve">0 | </v>
      </c>
      <c r="CK189" t="str">
        <v xml:space="preserve">0 | </v>
      </c>
      <c r="CL189" t="str">
        <v xml:space="preserve">0 | </v>
      </c>
      <c r="CM189" t="str">
        <v xml:space="preserve">0 | </v>
      </c>
      <c r="CN189" t="str">
        <v xml:space="preserve">0 | </v>
      </c>
      <c r="CO189" t="str">
        <v xml:space="preserve">0 | </v>
      </c>
      <c r="CP189" t="str">
        <v xml:space="preserve">0 | </v>
      </c>
      <c r="CQ189" t="str">
        <v xml:space="preserve">0 | </v>
      </c>
      <c r="CR189" t="str">
        <v xml:space="preserve">0 | </v>
      </c>
      <c r="CS189" t="str">
        <v xml:space="preserve">0 | </v>
      </c>
      <c r="CT189" t="str">
        <v xml:space="preserve">0 | </v>
      </c>
      <c r="CU189" t="str">
        <v xml:space="preserve">0 | </v>
      </c>
      <c r="CV189" t="str">
        <v xml:space="preserve">0 | </v>
      </c>
      <c r="CW189" t="str">
        <v xml:space="preserve">0 | </v>
      </c>
      <c r="CX189" t="str">
        <v xml:space="preserve">0 | </v>
      </c>
      <c r="DQ189" cm="1">
        <f t="array" ref="DQ189:HM189">TRANSPOSE(_xlfn._xlws.SORT(_xlfn._xlws.FILTER(initialConditions[initial_conditions_level],initialConditions[experiment_ID]=A189)))</f>
        <v>0</v>
      </c>
      <c r="DR189">
        <v>0</v>
      </c>
      <c r="DS189">
        <v>0</v>
      </c>
      <c r="DT189">
        <v>0</v>
      </c>
      <c r="DU189">
        <v>0</v>
      </c>
      <c r="DV189">
        <v>0</v>
      </c>
      <c r="DW189">
        <v>0</v>
      </c>
      <c r="DX189">
        <v>0</v>
      </c>
      <c r="DY189">
        <v>0</v>
      </c>
      <c r="DZ189">
        <v>0</v>
      </c>
      <c r="EA189">
        <v>0</v>
      </c>
      <c r="EB189">
        <v>0</v>
      </c>
      <c r="EC189">
        <v>0</v>
      </c>
      <c r="ED189">
        <v>0</v>
      </c>
      <c r="EE189">
        <v>0</v>
      </c>
      <c r="EF189">
        <v>0</v>
      </c>
      <c r="EG189">
        <v>0</v>
      </c>
      <c r="EH189">
        <v>0</v>
      </c>
      <c r="EI189">
        <v>0</v>
      </c>
      <c r="EJ189">
        <v>0</v>
      </c>
      <c r="EK189">
        <v>0</v>
      </c>
      <c r="EL189">
        <v>0</v>
      </c>
      <c r="EM189">
        <v>0</v>
      </c>
      <c r="EN189">
        <v>0</v>
      </c>
      <c r="EO189">
        <v>0</v>
      </c>
      <c r="EP189">
        <v>0</v>
      </c>
      <c r="EQ189">
        <v>0</v>
      </c>
      <c r="ER189">
        <v>0</v>
      </c>
      <c r="ES189">
        <v>0</v>
      </c>
      <c r="ET189">
        <v>0</v>
      </c>
      <c r="EU189">
        <v>0</v>
      </c>
      <c r="EV189">
        <v>0</v>
      </c>
      <c r="EW189">
        <v>0</v>
      </c>
      <c r="EX189">
        <v>0</v>
      </c>
      <c r="EY189">
        <v>0</v>
      </c>
      <c r="EZ189">
        <v>0</v>
      </c>
      <c r="FA189">
        <v>0</v>
      </c>
      <c r="FB189">
        <v>0</v>
      </c>
      <c r="FC189">
        <v>0</v>
      </c>
      <c r="FD189">
        <v>0</v>
      </c>
      <c r="FE189">
        <v>0</v>
      </c>
      <c r="FF189">
        <v>0</v>
      </c>
      <c r="FG189">
        <v>0</v>
      </c>
      <c r="FH189">
        <v>0</v>
      </c>
      <c r="FI189">
        <v>0</v>
      </c>
      <c r="FJ189">
        <v>0</v>
      </c>
      <c r="FK189">
        <v>0</v>
      </c>
      <c r="FL189">
        <v>0</v>
      </c>
      <c r="FM189">
        <v>0</v>
      </c>
      <c r="FN189">
        <v>0</v>
      </c>
      <c r="FO189">
        <v>0</v>
      </c>
      <c r="FP189">
        <v>0</v>
      </c>
      <c r="FQ189">
        <v>0</v>
      </c>
      <c r="FR189">
        <v>0</v>
      </c>
      <c r="FS189">
        <v>0</v>
      </c>
      <c r="FT189">
        <v>0</v>
      </c>
      <c r="FU189">
        <v>0</v>
      </c>
      <c r="FV189">
        <v>0</v>
      </c>
      <c r="FW189">
        <v>0</v>
      </c>
      <c r="FX189">
        <v>0</v>
      </c>
      <c r="FY189">
        <v>0</v>
      </c>
      <c r="FZ189">
        <v>0</v>
      </c>
      <c r="GA189">
        <v>0</v>
      </c>
      <c r="GB189">
        <v>0</v>
      </c>
      <c r="GC189">
        <v>0</v>
      </c>
      <c r="GD189">
        <v>0</v>
      </c>
      <c r="GE189">
        <v>0</v>
      </c>
      <c r="GF189">
        <v>0</v>
      </c>
      <c r="GG189">
        <v>0</v>
      </c>
      <c r="GH189">
        <v>0</v>
      </c>
      <c r="GI189">
        <v>0</v>
      </c>
      <c r="GJ189">
        <v>0</v>
      </c>
      <c r="GK189">
        <v>0</v>
      </c>
      <c r="GL189">
        <v>0</v>
      </c>
      <c r="GM189">
        <v>0</v>
      </c>
      <c r="GN189">
        <v>0</v>
      </c>
      <c r="GO189">
        <v>0</v>
      </c>
      <c r="GP189">
        <v>0</v>
      </c>
      <c r="GQ189">
        <v>0</v>
      </c>
      <c r="GR189">
        <v>0</v>
      </c>
      <c r="GS189">
        <v>0</v>
      </c>
      <c r="GT189">
        <v>0</v>
      </c>
      <c r="GU189">
        <v>0</v>
      </c>
      <c r="GV189">
        <v>0</v>
      </c>
      <c r="GW189">
        <v>0</v>
      </c>
      <c r="GX189">
        <v>0</v>
      </c>
      <c r="GY189">
        <v>0</v>
      </c>
      <c r="GZ189">
        <v>0</v>
      </c>
      <c r="HA189">
        <v>0</v>
      </c>
      <c r="HB189">
        <v>0</v>
      </c>
      <c r="HC189">
        <v>0</v>
      </c>
      <c r="HD189">
        <v>0</v>
      </c>
      <c r="HE189">
        <v>0</v>
      </c>
      <c r="HF189">
        <v>0</v>
      </c>
      <c r="HG189">
        <v>0</v>
      </c>
      <c r="HH189">
        <v>0</v>
      </c>
      <c r="HI189">
        <v>0</v>
      </c>
      <c r="HJ189">
        <v>0</v>
      </c>
      <c r="HK189">
        <v>0</v>
      </c>
      <c r="HL189">
        <v>0</v>
      </c>
      <c r="HM189" t="str">
        <v/>
      </c>
    </row>
    <row r="190" spans="2:221" x14ac:dyDescent="0.35">
      <c r="B190" t="str" cm="1">
        <f t="array" ref="B190:CX190">TRANSPOSE(_xlfn._xlws.SORT(_xlfn._xlws.FILTER(initialConditions[initial_conditions_level]&amp;" | "&amp;initialConditions[initial_conditions_name],initialConditions[experiment_ID]=A190)))</f>
        <v xml:space="preserve"> | </v>
      </c>
      <c r="C190" t="str">
        <v xml:space="preserve">0 | </v>
      </c>
      <c r="D190" t="str">
        <v xml:space="preserve">0 | </v>
      </c>
      <c r="E190" t="str">
        <v xml:space="preserve">0 | </v>
      </c>
      <c r="F190" t="str">
        <v xml:space="preserve">0 | </v>
      </c>
      <c r="G190" t="str">
        <v xml:space="preserve">0 | </v>
      </c>
      <c r="H190" t="str">
        <v xml:space="preserve">0 | </v>
      </c>
      <c r="I190" t="str">
        <v xml:space="preserve">0 | </v>
      </c>
      <c r="J190" t="str">
        <v xml:space="preserve">0 | </v>
      </c>
      <c r="K190" t="str">
        <v xml:space="preserve">0 | </v>
      </c>
      <c r="L190" t="str">
        <v xml:space="preserve">0 | </v>
      </c>
      <c r="M190" t="str">
        <v xml:space="preserve">0 | </v>
      </c>
      <c r="N190" t="str">
        <v xml:space="preserve">0 | </v>
      </c>
      <c r="O190" t="str">
        <v xml:space="preserve">0 | </v>
      </c>
      <c r="P190" t="str">
        <v xml:space="preserve">0 | </v>
      </c>
      <c r="Q190" t="str">
        <v xml:space="preserve">0 | </v>
      </c>
      <c r="R190" t="str">
        <v xml:space="preserve">0 | </v>
      </c>
      <c r="S190" t="str">
        <v xml:space="preserve">0 | </v>
      </c>
      <c r="T190" t="str">
        <v xml:space="preserve">0 | </v>
      </c>
      <c r="U190" t="str">
        <v xml:space="preserve">0 | </v>
      </c>
      <c r="V190" t="str">
        <v xml:space="preserve">0 | </v>
      </c>
      <c r="W190" t="str">
        <v xml:space="preserve">0 | </v>
      </c>
      <c r="X190" t="str">
        <v xml:space="preserve">0 | </v>
      </c>
      <c r="Y190" t="str">
        <v xml:space="preserve">0 | </v>
      </c>
      <c r="Z190" t="str">
        <v xml:space="preserve">0 | </v>
      </c>
      <c r="AA190" t="str">
        <v xml:space="preserve">0 | </v>
      </c>
      <c r="AB190" t="str">
        <v xml:space="preserve">0 | </v>
      </c>
      <c r="AC190" t="str">
        <v xml:space="preserve">0 | </v>
      </c>
      <c r="AD190" t="str">
        <v xml:space="preserve">0 | </v>
      </c>
      <c r="AE190" t="str">
        <v xml:space="preserve">0 | </v>
      </c>
      <c r="AF190" t="str">
        <v xml:space="preserve">0 | </v>
      </c>
      <c r="AG190" t="str">
        <v xml:space="preserve">0 | </v>
      </c>
      <c r="AH190" t="str">
        <v xml:space="preserve">0 | </v>
      </c>
      <c r="AI190" t="str">
        <v xml:space="preserve">0 | </v>
      </c>
      <c r="AJ190" t="str">
        <v xml:space="preserve">0 | </v>
      </c>
      <c r="AK190" t="str">
        <v xml:space="preserve">0 | </v>
      </c>
      <c r="AL190" t="str">
        <v xml:space="preserve">0 | </v>
      </c>
      <c r="AM190" t="str">
        <v xml:space="preserve">0 | </v>
      </c>
      <c r="AN190" t="str">
        <v xml:space="preserve">0 | </v>
      </c>
      <c r="AO190" t="str">
        <v xml:space="preserve">0 | </v>
      </c>
      <c r="AP190" t="str">
        <v xml:space="preserve">0 | </v>
      </c>
      <c r="AQ190" t="str">
        <v xml:space="preserve">0 | </v>
      </c>
      <c r="AR190" t="str">
        <v xml:space="preserve">0 | </v>
      </c>
      <c r="AS190" t="str">
        <v xml:space="preserve">0 | </v>
      </c>
      <c r="AT190" t="str">
        <v xml:space="preserve">0 | </v>
      </c>
      <c r="AU190" t="str">
        <v xml:space="preserve">0 | </v>
      </c>
      <c r="AV190" t="str">
        <v xml:space="preserve">0 | </v>
      </c>
      <c r="AW190" t="str">
        <v xml:space="preserve">0 | </v>
      </c>
      <c r="AX190" t="str">
        <v xml:space="preserve">0 | </v>
      </c>
      <c r="AY190" t="str">
        <v xml:space="preserve">0 | </v>
      </c>
      <c r="AZ190" t="str">
        <v xml:space="preserve">0 | </v>
      </c>
      <c r="BA190" t="str">
        <v xml:space="preserve">0 | </v>
      </c>
      <c r="BB190" t="str">
        <v xml:space="preserve">0 | </v>
      </c>
      <c r="BC190" t="str">
        <v xml:space="preserve">0 | </v>
      </c>
      <c r="BD190" t="str">
        <v xml:space="preserve">0 | </v>
      </c>
      <c r="BE190" t="str">
        <v xml:space="preserve">0 | </v>
      </c>
      <c r="BF190" t="str">
        <v xml:space="preserve">0 | </v>
      </c>
      <c r="BG190" t="str">
        <v xml:space="preserve">0 | </v>
      </c>
      <c r="BH190" t="str">
        <v xml:space="preserve">0 | </v>
      </c>
      <c r="BI190" t="str">
        <v xml:space="preserve">0 | </v>
      </c>
      <c r="BJ190" t="str">
        <v xml:space="preserve">0 | </v>
      </c>
      <c r="BK190" t="str">
        <v xml:space="preserve">0 | </v>
      </c>
      <c r="BL190" t="str">
        <v xml:space="preserve">0 | </v>
      </c>
      <c r="BM190" t="str">
        <v xml:space="preserve">0 | </v>
      </c>
      <c r="BN190" t="str">
        <v xml:space="preserve">0 | </v>
      </c>
      <c r="BO190" t="str">
        <v xml:space="preserve">0 | </v>
      </c>
      <c r="BP190" t="str">
        <v xml:space="preserve">0 | </v>
      </c>
      <c r="BQ190" t="str">
        <v xml:space="preserve">0 | </v>
      </c>
      <c r="BR190" t="str">
        <v xml:space="preserve">0 | </v>
      </c>
      <c r="BS190" t="str">
        <v xml:space="preserve">0 | </v>
      </c>
      <c r="BT190" t="str">
        <v xml:space="preserve">0 | </v>
      </c>
      <c r="BU190" t="str">
        <v xml:space="preserve">0 | </v>
      </c>
      <c r="BV190" t="str">
        <v xml:space="preserve">0 | </v>
      </c>
      <c r="BW190" t="str">
        <v xml:space="preserve">0 | </v>
      </c>
      <c r="BX190" t="str">
        <v xml:space="preserve">0 | </v>
      </c>
      <c r="BY190" t="str">
        <v xml:space="preserve">0 | </v>
      </c>
      <c r="BZ190" t="str">
        <v xml:space="preserve">0 | </v>
      </c>
      <c r="CA190" t="str">
        <v xml:space="preserve">0 | </v>
      </c>
      <c r="CB190" t="str">
        <v xml:space="preserve">0 | </v>
      </c>
      <c r="CC190" t="str">
        <v xml:space="preserve">0 | </v>
      </c>
      <c r="CD190" t="str">
        <v xml:space="preserve">0 | </v>
      </c>
      <c r="CE190" t="str">
        <v xml:space="preserve">0 | </v>
      </c>
      <c r="CF190" t="str">
        <v xml:space="preserve">0 | </v>
      </c>
      <c r="CG190" t="str">
        <v xml:space="preserve">0 | </v>
      </c>
      <c r="CH190" t="str">
        <v xml:space="preserve">0 | </v>
      </c>
      <c r="CI190" t="str">
        <v xml:space="preserve">0 | </v>
      </c>
      <c r="CJ190" t="str">
        <v xml:space="preserve">0 | </v>
      </c>
      <c r="CK190" t="str">
        <v xml:space="preserve">0 | </v>
      </c>
      <c r="CL190" t="str">
        <v xml:space="preserve">0 | </v>
      </c>
      <c r="CM190" t="str">
        <v xml:space="preserve">0 | </v>
      </c>
      <c r="CN190" t="str">
        <v xml:space="preserve">0 | </v>
      </c>
      <c r="CO190" t="str">
        <v xml:space="preserve">0 | </v>
      </c>
      <c r="CP190" t="str">
        <v xml:space="preserve">0 | </v>
      </c>
      <c r="CQ190" t="str">
        <v xml:space="preserve">0 | </v>
      </c>
      <c r="CR190" t="str">
        <v xml:space="preserve">0 | </v>
      </c>
      <c r="CS190" t="str">
        <v xml:space="preserve">0 | </v>
      </c>
      <c r="CT190" t="str">
        <v xml:space="preserve">0 | </v>
      </c>
      <c r="CU190" t="str">
        <v xml:space="preserve">0 | </v>
      </c>
      <c r="CV190" t="str">
        <v xml:space="preserve">0 | </v>
      </c>
      <c r="CW190" t="str">
        <v xml:space="preserve">0 | </v>
      </c>
      <c r="CX190" t="str">
        <v xml:space="preserve">0 | </v>
      </c>
      <c r="DQ190" cm="1">
        <f t="array" ref="DQ190:HM190">TRANSPOSE(_xlfn._xlws.SORT(_xlfn._xlws.FILTER(initialConditions[initial_conditions_level],initialConditions[experiment_ID]=A190)))</f>
        <v>0</v>
      </c>
      <c r="DR190">
        <v>0</v>
      </c>
      <c r="DS190">
        <v>0</v>
      </c>
      <c r="DT190">
        <v>0</v>
      </c>
      <c r="DU190">
        <v>0</v>
      </c>
      <c r="DV190">
        <v>0</v>
      </c>
      <c r="DW190">
        <v>0</v>
      </c>
      <c r="DX190">
        <v>0</v>
      </c>
      <c r="DY190">
        <v>0</v>
      </c>
      <c r="DZ190">
        <v>0</v>
      </c>
      <c r="EA190">
        <v>0</v>
      </c>
      <c r="EB190">
        <v>0</v>
      </c>
      <c r="EC190">
        <v>0</v>
      </c>
      <c r="ED190">
        <v>0</v>
      </c>
      <c r="EE190">
        <v>0</v>
      </c>
      <c r="EF190">
        <v>0</v>
      </c>
      <c r="EG190">
        <v>0</v>
      </c>
      <c r="EH190">
        <v>0</v>
      </c>
      <c r="EI190">
        <v>0</v>
      </c>
      <c r="EJ190">
        <v>0</v>
      </c>
      <c r="EK190">
        <v>0</v>
      </c>
      <c r="EL190">
        <v>0</v>
      </c>
      <c r="EM190">
        <v>0</v>
      </c>
      <c r="EN190">
        <v>0</v>
      </c>
      <c r="EO190">
        <v>0</v>
      </c>
      <c r="EP190">
        <v>0</v>
      </c>
      <c r="EQ190">
        <v>0</v>
      </c>
      <c r="ER190">
        <v>0</v>
      </c>
      <c r="ES190">
        <v>0</v>
      </c>
      <c r="ET190">
        <v>0</v>
      </c>
      <c r="EU190">
        <v>0</v>
      </c>
      <c r="EV190">
        <v>0</v>
      </c>
      <c r="EW190">
        <v>0</v>
      </c>
      <c r="EX190">
        <v>0</v>
      </c>
      <c r="EY190">
        <v>0</v>
      </c>
      <c r="EZ190">
        <v>0</v>
      </c>
      <c r="FA190">
        <v>0</v>
      </c>
      <c r="FB190">
        <v>0</v>
      </c>
      <c r="FC190">
        <v>0</v>
      </c>
      <c r="FD190">
        <v>0</v>
      </c>
      <c r="FE190">
        <v>0</v>
      </c>
      <c r="FF190">
        <v>0</v>
      </c>
      <c r="FG190">
        <v>0</v>
      </c>
      <c r="FH190">
        <v>0</v>
      </c>
      <c r="FI190">
        <v>0</v>
      </c>
      <c r="FJ190">
        <v>0</v>
      </c>
      <c r="FK190">
        <v>0</v>
      </c>
      <c r="FL190">
        <v>0</v>
      </c>
      <c r="FM190">
        <v>0</v>
      </c>
      <c r="FN190">
        <v>0</v>
      </c>
      <c r="FO190">
        <v>0</v>
      </c>
      <c r="FP190">
        <v>0</v>
      </c>
      <c r="FQ190">
        <v>0</v>
      </c>
      <c r="FR190">
        <v>0</v>
      </c>
      <c r="FS190">
        <v>0</v>
      </c>
      <c r="FT190">
        <v>0</v>
      </c>
      <c r="FU190">
        <v>0</v>
      </c>
      <c r="FV190">
        <v>0</v>
      </c>
      <c r="FW190">
        <v>0</v>
      </c>
      <c r="FX190">
        <v>0</v>
      </c>
      <c r="FY190">
        <v>0</v>
      </c>
      <c r="FZ190">
        <v>0</v>
      </c>
      <c r="GA190">
        <v>0</v>
      </c>
      <c r="GB190">
        <v>0</v>
      </c>
      <c r="GC190">
        <v>0</v>
      </c>
      <c r="GD190">
        <v>0</v>
      </c>
      <c r="GE190">
        <v>0</v>
      </c>
      <c r="GF190">
        <v>0</v>
      </c>
      <c r="GG190">
        <v>0</v>
      </c>
      <c r="GH190">
        <v>0</v>
      </c>
      <c r="GI190">
        <v>0</v>
      </c>
      <c r="GJ190">
        <v>0</v>
      </c>
      <c r="GK190">
        <v>0</v>
      </c>
      <c r="GL190">
        <v>0</v>
      </c>
      <c r="GM190">
        <v>0</v>
      </c>
      <c r="GN190">
        <v>0</v>
      </c>
      <c r="GO190">
        <v>0</v>
      </c>
      <c r="GP190">
        <v>0</v>
      </c>
      <c r="GQ190">
        <v>0</v>
      </c>
      <c r="GR190">
        <v>0</v>
      </c>
      <c r="GS190">
        <v>0</v>
      </c>
      <c r="GT190">
        <v>0</v>
      </c>
      <c r="GU190">
        <v>0</v>
      </c>
      <c r="GV190">
        <v>0</v>
      </c>
      <c r="GW190">
        <v>0</v>
      </c>
      <c r="GX190">
        <v>0</v>
      </c>
      <c r="GY190">
        <v>0</v>
      </c>
      <c r="GZ190">
        <v>0</v>
      </c>
      <c r="HA190">
        <v>0</v>
      </c>
      <c r="HB190">
        <v>0</v>
      </c>
      <c r="HC190">
        <v>0</v>
      </c>
      <c r="HD190">
        <v>0</v>
      </c>
      <c r="HE190">
        <v>0</v>
      </c>
      <c r="HF190">
        <v>0</v>
      </c>
      <c r="HG190">
        <v>0</v>
      </c>
      <c r="HH190">
        <v>0</v>
      </c>
      <c r="HI190">
        <v>0</v>
      </c>
      <c r="HJ190">
        <v>0</v>
      </c>
      <c r="HK190">
        <v>0</v>
      </c>
      <c r="HL190">
        <v>0</v>
      </c>
      <c r="HM190" t="str">
        <v/>
      </c>
    </row>
    <row r="191" spans="2:221" x14ac:dyDescent="0.35">
      <c r="B191" t="str" cm="1">
        <f t="array" ref="B191:CX191">TRANSPOSE(_xlfn._xlws.SORT(_xlfn._xlws.FILTER(initialConditions[initial_conditions_level]&amp;" | "&amp;initialConditions[initial_conditions_name],initialConditions[experiment_ID]=A191)))</f>
        <v xml:space="preserve"> | </v>
      </c>
      <c r="C191" t="str">
        <v xml:space="preserve">0 | </v>
      </c>
      <c r="D191" t="str">
        <v xml:space="preserve">0 | </v>
      </c>
      <c r="E191" t="str">
        <v xml:space="preserve">0 | </v>
      </c>
      <c r="F191" t="str">
        <v xml:space="preserve">0 | </v>
      </c>
      <c r="G191" t="str">
        <v xml:space="preserve">0 | </v>
      </c>
      <c r="H191" t="str">
        <v xml:space="preserve">0 | </v>
      </c>
      <c r="I191" t="str">
        <v xml:space="preserve">0 | </v>
      </c>
      <c r="J191" t="str">
        <v xml:space="preserve">0 | </v>
      </c>
      <c r="K191" t="str">
        <v xml:space="preserve">0 | </v>
      </c>
      <c r="L191" t="str">
        <v xml:space="preserve">0 | </v>
      </c>
      <c r="M191" t="str">
        <v xml:space="preserve">0 | </v>
      </c>
      <c r="N191" t="str">
        <v xml:space="preserve">0 | </v>
      </c>
      <c r="O191" t="str">
        <v xml:space="preserve">0 | </v>
      </c>
      <c r="P191" t="str">
        <v xml:space="preserve">0 | </v>
      </c>
      <c r="Q191" t="str">
        <v xml:space="preserve">0 | </v>
      </c>
      <c r="R191" t="str">
        <v xml:space="preserve">0 | </v>
      </c>
      <c r="S191" t="str">
        <v xml:space="preserve">0 | </v>
      </c>
      <c r="T191" t="str">
        <v xml:space="preserve">0 | </v>
      </c>
      <c r="U191" t="str">
        <v xml:space="preserve">0 | </v>
      </c>
      <c r="V191" t="str">
        <v xml:space="preserve">0 | </v>
      </c>
      <c r="W191" t="str">
        <v xml:space="preserve">0 | </v>
      </c>
      <c r="X191" t="str">
        <v xml:space="preserve">0 | </v>
      </c>
      <c r="Y191" t="str">
        <v xml:space="preserve">0 | </v>
      </c>
      <c r="Z191" t="str">
        <v xml:space="preserve">0 | </v>
      </c>
      <c r="AA191" t="str">
        <v xml:space="preserve">0 | </v>
      </c>
      <c r="AB191" t="str">
        <v xml:space="preserve">0 | </v>
      </c>
      <c r="AC191" t="str">
        <v xml:space="preserve">0 | </v>
      </c>
      <c r="AD191" t="str">
        <v xml:space="preserve">0 | </v>
      </c>
      <c r="AE191" t="str">
        <v xml:space="preserve">0 | </v>
      </c>
      <c r="AF191" t="str">
        <v xml:space="preserve">0 | </v>
      </c>
      <c r="AG191" t="str">
        <v xml:space="preserve">0 | </v>
      </c>
      <c r="AH191" t="str">
        <v xml:space="preserve">0 | </v>
      </c>
      <c r="AI191" t="str">
        <v xml:space="preserve">0 | </v>
      </c>
      <c r="AJ191" t="str">
        <v xml:space="preserve">0 | </v>
      </c>
      <c r="AK191" t="str">
        <v xml:space="preserve">0 | </v>
      </c>
      <c r="AL191" t="str">
        <v xml:space="preserve">0 | </v>
      </c>
      <c r="AM191" t="str">
        <v xml:space="preserve">0 | </v>
      </c>
      <c r="AN191" t="str">
        <v xml:space="preserve">0 | </v>
      </c>
      <c r="AO191" t="str">
        <v xml:space="preserve">0 | </v>
      </c>
      <c r="AP191" t="str">
        <v xml:space="preserve">0 | </v>
      </c>
      <c r="AQ191" t="str">
        <v xml:space="preserve">0 | </v>
      </c>
      <c r="AR191" t="str">
        <v xml:space="preserve">0 | </v>
      </c>
      <c r="AS191" t="str">
        <v xml:space="preserve">0 | </v>
      </c>
      <c r="AT191" t="str">
        <v xml:space="preserve">0 | </v>
      </c>
      <c r="AU191" t="str">
        <v xml:space="preserve">0 | </v>
      </c>
      <c r="AV191" t="str">
        <v xml:space="preserve">0 | </v>
      </c>
      <c r="AW191" t="str">
        <v xml:space="preserve">0 | </v>
      </c>
      <c r="AX191" t="str">
        <v xml:space="preserve">0 | </v>
      </c>
      <c r="AY191" t="str">
        <v xml:space="preserve">0 | </v>
      </c>
      <c r="AZ191" t="str">
        <v xml:space="preserve">0 | </v>
      </c>
      <c r="BA191" t="str">
        <v xml:space="preserve">0 | </v>
      </c>
      <c r="BB191" t="str">
        <v xml:space="preserve">0 | </v>
      </c>
      <c r="BC191" t="str">
        <v xml:space="preserve">0 | </v>
      </c>
      <c r="BD191" t="str">
        <v xml:space="preserve">0 | </v>
      </c>
      <c r="BE191" t="str">
        <v xml:space="preserve">0 | </v>
      </c>
      <c r="BF191" t="str">
        <v xml:space="preserve">0 | </v>
      </c>
      <c r="BG191" t="str">
        <v xml:space="preserve">0 | </v>
      </c>
      <c r="BH191" t="str">
        <v xml:space="preserve">0 | </v>
      </c>
      <c r="BI191" t="str">
        <v xml:space="preserve">0 | </v>
      </c>
      <c r="BJ191" t="str">
        <v xml:space="preserve">0 | </v>
      </c>
      <c r="BK191" t="str">
        <v xml:space="preserve">0 | </v>
      </c>
      <c r="BL191" t="str">
        <v xml:space="preserve">0 | </v>
      </c>
      <c r="BM191" t="str">
        <v xml:space="preserve">0 | </v>
      </c>
      <c r="BN191" t="str">
        <v xml:space="preserve">0 | </v>
      </c>
      <c r="BO191" t="str">
        <v xml:space="preserve">0 | </v>
      </c>
      <c r="BP191" t="str">
        <v xml:space="preserve">0 | </v>
      </c>
      <c r="BQ191" t="str">
        <v xml:space="preserve">0 | </v>
      </c>
      <c r="BR191" t="str">
        <v xml:space="preserve">0 | </v>
      </c>
      <c r="BS191" t="str">
        <v xml:space="preserve">0 | </v>
      </c>
      <c r="BT191" t="str">
        <v xml:space="preserve">0 | </v>
      </c>
      <c r="BU191" t="str">
        <v xml:space="preserve">0 | </v>
      </c>
      <c r="BV191" t="str">
        <v xml:space="preserve">0 | </v>
      </c>
      <c r="BW191" t="str">
        <v xml:space="preserve">0 | </v>
      </c>
      <c r="BX191" t="str">
        <v xml:space="preserve">0 | </v>
      </c>
      <c r="BY191" t="str">
        <v xml:space="preserve">0 | </v>
      </c>
      <c r="BZ191" t="str">
        <v xml:space="preserve">0 | </v>
      </c>
      <c r="CA191" t="str">
        <v xml:space="preserve">0 | </v>
      </c>
      <c r="CB191" t="str">
        <v xml:space="preserve">0 | </v>
      </c>
      <c r="CC191" t="str">
        <v xml:space="preserve">0 | </v>
      </c>
      <c r="CD191" t="str">
        <v xml:space="preserve">0 | </v>
      </c>
      <c r="CE191" t="str">
        <v xml:space="preserve">0 | </v>
      </c>
      <c r="CF191" t="str">
        <v xml:space="preserve">0 | </v>
      </c>
      <c r="CG191" t="str">
        <v xml:space="preserve">0 | </v>
      </c>
      <c r="CH191" t="str">
        <v xml:space="preserve">0 | </v>
      </c>
      <c r="CI191" t="str">
        <v xml:space="preserve">0 | </v>
      </c>
      <c r="CJ191" t="str">
        <v xml:space="preserve">0 | </v>
      </c>
      <c r="CK191" t="str">
        <v xml:space="preserve">0 | </v>
      </c>
      <c r="CL191" t="str">
        <v xml:space="preserve">0 | </v>
      </c>
      <c r="CM191" t="str">
        <v xml:space="preserve">0 | </v>
      </c>
      <c r="CN191" t="str">
        <v xml:space="preserve">0 | </v>
      </c>
      <c r="CO191" t="str">
        <v xml:space="preserve">0 | </v>
      </c>
      <c r="CP191" t="str">
        <v xml:space="preserve">0 | </v>
      </c>
      <c r="CQ191" t="str">
        <v xml:space="preserve">0 | </v>
      </c>
      <c r="CR191" t="str">
        <v xml:space="preserve">0 | </v>
      </c>
      <c r="CS191" t="str">
        <v xml:space="preserve">0 | </v>
      </c>
      <c r="CT191" t="str">
        <v xml:space="preserve">0 | </v>
      </c>
      <c r="CU191" t="str">
        <v xml:space="preserve">0 | </v>
      </c>
      <c r="CV191" t="str">
        <v xml:space="preserve">0 | </v>
      </c>
      <c r="CW191" t="str">
        <v xml:space="preserve">0 | </v>
      </c>
      <c r="CX191" t="str">
        <v xml:space="preserve">0 | </v>
      </c>
      <c r="DQ191" cm="1">
        <f t="array" ref="DQ191:HM191">TRANSPOSE(_xlfn._xlws.SORT(_xlfn._xlws.FILTER(initialConditions[initial_conditions_level],initialConditions[experiment_ID]=A191)))</f>
        <v>0</v>
      </c>
      <c r="DR191">
        <v>0</v>
      </c>
      <c r="DS191">
        <v>0</v>
      </c>
      <c r="DT191">
        <v>0</v>
      </c>
      <c r="DU191">
        <v>0</v>
      </c>
      <c r="DV191">
        <v>0</v>
      </c>
      <c r="DW191">
        <v>0</v>
      </c>
      <c r="DX191">
        <v>0</v>
      </c>
      <c r="DY191">
        <v>0</v>
      </c>
      <c r="DZ191">
        <v>0</v>
      </c>
      <c r="EA191">
        <v>0</v>
      </c>
      <c r="EB191">
        <v>0</v>
      </c>
      <c r="EC191">
        <v>0</v>
      </c>
      <c r="ED191">
        <v>0</v>
      </c>
      <c r="EE191">
        <v>0</v>
      </c>
      <c r="EF191">
        <v>0</v>
      </c>
      <c r="EG191">
        <v>0</v>
      </c>
      <c r="EH191">
        <v>0</v>
      </c>
      <c r="EI191">
        <v>0</v>
      </c>
      <c r="EJ191">
        <v>0</v>
      </c>
      <c r="EK191">
        <v>0</v>
      </c>
      <c r="EL191">
        <v>0</v>
      </c>
      <c r="EM191">
        <v>0</v>
      </c>
      <c r="EN191">
        <v>0</v>
      </c>
      <c r="EO191">
        <v>0</v>
      </c>
      <c r="EP191">
        <v>0</v>
      </c>
      <c r="EQ191">
        <v>0</v>
      </c>
      <c r="ER191">
        <v>0</v>
      </c>
      <c r="ES191">
        <v>0</v>
      </c>
      <c r="ET191">
        <v>0</v>
      </c>
      <c r="EU191">
        <v>0</v>
      </c>
      <c r="EV191">
        <v>0</v>
      </c>
      <c r="EW191">
        <v>0</v>
      </c>
      <c r="EX191">
        <v>0</v>
      </c>
      <c r="EY191">
        <v>0</v>
      </c>
      <c r="EZ191">
        <v>0</v>
      </c>
      <c r="FA191">
        <v>0</v>
      </c>
      <c r="FB191">
        <v>0</v>
      </c>
      <c r="FC191">
        <v>0</v>
      </c>
      <c r="FD191">
        <v>0</v>
      </c>
      <c r="FE191">
        <v>0</v>
      </c>
      <c r="FF191">
        <v>0</v>
      </c>
      <c r="FG191">
        <v>0</v>
      </c>
      <c r="FH191">
        <v>0</v>
      </c>
      <c r="FI191">
        <v>0</v>
      </c>
      <c r="FJ191">
        <v>0</v>
      </c>
      <c r="FK191">
        <v>0</v>
      </c>
      <c r="FL191">
        <v>0</v>
      </c>
      <c r="FM191">
        <v>0</v>
      </c>
      <c r="FN191">
        <v>0</v>
      </c>
      <c r="FO191">
        <v>0</v>
      </c>
      <c r="FP191">
        <v>0</v>
      </c>
      <c r="FQ191">
        <v>0</v>
      </c>
      <c r="FR191">
        <v>0</v>
      </c>
      <c r="FS191">
        <v>0</v>
      </c>
      <c r="FT191">
        <v>0</v>
      </c>
      <c r="FU191">
        <v>0</v>
      </c>
      <c r="FV191">
        <v>0</v>
      </c>
      <c r="FW191">
        <v>0</v>
      </c>
      <c r="FX191">
        <v>0</v>
      </c>
      <c r="FY191">
        <v>0</v>
      </c>
      <c r="FZ191">
        <v>0</v>
      </c>
      <c r="GA191">
        <v>0</v>
      </c>
      <c r="GB191">
        <v>0</v>
      </c>
      <c r="GC191">
        <v>0</v>
      </c>
      <c r="GD191">
        <v>0</v>
      </c>
      <c r="GE191">
        <v>0</v>
      </c>
      <c r="GF191">
        <v>0</v>
      </c>
      <c r="GG191">
        <v>0</v>
      </c>
      <c r="GH191">
        <v>0</v>
      </c>
      <c r="GI191">
        <v>0</v>
      </c>
      <c r="GJ191">
        <v>0</v>
      </c>
      <c r="GK191">
        <v>0</v>
      </c>
      <c r="GL191">
        <v>0</v>
      </c>
      <c r="GM191">
        <v>0</v>
      </c>
      <c r="GN191">
        <v>0</v>
      </c>
      <c r="GO191">
        <v>0</v>
      </c>
      <c r="GP191">
        <v>0</v>
      </c>
      <c r="GQ191">
        <v>0</v>
      </c>
      <c r="GR191">
        <v>0</v>
      </c>
      <c r="GS191">
        <v>0</v>
      </c>
      <c r="GT191">
        <v>0</v>
      </c>
      <c r="GU191">
        <v>0</v>
      </c>
      <c r="GV191">
        <v>0</v>
      </c>
      <c r="GW191">
        <v>0</v>
      </c>
      <c r="GX191">
        <v>0</v>
      </c>
      <c r="GY191">
        <v>0</v>
      </c>
      <c r="GZ191">
        <v>0</v>
      </c>
      <c r="HA191">
        <v>0</v>
      </c>
      <c r="HB191">
        <v>0</v>
      </c>
      <c r="HC191">
        <v>0</v>
      </c>
      <c r="HD191">
        <v>0</v>
      </c>
      <c r="HE191">
        <v>0</v>
      </c>
      <c r="HF191">
        <v>0</v>
      </c>
      <c r="HG191">
        <v>0</v>
      </c>
      <c r="HH191">
        <v>0</v>
      </c>
      <c r="HI191">
        <v>0</v>
      </c>
      <c r="HJ191">
        <v>0</v>
      </c>
      <c r="HK191">
        <v>0</v>
      </c>
      <c r="HL191">
        <v>0</v>
      </c>
      <c r="HM191" t="str">
        <v/>
      </c>
    </row>
    <row r="192" spans="2:221" x14ac:dyDescent="0.35">
      <c r="B192" t="str" cm="1">
        <f t="array" ref="B192:CX192">TRANSPOSE(_xlfn._xlws.SORT(_xlfn._xlws.FILTER(initialConditions[initial_conditions_level]&amp;" | "&amp;initialConditions[initial_conditions_name],initialConditions[experiment_ID]=A192)))</f>
        <v xml:space="preserve"> | </v>
      </c>
      <c r="C192" t="str">
        <v xml:space="preserve">0 | </v>
      </c>
      <c r="D192" t="str">
        <v xml:space="preserve">0 | </v>
      </c>
      <c r="E192" t="str">
        <v xml:space="preserve">0 | </v>
      </c>
      <c r="F192" t="str">
        <v xml:space="preserve">0 | </v>
      </c>
      <c r="G192" t="str">
        <v xml:space="preserve">0 | </v>
      </c>
      <c r="H192" t="str">
        <v xml:space="preserve">0 | </v>
      </c>
      <c r="I192" t="str">
        <v xml:space="preserve">0 | </v>
      </c>
      <c r="J192" t="str">
        <v xml:space="preserve">0 | </v>
      </c>
      <c r="K192" t="str">
        <v xml:space="preserve">0 | </v>
      </c>
      <c r="L192" t="str">
        <v xml:space="preserve">0 | </v>
      </c>
      <c r="M192" t="str">
        <v xml:space="preserve">0 | </v>
      </c>
      <c r="N192" t="str">
        <v xml:space="preserve">0 | </v>
      </c>
      <c r="O192" t="str">
        <v xml:space="preserve">0 | </v>
      </c>
      <c r="P192" t="str">
        <v xml:space="preserve">0 | </v>
      </c>
      <c r="Q192" t="str">
        <v xml:space="preserve">0 | </v>
      </c>
      <c r="R192" t="str">
        <v xml:space="preserve">0 | </v>
      </c>
      <c r="S192" t="str">
        <v xml:space="preserve">0 | </v>
      </c>
      <c r="T192" t="str">
        <v xml:space="preserve">0 | </v>
      </c>
      <c r="U192" t="str">
        <v xml:space="preserve">0 | </v>
      </c>
      <c r="V192" t="str">
        <v xml:space="preserve">0 | </v>
      </c>
      <c r="W192" t="str">
        <v xml:space="preserve">0 | </v>
      </c>
      <c r="X192" t="str">
        <v xml:space="preserve">0 | </v>
      </c>
      <c r="Y192" t="str">
        <v xml:space="preserve">0 | </v>
      </c>
      <c r="Z192" t="str">
        <v xml:space="preserve">0 | </v>
      </c>
      <c r="AA192" t="str">
        <v xml:space="preserve">0 | </v>
      </c>
      <c r="AB192" t="str">
        <v xml:space="preserve">0 | </v>
      </c>
      <c r="AC192" t="str">
        <v xml:space="preserve">0 | </v>
      </c>
      <c r="AD192" t="str">
        <v xml:space="preserve">0 | </v>
      </c>
      <c r="AE192" t="str">
        <v xml:space="preserve">0 | </v>
      </c>
      <c r="AF192" t="str">
        <v xml:space="preserve">0 | </v>
      </c>
      <c r="AG192" t="str">
        <v xml:space="preserve">0 | </v>
      </c>
      <c r="AH192" t="str">
        <v xml:space="preserve">0 | </v>
      </c>
      <c r="AI192" t="str">
        <v xml:space="preserve">0 | </v>
      </c>
      <c r="AJ192" t="str">
        <v xml:space="preserve">0 | </v>
      </c>
      <c r="AK192" t="str">
        <v xml:space="preserve">0 | </v>
      </c>
      <c r="AL192" t="str">
        <v xml:space="preserve">0 | </v>
      </c>
      <c r="AM192" t="str">
        <v xml:space="preserve">0 | </v>
      </c>
      <c r="AN192" t="str">
        <v xml:space="preserve">0 | </v>
      </c>
      <c r="AO192" t="str">
        <v xml:space="preserve">0 | </v>
      </c>
      <c r="AP192" t="str">
        <v xml:space="preserve">0 | </v>
      </c>
      <c r="AQ192" t="str">
        <v xml:space="preserve">0 | </v>
      </c>
      <c r="AR192" t="str">
        <v xml:space="preserve">0 | </v>
      </c>
      <c r="AS192" t="str">
        <v xml:space="preserve">0 | </v>
      </c>
      <c r="AT192" t="str">
        <v xml:space="preserve">0 | </v>
      </c>
      <c r="AU192" t="str">
        <v xml:space="preserve">0 | </v>
      </c>
      <c r="AV192" t="str">
        <v xml:space="preserve">0 | </v>
      </c>
      <c r="AW192" t="str">
        <v xml:space="preserve">0 | </v>
      </c>
      <c r="AX192" t="str">
        <v xml:space="preserve">0 | </v>
      </c>
      <c r="AY192" t="str">
        <v xml:space="preserve">0 | </v>
      </c>
      <c r="AZ192" t="str">
        <v xml:space="preserve">0 | </v>
      </c>
      <c r="BA192" t="str">
        <v xml:space="preserve">0 | </v>
      </c>
      <c r="BB192" t="str">
        <v xml:space="preserve">0 | </v>
      </c>
      <c r="BC192" t="str">
        <v xml:space="preserve">0 | </v>
      </c>
      <c r="BD192" t="str">
        <v xml:space="preserve">0 | </v>
      </c>
      <c r="BE192" t="str">
        <v xml:space="preserve">0 | </v>
      </c>
      <c r="BF192" t="str">
        <v xml:space="preserve">0 | </v>
      </c>
      <c r="BG192" t="str">
        <v xml:space="preserve">0 | </v>
      </c>
      <c r="BH192" t="str">
        <v xml:space="preserve">0 | </v>
      </c>
      <c r="BI192" t="str">
        <v xml:space="preserve">0 | </v>
      </c>
      <c r="BJ192" t="str">
        <v xml:space="preserve">0 | </v>
      </c>
      <c r="BK192" t="str">
        <v xml:space="preserve">0 | </v>
      </c>
      <c r="BL192" t="str">
        <v xml:space="preserve">0 | </v>
      </c>
      <c r="BM192" t="str">
        <v xml:space="preserve">0 | </v>
      </c>
      <c r="BN192" t="str">
        <v xml:space="preserve">0 | </v>
      </c>
      <c r="BO192" t="str">
        <v xml:space="preserve">0 | </v>
      </c>
      <c r="BP192" t="str">
        <v xml:space="preserve">0 | </v>
      </c>
      <c r="BQ192" t="str">
        <v xml:space="preserve">0 | </v>
      </c>
      <c r="BR192" t="str">
        <v xml:space="preserve">0 | </v>
      </c>
      <c r="BS192" t="str">
        <v xml:space="preserve">0 | </v>
      </c>
      <c r="BT192" t="str">
        <v xml:space="preserve">0 | </v>
      </c>
      <c r="BU192" t="str">
        <v xml:space="preserve">0 | </v>
      </c>
      <c r="BV192" t="str">
        <v xml:space="preserve">0 | </v>
      </c>
      <c r="BW192" t="str">
        <v xml:space="preserve">0 | </v>
      </c>
      <c r="BX192" t="str">
        <v xml:space="preserve">0 | </v>
      </c>
      <c r="BY192" t="str">
        <v xml:space="preserve">0 | </v>
      </c>
      <c r="BZ192" t="str">
        <v xml:space="preserve">0 | </v>
      </c>
      <c r="CA192" t="str">
        <v xml:space="preserve">0 | </v>
      </c>
      <c r="CB192" t="str">
        <v xml:space="preserve">0 | </v>
      </c>
      <c r="CC192" t="str">
        <v xml:space="preserve">0 | </v>
      </c>
      <c r="CD192" t="str">
        <v xml:space="preserve">0 | </v>
      </c>
      <c r="CE192" t="str">
        <v xml:space="preserve">0 | </v>
      </c>
      <c r="CF192" t="str">
        <v xml:space="preserve">0 | </v>
      </c>
      <c r="CG192" t="str">
        <v xml:space="preserve">0 | </v>
      </c>
      <c r="CH192" t="str">
        <v xml:space="preserve">0 | </v>
      </c>
      <c r="CI192" t="str">
        <v xml:space="preserve">0 | </v>
      </c>
      <c r="CJ192" t="str">
        <v xml:space="preserve">0 | </v>
      </c>
      <c r="CK192" t="str">
        <v xml:space="preserve">0 | </v>
      </c>
      <c r="CL192" t="str">
        <v xml:space="preserve">0 | </v>
      </c>
      <c r="CM192" t="str">
        <v xml:space="preserve">0 | </v>
      </c>
      <c r="CN192" t="str">
        <v xml:space="preserve">0 | </v>
      </c>
      <c r="CO192" t="str">
        <v xml:space="preserve">0 | </v>
      </c>
      <c r="CP192" t="str">
        <v xml:space="preserve">0 | </v>
      </c>
      <c r="CQ192" t="str">
        <v xml:space="preserve">0 | </v>
      </c>
      <c r="CR192" t="str">
        <v xml:space="preserve">0 | </v>
      </c>
      <c r="CS192" t="str">
        <v xml:space="preserve">0 | </v>
      </c>
      <c r="CT192" t="str">
        <v xml:space="preserve">0 | </v>
      </c>
      <c r="CU192" t="str">
        <v xml:space="preserve">0 | </v>
      </c>
      <c r="CV192" t="str">
        <v xml:space="preserve">0 | </v>
      </c>
      <c r="CW192" t="str">
        <v xml:space="preserve">0 | </v>
      </c>
      <c r="CX192" t="str">
        <v xml:space="preserve">0 | </v>
      </c>
      <c r="DQ192" cm="1">
        <f t="array" ref="DQ192:HM192">TRANSPOSE(_xlfn._xlws.SORT(_xlfn._xlws.FILTER(initialConditions[initial_conditions_level],initialConditions[experiment_ID]=A192)))</f>
        <v>0</v>
      </c>
      <c r="DR192">
        <v>0</v>
      </c>
      <c r="DS192">
        <v>0</v>
      </c>
      <c r="DT192">
        <v>0</v>
      </c>
      <c r="DU192">
        <v>0</v>
      </c>
      <c r="DV192">
        <v>0</v>
      </c>
      <c r="DW192">
        <v>0</v>
      </c>
      <c r="DX192">
        <v>0</v>
      </c>
      <c r="DY192">
        <v>0</v>
      </c>
      <c r="DZ192">
        <v>0</v>
      </c>
      <c r="EA192">
        <v>0</v>
      </c>
      <c r="EB192">
        <v>0</v>
      </c>
      <c r="EC192">
        <v>0</v>
      </c>
      <c r="ED192">
        <v>0</v>
      </c>
      <c r="EE192">
        <v>0</v>
      </c>
      <c r="EF192">
        <v>0</v>
      </c>
      <c r="EG192">
        <v>0</v>
      </c>
      <c r="EH192">
        <v>0</v>
      </c>
      <c r="EI192">
        <v>0</v>
      </c>
      <c r="EJ192">
        <v>0</v>
      </c>
      <c r="EK192">
        <v>0</v>
      </c>
      <c r="EL192">
        <v>0</v>
      </c>
      <c r="EM192">
        <v>0</v>
      </c>
      <c r="EN192">
        <v>0</v>
      </c>
      <c r="EO192">
        <v>0</v>
      </c>
      <c r="EP192">
        <v>0</v>
      </c>
      <c r="EQ192">
        <v>0</v>
      </c>
      <c r="ER192">
        <v>0</v>
      </c>
      <c r="ES192">
        <v>0</v>
      </c>
      <c r="ET192">
        <v>0</v>
      </c>
      <c r="EU192">
        <v>0</v>
      </c>
      <c r="EV192">
        <v>0</v>
      </c>
      <c r="EW192">
        <v>0</v>
      </c>
      <c r="EX192">
        <v>0</v>
      </c>
      <c r="EY192">
        <v>0</v>
      </c>
      <c r="EZ192">
        <v>0</v>
      </c>
      <c r="FA192">
        <v>0</v>
      </c>
      <c r="FB192">
        <v>0</v>
      </c>
      <c r="FC192">
        <v>0</v>
      </c>
      <c r="FD192">
        <v>0</v>
      </c>
      <c r="FE192">
        <v>0</v>
      </c>
      <c r="FF192">
        <v>0</v>
      </c>
      <c r="FG192">
        <v>0</v>
      </c>
      <c r="FH192">
        <v>0</v>
      </c>
      <c r="FI192">
        <v>0</v>
      </c>
      <c r="FJ192">
        <v>0</v>
      </c>
      <c r="FK192">
        <v>0</v>
      </c>
      <c r="FL192">
        <v>0</v>
      </c>
      <c r="FM192">
        <v>0</v>
      </c>
      <c r="FN192">
        <v>0</v>
      </c>
      <c r="FO192">
        <v>0</v>
      </c>
      <c r="FP192">
        <v>0</v>
      </c>
      <c r="FQ192">
        <v>0</v>
      </c>
      <c r="FR192">
        <v>0</v>
      </c>
      <c r="FS192">
        <v>0</v>
      </c>
      <c r="FT192">
        <v>0</v>
      </c>
      <c r="FU192">
        <v>0</v>
      </c>
      <c r="FV192">
        <v>0</v>
      </c>
      <c r="FW192">
        <v>0</v>
      </c>
      <c r="FX192">
        <v>0</v>
      </c>
      <c r="FY192">
        <v>0</v>
      </c>
      <c r="FZ192">
        <v>0</v>
      </c>
      <c r="GA192">
        <v>0</v>
      </c>
      <c r="GB192">
        <v>0</v>
      </c>
      <c r="GC192">
        <v>0</v>
      </c>
      <c r="GD192">
        <v>0</v>
      </c>
      <c r="GE192">
        <v>0</v>
      </c>
      <c r="GF192">
        <v>0</v>
      </c>
      <c r="GG192">
        <v>0</v>
      </c>
      <c r="GH192">
        <v>0</v>
      </c>
      <c r="GI192">
        <v>0</v>
      </c>
      <c r="GJ192">
        <v>0</v>
      </c>
      <c r="GK192">
        <v>0</v>
      </c>
      <c r="GL192">
        <v>0</v>
      </c>
      <c r="GM192">
        <v>0</v>
      </c>
      <c r="GN192">
        <v>0</v>
      </c>
      <c r="GO192">
        <v>0</v>
      </c>
      <c r="GP192">
        <v>0</v>
      </c>
      <c r="GQ192">
        <v>0</v>
      </c>
      <c r="GR192">
        <v>0</v>
      </c>
      <c r="GS192">
        <v>0</v>
      </c>
      <c r="GT192">
        <v>0</v>
      </c>
      <c r="GU192">
        <v>0</v>
      </c>
      <c r="GV192">
        <v>0</v>
      </c>
      <c r="GW192">
        <v>0</v>
      </c>
      <c r="GX192">
        <v>0</v>
      </c>
      <c r="GY192">
        <v>0</v>
      </c>
      <c r="GZ192">
        <v>0</v>
      </c>
      <c r="HA192">
        <v>0</v>
      </c>
      <c r="HB192">
        <v>0</v>
      </c>
      <c r="HC192">
        <v>0</v>
      </c>
      <c r="HD192">
        <v>0</v>
      </c>
      <c r="HE192">
        <v>0</v>
      </c>
      <c r="HF192">
        <v>0</v>
      </c>
      <c r="HG192">
        <v>0</v>
      </c>
      <c r="HH192">
        <v>0</v>
      </c>
      <c r="HI192">
        <v>0</v>
      </c>
      <c r="HJ192">
        <v>0</v>
      </c>
      <c r="HK192">
        <v>0</v>
      </c>
      <c r="HL192">
        <v>0</v>
      </c>
      <c r="HM192" t="str">
        <v/>
      </c>
    </row>
    <row r="193" spans="2:221" x14ac:dyDescent="0.35">
      <c r="B193" t="str" cm="1">
        <f t="array" ref="B193:CX193">TRANSPOSE(_xlfn._xlws.SORT(_xlfn._xlws.FILTER(initialConditions[initial_conditions_level]&amp;" | "&amp;initialConditions[initial_conditions_name],initialConditions[experiment_ID]=A193)))</f>
        <v xml:space="preserve"> | </v>
      </c>
      <c r="C193" t="str">
        <v xml:space="preserve">0 | </v>
      </c>
      <c r="D193" t="str">
        <v xml:space="preserve">0 | </v>
      </c>
      <c r="E193" t="str">
        <v xml:space="preserve">0 | </v>
      </c>
      <c r="F193" t="str">
        <v xml:space="preserve">0 | </v>
      </c>
      <c r="G193" t="str">
        <v xml:space="preserve">0 | </v>
      </c>
      <c r="H193" t="str">
        <v xml:space="preserve">0 | </v>
      </c>
      <c r="I193" t="str">
        <v xml:space="preserve">0 | </v>
      </c>
      <c r="J193" t="str">
        <v xml:space="preserve">0 | </v>
      </c>
      <c r="K193" t="str">
        <v xml:space="preserve">0 | </v>
      </c>
      <c r="L193" t="str">
        <v xml:space="preserve">0 | </v>
      </c>
      <c r="M193" t="str">
        <v xml:space="preserve">0 | </v>
      </c>
      <c r="N193" t="str">
        <v xml:space="preserve">0 | </v>
      </c>
      <c r="O193" t="str">
        <v xml:space="preserve">0 | </v>
      </c>
      <c r="P193" t="str">
        <v xml:space="preserve">0 | </v>
      </c>
      <c r="Q193" t="str">
        <v xml:space="preserve">0 | </v>
      </c>
      <c r="R193" t="str">
        <v xml:space="preserve">0 | </v>
      </c>
      <c r="S193" t="str">
        <v xml:space="preserve">0 | </v>
      </c>
      <c r="T193" t="str">
        <v xml:space="preserve">0 | </v>
      </c>
      <c r="U193" t="str">
        <v xml:space="preserve">0 | </v>
      </c>
      <c r="V193" t="str">
        <v xml:space="preserve">0 | </v>
      </c>
      <c r="W193" t="str">
        <v xml:space="preserve">0 | </v>
      </c>
      <c r="X193" t="str">
        <v xml:space="preserve">0 | </v>
      </c>
      <c r="Y193" t="str">
        <v xml:space="preserve">0 | </v>
      </c>
      <c r="Z193" t="str">
        <v xml:space="preserve">0 | </v>
      </c>
      <c r="AA193" t="str">
        <v xml:space="preserve">0 | </v>
      </c>
      <c r="AB193" t="str">
        <v xml:space="preserve">0 | </v>
      </c>
      <c r="AC193" t="str">
        <v xml:space="preserve">0 | </v>
      </c>
      <c r="AD193" t="str">
        <v xml:space="preserve">0 | </v>
      </c>
      <c r="AE193" t="str">
        <v xml:space="preserve">0 | </v>
      </c>
      <c r="AF193" t="str">
        <v xml:space="preserve">0 | </v>
      </c>
      <c r="AG193" t="str">
        <v xml:space="preserve">0 | </v>
      </c>
      <c r="AH193" t="str">
        <v xml:space="preserve">0 | </v>
      </c>
      <c r="AI193" t="str">
        <v xml:space="preserve">0 | </v>
      </c>
      <c r="AJ193" t="str">
        <v xml:space="preserve">0 | </v>
      </c>
      <c r="AK193" t="str">
        <v xml:space="preserve">0 | </v>
      </c>
      <c r="AL193" t="str">
        <v xml:space="preserve">0 | </v>
      </c>
      <c r="AM193" t="str">
        <v xml:space="preserve">0 | </v>
      </c>
      <c r="AN193" t="str">
        <v xml:space="preserve">0 | </v>
      </c>
      <c r="AO193" t="str">
        <v xml:space="preserve">0 | </v>
      </c>
      <c r="AP193" t="str">
        <v xml:space="preserve">0 | </v>
      </c>
      <c r="AQ193" t="str">
        <v xml:space="preserve">0 | </v>
      </c>
      <c r="AR193" t="str">
        <v xml:space="preserve">0 | </v>
      </c>
      <c r="AS193" t="str">
        <v xml:space="preserve">0 | </v>
      </c>
      <c r="AT193" t="str">
        <v xml:space="preserve">0 | </v>
      </c>
      <c r="AU193" t="str">
        <v xml:space="preserve">0 | </v>
      </c>
      <c r="AV193" t="str">
        <v xml:space="preserve">0 | </v>
      </c>
      <c r="AW193" t="str">
        <v xml:space="preserve">0 | </v>
      </c>
      <c r="AX193" t="str">
        <v xml:space="preserve">0 | </v>
      </c>
      <c r="AY193" t="str">
        <v xml:space="preserve">0 | </v>
      </c>
      <c r="AZ193" t="str">
        <v xml:space="preserve">0 | </v>
      </c>
      <c r="BA193" t="str">
        <v xml:space="preserve">0 | </v>
      </c>
      <c r="BB193" t="str">
        <v xml:space="preserve">0 | </v>
      </c>
      <c r="BC193" t="str">
        <v xml:space="preserve">0 | </v>
      </c>
      <c r="BD193" t="str">
        <v xml:space="preserve">0 | </v>
      </c>
      <c r="BE193" t="str">
        <v xml:space="preserve">0 | </v>
      </c>
      <c r="BF193" t="str">
        <v xml:space="preserve">0 | </v>
      </c>
      <c r="BG193" t="str">
        <v xml:space="preserve">0 | </v>
      </c>
      <c r="BH193" t="str">
        <v xml:space="preserve">0 | </v>
      </c>
      <c r="BI193" t="str">
        <v xml:space="preserve">0 | </v>
      </c>
      <c r="BJ193" t="str">
        <v xml:space="preserve">0 | </v>
      </c>
      <c r="BK193" t="str">
        <v xml:space="preserve">0 | </v>
      </c>
      <c r="BL193" t="str">
        <v xml:space="preserve">0 | </v>
      </c>
      <c r="BM193" t="str">
        <v xml:space="preserve">0 | </v>
      </c>
      <c r="BN193" t="str">
        <v xml:space="preserve">0 | </v>
      </c>
      <c r="BO193" t="str">
        <v xml:space="preserve">0 | </v>
      </c>
      <c r="BP193" t="str">
        <v xml:space="preserve">0 | </v>
      </c>
      <c r="BQ193" t="str">
        <v xml:space="preserve">0 | </v>
      </c>
      <c r="BR193" t="str">
        <v xml:space="preserve">0 | </v>
      </c>
      <c r="BS193" t="str">
        <v xml:space="preserve">0 | </v>
      </c>
      <c r="BT193" t="str">
        <v xml:space="preserve">0 | </v>
      </c>
      <c r="BU193" t="str">
        <v xml:space="preserve">0 | </v>
      </c>
      <c r="BV193" t="str">
        <v xml:space="preserve">0 | </v>
      </c>
      <c r="BW193" t="str">
        <v xml:space="preserve">0 | </v>
      </c>
      <c r="BX193" t="str">
        <v xml:space="preserve">0 | </v>
      </c>
      <c r="BY193" t="str">
        <v xml:space="preserve">0 | </v>
      </c>
      <c r="BZ193" t="str">
        <v xml:space="preserve">0 | </v>
      </c>
      <c r="CA193" t="str">
        <v xml:space="preserve">0 | </v>
      </c>
      <c r="CB193" t="str">
        <v xml:space="preserve">0 | </v>
      </c>
      <c r="CC193" t="str">
        <v xml:space="preserve">0 | </v>
      </c>
      <c r="CD193" t="str">
        <v xml:space="preserve">0 | </v>
      </c>
      <c r="CE193" t="str">
        <v xml:space="preserve">0 | </v>
      </c>
      <c r="CF193" t="str">
        <v xml:space="preserve">0 | </v>
      </c>
      <c r="CG193" t="str">
        <v xml:space="preserve">0 | </v>
      </c>
      <c r="CH193" t="str">
        <v xml:space="preserve">0 | </v>
      </c>
      <c r="CI193" t="str">
        <v xml:space="preserve">0 | </v>
      </c>
      <c r="CJ193" t="str">
        <v xml:space="preserve">0 | </v>
      </c>
      <c r="CK193" t="str">
        <v xml:space="preserve">0 | </v>
      </c>
      <c r="CL193" t="str">
        <v xml:space="preserve">0 | </v>
      </c>
      <c r="CM193" t="str">
        <v xml:space="preserve">0 | </v>
      </c>
      <c r="CN193" t="str">
        <v xml:space="preserve">0 | </v>
      </c>
      <c r="CO193" t="str">
        <v xml:space="preserve">0 | </v>
      </c>
      <c r="CP193" t="str">
        <v xml:space="preserve">0 | </v>
      </c>
      <c r="CQ193" t="str">
        <v xml:space="preserve">0 | </v>
      </c>
      <c r="CR193" t="str">
        <v xml:space="preserve">0 | </v>
      </c>
      <c r="CS193" t="str">
        <v xml:space="preserve">0 | </v>
      </c>
      <c r="CT193" t="str">
        <v xml:space="preserve">0 | </v>
      </c>
      <c r="CU193" t="str">
        <v xml:space="preserve">0 | </v>
      </c>
      <c r="CV193" t="str">
        <v xml:space="preserve">0 | </v>
      </c>
      <c r="CW193" t="str">
        <v xml:space="preserve">0 | </v>
      </c>
      <c r="CX193" t="str">
        <v xml:space="preserve">0 | </v>
      </c>
      <c r="DQ193" cm="1">
        <f t="array" ref="DQ193:HM193">TRANSPOSE(_xlfn._xlws.SORT(_xlfn._xlws.FILTER(initialConditions[initial_conditions_level],initialConditions[experiment_ID]=A193)))</f>
        <v>0</v>
      </c>
      <c r="DR193">
        <v>0</v>
      </c>
      <c r="DS193">
        <v>0</v>
      </c>
      <c r="DT193">
        <v>0</v>
      </c>
      <c r="DU193">
        <v>0</v>
      </c>
      <c r="DV193">
        <v>0</v>
      </c>
      <c r="DW193">
        <v>0</v>
      </c>
      <c r="DX193">
        <v>0</v>
      </c>
      <c r="DY193">
        <v>0</v>
      </c>
      <c r="DZ193">
        <v>0</v>
      </c>
      <c r="EA193">
        <v>0</v>
      </c>
      <c r="EB193">
        <v>0</v>
      </c>
      <c r="EC193">
        <v>0</v>
      </c>
      <c r="ED193">
        <v>0</v>
      </c>
      <c r="EE193">
        <v>0</v>
      </c>
      <c r="EF193">
        <v>0</v>
      </c>
      <c r="EG193">
        <v>0</v>
      </c>
      <c r="EH193">
        <v>0</v>
      </c>
      <c r="EI193">
        <v>0</v>
      </c>
      <c r="EJ193">
        <v>0</v>
      </c>
      <c r="EK193">
        <v>0</v>
      </c>
      <c r="EL193">
        <v>0</v>
      </c>
      <c r="EM193">
        <v>0</v>
      </c>
      <c r="EN193">
        <v>0</v>
      </c>
      <c r="EO193">
        <v>0</v>
      </c>
      <c r="EP193">
        <v>0</v>
      </c>
      <c r="EQ193">
        <v>0</v>
      </c>
      <c r="ER193">
        <v>0</v>
      </c>
      <c r="ES193">
        <v>0</v>
      </c>
      <c r="ET193">
        <v>0</v>
      </c>
      <c r="EU193">
        <v>0</v>
      </c>
      <c r="EV193">
        <v>0</v>
      </c>
      <c r="EW193">
        <v>0</v>
      </c>
      <c r="EX193">
        <v>0</v>
      </c>
      <c r="EY193">
        <v>0</v>
      </c>
      <c r="EZ193">
        <v>0</v>
      </c>
      <c r="FA193">
        <v>0</v>
      </c>
      <c r="FB193">
        <v>0</v>
      </c>
      <c r="FC193">
        <v>0</v>
      </c>
      <c r="FD193">
        <v>0</v>
      </c>
      <c r="FE193">
        <v>0</v>
      </c>
      <c r="FF193">
        <v>0</v>
      </c>
      <c r="FG193">
        <v>0</v>
      </c>
      <c r="FH193">
        <v>0</v>
      </c>
      <c r="FI193">
        <v>0</v>
      </c>
      <c r="FJ193">
        <v>0</v>
      </c>
      <c r="FK193">
        <v>0</v>
      </c>
      <c r="FL193">
        <v>0</v>
      </c>
      <c r="FM193">
        <v>0</v>
      </c>
      <c r="FN193">
        <v>0</v>
      </c>
      <c r="FO193">
        <v>0</v>
      </c>
      <c r="FP193">
        <v>0</v>
      </c>
      <c r="FQ193">
        <v>0</v>
      </c>
      <c r="FR193">
        <v>0</v>
      </c>
      <c r="FS193">
        <v>0</v>
      </c>
      <c r="FT193">
        <v>0</v>
      </c>
      <c r="FU193">
        <v>0</v>
      </c>
      <c r="FV193">
        <v>0</v>
      </c>
      <c r="FW193">
        <v>0</v>
      </c>
      <c r="FX193">
        <v>0</v>
      </c>
      <c r="FY193">
        <v>0</v>
      </c>
      <c r="FZ193">
        <v>0</v>
      </c>
      <c r="GA193">
        <v>0</v>
      </c>
      <c r="GB193">
        <v>0</v>
      </c>
      <c r="GC193">
        <v>0</v>
      </c>
      <c r="GD193">
        <v>0</v>
      </c>
      <c r="GE193">
        <v>0</v>
      </c>
      <c r="GF193">
        <v>0</v>
      </c>
      <c r="GG193">
        <v>0</v>
      </c>
      <c r="GH193">
        <v>0</v>
      </c>
      <c r="GI193">
        <v>0</v>
      </c>
      <c r="GJ193">
        <v>0</v>
      </c>
      <c r="GK193">
        <v>0</v>
      </c>
      <c r="GL193">
        <v>0</v>
      </c>
      <c r="GM193">
        <v>0</v>
      </c>
      <c r="GN193">
        <v>0</v>
      </c>
      <c r="GO193">
        <v>0</v>
      </c>
      <c r="GP193">
        <v>0</v>
      </c>
      <c r="GQ193">
        <v>0</v>
      </c>
      <c r="GR193">
        <v>0</v>
      </c>
      <c r="GS193">
        <v>0</v>
      </c>
      <c r="GT193">
        <v>0</v>
      </c>
      <c r="GU193">
        <v>0</v>
      </c>
      <c r="GV193">
        <v>0</v>
      </c>
      <c r="GW193">
        <v>0</v>
      </c>
      <c r="GX193">
        <v>0</v>
      </c>
      <c r="GY193">
        <v>0</v>
      </c>
      <c r="GZ193">
        <v>0</v>
      </c>
      <c r="HA193">
        <v>0</v>
      </c>
      <c r="HB193">
        <v>0</v>
      </c>
      <c r="HC193">
        <v>0</v>
      </c>
      <c r="HD193">
        <v>0</v>
      </c>
      <c r="HE193">
        <v>0</v>
      </c>
      <c r="HF193">
        <v>0</v>
      </c>
      <c r="HG193">
        <v>0</v>
      </c>
      <c r="HH193">
        <v>0</v>
      </c>
      <c r="HI193">
        <v>0</v>
      </c>
      <c r="HJ193">
        <v>0</v>
      </c>
      <c r="HK193">
        <v>0</v>
      </c>
      <c r="HL193">
        <v>0</v>
      </c>
      <c r="HM193" t="str">
        <v/>
      </c>
    </row>
    <row r="194" spans="2:221" x14ac:dyDescent="0.35">
      <c r="B194" t="str" cm="1">
        <f t="array" ref="B194:CX194">TRANSPOSE(_xlfn._xlws.SORT(_xlfn._xlws.FILTER(initialConditions[initial_conditions_level]&amp;" | "&amp;initialConditions[initial_conditions_name],initialConditions[experiment_ID]=A194)))</f>
        <v xml:space="preserve"> | </v>
      </c>
      <c r="C194" t="str">
        <v xml:space="preserve">0 | </v>
      </c>
      <c r="D194" t="str">
        <v xml:space="preserve">0 | </v>
      </c>
      <c r="E194" t="str">
        <v xml:space="preserve">0 | </v>
      </c>
      <c r="F194" t="str">
        <v xml:space="preserve">0 | </v>
      </c>
      <c r="G194" t="str">
        <v xml:space="preserve">0 | </v>
      </c>
      <c r="H194" t="str">
        <v xml:space="preserve">0 | </v>
      </c>
      <c r="I194" t="str">
        <v xml:space="preserve">0 | </v>
      </c>
      <c r="J194" t="str">
        <v xml:space="preserve">0 | </v>
      </c>
      <c r="K194" t="str">
        <v xml:space="preserve">0 | </v>
      </c>
      <c r="L194" t="str">
        <v xml:space="preserve">0 | </v>
      </c>
      <c r="M194" t="str">
        <v xml:space="preserve">0 | </v>
      </c>
      <c r="N194" t="str">
        <v xml:space="preserve">0 | </v>
      </c>
      <c r="O194" t="str">
        <v xml:space="preserve">0 | </v>
      </c>
      <c r="P194" t="str">
        <v xml:space="preserve">0 | </v>
      </c>
      <c r="Q194" t="str">
        <v xml:space="preserve">0 | </v>
      </c>
      <c r="R194" t="str">
        <v xml:space="preserve">0 | </v>
      </c>
      <c r="S194" t="str">
        <v xml:space="preserve">0 | </v>
      </c>
      <c r="T194" t="str">
        <v xml:space="preserve">0 | </v>
      </c>
      <c r="U194" t="str">
        <v xml:space="preserve">0 | </v>
      </c>
      <c r="V194" t="str">
        <v xml:space="preserve">0 | </v>
      </c>
      <c r="W194" t="str">
        <v xml:space="preserve">0 | </v>
      </c>
      <c r="X194" t="str">
        <v xml:space="preserve">0 | </v>
      </c>
      <c r="Y194" t="str">
        <v xml:space="preserve">0 | </v>
      </c>
      <c r="Z194" t="str">
        <v xml:space="preserve">0 | </v>
      </c>
      <c r="AA194" t="str">
        <v xml:space="preserve">0 | </v>
      </c>
      <c r="AB194" t="str">
        <v xml:space="preserve">0 | </v>
      </c>
      <c r="AC194" t="str">
        <v xml:space="preserve">0 | </v>
      </c>
      <c r="AD194" t="str">
        <v xml:space="preserve">0 | </v>
      </c>
      <c r="AE194" t="str">
        <v xml:space="preserve">0 | </v>
      </c>
      <c r="AF194" t="str">
        <v xml:space="preserve">0 | </v>
      </c>
      <c r="AG194" t="str">
        <v xml:space="preserve">0 | </v>
      </c>
      <c r="AH194" t="str">
        <v xml:space="preserve">0 | </v>
      </c>
      <c r="AI194" t="str">
        <v xml:space="preserve">0 | </v>
      </c>
      <c r="AJ194" t="str">
        <v xml:space="preserve">0 | </v>
      </c>
      <c r="AK194" t="str">
        <v xml:space="preserve">0 | </v>
      </c>
      <c r="AL194" t="str">
        <v xml:space="preserve">0 | </v>
      </c>
      <c r="AM194" t="str">
        <v xml:space="preserve">0 | </v>
      </c>
      <c r="AN194" t="str">
        <v xml:space="preserve">0 | </v>
      </c>
      <c r="AO194" t="str">
        <v xml:space="preserve">0 | </v>
      </c>
      <c r="AP194" t="str">
        <v xml:space="preserve">0 | </v>
      </c>
      <c r="AQ194" t="str">
        <v xml:space="preserve">0 | </v>
      </c>
      <c r="AR194" t="str">
        <v xml:space="preserve">0 | </v>
      </c>
      <c r="AS194" t="str">
        <v xml:space="preserve">0 | </v>
      </c>
      <c r="AT194" t="str">
        <v xml:space="preserve">0 | </v>
      </c>
      <c r="AU194" t="str">
        <v xml:space="preserve">0 | </v>
      </c>
      <c r="AV194" t="str">
        <v xml:space="preserve">0 | </v>
      </c>
      <c r="AW194" t="str">
        <v xml:space="preserve">0 | </v>
      </c>
      <c r="AX194" t="str">
        <v xml:space="preserve">0 | </v>
      </c>
      <c r="AY194" t="str">
        <v xml:space="preserve">0 | </v>
      </c>
      <c r="AZ194" t="str">
        <v xml:space="preserve">0 | </v>
      </c>
      <c r="BA194" t="str">
        <v xml:space="preserve">0 | </v>
      </c>
      <c r="BB194" t="str">
        <v xml:space="preserve">0 | </v>
      </c>
      <c r="BC194" t="str">
        <v xml:space="preserve">0 | </v>
      </c>
      <c r="BD194" t="str">
        <v xml:space="preserve">0 | </v>
      </c>
      <c r="BE194" t="str">
        <v xml:space="preserve">0 | </v>
      </c>
      <c r="BF194" t="str">
        <v xml:space="preserve">0 | </v>
      </c>
      <c r="BG194" t="str">
        <v xml:space="preserve">0 | </v>
      </c>
      <c r="BH194" t="str">
        <v xml:space="preserve">0 | </v>
      </c>
      <c r="BI194" t="str">
        <v xml:space="preserve">0 | </v>
      </c>
      <c r="BJ194" t="str">
        <v xml:space="preserve">0 | </v>
      </c>
      <c r="BK194" t="str">
        <v xml:space="preserve">0 | </v>
      </c>
      <c r="BL194" t="str">
        <v xml:space="preserve">0 | </v>
      </c>
      <c r="BM194" t="str">
        <v xml:space="preserve">0 | </v>
      </c>
      <c r="BN194" t="str">
        <v xml:space="preserve">0 | </v>
      </c>
      <c r="BO194" t="str">
        <v xml:space="preserve">0 | </v>
      </c>
      <c r="BP194" t="str">
        <v xml:space="preserve">0 | </v>
      </c>
      <c r="BQ194" t="str">
        <v xml:space="preserve">0 | </v>
      </c>
      <c r="BR194" t="str">
        <v xml:space="preserve">0 | </v>
      </c>
      <c r="BS194" t="str">
        <v xml:space="preserve">0 | </v>
      </c>
      <c r="BT194" t="str">
        <v xml:space="preserve">0 | </v>
      </c>
      <c r="BU194" t="str">
        <v xml:space="preserve">0 | </v>
      </c>
      <c r="BV194" t="str">
        <v xml:space="preserve">0 | </v>
      </c>
      <c r="BW194" t="str">
        <v xml:space="preserve">0 | </v>
      </c>
      <c r="BX194" t="str">
        <v xml:space="preserve">0 | </v>
      </c>
      <c r="BY194" t="str">
        <v xml:space="preserve">0 | </v>
      </c>
      <c r="BZ194" t="str">
        <v xml:space="preserve">0 | </v>
      </c>
      <c r="CA194" t="str">
        <v xml:space="preserve">0 | </v>
      </c>
      <c r="CB194" t="str">
        <v xml:space="preserve">0 | </v>
      </c>
      <c r="CC194" t="str">
        <v xml:space="preserve">0 | </v>
      </c>
      <c r="CD194" t="str">
        <v xml:space="preserve">0 | </v>
      </c>
      <c r="CE194" t="str">
        <v xml:space="preserve">0 | </v>
      </c>
      <c r="CF194" t="str">
        <v xml:space="preserve">0 | </v>
      </c>
      <c r="CG194" t="str">
        <v xml:space="preserve">0 | </v>
      </c>
      <c r="CH194" t="str">
        <v xml:space="preserve">0 | </v>
      </c>
      <c r="CI194" t="str">
        <v xml:space="preserve">0 | </v>
      </c>
      <c r="CJ194" t="str">
        <v xml:space="preserve">0 | </v>
      </c>
      <c r="CK194" t="str">
        <v xml:space="preserve">0 | </v>
      </c>
      <c r="CL194" t="str">
        <v xml:space="preserve">0 | </v>
      </c>
      <c r="CM194" t="str">
        <v xml:space="preserve">0 | </v>
      </c>
      <c r="CN194" t="str">
        <v xml:space="preserve">0 | </v>
      </c>
      <c r="CO194" t="str">
        <v xml:space="preserve">0 | </v>
      </c>
      <c r="CP194" t="str">
        <v xml:space="preserve">0 | </v>
      </c>
      <c r="CQ194" t="str">
        <v xml:space="preserve">0 | </v>
      </c>
      <c r="CR194" t="str">
        <v xml:space="preserve">0 | </v>
      </c>
      <c r="CS194" t="str">
        <v xml:space="preserve">0 | </v>
      </c>
      <c r="CT194" t="str">
        <v xml:space="preserve">0 | </v>
      </c>
      <c r="CU194" t="str">
        <v xml:space="preserve">0 | </v>
      </c>
      <c r="CV194" t="str">
        <v xml:space="preserve">0 | </v>
      </c>
      <c r="CW194" t="str">
        <v xml:space="preserve">0 | </v>
      </c>
      <c r="CX194" t="str">
        <v xml:space="preserve">0 | </v>
      </c>
      <c r="DQ194" cm="1">
        <f t="array" ref="DQ194:HM194">TRANSPOSE(_xlfn._xlws.SORT(_xlfn._xlws.FILTER(initialConditions[initial_conditions_level],initialConditions[experiment_ID]=A194)))</f>
        <v>0</v>
      </c>
      <c r="DR194">
        <v>0</v>
      </c>
      <c r="DS194">
        <v>0</v>
      </c>
      <c r="DT194">
        <v>0</v>
      </c>
      <c r="DU194">
        <v>0</v>
      </c>
      <c r="DV194">
        <v>0</v>
      </c>
      <c r="DW194">
        <v>0</v>
      </c>
      <c r="DX194">
        <v>0</v>
      </c>
      <c r="DY194">
        <v>0</v>
      </c>
      <c r="DZ194">
        <v>0</v>
      </c>
      <c r="EA194">
        <v>0</v>
      </c>
      <c r="EB194">
        <v>0</v>
      </c>
      <c r="EC194">
        <v>0</v>
      </c>
      <c r="ED194">
        <v>0</v>
      </c>
      <c r="EE194">
        <v>0</v>
      </c>
      <c r="EF194">
        <v>0</v>
      </c>
      <c r="EG194">
        <v>0</v>
      </c>
      <c r="EH194">
        <v>0</v>
      </c>
      <c r="EI194">
        <v>0</v>
      </c>
      <c r="EJ194">
        <v>0</v>
      </c>
      <c r="EK194">
        <v>0</v>
      </c>
      <c r="EL194">
        <v>0</v>
      </c>
      <c r="EM194">
        <v>0</v>
      </c>
      <c r="EN194">
        <v>0</v>
      </c>
      <c r="EO194">
        <v>0</v>
      </c>
      <c r="EP194">
        <v>0</v>
      </c>
      <c r="EQ194">
        <v>0</v>
      </c>
      <c r="ER194">
        <v>0</v>
      </c>
      <c r="ES194">
        <v>0</v>
      </c>
      <c r="ET194">
        <v>0</v>
      </c>
      <c r="EU194">
        <v>0</v>
      </c>
      <c r="EV194">
        <v>0</v>
      </c>
      <c r="EW194">
        <v>0</v>
      </c>
      <c r="EX194">
        <v>0</v>
      </c>
      <c r="EY194">
        <v>0</v>
      </c>
      <c r="EZ194">
        <v>0</v>
      </c>
      <c r="FA194">
        <v>0</v>
      </c>
      <c r="FB194">
        <v>0</v>
      </c>
      <c r="FC194">
        <v>0</v>
      </c>
      <c r="FD194">
        <v>0</v>
      </c>
      <c r="FE194">
        <v>0</v>
      </c>
      <c r="FF194">
        <v>0</v>
      </c>
      <c r="FG194">
        <v>0</v>
      </c>
      <c r="FH194">
        <v>0</v>
      </c>
      <c r="FI194">
        <v>0</v>
      </c>
      <c r="FJ194">
        <v>0</v>
      </c>
      <c r="FK194">
        <v>0</v>
      </c>
      <c r="FL194">
        <v>0</v>
      </c>
      <c r="FM194">
        <v>0</v>
      </c>
      <c r="FN194">
        <v>0</v>
      </c>
      <c r="FO194">
        <v>0</v>
      </c>
      <c r="FP194">
        <v>0</v>
      </c>
      <c r="FQ194">
        <v>0</v>
      </c>
      <c r="FR194">
        <v>0</v>
      </c>
      <c r="FS194">
        <v>0</v>
      </c>
      <c r="FT194">
        <v>0</v>
      </c>
      <c r="FU194">
        <v>0</v>
      </c>
      <c r="FV194">
        <v>0</v>
      </c>
      <c r="FW194">
        <v>0</v>
      </c>
      <c r="FX194">
        <v>0</v>
      </c>
      <c r="FY194">
        <v>0</v>
      </c>
      <c r="FZ194">
        <v>0</v>
      </c>
      <c r="GA194">
        <v>0</v>
      </c>
      <c r="GB194">
        <v>0</v>
      </c>
      <c r="GC194">
        <v>0</v>
      </c>
      <c r="GD194">
        <v>0</v>
      </c>
      <c r="GE194">
        <v>0</v>
      </c>
      <c r="GF194">
        <v>0</v>
      </c>
      <c r="GG194">
        <v>0</v>
      </c>
      <c r="GH194">
        <v>0</v>
      </c>
      <c r="GI194">
        <v>0</v>
      </c>
      <c r="GJ194">
        <v>0</v>
      </c>
      <c r="GK194">
        <v>0</v>
      </c>
      <c r="GL194">
        <v>0</v>
      </c>
      <c r="GM194">
        <v>0</v>
      </c>
      <c r="GN194">
        <v>0</v>
      </c>
      <c r="GO194">
        <v>0</v>
      </c>
      <c r="GP194">
        <v>0</v>
      </c>
      <c r="GQ194">
        <v>0</v>
      </c>
      <c r="GR194">
        <v>0</v>
      </c>
      <c r="GS194">
        <v>0</v>
      </c>
      <c r="GT194">
        <v>0</v>
      </c>
      <c r="GU194">
        <v>0</v>
      </c>
      <c r="GV194">
        <v>0</v>
      </c>
      <c r="GW194">
        <v>0</v>
      </c>
      <c r="GX194">
        <v>0</v>
      </c>
      <c r="GY194">
        <v>0</v>
      </c>
      <c r="GZ194">
        <v>0</v>
      </c>
      <c r="HA194">
        <v>0</v>
      </c>
      <c r="HB194">
        <v>0</v>
      </c>
      <c r="HC194">
        <v>0</v>
      </c>
      <c r="HD194">
        <v>0</v>
      </c>
      <c r="HE194">
        <v>0</v>
      </c>
      <c r="HF194">
        <v>0</v>
      </c>
      <c r="HG194">
        <v>0</v>
      </c>
      <c r="HH194">
        <v>0</v>
      </c>
      <c r="HI194">
        <v>0</v>
      </c>
      <c r="HJ194">
        <v>0</v>
      </c>
      <c r="HK194">
        <v>0</v>
      </c>
      <c r="HL194">
        <v>0</v>
      </c>
      <c r="HM194" t="str">
        <v/>
      </c>
    </row>
    <row r="195" spans="2:221" x14ac:dyDescent="0.35">
      <c r="B195" t="str" cm="1">
        <f t="array" ref="B195:CX195">TRANSPOSE(_xlfn._xlws.SORT(_xlfn._xlws.FILTER(initialConditions[initial_conditions_level]&amp;" | "&amp;initialConditions[initial_conditions_name],initialConditions[experiment_ID]=A195)))</f>
        <v xml:space="preserve"> | </v>
      </c>
      <c r="C195" t="str">
        <v xml:space="preserve">0 | </v>
      </c>
      <c r="D195" t="str">
        <v xml:space="preserve">0 | </v>
      </c>
      <c r="E195" t="str">
        <v xml:space="preserve">0 | </v>
      </c>
      <c r="F195" t="str">
        <v xml:space="preserve">0 | </v>
      </c>
      <c r="G195" t="str">
        <v xml:space="preserve">0 | </v>
      </c>
      <c r="H195" t="str">
        <v xml:space="preserve">0 | </v>
      </c>
      <c r="I195" t="str">
        <v xml:space="preserve">0 | </v>
      </c>
      <c r="J195" t="str">
        <v xml:space="preserve">0 | </v>
      </c>
      <c r="K195" t="str">
        <v xml:space="preserve">0 | </v>
      </c>
      <c r="L195" t="str">
        <v xml:space="preserve">0 | </v>
      </c>
      <c r="M195" t="str">
        <v xml:space="preserve">0 | </v>
      </c>
      <c r="N195" t="str">
        <v xml:space="preserve">0 | </v>
      </c>
      <c r="O195" t="str">
        <v xml:space="preserve">0 | </v>
      </c>
      <c r="P195" t="str">
        <v xml:space="preserve">0 | </v>
      </c>
      <c r="Q195" t="str">
        <v xml:space="preserve">0 | </v>
      </c>
      <c r="R195" t="str">
        <v xml:space="preserve">0 | </v>
      </c>
      <c r="S195" t="str">
        <v xml:space="preserve">0 | </v>
      </c>
      <c r="T195" t="str">
        <v xml:space="preserve">0 | </v>
      </c>
      <c r="U195" t="str">
        <v xml:space="preserve">0 | </v>
      </c>
      <c r="V195" t="str">
        <v xml:space="preserve">0 | </v>
      </c>
      <c r="W195" t="str">
        <v xml:space="preserve">0 | </v>
      </c>
      <c r="X195" t="str">
        <v xml:space="preserve">0 | </v>
      </c>
      <c r="Y195" t="str">
        <v xml:space="preserve">0 | </v>
      </c>
      <c r="Z195" t="str">
        <v xml:space="preserve">0 | </v>
      </c>
      <c r="AA195" t="str">
        <v xml:space="preserve">0 | </v>
      </c>
      <c r="AB195" t="str">
        <v xml:space="preserve">0 | </v>
      </c>
      <c r="AC195" t="str">
        <v xml:space="preserve">0 | </v>
      </c>
      <c r="AD195" t="str">
        <v xml:space="preserve">0 | </v>
      </c>
      <c r="AE195" t="str">
        <v xml:space="preserve">0 | </v>
      </c>
      <c r="AF195" t="str">
        <v xml:space="preserve">0 | </v>
      </c>
      <c r="AG195" t="str">
        <v xml:space="preserve">0 | </v>
      </c>
      <c r="AH195" t="str">
        <v xml:space="preserve">0 | </v>
      </c>
      <c r="AI195" t="str">
        <v xml:space="preserve">0 | </v>
      </c>
      <c r="AJ195" t="str">
        <v xml:space="preserve">0 | </v>
      </c>
      <c r="AK195" t="str">
        <v xml:space="preserve">0 | </v>
      </c>
      <c r="AL195" t="str">
        <v xml:space="preserve">0 | </v>
      </c>
      <c r="AM195" t="str">
        <v xml:space="preserve">0 | </v>
      </c>
      <c r="AN195" t="str">
        <v xml:space="preserve">0 | </v>
      </c>
      <c r="AO195" t="str">
        <v xml:space="preserve">0 | </v>
      </c>
      <c r="AP195" t="str">
        <v xml:space="preserve">0 | </v>
      </c>
      <c r="AQ195" t="str">
        <v xml:space="preserve">0 | </v>
      </c>
      <c r="AR195" t="str">
        <v xml:space="preserve">0 | </v>
      </c>
      <c r="AS195" t="str">
        <v xml:space="preserve">0 | </v>
      </c>
      <c r="AT195" t="str">
        <v xml:space="preserve">0 | </v>
      </c>
      <c r="AU195" t="str">
        <v xml:space="preserve">0 | </v>
      </c>
      <c r="AV195" t="str">
        <v xml:space="preserve">0 | </v>
      </c>
      <c r="AW195" t="str">
        <v xml:space="preserve">0 | </v>
      </c>
      <c r="AX195" t="str">
        <v xml:space="preserve">0 | </v>
      </c>
      <c r="AY195" t="str">
        <v xml:space="preserve">0 | </v>
      </c>
      <c r="AZ195" t="str">
        <v xml:space="preserve">0 | </v>
      </c>
      <c r="BA195" t="str">
        <v xml:space="preserve">0 | </v>
      </c>
      <c r="BB195" t="str">
        <v xml:space="preserve">0 | </v>
      </c>
      <c r="BC195" t="str">
        <v xml:space="preserve">0 | </v>
      </c>
      <c r="BD195" t="str">
        <v xml:space="preserve">0 | </v>
      </c>
      <c r="BE195" t="str">
        <v xml:space="preserve">0 | </v>
      </c>
      <c r="BF195" t="str">
        <v xml:space="preserve">0 | </v>
      </c>
      <c r="BG195" t="str">
        <v xml:space="preserve">0 | </v>
      </c>
      <c r="BH195" t="str">
        <v xml:space="preserve">0 | </v>
      </c>
      <c r="BI195" t="str">
        <v xml:space="preserve">0 | </v>
      </c>
      <c r="BJ195" t="str">
        <v xml:space="preserve">0 | </v>
      </c>
      <c r="BK195" t="str">
        <v xml:space="preserve">0 | </v>
      </c>
      <c r="BL195" t="str">
        <v xml:space="preserve">0 | </v>
      </c>
      <c r="BM195" t="str">
        <v xml:space="preserve">0 | </v>
      </c>
      <c r="BN195" t="str">
        <v xml:space="preserve">0 | </v>
      </c>
      <c r="BO195" t="str">
        <v xml:space="preserve">0 | </v>
      </c>
      <c r="BP195" t="str">
        <v xml:space="preserve">0 | </v>
      </c>
      <c r="BQ195" t="str">
        <v xml:space="preserve">0 | </v>
      </c>
      <c r="BR195" t="str">
        <v xml:space="preserve">0 | </v>
      </c>
      <c r="BS195" t="str">
        <v xml:space="preserve">0 | </v>
      </c>
      <c r="BT195" t="str">
        <v xml:space="preserve">0 | </v>
      </c>
      <c r="BU195" t="str">
        <v xml:space="preserve">0 | </v>
      </c>
      <c r="BV195" t="str">
        <v xml:space="preserve">0 | </v>
      </c>
      <c r="BW195" t="str">
        <v xml:space="preserve">0 | </v>
      </c>
      <c r="BX195" t="str">
        <v xml:space="preserve">0 | </v>
      </c>
      <c r="BY195" t="str">
        <v xml:space="preserve">0 | </v>
      </c>
      <c r="BZ195" t="str">
        <v xml:space="preserve">0 | </v>
      </c>
      <c r="CA195" t="str">
        <v xml:space="preserve">0 | </v>
      </c>
      <c r="CB195" t="str">
        <v xml:space="preserve">0 | </v>
      </c>
      <c r="CC195" t="str">
        <v xml:space="preserve">0 | </v>
      </c>
      <c r="CD195" t="str">
        <v xml:space="preserve">0 | </v>
      </c>
      <c r="CE195" t="str">
        <v xml:space="preserve">0 | </v>
      </c>
      <c r="CF195" t="str">
        <v xml:space="preserve">0 | </v>
      </c>
      <c r="CG195" t="str">
        <v xml:space="preserve">0 | </v>
      </c>
      <c r="CH195" t="str">
        <v xml:space="preserve">0 | </v>
      </c>
      <c r="CI195" t="str">
        <v xml:space="preserve">0 | </v>
      </c>
      <c r="CJ195" t="str">
        <v xml:space="preserve">0 | </v>
      </c>
      <c r="CK195" t="str">
        <v xml:space="preserve">0 | </v>
      </c>
      <c r="CL195" t="str">
        <v xml:space="preserve">0 | </v>
      </c>
      <c r="CM195" t="str">
        <v xml:space="preserve">0 | </v>
      </c>
      <c r="CN195" t="str">
        <v xml:space="preserve">0 | </v>
      </c>
      <c r="CO195" t="str">
        <v xml:space="preserve">0 | </v>
      </c>
      <c r="CP195" t="str">
        <v xml:space="preserve">0 | </v>
      </c>
      <c r="CQ195" t="str">
        <v xml:space="preserve">0 | </v>
      </c>
      <c r="CR195" t="str">
        <v xml:space="preserve">0 | </v>
      </c>
      <c r="CS195" t="str">
        <v xml:space="preserve">0 | </v>
      </c>
      <c r="CT195" t="str">
        <v xml:space="preserve">0 | </v>
      </c>
      <c r="CU195" t="str">
        <v xml:space="preserve">0 | </v>
      </c>
      <c r="CV195" t="str">
        <v xml:space="preserve">0 | </v>
      </c>
      <c r="CW195" t="str">
        <v xml:space="preserve">0 | </v>
      </c>
      <c r="CX195" t="str">
        <v xml:space="preserve">0 | </v>
      </c>
      <c r="DQ195" cm="1">
        <f t="array" ref="DQ195:HM195">TRANSPOSE(_xlfn._xlws.SORT(_xlfn._xlws.FILTER(initialConditions[initial_conditions_level],initialConditions[experiment_ID]=A195)))</f>
        <v>0</v>
      </c>
      <c r="DR195">
        <v>0</v>
      </c>
      <c r="DS195">
        <v>0</v>
      </c>
      <c r="DT195">
        <v>0</v>
      </c>
      <c r="DU195">
        <v>0</v>
      </c>
      <c r="DV195">
        <v>0</v>
      </c>
      <c r="DW195">
        <v>0</v>
      </c>
      <c r="DX195">
        <v>0</v>
      </c>
      <c r="DY195">
        <v>0</v>
      </c>
      <c r="DZ195">
        <v>0</v>
      </c>
      <c r="EA195">
        <v>0</v>
      </c>
      <c r="EB195">
        <v>0</v>
      </c>
      <c r="EC195">
        <v>0</v>
      </c>
      <c r="ED195">
        <v>0</v>
      </c>
      <c r="EE195">
        <v>0</v>
      </c>
      <c r="EF195">
        <v>0</v>
      </c>
      <c r="EG195">
        <v>0</v>
      </c>
      <c r="EH195">
        <v>0</v>
      </c>
      <c r="EI195">
        <v>0</v>
      </c>
      <c r="EJ195">
        <v>0</v>
      </c>
      <c r="EK195">
        <v>0</v>
      </c>
      <c r="EL195">
        <v>0</v>
      </c>
      <c r="EM195">
        <v>0</v>
      </c>
      <c r="EN195">
        <v>0</v>
      </c>
      <c r="EO195">
        <v>0</v>
      </c>
      <c r="EP195">
        <v>0</v>
      </c>
      <c r="EQ195">
        <v>0</v>
      </c>
      <c r="ER195">
        <v>0</v>
      </c>
      <c r="ES195">
        <v>0</v>
      </c>
      <c r="ET195">
        <v>0</v>
      </c>
      <c r="EU195">
        <v>0</v>
      </c>
      <c r="EV195">
        <v>0</v>
      </c>
      <c r="EW195">
        <v>0</v>
      </c>
      <c r="EX195">
        <v>0</v>
      </c>
      <c r="EY195">
        <v>0</v>
      </c>
      <c r="EZ195">
        <v>0</v>
      </c>
      <c r="FA195">
        <v>0</v>
      </c>
      <c r="FB195">
        <v>0</v>
      </c>
      <c r="FC195">
        <v>0</v>
      </c>
      <c r="FD195">
        <v>0</v>
      </c>
      <c r="FE195">
        <v>0</v>
      </c>
      <c r="FF195">
        <v>0</v>
      </c>
      <c r="FG195">
        <v>0</v>
      </c>
      <c r="FH195">
        <v>0</v>
      </c>
      <c r="FI195">
        <v>0</v>
      </c>
      <c r="FJ195">
        <v>0</v>
      </c>
      <c r="FK195">
        <v>0</v>
      </c>
      <c r="FL195">
        <v>0</v>
      </c>
      <c r="FM195">
        <v>0</v>
      </c>
      <c r="FN195">
        <v>0</v>
      </c>
      <c r="FO195">
        <v>0</v>
      </c>
      <c r="FP195">
        <v>0</v>
      </c>
      <c r="FQ195">
        <v>0</v>
      </c>
      <c r="FR195">
        <v>0</v>
      </c>
      <c r="FS195">
        <v>0</v>
      </c>
      <c r="FT195">
        <v>0</v>
      </c>
      <c r="FU195">
        <v>0</v>
      </c>
      <c r="FV195">
        <v>0</v>
      </c>
      <c r="FW195">
        <v>0</v>
      </c>
      <c r="FX195">
        <v>0</v>
      </c>
      <c r="FY195">
        <v>0</v>
      </c>
      <c r="FZ195">
        <v>0</v>
      </c>
      <c r="GA195">
        <v>0</v>
      </c>
      <c r="GB195">
        <v>0</v>
      </c>
      <c r="GC195">
        <v>0</v>
      </c>
      <c r="GD195">
        <v>0</v>
      </c>
      <c r="GE195">
        <v>0</v>
      </c>
      <c r="GF195">
        <v>0</v>
      </c>
      <c r="GG195">
        <v>0</v>
      </c>
      <c r="GH195">
        <v>0</v>
      </c>
      <c r="GI195">
        <v>0</v>
      </c>
      <c r="GJ195">
        <v>0</v>
      </c>
      <c r="GK195">
        <v>0</v>
      </c>
      <c r="GL195">
        <v>0</v>
      </c>
      <c r="GM195">
        <v>0</v>
      </c>
      <c r="GN195">
        <v>0</v>
      </c>
      <c r="GO195">
        <v>0</v>
      </c>
      <c r="GP195">
        <v>0</v>
      </c>
      <c r="GQ195">
        <v>0</v>
      </c>
      <c r="GR195">
        <v>0</v>
      </c>
      <c r="GS195">
        <v>0</v>
      </c>
      <c r="GT195">
        <v>0</v>
      </c>
      <c r="GU195">
        <v>0</v>
      </c>
      <c r="GV195">
        <v>0</v>
      </c>
      <c r="GW195">
        <v>0</v>
      </c>
      <c r="GX195">
        <v>0</v>
      </c>
      <c r="GY195">
        <v>0</v>
      </c>
      <c r="GZ195">
        <v>0</v>
      </c>
      <c r="HA195">
        <v>0</v>
      </c>
      <c r="HB195">
        <v>0</v>
      </c>
      <c r="HC195">
        <v>0</v>
      </c>
      <c r="HD195">
        <v>0</v>
      </c>
      <c r="HE195">
        <v>0</v>
      </c>
      <c r="HF195">
        <v>0</v>
      </c>
      <c r="HG195">
        <v>0</v>
      </c>
      <c r="HH195">
        <v>0</v>
      </c>
      <c r="HI195">
        <v>0</v>
      </c>
      <c r="HJ195">
        <v>0</v>
      </c>
      <c r="HK195">
        <v>0</v>
      </c>
      <c r="HL195">
        <v>0</v>
      </c>
      <c r="HM195" t="str">
        <v/>
      </c>
    </row>
    <row r="196" spans="2:221" x14ac:dyDescent="0.35">
      <c r="B196" t="str" cm="1">
        <f t="array" ref="B196:CX196">TRANSPOSE(_xlfn._xlws.SORT(_xlfn._xlws.FILTER(initialConditions[initial_conditions_level]&amp;" | "&amp;initialConditions[initial_conditions_name],initialConditions[experiment_ID]=A196)))</f>
        <v xml:space="preserve"> | </v>
      </c>
      <c r="C196" t="str">
        <v xml:space="preserve">0 | </v>
      </c>
      <c r="D196" t="str">
        <v xml:space="preserve">0 | </v>
      </c>
      <c r="E196" t="str">
        <v xml:space="preserve">0 | </v>
      </c>
      <c r="F196" t="str">
        <v xml:space="preserve">0 | </v>
      </c>
      <c r="G196" t="str">
        <v xml:space="preserve">0 | </v>
      </c>
      <c r="H196" t="str">
        <v xml:space="preserve">0 | </v>
      </c>
      <c r="I196" t="str">
        <v xml:space="preserve">0 | </v>
      </c>
      <c r="J196" t="str">
        <v xml:space="preserve">0 | </v>
      </c>
      <c r="K196" t="str">
        <v xml:space="preserve">0 | </v>
      </c>
      <c r="L196" t="str">
        <v xml:space="preserve">0 | </v>
      </c>
      <c r="M196" t="str">
        <v xml:space="preserve">0 | </v>
      </c>
      <c r="N196" t="str">
        <v xml:space="preserve">0 | </v>
      </c>
      <c r="O196" t="str">
        <v xml:space="preserve">0 | </v>
      </c>
      <c r="P196" t="str">
        <v xml:space="preserve">0 | </v>
      </c>
      <c r="Q196" t="str">
        <v xml:space="preserve">0 | </v>
      </c>
      <c r="R196" t="str">
        <v xml:space="preserve">0 | </v>
      </c>
      <c r="S196" t="str">
        <v xml:space="preserve">0 | </v>
      </c>
      <c r="T196" t="str">
        <v xml:space="preserve">0 | </v>
      </c>
      <c r="U196" t="str">
        <v xml:space="preserve">0 | </v>
      </c>
      <c r="V196" t="str">
        <v xml:space="preserve">0 | </v>
      </c>
      <c r="W196" t="str">
        <v xml:space="preserve">0 | </v>
      </c>
      <c r="X196" t="str">
        <v xml:space="preserve">0 | </v>
      </c>
      <c r="Y196" t="str">
        <v xml:space="preserve">0 | </v>
      </c>
      <c r="Z196" t="str">
        <v xml:space="preserve">0 | </v>
      </c>
      <c r="AA196" t="str">
        <v xml:space="preserve">0 | </v>
      </c>
      <c r="AB196" t="str">
        <v xml:space="preserve">0 | </v>
      </c>
      <c r="AC196" t="str">
        <v xml:space="preserve">0 | </v>
      </c>
      <c r="AD196" t="str">
        <v xml:space="preserve">0 | </v>
      </c>
      <c r="AE196" t="str">
        <v xml:space="preserve">0 | </v>
      </c>
      <c r="AF196" t="str">
        <v xml:space="preserve">0 | </v>
      </c>
      <c r="AG196" t="str">
        <v xml:space="preserve">0 | </v>
      </c>
      <c r="AH196" t="str">
        <v xml:space="preserve">0 | </v>
      </c>
      <c r="AI196" t="str">
        <v xml:space="preserve">0 | </v>
      </c>
      <c r="AJ196" t="str">
        <v xml:space="preserve">0 | </v>
      </c>
      <c r="AK196" t="str">
        <v xml:space="preserve">0 | </v>
      </c>
      <c r="AL196" t="str">
        <v xml:space="preserve">0 | </v>
      </c>
      <c r="AM196" t="str">
        <v xml:space="preserve">0 | </v>
      </c>
      <c r="AN196" t="str">
        <v xml:space="preserve">0 | </v>
      </c>
      <c r="AO196" t="str">
        <v xml:space="preserve">0 | </v>
      </c>
      <c r="AP196" t="str">
        <v xml:space="preserve">0 | </v>
      </c>
      <c r="AQ196" t="str">
        <v xml:space="preserve">0 | </v>
      </c>
      <c r="AR196" t="str">
        <v xml:space="preserve">0 | </v>
      </c>
      <c r="AS196" t="str">
        <v xml:space="preserve">0 | </v>
      </c>
      <c r="AT196" t="str">
        <v xml:space="preserve">0 | </v>
      </c>
      <c r="AU196" t="str">
        <v xml:space="preserve">0 | </v>
      </c>
      <c r="AV196" t="str">
        <v xml:space="preserve">0 | </v>
      </c>
      <c r="AW196" t="str">
        <v xml:space="preserve">0 | </v>
      </c>
      <c r="AX196" t="str">
        <v xml:space="preserve">0 | </v>
      </c>
      <c r="AY196" t="str">
        <v xml:space="preserve">0 | </v>
      </c>
      <c r="AZ196" t="str">
        <v xml:space="preserve">0 | </v>
      </c>
      <c r="BA196" t="str">
        <v xml:space="preserve">0 | </v>
      </c>
      <c r="BB196" t="str">
        <v xml:space="preserve">0 | </v>
      </c>
      <c r="BC196" t="str">
        <v xml:space="preserve">0 | </v>
      </c>
      <c r="BD196" t="str">
        <v xml:space="preserve">0 | </v>
      </c>
      <c r="BE196" t="str">
        <v xml:space="preserve">0 | </v>
      </c>
      <c r="BF196" t="str">
        <v xml:space="preserve">0 | </v>
      </c>
      <c r="BG196" t="str">
        <v xml:space="preserve">0 | </v>
      </c>
      <c r="BH196" t="str">
        <v xml:space="preserve">0 | </v>
      </c>
      <c r="BI196" t="str">
        <v xml:space="preserve">0 | </v>
      </c>
      <c r="BJ196" t="str">
        <v xml:space="preserve">0 | </v>
      </c>
      <c r="BK196" t="str">
        <v xml:space="preserve">0 | </v>
      </c>
      <c r="BL196" t="str">
        <v xml:space="preserve">0 | </v>
      </c>
      <c r="BM196" t="str">
        <v xml:space="preserve">0 | </v>
      </c>
      <c r="BN196" t="str">
        <v xml:space="preserve">0 | </v>
      </c>
      <c r="BO196" t="str">
        <v xml:space="preserve">0 | </v>
      </c>
      <c r="BP196" t="str">
        <v xml:space="preserve">0 | </v>
      </c>
      <c r="BQ196" t="str">
        <v xml:space="preserve">0 | </v>
      </c>
      <c r="BR196" t="str">
        <v xml:space="preserve">0 | </v>
      </c>
      <c r="BS196" t="str">
        <v xml:space="preserve">0 | </v>
      </c>
      <c r="BT196" t="str">
        <v xml:space="preserve">0 | </v>
      </c>
      <c r="BU196" t="str">
        <v xml:space="preserve">0 | </v>
      </c>
      <c r="BV196" t="str">
        <v xml:space="preserve">0 | </v>
      </c>
      <c r="BW196" t="str">
        <v xml:space="preserve">0 | </v>
      </c>
      <c r="BX196" t="str">
        <v xml:space="preserve">0 | </v>
      </c>
      <c r="BY196" t="str">
        <v xml:space="preserve">0 | </v>
      </c>
      <c r="BZ196" t="str">
        <v xml:space="preserve">0 | </v>
      </c>
      <c r="CA196" t="str">
        <v xml:space="preserve">0 | </v>
      </c>
      <c r="CB196" t="str">
        <v xml:space="preserve">0 | </v>
      </c>
      <c r="CC196" t="str">
        <v xml:space="preserve">0 | </v>
      </c>
      <c r="CD196" t="str">
        <v xml:space="preserve">0 | </v>
      </c>
      <c r="CE196" t="str">
        <v xml:space="preserve">0 | </v>
      </c>
      <c r="CF196" t="str">
        <v xml:space="preserve">0 | </v>
      </c>
      <c r="CG196" t="str">
        <v xml:space="preserve">0 | </v>
      </c>
      <c r="CH196" t="str">
        <v xml:space="preserve">0 | </v>
      </c>
      <c r="CI196" t="str">
        <v xml:space="preserve">0 | </v>
      </c>
      <c r="CJ196" t="str">
        <v xml:space="preserve">0 | </v>
      </c>
      <c r="CK196" t="str">
        <v xml:space="preserve">0 | </v>
      </c>
      <c r="CL196" t="str">
        <v xml:space="preserve">0 | </v>
      </c>
      <c r="CM196" t="str">
        <v xml:space="preserve">0 | </v>
      </c>
      <c r="CN196" t="str">
        <v xml:space="preserve">0 | </v>
      </c>
      <c r="CO196" t="str">
        <v xml:space="preserve">0 | </v>
      </c>
      <c r="CP196" t="str">
        <v xml:space="preserve">0 | </v>
      </c>
      <c r="CQ196" t="str">
        <v xml:space="preserve">0 | </v>
      </c>
      <c r="CR196" t="str">
        <v xml:space="preserve">0 | </v>
      </c>
      <c r="CS196" t="str">
        <v xml:space="preserve">0 | </v>
      </c>
      <c r="CT196" t="str">
        <v xml:space="preserve">0 | </v>
      </c>
      <c r="CU196" t="str">
        <v xml:space="preserve">0 | </v>
      </c>
      <c r="CV196" t="str">
        <v xml:space="preserve">0 | </v>
      </c>
      <c r="CW196" t="str">
        <v xml:space="preserve">0 | </v>
      </c>
      <c r="CX196" t="str">
        <v xml:space="preserve">0 | </v>
      </c>
      <c r="DQ196" cm="1">
        <f t="array" ref="DQ196:HM196">TRANSPOSE(_xlfn._xlws.SORT(_xlfn._xlws.FILTER(initialConditions[initial_conditions_level],initialConditions[experiment_ID]=A196)))</f>
        <v>0</v>
      </c>
      <c r="DR196">
        <v>0</v>
      </c>
      <c r="DS196">
        <v>0</v>
      </c>
      <c r="DT196">
        <v>0</v>
      </c>
      <c r="DU196">
        <v>0</v>
      </c>
      <c r="DV196">
        <v>0</v>
      </c>
      <c r="DW196">
        <v>0</v>
      </c>
      <c r="DX196">
        <v>0</v>
      </c>
      <c r="DY196">
        <v>0</v>
      </c>
      <c r="DZ196">
        <v>0</v>
      </c>
      <c r="EA196">
        <v>0</v>
      </c>
      <c r="EB196">
        <v>0</v>
      </c>
      <c r="EC196">
        <v>0</v>
      </c>
      <c r="ED196">
        <v>0</v>
      </c>
      <c r="EE196">
        <v>0</v>
      </c>
      <c r="EF196">
        <v>0</v>
      </c>
      <c r="EG196">
        <v>0</v>
      </c>
      <c r="EH196">
        <v>0</v>
      </c>
      <c r="EI196">
        <v>0</v>
      </c>
      <c r="EJ196">
        <v>0</v>
      </c>
      <c r="EK196">
        <v>0</v>
      </c>
      <c r="EL196">
        <v>0</v>
      </c>
      <c r="EM196">
        <v>0</v>
      </c>
      <c r="EN196">
        <v>0</v>
      </c>
      <c r="EO196">
        <v>0</v>
      </c>
      <c r="EP196">
        <v>0</v>
      </c>
      <c r="EQ196">
        <v>0</v>
      </c>
      <c r="ER196">
        <v>0</v>
      </c>
      <c r="ES196">
        <v>0</v>
      </c>
      <c r="ET196">
        <v>0</v>
      </c>
      <c r="EU196">
        <v>0</v>
      </c>
      <c r="EV196">
        <v>0</v>
      </c>
      <c r="EW196">
        <v>0</v>
      </c>
      <c r="EX196">
        <v>0</v>
      </c>
      <c r="EY196">
        <v>0</v>
      </c>
      <c r="EZ196">
        <v>0</v>
      </c>
      <c r="FA196">
        <v>0</v>
      </c>
      <c r="FB196">
        <v>0</v>
      </c>
      <c r="FC196">
        <v>0</v>
      </c>
      <c r="FD196">
        <v>0</v>
      </c>
      <c r="FE196">
        <v>0</v>
      </c>
      <c r="FF196">
        <v>0</v>
      </c>
      <c r="FG196">
        <v>0</v>
      </c>
      <c r="FH196">
        <v>0</v>
      </c>
      <c r="FI196">
        <v>0</v>
      </c>
      <c r="FJ196">
        <v>0</v>
      </c>
      <c r="FK196">
        <v>0</v>
      </c>
      <c r="FL196">
        <v>0</v>
      </c>
      <c r="FM196">
        <v>0</v>
      </c>
      <c r="FN196">
        <v>0</v>
      </c>
      <c r="FO196">
        <v>0</v>
      </c>
      <c r="FP196">
        <v>0</v>
      </c>
      <c r="FQ196">
        <v>0</v>
      </c>
      <c r="FR196">
        <v>0</v>
      </c>
      <c r="FS196">
        <v>0</v>
      </c>
      <c r="FT196">
        <v>0</v>
      </c>
      <c r="FU196">
        <v>0</v>
      </c>
      <c r="FV196">
        <v>0</v>
      </c>
      <c r="FW196">
        <v>0</v>
      </c>
      <c r="FX196">
        <v>0</v>
      </c>
      <c r="FY196">
        <v>0</v>
      </c>
      <c r="FZ196">
        <v>0</v>
      </c>
      <c r="GA196">
        <v>0</v>
      </c>
      <c r="GB196">
        <v>0</v>
      </c>
      <c r="GC196">
        <v>0</v>
      </c>
      <c r="GD196">
        <v>0</v>
      </c>
      <c r="GE196">
        <v>0</v>
      </c>
      <c r="GF196">
        <v>0</v>
      </c>
      <c r="GG196">
        <v>0</v>
      </c>
      <c r="GH196">
        <v>0</v>
      </c>
      <c r="GI196">
        <v>0</v>
      </c>
      <c r="GJ196">
        <v>0</v>
      </c>
      <c r="GK196">
        <v>0</v>
      </c>
      <c r="GL196">
        <v>0</v>
      </c>
      <c r="GM196">
        <v>0</v>
      </c>
      <c r="GN196">
        <v>0</v>
      </c>
      <c r="GO196">
        <v>0</v>
      </c>
      <c r="GP196">
        <v>0</v>
      </c>
      <c r="GQ196">
        <v>0</v>
      </c>
      <c r="GR196">
        <v>0</v>
      </c>
      <c r="GS196">
        <v>0</v>
      </c>
      <c r="GT196">
        <v>0</v>
      </c>
      <c r="GU196">
        <v>0</v>
      </c>
      <c r="GV196">
        <v>0</v>
      </c>
      <c r="GW196">
        <v>0</v>
      </c>
      <c r="GX196">
        <v>0</v>
      </c>
      <c r="GY196">
        <v>0</v>
      </c>
      <c r="GZ196">
        <v>0</v>
      </c>
      <c r="HA196">
        <v>0</v>
      </c>
      <c r="HB196">
        <v>0</v>
      </c>
      <c r="HC196">
        <v>0</v>
      </c>
      <c r="HD196">
        <v>0</v>
      </c>
      <c r="HE196">
        <v>0</v>
      </c>
      <c r="HF196">
        <v>0</v>
      </c>
      <c r="HG196">
        <v>0</v>
      </c>
      <c r="HH196">
        <v>0</v>
      </c>
      <c r="HI196">
        <v>0</v>
      </c>
      <c r="HJ196">
        <v>0</v>
      </c>
      <c r="HK196">
        <v>0</v>
      </c>
      <c r="HL196">
        <v>0</v>
      </c>
      <c r="HM196" t="str">
        <v/>
      </c>
    </row>
    <row r="197" spans="2:221" x14ac:dyDescent="0.35">
      <c r="B197" t="str" cm="1">
        <f t="array" ref="B197:CX197">TRANSPOSE(_xlfn._xlws.SORT(_xlfn._xlws.FILTER(initialConditions[initial_conditions_level]&amp;" | "&amp;initialConditions[initial_conditions_name],initialConditions[experiment_ID]=A197)))</f>
        <v xml:space="preserve"> | </v>
      </c>
      <c r="C197" t="str">
        <v xml:space="preserve">0 | </v>
      </c>
      <c r="D197" t="str">
        <v xml:space="preserve">0 | </v>
      </c>
      <c r="E197" t="str">
        <v xml:space="preserve">0 | </v>
      </c>
      <c r="F197" t="str">
        <v xml:space="preserve">0 | </v>
      </c>
      <c r="G197" t="str">
        <v xml:space="preserve">0 | </v>
      </c>
      <c r="H197" t="str">
        <v xml:space="preserve">0 | </v>
      </c>
      <c r="I197" t="str">
        <v xml:space="preserve">0 | </v>
      </c>
      <c r="J197" t="str">
        <v xml:space="preserve">0 | </v>
      </c>
      <c r="K197" t="str">
        <v xml:space="preserve">0 | </v>
      </c>
      <c r="L197" t="str">
        <v xml:space="preserve">0 | </v>
      </c>
      <c r="M197" t="str">
        <v xml:space="preserve">0 | </v>
      </c>
      <c r="N197" t="str">
        <v xml:space="preserve">0 | </v>
      </c>
      <c r="O197" t="str">
        <v xml:space="preserve">0 | </v>
      </c>
      <c r="P197" t="str">
        <v xml:space="preserve">0 | </v>
      </c>
      <c r="Q197" t="str">
        <v xml:space="preserve">0 | </v>
      </c>
      <c r="R197" t="str">
        <v xml:space="preserve">0 | </v>
      </c>
      <c r="S197" t="str">
        <v xml:space="preserve">0 | </v>
      </c>
      <c r="T197" t="str">
        <v xml:space="preserve">0 | </v>
      </c>
      <c r="U197" t="str">
        <v xml:space="preserve">0 | </v>
      </c>
      <c r="V197" t="str">
        <v xml:space="preserve">0 | </v>
      </c>
      <c r="W197" t="str">
        <v xml:space="preserve">0 | </v>
      </c>
      <c r="X197" t="str">
        <v xml:space="preserve">0 | </v>
      </c>
      <c r="Y197" t="str">
        <v xml:space="preserve">0 | </v>
      </c>
      <c r="Z197" t="str">
        <v xml:space="preserve">0 | </v>
      </c>
      <c r="AA197" t="str">
        <v xml:space="preserve">0 | </v>
      </c>
      <c r="AB197" t="str">
        <v xml:space="preserve">0 | </v>
      </c>
      <c r="AC197" t="str">
        <v xml:space="preserve">0 | </v>
      </c>
      <c r="AD197" t="str">
        <v xml:space="preserve">0 | </v>
      </c>
      <c r="AE197" t="str">
        <v xml:space="preserve">0 | </v>
      </c>
      <c r="AF197" t="str">
        <v xml:space="preserve">0 | </v>
      </c>
      <c r="AG197" t="str">
        <v xml:space="preserve">0 | </v>
      </c>
      <c r="AH197" t="str">
        <v xml:space="preserve">0 | </v>
      </c>
      <c r="AI197" t="str">
        <v xml:space="preserve">0 | </v>
      </c>
      <c r="AJ197" t="str">
        <v xml:space="preserve">0 | </v>
      </c>
      <c r="AK197" t="str">
        <v xml:space="preserve">0 | </v>
      </c>
      <c r="AL197" t="str">
        <v xml:space="preserve">0 | </v>
      </c>
      <c r="AM197" t="str">
        <v xml:space="preserve">0 | </v>
      </c>
      <c r="AN197" t="str">
        <v xml:space="preserve">0 | </v>
      </c>
      <c r="AO197" t="str">
        <v xml:space="preserve">0 | </v>
      </c>
      <c r="AP197" t="str">
        <v xml:space="preserve">0 | </v>
      </c>
      <c r="AQ197" t="str">
        <v xml:space="preserve">0 | </v>
      </c>
      <c r="AR197" t="str">
        <v xml:space="preserve">0 | </v>
      </c>
      <c r="AS197" t="str">
        <v xml:space="preserve">0 | </v>
      </c>
      <c r="AT197" t="str">
        <v xml:space="preserve">0 | </v>
      </c>
      <c r="AU197" t="str">
        <v xml:space="preserve">0 | </v>
      </c>
      <c r="AV197" t="str">
        <v xml:space="preserve">0 | </v>
      </c>
      <c r="AW197" t="str">
        <v xml:space="preserve">0 | </v>
      </c>
      <c r="AX197" t="str">
        <v xml:space="preserve">0 | </v>
      </c>
      <c r="AY197" t="str">
        <v xml:space="preserve">0 | </v>
      </c>
      <c r="AZ197" t="str">
        <v xml:space="preserve">0 | </v>
      </c>
      <c r="BA197" t="str">
        <v xml:space="preserve">0 | </v>
      </c>
      <c r="BB197" t="str">
        <v xml:space="preserve">0 | </v>
      </c>
      <c r="BC197" t="str">
        <v xml:space="preserve">0 | </v>
      </c>
      <c r="BD197" t="str">
        <v xml:space="preserve">0 | </v>
      </c>
      <c r="BE197" t="str">
        <v xml:space="preserve">0 | </v>
      </c>
      <c r="BF197" t="str">
        <v xml:space="preserve">0 | </v>
      </c>
      <c r="BG197" t="str">
        <v xml:space="preserve">0 | </v>
      </c>
      <c r="BH197" t="str">
        <v xml:space="preserve">0 | </v>
      </c>
      <c r="BI197" t="str">
        <v xml:space="preserve">0 | </v>
      </c>
      <c r="BJ197" t="str">
        <v xml:space="preserve">0 | </v>
      </c>
      <c r="BK197" t="str">
        <v xml:space="preserve">0 | </v>
      </c>
      <c r="BL197" t="str">
        <v xml:space="preserve">0 | </v>
      </c>
      <c r="BM197" t="str">
        <v xml:space="preserve">0 | </v>
      </c>
      <c r="BN197" t="str">
        <v xml:space="preserve">0 | </v>
      </c>
      <c r="BO197" t="str">
        <v xml:space="preserve">0 | </v>
      </c>
      <c r="BP197" t="str">
        <v xml:space="preserve">0 | </v>
      </c>
      <c r="BQ197" t="str">
        <v xml:space="preserve">0 | </v>
      </c>
      <c r="BR197" t="str">
        <v xml:space="preserve">0 | </v>
      </c>
      <c r="BS197" t="str">
        <v xml:space="preserve">0 | </v>
      </c>
      <c r="BT197" t="str">
        <v xml:space="preserve">0 | </v>
      </c>
      <c r="BU197" t="str">
        <v xml:space="preserve">0 | </v>
      </c>
      <c r="BV197" t="str">
        <v xml:space="preserve">0 | </v>
      </c>
      <c r="BW197" t="str">
        <v xml:space="preserve">0 | </v>
      </c>
      <c r="BX197" t="str">
        <v xml:space="preserve">0 | </v>
      </c>
      <c r="BY197" t="str">
        <v xml:space="preserve">0 | </v>
      </c>
      <c r="BZ197" t="str">
        <v xml:space="preserve">0 | </v>
      </c>
      <c r="CA197" t="str">
        <v xml:space="preserve">0 | </v>
      </c>
      <c r="CB197" t="str">
        <v xml:space="preserve">0 | </v>
      </c>
      <c r="CC197" t="str">
        <v xml:space="preserve">0 | </v>
      </c>
      <c r="CD197" t="str">
        <v xml:space="preserve">0 | </v>
      </c>
      <c r="CE197" t="str">
        <v xml:space="preserve">0 | </v>
      </c>
      <c r="CF197" t="str">
        <v xml:space="preserve">0 | </v>
      </c>
      <c r="CG197" t="str">
        <v xml:space="preserve">0 | </v>
      </c>
      <c r="CH197" t="str">
        <v xml:space="preserve">0 | </v>
      </c>
      <c r="CI197" t="str">
        <v xml:space="preserve">0 | </v>
      </c>
      <c r="CJ197" t="str">
        <v xml:space="preserve">0 | </v>
      </c>
      <c r="CK197" t="str">
        <v xml:space="preserve">0 | </v>
      </c>
      <c r="CL197" t="str">
        <v xml:space="preserve">0 | </v>
      </c>
      <c r="CM197" t="str">
        <v xml:space="preserve">0 | </v>
      </c>
      <c r="CN197" t="str">
        <v xml:space="preserve">0 | </v>
      </c>
      <c r="CO197" t="str">
        <v xml:space="preserve">0 | </v>
      </c>
      <c r="CP197" t="str">
        <v xml:space="preserve">0 | </v>
      </c>
      <c r="CQ197" t="str">
        <v xml:space="preserve">0 | </v>
      </c>
      <c r="CR197" t="str">
        <v xml:space="preserve">0 | </v>
      </c>
      <c r="CS197" t="str">
        <v xml:space="preserve">0 | </v>
      </c>
      <c r="CT197" t="str">
        <v xml:space="preserve">0 | </v>
      </c>
      <c r="CU197" t="str">
        <v xml:space="preserve">0 | </v>
      </c>
      <c r="CV197" t="str">
        <v xml:space="preserve">0 | </v>
      </c>
      <c r="CW197" t="str">
        <v xml:space="preserve">0 | </v>
      </c>
      <c r="CX197" t="str">
        <v xml:space="preserve">0 | </v>
      </c>
      <c r="DQ197" cm="1">
        <f t="array" ref="DQ197:HM197">TRANSPOSE(_xlfn._xlws.SORT(_xlfn._xlws.FILTER(initialConditions[initial_conditions_level],initialConditions[experiment_ID]=A197)))</f>
        <v>0</v>
      </c>
      <c r="DR197">
        <v>0</v>
      </c>
      <c r="DS197">
        <v>0</v>
      </c>
      <c r="DT197">
        <v>0</v>
      </c>
      <c r="DU197">
        <v>0</v>
      </c>
      <c r="DV197">
        <v>0</v>
      </c>
      <c r="DW197">
        <v>0</v>
      </c>
      <c r="DX197">
        <v>0</v>
      </c>
      <c r="DY197">
        <v>0</v>
      </c>
      <c r="DZ197">
        <v>0</v>
      </c>
      <c r="EA197">
        <v>0</v>
      </c>
      <c r="EB197">
        <v>0</v>
      </c>
      <c r="EC197">
        <v>0</v>
      </c>
      <c r="ED197">
        <v>0</v>
      </c>
      <c r="EE197">
        <v>0</v>
      </c>
      <c r="EF197">
        <v>0</v>
      </c>
      <c r="EG197">
        <v>0</v>
      </c>
      <c r="EH197">
        <v>0</v>
      </c>
      <c r="EI197">
        <v>0</v>
      </c>
      <c r="EJ197">
        <v>0</v>
      </c>
      <c r="EK197">
        <v>0</v>
      </c>
      <c r="EL197">
        <v>0</v>
      </c>
      <c r="EM197">
        <v>0</v>
      </c>
      <c r="EN197">
        <v>0</v>
      </c>
      <c r="EO197">
        <v>0</v>
      </c>
      <c r="EP197">
        <v>0</v>
      </c>
      <c r="EQ197">
        <v>0</v>
      </c>
      <c r="ER197">
        <v>0</v>
      </c>
      <c r="ES197">
        <v>0</v>
      </c>
      <c r="ET197">
        <v>0</v>
      </c>
      <c r="EU197">
        <v>0</v>
      </c>
      <c r="EV197">
        <v>0</v>
      </c>
      <c r="EW197">
        <v>0</v>
      </c>
      <c r="EX197">
        <v>0</v>
      </c>
      <c r="EY197">
        <v>0</v>
      </c>
      <c r="EZ197">
        <v>0</v>
      </c>
      <c r="FA197">
        <v>0</v>
      </c>
      <c r="FB197">
        <v>0</v>
      </c>
      <c r="FC197">
        <v>0</v>
      </c>
      <c r="FD197">
        <v>0</v>
      </c>
      <c r="FE197">
        <v>0</v>
      </c>
      <c r="FF197">
        <v>0</v>
      </c>
      <c r="FG197">
        <v>0</v>
      </c>
      <c r="FH197">
        <v>0</v>
      </c>
      <c r="FI197">
        <v>0</v>
      </c>
      <c r="FJ197">
        <v>0</v>
      </c>
      <c r="FK197">
        <v>0</v>
      </c>
      <c r="FL197">
        <v>0</v>
      </c>
      <c r="FM197">
        <v>0</v>
      </c>
      <c r="FN197">
        <v>0</v>
      </c>
      <c r="FO197">
        <v>0</v>
      </c>
      <c r="FP197">
        <v>0</v>
      </c>
      <c r="FQ197">
        <v>0</v>
      </c>
      <c r="FR197">
        <v>0</v>
      </c>
      <c r="FS197">
        <v>0</v>
      </c>
      <c r="FT197">
        <v>0</v>
      </c>
      <c r="FU197">
        <v>0</v>
      </c>
      <c r="FV197">
        <v>0</v>
      </c>
      <c r="FW197">
        <v>0</v>
      </c>
      <c r="FX197">
        <v>0</v>
      </c>
      <c r="FY197">
        <v>0</v>
      </c>
      <c r="FZ197">
        <v>0</v>
      </c>
      <c r="GA197">
        <v>0</v>
      </c>
      <c r="GB197">
        <v>0</v>
      </c>
      <c r="GC197">
        <v>0</v>
      </c>
      <c r="GD197">
        <v>0</v>
      </c>
      <c r="GE197">
        <v>0</v>
      </c>
      <c r="GF197">
        <v>0</v>
      </c>
      <c r="GG197">
        <v>0</v>
      </c>
      <c r="GH197">
        <v>0</v>
      </c>
      <c r="GI197">
        <v>0</v>
      </c>
      <c r="GJ197">
        <v>0</v>
      </c>
      <c r="GK197">
        <v>0</v>
      </c>
      <c r="GL197">
        <v>0</v>
      </c>
      <c r="GM197">
        <v>0</v>
      </c>
      <c r="GN197">
        <v>0</v>
      </c>
      <c r="GO197">
        <v>0</v>
      </c>
      <c r="GP197">
        <v>0</v>
      </c>
      <c r="GQ197">
        <v>0</v>
      </c>
      <c r="GR197">
        <v>0</v>
      </c>
      <c r="GS197">
        <v>0</v>
      </c>
      <c r="GT197">
        <v>0</v>
      </c>
      <c r="GU197">
        <v>0</v>
      </c>
      <c r="GV197">
        <v>0</v>
      </c>
      <c r="GW197">
        <v>0</v>
      </c>
      <c r="GX197">
        <v>0</v>
      </c>
      <c r="GY197">
        <v>0</v>
      </c>
      <c r="GZ197">
        <v>0</v>
      </c>
      <c r="HA197">
        <v>0</v>
      </c>
      <c r="HB197">
        <v>0</v>
      </c>
      <c r="HC197">
        <v>0</v>
      </c>
      <c r="HD197">
        <v>0</v>
      </c>
      <c r="HE197">
        <v>0</v>
      </c>
      <c r="HF197">
        <v>0</v>
      </c>
      <c r="HG197">
        <v>0</v>
      </c>
      <c r="HH197">
        <v>0</v>
      </c>
      <c r="HI197">
        <v>0</v>
      </c>
      <c r="HJ197">
        <v>0</v>
      </c>
      <c r="HK197">
        <v>0</v>
      </c>
      <c r="HL197">
        <v>0</v>
      </c>
      <c r="HM197" t="str">
        <v/>
      </c>
    </row>
    <row r="198" spans="2:221" x14ac:dyDescent="0.35">
      <c r="B198" t="str" cm="1">
        <f t="array" ref="B198:CX198">TRANSPOSE(_xlfn._xlws.SORT(_xlfn._xlws.FILTER(initialConditions[initial_conditions_level]&amp;" | "&amp;initialConditions[initial_conditions_name],initialConditions[experiment_ID]=A198)))</f>
        <v xml:space="preserve"> | </v>
      </c>
      <c r="C198" t="str">
        <v xml:space="preserve">0 | </v>
      </c>
      <c r="D198" t="str">
        <v xml:space="preserve">0 | </v>
      </c>
      <c r="E198" t="str">
        <v xml:space="preserve">0 | </v>
      </c>
      <c r="F198" t="str">
        <v xml:space="preserve">0 | </v>
      </c>
      <c r="G198" t="str">
        <v xml:space="preserve">0 | </v>
      </c>
      <c r="H198" t="str">
        <v xml:space="preserve">0 | </v>
      </c>
      <c r="I198" t="str">
        <v xml:space="preserve">0 | </v>
      </c>
      <c r="J198" t="str">
        <v xml:space="preserve">0 | </v>
      </c>
      <c r="K198" t="str">
        <v xml:space="preserve">0 | </v>
      </c>
      <c r="L198" t="str">
        <v xml:space="preserve">0 | </v>
      </c>
      <c r="M198" t="str">
        <v xml:space="preserve">0 | </v>
      </c>
      <c r="N198" t="str">
        <v xml:space="preserve">0 | </v>
      </c>
      <c r="O198" t="str">
        <v xml:space="preserve">0 | </v>
      </c>
      <c r="P198" t="str">
        <v xml:space="preserve">0 | </v>
      </c>
      <c r="Q198" t="str">
        <v xml:space="preserve">0 | </v>
      </c>
      <c r="R198" t="str">
        <v xml:space="preserve">0 | </v>
      </c>
      <c r="S198" t="str">
        <v xml:space="preserve">0 | </v>
      </c>
      <c r="T198" t="str">
        <v xml:space="preserve">0 | </v>
      </c>
      <c r="U198" t="str">
        <v xml:space="preserve">0 | </v>
      </c>
      <c r="V198" t="str">
        <v xml:space="preserve">0 | </v>
      </c>
      <c r="W198" t="str">
        <v xml:space="preserve">0 | </v>
      </c>
      <c r="X198" t="str">
        <v xml:space="preserve">0 | </v>
      </c>
      <c r="Y198" t="str">
        <v xml:space="preserve">0 | </v>
      </c>
      <c r="Z198" t="str">
        <v xml:space="preserve">0 | </v>
      </c>
      <c r="AA198" t="str">
        <v xml:space="preserve">0 | </v>
      </c>
      <c r="AB198" t="str">
        <v xml:space="preserve">0 | </v>
      </c>
      <c r="AC198" t="str">
        <v xml:space="preserve">0 | </v>
      </c>
      <c r="AD198" t="str">
        <v xml:space="preserve">0 | </v>
      </c>
      <c r="AE198" t="str">
        <v xml:space="preserve">0 | </v>
      </c>
      <c r="AF198" t="str">
        <v xml:space="preserve">0 | </v>
      </c>
      <c r="AG198" t="str">
        <v xml:space="preserve">0 | </v>
      </c>
      <c r="AH198" t="str">
        <v xml:space="preserve">0 | </v>
      </c>
      <c r="AI198" t="str">
        <v xml:space="preserve">0 | </v>
      </c>
      <c r="AJ198" t="str">
        <v xml:space="preserve">0 | </v>
      </c>
      <c r="AK198" t="str">
        <v xml:space="preserve">0 | </v>
      </c>
      <c r="AL198" t="str">
        <v xml:space="preserve">0 | </v>
      </c>
      <c r="AM198" t="str">
        <v xml:space="preserve">0 | </v>
      </c>
      <c r="AN198" t="str">
        <v xml:space="preserve">0 | </v>
      </c>
      <c r="AO198" t="str">
        <v xml:space="preserve">0 | </v>
      </c>
      <c r="AP198" t="str">
        <v xml:space="preserve">0 | </v>
      </c>
      <c r="AQ198" t="str">
        <v xml:space="preserve">0 | </v>
      </c>
      <c r="AR198" t="str">
        <v xml:space="preserve">0 | </v>
      </c>
      <c r="AS198" t="str">
        <v xml:space="preserve">0 | </v>
      </c>
      <c r="AT198" t="str">
        <v xml:space="preserve">0 | </v>
      </c>
      <c r="AU198" t="str">
        <v xml:space="preserve">0 | </v>
      </c>
      <c r="AV198" t="str">
        <v xml:space="preserve">0 | </v>
      </c>
      <c r="AW198" t="str">
        <v xml:space="preserve">0 | </v>
      </c>
      <c r="AX198" t="str">
        <v xml:space="preserve">0 | </v>
      </c>
      <c r="AY198" t="str">
        <v xml:space="preserve">0 | </v>
      </c>
      <c r="AZ198" t="str">
        <v xml:space="preserve">0 | </v>
      </c>
      <c r="BA198" t="str">
        <v xml:space="preserve">0 | </v>
      </c>
      <c r="BB198" t="str">
        <v xml:space="preserve">0 | </v>
      </c>
      <c r="BC198" t="str">
        <v xml:space="preserve">0 | </v>
      </c>
      <c r="BD198" t="str">
        <v xml:space="preserve">0 | </v>
      </c>
      <c r="BE198" t="str">
        <v xml:space="preserve">0 | </v>
      </c>
      <c r="BF198" t="str">
        <v xml:space="preserve">0 | </v>
      </c>
      <c r="BG198" t="str">
        <v xml:space="preserve">0 | </v>
      </c>
      <c r="BH198" t="str">
        <v xml:space="preserve">0 | </v>
      </c>
      <c r="BI198" t="str">
        <v xml:space="preserve">0 | </v>
      </c>
      <c r="BJ198" t="str">
        <v xml:space="preserve">0 | </v>
      </c>
      <c r="BK198" t="str">
        <v xml:space="preserve">0 | </v>
      </c>
      <c r="BL198" t="str">
        <v xml:space="preserve">0 | </v>
      </c>
      <c r="BM198" t="str">
        <v xml:space="preserve">0 | </v>
      </c>
      <c r="BN198" t="str">
        <v xml:space="preserve">0 | </v>
      </c>
      <c r="BO198" t="str">
        <v xml:space="preserve">0 | </v>
      </c>
      <c r="BP198" t="str">
        <v xml:space="preserve">0 | </v>
      </c>
      <c r="BQ198" t="str">
        <v xml:space="preserve">0 | </v>
      </c>
      <c r="BR198" t="str">
        <v xml:space="preserve">0 | </v>
      </c>
      <c r="BS198" t="str">
        <v xml:space="preserve">0 | </v>
      </c>
      <c r="BT198" t="str">
        <v xml:space="preserve">0 | </v>
      </c>
      <c r="BU198" t="str">
        <v xml:space="preserve">0 | </v>
      </c>
      <c r="BV198" t="str">
        <v xml:space="preserve">0 | </v>
      </c>
      <c r="BW198" t="str">
        <v xml:space="preserve">0 | </v>
      </c>
      <c r="BX198" t="str">
        <v xml:space="preserve">0 | </v>
      </c>
      <c r="BY198" t="str">
        <v xml:space="preserve">0 | </v>
      </c>
      <c r="BZ198" t="str">
        <v xml:space="preserve">0 | </v>
      </c>
      <c r="CA198" t="str">
        <v xml:space="preserve">0 | </v>
      </c>
      <c r="CB198" t="str">
        <v xml:space="preserve">0 | </v>
      </c>
      <c r="CC198" t="str">
        <v xml:space="preserve">0 | </v>
      </c>
      <c r="CD198" t="str">
        <v xml:space="preserve">0 | </v>
      </c>
      <c r="CE198" t="str">
        <v xml:space="preserve">0 | </v>
      </c>
      <c r="CF198" t="str">
        <v xml:space="preserve">0 | </v>
      </c>
      <c r="CG198" t="str">
        <v xml:space="preserve">0 | </v>
      </c>
      <c r="CH198" t="str">
        <v xml:space="preserve">0 | </v>
      </c>
      <c r="CI198" t="str">
        <v xml:space="preserve">0 | </v>
      </c>
      <c r="CJ198" t="str">
        <v xml:space="preserve">0 | </v>
      </c>
      <c r="CK198" t="str">
        <v xml:space="preserve">0 | </v>
      </c>
      <c r="CL198" t="str">
        <v xml:space="preserve">0 | </v>
      </c>
      <c r="CM198" t="str">
        <v xml:space="preserve">0 | </v>
      </c>
      <c r="CN198" t="str">
        <v xml:space="preserve">0 | </v>
      </c>
      <c r="CO198" t="str">
        <v xml:space="preserve">0 | </v>
      </c>
      <c r="CP198" t="str">
        <v xml:space="preserve">0 | </v>
      </c>
      <c r="CQ198" t="str">
        <v xml:space="preserve">0 | </v>
      </c>
      <c r="CR198" t="str">
        <v xml:space="preserve">0 | </v>
      </c>
      <c r="CS198" t="str">
        <v xml:space="preserve">0 | </v>
      </c>
      <c r="CT198" t="str">
        <v xml:space="preserve">0 | </v>
      </c>
      <c r="CU198" t="str">
        <v xml:space="preserve">0 | </v>
      </c>
      <c r="CV198" t="str">
        <v xml:space="preserve">0 | </v>
      </c>
      <c r="CW198" t="str">
        <v xml:space="preserve">0 | </v>
      </c>
      <c r="CX198" t="str">
        <v xml:space="preserve">0 | </v>
      </c>
      <c r="DQ198" cm="1">
        <f t="array" ref="DQ198:HM198">TRANSPOSE(_xlfn._xlws.SORT(_xlfn._xlws.FILTER(initialConditions[initial_conditions_level],initialConditions[experiment_ID]=A198)))</f>
        <v>0</v>
      </c>
      <c r="DR198">
        <v>0</v>
      </c>
      <c r="DS198">
        <v>0</v>
      </c>
      <c r="DT198">
        <v>0</v>
      </c>
      <c r="DU198">
        <v>0</v>
      </c>
      <c r="DV198">
        <v>0</v>
      </c>
      <c r="DW198">
        <v>0</v>
      </c>
      <c r="DX198">
        <v>0</v>
      </c>
      <c r="DY198">
        <v>0</v>
      </c>
      <c r="DZ198">
        <v>0</v>
      </c>
      <c r="EA198">
        <v>0</v>
      </c>
      <c r="EB198">
        <v>0</v>
      </c>
      <c r="EC198">
        <v>0</v>
      </c>
      <c r="ED198">
        <v>0</v>
      </c>
      <c r="EE198">
        <v>0</v>
      </c>
      <c r="EF198">
        <v>0</v>
      </c>
      <c r="EG198">
        <v>0</v>
      </c>
      <c r="EH198">
        <v>0</v>
      </c>
      <c r="EI198">
        <v>0</v>
      </c>
      <c r="EJ198">
        <v>0</v>
      </c>
      <c r="EK198">
        <v>0</v>
      </c>
      <c r="EL198">
        <v>0</v>
      </c>
      <c r="EM198">
        <v>0</v>
      </c>
      <c r="EN198">
        <v>0</v>
      </c>
      <c r="EO198">
        <v>0</v>
      </c>
      <c r="EP198">
        <v>0</v>
      </c>
      <c r="EQ198">
        <v>0</v>
      </c>
      <c r="ER198">
        <v>0</v>
      </c>
      <c r="ES198">
        <v>0</v>
      </c>
      <c r="ET198">
        <v>0</v>
      </c>
      <c r="EU198">
        <v>0</v>
      </c>
      <c r="EV198">
        <v>0</v>
      </c>
      <c r="EW198">
        <v>0</v>
      </c>
      <c r="EX198">
        <v>0</v>
      </c>
      <c r="EY198">
        <v>0</v>
      </c>
      <c r="EZ198">
        <v>0</v>
      </c>
      <c r="FA198">
        <v>0</v>
      </c>
      <c r="FB198">
        <v>0</v>
      </c>
      <c r="FC198">
        <v>0</v>
      </c>
      <c r="FD198">
        <v>0</v>
      </c>
      <c r="FE198">
        <v>0</v>
      </c>
      <c r="FF198">
        <v>0</v>
      </c>
      <c r="FG198">
        <v>0</v>
      </c>
      <c r="FH198">
        <v>0</v>
      </c>
      <c r="FI198">
        <v>0</v>
      </c>
      <c r="FJ198">
        <v>0</v>
      </c>
      <c r="FK198">
        <v>0</v>
      </c>
      <c r="FL198">
        <v>0</v>
      </c>
      <c r="FM198">
        <v>0</v>
      </c>
      <c r="FN198">
        <v>0</v>
      </c>
      <c r="FO198">
        <v>0</v>
      </c>
      <c r="FP198">
        <v>0</v>
      </c>
      <c r="FQ198">
        <v>0</v>
      </c>
      <c r="FR198">
        <v>0</v>
      </c>
      <c r="FS198">
        <v>0</v>
      </c>
      <c r="FT198">
        <v>0</v>
      </c>
      <c r="FU198">
        <v>0</v>
      </c>
      <c r="FV198">
        <v>0</v>
      </c>
      <c r="FW198">
        <v>0</v>
      </c>
      <c r="FX198">
        <v>0</v>
      </c>
      <c r="FY198">
        <v>0</v>
      </c>
      <c r="FZ198">
        <v>0</v>
      </c>
      <c r="GA198">
        <v>0</v>
      </c>
      <c r="GB198">
        <v>0</v>
      </c>
      <c r="GC198">
        <v>0</v>
      </c>
      <c r="GD198">
        <v>0</v>
      </c>
      <c r="GE198">
        <v>0</v>
      </c>
      <c r="GF198">
        <v>0</v>
      </c>
      <c r="GG198">
        <v>0</v>
      </c>
      <c r="GH198">
        <v>0</v>
      </c>
      <c r="GI198">
        <v>0</v>
      </c>
      <c r="GJ198">
        <v>0</v>
      </c>
      <c r="GK198">
        <v>0</v>
      </c>
      <c r="GL198">
        <v>0</v>
      </c>
      <c r="GM198">
        <v>0</v>
      </c>
      <c r="GN198">
        <v>0</v>
      </c>
      <c r="GO198">
        <v>0</v>
      </c>
      <c r="GP198">
        <v>0</v>
      </c>
      <c r="GQ198">
        <v>0</v>
      </c>
      <c r="GR198">
        <v>0</v>
      </c>
      <c r="GS198">
        <v>0</v>
      </c>
      <c r="GT198">
        <v>0</v>
      </c>
      <c r="GU198">
        <v>0</v>
      </c>
      <c r="GV198">
        <v>0</v>
      </c>
      <c r="GW198">
        <v>0</v>
      </c>
      <c r="GX198">
        <v>0</v>
      </c>
      <c r="GY198">
        <v>0</v>
      </c>
      <c r="GZ198">
        <v>0</v>
      </c>
      <c r="HA198">
        <v>0</v>
      </c>
      <c r="HB198">
        <v>0</v>
      </c>
      <c r="HC198">
        <v>0</v>
      </c>
      <c r="HD198">
        <v>0</v>
      </c>
      <c r="HE198">
        <v>0</v>
      </c>
      <c r="HF198">
        <v>0</v>
      </c>
      <c r="HG198">
        <v>0</v>
      </c>
      <c r="HH198">
        <v>0</v>
      </c>
      <c r="HI198">
        <v>0</v>
      </c>
      <c r="HJ198">
        <v>0</v>
      </c>
      <c r="HK198">
        <v>0</v>
      </c>
      <c r="HL198">
        <v>0</v>
      </c>
      <c r="HM198" t="str">
        <v/>
      </c>
    </row>
    <row r="199" spans="2:221" x14ac:dyDescent="0.35">
      <c r="B199" t="str" cm="1">
        <f t="array" ref="B199:CX199">TRANSPOSE(_xlfn._xlws.SORT(_xlfn._xlws.FILTER(initialConditions[initial_conditions_level]&amp;" | "&amp;initialConditions[initial_conditions_name],initialConditions[experiment_ID]=A199)))</f>
        <v xml:space="preserve"> | </v>
      </c>
      <c r="C199" t="str">
        <v xml:space="preserve">0 | </v>
      </c>
      <c r="D199" t="str">
        <v xml:space="preserve">0 | </v>
      </c>
      <c r="E199" t="str">
        <v xml:space="preserve">0 | </v>
      </c>
      <c r="F199" t="str">
        <v xml:space="preserve">0 | </v>
      </c>
      <c r="G199" t="str">
        <v xml:space="preserve">0 | </v>
      </c>
      <c r="H199" t="str">
        <v xml:space="preserve">0 | </v>
      </c>
      <c r="I199" t="str">
        <v xml:space="preserve">0 | </v>
      </c>
      <c r="J199" t="str">
        <v xml:space="preserve">0 | </v>
      </c>
      <c r="K199" t="str">
        <v xml:space="preserve">0 | </v>
      </c>
      <c r="L199" t="str">
        <v xml:space="preserve">0 | </v>
      </c>
      <c r="M199" t="str">
        <v xml:space="preserve">0 | </v>
      </c>
      <c r="N199" t="str">
        <v xml:space="preserve">0 | </v>
      </c>
      <c r="O199" t="str">
        <v xml:space="preserve">0 | </v>
      </c>
      <c r="P199" t="str">
        <v xml:space="preserve">0 | </v>
      </c>
      <c r="Q199" t="str">
        <v xml:space="preserve">0 | </v>
      </c>
      <c r="R199" t="str">
        <v xml:space="preserve">0 | </v>
      </c>
      <c r="S199" t="str">
        <v xml:space="preserve">0 | </v>
      </c>
      <c r="T199" t="str">
        <v xml:space="preserve">0 | </v>
      </c>
      <c r="U199" t="str">
        <v xml:space="preserve">0 | </v>
      </c>
      <c r="V199" t="str">
        <v xml:space="preserve">0 | </v>
      </c>
      <c r="W199" t="str">
        <v xml:space="preserve">0 | </v>
      </c>
      <c r="X199" t="str">
        <v xml:space="preserve">0 | </v>
      </c>
      <c r="Y199" t="str">
        <v xml:space="preserve">0 | </v>
      </c>
      <c r="Z199" t="str">
        <v xml:space="preserve">0 | </v>
      </c>
      <c r="AA199" t="str">
        <v xml:space="preserve">0 | </v>
      </c>
      <c r="AB199" t="str">
        <v xml:space="preserve">0 | </v>
      </c>
      <c r="AC199" t="str">
        <v xml:space="preserve">0 | </v>
      </c>
      <c r="AD199" t="str">
        <v xml:space="preserve">0 | </v>
      </c>
      <c r="AE199" t="str">
        <v xml:space="preserve">0 | </v>
      </c>
      <c r="AF199" t="str">
        <v xml:space="preserve">0 | </v>
      </c>
      <c r="AG199" t="str">
        <v xml:space="preserve">0 | </v>
      </c>
      <c r="AH199" t="str">
        <v xml:space="preserve">0 | </v>
      </c>
      <c r="AI199" t="str">
        <v xml:space="preserve">0 | </v>
      </c>
      <c r="AJ199" t="str">
        <v xml:space="preserve">0 | </v>
      </c>
      <c r="AK199" t="str">
        <v xml:space="preserve">0 | </v>
      </c>
      <c r="AL199" t="str">
        <v xml:space="preserve">0 | </v>
      </c>
      <c r="AM199" t="str">
        <v xml:space="preserve">0 | </v>
      </c>
      <c r="AN199" t="str">
        <v xml:space="preserve">0 | </v>
      </c>
      <c r="AO199" t="str">
        <v xml:space="preserve">0 | </v>
      </c>
      <c r="AP199" t="str">
        <v xml:space="preserve">0 | </v>
      </c>
      <c r="AQ199" t="str">
        <v xml:space="preserve">0 | </v>
      </c>
      <c r="AR199" t="str">
        <v xml:space="preserve">0 | </v>
      </c>
      <c r="AS199" t="str">
        <v xml:space="preserve">0 | </v>
      </c>
      <c r="AT199" t="str">
        <v xml:space="preserve">0 | </v>
      </c>
      <c r="AU199" t="str">
        <v xml:space="preserve">0 | </v>
      </c>
      <c r="AV199" t="str">
        <v xml:space="preserve">0 | </v>
      </c>
      <c r="AW199" t="str">
        <v xml:space="preserve">0 | </v>
      </c>
      <c r="AX199" t="str">
        <v xml:space="preserve">0 | </v>
      </c>
      <c r="AY199" t="str">
        <v xml:space="preserve">0 | </v>
      </c>
      <c r="AZ199" t="str">
        <v xml:space="preserve">0 | </v>
      </c>
      <c r="BA199" t="str">
        <v xml:space="preserve">0 | </v>
      </c>
      <c r="BB199" t="str">
        <v xml:space="preserve">0 | </v>
      </c>
      <c r="BC199" t="str">
        <v xml:space="preserve">0 | </v>
      </c>
      <c r="BD199" t="str">
        <v xml:space="preserve">0 | </v>
      </c>
      <c r="BE199" t="str">
        <v xml:space="preserve">0 | </v>
      </c>
      <c r="BF199" t="str">
        <v xml:space="preserve">0 | </v>
      </c>
      <c r="BG199" t="str">
        <v xml:space="preserve">0 | </v>
      </c>
      <c r="BH199" t="str">
        <v xml:space="preserve">0 | </v>
      </c>
      <c r="BI199" t="str">
        <v xml:space="preserve">0 | </v>
      </c>
      <c r="BJ199" t="str">
        <v xml:space="preserve">0 | </v>
      </c>
      <c r="BK199" t="str">
        <v xml:space="preserve">0 | </v>
      </c>
      <c r="BL199" t="str">
        <v xml:space="preserve">0 | </v>
      </c>
      <c r="BM199" t="str">
        <v xml:space="preserve">0 | </v>
      </c>
      <c r="BN199" t="str">
        <v xml:space="preserve">0 | </v>
      </c>
      <c r="BO199" t="str">
        <v xml:space="preserve">0 | </v>
      </c>
      <c r="BP199" t="str">
        <v xml:space="preserve">0 | </v>
      </c>
      <c r="BQ199" t="str">
        <v xml:space="preserve">0 | </v>
      </c>
      <c r="BR199" t="str">
        <v xml:space="preserve">0 | </v>
      </c>
      <c r="BS199" t="str">
        <v xml:space="preserve">0 | </v>
      </c>
      <c r="BT199" t="str">
        <v xml:space="preserve">0 | </v>
      </c>
      <c r="BU199" t="str">
        <v xml:space="preserve">0 | </v>
      </c>
      <c r="BV199" t="str">
        <v xml:space="preserve">0 | </v>
      </c>
      <c r="BW199" t="str">
        <v xml:space="preserve">0 | </v>
      </c>
      <c r="BX199" t="str">
        <v xml:space="preserve">0 | </v>
      </c>
      <c r="BY199" t="str">
        <v xml:space="preserve">0 | </v>
      </c>
      <c r="BZ199" t="str">
        <v xml:space="preserve">0 | </v>
      </c>
      <c r="CA199" t="str">
        <v xml:space="preserve">0 | </v>
      </c>
      <c r="CB199" t="str">
        <v xml:space="preserve">0 | </v>
      </c>
      <c r="CC199" t="str">
        <v xml:space="preserve">0 | </v>
      </c>
      <c r="CD199" t="str">
        <v xml:space="preserve">0 | </v>
      </c>
      <c r="CE199" t="str">
        <v xml:space="preserve">0 | </v>
      </c>
      <c r="CF199" t="str">
        <v xml:space="preserve">0 | </v>
      </c>
      <c r="CG199" t="str">
        <v xml:space="preserve">0 | </v>
      </c>
      <c r="CH199" t="str">
        <v xml:space="preserve">0 | </v>
      </c>
      <c r="CI199" t="str">
        <v xml:space="preserve">0 | </v>
      </c>
      <c r="CJ199" t="str">
        <v xml:space="preserve">0 | </v>
      </c>
      <c r="CK199" t="str">
        <v xml:space="preserve">0 | </v>
      </c>
      <c r="CL199" t="str">
        <v xml:space="preserve">0 | </v>
      </c>
      <c r="CM199" t="str">
        <v xml:space="preserve">0 | </v>
      </c>
      <c r="CN199" t="str">
        <v xml:space="preserve">0 | </v>
      </c>
      <c r="CO199" t="str">
        <v xml:space="preserve">0 | </v>
      </c>
      <c r="CP199" t="str">
        <v xml:space="preserve">0 | </v>
      </c>
      <c r="CQ199" t="str">
        <v xml:space="preserve">0 | </v>
      </c>
      <c r="CR199" t="str">
        <v xml:space="preserve">0 | </v>
      </c>
      <c r="CS199" t="str">
        <v xml:space="preserve">0 | </v>
      </c>
      <c r="CT199" t="str">
        <v xml:space="preserve">0 | </v>
      </c>
      <c r="CU199" t="str">
        <v xml:space="preserve">0 | </v>
      </c>
      <c r="CV199" t="str">
        <v xml:space="preserve">0 | </v>
      </c>
      <c r="CW199" t="str">
        <v xml:space="preserve">0 | </v>
      </c>
      <c r="CX199" t="str">
        <v xml:space="preserve">0 | </v>
      </c>
      <c r="DQ199" cm="1">
        <f t="array" ref="DQ199:HM199">TRANSPOSE(_xlfn._xlws.SORT(_xlfn._xlws.FILTER(initialConditions[initial_conditions_level],initialConditions[experiment_ID]=A199)))</f>
        <v>0</v>
      </c>
      <c r="DR199">
        <v>0</v>
      </c>
      <c r="DS199">
        <v>0</v>
      </c>
      <c r="DT199">
        <v>0</v>
      </c>
      <c r="DU199">
        <v>0</v>
      </c>
      <c r="DV199">
        <v>0</v>
      </c>
      <c r="DW199">
        <v>0</v>
      </c>
      <c r="DX199">
        <v>0</v>
      </c>
      <c r="DY199">
        <v>0</v>
      </c>
      <c r="DZ199">
        <v>0</v>
      </c>
      <c r="EA199">
        <v>0</v>
      </c>
      <c r="EB199">
        <v>0</v>
      </c>
      <c r="EC199">
        <v>0</v>
      </c>
      <c r="ED199">
        <v>0</v>
      </c>
      <c r="EE199">
        <v>0</v>
      </c>
      <c r="EF199">
        <v>0</v>
      </c>
      <c r="EG199">
        <v>0</v>
      </c>
      <c r="EH199">
        <v>0</v>
      </c>
      <c r="EI199">
        <v>0</v>
      </c>
      <c r="EJ199">
        <v>0</v>
      </c>
      <c r="EK199">
        <v>0</v>
      </c>
      <c r="EL199">
        <v>0</v>
      </c>
      <c r="EM199">
        <v>0</v>
      </c>
      <c r="EN199">
        <v>0</v>
      </c>
      <c r="EO199">
        <v>0</v>
      </c>
      <c r="EP199">
        <v>0</v>
      </c>
      <c r="EQ199">
        <v>0</v>
      </c>
      <c r="ER199">
        <v>0</v>
      </c>
      <c r="ES199">
        <v>0</v>
      </c>
      <c r="ET199">
        <v>0</v>
      </c>
      <c r="EU199">
        <v>0</v>
      </c>
      <c r="EV199">
        <v>0</v>
      </c>
      <c r="EW199">
        <v>0</v>
      </c>
      <c r="EX199">
        <v>0</v>
      </c>
      <c r="EY199">
        <v>0</v>
      </c>
      <c r="EZ199">
        <v>0</v>
      </c>
      <c r="FA199">
        <v>0</v>
      </c>
      <c r="FB199">
        <v>0</v>
      </c>
      <c r="FC199">
        <v>0</v>
      </c>
      <c r="FD199">
        <v>0</v>
      </c>
      <c r="FE199">
        <v>0</v>
      </c>
      <c r="FF199">
        <v>0</v>
      </c>
      <c r="FG199">
        <v>0</v>
      </c>
      <c r="FH199">
        <v>0</v>
      </c>
      <c r="FI199">
        <v>0</v>
      </c>
      <c r="FJ199">
        <v>0</v>
      </c>
      <c r="FK199">
        <v>0</v>
      </c>
      <c r="FL199">
        <v>0</v>
      </c>
      <c r="FM199">
        <v>0</v>
      </c>
      <c r="FN199">
        <v>0</v>
      </c>
      <c r="FO199">
        <v>0</v>
      </c>
      <c r="FP199">
        <v>0</v>
      </c>
      <c r="FQ199">
        <v>0</v>
      </c>
      <c r="FR199">
        <v>0</v>
      </c>
      <c r="FS199">
        <v>0</v>
      </c>
      <c r="FT199">
        <v>0</v>
      </c>
      <c r="FU199">
        <v>0</v>
      </c>
      <c r="FV199">
        <v>0</v>
      </c>
      <c r="FW199">
        <v>0</v>
      </c>
      <c r="FX199">
        <v>0</v>
      </c>
      <c r="FY199">
        <v>0</v>
      </c>
      <c r="FZ199">
        <v>0</v>
      </c>
      <c r="GA199">
        <v>0</v>
      </c>
      <c r="GB199">
        <v>0</v>
      </c>
      <c r="GC199">
        <v>0</v>
      </c>
      <c r="GD199">
        <v>0</v>
      </c>
      <c r="GE199">
        <v>0</v>
      </c>
      <c r="GF199">
        <v>0</v>
      </c>
      <c r="GG199">
        <v>0</v>
      </c>
      <c r="GH199">
        <v>0</v>
      </c>
      <c r="GI199">
        <v>0</v>
      </c>
      <c r="GJ199">
        <v>0</v>
      </c>
      <c r="GK199">
        <v>0</v>
      </c>
      <c r="GL199">
        <v>0</v>
      </c>
      <c r="GM199">
        <v>0</v>
      </c>
      <c r="GN199">
        <v>0</v>
      </c>
      <c r="GO199">
        <v>0</v>
      </c>
      <c r="GP199">
        <v>0</v>
      </c>
      <c r="GQ199">
        <v>0</v>
      </c>
      <c r="GR199">
        <v>0</v>
      </c>
      <c r="GS199">
        <v>0</v>
      </c>
      <c r="GT199">
        <v>0</v>
      </c>
      <c r="GU199">
        <v>0</v>
      </c>
      <c r="GV199">
        <v>0</v>
      </c>
      <c r="GW199">
        <v>0</v>
      </c>
      <c r="GX199">
        <v>0</v>
      </c>
      <c r="GY199">
        <v>0</v>
      </c>
      <c r="GZ199">
        <v>0</v>
      </c>
      <c r="HA199">
        <v>0</v>
      </c>
      <c r="HB199">
        <v>0</v>
      </c>
      <c r="HC199">
        <v>0</v>
      </c>
      <c r="HD199">
        <v>0</v>
      </c>
      <c r="HE199">
        <v>0</v>
      </c>
      <c r="HF199">
        <v>0</v>
      </c>
      <c r="HG199">
        <v>0</v>
      </c>
      <c r="HH199">
        <v>0</v>
      </c>
      <c r="HI199">
        <v>0</v>
      </c>
      <c r="HJ199">
        <v>0</v>
      </c>
      <c r="HK199">
        <v>0</v>
      </c>
      <c r="HL199">
        <v>0</v>
      </c>
      <c r="HM199" t="str">
        <v/>
      </c>
    </row>
    <row r="200" spans="2:221" x14ac:dyDescent="0.35">
      <c r="B200" t="str" cm="1">
        <f t="array" ref="B200:CX200">TRANSPOSE(_xlfn._xlws.SORT(_xlfn._xlws.FILTER(initialConditions[initial_conditions_level]&amp;" | "&amp;initialConditions[initial_conditions_name],initialConditions[experiment_ID]=A200)))</f>
        <v xml:space="preserve"> | </v>
      </c>
      <c r="C200" t="str">
        <v xml:space="preserve">0 | </v>
      </c>
      <c r="D200" t="str">
        <v xml:space="preserve">0 | </v>
      </c>
      <c r="E200" t="str">
        <v xml:space="preserve">0 | </v>
      </c>
      <c r="F200" t="str">
        <v xml:space="preserve">0 | </v>
      </c>
      <c r="G200" t="str">
        <v xml:space="preserve">0 | </v>
      </c>
      <c r="H200" t="str">
        <v xml:space="preserve">0 | </v>
      </c>
      <c r="I200" t="str">
        <v xml:space="preserve">0 | </v>
      </c>
      <c r="J200" t="str">
        <v xml:space="preserve">0 | </v>
      </c>
      <c r="K200" t="str">
        <v xml:space="preserve">0 | </v>
      </c>
      <c r="L200" t="str">
        <v xml:space="preserve">0 | </v>
      </c>
      <c r="M200" t="str">
        <v xml:space="preserve">0 | </v>
      </c>
      <c r="N200" t="str">
        <v xml:space="preserve">0 | </v>
      </c>
      <c r="O200" t="str">
        <v xml:space="preserve">0 | </v>
      </c>
      <c r="P200" t="str">
        <v xml:space="preserve">0 | </v>
      </c>
      <c r="Q200" t="str">
        <v xml:space="preserve">0 | </v>
      </c>
      <c r="R200" t="str">
        <v xml:space="preserve">0 | </v>
      </c>
      <c r="S200" t="str">
        <v xml:space="preserve">0 | </v>
      </c>
      <c r="T200" t="str">
        <v xml:space="preserve">0 | </v>
      </c>
      <c r="U200" t="str">
        <v xml:space="preserve">0 | </v>
      </c>
      <c r="V200" t="str">
        <v xml:space="preserve">0 | </v>
      </c>
      <c r="W200" t="str">
        <v xml:space="preserve">0 | </v>
      </c>
      <c r="X200" t="str">
        <v xml:space="preserve">0 | </v>
      </c>
      <c r="Y200" t="str">
        <v xml:space="preserve">0 | </v>
      </c>
      <c r="Z200" t="str">
        <v xml:space="preserve">0 | </v>
      </c>
      <c r="AA200" t="str">
        <v xml:space="preserve">0 | </v>
      </c>
      <c r="AB200" t="str">
        <v xml:space="preserve">0 | </v>
      </c>
      <c r="AC200" t="str">
        <v xml:space="preserve">0 | </v>
      </c>
      <c r="AD200" t="str">
        <v xml:space="preserve">0 | </v>
      </c>
      <c r="AE200" t="str">
        <v xml:space="preserve">0 | </v>
      </c>
      <c r="AF200" t="str">
        <v xml:space="preserve">0 | </v>
      </c>
      <c r="AG200" t="str">
        <v xml:space="preserve">0 | </v>
      </c>
      <c r="AH200" t="str">
        <v xml:space="preserve">0 | </v>
      </c>
      <c r="AI200" t="str">
        <v xml:space="preserve">0 | </v>
      </c>
      <c r="AJ200" t="str">
        <v xml:space="preserve">0 | </v>
      </c>
      <c r="AK200" t="str">
        <v xml:space="preserve">0 | </v>
      </c>
      <c r="AL200" t="str">
        <v xml:space="preserve">0 | </v>
      </c>
      <c r="AM200" t="str">
        <v xml:space="preserve">0 | </v>
      </c>
      <c r="AN200" t="str">
        <v xml:space="preserve">0 | </v>
      </c>
      <c r="AO200" t="str">
        <v xml:space="preserve">0 | </v>
      </c>
      <c r="AP200" t="str">
        <v xml:space="preserve">0 | </v>
      </c>
      <c r="AQ200" t="str">
        <v xml:space="preserve">0 | </v>
      </c>
      <c r="AR200" t="str">
        <v xml:space="preserve">0 | </v>
      </c>
      <c r="AS200" t="str">
        <v xml:space="preserve">0 | </v>
      </c>
      <c r="AT200" t="str">
        <v xml:space="preserve">0 | </v>
      </c>
      <c r="AU200" t="str">
        <v xml:space="preserve">0 | </v>
      </c>
      <c r="AV200" t="str">
        <v xml:space="preserve">0 | </v>
      </c>
      <c r="AW200" t="str">
        <v xml:space="preserve">0 | </v>
      </c>
      <c r="AX200" t="str">
        <v xml:space="preserve">0 | </v>
      </c>
      <c r="AY200" t="str">
        <v xml:space="preserve">0 | </v>
      </c>
      <c r="AZ200" t="str">
        <v xml:space="preserve">0 | </v>
      </c>
      <c r="BA200" t="str">
        <v xml:space="preserve">0 | </v>
      </c>
      <c r="BB200" t="str">
        <v xml:space="preserve">0 | </v>
      </c>
      <c r="BC200" t="str">
        <v xml:space="preserve">0 | </v>
      </c>
      <c r="BD200" t="str">
        <v xml:space="preserve">0 | </v>
      </c>
      <c r="BE200" t="str">
        <v xml:space="preserve">0 | </v>
      </c>
      <c r="BF200" t="str">
        <v xml:space="preserve">0 | </v>
      </c>
      <c r="BG200" t="str">
        <v xml:space="preserve">0 | </v>
      </c>
      <c r="BH200" t="str">
        <v xml:space="preserve">0 | </v>
      </c>
      <c r="BI200" t="str">
        <v xml:space="preserve">0 | </v>
      </c>
      <c r="BJ200" t="str">
        <v xml:space="preserve">0 | </v>
      </c>
      <c r="BK200" t="str">
        <v xml:space="preserve">0 | </v>
      </c>
      <c r="BL200" t="str">
        <v xml:space="preserve">0 | </v>
      </c>
      <c r="BM200" t="str">
        <v xml:space="preserve">0 | </v>
      </c>
      <c r="BN200" t="str">
        <v xml:space="preserve">0 | </v>
      </c>
      <c r="BO200" t="str">
        <v xml:space="preserve">0 | </v>
      </c>
      <c r="BP200" t="str">
        <v xml:space="preserve">0 | </v>
      </c>
      <c r="BQ200" t="str">
        <v xml:space="preserve">0 | </v>
      </c>
      <c r="BR200" t="str">
        <v xml:space="preserve">0 | </v>
      </c>
      <c r="BS200" t="str">
        <v xml:space="preserve">0 | </v>
      </c>
      <c r="BT200" t="str">
        <v xml:space="preserve">0 | </v>
      </c>
      <c r="BU200" t="str">
        <v xml:space="preserve">0 | </v>
      </c>
      <c r="BV200" t="str">
        <v xml:space="preserve">0 | </v>
      </c>
      <c r="BW200" t="str">
        <v xml:space="preserve">0 | </v>
      </c>
      <c r="BX200" t="str">
        <v xml:space="preserve">0 | </v>
      </c>
      <c r="BY200" t="str">
        <v xml:space="preserve">0 | </v>
      </c>
      <c r="BZ200" t="str">
        <v xml:space="preserve">0 | </v>
      </c>
      <c r="CA200" t="str">
        <v xml:space="preserve">0 | </v>
      </c>
      <c r="CB200" t="str">
        <v xml:space="preserve">0 | </v>
      </c>
      <c r="CC200" t="str">
        <v xml:space="preserve">0 | </v>
      </c>
      <c r="CD200" t="str">
        <v xml:space="preserve">0 | </v>
      </c>
      <c r="CE200" t="str">
        <v xml:space="preserve">0 | </v>
      </c>
      <c r="CF200" t="str">
        <v xml:space="preserve">0 | </v>
      </c>
      <c r="CG200" t="str">
        <v xml:space="preserve">0 | </v>
      </c>
      <c r="CH200" t="str">
        <v xml:space="preserve">0 | </v>
      </c>
      <c r="CI200" t="str">
        <v xml:space="preserve">0 | </v>
      </c>
      <c r="CJ200" t="str">
        <v xml:space="preserve">0 | </v>
      </c>
      <c r="CK200" t="str">
        <v xml:space="preserve">0 | </v>
      </c>
      <c r="CL200" t="str">
        <v xml:space="preserve">0 | </v>
      </c>
      <c r="CM200" t="str">
        <v xml:space="preserve">0 | </v>
      </c>
      <c r="CN200" t="str">
        <v xml:space="preserve">0 | </v>
      </c>
      <c r="CO200" t="str">
        <v xml:space="preserve">0 | </v>
      </c>
      <c r="CP200" t="str">
        <v xml:space="preserve">0 | </v>
      </c>
      <c r="CQ200" t="str">
        <v xml:space="preserve">0 | </v>
      </c>
      <c r="CR200" t="str">
        <v xml:space="preserve">0 | </v>
      </c>
      <c r="CS200" t="str">
        <v xml:space="preserve">0 | </v>
      </c>
      <c r="CT200" t="str">
        <v xml:space="preserve">0 | </v>
      </c>
      <c r="CU200" t="str">
        <v xml:space="preserve">0 | </v>
      </c>
      <c r="CV200" t="str">
        <v xml:space="preserve">0 | </v>
      </c>
      <c r="CW200" t="str">
        <v xml:space="preserve">0 | </v>
      </c>
      <c r="CX200" t="str">
        <v xml:space="preserve">0 | </v>
      </c>
      <c r="DQ200" cm="1">
        <f t="array" ref="DQ200:HM200">TRANSPOSE(_xlfn._xlws.SORT(_xlfn._xlws.FILTER(initialConditions[initial_conditions_level],initialConditions[experiment_ID]=A200)))</f>
        <v>0</v>
      </c>
      <c r="DR200">
        <v>0</v>
      </c>
      <c r="DS200">
        <v>0</v>
      </c>
      <c r="DT200">
        <v>0</v>
      </c>
      <c r="DU200">
        <v>0</v>
      </c>
      <c r="DV200">
        <v>0</v>
      </c>
      <c r="DW200">
        <v>0</v>
      </c>
      <c r="DX200">
        <v>0</v>
      </c>
      <c r="DY200">
        <v>0</v>
      </c>
      <c r="DZ200">
        <v>0</v>
      </c>
      <c r="EA200">
        <v>0</v>
      </c>
      <c r="EB200">
        <v>0</v>
      </c>
      <c r="EC200">
        <v>0</v>
      </c>
      <c r="ED200">
        <v>0</v>
      </c>
      <c r="EE200">
        <v>0</v>
      </c>
      <c r="EF200">
        <v>0</v>
      </c>
      <c r="EG200">
        <v>0</v>
      </c>
      <c r="EH200">
        <v>0</v>
      </c>
      <c r="EI200">
        <v>0</v>
      </c>
      <c r="EJ200">
        <v>0</v>
      </c>
      <c r="EK200">
        <v>0</v>
      </c>
      <c r="EL200">
        <v>0</v>
      </c>
      <c r="EM200">
        <v>0</v>
      </c>
      <c r="EN200">
        <v>0</v>
      </c>
      <c r="EO200">
        <v>0</v>
      </c>
      <c r="EP200">
        <v>0</v>
      </c>
      <c r="EQ200">
        <v>0</v>
      </c>
      <c r="ER200">
        <v>0</v>
      </c>
      <c r="ES200">
        <v>0</v>
      </c>
      <c r="ET200">
        <v>0</v>
      </c>
      <c r="EU200">
        <v>0</v>
      </c>
      <c r="EV200">
        <v>0</v>
      </c>
      <c r="EW200">
        <v>0</v>
      </c>
      <c r="EX200">
        <v>0</v>
      </c>
      <c r="EY200">
        <v>0</v>
      </c>
      <c r="EZ200">
        <v>0</v>
      </c>
      <c r="FA200">
        <v>0</v>
      </c>
      <c r="FB200">
        <v>0</v>
      </c>
      <c r="FC200">
        <v>0</v>
      </c>
      <c r="FD200">
        <v>0</v>
      </c>
      <c r="FE200">
        <v>0</v>
      </c>
      <c r="FF200">
        <v>0</v>
      </c>
      <c r="FG200">
        <v>0</v>
      </c>
      <c r="FH200">
        <v>0</v>
      </c>
      <c r="FI200">
        <v>0</v>
      </c>
      <c r="FJ200">
        <v>0</v>
      </c>
      <c r="FK200">
        <v>0</v>
      </c>
      <c r="FL200">
        <v>0</v>
      </c>
      <c r="FM200">
        <v>0</v>
      </c>
      <c r="FN200">
        <v>0</v>
      </c>
      <c r="FO200">
        <v>0</v>
      </c>
      <c r="FP200">
        <v>0</v>
      </c>
      <c r="FQ200">
        <v>0</v>
      </c>
      <c r="FR200">
        <v>0</v>
      </c>
      <c r="FS200">
        <v>0</v>
      </c>
      <c r="FT200">
        <v>0</v>
      </c>
      <c r="FU200">
        <v>0</v>
      </c>
      <c r="FV200">
        <v>0</v>
      </c>
      <c r="FW200">
        <v>0</v>
      </c>
      <c r="FX200">
        <v>0</v>
      </c>
      <c r="FY200">
        <v>0</v>
      </c>
      <c r="FZ200">
        <v>0</v>
      </c>
      <c r="GA200">
        <v>0</v>
      </c>
      <c r="GB200">
        <v>0</v>
      </c>
      <c r="GC200">
        <v>0</v>
      </c>
      <c r="GD200">
        <v>0</v>
      </c>
      <c r="GE200">
        <v>0</v>
      </c>
      <c r="GF200">
        <v>0</v>
      </c>
      <c r="GG200">
        <v>0</v>
      </c>
      <c r="GH200">
        <v>0</v>
      </c>
      <c r="GI200">
        <v>0</v>
      </c>
      <c r="GJ200">
        <v>0</v>
      </c>
      <c r="GK200">
        <v>0</v>
      </c>
      <c r="GL200">
        <v>0</v>
      </c>
      <c r="GM200">
        <v>0</v>
      </c>
      <c r="GN200">
        <v>0</v>
      </c>
      <c r="GO200">
        <v>0</v>
      </c>
      <c r="GP200">
        <v>0</v>
      </c>
      <c r="GQ200">
        <v>0</v>
      </c>
      <c r="GR200">
        <v>0</v>
      </c>
      <c r="GS200">
        <v>0</v>
      </c>
      <c r="GT200">
        <v>0</v>
      </c>
      <c r="GU200">
        <v>0</v>
      </c>
      <c r="GV200">
        <v>0</v>
      </c>
      <c r="GW200">
        <v>0</v>
      </c>
      <c r="GX200">
        <v>0</v>
      </c>
      <c r="GY200">
        <v>0</v>
      </c>
      <c r="GZ200">
        <v>0</v>
      </c>
      <c r="HA200">
        <v>0</v>
      </c>
      <c r="HB200">
        <v>0</v>
      </c>
      <c r="HC200">
        <v>0</v>
      </c>
      <c r="HD200">
        <v>0</v>
      </c>
      <c r="HE200">
        <v>0</v>
      </c>
      <c r="HF200">
        <v>0</v>
      </c>
      <c r="HG200">
        <v>0</v>
      </c>
      <c r="HH200">
        <v>0</v>
      </c>
      <c r="HI200">
        <v>0</v>
      </c>
      <c r="HJ200">
        <v>0</v>
      </c>
      <c r="HK200">
        <v>0</v>
      </c>
      <c r="HL200">
        <v>0</v>
      </c>
      <c r="HM200" t="str">
        <v/>
      </c>
    </row>
    <row r="201" spans="2:221" x14ac:dyDescent="0.35">
      <c r="B201" t="str" cm="1">
        <f t="array" ref="B201:CX201">TRANSPOSE(_xlfn._xlws.SORT(_xlfn._xlws.FILTER(initialConditions[initial_conditions_level]&amp;" | "&amp;initialConditions[initial_conditions_name],initialConditions[experiment_ID]=A201)))</f>
        <v xml:space="preserve"> | </v>
      </c>
      <c r="C201" t="str">
        <v xml:space="preserve">0 | </v>
      </c>
      <c r="D201" t="str">
        <v xml:space="preserve">0 | </v>
      </c>
      <c r="E201" t="str">
        <v xml:space="preserve">0 | </v>
      </c>
      <c r="F201" t="str">
        <v xml:space="preserve">0 | </v>
      </c>
      <c r="G201" t="str">
        <v xml:space="preserve">0 | </v>
      </c>
      <c r="H201" t="str">
        <v xml:space="preserve">0 | </v>
      </c>
      <c r="I201" t="str">
        <v xml:space="preserve">0 | </v>
      </c>
      <c r="J201" t="str">
        <v xml:space="preserve">0 | </v>
      </c>
      <c r="K201" t="str">
        <v xml:space="preserve">0 | </v>
      </c>
      <c r="L201" t="str">
        <v xml:space="preserve">0 | </v>
      </c>
      <c r="M201" t="str">
        <v xml:space="preserve">0 | </v>
      </c>
      <c r="N201" t="str">
        <v xml:space="preserve">0 | </v>
      </c>
      <c r="O201" t="str">
        <v xml:space="preserve">0 | </v>
      </c>
      <c r="P201" t="str">
        <v xml:space="preserve">0 | </v>
      </c>
      <c r="Q201" t="str">
        <v xml:space="preserve">0 | </v>
      </c>
      <c r="R201" t="str">
        <v xml:space="preserve">0 | </v>
      </c>
      <c r="S201" t="str">
        <v xml:space="preserve">0 | </v>
      </c>
      <c r="T201" t="str">
        <v xml:space="preserve">0 | </v>
      </c>
      <c r="U201" t="str">
        <v xml:space="preserve">0 | </v>
      </c>
      <c r="V201" t="str">
        <v xml:space="preserve">0 | </v>
      </c>
      <c r="W201" t="str">
        <v xml:space="preserve">0 | </v>
      </c>
      <c r="X201" t="str">
        <v xml:space="preserve">0 | </v>
      </c>
      <c r="Y201" t="str">
        <v xml:space="preserve">0 | </v>
      </c>
      <c r="Z201" t="str">
        <v xml:space="preserve">0 | </v>
      </c>
      <c r="AA201" t="str">
        <v xml:space="preserve">0 | </v>
      </c>
      <c r="AB201" t="str">
        <v xml:space="preserve">0 | </v>
      </c>
      <c r="AC201" t="str">
        <v xml:space="preserve">0 | </v>
      </c>
      <c r="AD201" t="str">
        <v xml:space="preserve">0 | </v>
      </c>
      <c r="AE201" t="str">
        <v xml:space="preserve">0 | </v>
      </c>
      <c r="AF201" t="str">
        <v xml:space="preserve">0 | </v>
      </c>
      <c r="AG201" t="str">
        <v xml:space="preserve">0 | </v>
      </c>
      <c r="AH201" t="str">
        <v xml:space="preserve">0 | </v>
      </c>
      <c r="AI201" t="str">
        <v xml:space="preserve">0 | </v>
      </c>
      <c r="AJ201" t="str">
        <v xml:space="preserve">0 | </v>
      </c>
      <c r="AK201" t="str">
        <v xml:space="preserve">0 | </v>
      </c>
      <c r="AL201" t="str">
        <v xml:space="preserve">0 | </v>
      </c>
      <c r="AM201" t="str">
        <v xml:space="preserve">0 | </v>
      </c>
      <c r="AN201" t="str">
        <v xml:space="preserve">0 | </v>
      </c>
      <c r="AO201" t="str">
        <v xml:space="preserve">0 | </v>
      </c>
      <c r="AP201" t="str">
        <v xml:space="preserve">0 | </v>
      </c>
      <c r="AQ201" t="str">
        <v xml:space="preserve">0 | </v>
      </c>
      <c r="AR201" t="str">
        <v xml:space="preserve">0 | </v>
      </c>
      <c r="AS201" t="str">
        <v xml:space="preserve">0 | </v>
      </c>
      <c r="AT201" t="str">
        <v xml:space="preserve">0 | </v>
      </c>
      <c r="AU201" t="str">
        <v xml:space="preserve">0 | </v>
      </c>
      <c r="AV201" t="str">
        <v xml:space="preserve">0 | </v>
      </c>
      <c r="AW201" t="str">
        <v xml:space="preserve">0 | </v>
      </c>
      <c r="AX201" t="str">
        <v xml:space="preserve">0 | </v>
      </c>
      <c r="AY201" t="str">
        <v xml:space="preserve">0 | </v>
      </c>
      <c r="AZ201" t="str">
        <v xml:space="preserve">0 | </v>
      </c>
      <c r="BA201" t="str">
        <v xml:space="preserve">0 | </v>
      </c>
      <c r="BB201" t="str">
        <v xml:space="preserve">0 | </v>
      </c>
      <c r="BC201" t="str">
        <v xml:space="preserve">0 | </v>
      </c>
      <c r="BD201" t="str">
        <v xml:space="preserve">0 | </v>
      </c>
      <c r="BE201" t="str">
        <v xml:space="preserve">0 | </v>
      </c>
      <c r="BF201" t="str">
        <v xml:space="preserve">0 | </v>
      </c>
      <c r="BG201" t="str">
        <v xml:space="preserve">0 | </v>
      </c>
      <c r="BH201" t="str">
        <v xml:space="preserve">0 | </v>
      </c>
      <c r="BI201" t="str">
        <v xml:space="preserve">0 | </v>
      </c>
      <c r="BJ201" t="str">
        <v xml:space="preserve">0 | </v>
      </c>
      <c r="BK201" t="str">
        <v xml:space="preserve">0 | </v>
      </c>
      <c r="BL201" t="str">
        <v xml:space="preserve">0 | </v>
      </c>
      <c r="BM201" t="str">
        <v xml:space="preserve">0 | </v>
      </c>
      <c r="BN201" t="str">
        <v xml:space="preserve">0 | </v>
      </c>
      <c r="BO201" t="str">
        <v xml:space="preserve">0 | </v>
      </c>
      <c r="BP201" t="str">
        <v xml:space="preserve">0 | </v>
      </c>
      <c r="BQ201" t="str">
        <v xml:space="preserve">0 | </v>
      </c>
      <c r="BR201" t="str">
        <v xml:space="preserve">0 | </v>
      </c>
      <c r="BS201" t="str">
        <v xml:space="preserve">0 | </v>
      </c>
      <c r="BT201" t="str">
        <v xml:space="preserve">0 | </v>
      </c>
      <c r="BU201" t="str">
        <v xml:space="preserve">0 | </v>
      </c>
      <c r="BV201" t="str">
        <v xml:space="preserve">0 | </v>
      </c>
      <c r="BW201" t="str">
        <v xml:space="preserve">0 | </v>
      </c>
      <c r="BX201" t="str">
        <v xml:space="preserve">0 | </v>
      </c>
      <c r="BY201" t="str">
        <v xml:space="preserve">0 | </v>
      </c>
      <c r="BZ201" t="str">
        <v xml:space="preserve">0 | </v>
      </c>
      <c r="CA201" t="str">
        <v xml:space="preserve">0 | </v>
      </c>
      <c r="CB201" t="str">
        <v xml:space="preserve">0 | </v>
      </c>
      <c r="CC201" t="str">
        <v xml:space="preserve">0 | </v>
      </c>
      <c r="CD201" t="str">
        <v xml:space="preserve">0 | </v>
      </c>
      <c r="CE201" t="str">
        <v xml:space="preserve">0 | </v>
      </c>
      <c r="CF201" t="str">
        <v xml:space="preserve">0 | </v>
      </c>
      <c r="CG201" t="str">
        <v xml:space="preserve">0 | </v>
      </c>
      <c r="CH201" t="str">
        <v xml:space="preserve">0 | </v>
      </c>
      <c r="CI201" t="str">
        <v xml:space="preserve">0 | </v>
      </c>
      <c r="CJ201" t="str">
        <v xml:space="preserve">0 | </v>
      </c>
      <c r="CK201" t="str">
        <v xml:space="preserve">0 | </v>
      </c>
      <c r="CL201" t="str">
        <v xml:space="preserve">0 | </v>
      </c>
      <c r="CM201" t="str">
        <v xml:space="preserve">0 | </v>
      </c>
      <c r="CN201" t="str">
        <v xml:space="preserve">0 | </v>
      </c>
      <c r="CO201" t="str">
        <v xml:space="preserve">0 | </v>
      </c>
      <c r="CP201" t="str">
        <v xml:space="preserve">0 | </v>
      </c>
      <c r="CQ201" t="str">
        <v xml:space="preserve">0 | </v>
      </c>
      <c r="CR201" t="str">
        <v xml:space="preserve">0 | </v>
      </c>
      <c r="CS201" t="str">
        <v xml:space="preserve">0 | </v>
      </c>
      <c r="CT201" t="str">
        <v xml:space="preserve">0 | </v>
      </c>
      <c r="CU201" t="str">
        <v xml:space="preserve">0 | </v>
      </c>
      <c r="CV201" t="str">
        <v xml:space="preserve">0 | </v>
      </c>
      <c r="CW201" t="str">
        <v xml:space="preserve">0 | </v>
      </c>
      <c r="CX201" t="str">
        <v xml:space="preserve">0 | </v>
      </c>
      <c r="DQ201" cm="1">
        <f t="array" ref="DQ201:HM201">TRANSPOSE(_xlfn._xlws.SORT(_xlfn._xlws.FILTER(initialConditions[initial_conditions_level],initialConditions[experiment_ID]=A201)))</f>
        <v>0</v>
      </c>
      <c r="DR201">
        <v>0</v>
      </c>
      <c r="DS201">
        <v>0</v>
      </c>
      <c r="DT201">
        <v>0</v>
      </c>
      <c r="DU201">
        <v>0</v>
      </c>
      <c r="DV201">
        <v>0</v>
      </c>
      <c r="DW201">
        <v>0</v>
      </c>
      <c r="DX201">
        <v>0</v>
      </c>
      <c r="DY201">
        <v>0</v>
      </c>
      <c r="DZ201">
        <v>0</v>
      </c>
      <c r="EA201">
        <v>0</v>
      </c>
      <c r="EB201">
        <v>0</v>
      </c>
      <c r="EC201">
        <v>0</v>
      </c>
      <c r="ED201">
        <v>0</v>
      </c>
      <c r="EE201">
        <v>0</v>
      </c>
      <c r="EF201">
        <v>0</v>
      </c>
      <c r="EG201">
        <v>0</v>
      </c>
      <c r="EH201">
        <v>0</v>
      </c>
      <c r="EI201">
        <v>0</v>
      </c>
      <c r="EJ201">
        <v>0</v>
      </c>
      <c r="EK201">
        <v>0</v>
      </c>
      <c r="EL201">
        <v>0</v>
      </c>
      <c r="EM201">
        <v>0</v>
      </c>
      <c r="EN201">
        <v>0</v>
      </c>
      <c r="EO201">
        <v>0</v>
      </c>
      <c r="EP201">
        <v>0</v>
      </c>
      <c r="EQ201">
        <v>0</v>
      </c>
      <c r="ER201">
        <v>0</v>
      </c>
      <c r="ES201">
        <v>0</v>
      </c>
      <c r="ET201">
        <v>0</v>
      </c>
      <c r="EU201">
        <v>0</v>
      </c>
      <c r="EV201">
        <v>0</v>
      </c>
      <c r="EW201">
        <v>0</v>
      </c>
      <c r="EX201">
        <v>0</v>
      </c>
      <c r="EY201">
        <v>0</v>
      </c>
      <c r="EZ201">
        <v>0</v>
      </c>
      <c r="FA201">
        <v>0</v>
      </c>
      <c r="FB201">
        <v>0</v>
      </c>
      <c r="FC201">
        <v>0</v>
      </c>
      <c r="FD201">
        <v>0</v>
      </c>
      <c r="FE201">
        <v>0</v>
      </c>
      <c r="FF201">
        <v>0</v>
      </c>
      <c r="FG201">
        <v>0</v>
      </c>
      <c r="FH201">
        <v>0</v>
      </c>
      <c r="FI201">
        <v>0</v>
      </c>
      <c r="FJ201">
        <v>0</v>
      </c>
      <c r="FK201">
        <v>0</v>
      </c>
      <c r="FL201">
        <v>0</v>
      </c>
      <c r="FM201">
        <v>0</v>
      </c>
      <c r="FN201">
        <v>0</v>
      </c>
      <c r="FO201">
        <v>0</v>
      </c>
      <c r="FP201">
        <v>0</v>
      </c>
      <c r="FQ201">
        <v>0</v>
      </c>
      <c r="FR201">
        <v>0</v>
      </c>
      <c r="FS201">
        <v>0</v>
      </c>
      <c r="FT201">
        <v>0</v>
      </c>
      <c r="FU201">
        <v>0</v>
      </c>
      <c r="FV201">
        <v>0</v>
      </c>
      <c r="FW201">
        <v>0</v>
      </c>
      <c r="FX201">
        <v>0</v>
      </c>
      <c r="FY201">
        <v>0</v>
      </c>
      <c r="FZ201">
        <v>0</v>
      </c>
      <c r="GA201">
        <v>0</v>
      </c>
      <c r="GB201">
        <v>0</v>
      </c>
      <c r="GC201">
        <v>0</v>
      </c>
      <c r="GD201">
        <v>0</v>
      </c>
      <c r="GE201">
        <v>0</v>
      </c>
      <c r="GF201">
        <v>0</v>
      </c>
      <c r="GG201">
        <v>0</v>
      </c>
      <c r="GH201">
        <v>0</v>
      </c>
      <c r="GI201">
        <v>0</v>
      </c>
      <c r="GJ201">
        <v>0</v>
      </c>
      <c r="GK201">
        <v>0</v>
      </c>
      <c r="GL201">
        <v>0</v>
      </c>
      <c r="GM201">
        <v>0</v>
      </c>
      <c r="GN201">
        <v>0</v>
      </c>
      <c r="GO201">
        <v>0</v>
      </c>
      <c r="GP201">
        <v>0</v>
      </c>
      <c r="GQ201">
        <v>0</v>
      </c>
      <c r="GR201">
        <v>0</v>
      </c>
      <c r="GS201">
        <v>0</v>
      </c>
      <c r="GT201">
        <v>0</v>
      </c>
      <c r="GU201">
        <v>0</v>
      </c>
      <c r="GV201">
        <v>0</v>
      </c>
      <c r="GW201">
        <v>0</v>
      </c>
      <c r="GX201">
        <v>0</v>
      </c>
      <c r="GY201">
        <v>0</v>
      </c>
      <c r="GZ201">
        <v>0</v>
      </c>
      <c r="HA201">
        <v>0</v>
      </c>
      <c r="HB201">
        <v>0</v>
      </c>
      <c r="HC201">
        <v>0</v>
      </c>
      <c r="HD201">
        <v>0</v>
      </c>
      <c r="HE201">
        <v>0</v>
      </c>
      <c r="HF201">
        <v>0</v>
      </c>
      <c r="HG201">
        <v>0</v>
      </c>
      <c r="HH201">
        <v>0</v>
      </c>
      <c r="HI201">
        <v>0</v>
      </c>
      <c r="HJ201">
        <v>0</v>
      </c>
      <c r="HK201">
        <v>0</v>
      </c>
      <c r="HL201">
        <v>0</v>
      </c>
      <c r="HM201" t="str">
        <v/>
      </c>
    </row>
    <row r="202" spans="2:221" x14ac:dyDescent="0.35">
      <c r="B202" t="str" cm="1">
        <f t="array" ref="B202:CX202">TRANSPOSE(_xlfn._xlws.SORT(_xlfn._xlws.FILTER(initialConditions[initial_conditions_level]&amp;" | "&amp;initialConditions[initial_conditions_name],initialConditions[experiment_ID]=A202)))</f>
        <v xml:space="preserve"> | </v>
      </c>
      <c r="C202" t="str">
        <v xml:space="preserve">0 | </v>
      </c>
      <c r="D202" t="str">
        <v xml:space="preserve">0 | </v>
      </c>
      <c r="E202" t="str">
        <v xml:space="preserve">0 | </v>
      </c>
      <c r="F202" t="str">
        <v xml:space="preserve">0 | </v>
      </c>
      <c r="G202" t="str">
        <v xml:space="preserve">0 | </v>
      </c>
      <c r="H202" t="str">
        <v xml:space="preserve">0 | </v>
      </c>
      <c r="I202" t="str">
        <v xml:space="preserve">0 | </v>
      </c>
      <c r="J202" t="str">
        <v xml:space="preserve">0 | </v>
      </c>
      <c r="K202" t="str">
        <v xml:space="preserve">0 | </v>
      </c>
      <c r="L202" t="str">
        <v xml:space="preserve">0 | </v>
      </c>
      <c r="M202" t="str">
        <v xml:space="preserve">0 | </v>
      </c>
      <c r="N202" t="str">
        <v xml:space="preserve">0 | </v>
      </c>
      <c r="O202" t="str">
        <v xml:space="preserve">0 | </v>
      </c>
      <c r="P202" t="str">
        <v xml:space="preserve">0 | </v>
      </c>
      <c r="Q202" t="str">
        <v xml:space="preserve">0 | </v>
      </c>
      <c r="R202" t="str">
        <v xml:space="preserve">0 | </v>
      </c>
      <c r="S202" t="str">
        <v xml:space="preserve">0 | </v>
      </c>
      <c r="T202" t="str">
        <v xml:space="preserve">0 | </v>
      </c>
      <c r="U202" t="str">
        <v xml:space="preserve">0 | </v>
      </c>
      <c r="V202" t="str">
        <v xml:space="preserve">0 | </v>
      </c>
      <c r="W202" t="str">
        <v xml:space="preserve">0 | </v>
      </c>
      <c r="X202" t="str">
        <v xml:space="preserve">0 | </v>
      </c>
      <c r="Y202" t="str">
        <v xml:space="preserve">0 | </v>
      </c>
      <c r="Z202" t="str">
        <v xml:space="preserve">0 | </v>
      </c>
      <c r="AA202" t="str">
        <v xml:space="preserve">0 | </v>
      </c>
      <c r="AB202" t="str">
        <v xml:space="preserve">0 | </v>
      </c>
      <c r="AC202" t="str">
        <v xml:space="preserve">0 | </v>
      </c>
      <c r="AD202" t="str">
        <v xml:space="preserve">0 | </v>
      </c>
      <c r="AE202" t="str">
        <v xml:space="preserve">0 | </v>
      </c>
      <c r="AF202" t="str">
        <v xml:space="preserve">0 | </v>
      </c>
      <c r="AG202" t="str">
        <v xml:space="preserve">0 | </v>
      </c>
      <c r="AH202" t="str">
        <v xml:space="preserve">0 | </v>
      </c>
      <c r="AI202" t="str">
        <v xml:space="preserve">0 | </v>
      </c>
      <c r="AJ202" t="str">
        <v xml:space="preserve">0 | </v>
      </c>
      <c r="AK202" t="str">
        <v xml:space="preserve">0 | </v>
      </c>
      <c r="AL202" t="str">
        <v xml:space="preserve">0 | </v>
      </c>
      <c r="AM202" t="str">
        <v xml:space="preserve">0 | </v>
      </c>
      <c r="AN202" t="str">
        <v xml:space="preserve">0 | </v>
      </c>
      <c r="AO202" t="str">
        <v xml:space="preserve">0 | </v>
      </c>
      <c r="AP202" t="str">
        <v xml:space="preserve">0 | </v>
      </c>
      <c r="AQ202" t="str">
        <v xml:space="preserve">0 | </v>
      </c>
      <c r="AR202" t="str">
        <v xml:space="preserve">0 | </v>
      </c>
      <c r="AS202" t="str">
        <v xml:space="preserve">0 | </v>
      </c>
      <c r="AT202" t="str">
        <v xml:space="preserve">0 | </v>
      </c>
      <c r="AU202" t="str">
        <v xml:space="preserve">0 | </v>
      </c>
      <c r="AV202" t="str">
        <v xml:space="preserve">0 | </v>
      </c>
      <c r="AW202" t="str">
        <v xml:space="preserve">0 | </v>
      </c>
      <c r="AX202" t="str">
        <v xml:space="preserve">0 | </v>
      </c>
      <c r="AY202" t="str">
        <v xml:space="preserve">0 | </v>
      </c>
      <c r="AZ202" t="str">
        <v xml:space="preserve">0 | </v>
      </c>
      <c r="BA202" t="str">
        <v xml:space="preserve">0 | </v>
      </c>
      <c r="BB202" t="str">
        <v xml:space="preserve">0 | </v>
      </c>
      <c r="BC202" t="str">
        <v xml:space="preserve">0 | </v>
      </c>
      <c r="BD202" t="str">
        <v xml:space="preserve">0 | </v>
      </c>
      <c r="BE202" t="str">
        <v xml:space="preserve">0 | </v>
      </c>
      <c r="BF202" t="str">
        <v xml:space="preserve">0 | </v>
      </c>
      <c r="BG202" t="str">
        <v xml:space="preserve">0 | </v>
      </c>
      <c r="BH202" t="str">
        <v xml:space="preserve">0 | </v>
      </c>
      <c r="BI202" t="str">
        <v xml:space="preserve">0 | </v>
      </c>
      <c r="BJ202" t="str">
        <v xml:space="preserve">0 | </v>
      </c>
      <c r="BK202" t="str">
        <v xml:space="preserve">0 | </v>
      </c>
      <c r="BL202" t="str">
        <v xml:space="preserve">0 | </v>
      </c>
      <c r="BM202" t="str">
        <v xml:space="preserve">0 | </v>
      </c>
      <c r="BN202" t="str">
        <v xml:space="preserve">0 | </v>
      </c>
      <c r="BO202" t="str">
        <v xml:space="preserve">0 | </v>
      </c>
      <c r="BP202" t="str">
        <v xml:space="preserve">0 | </v>
      </c>
      <c r="BQ202" t="str">
        <v xml:space="preserve">0 | </v>
      </c>
      <c r="BR202" t="str">
        <v xml:space="preserve">0 | </v>
      </c>
      <c r="BS202" t="str">
        <v xml:space="preserve">0 | </v>
      </c>
      <c r="BT202" t="str">
        <v xml:space="preserve">0 | </v>
      </c>
      <c r="BU202" t="str">
        <v xml:space="preserve">0 | </v>
      </c>
      <c r="BV202" t="str">
        <v xml:space="preserve">0 | </v>
      </c>
      <c r="BW202" t="str">
        <v xml:space="preserve">0 | </v>
      </c>
      <c r="BX202" t="str">
        <v xml:space="preserve">0 | </v>
      </c>
      <c r="BY202" t="str">
        <v xml:space="preserve">0 | </v>
      </c>
      <c r="BZ202" t="str">
        <v xml:space="preserve">0 | </v>
      </c>
      <c r="CA202" t="str">
        <v xml:space="preserve">0 | </v>
      </c>
      <c r="CB202" t="str">
        <v xml:space="preserve">0 | </v>
      </c>
      <c r="CC202" t="str">
        <v xml:space="preserve">0 | </v>
      </c>
      <c r="CD202" t="str">
        <v xml:space="preserve">0 | </v>
      </c>
      <c r="CE202" t="str">
        <v xml:space="preserve">0 | </v>
      </c>
      <c r="CF202" t="str">
        <v xml:space="preserve">0 | </v>
      </c>
      <c r="CG202" t="str">
        <v xml:space="preserve">0 | </v>
      </c>
      <c r="CH202" t="str">
        <v xml:space="preserve">0 | </v>
      </c>
      <c r="CI202" t="str">
        <v xml:space="preserve">0 | </v>
      </c>
      <c r="CJ202" t="str">
        <v xml:space="preserve">0 | </v>
      </c>
      <c r="CK202" t="str">
        <v xml:space="preserve">0 | </v>
      </c>
      <c r="CL202" t="str">
        <v xml:space="preserve">0 | </v>
      </c>
      <c r="CM202" t="str">
        <v xml:space="preserve">0 | </v>
      </c>
      <c r="CN202" t="str">
        <v xml:space="preserve">0 | </v>
      </c>
      <c r="CO202" t="str">
        <v xml:space="preserve">0 | </v>
      </c>
      <c r="CP202" t="str">
        <v xml:space="preserve">0 | </v>
      </c>
      <c r="CQ202" t="str">
        <v xml:space="preserve">0 | </v>
      </c>
      <c r="CR202" t="str">
        <v xml:space="preserve">0 | </v>
      </c>
      <c r="CS202" t="str">
        <v xml:space="preserve">0 | </v>
      </c>
      <c r="CT202" t="str">
        <v xml:space="preserve">0 | </v>
      </c>
      <c r="CU202" t="str">
        <v xml:space="preserve">0 | </v>
      </c>
      <c r="CV202" t="str">
        <v xml:space="preserve">0 | </v>
      </c>
      <c r="CW202" t="str">
        <v xml:space="preserve">0 | </v>
      </c>
      <c r="CX202" t="str">
        <v xml:space="preserve">0 | </v>
      </c>
      <c r="DQ202" cm="1">
        <f t="array" ref="DQ202:HM202">TRANSPOSE(_xlfn._xlws.SORT(_xlfn._xlws.FILTER(initialConditions[initial_conditions_level],initialConditions[experiment_ID]=A202)))</f>
        <v>0</v>
      </c>
      <c r="DR202">
        <v>0</v>
      </c>
      <c r="DS202">
        <v>0</v>
      </c>
      <c r="DT202">
        <v>0</v>
      </c>
      <c r="DU202">
        <v>0</v>
      </c>
      <c r="DV202">
        <v>0</v>
      </c>
      <c r="DW202">
        <v>0</v>
      </c>
      <c r="DX202">
        <v>0</v>
      </c>
      <c r="DY202">
        <v>0</v>
      </c>
      <c r="DZ202">
        <v>0</v>
      </c>
      <c r="EA202">
        <v>0</v>
      </c>
      <c r="EB202">
        <v>0</v>
      </c>
      <c r="EC202">
        <v>0</v>
      </c>
      <c r="ED202">
        <v>0</v>
      </c>
      <c r="EE202">
        <v>0</v>
      </c>
      <c r="EF202">
        <v>0</v>
      </c>
      <c r="EG202">
        <v>0</v>
      </c>
      <c r="EH202">
        <v>0</v>
      </c>
      <c r="EI202">
        <v>0</v>
      </c>
      <c r="EJ202">
        <v>0</v>
      </c>
      <c r="EK202">
        <v>0</v>
      </c>
      <c r="EL202">
        <v>0</v>
      </c>
      <c r="EM202">
        <v>0</v>
      </c>
      <c r="EN202">
        <v>0</v>
      </c>
      <c r="EO202">
        <v>0</v>
      </c>
      <c r="EP202">
        <v>0</v>
      </c>
      <c r="EQ202">
        <v>0</v>
      </c>
      <c r="ER202">
        <v>0</v>
      </c>
      <c r="ES202">
        <v>0</v>
      </c>
      <c r="ET202">
        <v>0</v>
      </c>
      <c r="EU202">
        <v>0</v>
      </c>
      <c r="EV202">
        <v>0</v>
      </c>
      <c r="EW202">
        <v>0</v>
      </c>
      <c r="EX202">
        <v>0</v>
      </c>
      <c r="EY202">
        <v>0</v>
      </c>
      <c r="EZ202">
        <v>0</v>
      </c>
      <c r="FA202">
        <v>0</v>
      </c>
      <c r="FB202">
        <v>0</v>
      </c>
      <c r="FC202">
        <v>0</v>
      </c>
      <c r="FD202">
        <v>0</v>
      </c>
      <c r="FE202">
        <v>0</v>
      </c>
      <c r="FF202">
        <v>0</v>
      </c>
      <c r="FG202">
        <v>0</v>
      </c>
      <c r="FH202">
        <v>0</v>
      </c>
      <c r="FI202">
        <v>0</v>
      </c>
      <c r="FJ202">
        <v>0</v>
      </c>
      <c r="FK202">
        <v>0</v>
      </c>
      <c r="FL202">
        <v>0</v>
      </c>
      <c r="FM202">
        <v>0</v>
      </c>
      <c r="FN202">
        <v>0</v>
      </c>
      <c r="FO202">
        <v>0</v>
      </c>
      <c r="FP202">
        <v>0</v>
      </c>
      <c r="FQ202">
        <v>0</v>
      </c>
      <c r="FR202">
        <v>0</v>
      </c>
      <c r="FS202">
        <v>0</v>
      </c>
      <c r="FT202">
        <v>0</v>
      </c>
      <c r="FU202">
        <v>0</v>
      </c>
      <c r="FV202">
        <v>0</v>
      </c>
      <c r="FW202">
        <v>0</v>
      </c>
      <c r="FX202">
        <v>0</v>
      </c>
      <c r="FY202">
        <v>0</v>
      </c>
      <c r="FZ202">
        <v>0</v>
      </c>
      <c r="GA202">
        <v>0</v>
      </c>
      <c r="GB202">
        <v>0</v>
      </c>
      <c r="GC202">
        <v>0</v>
      </c>
      <c r="GD202">
        <v>0</v>
      </c>
      <c r="GE202">
        <v>0</v>
      </c>
      <c r="GF202">
        <v>0</v>
      </c>
      <c r="GG202">
        <v>0</v>
      </c>
      <c r="GH202">
        <v>0</v>
      </c>
      <c r="GI202">
        <v>0</v>
      </c>
      <c r="GJ202">
        <v>0</v>
      </c>
      <c r="GK202">
        <v>0</v>
      </c>
      <c r="GL202">
        <v>0</v>
      </c>
      <c r="GM202">
        <v>0</v>
      </c>
      <c r="GN202">
        <v>0</v>
      </c>
      <c r="GO202">
        <v>0</v>
      </c>
      <c r="GP202">
        <v>0</v>
      </c>
      <c r="GQ202">
        <v>0</v>
      </c>
      <c r="GR202">
        <v>0</v>
      </c>
      <c r="GS202">
        <v>0</v>
      </c>
      <c r="GT202">
        <v>0</v>
      </c>
      <c r="GU202">
        <v>0</v>
      </c>
      <c r="GV202">
        <v>0</v>
      </c>
      <c r="GW202">
        <v>0</v>
      </c>
      <c r="GX202">
        <v>0</v>
      </c>
      <c r="GY202">
        <v>0</v>
      </c>
      <c r="GZ202">
        <v>0</v>
      </c>
      <c r="HA202">
        <v>0</v>
      </c>
      <c r="HB202">
        <v>0</v>
      </c>
      <c r="HC202">
        <v>0</v>
      </c>
      <c r="HD202">
        <v>0</v>
      </c>
      <c r="HE202">
        <v>0</v>
      </c>
      <c r="HF202">
        <v>0</v>
      </c>
      <c r="HG202">
        <v>0</v>
      </c>
      <c r="HH202">
        <v>0</v>
      </c>
      <c r="HI202">
        <v>0</v>
      </c>
      <c r="HJ202">
        <v>0</v>
      </c>
      <c r="HK202">
        <v>0</v>
      </c>
      <c r="HL202">
        <v>0</v>
      </c>
      <c r="HM202" t="str">
        <v/>
      </c>
    </row>
    <row r="203" spans="2:221" x14ac:dyDescent="0.35">
      <c r="B203" t="str" cm="1">
        <f t="array" ref="B203:CX203">TRANSPOSE(_xlfn._xlws.SORT(_xlfn._xlws.FILTER(initialConditions[initial_conditions_level]&amp;" | "&amp;initialConditions[initial_conditions_name],initialConditions[experiment_ID]=A203)))</f>
        <v xml:space="preserve"> | </v>
      </c>
      <c r="C203" t="str">
        <v xml:space="preserve">0 | </v>
      </c>
      <c r="D203" t="str">
        <v xml:space="preserve">0 | </v>
      </c>
      <c r="E203" t="str">
        <v xml:space="preserve">0 | </v>
      </c>
      <c r="F203" t="str">
        <v xml:space="preserve">0 | </v>
      </c>
      <c r="G203" t="str">
        <v xml:space="preserve">0 | </v>
      </c>
      <c r="H203" t="str">
        <v xml:space="preserve">0 | </v>
      </c>
      <c r="I203" t="str">
        <v xml:space="preserve">0 | </v>
      </c>
      <c r="J203" t="str">
        <v xml:space="preserve">0 | </v>
      </c>
      <c r="K203" t="str">
        <v xml:space="preserve">0 | </v>
      </c>
      <c r="L203" t="str">
        <v xml:space="preserve">0 | </v>
      </c>
      <c r="M203" t="str">
        <v xml:space="preserve">0 | </v>
      </c>
      <c r="N203" t="str">
        <v xml:space="preserve">0 | </v>
      </c>
      <c r="O203" t="str">
        <v xml:space="preserve">0 | </v>
      </c>
      <c r="P203" t="str">
        <v xml:space="preserve">0 | </v>
      </c>
      <c r="Q203" t="str">
        <v xml:space="preserve">0 | </v>
      </c>
      <c r="R203" t="str">
        <v xml:space="preserve">0 | </v>
      </c>
      <c r="S203" t="str">
        <v xml:space="preserve">0 | </v>
      </c>
      <c r="T203" t="str">
        <v xml:space="preserve">0 | </v>
      </c>
      <c r="U203" t="str">
        <v xml:space="preserve">0 | </v>
      </c>
      <c r="V203" t="str">
        <v xml:space="preserve">0 | </v>
      </c>
      <c r="W203" t="str">
        <v xml:space="preserve">0 | </v>
      </c>
      <c r="X203" t="str">
        <v xml:space="preserve">0 | </v>
      </c>
      <c r="Y203" t="str">
        <v xml:space="preserve">0 | </v>
      </c>
      <c r="Z203" t="str">
        <v xml:space="preserve">0 | </v>
      </c>
      <c r="AA203" t="str">
        <v xml:space="preserve">0 | </v>
      </c>
      <c r="AB203" t="str">
        <v xml:space="preserve">0 | </v>
      </c>
      <c r="AC203" t="str">
        <v xml:space="preserve">0 | </v>
      </c>
      <c r="AD203" t="str">
        <v xml:space="preserve">0 | </v>
      </c>
      <c r="AE203" t="str">
        <v xml:space="preserve">0 | </v>
      </c>
      <c r="AF203" t="str">
        <v xml:space="preserve">0 | </v>
      </c>
      <c r="AG203" t="str">
        <v xml:space="preserve">0 | </v>
      </c>
      <c r="AH203" t="str">
        <v xml:space="preserve">0 | </v>
      </c>
      <c r="AI203" t="str">
        <v xml:space="preserve">0 | </v>
      </c>
      <c r="AJ203" t="str">
        <v xml:space="preserve">0 | </v>
      </c>
      <c r="AK203" t="str">
        <v xml:space="preserve">0 | </v>
      </c>
      <c r="AL203" t="str">
        <v xml:space="preserve">0 | </v>
      </c>
      <c r="AM203" t="str">
        <v xml:space="preserve">0 | </v>
      </c>
      <c r="AN203" t="str">
        <v xml:space="preserve">0 | </v>
      </c>
      <c r="AO203" t="str">
        <v xml:space="preserve">0 | </v>
      </c>
      <c r="AP203" t="str">
        <v xml:space="preserve">0 | </v>
      </c>
      <c r="AQ203" t="str">
        <v xml:space="preserve">0 | </v>
      </c>
      <c r="AR203" t="str">
        <v xml:space="preserve">0 | </v>
      </c>
      <c r="AS203" t="str">
        <v xml:space="preserve">0 | </v>
      </c>
      <c r="AT203" t="str">
        <v xml:space="preserve">0 | </v>
      </c>
      <c r="AU203" t="str">
        <v xml:space="preserve">0 | </v>
      </c>
      <c r="AV203" t="str">
        <v xml:space="preserve">0 | </v>
      </c>
      <c r="AW203" t="str">
        <v xml:space="preserve">0 | </v>
      </c>
      <c r="AX203" t="str">
        <v xml:space="preserve">0 | </v>
      </c>
      <c r="AY203" t="str">
        <v xml:space="preserve">0 | </v>
      </c>
      <c r="AZ203" t="str">
        <v xml:space="preserve">0 | </v>
      </c>
      <c r="BA203" t="str">
        <v xml:space="preserve">0 | </v>
      </c>
      <c r="BB203" t="str">
        <v xml:space="preserve">0 | </v>
      </c>
      <c r="BC203" t="str">
        <v xml:space="preserve">0 | </v>
      </c>
      <c r="BD203" t="str">
        <v xml:space="preserve">0 | </v>
      </c>
      <c r="BE203" t="str">
        <v xml:space="preserve">0 | </v>
      </c>
      <c r="BF203" t="str">
        <v xml:space="preserve">0 | </v>
      </c>
      <c r="BG203" t="str">
        <v xml:space="preserve">0 | </v>
      </c>
      <c r="BH203" t="str">
        <v xml:space="preserve">0 | </v>
      </c>
      <c r="BI203" t="str">
        <v xml:space="preserve">0 | </v>
      </c>
      <c r="BJ203" t="str">
        <v xml:space="preserve">0 | </v>
      </c>
      <c r="BK203" t="str">
        <v xml:space="preserve">0 | </v>
      </c>
      <c r="BL203" t="str">
        <v xml:space="preserve">0 | </v>
      </c>
      <c r="BM203" t="str">
        <v xml:space="preserve">0 | </v>
      </c>
      <c r="BN203" t="str">
        <v xml:space="preserve">0 | </v>
      </c>
      <c r="BO203" t="str">
        <v xml:space="preserve">0 | </v>
      </c>
      <c r="BP203" t="str">
        <v xml:space="preserve">0 | </v>
      </c>
      <c r="BQ203" t="str">
        <v xml:space="preserve">0 | </v>
      </c>
      <c r="BR203" t="str">
        <v xml:space="preserve">0 | </v>
      </c>
      <c r="BS203" t="str">
        <v xml:space="preserve">0 | </v>
      </c>
      <c r="BT203" t="str">
        <v xml:space="preserve">0 | </v>
      </c>
      <c r="BU203" t="str">
        <v xml:space="preserve">0 | </v>
      </c>
      <c r="BV203" t="str">
        <v xml:space="preserve">0 | </v>
      </c>
      <c r="BW203" t="str">
        <v xml:space="preserve">0 | </v>
      </c>
      <c r="BX203" t="str">
        <v xml:space="preserve">0 | </v>
      </c>
      <c r="BY203" t="str">
        <v xml:space="preserve">0 | </v>
      </c>
      <c r="BZ203" t="str">
        <v xml:space="preserve">0 | </v>
      </c>
      <c r="CA203" t="str">
        <v xml:space="preserve">0 | </v>
      </c>
      <c r="CB203" t="str">
        <v xml:space="preserve">0 | </v>
      </c>
      <c r="CC203" t="str">
        <v xml:space="preserve">0 | </v>
      </c>
      <c r="CD203" t="str">
        <v xml:space="preserve">0 | </v>
      </c>
      <c r="CE203" t="str">
        <v xml:space="preserve">0 | </v>
      </c>
      <c r="CF203" t="str">
        <v xml:space="preserve">0 | </v>
      </c>
      <c r="CG203" t="str">
        <v xml:space="preserve">0 | </v>
      </c>
      <c r="CH203" t="str">
        <v xml:space="preserve">0 | </v>
      </c>
      <c r="CI203" t="str">
        <v xml:space="preserve">0 | </v>
      </c>
      <c r="CJ203" t="str">
        <v xml:space="preserve">0 | </v>
      </c>
      <c r="CK203" t="str">
        <v xml:space="preserve">0 | </v>
      </c>
      <c r="CL203" t="str">
        <v xml:space="preserve">0 | </v>
      </c>
      <c r="CM203" t="str">
        <v xml:space="preserve">0 | </v>
      </c>
      <c r="CN203" t="str">
        <v xml:space="preserve">0 | </v>
      </c>
      <c r="CO203" t="str">
        <v xml:space="preserve">0 | </v>
      </c>
      <c r="CP203" t="str">
        <v xml:space="preserve">0 | </v>
      </c>
      <c r="CQ203" t="str">
        <v xml:space="preserve">0 | </v>
      </c>
      <c r="CR203" t="str">
        <v xml:space="preserve">0 | </v>
      </c>
      <c r="CS203" t="str">
        <v xml:space="preserve">0 | </v>
      </c>
      <c r="CT203" t="str">
        <v xml:space="preserve">0 | </v>
      </c>
      <c r="CU203" t="str">
        <v xml:space="preserve">0 | </v>
      </c>
      <c r="CV203" t="str">
        <v xml:space="preserve">0 | </v>
      </c>
      <c r="CW203" t="str">
        <v xml:space="preserve">0 | </v>
      </c>
      <c r="CX203" t="str">
        <v xml:space="preserve">0 | </v>
      </c>
      <c r="DQ203" cm="1">
        <f t="array" ref="DQ203:HM203">TRANSPOSE(_xlfn._xlws.SORT(_xlfn._xlws.FILTER(initialConditions[initial_conditions_level],initialConditions[experiment_ID]=A203)))</f>
        <v>0</v>
      </c>
      <c r="DR203">
        <v>0</v>
      </c>
      <c r="DS203">
        <v>0</v>
      </c>
      <c r="DT203">
        <v>0</v>
      </c>
      <c r="DU203">
        <v>0</v>
      </c>
      <c r="DV203">
        <v>0</v>
      </c>
      <c r="DW203">
        <v>0</v>
      </c>
      <c r="DX203">
        <v>0</v>
      </c>
      <c r="DY203">
        <v>0</v>
      </c>
      <c r="DZ203">
        <v>0</v>
      </c>
      <c r="EA203">
        <v>0</v>
      </c>
      <c r="EB203">
        <v>0</v>
      </c>
      <c r="EC203">
        <v>0</v>
      </c>
      <c r="ED203">
        <v>0</v>
      </c>
      <c r="EE203">
        <v>0</v>
      </c>
      <c r="EF203">
        <v>0</v>
      </c>
      <c r="EG203">
        <v>0</v>
      </c>
      <c r="EH203">
        <v>0</v>
      </c>
      <c r="EI203">
        <v>0</v>
      </c>
      <c r="EJ203">
        <v>0</v>
      </c>
      <c r="EK203">
        <v>0</v>
      </c>
      <c r="EL203">
        <v>0</v>
      </c>
      <c r="EM203">
        <v>0</v>
      </c>
      <c r="EN203">
        <v>0</v>
      </c>
      <c r="EO203">
        <v>0</v>
      </c>
      <c r="EP203">
        <v>0</v>
      </c>
      <c r="EQ203">
        <v>0</v>
      </c>
      <c r="ER203">
        <v>0</v>
      </c>
      <c r="ES203">
        <v>0</v>
      </c>
      <c r="ET203">
        <v>0</v>
      </c>
      <c r="EU203">
        <v>0</v>
      </c>
      <c r="EV203">
        <v>0</v>
      </c>
      <c r="EW203">
        <v>0</v>
      </c>
      <c r="EX203">
        <v>0</v>
      </c>
      <c r="EY203">
        <v>0</v>
      </c>
      <c r="EZ203">
        <v>0</v>
      </c>
      <c r="FA203">
        <v>0</v>
      </c>
      <c r="FB203">
        <v>0</v>
      </c>
      <c r="FC203">
        <v>0</v>
      </c>
      <c r="FD203">
        <v>0</v>
      </c>
      <c r="FE203">
        <v>0</v>
      </c>
      <c r="FF203">
        <v>0</v>
      </c>
      <c r="FG203">
        <v>0</v>
      </c>
      <c r="FH203">
        <v>0</v>
      </c>
      <c r="FI203">
        <v>0</v>
      </c>
      <c r="FJ203">
        <v>0</v>
      </c>
      <c r="FK203">
        <v>0</v>
      </c>
      <c r="FL203">
        <v>0</v>
      </c>
      <c r="FM203">
        <v>0</v>
      </c>
      <c r="FN203">
        <v>0</v>
      </c>
      <c r="FO203">
        <v>0</v>
      </c>
      <c r="FP203">
        <v>0</v>
      </c>
      <c r="FQ203">
        <v>0</v>
      </c>
      <c r="FR203">
        <v>0</v>
      </c>
      <c r="FS203">
        <v>0</v>
      </c>
      <c r="FT203">
        <v>0</v>
      </c>
      <c r="FU203">
        <v>0</v>
      </c>
      <c r="FV203">
        <v>0</v>
      </c>
      <c r="FW203">
        <v>0</v>
      </c>
      <c r="FX203">
        <v>0</v>
      </c>
      <c r="FY203">
        <v>0</v>
      </c>
      <c r="FZ203">
        <v>0</v>
      </c>
      <c r="GA203">
        <v>0</v>
      </c>
      <c r="GB203">
        <v>0</v>
      </c>
      <c r="GC203">
        <v>0</v>
      </c>
      <c r="GD203">
        <v>0</v>
      </c>
      <c r="GE203">
        <v>0</v>
      </c>
      <c r="GF203">
        <v>0</v>
      </c>
      <c r="GG203">
        <v>0</v>
      </c>
      <c r="GH203">
        <v>0</v>
      </c>
      <c r="GI203">
        <v>0</v>
      </c>
      <c r="GJ203">
        <v>0</v>
      </c>
      <c r="GK203">
        <v>0</v>
      </c>
      <c r="GL203">
        <v>0</v>
      </c>
      <c r="GM203">
        <v>0</v>
      </c>
      <c r="GN203">
        <v>0</v>
      </c>
      <c r="GO203">
        <v>0</v>
      </c>
      <c r="GP203">
        <v>0</v>
      </c>
      <c r="GQ203">
        <v>0</v>
      </c>
      <c r="GR203">
        <v>0</v>
      </c>
      <c r="GS203">
        <v>0</v>
      </c>
      <c r="GT203">
        <v>0</v>
      </c>
      <c r="GU203">
        <v>0</v>
      </c>
      <c r="GV203">
        <v>0</v>
      </c>
      <c r="GW203">
        <v>0</v>
      </c>
      <c r="GX203">
        <v>0</v>
      </c>
      <c r="GY203">
        <v>0</v>
      </c>
      <c r="GZ203">
        <v>0</v>
      </c>
      <c r="HA203">
        <v>0</v>
      </c>
      <c r="HB203">
        <v>0</v>
      </c>
      <c r="HC203">
        <v>0</v>
      </c>
      <c r="HD203">
        <v>0</v>
      </c>
      <c r="HE203">
        <v>0</v>
      </c>
      <c r="HF203">
        <v>0</v>
      </c>
      <c r="HG203">
        <v>0</v>
      </c>
      <c r="HH203">
        <v>0</v>
      </c>
      <c r="HI203">
        <v>0</v>
      </c>
      <c r="HJ203">
        <v>0</v>
      </c>
      <c r="HK203">
        <v>0</v>
      </c>
      <c r="HL203">
        <v>0</v>
      </c>
      <c r="HM203" t="str">
        <v/>
      </c>
    </row>
    <row r="204" spans="2:221" x14ac:dyDescent="0.35">
      <c r="B204" t="str" cm="1">
        <f t="array" ref="B204:CX204">TRANSPOSE(_xlfn._xlws.SORT(_xlfn._xlws.FILTER(initialConditions[initial_conditions_level]&amp;" | "&amp;initialConditions[initial_conditions_name],initialConditions[experiment_ID]=A204)))</f>
        <v xml:space="preserve"> | </v>
      </c>
      <c r="C204" t="str">
        <v xml:space="preserve">0 | </v>
      </c>
      <c r="D204" t="str">
        <v xml:space="preserve">0 | </v>
      </c>
      <c r="E204" t="str">
        <v xml:space="preserve">0 | </v>
      </c>
      <c r="F204" t="str">
        <v xml:space="preserve">0 | </v>
      </c>
      <c r="G204" t="str">
        <v xml:space="preserve">0 | </v>
      </c>
      <c r="H204" t="str">
        <v xml:space="preserve">0 | </v>
      </c>
      <c r="I204" t="str">
        <v xml:space="preserve">0 | </v>
      </c>
      <c r="J204" t="str">
        <v xml:space="preserve">0 | </v>
      </c>
      <c r="K204" t="str">
        <v xml:space="preserve">0 | </v>
      </c>
      <c r="L204" t="str">
        <v xml:space="preserve">0 | </v>
      </c>
      <c r="M204" t="str">
        <v xml:space="preserve">0 | </v>
      </c>
      <c r="N204" t="str">
        <v xml:space="preserve">0 | </v>
      </c>
      <c r="O204" t="str">
        <v xml:space="preserve">0 | </v>
      </c>
      <c r="P204" t="str">
        <v xml:space="preserve">0 | </v>
      </c>
      <c r="Q204" t="str">
        <v xml:space="preserve">0 | </v>
      </c>
      <c r="R204" t="str">
        <v xml:space="preserve">0 | </v>
      </c>
      <c r="S204" t="str">
        <v xml:space="preserve">0 | </v>
      </c>
      <c r="T204" t="str">
        <v xml:space="preserve">0 | </v>
      </c>
      <c r="U204" t="str">
        <v xml:space="preserve">0 | </v>
      </c>
      <c r="V204" t="str">
        <v xml:space="preserve">0 | </v>
      </c>
      <c r="W204" t="str">
        <v xml:space="preserve">0 | </v>
      </c>
      <c r="X204" t="str">
        <v xml:space="preserve">0 | </v>
      </c>
      <c r="Y204" t="str">
        <v xml:space="preserve">0 | </v>
      </c>
      <c r="Z204" t="str">
        <v xml:space="preserve">0 | </v>
      </c>
      <c r="AA204" t="str">
        <v xml:space="preserve">0 | </v>
      </c>
      <c r="AB204" t="str">
        <v xml:space="preserve">0 | </v>
      </c>
      <c r="AC204" t="str">
        <v xml:space="preserve">0 | </v>
      </c>
      <c r="AD204" t="str">
        <v xml:space="preserve">0 | </v>
      </c>
      <c r="AE204" t="str">
        <v xml:space="preserve">0 | </v>
      </c>
      <c r="AF204" t="str">
        <v xml:space="preserve">0 | </v>
      </c>
      <c r="AG204" t="str">
        <v xml:space="preserve">0 | </v>
      </c>
      <c r="AH204" t="str">
        <v xml:space="preserve">0 | </v>
      </c>
      <c r="AI204" t="str">
        <v xml:space="preserve">0 | </v>
      </c>
      <c r="AJ204" t="str">
        <v xml:space="preserve">0 | </v>
      </c>
      <c r="AK204" t="str">
        <v xml:space="preserve">0 | </v>
      </c>
      <c r="AL204" t="str">
        <v xml:space="preserve">0 | </v>
      </c>
      <c r="AM204" t="str">
        <v xml:space="preserve">0 | </v>
      </c>
      <c r="AN204" t="str">
        <v xml:space="preserve">0 | </v>
      </c>
      <c r="AO204" t="str">
        <v xml:space="preserve">0 | </v>
      </c>
      <c r="AP204" t="str">
        <v xml:space="preserve">0 | </v>
      </c>
      <c r="AQ204" t="str">
        <v xml:space="preserve">0 | </v>
      </c>
      <c r="AR204" t="str">
        <v xml:space="preserve">0 | </v>
      </c>
      <c r="AS204" t="str">
        <v xml:space="preserve">0 | </v>
      </c>
      <c r="AT204" t="str">
        <v xml:space="preserve">0 | </v>
      </c>
      <c r="AU204" t="str">
        <v xml:space="preserve">0 | </v>
      </c>
      <c r="AV204" t="str">
        <v xml:space="preserve">0 | </v>
      </c>
      <c r="AW204" t="str">
        <v xml:space="preserve">0 | </v>
      </c>
      <c r="AX204" t="str">
        <v xml:space="preserve">0 | </v>
      </c>
      <c r="AY204" t="str">
        <v xml:space="preserve">0 | </v>
      </c>
      <c r="AZ204" t="str">
        <v xml:space="preserve">0 | </v>
      </c>
      <c r="BA204" t="str">
        <v xml:space="preserve">0 | </v>
      </c>
      <c r="BB204" t="str">
        <v xml:space="preserve">0 | </v>
      </c>
      <c r="BC204" t="str">
        <v xml:space="preserve">0 | </v>
      </c>
      <c r="BD204" t="str">
        <v xml:space="preserve">0 | </v>
      </c>
      <c r="BE204" t="str">
        <v xml:space="preserve">0 | </v>
      </c>
      <c r="BF204" t="str">
        <v xml:space="preserve">0 | </v>
      </c>
      <c r="BG204" t="str">
        <v xml:space="preserve">0 | </v>
      </c>
      <c r="BH204" t="str">
        <v xml:space="preserve">0 | </v>
      </c>
      <c r="BI204" t="str">
        <v xml:space="preserve">0 | </v>
      </c>
      <c r="BJ204" t="str">
        <v xml:space="preserve">0 | </v>
      </c>
      <c r="BK204" t="str">
        <v xml:space="preserve">0 | </v>
      </c>
      <c r="BL204" t="str">
        <v xml:space="preserve">0 | </v>
      </c>
      <c r="BM204" t="str">
        <v xml:space="preserve">0 | </v>
      </c>
      <c r="BN204" t="str">
        <v xml:space="preserve">0 | </v>
      </c>
      <c r="BO204" t="str">
        <v xml:space="preserve">0 | </v>
      </c>
      <c r="BP204" t="str">
        <v xml:space="preserve">0 | </v>
      </c>
      <c r="BQ204" t="str">
        <v xml:space="preserve">0 | </v>
      </c>
      <c r="BR204" t="str">
        <v xml:space="preserve">0 | </v>
      </c>
      <c r="BS204" t="str">
        <v xml:space="preserve">0 | </v>
      </c>
      <c r="BT204" t="str">
        <v xml:space="preserve">0 | </v>
      </c>
      <c r="BU204" t="str">
        <v xml:space="preserve">0 | </v>
      </c>
      <c r="BV204" t="str">
        <v xml:space="preserve">0 | </v>
      </c>
      <c r="BW204" t="str">
        <v xml:space="preserve">0 | </v>
      </c>
      <c r="BX204" t="str">
        <v xml:space="preserve">0 | </v>
      </c>
      <c r="BY204" t="str">
        <v xml:space="preserve">0 | </v>
      </c>
      <c r="BZ204" t="str">
        <v xml:space="preserve">0 | </v>
      </c>
      <c r="CA204" t="str">
        <v xml:space="preserve">0 | </v>
      </c>
      <c r="CB204" t="str">
        <v xml:space="preserve">0 | </v>
      </c>
      <c r="CC204" t="str">
        <v xml:space="preserve">0 | </v>
      </c>
      <c r="CD204" t="str">
        <v xml:space="preserve">0 | </v>
      </c>
      <c r="CE204" t="str">
        <v xml:space="preserve">0 | </v>
      </c>
      <c r="CF204" t="str">
        <v xml:space="preserve">0 | </v>
      </c>
      <c r="CG204" t="str">
        <v xml:space="preserve">0 | </v>
      </c>
      <c r="CH204" t="str">
        <v xml:space="preserve">0 | </v>
      </c>
      <c r="CI204" t="str">
        <v xml:space="preserve">0 | </v>
      </c>
      <c r="CJ204" t="str">
        <v xml:space="preserve">0 | </v>
      </c>
      <c r="CK204" t="str">
        <v xml:space="preserve">0 | </v>
      </c>
      <c r="CL204" t="str">
        <v xml:space="preserve">0 | </v>
      </c>
      <c r="CM204" t="str">
        <v xml:space="preserve">0 | </v>
      </c>
      <c r="CN204" t="str">
        <v xml:space="preserve">0 | </v>
      </c>
      <c r="CO204" t="str">
        <v xml:space="preserve">0 | </v>
      </c>
      <c r="CP204" t="str">
        <v xml:space="preserve">0 | </v>
      </c>
      <c r="CQ204" t="str">
        <v xml:space="preserve">0 | </v>
      </c>
      <c r="CR204" t="str">
        <v xml:space="preserve">0 | </v>
      </c>
      <c r="CS204" t="str">
        <v xml:space="preserve">0 | </v>
      </c>
      <c r="CT204" t="str">
        <v xml:space="preserve">0 | </v>
      </c>
      <c r="CU204" t="str">
        <v xml:space="preserve">0 | </v>
      </c>
      <c r="CV204" t="str">
        <v xml:space="preserve">0 | </v>
      </c>
      <c r="CW204" t="str">
        <v xml:space="preserve">0 | </v>
      </c>
      <c r="CX204" t="str">
        <v xml:space="preserve">0 | </v>
      </c>
      <c r="DQ204" cm="1">
        <f t="array" ref="DQ204:HM204">TRANSPOSE(_xlfn._xlws.SORT(_xlfn._xlws.FILTER(initialConditions[initial_conditions_level],initialConditions[experiment_ID]=A204)))</f>
        <v>0</v>
      </c>
      <c r="DR204">
        <v>0</v>
      </c>
      <c r="DS204">
        <v>0</v>
      </c>
      <c r="DT204">
        <v>0</v>
      </c>
      <c r="DU204">
        <v>0</v>
      </c>
      <c r="DV204">
        <v>0</v>
      </c>
      <c r="DW204">
        <v>0</v>
      </c>
      <c r="DX204">
        <v>0</v>
      </c>
      <c r="DY204">
        <v>0</v>
      </c>
      <c r="DZ204">
        <v>0</v>
      </c>
      <c r="EA204">
        <v>0</v>
      </c>
      <c r="EB204">
        <v>0</v>
      </c>
      <c r="EC204">
        <v>0</v>
      </c>
      <c r="ED204">
        <v>0</v>
      </c>
      <c r="EE204">
        <v>0</v>
      </c>
      <c r="EF204">
        <v>0</v>
      </c>
      <c r="EG204">
        <v>0</v>
      </c>
      <c r="EH204">
        <v>0</v>
      </c>
      <c r="EI204">
        <v>0</v>
      </c>
      <c r="EJ204">
        <v>0</v>
      </c>
      <c r="EK204">
        <v>0</v>
      </c>
      <c r="EL204">
        <v>0</v>
      </c>
      <c r="EM204">
        <v>0</v>
      </c>
      <c r="EN204">
        <v>0</v>
      </c>
      <c r="EO204">
        <v>0</v>
      </c>
      <c r="EP204">
        <v>0</v>
      </c>
      <c r="EQ204">
        <v>0</v>
      </c>
      <c r="ER204">
        <v>0</v>
      </c>
      <c r="ES204">
        <v>0</v>
      </c>
      <c r="ET204">
        <v>0</v>
      </c>
      <c r="EU204">
        <v>0</v>
      </c>
      <c r="EV204">
        <v>0</v>
      </c>
      <c r="EW204">
        <v>0</v>
      </c>
      <c r="EX204">
        <v>0</v>
      </c>
      <c r="EY204">
        <v>0</v>
      </c>
      <c r="EZ204">
        <v>0</v>
      </c>
      <c r="FA204">
        <v>0</v>
      </c>
      <c r="FB204">
        <v>0</v>
      </c>
      <c r="FC204">
        <v>0</v>
      </c>
      <c r="FD204">
        <v>0</v>
      </c>
      <c r="FE204">
        <v>0</v>
      </c>
      <c r="FF204">
        <v>0</v>
      </c>
      <c r="FG204">
        <v>0</v>
      </c>
      <c r="FH204">
        <v>0</v>
      </c>
      <c r="FI204">
        <v>0</v>
      </c>
      <c r="FJ204">
        <v>0</v>
      </c>
      <c r="FK204">
        <v>0</v>
      </c>
      <c r="FL204">
        <v>0</v>
      </c>
      <c r="FM204">
        <v>0</v>
      </c>
      <c r="FN204">
        <v>0</v>
      </c>
      <c r="FO204">
        <v>0</v>
      </c>
      <c r="FP204">
        <v>0</v>
      </c>
      <c r="FQ204">
        <v>0</v>
      </c>
      <c r="FR204">
        <v>0</v>
      </c>
      <c r="FS204">
        <v>0</v>
      </c>
      <c r="FT204">
        <v>0</v>
      </c>
      <c r="FU204">
        <v>0</v>
      </c>
      <c r="FV204">
        <v>0</v>
      </c>
      <c r="FW204">
        <v>0</v>
      </c>
      <c r="FX204">
        <v>0</v>
      </c>
      <c r="FY204">
        <v>0</v>
      </c>
      <c r="FZ204">
        <v>0</v>
      </c>
      <c r="GA204">
        <v>0</v>
      </c>
      <c r="GB204">
        <v>0</v>
      </c>
      <c r="GC204">
        <v>0</v>
      </c>
      <c r="GD204">
        <v>0</v>
      </c>
      <c r="GE204">
        <v>0</v>
      </c>
      <c r="GF204">
        <v>0</v>
      </c>
      <c r="GG204">
        <v>0</v>
      </c>
      <c r="GH204">
        <v>0</v>
      </c>
      <c r="GI204">
        <v>0</v>
      </c>
      <c r="GJ204">
        <v>0</v>
      </c>
      <c r="GK204">
        <v>0</v>
      </c>
      <c r="GL204">
        <v>0</v>
      </c>
      <c r="GM204">
        <v>0</v>
      </c>
      <c r="GN204">
        <v>0</v>
      </c>
      <c r="GO204">
        <v>0</v>
      </c>
      <c r="GP204">
        <v>0</v>
      </c>
      <c r="GQ204">
        <v>0</v>
      </c>
      <c r="GR204">
        <v>0</v>
      </c>
      <c r="GS204">
        <v>0</v>
      </c>
      <c r="GT204">
        <v>0</v>
      </c>
      <c r="GU204">
        <v>0</v>
      </c>
      <c r="GV204">
        <v>0</v>
      </c>
      <c r="GW204">
        <v>0</v>
      </c>
      <c r="GX204">
        <v>0</v>
      </c>
      <c r="GY204">
        <v>0</v>
      </c>
      <c r="GZ204">
        <v>0</v>
      </c>
      <c r="HA204">
        <v>0</v>
      </c>
      <c r="HB204">
        <v>0</v>
      </c>
      <c r="HC204">
        <v>0</v>
      </c>
      <c r="HD204">
        <v>0</v>
      </c>
      <c r="HE204">
        <v>0</v>
      </c>
      <c r="HF204">
        <v>0</v>
      </c>
      <c r="HG204">
        <v>0</v>
      </c>
      <c r="HH204">
        <v>0</v>
      </c>
      <c r="HI204">
        <v>0</v>
      </c>
      <c r="HJ204">
        <v>0</v>
      </c>
      <c r="HK204">
        <v>0</v>
      </c>
      <c r="HL204">
        <v>0</v>
      </c>
      <c r="HM204" t="str">
        <v/>
      </c>
    </row>
    <row r="205" spans="2:221" x14ac:dyDescent="0.35">
      <c r="B205" t="str" cm="1">
        <f t="array" ref="B205:CX205">TRANSPOSE(_xlfn._xlws.SORT(_xlfn._xlws.FILTER(initialConditions[initial_conditions_level]&amp;" | "&amp;initialConditions[initial_conditions_name],initialConditions[experiment_ID]=A205)))</f>
        <v xml:space="preserve"> | </v>
      </c>
      <c r="C205" t="str">
        <v xml:space="preserve">0 | </v>
      </c>
      <c r="D205" t="str">
        <v xml:space="preserve">0 | </v>
      </c>
      <c r="E205" t="str">
        <v xml:space="preserve">0 | </v>
      </c>
      <c r="F205" t="str">
        <v xml:space="preserve">0 | </v>
      </c>
      <c r="G205" t="str">
        <v xml:space="preserve">0 | </v>
      </c>
      <c r="H205" t="str">
        <v xml:space="preserve">0 | </v>
      </c>
      <c r="I205" t="str">
        <v xml:space="preserve">0 | </v>
      </c>
      <c r="J205" t="str">
        <v xml:space="preserve">0 | </v>
      </c>
      <c r="K205" t="str">
        <v xml:space="preserve">0 | </v>
      </c>
      <c r="L205" t="str">
        <v xml:space="preserve">0 | </v>
      </c>
      <c r="M205" t="str">
        <v xml:space="preserve">0 | </v>
      </c>
      <c r="N205" t="str">
        <v xml:space="preserve">0 | </v>
      </c>
      <c r="O205" t="str">
        <v xml:space="preserve">0 | </v>
      </c>
      <c r="P205" t="str">
        <v xml:space="preserve">0 | </v>
      </c>
      <c r="Q205" t="str">
        <v xml:space="preserve">0 | </v>
      </c>
      <c r="R205" t="str">
        <v xml:space="preserve">0 | </v>
      </c>
      <c r="S205" t="str">
        <v xml:space="preserve">0 | </v>
      </c>
      <c r="T205" t="str">
        <v xml:space="preserve">0 | </v>
      </c>
      <c r="U205" t="str">
        <v xml:space="preserve">0 | </v>
      </c>
      <c r="V205" t="str">
        <v xml:space="preserve">0 | </v>
      </c>
      <c r="W205" t="str">
        <v xml:space="preserve">0 | </v>
      </c>
      <c r="X205" t="str">
        <v xml:space="preserve">0 | </v>
      </c>
      <c r="Y205" t="str">
        <v xml:space="preserve">0 | </v>
      </c>
      <c r="Z205" t="str">
        <v xml:space="preserve">0 | </v>
      </c>
      <c r="AA205" t="str">
        <v xml:space="preserve">0 | </v>
      </c>
      <c r="AB205" t="str">
        <v xml:space="preserve">0 | </v>
      </c>
      <c r="AC205" t="str">
        <v xml:space="preserve">0 | </v>
      </c>
      <c r="AD205" t="str">
        <v xml:space="preserve">0 | </v>
      </c>
      <c r="AE205" t="str">
        <v xml:space="preserve">0 | </v>
      </c>
      <c r="AF205" t="str">
        <v xml:space="preserve">0 | </v>
      </c>
      <c r="AG205" t="str">
        <v xml:space="preserve">0 | </v>
      </c>
      <c r="AH205" t="str">
        <v xml:space="preserve">0 | </v>
      </c>
      <c r="AI205" t="str">
        <v xml:space="preserve">0 | </v>
      </c>
      <c r="AJ205" t="str">
        <v xml:space="preserve">0 | </v>
      </c>
      <c r="AK205" t="str">
        <v xml:space="preserve">0 | </v>
      </c>
      <c r="AL205" t="str">
        <v xml:space="preserve">0 | </v>
      </c>
      <c r="AM205" t="str">
        <v xml:space="preserve">0 | </v>
      </c>
      <c r="AN205" t="str">
        <v xml:space="preserve">0 | </v>
      </c>
      <c r="AO205" t="str">
        <v xml:space="preserve">0 | </v>
      </c>
      <c r="AP205" t="str">
        <v xml:space="preserve">0 | </v>
      </c>
      <c r="AQ205" t="str">
        <v xml:space="preserve">0 | </v>
      </c>
      <c r="AR205" t="str">
        <v xml:space="preserve">0 | </v>
      </c>
      <c r="AS205" t="str">
        <v xml:space="preserve">0 | </v>
      </c>
      <c r="AT205" t="str">
        <v xml:space="preserve">0 | </v>
      </c>
      <c r="AU205" t="str">
        <v xml:space="preserve">0 | </v>
      </c>
      <c r="AV205" t="str">
        <v xml:space="preserve">0 | </v>
      </c>
      <c r="AW205" t="str">
        <v xml:space="preserve">0 | </v>
      </c>
      <c r="AX205" t="str">
        <v xml:space="preserve">0 | </v>
      </c>
      <c r="AY205" t="str">
        <v xml:space="preserve">0 | </v>
      </c>
      <c r="AZ205" t="str">
        <v xml:space="preserve">0 | </v>
      </c>
      <c r="BA205" t="str">
        <v xml:space="preserve">0 | </v>
      </c>
      <c r="BB205" t="str">
        <v xml:space="preserve">0 | </v>
      </c>
      <c r="BC205" t="str">
        <v xml:space="preserve">0 | </v>
      </c>
      <c r="BD205" t="str">
        <v xml:space="preserve">0 | </v>
      </c>
      <c r="BE205" t="str">
        <v xml:space="preserve">0 | </v>
      </c>
      <c r="BF205" t="str">
        <v xml:space="preserve">0 | </v>
      </c>
      <c r="BG205" t="str">
        <v xml:space="preserve">0 | </v>
      </c>
      <c r="BH205" t="str">
        <v xml:space="preserve">0 | </v>
      </c>
      <c r="BI205" t="str">
        <v xml:space="preserve">0 | </v>
      </c>
      <c r="BJ205" t="str">
        <v xml:space="preserve">0 | </v>
      </c>
      <c r="BK205" t="str">
        <v xml:space="preserve">0 | </v>
      </c>
      <c r="BL205" t="str">
        <v xml:space="preserve">0 | </v>
      </c>
      <c r="BM205" t="str">
        <v xml:space="preserve">0 | </v>
      </c>
      <c r="BN205" t="str">
        <v xml:space="preserve">0 | </v>
      </c>
      <c r="BO205" t="str">
        <v xml:space="preserve">0 | </v>
      </c>
      <c r="BP205" t="str">
        <v xml:space="preserve">0 | </v>
      </c>
      <c r="BQ205" t="str">
        <v xml:space="preserve">0 | </v>
      </c>
      <c r="BR205" t="str">
        <v xml:space="preserve">0 | </v>
      </c>
      <c r="BS205" t="str">
        <v xml:space="preserve">0 | </v>
      </c>
      <c r="BT205" t="str">
        <v xml:space="preserve">0 | </v>
      </c>
      <c r="BU205" t="str">
        <v xml:space="preserve">0 | </v>
      </c>
      <c r="BV205" t="str">
        <v xml:space="preserve">0 | </v>
      </c>
      <c r="BW205" t="str">
        <v xml:space="preserve">0 | </v>
      </c>
      <c r="BX205" t="str">
        <v xml:space="preserve">0 | </v>
      </c>
      <c r="BY205" t="str">
        <v xml:space="preserve">0 | </v>
      </c>
      <c r="BZ205" t="str">
        <v xml:space="preserve">0 | </v>
      </c>
      <c r="CA205" t="str">
        <v xml:space="preserve">0 | </v>
      </c>
      <c r="CB205" t="str">
        <v xml:space="preserve">0 | </v>
      </c>
      <c r="CC205" t="str">
        <v xml:space="preserve">0 | </v>
      </c>
      <c r="CD205" t="str">
        <v xml:space="preserve">0 | </v>
      </c>
      <c r="CE205" t="str">
        <v xml:space="preserve">0 | </v>
      </c>
      <c r="CF205" t="str">
        <v xml:space="preserve">0 | </v>
      </c>
      <c r="CG205" t="str">
        <v xml:space="preserve">0 | </v>
      </c>
      <c r="CH205" t="str">
        <v xml:space="preserve">0 | </v>
      </c>
      <c r="CI205" t="str">
        <v xml:space="preserve">0 | </v>
      </c>
      <c r="CJ205" t="str">
        <v xml:space="preserve">0 | </v>
      </c>
      <c r="CK205" t="str">
        <v xml:space="preserve">0 | </v>
      </c>
      <c r="CL205" t="str">
        <v xml:space="preserve">0 | </v>
      </c>
      <c r="CM205" t="str">
        <v xml:space="preserve">0 | </v>
      </c>
      <c r="CN205" t="str">
        <v xml:space="preserve">0 | </v>
      </c>
      <c r="CO205" t="str">
        <v xml:space="preserve">0 | </v>
      </c>
      <c r="CP205" t="str">
        <v xml:space="preserve">0 | </v>
      </c>
      <c r="CQ205" t="str">
        <v xml:space="preserve">0 | </v>
      </c>
      <c r="CR205" t="str">
        <v xml:space="preserve">0 | </v>
      </c>
      <c r="CS205" t="str">
        <v xml:space="preserve">0 | </v>
      </c>
      <c r="CT205" t="str">
        <v xml:space="preserve">0 | </v>
      </c>
      <c r="CU205" t="str">
        <v xml:space="preserve">0 | </v>
      </c>
      <c r="CV205" t="str">
        <v xml:space="preserve">0 | </v>
      </c>
      <c r="CW205" t="str">
        <v xml:space="preserve">0 | </v>
      </c>
      <c r="CX205" t="str">
        <v xml:space="preserve">0 | </v>
      </c>
      <c r="DQ205" cm="1">
        <f t="array" ref="DQ205:HM205">TRANSPOSE(_xlfn._xlws.SORT(_xlfn._xlws.FILTER(initialConditions[initial_conditions_level],initialConditions[experiment_ID]=A205)))</f>
        <v>0</v>
      </c>
      <c r="DR205">
        <v>0</v>
      </c>
      <c r="DS205">
        <v>0</v>
      </c>
      <c r="DT205">
        <v>0</v>
      </c>
      <c r="DU205">
        <v>0</v>
      </c>
      <c r="DV205">
        <v>0</v>
      </c>
      <c r="DW205">
        <v>0</v>
      </c>
      <c r="DX205">
        <v>0</v>
      </c>
      <c r="DY205">
        <v>0</v>
      </c>
      <c r="DZ205">
        <v>0</v>
      </c>
      <c r="EA205">
        <v>0</v>
      </c>
      <c r="EB205">
        <v>0</v>
      </c>
      <c r="EC205">
        <v>0</v>
      </c>
      <c r="ED205">
        <v>0</v>
      </c>
      <c r="EE205">
        <v>0</v>
      </c>
      <c r="EF205">
        <v>0</v>
      </c>
      <c r="EG205">
        <v>0</v>
      </c>
      <c r="EH205">
        <v>0</v>
      </c>
      <c r="EI205">
        <v>0</v>
      </c>
      <c r="EJ205">
        <v>0</v>
      </c>
      <c r="EK205">
        <v>0</v>
      </c>
      <c r="EL205">
        <v>0</v>
      </c>
      <c r="EM205">
        <v>0</v>
      </c>
      <c r="EN205">
        <v>0</v>
      </c>
      <c r="EO205">
        <v>0</v>
      </c>
      <c r="EP205">
        <v>0</v>
      </c>
      <c r="EQ205">
        <v>0</v>
      </c>
      <c r="ER205">
        <v>0</v>
      </c>
      <c r="ES205">
        <v>0</v>
      </c>
      <c r="ET205">
        <v>0</v>
      </c>
      <c r="EU205">
        <v>0</v>
      </c>
      <c r="EV205">
        <v>0</v>
      </c>
      <c r="EW205">
        <v>0</v>
      </c>
      <c r="EX205">
        <v>0</v>
      </c>
      <c r="EY205">
        <v>0</v>
      </c>
      <c r="EZ205">
        <v>0</v>
      </c>
      <c r="FA205">
        <v>0</v>
      </c>
      <c r="FB205">
        <v>0</v>
      </c>
      <c r="FC205">
        <v>0</v>
      </c>
      <c r="FD205">
        <v>0</v>
      </c>
      <c r="FE205">
        <v>0</v>
      </c>
      <c r="FF205">
        <v>0</v>
      </c>
      <c r="FG205">
        <v>0</v>
      </c>
      <c r="FH205">
        <v>0</v>
      </c>
      <c r="FI205">
        <v>0</v>
      </c>
      <c r="FJ205">
        <v>0</v>
      </c>
      <c r="FK205">
        <v>0</v>
      </c>
      <c r="FL205">
        <v>0</v>
      </c>
      <c r="FM205">
        <v>0</v>
      </c>
      <c r="FN205">
        <v>0</v>
      </c>
      <c r="FO205">
        <v>0</v>
      </c>
      <c r="FP205">
        <v>0</v>
      </c>
      <c r="FQ205">
        <v>0</v>
      </c>
      <c r="FR205">
        <v>0</v>
      </c>
      <c r="FS205">
        <v>0</v>
      </c>
      <c r="FT205">
        <v>0</v>
      </c>
      <c r="FU205">
        <v>0</v>
      </c>
      <c r="FV205">
        <v>0</v>
      </c>
      <c r="FW205">
        <v>0</v>
      </c>
      <c r="FX205">
        <v>0</v>
      </c>
      <c r="FY205">
        <v>0</v>
      </c>
      <c r="FZ205">
        <v>0</v>
      </c>
      <c r="GA205">
        <v>0</v>
      </c>
      <c r="GB205">
        <v>0</v>
      </c>
      <c r="GC205">
        <v>0</v>
      </c>
      <c r="GD205">
        <v>0</v>
      </c>
      <c r="GE205">
        <v>0</v>
      </c>
      <c r="GF205">
        <v>0</v>
      </c>
      <c r="GG205">
        <v>0</v>
      </c>
      <c r="GH205">
        <v>0</v>
      </c>
      <c r="GI205">
        <v>0</v>
      </c>
      <c r="GJ205">
        <v>0</v>
      </c>
      <c r="GK205">
        <v>0</v>
      </c>
      <c r="GL205">
        <v>0</v>
      </c>
      <c r="GM205">
        <v>0</v>
      </c>
      <c r="GN205">
        <v>0</v>
      </c>
      <c r="GO205">
        <v>0</v>
      </c>
      <c r="GP205">
        <v>0</v>
      </c>
      <c r="GQ205">
        <v>0</v>
      </c>
      <c r="GR205">
        <v>0</v>
      </c>
      <c r="GS205">
        <v>0</v>
      </c>
      <c r="GT205">
        <v>0</v>
      </c>
      <c r="GU205">
        <v>0</v>
      </c>
      <c r="GV205">
        <v>0</v>
      </c>
      <c r="GW205">
        <v>0</v>
      </c>
      <c r="GX205">
        <v>0</v>
      </c>
      <c r="GY205">
        <v>0</v>
      </c>
      <c r="GZ205">
        <v>0</v>
      </c>
      <c r="HA205">
        <v>0</v>
      </c>
      <c r="HB205">
        <v>0</v>
      </c>
      <c r="HC205">
        <v>0</v>
      </c>
      <c r="HD205">
        <v>0</v>
      </c>
      <c r="HE205">
        <v>0</v>
      </c>
      <c r="HF205">
        <v>0</v>
      </c>
      <c r="HG205">
        <v>0</v>
      </c>
      <c r="HH205">
        <v>0</v>
      </c>
      <c r="HI205">
        <v>0</v>
      </c>
      <c r="HJ205">
        <v>0</v>
      </c>
      <c r="HK205">
        <v>0</v>
      </c>
      <c r="HL205">
        <v>0</v>
      </c>
      <c r="HM205" t="str">
        <v/>
      </c>
    </row>
    <row r="206" spans="2:221" x14ac:dyDescent="0.35">
      <c r="B206" t="str" cm="1">
        <f t="array" ref="B206:CX206">TRANSPOSE(_xlfn._xlws.SORT(_xlfn._xlws.FILTER(initialConditions[initial_conditions_level]&amp;" | "&amp;initialConditions[initial_conditions_name],initialConditions[experiment_ID]=A206)))</f>
        <v xml:space="preserve"> | </v>
      </c>
      <c r="C206" t="str">
        <v xml:space="preserve">0 | </v>
      </c>
      <c r="D206" t="str">
        <v xml:space="preserve">0 | </v>
      </c>
      <c r="E206" t="str">
        <v xml:space="preserve">0 | </v>
      </c>
      <c r="F206" t="str">
        <v xml:space="preserve">0 | </v>
      </c>
      <c r="G206" t="str">
        <v xml:space="preserve">0 | </v>
      </c>
      <c r="H206" t="str">
        <v xml:space="preserve">0 | </v>
      </c>
      <c r="I206" t="str">
        <v xml:space="preserve">0 | </v>
      </c>
      <c r="J206" t="str">
        <v xml:space="preserve">0 | </v>
      </c>
      <c r="K206" t="str">
        <v xml:space="preserve">0 | </v>
      </c>
      <c r="L206" t="str">
        <v xml:space="preserve">0 | </v>
      </c>
      <c r="M206" t="str">
        <v xml:space="preserve">0 | </v>
      </c>
      <c r="N206" t="str">
        <v xml:space="preserve">0 | </v>
      </c>
      <c r="O206" t="str">
        <v xml:space="preserve">0 | </v>
      </c>
      <c r="P206" t="str">
        <v xml:space="preserve">0 | </v>
      </c>
      <c r="Q206" t="str">
        <v xml:space="preserve">0 | </v>
      </c>
      <c r="R206" t="str">
        <v xml:space="preserve">0 | </v>
      </c>
      <c r="S206" t="str">
        <v xml:space="preserve">0 | </v>
      </c>
      <c r="T206" t="str">
        <v xml:space="preserve">0 | </v>
      </c>
      <c r="U206" t="str">
        <v xml:space="preserve">0 | </v>
      </c>
      <c r="V206" t="str">
        <v xml:space="preserve">0 | </v>
      </c>
      <c r="W206" t="str">
        <v xml:space="preserve">0 | </v>
      </c>
      <c r="X206" t="str">
        <v xml:space="preserve">0 | </v>
      </c>
      <c r="Y206" t="str">
        <v xml:space="preserve">0 | </v>
      </c>
      <c r="Z206" t="str">
        <v xml:space="preserve">0 | </v>
      </c>
      <c r="AA206" t="str">
        <v xml:space="preserve">0 | </v>
      </c>
      <c r="AB206" t="str">
        <v xml:space="preserve">0 | </v>
      </c>
      <c r="AC206" t="str">
        <v xml:space="preserve">0 | </v>
      </c>
      <c r="AD206" t="str">
        <v xml:space="preserve">0 | </v>
      </c>
      <c r="AE206" t="str">
        <v xml:space="preserve">0 | </v>
      </c>
      <c r="AF206" t="str">
        <v xml:space="preserve">0 | </v>
      </c>
      <c r="AG206" t="str">
        <v xml:space="preserve">0 | </v>
      </c>
      <c r="AH206" t="str">
        <v xml:space="preserve">0 | </v>
      </c>
      <c r="AI206" t="str">
        <v xml:space="preserve">0 | </v>
      </c>
      <c r="AJ206" t="str">
        <v xml:space="preserve">0 | </v>
      </c>
      <c r="AK206" t="str">
        <v xml:space="preserve">0 | </v>
      </c>
      <c r="AL206" t="str">
        <v xml:space="preserve">0 | </v>
      </c>
      <c r="AM206" t="str">
        <v xml:space="preserve">0 | </v>
      </c>
      <c r="AN206" t="str">
        <v xml:space="preserve">0 | </v>
      </c>
      <c r="AO206" t="str">
        <v xml:space="preserve">0 | </v>
      </c>
      <c r="AP206" t="str">
        <v xml:space="preserve">0 | </v>
      </c>
      <c r="AQ206" t="str">
        <v xml:space="preserve">0 | </v>
      </c>
      <c r="AR206" t="str">
        <v xml:space="preserve">0 | </v>
      </c>
      <c r="AS206" t="str">
        <v xml:space="preserve">0 | </v>
      </c>
      <c r="AT206" t="str">
        <v xml:space="preserve">0 | </v>
      </c>
      <c r="AU206" t="str">
        <v xml:space="preserve">0 | </v>
      </c>
      <c r="AV206" t="str">
        <v xml:space="preserve">0 | </v>
      </c>
      <c r="AW206" t="str">
        <v xml:space="preserve">0 | </v>
      </c>
      <c r="AX206" t="str">
        <v xml:space="preserve">0 | </v>
      </c>
      <c r="AY206" t="str">
        <v xml:space="preserve">0 | </v>
      </c>
      <c r="AZ206" t="str">
        <v xml:space="preserve">0 | </v>
      </c>
      <c r="BA206" t="str">
        <v xml:space="preserve">0 | </v>
      </c>
      <c r="BB206" t="str">
        <v xml:space="preserve">0 | </v>
      </c>
      <c r="BC206" t="str">
        <v xml:space="preserve">0 | </v>
      </c>
      <c r="BD206" t="str">
        <v xml:space="preserve">0 | </v>
      </c>
      <c r="BE206" t="str">
        <v xml:space="preserve">0 | </v>
      </c>
      <c r="BF206" t="str">
        <v xml:space="preserve">0 | </v>
      </c>
      <c r="BG206" t="str">
        <v xml:space="preserve">0 | </v>
      </c>
      <c r="BH206" t="str">
        <v xml:space="preserve">0 | </v>
      </c>
      <c r="BI206" t="str">
        <v xml:space="preserve">0 | </v>
      </c>
      <c r="BJ206" t="str">
        <v xml:space="preserve">0 | </v>
      </c>
      <c r="BK206" t="str">
        <v xml:space="preserve">0 | </v>
      </c>
      <c r="BL206" t="str">
        <v xml:space="preserve">0 | </v>
      </c>
      <c r="BM206" t="str">
        <v xml:space="preserve">0 | </v>
      </c>
      <c r="BN206" t="str">
        <v xml:space="preserve">0 | </v>
      </c>
      <c r="BO206" t="str">
        <v xml:space="preserve">0 | </v>
      </c>
      <c r="BP206" t="str">
        <v xml:space="preserve">0 | </v>
      </c>
      <c r="BQ206" t="str">
        <v xml:space="preserve">0 | </v>
      </c>
      <c r="BR206" t="str">
        <v xml:space="preserve">0 | </v>
      </c>
      <c r="BS206" t="str">
        <v xml:space="preserve">0 | </v>
      </c>
      <c r="BT206" t="str">
        <v xml:space="preserve">0 | </v>
      </c>
      <c r="BU206" t="str">
        <v xml:space="preserve">0 | </v>
      </c>
      <c r="BV206" t="str">
        <v xml:space="preserve">0 | </v>
      </c>
      <c r="BW206" t="str">
        <v xml:space="preserve">0 | </v>
      </c>
      <c r="BX206" t="str">
        <v xml:space="preserve">0 | </v>
      </c>
      <c r="BY206" t="str">
        <v xml:space="preserve">0 | </v>
      </c>
      <c r="BZ206" t="str">
        <v xml:space="preserve">0 | </v>
      </c>
      <c r="CA206" t="str">
        <v xml:space="preserve">0 | </v>
      </c>
      <c r="CB206" t="str">
        <v xml:space="preserve">0 | </v>
      </c>
      <c r="CC206" t="str">
        <v xml:space="preserve">0 | </v>
      </c>
      <c r="CD206" t="str">
        <v xml:space="preserve">0 | </v>
      </c>
      <c r="CE206" t="str">
        <v xml:space="preserve">0 | </v>
      </c>
      <c r="CF206" t="str">
        <v xml:space="preserve">0 | </v>
      </c>
      <c r="CG206" t="str">
        <v xml:space="preserve">0 | </v>
      </c>
      <c r="CH206" t="str">
        <v xml:space="preserve">0 | </v>
      </c>
      <c r="CI206" t="str">
        <v xml:space="preserve">0 | </v>
      </c>
      <c r="CJ206" t="str">
        <v xml:space="preserve">0 | </v>
      </c>
      <c r="CK206" t="str">
        <v xml:space="preserve">0 | </v>
      </c>
      <c r="CL206" t="str">
        <v xml:space="preserve">0 | </v>
      </c>
      <c r="CM206" t="str">
        <v xml:space="preserve">0 | </v>
      </c>
      <c r="CN206" t="str">
        <v xml:space="preserve">0 | </v>
      </c>
      <c r="CO206" t="str">
        <v xml:space="preserve">0 | </v>
      </c>
      <c r="CP206" t="str">
        <v xml:space="preserve">0 | </v>
      </c>
      <c r="CQ206" t="str">
        <v xml:space="preserve">0 | </v>
      </c>
      <c r="CR206" t="str">
        <v xml:space="preserve">0 | </v>
      </c>
      <c r="CS206" t="str">
        <v xml:space="preserve">0 | </v>
      </c>
      <c r="CT206" t="str">
        <v xml:space="preserve">0 | </v>
      </c>
      <c r="CU206" t="str">
        <v xml:space="preserve">0 | </v>
      </c>
      <c r="CV206" t="str">
        <v xml:space="preserve">0 | </v>
      </c>
      <c r="CW206" t="str">
        <v xml:space="preserve">0 | </v>
      </c>
      <c r="CX206" t="str">
        <v xml:space="preserve">0 | </v>
      </c>
      <c r="DQ206" cm="1">
        <f t="array" ref="DQ206:HM206">TRANSPOSE(_xlfn._xlws.SORT(_xlfn._xlws.FILTER(initialConditions[initial_conditions_level],initialConditions[experiment_ID]=A206)))</f>
        <v>0</v>
      </c>
      <c r="DR206">
        <v>0</v>
      </c>
      <c r="DS206">
        <v>0</v>
      </c>
      <c r="DT206">
        <v>0</v>
      </c>
      <c r="DU206">
        <v>0</v>
      </c>
      <c r="DV206">
        <v>0</v>
      </c>
      <c r="DW206">
        <v>0</v>
      </c>
      <c r="DX206">
        <v>0</v>
      </c>
      <c r="DY206">
        <v>0</v>
      </c>
      <c r="DZ206">
        <v>0</v>
      </c>
      <c r="EA206">
        <v>0</v>
      </c>
      <c r="EB206">
        <v>0</v>
      </c>
      <c r="EC206">
        <v>0</v>
      </c>
      <c r="ED206">
        <v>0</v>
      </c>
      <c r="EE206">
        <v>0</v>
      </c>
      <c r="EF206">
        <v>0</v>
      </c>
      <c r="EG206">
        <v>0</v>
      </c>
      <c r="EH206">
        <v>0</v>
      </c>
      <c r="EI206">
        <v>0</v>
      </c>
      <c r="EJ206">
        <v>0</v>
      </c>
      <c r="EK206">
        <v>0</v>
      </c>
      <c r="EL206">
        <v>0</v>
      </c>
      <c r="EM206">
        <v>0</v>
      </c>
      <c r="EN206">
        <v>0</v>
      </c>
      <c r="EO206">
        <v>0</v>
      </c>
      <c r="EP206">
        <v>0</v>
      </c>
      <c r="EQ206">
        <v>0</v>
      </c>
      <c r="ER206">
        <v>0</v>
      </c>
      <c r="ES206">
        <v>0</v>
      </c>
      <c r="ET206">
        <v>0</v>
      </c>
      <c r="EU206">
        <v>0</v>
      </c>
      <c r="EV206">
        <v>0</v>
      </c>
      <c r="EW206">
        <v>0</v>
      </c>
      <c r="EX206">
        <v>0</v>
      </c>
      <c r="EY206">
        <v>0</v>
      </c>
      <c r="EZ206">
        <v>0</v>
      </c>
      <c r="FA206">
        <v>0</v>
      </c>
      <c r="FB206">
        <v>0</v>
      </c>
      <c r="FC206">
        <v>0</v>
      </c>
      <c r="FD206">
        <v>0</v>
      </c>
      <c r="FE206">
        <v>0</v>
      </c>
      <c r="FF206">
        <v>0</v>
      </c>
      <c r="FG206">
        <v>0</v>
      </c>
      <c r="FH206">
        <v>0</v>
      </c>
      <c r="FI206">
        <v>0</v>
      </c>
      <c r="FJ206">
        <v>0</v>
      </c>
      <c r="FK206">
        <v>0</v>
      </c>
      <c r="FL206">
        <v>0</v>
      </c>
      <c r="FM206">
        <v>0</v>
      </c>
      <c r="FN206">
        <v>0</v>
      </c>
      <c r="FO206">
        <v>0</v>
      </c>
      <c r="FP206">
        <v>0</v>
      </c>
      <c r="FQ206">
        <v>0</v>
      </c>
      <c r="FR206">
        <v>0</v>
      </c>
      <c r="FS206">
        <v>0</v>
      </c>
      <c r="FT206">
        <v>0</v>
      </c>
      <c r="FU206">
        <v>0</v>
      </c>
      <c r="FV206">
        <v>0</v>
      </c>
      <c r="FW206">
        <v>0</v>
      </c>
      <c r="FX206">
        <v>0</v>
      </c>
      <c r="FY206">
        <v>0</v>
      </c>
      <c r="FZ206">
        <v>0</v>
      </c>
      <c r="GA206">
        <v>0</v>
      </c>
      <c r="GB206">
        <v>0</v>
      </c>
      <c r="GC206">
        <v>0</v>
      </c>
      <c r="GD206">
        <v>0</v>
      </c>
      <c r="GE206">
        <v>0</v>
      </c>
      <c r="GF206">
        <v>0</v>
      </c>
      <c r="GG206">
        <v>0</v>
      </c>
      <c r="GH206">
        <v>0</v>
      </c>
      <c r="GI206">
        <v>0</v>
      </c>
      <c r="GJ206">
        <v>0</v>
      </c>
      <c r="GK206">
        <v>0</v>
      </c>
      <c r="GL206">
        <v>0</v>
      </c>
      <c r="GM206">
        <v>0</v>
      </c>
      <c r="GN206">
        <v>0</v>
      </c>
      <c r="GO206">
        <v>0</v>
      </c>
      <c r="GP206">
        <v>0</v>
      </c>
      <c r="GQ206">
        <v>0</v>
      </c>
      <c r="GR206">
        <v>0</v>
      </c>
      <c r="GS206">
        <v>0</v>
      </c>
      <c r="GT206">
        <v>0</v>
      </c>
      <c r="GU206">
        <v>0</v>
      </c>
      <c r="GV206">
        <v>0</v>
      </c>
      <c r="GW206">
        <v>0</v>
      </c>
      <c r="GX206">
        <v>0</v>
      </c>
      <c r="GY206">
        <v>0</v>
      </c>
      <c r="GZ206">
        <v>0</v>
      </c>
      <c r="HA206">
        <v>0</v>
      </c>
      <c r="HB206">
        <v>0</v>
      </c>
      <c r="HC206">
        <v>0</v>
      </c>
      <c r="HD206">
        <v>0</v>
      </c>
      <c r="HE206">
        <v>0</v>
      </c>
      <c r="HF206">
        <v>0</v>
      </c>
      <c r="HG206">
        <v>0</v>
      </c>
      <c r="HH206">
        <v>0</v>
      </c>
      <c r="HI206">
        <v>0</v>
      </c>
      <c r="HJ206">
        <v>0</v>
      </c>
      <c r="HK206">
        <v>0</v>
      </c>
      <c r="HL206">
        <v>0</v>
      </c>
      <c r="HM206" t="str">
        <v/>
      </c>
    </row>
    <row r="207" spans="2:221" x14ac:dyDescent="0.35">
      <c r="B207" t="str" cm="1">
        <f t="array" ref="B207:CX207">TRANSPOSE(_xlfn._xlws.SORT(_xlfn._xlws.FILTER(initialConditions[initial_conditions_level]&amp;" | "&amp;initialConditions[initial_conditions_name],initialConditions[experiment_ID]=A207)))</f>
        <v xml:space="preserve"> | </v>
      </c>
      <c r="C207" t="str">
        <v xml:space="preserve">0 | </v>
      </c>
      <c r="D207" t="str">
        <v xml:space="preserve">0 | </v>
      </c>
      <c r="E207" t="str">
        <v xml:space="preserve">0 | </v>
      </c>
      <c r="F207" t="str">
        <v xml:space="preserve">0 | </v>
      </c>
      <c r="G207" t="str">
        <v xml:space="preserve">0 | </v>
      </c>
      <c r="H207" t="str">
        <v xml:space="preserve">0 | </v>
      </c>
      <c r="I207" t="str">
        <v xml:space="preserve">0 | </v>
      </c>
      <c r="J207" t="str">
        <v xml:space="preserve">0 | </v>
      </c>
      <c r="K207" t="str">
        <v xml:space="preserve">0 | </v>
      </c>
      <c r="L207" t="str">
        <v xml:space="preserve">0 | </v>
      </c>
      <c r="M207" t="str">
        <v xml:space="preserve">0 | </v>
      </c>
      <c r="N207" t="str">
        <v xml:space="preserve">0 | </v>
      </c>
      <c r="O207" t="str">
        <v xml:space="preserve">0 | </v>
      </c>
      <c r="P207" t="str">
        <v xml:space="preserve">0 | </v>
      </c>
      <c r="Q207" t="str">
        <v xml:space="preserve">0 | </v>
      </c>
      <c r="R207" t="str">
        <v xml:space="preserve">0 | </v>
      </c>
      <c r="S207" t="str">
        <v xml:space="preserve">0 | </v>
      </c>
      <c r="T207" t="str">
        <v xml:space="preserve">0 | </v>
      </c>
      <c r="U207" t="str">
        <v xml:space="preserve">0 | </v>
      </c>
      <c r="V207" t="str">
        <v xml:space="preserve">0 | </v>
      </c>
      <c r="W207" t="str">
        <v xml:space="preserve">0 | </v>
      </c>
      <c r="X207" t="str">
        <v xml:space="preserve">0 | </v>
      </c>
      <c r="Y207" t="str">
        <v xml:space="preserve">0 | </v>
      </c>
      <c r="Z207" t="str">
        <v xml:space="preserve">0 | </v>
      </c>
      <c r="AA207" t="str">
        <v xml:space="preserve">0 | </v>
      </c>
      <c r="AB207" t="str">
        <v xml:space="preserve">0 | </v>
      </c>
      <c r="AC207" t="str">
        <v xml:space="preserve">0 | </v>
      </c>
      <c r="AD207" t="str">
        <v xml:space="preserve">0 | </v>
      </c>
      <c r="AE207" t="str">
        <v xml:space="preserve">0 | </v>
      </c>
      <c r="AF207" t="str">
        <v xml:space="preserve">0 | </v>
      </c>
      <c r="AG207" t="str">
        <v xml:space="preserve">0 | </v>
      </c>
      <c r="AH207" t="str">
        <v xml:space="preserve">0 | </v>
      </c>
      <c r="AI207" t="str">
        <v xml:space="preserve">0 | </v>
      </c>
      <c r="AJ207" t="str">
        <v xml:space="preserve">0 | </v>
      </c>
      <c r="AK207" t="str">
        <v xml:space="preserve">0 | </v>
      </c>
      <c r="AL207" t="str">
        <v xml:space="preserve">0 | </v>
      </c>
      <c r="AM207" t="str">
        <v xml:space="preserve">0 | </v>
      </c>
      <c r="AN207" t="str">
        <v xml:space="preserve">0 | </v>
      </c>
      <c r="AO207" t="str">
        <v xml:space="preserve">0 | </v>
      </c>
      <c r="AP207" t="str">
        <v xml:space="preserve">0 | </v>
      </c>
      <c r="AQ207" t="str">
        <v xml:space="preserve">0 | </v>
      </c>
      <c r="AR207" t="str">
        <v xml:space="preserve">0 | </v>
      </c>
      <c r="AS207" t="str">
        <v xml:space="preserve">0 | </v>
      </c>
      <c r="AT207" t="str">
        <v xml:space="preserve">0 | </v>
      </c>
      <c r="AU207" t="str">
        <v xml:space="preserve">0 | </v>
      </c>
      <c r="AV207" t="str">
        <v xml:space="preserve">0 | </v>
      </c>
      <c r="AW207" t="str">
        <v xml:space="preserve">0 | </v>
      </c>
      <c r="AX207" t="str">
        <v xml:space="preserve">0 | </v>
      </c>
      <c r="AY207" t="str">
        <v xml:space="preserve">0 | </v>
      </c>
      <c r="AZ207" t="str">
        <v xml:space="preserve">0 | </v>
      </c>
      <c r="BA207" t="str">
        <v xml:space="preserve">0 | </v>
      </c>
      <c r="BB207" t="str">
        <v xml:space="preserve">0 | </v>
      </c>
      <c r="BC207" t="str">
        <v xml:space="preserve">0 | </v>
      </c>
      <c r="BD207" t="str">
        <v xml:space="preserve">0 | </v>
      </c>
      <c r="BE207" t="str">
        <v xml:space="preserve">0 | </v>
      </c>
      <c r="BF207" t="str">
        <v xml:space="preserve">0 | </v>
      </c>
      <c r="BG207" t="str">
        <v xml:space="preserve">0 | </v>
      </c>
      <c r="BH207" t="str">
        <v xml:space="preserve">0 | </v>
      </c>
      <c r="BI207" t="str">
        <v xml:space="preserve">0 | </v>
      </c>
      <c r="BJ207" t="str">
        <v xml:space="preserve">0 | </v>
      </c>
      <c r="BK207" t="str">
        <v xml:space="preserve">0 | </v>
      </c>
      <c r="BL207" t="str">
        <v xml:space="preserve">0 | </v>
      </c>
      <c r="BM207" t="str">
        <v xml:space="preserve">0 | </v>
      </c>
      <c r="BN207" t="str">
        <v xml:space="preserve">0 | </v>
      </c>
      <c r="BO207" t="str">
        <v xml:space="preserve">0 | </v>
      </c>
      <c r="BP207" t="str">
        <v xml:space="preserve">0 | </v>
      </c>
      <c r="BQ207" t="str">
        <v xml:space="preserve">0 | </v>
      </c>
      <c r="BR207" t="str">
        <v xml:space="preserve">0 | </v>
      </c>
      <c r="BS207" t="str">
        <v xml:space="preserve">0 | </v>
      </c>
      <c r="BT207" t="str">
        <v xml:space="preserve">0 | </v>
      </c>
      <c r="BU207" t="str">
        <v xml:space="preserve">0 | </v>
      </c>
      <c r="BV207" t="str">
        <v xml:space="preserve">0 | </v>
      </c>
      <c r="BW207" t="str">
        <v xml:space="preserve">0 | </v>
      </c>
      <c r="BX207" t="str">
        <v xml:space="preserve">0 | </v>
      </c>
      <c r="BY207" t="str">
        <v xml:space="preserve">0 | </v>
      </c>
      <c r="BZ207" t="str">
        <v xml:space="preserve">0 | </v>
      </c>
      <c r="CA207" t="str">
        <v xml:space="preserve">0 | </v>
      </c>
      <c r="CB207" t="str">
        <v xml:space="preserve">0 | </v>
      </c>
      <c r="CC207" t="str">
        <v xml:space="preserve">0 | </v>
      </c>
      <c r="CD207" t="str">
        <v xml:space="preserve">0 | </v>
      </c>
      <c r="CE207" t="str">
        <v xml:space="preserve">0 | </v>
      </c>
      <c r="CF207" t="str">
        <v xml:space="preserve">0 | </v>
      </c>
      <c r="CG207" t="str">
        <v xml:space="preserve">0 | </v>
      </c>
      <c r="CH207" t="str">
        <v xml:space="preserve">0 | </v>
      </c>
      <c r="CI207" t="str">
        <v xml:space="preserve">0 | </v>
      </c>
      <c r="CJ207" t="str">
        <v xml:space="preserve">0 | </v>
      </c>
      <c r="CK207" t="str">
        <v xml:space="preserve">0 | </v>
      </c>
      <c r="CL207" t="str">
        <v xml:space="preserve">0 | </v>
      </c>
      <c r="CM207" t="str">
        <v xml:space="preserve">0 | </v>
      </c>
      <c r="CN207" t="str">
        <v xml:space="preserve">0 | </v>
      </c>
      <c r="CO207" t="str">
        <v xml:space="preserve">0 | </v>
      </c>
      <c r="CP207" t="str">
        <v xml:space="preserve">0 | </v>
      </c>
      <c r="CQ207" t="str">
        <v xml:space="preserve">0 | </v>
      </c>
      <c r="CR207" t="str">
        <v xml:space="preserve">0 | </v>
      </c>
      <c r="CS207" t="str">
        <v xml:space="preserve">0 | </v>
      </c>
      <c r="CT207" t="str">
        <v xml:space="preserve">0 | </v>
      </c>
      <c r="CU207" t="str">
        <v xml:space="preserve">0 | </v>
      </c>
      <c r="CV207" t="str">
        <v xml:space="preserve">0 | </v>
      </c>
      <c r="CW207" t="str">
        <v xml:space="preserve">0 | </v>
      </c>
      <c r="CX207" t="str">
        <v xml:space="preserve">0 | </v>
      </c>
      <c r="DQ207" cm="1">
        <f t="array" ref="DQ207:HM207">TRANSPOSE(_xlfn._xlws.SORT(_xlfn._xlws.FILTER(initialConditions[initial_conditions_level],initialConditions[experiment_ID]=A207)))</f>
        <v>0</v>
      </c>
      <c r="DR207">
        <v>0</v>
      </c>
      <c r="DS207">
        <v>0</v>
      </c>
      <c r="DT207">
        <v>0</v>
      </c>
      <c r="DU207">
        <v>0</v>
      </c>
      <c r="DV207">
        <v>0</v>
      </c>
      <c r="DW207">
        <v>0</v>
      </c>
      <c r="DX207">
        <v>0</v>
      </c>
      <c r="DY207">
        <v>0</v>
      </c>
      <c r="DZ207">
        <v>0</v>
      </c>
      <c r="EA207">
        <v>0</v>
      </c>
      <c r="EB207">
        <v>0</v>
      </c>
      <c r="EC207">
        <v>0</v>
      </c>
      <c r="ED207">
        <v>0</v>
      </c>
      <c r="EE207">
        <v>0</v>
      </c>
      <c r="EF207">
        <v>0</v>
      </c>
      <c r="EG207">
        <v>0</v>
      </c>
      <c r="EH207">
        <v>0</v>
      </c>
      <c r="EI207">
        <v>0</v>
      </c>
      <c r="EJ207">
        <v>0</v>
      </c>
      <c r="EK207">
        <v>0</v>
      </c>
      <c r="EL207">
        <v>0</v>
      </c>
      <c r="EM207">
        <v>0</v>
      </c>
      <c r="EN207">
        <v>0</v>
      </c>
      <c r="EO207">
        <v>0</v>
      </c>
      <c r="EP207">
        <v>0</v>
      </c>
      <c r="EQ207">
        <v>0</v>
      </c>
      <c r="ER207">
        <v>0</v>
      </c>
      <c r="ES207">
        <v>0</v>
      </c>
      <c r="ET207">
        <v>0</v>
      </c>
      <c r="EU207">
        <v>0</v>
      </c>
      <c r="EV207">
        <v>0</v>
      </c>
      <c r="EW207">
        <v>0</v>
      </c>
      <c r="EX207">
        <v>0</v>
      </c>
      <c r="EY207">
        <v>0</v>
      </c>
      <c r="EZ207">
        <v>0</v>
      </c>
      <c r="FA207">
        <v>0</v>
      </c>
      <c r="FB207">
        <v>0</v>
      </c>
      <c r="FC207">
        <v>0</v>
      </c>
      <c r="FD207">
        <v>0</v>
      </c>
      <c r="FE207">
        <v>0</v>
      </c>
      <c r="FF207">
        <v>0</v>
      </c>
      <c r="FG207">
        <v>0</v>
      </c>
      <c r="FH207">
        <v>0</v>
      </c>
      <c r="FI207">
        <v>0</v>
      </c>
      <c r="FJ207">
        <v>0</v>
      </c>
      <c r="FK207">
        <v>0</v>
      </c>
      <c r="FL207">
        <v>0</v>
      </c>
      <c r="FM207">
        <v>0</v>
      </c>
      <c r="FN207">
        <v>0</v>
      </c>
      <c r="FO207">
        <v>0</v>
      </c>
      <c r="FP207">
        <v>0</v>
      </c>
      <c r="FQ207">
        <v>0</v>
      </c>
      <c r="FR207">
        <v>0</v>
      </c>
      <c r="FS207">
        <v>0</v>
      </c>
      <c r="FT207">
        <v>0</v>
      </c>
      <c r="FU207">
        <v>0</v>
      </c>
      <c r="FV207">
        <v>0</v>
      </c>
      <c r="FW207">
        <v>0</v>
      </c>
      <c r="FX207">
        <v>0</v>
      </c>
      <c r="FY207">
        <v>0</v>
      </c>
      <c r="FZ207">
        <v>0</v>
      </c>
      <c r="GA207">
        <v>0</v>
      </c>
      <c r="GB207">
        <v>0</v>
      </c>
      <c r="GC207">
        <v>0</v>
      </c>
      <c r="GD207">
        <v>0</v>
      </c>
      <c r="GE207">
        <v>0</v>
      </c>
      <c r="GF207">
        <v>0</v>
      </c>
      <c r="GG207">
        <v>0</v>
      </c>
      <c r="GH207">
        <v>0</v>
      </c>
      <c r="GI207">
        <v>0</v>
      </c>
      <c r="GJ207">
        <v>0</v>
      </c>
      <c r="GK207">
        <v>0</v>
      </c>
      <c r="GL207">
        <v>0</v>
      </c>
      <c r="GM207">
        <v>0</v>
      </c>
      <c r="GN207">
        <v>0</v>
      </c>
      <c r="GO207">
        <v>0</v>
      </c>
      <c r="GP207">
        <v>0</v>
      </c>
      <c r="GQ207">
        <v>0</v>
      </c>
      <c r="GR207">
        <v>0</v>
      </c>
      <c r="GS207">
        <v>0</v>
      </c>
      <c r="GT207">
        <v>0</v>
      </c>
      <c r="GU207">
        <v>0</v>
      </c>
      <c r="GV207">
        <v>0</v>
      </c>
      <c r="GW207">
        <v>0</v>
      </c>
      <c r="GX207">
        <v>0</v>
      </c>
      <c r="GY207">
        <v>0</v>
      </c>
      <c r="GZ207">
        <v>0</v>
      </c>
      <c r="HA207">
        <v>0</v>
      </c>
      <c r="HB207">
        <v>0</v>
      </c>
      <c r="HC207">
        <v>0</v>
      </c>
      <c r="HD207">
        <v>0</v>
      </c>
      <c r="HE207">
        <v>0</v>
      </c>
      <c r="HF207">
        <v>0</v>
      </c>
      <c r="HG207">
        <v>0</v>
      </c>
      <c r="HH207">
        <v>0</v>
      </c>
      <c r="HI207">
        <v>0</v>
      </c>
      <c r="HJ207">
        <v>0</v>
      </c>
      <c r="HK207">
        <v>0</v>
      </c>
      <c r="HL207">
        <v>0</v>
      </c>
      <c r="HM207" t="str">
        <v/>
      </c>
    </row>
    <row r="208" spans="2:221" x14ac:dyDescent="0.35">
      <c r="B208" t="str" cm="1">
        <f t="array" ref="B208:CX208">TRANSPOSE(_xlfn._xlws.SORT(_xlfn._xlws.FILTER(initialConditions[initial_conditions_level]&amp;" | "&amp;initialConditions[initial_conditions_name],initialConditions[experiment_ID]=A208)))</f>
        <v xml:space="preserve"> | </v>
      </c>
      <c r="C208" t="str">
        <v xml:space="preserve">0 | </v>
      </c>
      <c r="D208" t="str">
        <v xml:space="preserve">0 | </v>
      </c>
      <c r="E208" t="str">
        <v xml:space="preserve">0 | </v>
      </c>
      <c r="F208" t="str">
        <v xml:space="preserve">0 | </v>
      </c>
      <c r="G208" t="str">
        <v xml:space="preserve">0 | </v>
      </c>
      <c r="H208" t="str">
        <v xml:space="preserve">0 | </v>
      </c>
      <c r="I208" t="str">
        <v xml:space="preserve">0 | </v>
      </c>
      <c r="J208" t="str">
        <v xml:space="preserve">0 | </v>
      </c>
      <c r="K208" t="str">
        <v xml:space="preserve">0 | </v>
      </c>
      <c r="L208" t="str">
        <v xml:space="preserve">0 | </v>
      </c>
      <c r="M208" t="str">
        <v xml:space="preserve">0 | </v>
      </c>
      <c r="N208" t="str">
        <v xml:space="preserve">0 | </v>
      </c>
      <c r="O208" t="str">
        <v xml:space="preserve">0 | </v>
      </c>
      <c r="P208" t="str">
        <v xml:space="preserve">0 | </v>
      </c>
      <c r="Q208" t="str">
        <v xml:space="preserve">0 | </v>
      </c>
      <c r="R208" t="str">
        <v xml:space="preserve">0 | </v>
      </c>
      <c r="S208" t="str">
        <v xml:space="preserve">0 | </v>
      </c>
      <c r="T208" t="str">
        <v xml:space="preserve">0 | </v>
      </c>
      <c r="U208" t="str">
        <v xml:space="preserve">0 | </v>
      </c>
      <c r="V208" t="str">
        <v xml:space="preserve">0 | </v>
      </c>
      <c r="W208" t="str">
        <v xml:space="preserve">0 | </v>
      </c>
      <c r="X208" t="str">
        <v xml:space="preserve">0 | </v>
      </c>
      <c r="Y208" t="str">
        <v xml:space="preserve">0 | </v>
      </c>
      <c r="Z208" t="str">
        <v xml:space="preserve">0 | </v>
      </c>
      <c r="AA208" t="str">
        <v xml:space="preserve">0 | </v>
      </c>
      <c r="AB208" t="str">
        <v xml:space="preserve">0 | </v>
      </c>
      <c r="AC208" t="str">
        <v xml:space="preserve">0 | </v>
      </c>
      <c r="AD208" t="str">
        <v xml:space="preserve">0 | </v>
      </c>
      <c r="AE208" t="str">
        <v xml:space="preserve">0 | </v>
      </c>
      <c r="AF208" t="str">
        <v xml:space="preserve">0 | </v>
      </c>
      <c r="AG208" t="str">
        <v xml:space="preserve">0 | </v>
      </c>
      <c r="AH208" t="str">
        <v xml:space="preserve">0 | </v>
      </c>
      <c r="AI208" t="str">
        <v xml:space="preserve">0 | </v>
      </c>
      <c r="AJ208" t="str">
        <v xml:space="preserve">0 | </v>
      </c>
      <c r="AK208" t="str">
        <v xml:space="preserve">0 | </v>
      </c>
      <c r="AL208" t="str">
        <v xml:space="preserve">0 | </v>
      </c>
      <c r="AM208" t="str">
        <v xml:space="preserve">0 | </v>
      </c>
      <c r="AN208" t="str">
        <v xml:space="preserve">0 | </v>
      </c>
      <c r="AO208" t="str">
        <v xml:space="preserve">0 | </v>
      </c>
      <c r="AP208" t="str">
        <v xml:space="preserve">0 | </v>
      </c>
      <c r="AQ208" t="str">
        <v xml:space="preserve">0 | </v>
      </c>
      <c r="AR208" t="str">
        <v xml:space="preserve">0 | </v>
      </c>
      <c r="AS208" t="str">
        <v xml:space="preserve">0 | </v>
      </c>
      <c r="AT208" t="str">
        <v xml:space="preserve">0 | </v>
      </c>
      <c r="AU208" t="str">
        <v xml:space="preserve">0 | </v>
      </c>
      <c r="AV208" t="str">
        <v xml:space="preserve">0 | </v>
      </c>
      <c r="AW208" t="str">
        <v xml:space="preserve">0 | </v>
      </c>
      <c r="AX208" t="str">
        <v xml:space="preserve">0 | </v>
      </c>
      <c r="AY208" t="str">
        <v xml:space="preserve">0 | </v>
      </c>
      <c r="AZ208" t="str">
        <v xml:space="preserve">0 | </v>
      </c>
      <c r="BA208" t="str">
        <v xml:space="preserve">0 | </v>
      </c>
      <c r="BB208" t="str">
        <v xml:space="preserve">0 | </v>
      </c>
      <c r="BC208" t="str">
        <v xml:space="preserve">0 | </v>
      </c>
      <c r="BD208" t="str">
        <v xml:space="preserve">0 | </v>
      </c>
      <c r="BE208" t="str">
        <v xml:space="preserve">0 | </v>
      </c>
      <c r="BF208" t="str">
        <v xml:space="preserve">0 | </v>
      </c>
      <c r="BG208" t="str">
        <v xml:space="preserve">0 | </v>
      </c>
      <c r="BH208" t="str">
        <v xml:space="preserve">0 | </v>
      </c>
      <c r="BI208" t="str">
        <v xml:space="preserve">0 | </v>
      </c>
      <c r="BJ208" t="str">
        <v xml:space="preserve">0 | </v>
      </c>
      <c r="BK208" t="str">
        <v xml:space="preserve">0 | </v>
      </c>
      <c r="BL208" t="str">
        <v xml:space="preserve">0 | </v>
      </c>
      <c r="BM208" t="str">
        <v xml:space="preserve">0 | </v>
      </c>
      <c r="BN208" t="str">
        <v xml:space="preserve">0 | </v>
      </c>
      <c r="BO208" t="str">
        <v xml:space="preserve">0 | </v>
      </c>
      <c r="BP208" t="str">
        <v xml:space="preserve">0 | </v>
      </c>
      <c r="BQ208" t="str">
        <v xml:space="preserve">0 | </v>
      </c>
      <c r="BR208" t="str">
        <v xml:space="preserve">0 | </v>
      </c>
      <c r="BS208" t="str">
        <v xml:space="preserve">0 | </v>
      </c>
      <c r="BT208" t="str">
        <v xml:space="preserve">0 | </v>
      </c>
      <c r="BU208" t="str">
        <v xml:space="preserve">0 | </v>
      </c>
      <c r="BV208" t="str">
        <v xml:space="preserve">0 | </v>
      </c>
      <c r="BW208" t="str">
        <v xml:space="preserve">0 | </v>
      </c>
      <c r="BX208" t="str">
        <v xml:space="preserve">0 | </v>
      </c>
      <c r="BY208" t="str">
        <v xml:space="preserve">0 | </v>
      </c>
      <c r="BZ208" t="str">
        <v xml:space="preserve">0 | </v>
      </c>
      <c r="CA208" t="str">
        <v xml:space="preserve">0 | </v>
      </c>
      <c r="CB208" t="str">
        <v xml:space="preserve">0 | </v>
      </c>
      <c r="CC208" t="str">
        <v xml:space="preserve">0 | </v>
      </c>
      <c r="CD208" t="str">
        <v xml:space="preserve">0 | </v>
      </c>
      <c r="CE208" t="str">
        <v xml:space="preserve">0 | </v>
      </c>
      <c r="CF208" t="str">
        <v xml:space="preserve">0 | </v>
      </c>
      <c r="CG208" t="str">
        <v xml:space="preserve">0 | </v>
      </c>
      <c r="CH208" t="str">
        <v xml:space="preserve">0 | </v>
      </c>
      <c r="CI208" t="str">
        <v xml:space="preserve">0 | </v>
      </c>
      <c r="CJ208" t="str">
        <v xml:space="preserve">0 | </v>
      </c>
      <c r="CK208" t="str">
        <v xml:space="preserve">0 | </v>
      </c>
      <c r="CL208" t="str">
        <v xml:space="preserve">0 | </v>
      </c>
      <c r="CM208" t="str">
        <v xml:space="preserve">0 | </v>
      </c>
      <c r="CN208" t="str">
        <v xml:space="preserve">0 | </v>
      </c>
      <c r="CO208" t="str">
        <v xml:space="preserve">0 | </v>
      </c>
      <c r="CP208" t="str">
        <v xml:space="preserve">0 | </v>
      </c>
      <c r="CQ208" t="str">
        <v xml:space="preserve">0 | </v>
      </c>
      <c r="CR208" t="str">
        <v xml:space="preserve">0 | </v>
      </c>
      <c r="CS208" t="str">
        <v xml:space="preserve">0 | </v>
      </c>
      <c r="CT208" t="str">
        <v xml:space="preserve">0 | </v>
      </c>
      <c r="CU208" t="str">
        <v xml:space="preserve">0 | </v>
      </c>
      <c r="CV208" t="str">
        <v xml:space="preserve">0 | </v>
      </c>
      <c r="CW208" t="str">
        <v xml:space="preserve">0 | </v>
      </c>
      <c r="CX208" t="str">
        <v xml:space="preserve">0 | </v>
      </c>
      <c r="DQ208" cm="1">
        <f t="array" ref="DQ208:HM208">TRANSPOSE(_xlfn._xlws.SORT(_xlfn._xlws.FILTER(initialConditions[initial_conditions_level],initialConditions[experiment_ID]=A208)))</f>
        <v>0</v>
      </c>
      <c r="DR208">
        <v>0</v>
      </c>
      <c r="DS208">
        <v>0</v>
      </c>
      <c r="DT208">
        <v>0</v>
      </c>
      <c r="DU208">
        <v>0</v>
      </c>
      <c r="DV208">
        <v>0</v>
      </c>
      <c r="DW208">
        <v>0</v>
      </c>
      <c r="DX208">
        <v>0</v>
      </c>
      <c r="DY208">
        <v>0</v>
      </c>
      <c r="DZ208">
        <v>0</v>
      </c>
      <c r="EA208">
        <v>0</v>
      </c>
      <c r="EB208">
        <v>0</v>
      </c>
      <c r="EC208">
        <v>0</v>
      </c>
      <c r="ED208">
        <v>0</v>
      </c>
      <c r="EE208">
        <v>0</v>
      </c>
      <c r="EF208">
        <v>0</v>
      </c>
      <c r="EG208">
        <v>0</v>
      </c>
      <c r="EH208">
        <v>0</v>
      </c>
      <c r="EI208">
        <v>0</v>
      </c>
      <c r="EJ208">
        <v>0</v>
      </c>
      <c r="EK208">
        <v>0</v>
      </c>
      <c r="EL208">
        <v>0</v>
      </c>
      <c r="EM208">
        <v>0</v>
      </c>
      <c r="EN208">
        <v>0</v>
      </c>
      <c r="EO208">
        <v>0</v>
      </c>
      <c r="EP208">
        <v>0</v>
      </c>
      <c r="EQ208">
        <v>0</v>
      </c>
      <c r="ER208">
        <v>0</v>
      </c>
      <c r="ES208">
        <v>0</v>
      </c>
      <c r="ET208">
        <v>0</v>
      </c>
      <c r="EU208">
        <v>0</v>
      </c>
      <c r="EV208">
        <v>0</v>
      </c>
      <c r="EW208">
        <v>0</v>
      </c>
      <c r="EX208">
        <v>0</v>
      </c>
      <c r="EY208">
        <v>0</v>
      </c>
      <c r="EZ208">
        <v>0</v>
      </c>
      <c r="FA208">
        <v>0</v>
      </c>
      <c r="FB208">
        <v>0</v>
      </c>
      <c r="FC208">
        <v>0</v>
      </c>
      <c r="FD208">
        <v>0</v>
      </c>
      <c r="FE208">
        <v>0</v>
      </c>
      <c r="FF208">
        <v>0</v>
      </c>
      <c r="FG208">
        <v>0</v>
      </c>
      <c r="FH208">
        <v>0</v>
      </c>
      <c r="FI208">
        <v>0</v>
      </c>
      <c r="FJ208">
        <v>0</v>
      </c>
      <c r="FK208">
        <v>0</v>
      </c>
      <c r="FL208">
        <v>0</v>
      </c>
      <c r="FM208">
        <v>0</v>
      </c>
      <c r="FN208">
        <v>0</v>
      </c>
      <c r="FO208">
        <v>0</v>
      </c>
      <c r="FP208">
        <v>0</v>
      </c>
      <c r="FQ208">
        <v>0</v>
      </c>
      <c r="FR208">
        <v>0</v>
      </c>
      <c r="FS208">
        <v>0</v>
      </c>
      <c r="FT208">
        <v>0</v>
      </c>
      <c r="FU208">
        <v>0</v>
      </c>
      <c r="FV208">
        <v>0</v>
      </c>
      <c r="FW208">
        <v>0</v>
      </c>
      <c r="FX208">
        <v>0</v>
      </c>
      <c r="FY208">
        <v>0</v>
      </c>
      <c r="FZ208">
        <v>0</v>
      </c>
      <c r="GA208">
        <v>0</v>
      </c>
      <c r="GB208">
        <v>0</v>
      </c>
      <c r="GC208">
        <v>0</v>
      </c>
      <c r="GD208">
        <v>0</v>
      </c>
      <c r="GE208">
        <v>0</v>
      </c>
      <c r="GF208">
        <v>0</v>
      </c>
      <c r="GG208">
        <v>0</v>
      </c>
      <c r="GH208">
        <v>0</v>
      </c>
      <c r="GI208">
        <v>0</v>
      </c>
      <c r="GJ208">
        <v>0</v>
      </c>
      <c r="GK208">
        <v>0</v>
      </c>
      <c r="GL208">
        <v>0</v>
      </c>
      <c r="GM208">
        <v>0</v>
      </c>
      <c r="GN208">
        <v>0</v>
      </c>
      <c r="GO208">
        <v>0</v>
      </c>
      <c r="GP208">
        <v>0</v>
      </c>
      <c r="GQ208">
        <v>0</v>
      </c>
      <c r="GR208">
        <v>0</v>
      </c>
      <c r="GS208">
        <v>0</v>
      </c>
      <c r="GT208">
        <v>0</v>
      </c>
      <c r="GU208">
        <v>0</v>
      </c>
      <c r="GV208">
        <v>0</v>
      </c>
      <c r="GW208">
        <v>0</v>
      </c>
      <c r="GX208">
        <v>0</v>
      </c>
      <c r="GY208">
        <v>0</v>
      </c>
      <c r="GZ208">
        <v>0</v>
      </c>
      <c r="HA208">
        <v>0</v>
      </c>
      <c r="HB208">
        <v>0</v>
      </c>
      <c r="HC208">
        <v>0</v>
      </c>
      <c r="HD208">
        <v>0</v>
      </c>
      <c r="HE208">
        <v>0</v>
      </c>
      <c r="HF208">
        <v>0</v>
      </c>
      <c r="HG208">
        <v>0</v>
      </c>
      <c r="HH208">
        <v>0</v>
      </c>
      <c r="HI208">
        <v>0</v>
      </c>
      <c r="HJ208">
        <v>0</v>
      </c>
      <c r="HK208">
        <v>0</v>
      </c>
      <c r="HL208">
        <v>0</v>
      </c>
      <c r="HM208" t="str">
        <v/>
      </c>
    </row>
    <row r="209" spans="2:221" x14ac:dyDescent="0.35">
      <c r="B209" t="str" cm="1">
        <f t="array" ref="B209:CX209">TRANSPOSE(_xlfn._xlws.SORT(_xlfn._xlws.FILTER(initialConditions[initial_conditions_level]&amp;" | "&amp;initialConditions[initial_conditions_name],initialConditions[experiment_ID]=A209)))</f>
        <v xml:space="preserve"> | </v>
      </c>
      <c r="C209" t="str">
        <v xml:space="preserve">0 | </v>
      </c>
      <c r="D209" t="str">
        <v xml:space="preserve">0 | </v>
      </c>
      <c r="E209" t="str">
        <v xml:space="preserve">0 | </v>
      </c>
      <c r="F209" t="str">
        <v xml:space="preserve">0 | </v>
      </c>
      <c r="G209" t="str">
        <v xml:space="preserve">0 | </v>
      </c>
      <c r="H209" t="str">
        <v xml:space="preserve">0 | </v>
      </c>
      <c r="I209" t="str">
        <v xml:space="preserve">0 | </v>
      </c>
      <c r="J209" t="str">
        <v xml:space="preserve">0 | </v>
      </c>
      <c r="K209" t="str">
        <v xml:space="preserve">0 | </v>
      </c>
      <c r="L209" t="str">
        <v xml:space="preserve">0 | </v>
      </c>
      <c r="M209" t="str">
        <v xml:space="preserve">0 | </v>
      </c>
      <c r="N209" t="str">
        <v xml:space="preserve">0 | </v>
      </c>
      <c r="O209" t="str">
        <v xml:space="preserve">0 | </v>
      </c>
      <c r="P209" t="str">
        <v xml:space="preserve">0 | </v>
      </c>
      <c r="Q209" t="str">
        <v xml:space="preserve">0 | </v>
      </c>
      <c r="R209" t="str">
        <v xml:space="preserve">0 | </v>
      </c>
      <c r="S209" t="str">
        <v xml:space="preserve">0 | </v>
      </c>
      <c r="T209" t="str">
        <v xml:space="preserve">0 | </v>
      </c>
      <c r="U209" t="str">
        <v xml:space="preserve">0 | </v>
      </c>
      <c r="V209" t="str">
        <v xml:space="preserve">0 | </v>
      </c>
      <c r="W209" t="str">
        <v xml:space="preserve">0 | </v>
      </c>
      <c r="X209" t="str">
        <v xml:space="preserve">0 | </v>
      </c>
      <c r="Y209" t="str">
        <v xml:space="preserve">0 | </v>
      </c>
      <c r="Z209" t="str">
        <v xml:space="preserve">0 | </v>
      </c>
      <c r="AA209" t="str">
        <v xml:space="preserve">0 | </v>
      </c>
      <c r="AB209" t="str">
        <v xml:space="preserve">0 | </v>
      </c>
      <c r="AC209" t="str">
        <v xml:space="preserve">0 | </v>
      </c>
      <c r="AD209" t="str">
        <v xml:space="preserve">0 | </v>
      </c>
      <c r="AE209" t="str">
        <v xml:space="preserve">0 | </v>
      </c>
      <c r="AF209" t="str">
        <v xml:space="preserve">0 | </v>
      </c>
      <c r="AG209" t="str">
        <v xml:space="preserve">0 | </v>
      </c>
      <c r="AH209" t="str">
        <v xml:space="preserve">0 | </v>
      </c>
      <c r="AI209" t="str">
        <v xml:space="preserve">0 | </v>
      </c>
      <c r="AJ209" t="str">
        <v xml:space="preserve">0 | </v>
      </c>
      <c r="AK209" t="str">
        <v xml:space="preserve">0 | </v>
      </c>
      <c r="AL209" t="str">
        <v xml:space="preserve">0 | </v>
      </c>
      <c r="AM209" t="str">
        <v xml:space="preserve">0 | </v>
      </c>
      <c r="AN209" t="str">
        <v xml:space="preserve">0 | </v>
      </c>
      <c r="AO209" t="str">
        <v xml:space="preserve">0 | </v>
      </c>
      <c r="AP209" t="str">
        <v xml:space="preserve">0 | </v>
      </c>
      <c r="AQ209" t="str">
        <v xml:space="preserve">0 | </v>
      </c>
      <c r="AR209" t="str">
        <v xml:space="preserve">0 | </v>
      </c>
      <c r="AS209" t="str">
        <v xml:space="preserve">0 | </v>
      </c>
      <c r="AT209" t="str">
        <v xml:space="preserve">0 | </v>
      </c>
      <c r="AU209" t="str">
        <v xml:space="preserve">0 | </v>
      </c>
      <c r="AV209" t="str">
        <v xml:space="preserve">0 | </v>
      </c>
      <c r="AW209" t="str">
        <v xml:space="preserve">0 | </v>
      </c>
      <c r="AX209" t="str">
        <v xml:space="preserve">0 | </v>
      </c>
      <c r="AY209" t="str">
        <v xml:space="preserve">0 | </v>
      </c>
      <c r="AZ209" t="str">
        <v xml:space="preserve">0 | </v>
      </c>
      <c r="BA209" t="str">
        <v xml:space="preserve">0 | </v>
      </c>
      <c r="BB209" t="str">
        <v xml:space="preserve">0 | </v>
      </c>
      <c r="BC209" t="str">
        <v xml:space="preserve">0 | </v>
      </c>
      <c r="BD209" t="str">
        <v xml:space="preserve">0 | </v>
      </c>
      <c r="BE209" t="str">
        <v xml:space="preserve">0 | </v>
      </c>
      <c r="BF209" t="str">
        <v xml:space="preserve">0 | </v>
      </c>
      <c r="BG209" t="str">
        <v xml:space="preserve">0 | </v>
      </c>
      <c r="BH209" t="str">
        <v xml:space="preserve">0 | </v>
      </c>
      <c r="BI209" t="str">
        <v xml:space="preserve">0 | </v>
      </c>
      <c r="BJ209" t="str">
        <v xml:space="preserve">0 | </v>
      </c>
      <c r="BK209" t="str">
        <v xml:space="preserve">0 | </v>
      </c>
      <c r="BL209" t="str">
        <v xml:space="preserve">0 | </v>
      </c>
      <c r="BM209" t="str">
        <v xml:space="preserve">0 | </v>
      </c>
      <c r="BN209" t="str">
        <v xml:space="preserve">0 | </v>
      </c>
      <c r="BO209" t="str">
        <v xml:space="preserve">0 | </v>
      </c>
      <c r="BP209" t="str">
        <v xml:space="preserve">0 | </v>
      </c>
      <c r="BQ209" t="str">
        <v xml:space="preserve">0 | </v>
      </c>
      <c r="BR209" t="str">
        <v xml:space="preserve">0 | </v>
      </c>
      <c r="BS209" t="str">
        <v xml:space="preserve">0 | </v>
      </c>
      <c r="BT209" t="str">
        <v xml:space="preserve">0 | </v>
      </c>
      <c r="BU209" t="str">
        <v xml:space="preserve">0 | </v>
      </c>
      <c r="BV209" t="str">
        <v xml:space="preserve">0 | </v>
      </c>
      <c r="BW209" t="str">
        <v xml:space="preserve">0 | </v>
      </c>
      <c r="BX209" t="str">
        <v xml:space="preserve">0 | </v>
      </c>
      <c r="BY209" t="str">
        <v xml:space="preserve">0 | </v>
      </c>
      <c r="BZ209" t="str">
        <v xml:space="preserve">0 | </v>
      </c>
      <c r="CA209" t="str">
        <v xml:space="preserve">0 | </v>
      </c>
      <c r="CB209" t="str">
        <v xml:space="preserve">0 | </v>
      </c>
      <c r="CC209" t="str">
        <v xml:space="preserve">0 | </v>
      </c>
      <c r="CD209" t="str">
        <v xml:space="preserve">0 | </v>
      </c>
      <c r="CE209" t="str">
        <v xml:space="preserve">0 | </v>
      </c>
      <c r="CF209" t="str">
        <v xml:space="preserve">0 | </v>
      </c>
      <c r="CG209" t="str">
        <v xml:space="preserve">0 | </v>
      </c>
      <c r="CH209" t="str">
        <v xml:space="preserve">0 | </v>
      </c>
      <c r="CI209" t="str">
        <v xml:space="preserve">0 | </v>
      </c>
      <c r="CJ209" t="str">
        <v xml:space="preserve">0 | </v>
      </c>
      <c r="CK209" t="str">
        <v xml:space="preserve">0 | </v>
      </c>
      <c r="CL209" t="str">
        <v xml:space="preserve">0 | </v>
      </c>
      <c r="CM209" t="str">
        <v xml:space="preserve">0 | </v>
      </c>
      <c r="CN209" t="str">
        <v xml:space="preserve">0 | </v>
      </c>
      <c r="CO209" t="str">
        <v xml:space="preserve">0 | </v>
      </c>
      <c r="CP209" t="str">
        <v xml:space="preserve">0 | </v>
      </c>
      <c r="CQ209" t="str">
        <v xml:space="preserve">0 | </v>
      </c>
      <c r="CR209" t="str">
        <v xml:space="preserve">0 | </v>
      </c>
      <c r="CS209" t="str">
        <v xml:space="preserve">0 | </v>
      </c>
      <c r="CT209" t="str">
        <v xml:space="preserve">0 | </v>
      </c>
      <c r="CU209" t="str">
        <v xml:space="preserve">0 | </v>
      </c>
      <c r="CV209" t="str">
        <v xml:space="preserve">0 | </v>
      </c>
      <c r="CW209" t="str">
        <v xml:space="preserve">0 | </v>
      </c>
      <c r="CX209" t="str">
        <v xml:space="preserve">0 | </v>
      </c>
      <c r="DQ209" cm="1">
        <f t="array" ref="DQ209:HM209">TRANSPOSE(_xlfn._xlws.SORT(_xlfn._xlws.FILTER(initialConditions[initial_conditions_level],initialConditions[experiment_ID]=A209)))</f>
        <v>0</v>
      </c>
      <c r="DR209">
        <v>0</v>
      </c>
      <c r="DS209">
        <v>0</v>
      </c>
      <c r="DT209">
        <v>0</v>
      </c>
      <c r="DU209">
        <v>0</v>
      </c>
      <c r="DV209">
        <v>0</v>
      </c>
      <c r="DW209">
        <v>0</v>
      </c>
      <c r="DX209">
        <v>0</v>
      </c>
      <c r="DY209">
        <v>0</v>
      </c>
      <c r="DZ209">
        <v>0</v>
      </c>
      <c r="EA209">
        <v>0</v>
      </c>
      <c r="EB209">
        <v>0</v>
      </c>
      <c r="EC209">
        <v>0</v>
      </c>
      <c r="ED209">
        <v>0</v>
      </c>
      <c r="EE209">
        <v>0</v>
      </c>
      <c r="EF209">
        <v>0</v>
      </c>
      <c r="EG209">
        <v>0</v>
      </c>
      <c r="EH209">
        <v>0</v>
      </c>
      <c r="EI209">
        <v>0</v>
      </c>
      <c r="EJ209">
        <v>0</v>
      </c>
      <c r="EK209">
        <v>0</v>
      </c>
      <c r="EL209">
        <v>0</v>
      </c>
      <c r="EM209">
        <v>0</v>
      </c>
      <c r="EN209">
        <v>0</v>
      </c>
      <c r="EO209">
        <v>0</v>
      </c>
      <c r="EP209">
        <v>0</v>
      </c>
      <c r="EQ209">
        <v>0</v>
      </c>
      <c r="ER209">
        <v>0</v>
      </c>
      <c r="ES209">
        <v>0</v>
      </c>
      <c r="ET209">
        <v>0</v>
      </c>
      <c r="EU209">
        <v>0</v>
      </c>
      <c r="EV209">
        <v>0</v>
      </c>
      <c r="EW209">
        <v>0</v>
      </c>
      <c r="EX209">
        <v>0</v>
      </c>
      <c r="EY209">
        <v>0</v>
      </c>
      <c r="EZ209">
        <v>0</v>
      </c>
      <c r="FA209">
        <v>0</v>
      </c>
      <c r="FB209">
        <v>0</v>
      </c>
      <c r="FC209">
        <v>0</v>
      </c>
      <c r="FD209">
        <v>0</v>
      </c>
      <c r="FE209">
        <v>0</v>
      </c>
      <c r="FF209">
        <v>0</v>
      </c>
      <c r="FG209">
        <v>0</v>
      </c>
      <c r="FH209">
        <v>0</v>
      </c>
      <c r="FI209">
        <v>0</v>
      </c>
      <c r="FJ209">
        <v>0</v>
      </c>
      <c r="FK209">
        <v>0</v>
      </c>
      <c r="FL209">
        <v>0</v>
      </c>
      <c r="FM209">
        <v>0</v>
      </c>
      <c r="FN209">
        <v>0</v>
      </c>
      <c r="FO209">
        <v>0</v>
      </c>
      <c r="FP209">
        <v>0</v>
      </c>
      <c r="FQ209">
        <v>0</v>
      </c>
      <c r="FR209">
        <v>0</v>
      </c>
      <c r="FS209">
        <v>0</v>
      </c>
      <c r="FT209">
        <v>0</v>
      </c>
      <c r="FU209">
        <v>0</v>
      </c>
      <c r="FV209">
        <v>0</v>
      </c>
      <c r="FW209">
        <v>0</v>
      </c>
      <c r="FX209">
        <v>0</v>
      </c>
      <c r="FY209">
        <v>0</v>
      </c>
      <c r="FZ209">
        <v>0</v>
      </c>
      <c r="GA209">
        <v>0</v>
      </c>
      <c r="GB209">
        <v>0</v>
      </c>
      <c r="GC209">
        <v>0</v>
      </c>
      <c r="GD209">
        <v>0</v>
      </c>
      <c r="GE209">
        <v>0</v>
      </c>
      <c r="GF209">
        <v>0</v>
      </c>
      <c r="GG209">
        <v>0</v>
      </c>
      <c r="GH209">
        <v>0</v>
      </c>
      <c r="GI209">
        <v>0</v>
      </c>
      <c r="GJ209">
        <v>0</v>
      </c>
      <c r="GK209">
        <v>0</v>
      </c>
      <c r="GL209">
        <v>0</v>
      </c>
      <c r="GM209">
        <v>0</v>
      </c>
      <c r="GN209">
        <v>0</v>
      </c>
      <c r="GO209">
        <v>0</v>
      </c>
      <c r="GP209">
        <v>0</v>
      </c>
      <c r="GQ209">
        <v>0</v>
      </c>
      <c r="GR209">
        <v>0</v>
      </c>
      <c r="GS209">
        <v>0</v>
      </c>
      <c r="GT209">
        <v>0</v>
      </c>
      <c r="GU209">
        <v>0</v>
      </c>
      <c r="GV209">
        <v>0</v>
      </c>
      <c r="GW209">
        <v>0</v>
      </c>
      <c r="GX209">
        <v>0</v>
      </c>
      <c r="GY209">
        <v>0</v>
      </c>
      <c r="GZ209">
        <v>0</v>
      </c>
      <c r="HA209">
        <v>0</v>
      </c>
      <c r="HB209">
        <v>0</v>
      </c>
      <c r="HC209">
        <v>0</v>
      </c>
      <c r="HD209">
        <v>0</v>
      </c>
      <c r="HE209">
        <v>0</v>
      </c>
      <c r="HF209">
        <v>0</v>
      </c>
      <c r="HG209">
        <v>0</v>
      </c>
      <c r="HH209">
        <v>0</v>
      </c>
      <c r="HI209">
        <v>0</v>
      </c>
      <c r="HJ209">
        <v>0</v>
      </c>
      <c r="HK209">
        <v>0</v>
      </c>
      <c r="HL209">
        <v>0</v>
      </c>
      <c r="HM209" t="str">
        <v/>
      </c>
    </row>
    <row r="210" spans="2:221" x14ac:dyDescent="0.35">
      <c r="B210" t="str" cm="1">
        <f t="array" ref="B210:CX210">TRANSPOSE(_xlfn._xlws.SORT(_xlfn._xlws.FILTER(initialConditions[initial_conditions_level]&amp;" | "&amp;initialConditions[initial_conditions_name],initialConditions[experiment_ID]=A210)))</f>
        <v xml:space="preserve"> | </v>
      </c>
      <c r="C210" t="str">
        <v xml:space="preserve">0 | </v>
      </c>
      <c r="D210" t="str">
        <v xml:space="preserve">0 | </v>
      </c>
      <c r="E210" t="str">
        <v xml:space="preserve">0 | </v>
      </c>
      <c r="F210" t="str">
        <v xml:space="preserve">0 | </v>
      </c>
      <c r="G210" t="str">
        <v xml:space="preserve">0 | </v>
      </c>
      <c r="H210" t="str">
        <v xml:space="preserve">0 | </v>
      </c>
      <c r="I210" t="str">
        <v xml:space="preserve">0 | </v>
      </c>
      <c r="J210" t="str">
        <v xml:space="preserve">0 | </v>
      </c>
      <c r="K210" t="str">
        <v xml:space="preserve">0 | </v>
      </c>
      <c r="L210" t="str">
        <v xml:space="preserve">0 | </v>
      </c>
      <c r="M210" t="str">
        <v xml:space="preserve">0 | </v>
      </c>
      <c r="N210" t="str">
        <v xml:space="preserve">0 | </v>
      </c>
      <c r="O210" t="str">
        <v xml:space="preserve">0 | </v>
      </c>
      <c r="P210" t="str">
        <v xml:space="preserve">0 | </v>
      </c>
      <c r="Q210" t="str">
        <v xml:space="preserve">0 | </v>
      </c>
      <c r="R210" t="str">
        <v xml:space="preserve">0 | </v>
      </c>
      <c r="S210" t="str">
        <v xml:space="preserve">0 | </v>
      </c>
      <c r="T210" t="str">
        <v xml:space="preserve">0 | </v>
      </c>
      <c r="U210" t="str">
        <v xml:space="preserve">0 | </v>
      </c>
      <c r="V210" t="str">
        <v xml:space="preserve">0 | </v>
      </c>
      <c r="W210" t="str">
        <v xml:space="preserve">0 | </v>
      </c>
      <c r="X210" t="str">
        <v xml:space="preserve">0 | </v>
      </c>
      <c r="Y210" t="str">
        <v xml:space="preserve">0 | </v>
      </c>
      <c r="Z210" t="str">
        <v xml:space="preserve">0 | </v>
      </c>
      <c r="AA210" t="str">
        <v xml:space="preserve">0 | </v>
      </c>
      <c r="AB210" t="str">
        <v xml:space="preserve">0 | </v>
      </c>
      <c r="AC210" t="str">
        <v xml:space="preserve">0 | </v>
      </c>
      <c r="AD210" t="str">
        <v xml:space="preserve">0 | </v>
      </c>
      <c r="AE210" t="str">
        <v xml:space="preserve">0 | </v>
      </c>
      <c r="AF210" t="str">
        <v xml:space="preserve">0 | </v>
      </c>
      <c r="AG210" t="str">
        <v xml:space="preserve">0 | </v>
      </c>
      <c r="AH210" t="str">
        <v xml:space="preserve">0 | </v>
      </c>
      <c r="AI210" t="str">
        <v xml:space="preserve">0 | </v>
      </c>
      <c r="AJ210" t="str">
        <v xml:space="preserve">0 | </v>
      </c>
      <c r="AK210" t="str">
        <v xml:space="preserve">0 | </v>
      </c>
      <c r="AL210" t="str">
        <v xml:space="preserve">0 | </v>
      </c>
      <c r="AM210" t="str">
        <v xml:space="preserve">0 | </v>
      </c>
      <c r="AN210" t="str">
        <v xml:space="preserve">0 | </v>
      </c>
      <c r="AO210" t="str">
        <v xml:space="preserve">0 | </v>
      </c>
      <c r="AP210" t="str">
        <v xml:space="preserve">0 | </v>
      </c>
      <c r="AQ210" t="str">
        <v xml:space="preserve">0 | </v>
      </c>
      <c r="AR210" t="str">
        <v xml:space="preserve">0 | </v>
      </c>
      <c r="AS210" t="str">
        <v xml:space="preserve">0 | </v>
      </c>
      <c r="AT210" t="str">
        <v xml:space="preserve">0 | </v>
      </c>
      <c r="AU210" t="str">
        <v xml:space="preserve">0 | </v>
      </c>
      <c r="AV210" t="str">
        <v xml:space="preserve">0 | </v>
      </c>
      <c r="AW210" t="str">
        <v xml:space="preserve">0 | </v>
      </c>
      <c r="AX210" t="str">
        <v xml:space="preserve">0 | </v>
      </c>
      <c r="AY210" t="str">
        <v xml:space="preserve">0 | </v>
      </c>
      <c r="AZ210" t="str">
        <v xml:space="preserve">0 | </v>
      </c>
      <c r="BA210" t="str">
        <v xml:space="preserve">0 | </v>
      </c>
      <c r="BB210" t="str">
        <v xml:space="preserve">0 | </v>
      </c>
      <c r="BC210" t="str">
        <v xml:space="preserve">0 | </v>
      </c>
      <c r="BD210" t="str">
        <v xml:space="preserve">0 | </v>
      </c>
      <c r="BE210" t="str">
        <v xml:space="preserve">0 | </v>
      </c>
      <c r="BF210" t="str">
        <v xml:space="preserve">0 | </v>
      </c>
      <c r="BG210" t="str">
        <v xml:space="preserve">0 | </v>
      </c>
      <c r="BH210" t="str">
        <v xml:space="preserve">0 | </v>
      </c>
      <c r="BI210" t="str">
        <v xml:space="preserve">0 | </v>
      </c>
      <c r="BJ210" t="str">
        <v xml:space="preserve">0 | </v>
      </c>
      <c r="BK210" t="str">
        <v xml:space="preserve">0 | </v>
      </c>
      <c r="BL210" t="str">
        <v xml:space="preserve">0 | </v>
      </c>
      <c r="BM210" t="str">
        <v xml:space="preserve">0 | </v>
      </c>
      <c r="BN210" t="str">
        <v xml:space="preserve">0 | </v>
      </c>
      <c r="BO210" t="str">
        <v xml:space="preserve">0 | </v>
      </c>
      <c r="BP210" t="str">
        <v xml:space="preserve">0 | </v>
      </c>
      <c r="BQ210" t="str">
        <v xml:space="preserve">0 | </v>
      </c>
      <c r="BR210" t="str">
        <v xml:space="preserve">0 | </v>
      </c>
      <c r="BS210" t="str">
        <v xml:space="preserve">0 | </v>
      </c>
      <c r="BT210" t="str">
        <v xml:space="preserve">0 | </v>
      </c>
      <c r="BU210" t="str">
        <v xml:space="preserve">0 | </v>
      </c>
      <c r="BV210" t="str">
        <v xml:space="preserve">0 | </v>
      </c>
      <c r="BW210" t="str">
        <v xml:space="preserve">0 | </v>
      </c>
      <c r="BX210" t="str">
        <v xml:space="preserve">0 | </v>
      </c>
      <c r="BY210" t="str">
        <v xml:space="preserve">0 | </v>
      </c>
      <c r="BZ210" t="str">
        <v xml:space="preserve">0 | </v>
      </c>
      <c r="CA210" t="str">
        <v xml:space="preserve">0 | </v>
      </c>
      <c r="CB210" t="str">
        <v xml:space="preserve">0 | </v>
      </c>
      <c r="CC210" t="str">
        <v xml:space="preserve">0 | </v>
      </c>
      <c r="CD210" t="str">
        <v xml:space="preserve">0 | </v>
      </c>
      <c r="CE210" t="str">
        <v xml:space="preserve">0 | </v>
      </c>
      <c r="CF210" t="str">
        <v xml:space="preserve">0 | </v>
      </c>
      <c r="CG210" t="str">
        <v xml:space="preserve">0 | </v>
      </c>
      <c r="CH210" t="str">
        <v xml:space="preserve">0 | </v>
      </c>
      <c r="CI210" t="str">
        <v xml:space="preserve">0 | </v>
      </c>
      <c r="CJ210" t="str">
        <v xml:space="preserve">0 | </v>
      </c>
      <c r="CK210" t="str">
        <v xml:space="preserve">0 | </v>
      </c>
      <c r="CL210" t="str">
        <v xml:space="preserve">0 | </v>
      </c>
      <c r="CM210" t="str">
        <v xml:space="preserve">0 | </v>
      </c>
      <c r="CN210" t="str">
        <v xml:space="preserve">0 | </v>
      </c>
      <c r="CO210" t="str">
        <v xml:space="preserve">0 | </v>
      </c>
      <c r="CP210" t="str">
        <v xml:space="preserve">0 | </v>
      </c>
      <c r="CQ210" t="str">
        <v xml:space="preserve">0 | </v>
      </c>
      <c r="CR210" t="str">
        <v xml:space="preserve">0 | </v>
      </c>
      <c r="CS210" t="str">
        <v xml:space="preserve">0 | </v>
      </c>
      <c r="CT210" t="str">
        <v xml:space="preserve">0 | </v>
      </c>
      <c r="CU210" t="str">
        <v xml:space="preserve">0 | </v>
      </c>
      <c r="CV210" t="str">
        <v xml:space="preserve">0 | </v>
      </c>
      <c r="CW210" t="str">
        <v xml:space="preserve">0 | </v>
      </c>
      <c r="CX210" t="str">
        <v xml:space="preserve">0 | </v>
      </c>
      <c r="DQ210" cm="1">
        <f t="array" ref="DQ210:HM210">TRANSPOSE(_xlfn._xlws.SORT(_xlfn._xlws.FILTER(initialConditions[initial_conditions_level],initialConditions[experiment_ID]=A210)))</f>
        <v>0</v>
      </c>
      <c r="DR210">
        <v>0</v>
      </c>
      <c r="DS210">
        <v>0</v>
      </c>
      <c r="DT210">
        <v>0</v>
      </c>
      <c r="DU210">
        <v>0</v>
      </c>
      <c r="DV210">
        <v>0</v>
      </c>
      <c r="DW210">
        <v>0</v>
      </c>
      <c r="DX210">
        <v>0</v>
      </c>
      <c r="DY210">
        <v>0</v>
      </c>
      <c r="DZ210">
        <v>0</v>
      </c>
      <c r="EA210">
        <v>0</v>
      </c>
      <c r="EB210">
        <v>0</v>
      </c>
      <c r="EC210">
        <v>0</v>
      </c>
      <c r="ED210">
        <v>0</v>
      </c>
      <c r="EE210">
        <v>0</v>
      </c>
      <c r="EF210">
        <v>0</v>
      </c>
      <c r="EG210">
        <v>0</v>
      </c>
      <c r="EH210">
        <v>0</v>
      </c>
      <c r="EI210">
        <v>0</v>
      </c>
      <c r="EJ210">
        <v>0</v>
      </c>
      <c r="EK210">
        <v>0</v>
      </c>
      <c r="EL210">
        <v>0</v>
      </c>
      <c r="EM210">
        <v>0</v>
      </c>
      <c r="EN210">
        <v>0</v>
      </c>
      <c r="EO210">
        <v>0</v>
      </c>
      <c r="EP210">
        <v>0</v>
      </c>
      <c r="EQ210">
        <v>0</v>
      </c>
      <c r="ER210">
        <v>0</v>
      </c>
      <c r="ES210">
        <v>0</v>
      </c>
      <c r="ET210">
        <v>0</v>
      </c>
      <c r="EU210">
        <v>0</v>
      </c>
      <c r="EV210">
        <v>0</v>
      </c>
      <c r="EW210">
        <v>0</v>
      </c>
      <c r="EX210">
        <v>0</v>
      </c>
      <c r="EY210">
        <v>0</v>
      </c>
      <c r="EZ210">
        <v>0</v>
      </c>
      <c r="FA210">
        <v>0</v>
      </c>
      <c r="FB210">
        <v>0</v>
      </c>
      <c r="FC210">
        <v>0</v>
      </c>
      <c r="FD210">
        <v>0</v>
      </c>
      <c r="FE210">
        <v>0</v>
      </c>
      <c r="FF210">
        <v>0</v>
      </c>
      <c r="FG210">
        <v>0</v>
      </c>
      <c r="FH210">
        <v>0</v>
      </c>
      <c r="FI210">
        <v>0</v>
      </c>
      <c r="FJ210">
        <v>0</v>
      </c>
      <c r="FK210">
        <v>0</v>
      </c>
      <c r="FL210">
        <v>0</v>
      </c>
      <c r="FM210">
        <v>0</v>
      </c>
      <c r="FN210">
        <v>0</v>
      </c>
      <c r="FO210">
        <v>0</v>
      </c>
      <c r="FP210">
        <v>0</v>
      </c>
      <c r="FQ210">
        <v>0</v>
      </c>
      <c r="FR210">
        <v>0</v>
      </c>
      <c r="FS210">
        <v>0</v>
      </c>
      <c r="FT210">
        <v>0</v>
      </c>
      <c r="FU210">
        <v>0</v>
      </c>
      <c r="FV210">
        <v>0</v>
      </c>
      <c r="FW210">
        <v>0</v>
      </c>
      <c r="FX210">
        <v>0</v>
      </c>
      <c r="FY210">
        <v>0</v>
      </c>
      <c r="FZ210">
        <v>0</v>
      </c>
      <c r="GA210">
        <v>0</v>
      </c>
      <c r="GB210">
        <v>0</v>
      </c>
      <c r="GC210">
        <v>0</v>
      </c>
      <c r="GD210">
        <v>0</v>
      </c>
      <c r="GE210">
        <v>0</v>
      </c>
      <c r="GF210">
        <v>0</v>
      </c>
      <c r="GG210">
        <v>0</v>
      </c>
      <c r="GH210">
        <v>0</v>
      </c>
      <c r="GI210">
        <v>0</v>
      </c>
      <c r="GJ210">
        <v>0</v>
      </c>
      <c r="GK210">
        <v>0</v>
      </c>
      <c r="GL210">
        <v>0</v>
      </c>
      <c r="GM210">
        <v>0</v>
      </c>
      <c r="GN210">
        <v>0</v>
      </c>
      <c r="GO210">
        <v>0</v>
      </c>
      <c r="GP210">
        <v>0</v>
      </c>
      <c r="GQ210">
        <v>0</v>
      </c>
      <c r="GR210">
        <v>0</v>
      </c>
      <c r="GS210">
        <v>0</v>
      </c>
      <c r="GT210">
        <v>0</v>
      </c>
      <c r="GU210">
        <v>0</v>
      </c>
      <c r="GV210">
        <v>0</v>
      </c>
      <c r="GW210">
        <v>0</v>
      </c>
      <c r="GX210">
        <v>0</v>
      </c>
      <c r="GY210">
        <v>0</v>
      </c>
      <c r="GZ210">
        <v>0</v>
      </c>
      <c r="HA210">
        <v>0</v>
      </c>
      <c r="HB210">
        <v>0</v>
      </c>
      <c r="HC210">
        <v>0</v>
      </c>
      <c r="HD210">
        <v>0</v>
      </c>
      <c r="HE210">
        <v>0</v>
      </c>
      <c r="HF210">
        <v>0</v>
      </c>
      <c r="HG210">
        <v>0</v>
      </c>
      <c r="HH210">
        <v>0</v>
      </c>
      <c r="HI210">
        <v>0</v>
      </c>
      <c r="HJ210">
        <v>0</v>
      </c>
      <c r="HK210">
        <v>0</v>
      </c>
      <c r="HL210">
        <v>0</v>
      </c>
      <c r="HM210" t="str">
        <v/>
      </c>
    </row>
    <row r="211" spans="2:221" x14ac:dyDescent="0.35">
      <c r="B211" t="str" cm="1">
        <f t="array" ref="B211:CX211">TRANSPOSE(_xlfn._xlws.SORT(_xlfn._xlws.FILTER(initialConditions[initial_conditions_level]&amp;" | "&amp;initialConditions[initial_conditions_name],initialConditions[experiment_ID]=A211)))</f>
        <v xml:space="preserve"> | </v>
      </c>
      <c r="C211" t="str">
        <v xml:space="preserve">0 | </v>
      </c>
      <c r="D211" t="str">
        <v xml:space="preserve">0 | </v>
      </c>
      <c r="E211" t="str">
        <v xml:space="preserve">0 | </v>
      </c>
      <c r="F211" t="str">
        <v xml:space="preserve">0 | </v>
      </c>
      <c r="G211" t="str">
        <v xml:space="preserve">0 | </v>
      </c>
      <c r="H211" t="str">
        <v xml:space="preserve">0 | </v>
      </c>
      <c r="I211" t="str">
        <v xml:space="preserve">0 | </v>
      </c>
      <c r="J211" t="str">
        <v xml:space="preserve">0 | </v>
      </c>
      <c r="K211" t="str">
        <v xml:space="preserve">0 | </v>
      </c>
      <c r="L211" t="str">
        <v xml:space="preserve">0 | </v>
      </c>
      <c r="M211" t="str">
        <v xml:space="preserve">0 | </v>
      </c>
      <c r="N211" t="str">
        <v xml:space="preserve">0 | </v>
      </c>
      <c r="O211" t="str">
        <v xml:space="preserve">0 | </v>
      </c>
      <c r="P211" t="str">
        <v xml:space="preserve">0 | </v>
      </c>
      <c r="Q211" t="str">
        <v xml:space="preserve">0 | </v>
      </c>
      <c r="R211" t="str">
        <v xml:space="preserve">0 | </v>
      </c>
      <c r="S211" t="str">
        <v xml:space="preserve">0 | </v>
      </c>
      <c r="T211" t="str">
        <v xml:space="preserve">0 | </v>
      </c>
      <c r="U211" t="str">
        <v xml:space="preserve">0 | </v>
      </c>
      <c r="V211" t="str">
        <v xml:space="preserve">0 | </v>
      </c>
      <c r="W211" t="str">
        <v xml:space="preserve">0 | </v>
      </c>
      <c r="X211" t="str">
        <v xml:space="preserve">0 | </v>
      </c>
      <c r="Y211" t="str">
        <v xml:space="preserve">0 | </v>
      </c>
      <c r="Z211" t="str">
        <v xml:space="preserve">0 | </v>
      </c>
      <c r="AA211" t="str">
        <v xml:space="preserve">0 | </v>
      </c>
      <c r="AB211" t="str">
        <v xml:space="preserve">0 | </v>
      </c>
      <c r="AC211" t="str">
        <v xml:space="preserve">0 | </v>
      </c>
      <c r="AD211" t="str">
        <v xml:space="preserve">0 | </v>
      </c>
      <c r="AE211" t="str">
        <v xml:space="preserve">0 | </v>
      </c>
      <c r="AF211" t="str">
        <v xml:space="preserve">0 | </v>
      </c>
      <c r="AG211" t="str">
        <v xml:space="preserve">0 | </v>
      </c>
      <c r="AH211" t="str">
        <v xml:space="preserve">0 | </v>
      </c>
      <c r="AI211" t="str">
        <v xml:space="preserve">0 | </v>
      </c>
      <c r="AJ211" t="str">
        <v xml:space="preserve">0 | </v>
      </c>
      <c r="AK211" t="str">
        <v xml:space="preserve">0 | </v>
      </c>
      <c r="AL211" t="str">
        <v xml:space="preserve">0 | </v>
      </c>
      <c r="AM211" t="str">
        <v xml:space="preserve">0 | </v>
      </c>
      <c r="AN211" t="str">
        <v xml:space="preserve">0 | </v>
      </c>
      <c r="AO211" t="str">
        <v xml:space="preserve">0 | </v>
      </c>
      <c r="AP211" t="str">
        <v xml:space="preserve">0 | </v>
      </c>
      <c r="AQ211" t="str">
        <v xml:space="preserve">0 | </v>
      </c>
      <c r="AR211" t="str">
        <v xml:space="preserve">0 | </v>
      </c>
      <c r="AS211" t="str">
        <v xml:space="preserve">0 | </v>
      </c>
      <c r="AT211" t="str">
        <v xml:space="preserve">0 | </v>
      </c>
      <c r="AU211" t="str">
        <v xml:space="preserve">0 | </v>
      </c>
      <c r="AV211" t="str">
        <v xml:space="preserve">0 | </v>
      </c>
      <c r="AW211" t="str">
        <v xml:space="preserve">0 | </v>
      </c>
      <c r="AX211" t="str">
        <v xml:space="preserve">0 | </v>
      </c>
      <c r="AY211" t="str">
        <v xml:space="preserve">0 | </v>
      </c>
      <c r="AZ211" t="str">
        <v xml:space="preserve">0 | </v>
      </c>
      <c r="BA211" t="str">
        <v xml:space="preserve">0 | </v>
      </c>
      <c r="BB211" t="str">
        <v xml:space="preserve">0 | </v>
      </c>
      <c r="BC211" t="str">
        <v xml:space="preserve">0 | </v>
      </c>
      <c r="BD211" t="str">
        <v xml:space="preserve">0 | </v>
      </c>
      <c r="BE211" t="str">
        <v xml:space="preserve">0 | </v>
      </c>
      <c r="BF211" t="str">
        <v xml:space="preserve">0 | </v>
      </c>
      <c r="BG211" t="str">
        <v xml:space="preserve">0 | </v>
      </c>
      <c r="BH211" t="str">
        <v xml:space="preserve">0 | </v>
      </c>
      <c r="BI211" t="str">
        <v xml:space="preserve">0 | </v>
      </c>
      <c r="BJ211" t="str">
        <v xml:space="preserve">0 | </v>
      </c>
      <c r="BK211" t="str">
        <v xml:space="preserve">0 | </v>
      </c>
      <c r="BL211" t="str">
        <v xml:space="preserve">0 | </v>
      </c>
      <c r="BM211" t="str">
        <v xml:space="preserve">0 | </v>
      </c>
      <c r="BN211" t="str">
        <v xml:space="preserve">0 | </v>
      </c>
      <c r="BO211" t="str">
        <v xml:space="preserve">0 | </v>
      </c>
      <c r="BP211" t="str">
        <v xml:space="preserve">0 | </v>
      </c>
      <c r="BQ211" t="str">
        <v xml:space="preserve">0 | </v>
      </c>
      <c r="BR211" t="str">
        <v xml:space="preserve">0 | </v>
      </c>
      <c r="BS211" t="str">
        <v xml:space="preserve">0 | </v>
      </c>
      <c r="BT211" t="str">
        <v xml:space="preserve">0 | </v>
      </c>
      <c r="BU211" t="str">
        <v xml:space="preserve">0 | </v>
      </c>
      <c r="BV211" t="str">
        <v xml:space="preserve">0 | </v>
      </c>
      <c r="BW211" t="str">
        <v xml:space="preserve">0 | </v>
      </c>
      <c r="BX211" t="str">
        <v xml:space="preserve">0 | </v>
      </c>
      <c r="BY211" t="str">
        <v xml:space="preserve">0 | </v>
      </c>
      <c r="BZ211" t="str">
        <v xml:space="preserve">0 | </v>
      </c>
      <c r="CA211" t="str">
        <v xml:space="preserve">0 | </v>
      </c>
      <c r="CB211" t="str">
        <v xml:space="preserve">0 | </v>
      </c>
      <c r="CC211" t="str">
        <v xml:space="preserve">0 | </v>
      </c>
      <c r="CD211" t="str">
        <v xml:space="preserve">0 | </v>
      </c>
      <c r="CE211" t="str">
        <v xml:space="preserve">0 | </v>
      </c>
      <c r="CF211" t="str">
        <v xml:space="preserve">0 | </v>
      </c>
      <c r="CG211" t="str">
        <v xml:space="preserve">0 | </v>
      </c>
      <c r="CH211" t="str">
        <v xml:space="preserve">0 | </v>
      </c>
      <c r="CI211" t="str">
        <v xml:space="preserve">0 | </v>
      </c>
      <c r="CJ211" t="str">
        <v xml:space="preserve">0 | </v>
      </c>
      <c r="CK211" t="str">
        <v xml:space="preserve">0 | </v>
      </c>
      <c r="CL211" t="str">
        <v xml:space="preserve">0 | </v>
      </c>
      <c r="CM211" t="str">
        <v xml:space="preserve">0 | </v>
      </c>
      <c r="CN211" t="str">
        <v xml:space="preserve">0 | </v>
      </c>
      <c r="CO211" t="str">
        <v xml:space="preserve">0 | </v>
      </c>
      <c r="CP211" t="str">
        <v xml:space="preserve">0 | </v>
      </c>
      <c r="CQ211" t="str">
        <v xml:space="preserve">0 | </v>
      </c>
      <c r="CR211" t="str">
        <v xml:space="preserve">0 | </v>
      </c>
      <c r="CS211" t="str">
        <v xml:space="preserve">0 | </v>
      </c>
      <c r="CT211" t="str">
        <v xml:space="preserve">0 | </v>
      </c>
      <c r="CU211" t="str">
        <v xml:space="preserve">0 | </v>
      </c>
      <c r="CV211" t="str">
        <v xml:space="preserve">0 | </v>
      </c>
      <c r="CW211" t="str">
        <v xml:space="preserve">0 | </v>
      </c>
      <c r="CX211" t="str">
        <v xml:space="preserve">0 | </v>
      </c>
      <c r="DQ211" cm="1">
        <f t="array" ref="DQ211:HM211">TRANSPOSE(_xlfn._xlws.SORT(_xlfn._xlws.FILTER(initialConditions[initial_conditions_level],initialConditions[experiment_ID]=A211)))</f>
        <v>0</v>
      </c>
      <c r="DR211">
        <v>0</v>
      </c>
      <c r="DS211">
        <v>0</v>
      </c>
      <c r="DT211">
        <v>0</v>
      </c>
      <c r="DU211">
        <v>0</v>
      </c>
      <c r="DV211">
        <v>0</v>
      </c>
      <c r="DW211">
        <v>0</v>
      </c>
      <c r="DX211">
        <v>0</v>
      </c>
      <c r="DY211">
        <v>0</v>
      </c>
      <c r="DZ211">
        <v>0</v>
      </c>
      <c r="EA211">
        <v>0</v>
      </c>
      <c r="EB211">
        <v>0</v>
      </c>
      <c r="EC211">
        <v>0</v>
      </c>
      <c r="ED211">
        <v>0</v>
      </c>
      <c r="EE211">
        <v>0</v>
      </c>
      <c r="EF211">
        <v>0</v>
      </c>
      <c r="EG211">
        <v>0</v>
      </c>
      <c r="EH211">
        <v>0</v>
      </c>
      <c r="EI211">
        <v>0</v>
      </c>
      <c r="EJ211">
        <v>0</v>
      </c>
      <c r="EK211">
        <v>0</v>
      </c>
      <c r="EL211">
        <v>0</v>
      </c>
      <c r="EM211">
        <v>0</v>
      </c>
      <c r="EN211">
        <v>0</v>
      </c>
      <c r="EO211">
        <v>0</v>
      </c>
      <c r="EP211">
        <v>0</v>
      </c>
      <c r="EQ211">
        <v>0</v>
      </c>
      <c r="ER211">
        <v>0</v>
      </c>
      <c r="ES211">
        <v>0</v>
      </c>
      <c r="ET211">
        <v>0</v>
      </c>
      <c r="EU211">
        <v>0</v>
      </c>
      <c r="EV211">
        <v>0</v>
      </c>
      <c r="EW211">
        <v>0</v>
      </c>
      <c r="EX211">
        <v>0</v>
      </c>
      <c r="EY211">
        <v>0</v>
      </c>
      <c r="EZ211">
        <v>0</v>
      </c>
      <c r="FA211">
        <v>0</v>
      </c>
      <c r="FB211">
        <v>0</v>
      </c>
      <c r="FC211">
        <v>0</v>
      </c>
      <c r="FD211">
        <v>0</v>
      </c>
      <c r="FE211">
        <v>0</v>
      </c>
      <c r="FF211">
        <v>0</v>
      </c>
      <c r="FG211">
        <v>0</v>
      </c>
      <c r="FH211">
        <v>0</v>
      </c>
      <c r="FI211">
        <v>0</v>
      </c>
      <c r="FJ211">
        <v>0</v>
      </c>
      <c r="FK211">
        <v>0</v>
      </c>
      <c r="FL211">
        <v>0</v>
      </c>
      <c r="FM211">
        <v>0</v>
      </c>
      <c r="FN211">
        <v>0</v>
      </c>
      <c r="FO211">
        <v>0</v>
      </c>
      <c r="FP211">
        <v>0</v>
      </c>
      <c r="FQ211">
        <v>0</v>
      </c>
      <c r="FR211">
        <v>0</v>
      </c>
      <c r="FS211">
        <v>0</v>
      </c>
      <c r="FT211">
        <v>0</v>
      </c>
      <c r="FU211">
        <v>0</v>
      </c>
      <c r="FV211">
        <v>0</v>
      </c>
      <c r="FW211">
        <v>0</v>
      </c>
      <c r="FX211">
        <v>0</v>
      </c>
      <c r="FY211">
        <v>0</v>
      </c>
      <c r="FZ211">
        <v>0</v>
      </c>
      <c r="GA211">
        <v>0</v>
      </c>
      <c r="GB211">
        <v>0</v>
      </c>
      <c r="GC211">
        <v>0</v>
      </c>
      <c r="GD211">
        <v>0</v>
      </c>
      <c r="GE211">
        <v>0</v>
      </c>
      <c r="GF211">
        <v>0</v>
      </c>
      <c r="GG211">
        <v>0</v>
      </c>
      <c r="GH211">
        <v>0</v>
      </c>
      <c r="GI211">
        <v>0</v>
      </c>
      <c r="GJ211">
        <v>0</v>
      </c>
      <c r="GK211">
        <v>0</v>
      </c>
      <c r="GL211">
        <v>0</v>
      </c>
      <c r="GM211">
        <v>0</v>
      </c>
      <c r="GN211">
        <v>0</v>
      </c>
      <c r="GO211">
        <v>0</v>
      </c>
      <c r="GP211">
        <v>0</v>
      </c>
      <c r="GQ211">
        <v>0</v>
      </c>
      <c r="GR211">
        <v>0</v>
      </c>
      <c r="GS211">
        <v>0</v>
      </c>
      <c r="GT211">
        <v>0</v>
      </c>
      <c r="GU211">
        <v>0</v>
      </c>
      <c r="GV211">
        <v>0</v>
      </c>
      <c r="GW211">
        <v>0</v>
      </c>
      <c r="GX211">
        <v>0</v>
      </c>
      <c r="GY211">
        <v>0</v>
      </c>
      <c r="GZ211">
        <v>0</v>
      </c>
      <c r="HA211">
        <v>0</v>
      </c>
      <c r="HB211">
        <v>0</v>
      </c>
      <c r="HC211">
        <v>0</v>
      </c>
      <c r="HD211">
        <v>0</v>
      </c>
      <c r="HE211">
        <v>0</v>
      </c>
      <c r="HF211">
        <v>0</v>
      </c>
      <c r="HG211">
        <v>0</v>
      </c>
      <c r="HH211">
        <v>0</v>
      </c>
      <c r="HI211">
        <v>0</v>
      </c>
      <c r="HJ211">
        <v>0</v>
      </c>
      <c r="HK211">
        <v>0</v>
      </c>
      <c r="HL211">
        <v>0</v>
      </c>
      <c r="HM211" t="str">
        <v/>
      </c>
    </row>
    <row r="212" spans="2:221" x14ac:dyDescent="0.35">
      <c r="B212" t="str" cm="1">
        <f t="array" ref="B212:CX212">TRANSPOSE(_xlfn._xlws.SORT(_xlfn._xlws.FILTER(initialConditions[initial_conditions_level]&amp;" | "&amp;initialConditions[initial_conditions_name],initialConditions[experiment_ID]=A212)))</f>
        <v xml:space="preserve"> | </v>
      </c>
      <c r="C212" t="str">
        <v xml:space="preserve">0 | </v>
      </c>
      <c r="D212" t="str">
        <v xml:space="preserve">0 | </v>
      </c>
      <c r="E212" t="str">
        <v xml:space="preserve">0 | </v>
      </c>
      <c r="F212" t="str">
        <v xml:space="preserve">0 | </v>
      </c>
      <c r="G212" t="str">
        <v xml:space="preserve">0 | </v>
      </c>
      <c r="H212" t="str">
        <v xml:space="preserve">0 | </v>
      </c>
      <c r="I212" t="str">
        <v xml:space="preserve">0 | </v>
      </c>
      <c r="J212" t="str">
        <v xml:space="preserve">0 | </v>
      </c>
      <c r="K212" t="str">
        <v xml:space="preserve">0 | </v>
      </c>
      <c r="L212" t="str">
        <v xml:space="preserve">0 | </v>
      </c>
      <c r="M212" t="str">
        <v xml:space="preserve">0 | </v>
      </c>
      <c r="N212" t="str">
        <v xml:space="preserve">0 | </v>
      </c>
      <c r="O212" t="str">
        <v xml:space="preserve">0 | </v>
      </c>
      <c r="P212" t="str">
        <v xml:space="preserve">0 | </v>
      </c>
      <c r="Q212" t="str">
        <v xml:space="preserve">0 | </v>
      </c>
      <c r="R212" t="str">
        <v xml:space="preserve">0 | </v>
      </c>
      <c r="S212" t="str">
        <v xml:space="preserve">0 | </v>
      </c>
      <c r="T212" t="str">
        <v xml:space="preserve">0 | </v>
      </c>
      <c r="U212" t="str">
        <v xml:space="preserve">0 | </v>
      </c>
      <c r="V212" t="str">
        <v xml:space="preserve">0 | </v>
      </c>
      <c r="W212" t="str">
        <v xml:space="preserve">0 | </v>
      </c>
      <c r="X212" t="str">
        <v xml:space="preserve">0 | </v>
      </c>
      <c r="Y212" t="str">
        <v xml:space="preserve">0 | </v>
      </c>
      <c r="Z212" t="str">
        <v xml:space="preserve">0 | </v>
      </c>
      <c r="AA212" t="str">
        <v xml:space="preserve">0 | </v>
      </c>
      <c r="AB212" t="str">
        <v xml:space="preserve">0 | </v>
      </c>
      <c r="AC212" t="str">
        <v xml:space="preserve">0 | </v>
      </c>
      <c r="AD212" t="str">
        <v xml:space="preserve">0 | </v>
      </c>
      <c r="AE212" t="str">
        <v xml:space="preserve">0 | </v>
      </c>
      <c r="AF212" t="str">
        <v xml:space="preserve">0 | </v>
      </c>
      <c r="AG212" t="str">
        <v xml:space="preserve">0 | </v>
      </c>
      <c r="AH212" t="str">
        <v xml:space="preserve">0 | </v>
      </c>
      <c r="AI212" t="str">
        <v xml:space="preserve">0 | </v>
      </c>
      <c r="AJ212" t="str">
        <v xml:space="preserve">0 | </v>
      </c>
      <c r="AK212" t="str">
        <v xml:space="preserve">0 | </v>
      </c>
      <c r="AL212" t="str">
        <v xml:space="preserve">0 | </v>
      </c>
      <c r="AM212" t="str">
        <v xml:space="preserve">0 | </v>
      </c>
      <c r="AN212" t="str">
        <v xml:space="preserve">0 | </v>
      </c>
      <c r="AO212" t="str">
        <v xml:space="preserve">0 | </v>
      </c>
      <c r="AP212" t="str">
        <v xml:space="preserve">0 | </v>
      </c>
      <c r="AQ212" t="str">
        <v xml:space="preserve">0 | </v>
      </c>
      <c r="AR212" t="str">
        <v xml:space="preserve">0 | </v>
      </c>
      <c r="AS212" t="str">
        <v xml:space="preserve">0 | </v>
      </c>
      <c r="AT212" t="str">
        <v xml:space="preserve">0 | </v>
      </c>
      <c r="AU212" t="str">
        <v xml:space="preserve">0 | </v>
      </c>
      <c r="AV212" t="str">
        <v xml:space="preserve">0 | </v>
      </c>
      <c r="AW212" t="str">
        <v xml:space="preserve">0 | </v>
      </c>
      <c r="AX212" t="str">
        <v xml:space="preserve">0 | </v>
      </c>
      <c r="AY212" t="str">
        <v xml:space="preserve">0 | </v>
      </c>
      <c r="AZ212" t="str">
        <v xml:space="preserve">0 | </v>
      </c>
      <c r="BA212" t="str">
        <v xml:space="preserve">0 | </v>
      </c>
      <c r="BB212" t="str">
        <v xml:space="preserve">0 | </v>
      </c>
      <c r="BC212" t="str">
        <v xml:space="preserve">0 | </v>
      </c>
      <c r="BD212" t="str">
        <v xml:space="preserve">0 | </v>
      </c>
      <c r="BE212" t="str">
        <v xml:space="preserve">0 | </v>
      </c>
      <c r="BF212" t="str">
        <v xml:space="preserve">0 | </v>
      </c>
      <c r="BG212" t="str">
        <v xml:space="preserve">0 | </v>
      </c>
      <c r="BH212" t="str">
        <v xml:space="preserve">0 | </v>
      </c>
      <c r="BI212" t="str">
        <v xml:space="preserve">0 | </v>
      </c>
      <c r="BJ212" t="str">
        <v xml:space="preserve">0 | </v>
      </c>
      <c r="BK212" t="str">
        <v xml:space="preserve">0 | </v>
      </c>
      <c r="BL212" t="str">
        <v xml:space="preserve">0 | </v>
      </c>
      <c r="BM212" t="str">
        <v xml:space="preserve">0 | </v>
      </c>
      <c r="BN212" t="str">
        <v xml:space="preserve">0 | </v>
      </c>
      <c r="BO212" t="str">
        <v xml:space="preserve">0 | </v>
      </c>
      <c r="BP212" t="str">
        <v xml:space="preserve">0 | </v>
      </c>
      <c r="BQ212" t="str">
        <v xml:space="preserve">0 | </v>
      </c>
      <c r="BR212" t="str">
        <v xml:space="preserve">0 | </v>
      </c>
      <c r="BS212" t="str">
        <v xml:space="preserve">0 | </v>
      </c>
      <c r="BT212" t="str">
        <v xml:space="preserve">0 | </v>
      </c>
      <c r="BU212" t="str">
        <v xml:space="preserve">0 | </v>
      </c>
      <c r="BV212" t="str">
        <v xml:space="preserve">0 | </v>
      </c>
      <c r="BW212" t="str">
        <v xml:space="preserve">0 | </v>
      </c>
      <c r="BX212" t="str">
        <v xml:space="preserve">0 | </v>
      </c>
      <c r="BY212" t="str">
        <v xml:space="preserve">0 | </v>
      </c>
      <c r="BZ212" t="str">
        <v xml:space="preserve">0 | </v>
      </c>
      <c r="CA212" t="str">
        <v xml:space="preserve">0 | </v>
      </c>
      <c r="CB212" t="str">
        <v xml:space="preserve">0 | </v>
      </c>
      <c r="CC212" t="str">
        <v xml:space="preserve">0 | </v>
      </c>
      <c r="CD212" t="str">
        <v xml:space="preserve">0 | </v>
      </c>
      <c r="CE212" t="str">
        <v xml:space="preserve">0 | </v>
      </c>
      <c r="CF212" t="str">
        <v xml:space="preserve">0 | </v>
      </c>
      <c r="CG212" t="str">
        <v xml:space="preserve">0 | </v>
      </c>
      <c r="CH212" t="str">
        <v xml:space="preserve">0 | </v>
      </c>
      <c r="CI212" t="str">
        <v xml:space="preserve">0 | </v>
      </c>
      <c r="CJ212" t="str">
        <v xml:space="preserve">0 | </v>
      </c>
      <c r="CK212" t="str">
        <v xml:space="preserve">0 | </v>
      </c>
      <c r="CL212" t="str">
        <v xml:space="preserve">0 | </v>
      </c>
      <c r="CM212" t="str">
        <v xml:space="preserve">0 | </v>
      </c>
      <c r="CN212" t="str">
        <v xml:space="preserve">0 | </v>
      </c>
      <c r="CO212" t="str">
        <v xml:space="preserve">0 | </v>
      </c>
      <c r="CP212" t="str">
        <v xml:space="preserve">0 | </v>
      </c>
      <c r="CQ212" t="str">
        <v xml:space="preserve">0 | </v>
      </c>
      <c r="CR212" t="str">
        <v xml:space="preserve">0 | </v>
      </c>
      <c r="CS212" t="str">
        <v xml:space="preserve">0 | </v>
      </c>
      <c r="CT212" t="str">
        <v xml:space="preserve">0 | </v>
      </c>
      <c r="CU212" t="str">
        <v xml:space="preserve">0 | </v>
      </c>
      <c r="CV212" t="str">
        <v xml:space="preserve">0 | </v>
      </c>
      <c r="CW212" t="str">
        <v xml:space="preserve">0 | </v>
      </c>
      <c r="CX212" t="str">
        <v xml:space="preserve">0 | </v>
      </c>
      <c r="DQ212" cm="1">
        <f t="array" ref="DQ212:HM212">TRANSPOSE(_xlfn._xlws.SORT(_xlfn._xlws.FILTER(initialConditions[initial_conditions_level],initialConditions[experiment_ID]=A212)))</f>
        <v>0</v>
      </c>
      <c r="DR212">
        <v>0</v>
      </c>
      <c r="DS212">
        <v>0</v>
      </c>
      <c r="DT212">
        <v>0</v>
      </c>
      <c r="DU212">
        <v>0</v>
      </c>
      <c r="DV212">
        <v>0</v>
      </c>
      <c r="DW212">
        <v>0</v>
      </c>
      <c r="DX212">
        <v>0</v>
      </c>
      <c r="DY212">
        <v>0</v>
      </c>
      <c r="DZ212">
        <v>0</v>
      </c>
      <c r="EA212">
        <v>0</v>
      </c>
      <c r="EB212">
        <v>0</v>
      </c>
      <c r="EC212">
        <v>0</v>
      </c>
      <c r="ED212">
        <v>0</v>
      </c>
      <c r="EE212">
        <v>0</v>
      </c>
      <c r="EF212">
        <v>0</v>
      </c>
      <c r="EG212">
        <v>0</v>
      </c>
      <c r="EH212">
        <v>0</v>
      </c>
      <c r="EI212">
        <v>0</v>
      </c>
      <c r="EJ212">
        <v>0</v>
      </c>
      <c r="EK212">
        <v>0</v>
      </c>
      <c r="EL212">
        <v>0</v>
      </c>
      <c r="EM212">
        <v>0</v>
      </c>
      <c r="EN212">
        <v>0</v>
      </c>
      <c r="EO212">
        <v>0</v>
      </c>
      <c r="EP212">
        <v>0</v>
      </c>
      <c r="EQ212">
        <v>0</v>
      </c>
      <c r="ER212">
        <v>0</v>
      </c>
      <c r="ES212">
        <v>0</v>
      </c>
      <c r="ET212">
        <v>0</v>
      </c>
      <c r="EU212">
        <v>0</v>
      </c>
      <c r="EV212">
        <v>0</v>
      </c>
      <c r="EW212">
        <v>0</v>
      </c>
      <c r="EX212">
        <v>0</v>
      </c>
      <c r="EY212">
        <v>0</v>
      </c>
      <c r="EZ212">
        <v>0</v>
      </c>
      <c r="FA212">
        <v>0</v>
      </c>
      <c r="FB212">
        <v>0</v>
      </c>
      <c r="FC212">
        <v>0</v>
      </c>
      <c r="FD212">
        <v>0</v>
      </c>
      <c r="FE212">
        <v>0</v>
      </c>
      <c r="FF212">
        <v>0</v>
      </c>
      <c r="FG212">
        <v>0</v>
      </c>
      <c r="FH212">
        <v>0</v>
      </c>
      <c r="FI212">
        <v>0</v>
      </c>
      <c r="FJ212">
        <v>0</v>
      </c>
      <c r="FK212">
        <v>0</v>
      </c>
      <c r="FL212">
        <v>0</v>
      </c>
      <c r="FM212">
        <v>0</v>
      </c>
      <c r="FN212">
        <v>0</v>
      </c>
      <c r="FO212">
        <v>0</v>
      </c>
      <c r="FP212">
        <v>0</v>
      </c>
      <c r="FQ212">
        <v>0</v>
      </c>
      <c r="FR212">
        <v>0</v>
      </c>
      <c r="FS212">
        <v>0</v>
      </c>
      <c r="FT212">
        <v>0</v>
      </c>
      <c r="FU212">
        <v>0</v>
      </c>
      <c r="FV212">
        <v>0</v>
      </c>
      <c r="FW212">
        <v>0</v>
      </c>
      <c r="FX212">
        <v>0</v>
      </c>
      <c r="FY212">
        <v>0</v>
      </c>
      <c r="FZ212">
        <v>0</v>
      </c>
      <c r="GA212">
        <v>0</v>
      </c>
      <c r="GB212">
        <v>0</v>
      </c>
      <c r="GC212">
        <v>0</v>
      </c>
      <c r="GD212">
        <v>0</v>
      </c>
      <c r="GE212">
        <v>0</v>
      </c>
      <c r="GF212">
        <v>0</v>
      </c>
      <c r="GG212">
        <v>0</v>
      </c>
      <c r="GH212">
        <v>0</v>
      </c>
      <c r="GI212">
        <v>0</v>
      </c>
      <c r="GJ212">
        <v>0</v>
      </c>
      <c r="GK212">
        <v>0</v>
      </c>
      <c r="GL212">
        <v>0</v>
      </c>
      <c r="GM212">
        <v>0</v>
      </c>
      <c r="GN212">
        <v>0</v>
      </c>
      <c r="GO212">
        <v>0</v>
      </c>
      <c r="GP212">
        <v>0</v>
      </c>
      <c r="GQ212">
        <v>0</v>
      </c>
      <c r="GR212">
        <v>0</v>
      </c>
      <c r="GS212">
        <v>0</v>
      </c>
      <c r="GT212">
        <v>0</v>
      </c>
      <c r="GU212">
        <v>0</v>
      </c>
      <c r="GV212">
        <v>0</v>
      </c>
      <c r="GW212">
        <v>0</v>
      </c>
      <c r="GX212">
        <v>0</v>
      </c>
      <c r="GY212">
        <v>0</v>
      </c>
      <c r="GZ212">
        <v>0</v>
      </c>
      <c r="HA212">
        <v>0</v>
      </c>
      <c r="HB212">
        <v>0</v>
      </c>
      <c r="HC212">
        <v>0</v>
      </c>
      <c r="HD212">
        <v>0</v>
      </c>
      <c r="HE212">
        <v>0</v>
      </c>
      <c r="HF212">
        <v>0</v>
      </c>
      <c r="HG212">
        <v>0</v>
      </c>
      <c r="HH212">
        <v>0</v>
      </c>
      <c r="HI212">
        <v>0</v>
      </c>
      <c r="HJ212">
        <v>0</v>
      </c>
      <c r="HK212">
        <v>0</v>
      </c>
      <c r="HL212">
        <v>0</v>
      </c>
      <c r="HM212" t="str">
        <v/>
      </c>
    </row>
    <row r="213" spans="2:221" x14ac:dyDescent="0.35">
      <c r="B213" t="str" cm="1">
        <f t="array" ref="B213:CX213">TRANSPOSE(_xlfn._xlws.SORT(_xlfn._xlws.FILTER(initialConditions[initial_conditions_level]&amp;" | "&amp;initialConditions[initial_conditions_name],initialConditions[experiment_ID]=A213)))</f>
        <v xml:space="preserve"> | </v>
      </c>
      <c r="C213" t="str">
        <v xml:space="preserve">0 | </v>
      </c>
      <c r="D213" t="str">
        <v xml:space="preserve">0 | </v>
      </c>
      <c r="E213" t="str">
        <v xml:space="preserve">0 | </v>
      </c>
      <c r="F213" t="str">
        <v xml:space="preserve">0 | </v>
      </c>
      <c r="G213" t="str">
        <v xml:space="preserve">0 | </v>
      </c>
      <c r="H213" t="str">
        <v xml:space="preserve">0 | </v>
      </c>
      <c r="I213" t="str">
        <v xml:space="preserve">0 | </v>
      </c>
      <c r="J213" t="str">
        <v xml:space="preserve">0 | </v>
      </c>
      <c r="K213" t="str">
        <v xml:space="preserve">0 | </v>
      </c>
      <c r="L213" t="str">
        <v xml:space="preserve">0 | </v>
      </c>
      <c r="M213" t="str">
        <v xml:space="preserve">0 | </v>
      </c>
      <c r="N213" t="str">
        <v xml:space="preserve">0 | </v>
      </c>
      <c r="O213" t="str">
        <v xml:space="preserve">0 | </v>
      </c>
      <c r="P213" t="str">
        <v xml:space="preserve">0 | </v>
      </c>
      <c r="Q213" t="str">
        <v xml:space="preserve">0 | </v>
      </c>
      <c r="R213" t="str">
        <v xml:space="preserve">0 | </v>
      </c>
      <c r="S213" t="str">
        <v xml:space="preserve">0 | </v>
      </c>
      <c r="T213" t="str">
        <v xml:space="preserve">0 | </v>
      </c>
      <c r="U213" t="str">
        <v xml:space="preserve">0 | </v>
      </c>
      <c r="V213" t="str">
        <v xml:space="preserve">0 | </v>
      </c>
      <c r="W213" t="str">
        <v xml:space="preserve">0 | </v>
      </c>
      <c r="X213" t="str">
        <v xml:space="preserve">0 | </v>
      </c>
      <c r="Y213" t="str">
        <v xml:space="preserve">0 | </v>
      </c>
      <c r="Z213" t="str">
        <v xml:space="preserve">0 | </v>
      </c>
      <c r="AA213" t="str">
        <v xml:space="preserve">0 | </v>
      </c>
      <c r="AB213" t="str">
        <v xml:space="preserve">0 | </v>
      </c>
      <c r="AC213" t="str">
        <v xml:space="preserve">0 | </v>
      </c>
      <c r="AD213" t="str">
        <v xml:space="preserve">0 | </v>
      </c>
      <c r="AE213" t="str">
        <v xml:space="preserve">0 | </v>
      </c>
      <c r="AF213" t="str">
        <v xml:space="preserve">0 | </v>
      </c>
      <c r="AG213" t="str">
        <v xml:space="preserve">0 | </v>
      </c>
      <c r="AH213" t="str">
        <v xml:space="preserve">0 | </v>
      </c>
      <c r="AI213" t="str">
        <v xml:space="preserve">0 | </v>
      </c>
      <c r="AJ213" t="str">
        <v xml:space="preserve">0 | </v>
      </c>
      <c r="AK213" t="str">
        <v xml:space="preserve">0 | </v>
      </c>
      <c r="AL213" t="str">
        <v xml:space="preserve">0 | </v>
      </c>
      <c r="AM213" t="str">
        <v xml:space="preserve">0 | </v>
      </c>
      <c r="AN213" t="str">
        <v xml:space="preserve">0 | </v>
      </c>
      <c r="AO213" t="str">
        <v xml:space="preserve">0 | </v>
      </c>
      <c r="AP213" t="str">
        <v xml:space="preserve">0 | </v>
      </c>
      <c r="AQ213" t="str">
        <v xml:space="preserve">0 | </v>
      </c>
      <c r="AR213" t="str">
        <v xml:space="preserve">0 | </v>
      </c>
      <c r="AS213" t="str">
        <v xml:space="preserve">0 | </v>
      </c>
      <c r="AT213" t="str">
        <v xml:space="preserve">0 | </v>
      </c>
      <c r="AU213" t="str">
        <v xml:space="preserve">0 | </v>
      </c>
      <c r="AV213" t="str">
        <v xml:space="preserve">0 | </v>
      </c>
      <c r="AW213" t="str">
        <v xml:space="preserve">0 | </v>
      </c>
      <c r="AX213" t="str">
        <v xml:space="preserve">0 | </v>
      </c>
      <c r="AY213" t="str">
        <v xml:space="preserve">0 | </v>
      </c>
      <c r="AZ213" t="str">
        <v xml:space="preserve">0 | </v>
      </c>
      <c r="BA213" t="str">
        <v xml:space="preserve">0 | </v>
      </c>
      <c r="BB213" t="str">
        <v xml:space="preserve">0 | </v>
      </c>
      <c r="BC213" t="str">
        <v xml:space="preserve">0 | </v>
      </c>
      <c r="BD213" t="str">
        <v xml:space="preserve">0 | </v>
      </c>
      <c r="BE213" t="str">
        <v xml:space="preserve">0 | </v>
      </c>
      <c r="BF213" t="str">
        <v xml:space="preserve">0 | </v>
      </c>
      <c r="BG213" t="str">
        <v xml:space="preserve">0 | </v>
      </c>
      <c r="BH213" t="str">
        <v xml:space="preserve">0 | </v>
      </c>
      <c r="BI213" t="str">
        <v xml:space="preserve">0 | </v>
      </c>
      <c r="BJ213" t="str">
        <v xml:space="preserve">0 | </v>
      </c>
      <c r="BK213" t="str">
        <v xml:space="preserve">0 | </v>
      </c>
      <c r="BL213" t="str">
        <v xml:space="preserve">0 | </v>
      </c>
      <c r="BM213" t="str">
        <v xml:space="preserve">0 | </v>
      </c>
      <c r="BN213" t="str">
        <v xml:space="preserve">0 | </v>
      </c>
      <c r="BO213" t="str">
        <v xml:space="preserve">0 | </v>
      </c>
      <c r="BP213" t="str">
        <v xml:space="preserve">0 | </v>
      </c>
      <c r="BQ213" t="str">
        <v xml:space="preserve">0 | </v>
      </c>
      <c r="BR213" t="str">
        <v xml:space="preserve">0 | </v>
      </c>
      <c r="BS213" t="str">
        <v xml:space="preserve">0 | </v>
      </c>
      <c r="BT213" t="str">
        <v xml:space="preserve">0 | </v>
      </c>
      <c r="BU213" t="str">
        <v xml:space="preserve">0 | </v>
      </c>
      <c r="BV213" t="str">
        <v xml:space="preserve">0 | </v>
      </c>
      <c r="BW213" t="str">
        <v xml:space="preserve">0 | </v>
      </c>
      <c r="BX213" t="str">
        <v xml:space="preserve">0 | </v>
      </c>
      <c r="BY213" t="str">
        <v xml:space="preserve">0 | </v>
      </c>
      <c r="BZ213" t="str">
        <v xml:space="preserve">0 | </v>
      </c>
      <c r="CA213" t="str">
        <v xml:space="preserve">0 | </v>
      </c>
      <c r="CB213" t="str">
        <v xml:space="preserve">0 | </v>
      </c>
      <c r="CC213" t="str">
        <v xml:space="preserve">0 | </v>
      </c>
      <c r="CD213" t="str">
        <v xml:space="preserve">0 | </v>
      </c>
      <c r="CE213" t="str">
        <v xml:space="preserve">0 | </v>
      </c>
      <c r="CF213" t="str">
        <v xml:space="preserve">0 | </v>
      </c>
      <c r="CG213" t="str">
        <v xml:space="preserve">0 | </v>
      </c>
      <c r="CH213" t="str">
        <v xml:space="preserve">0 | </v>
      </c>
      <c r="CI213" t="str">
        <v xml:space="preserve">0 | </v>
      </c>
      <c r="CJ213" t="str">
        <v xml:space="preserve">0 | </v>
      </c>
      <c r="CK213" t="str">
        <v xml:space="preserve">0 | </v>
      </c>
      <c r="CL213" t="str">
        <v xml:space="preserve">0 | </v>
      </c>
      <c r="CM213" t="str">
        <v xml:space="preserve">0 | </v>
      </c>
      <c r="CN213" t="str">
        <v xml:space="preserve">0 | </v>
      </c>
      <c r="CO213" t="str">
        <v xml:space="preserve">0 | </v>
      </c>
      <c r="CP213" t="str">
        <v xml:space="preserve">0 | </v>
      </c>
      <c r="CQ213" t="str">
        <v xml:space="preserve">0 | </v>
      </c>
      <c r="CR213" t="str">
        <v xml:space="preserve">0 | </v>
      </c>
      <c r="CS213" t="str">
        <v xml:space="preserve">0 | </v>
      </c>
      <c r="CT213" t="str">
        <v xml:space="preserve">0 | </v>
      </c>
      <c r="CU213" t="str">
        <v xml:space="preserve">0 | </v>
      </c>
      <c r="CV213" t="str">
        <v xml:space="preserve">0 | </v>
      </c>
      <c r="CW213" t="str">
        <v xml:space="preserve">0 | </v>
      </c>
      <c r="CX213" t="str">
        <v xml:space="preserve">0 | </v>
      </c>
      <c r="DQ213" cm="1">
        <f t="array" ref="DQ213:HM213">TRANSPOSE(_xlfn._xlws.SORT(_xlfn._xlws.FILTER(initialConditions[initial_conditions_level],initialConditions[experiment_ID]=A213)))</f>
        <v>0</v>
      </c>
      <c r="DR213">
        <v>0</v>
      </c>
      <c r="DS213">
        <v>0</v>
      </c>
      <c r="DT213">
        <v>0</v>
      </c>
      <c r="DU213">
        <v>0</v>
      </c>
      <c r="DV213">
        <v>0</v>
      </c>
      <c r="DW213">
        <v>0</v>
      </c>
      <c r="DX213">
        <v>0</v>
      </c>
      <c r="DY213">
        <v>0</v>
      </c>
      <c r="DZ213">
        <v>0</v>
      </c>
      <c r="EA213">
        <v>0</v>
      </c>
      <c r="EB213">
        <v>0</v>
      </c>
      <c r="EC213">
        <v>0</v>
      </c>
      <c r="ED213">
        <v>0</v>
      </c>
      <c r="EE213">
        <v>0</v>
      </c>
      <c r="EF213">
        <v>0</v>
      </c>
      <c r="EG213">
        <v>0</v>
      </c>
      <c r="EH213">
        <v>0</v>
      </c>
      <c r="EI213">
        <v>0</v>
      </c>
      <c r="EJ213">
        <v>0</v>
      </c>
      <c r="EK213">
        <v>0</v>
      </c>
      <c r="EL213">
        <v>0</v>
      </c>
      <c r="EM213">
        <v>0</v>
      </c>
      <c r="EN213">
        <v>0</v>
      </c>
      <c r="EO213">
        <v>0</v>
      </c>
      <c r="EP213">
        <v>0</v>
      </c>
      <c r="EQ213">
        <v>0</v>
      </c>
      <c r="ER213">
        <v>0</v>
      </c>
      <c r="ES213">
        <v>0</v>
      </c>
      <c r="ET213">
        <v>0</v>
      </c>
      <c r="EU213">
        <v>0</v>
      </c>
      <c r="EV213">
        <v>0</v>
      </c>
      <c r="EW213">
        <v>0</v>
      </c>
      <c r="EX213">
        <v>0</v>
      </c>
      <c r="EY213">
        <v>0</v>
      </c>
      <c r="EZ213">
        <v>0</v>
      </c>
      <c r="FA213">
        <v>0</v>
      </c>
      <c r="FB213">
        <v>0</v>
      </c>
      <c r="FC213">
        <v>0</v>
      </c>
      <c r="FD213">
        <v>0</v>
      </c>
      <c r="FE213">
        <v>0</v>
      </c>
      <c r="FF213">
        <v>0</v>
      </c>
      <c r="FG213">
        <v>0</v>
      </c>
      <c r="FH213">
        <v>0</v>
      </c>
      <c r="FI213">
        <v>0</v>
      </c>
      <c r="FJ213">
        <v>0</v>
      </c>
      <c r="FK213">
        <v>0</v>
      </c>
      <c r="FL213">
        <v>0</v>
      </c>
      <c r="FM213">
        <v>0</v>
      </c>
      <c r="FN213">
        <v>0</v>
      </c>
      <c r="FO213">
        <v>0</v>
      </c>
      <c r="FP213">
        <v>0</v>
      </c>
      <c r="FQ213">
        <v>0</v>
      </c>
      <c r="FR213">
        <v>0</v>
      </c>
      <c r="FS213">
        <v>0</v>
      </c>
      <c r="FT213">
        <v>0</v>
      </c>
      <c r="FU213">
        <v>0</v>
      </c>
      <c r="FV213">
        <v>0</v>
      </c>
      <c r="FW213">
        <v>0</v>
      </c>
      <c r="FX213">
        <v>0</v>
      </c>
      <c r="FY213">
        <v>0</v>
      </c>
      <c r="FZ213">
        <v>0</v>
      </c>
      <c r="GA213">
        <v>0</v>
      </c>
      <c r="GB213">
        <v>0</v>
      </c>
      <c r="GC213">
        <v>0</v>
      </c>
      <c r="GD213">
        <v>0</v>
      </c>
      <c r="GE213">
        <v>0</v>
      </c>
      <c r="GF213">
        <v>0</v>
      </c>
      <c r="GG213">
        <v>0</v>
      </c>
      <c r="GH213">
        <v>0</v>
      </c>
      <c r="GI213">
        <v>0</v>
      </c>
      <c r="GJ213">
        <v>0</v>
      </c>
      <c r="GK213">
        <v>0</v>
      </c>
      <c r="GL213">
        <v>0</v>
      </c>
      <c r="GM213">
        <v>0</v>
      </c>
      <c r="GN213">
        <v>0</v>
      </c>
      <c r="GO213">
        <v>0</v>
      </c>
      <c r="GP213">
        <v>0</v>
      </c>
      <c r="GQ213">
        <v>0</v>
      </c>
      <c r="GR213">
        <v>0</v>
      </c>
      <c r="GS213">
        <v>0</v>
      </c>
      <c r="GT213">
        <v>0</v>
      </c>
      <c r="GU213">
        <v>0</v>
      </c>
      <c r="GV213">
        <v>0</v>
      </c>
      <c r="GW213">
        <v>0</v>
      </c>
      <c r="GX213">
        <v>0</v>
      </c>
      <c r="GY213">
        <v>0</v>
      </c>
      <c r="GZ213">
        <v>0</v>
      </c>
      <c r="HA213">
        <v>0</v>
      </c>
      <c r="HB213">
        <v>0</v>
      </c>
      <c r="HC213">
        <v>0</v>
      </c>
      <c r="HD213">
        <v>0</v>
      </c>
      <c r="HE213">
        <v>0</v>
      </c>
      <c r="HF213">
        <v>0</v>
      </c>
      <c r="HG213">
        <v>0</v>
      </c>
      <c r="HH213">
        <v>0</v>
      </c>
      <c r="HI213">
        <v>0</v>
      </c>
      <c r="HJ213">
        <v>0</v>
      </c>
      <c r="HK213">
        <v>0</v>
      </c>
      <c r="HL213">
        <v>0</v>
      </c>
      <c r="HM213" t="str">
        <v/>
      </c>
    </row>
    <row r="214" spans="2:221" x14ac:dyDescent="0.35">
      <c r="B214" t="str" cm="1">
        <f t="array" ref="B214:CX214">TRANSPOSE(_xlfn._xlws.SORT(_xlfn._xlws.FILTER(initialConditions[initial_conditions_level]&amp;" | "&amp;initialConditions[initial_conditions_name],initialConditions[experiment_ID]=A214)))</f>
        <v xml:space="preserve"> | </v>
      </c>
      <c r="C214" t="str">
        <v xml:space="preserve">0 | </v>
      </c>
      <c r="D214" t="str">
        <v xml:space="preserve">0 | </v>
      </c>
      <c r="E214" t="str">
        <v xml:space="preserve">0 | </v>
      </c>
      <c r="F214" t="str">
        <v xml:space="preserve">0 | </v>
      </c>
      <c r="G214" t="str">
        <v xml:space="preserve">0 | </v>
      </c>
      <c r="H214" t="str">
        <v xml:space="preserve">0 | </v>
      </c>
      <c r="I214" t="str">
        <v xml:space="preserve">0 | </v>
      </c>
      <c r="J214" t="str">
        <v xml:space="preserve">0 | </v>
      </c>
      <c r="K214" t="str">
        <v xml:space="preserve">0 | </v>
      </c>
      <c r="L214" t="str">
        <v xml:space="preserve">0 | </v>
      </c>
      <c r="M214" t="str">
        <v xml:space="preserve">0 | </v>
      </c>
      <c r="N214" t="str">
        <v xml:space="preserve">0 | </v>
      </c>
      <c r="O214" t="str">
        <v xml:space="preserve">0 | </v>
      </c>
      <c r="P214" t="str">
        <v xml:space="preserve">0 | </v>
      </c>
      <c r="Q214" t="str">
        <v xml:space="preserve">0 | </v>
      </c>
      <c r="R214" t="str">
        <v xml:space="preserve">0 | </v>
      </c>
      <c r="S214" t="str">
        <v xml:space="preserve">0 | </v>
      </c>
      <c r="T214" t="str">
        <v xml:space="preserve">0 | </v>
      </c>
      <c r="U214" t="str">
        <v xml:space="preserve">0 | </v>
      </c>
      <c r="V214" t="str">
        <v xml:space="preserve">0 | </v>
      </c>
      <c r="W214" t="str">
        <v xml:space="preserve">0 | </v>
      </c>
      <c r="X214" t="str">
        <v xml:space="preserve">0 | </v>
      </c>
      <c r="Y214" t="str">
        <v xml:space="preserve">0 | </v>
      </c>
      <c r="Z214" t="str">
        <v xml:space="preserve">0 | </v>
      </c>
      <c r="AA214" t="str">
        <v xml:space="preserve">0 | </v>
      </c>
      <c r="AB214" t="str">
        <v xml:space="preserve">0 | </v>
      </c>
      <c r="AC214" t="str">
        <v xml:space="preserve">0 | </v>
      </c>
      <c r="AD214" t="str">
        <v xml:space="preserve">0 | </v>
      </c>
      <c r="AE214" t="str">
        <v xml:space="preserve">0 | </v>
      </c>
      <c r="AF214" t="str">
        <v xml:space="preserve">0 | </v>
      </c>
      <c r="AG214" t="str">
        <v xml:space="preserve">0 | </v>
      </c>
      <c r="AH214" t="str">
        <v xml:space="preserve">0 | </v>
      </c>
      <c r="AI214" t="str">
        <v xml:space="preserve">0 | </v>
      </c>
      <c r="AJ214" t="str">
        <v xml:space="preserve">0 | </v>
      </c>
      <c r="AK214" t="str">
        <v xml:space="preserve">0 | </v>
      </c>
      <c r="AL214" t="str">
        <v xml:space="preserve">0 | </v>
      </c>
      <c r="AM214" t="str">
        <v xml:space="preserve">0 | </v>
      </c>
      <c r="AN214" t="str">
        <v xml:space="preserve">0 | </v>
      </c>
      <c r="AO214" t="str">
        <v xml:space="preserve">0 | </v>
      </c>
      <c r="AP214" t="str">
        <v xml:space="preserve">0 | </v>
      </c>
      <c r="AQ214" t="str">
        <v xml:space="preserve">0 | </v>
      </c>
      <c r="AR214" t="str">
        <v xml:space="preserve">0 | </v>
      </c>
      <c r="AS214" t="str">
        <v xml:space="preserve">0 | </v>
      </c>
      <c r="AT214" t="str">
        <v xml:space="preserve">0 | </v>
      </c>
      <c r="AU214" t="str">
        <v xml:space="preserve">0 | </v>
      </c>
      <c r="AV214" t="str">
        <v xml:space="preserve">0 | </v>
      </c>
      <c r="AW214" t="str">
        <v xml:space="preserve">0 | </v>
      </c>
      <c r="AX214" t="str">
        <v xml:space="preserve">0 | </v>
      </c>
      <c r="AY214" t="str">
        <v xml:space="preserve">0 | </v>
      </c>
      <c r="AZ214" t="str">
        <v xml:space="preserve">0 | </v>
      </c>
      <c r="BA214" t="str">
        <v xml:space="preserve">0 | </v>
      </c>
      <c r="BB214" t="str">
        <v xml:space="preserve">0 | </v>
      </c>
      <c r="BC214" t="str">
        <v xml:space="preserve">0 | </v>
      </c>
      <c r="BD214" t="str">
        <v xml:space="preserve">0 | </v>
      </c>
      <c r="BE214" t="str">
        <v xml:space="preserve">0 | </v>
      </c>
      <c r="BF214" t="str">
        <v xml:space="preserve">0 | </v>
      </c>
      <c r="BG214" t="str">
        <v xml:space="preserve">0 | </v>
      </c>
      <c r="BH214" t="str">
        <v xml:space="preserve">0 | </v>
      </c>
      <c r="BI214" t="str">
        <v xml:space="preserve">0 | </v>
      </c>
      <c r="BJ214" t="str">
        <v xml:space="preserve">0 | </v>
      </c>
      <c r="BK214" t="str">
        <v xml:space="preserve">0 | </v>
      </c>
      <c r="BL214" t="str">
        <v xml:space="preserve">0 | </v>
      </c>
      <c r="BM214" t="str">
        <v xml:space="preserve">0 | </v>
      </c>
      <c r="BN214" t="str">
        <v xml:space="preserve">0 | </v>
      </c>
      <c r="BO214" t="str">
        <v xml:space="preserve">0 | </v>
      </c>
      <c r="BP214" t="str">
        <v xml:space="preserve">0 | </v>
      </c>
      <c r="BQ214" t="str">
        <v xml:space="preserve">0 | </v>
      </c>
      <c r="BR214" t="str">
        <v xml:space="preserve">0 | </v>
      </c>
      <c r="BS214" t="str">
        <v xml:space="preserve">0 | </v>
      </c>
      <c r="BT214" t="str">
        <v xml:space="preserve">0 | </v>
      </c>
      <c r="BU214" t="str">
        <v xml:space="preserve">0 | </v>
      </c>
      <c r="BV214" t="str">
        <v xml:space="preserve">0 | </v>
      </c>
      <c r="BW214" t="str">
        <v xml:space="preserve">0 | </v>
      </c>
      <c r="BX214" t="str">
        <v xml:space="preserve">0 | </v>
      </c>
      <c r="BY214" t="str">
        <v xml:space="preserve">0 | </v>
      </c>
      <c r="BZ214" t="str">
        <v xml:space="preserve">0 | </v>
      </c>
      <c r="CA214" t="str">
        <v xml:space="preserve">0 | </v>
      </c>
      <c r="CB214" t="str">
        <v xml:space="preserve">0 | </v>
      </c>
      <c r="CC214" t="str">
        <v xml:space="preserve">0 | </v>
      </c>
      <c r="CD214" t="str">
        <v xml:space="preserve">0 | </v>
      </c>
      <c r="CE214" t="str">
        <v xml:space="preserve">0 | </v>
      </c>
      <c r="CF214" t="str">
        <v xml:space="preserve">0 | </v>
      </c>
      <c r="CG214" t="str">
        <v xml:space="preserve">0 | </v>
      </c>
      <c r="CH214" t="str">
        <v xml:space="preserve">0 | </v>
      </c>
      <c r="CI214" t="str">
        <v xml:space="preserve">0 | </v>
      </c>
      <c r="CJ214" t="str">
        <v xml:space="preserve">0 | </v>
      </c>
      <c r="CK214" t="str">
        <v xml:space="preserve">0 | </v>
      </c>
      <c r="CL214" t="str">
        <v xml:space="preserve">0 | </v>
      </c>
      <c r="CM214" t="str">
        <v xml:space="preserve">0 | </v>
      </c>
      <c r="CN214" t="str">
        <v xml:space="preserve">0 | </v>
      </c>
      <c r="CO214" t="str">
        <v xml:space="preserve">0 | </v>
      </c>
      <c r="CP214" t="str">
        <v xml:space="preserve">0 | </v>
      </c>
      <c r="CQ214" t="str">
        <v xml:space="preserve">0 | </v>
      </c>
      <c r="CR214" t="str">
        <v xml:space="preserve">0 | </v>
      </c>
      <c r="CS214" t="str">
        <v xml:space="preserve">0 | </v>
      </c>
      <c r="CT214" t="str">
        <v xml:space="preserve">0 | </v>
      </c>
      <c r="CU214" t="str">
        <v xml:space="preserve">0 | </v>
      </c>
      <c r="CV214" t="str">
        <v xml:space="preserve">0 | </v>
      </c>
      <c r="CW214" t="str">
        <v xml:space="preserve">0 | </v>
      </c>
      <c r="CX214" t="str">
        <v xml:space="preserve">0 | </v>
      </c>
      <c r="DQ214" cm="1">
        <f t="array" ref="DQ214:HM214">TRANSPOSE(_xlfn._xlws.SORT(_xlfn._xlws.FILTER(initialConditions[initial_conditions_level],initialConditions[experiment_ID]=A214)))</f>
        <v>0</v>
      </c>
      <c r="DR214">
        <v>0</v>
      </c>
      <c r="DS214">
        <v>0</v>
      </c>
      <c r="DT214">
        <v>0</v>
      </c>
      <c r="DU214">
        <v>0</v>
      </c>
      <c r="DV214">
        <v>0</v>
      </c>
      <c r="DW214">
        <v>0</v>
      </c>
      <c r="DX214">
        <v>0</v>
      </c>
      <c r="DY214">
        <v>0</v>
      </c>
      <c r="DZ214">
        <v>0</v>
      </c>
      <c r="EA214">
        <v>0</v>
      </c>
      <c r="EB214">
        <v>0</v>
      </c>
      <c r="EC214">
        <v>0</v>
      </c>
      <c r="ED214">
        <v>0</v>
      </c>
      <c r="EE214">
        <v>0</v>
      </c>
      <c r="EF214">
        <v>0</v>
      </c>
      <c r="EG214">
        <v>0</v>
      </c>
      <c r="EH214">
        <v>0</v>
      </c>
      <c r="EI214">
        <v>0</v>
      </c>
      <c r="EJ214">
        <v>0</v>
      </c>
      <c r="EK214">
        <v>0</v>
      </c>
      <c r="EL214">
        <v>0</v>
      </c>
      <c r="EM214">
        <v>0</v>
      </c>
      <c r="EN214">
        <v>0</v>
      </c>
      <c r="EO214">
        <v>0</v>
      </c>
      <c r="EP214">
        <v>0</v>
      </c>
      <c r="EQ214">
        <v>0</v>
      </c>
      <c r="ER214">
        <v>0</v>
      </c>
      <c r="ES214">
        <v>0</v>
      </c>
      <c r="ET214">
        <v>0</v>
      </c>
      <c r="EU214">
        <v>0</v>
      </c>
      <c r="EV214">
        <v>0</v>
      </c>
      <c r="EW214">
        <v>0</v>
      </c>
      <c r="EX214">
        <v>0</v>
      </c>
      <c r="EY214">
        <v>0</v>
      </c>
      <c r="EZ214">
        <v>0</v>
      </c>
      <c r="FA214">
        <v>0</v>
      </c>
      <c r="FB214">
        <v>0</v>
      </c>
      <c r="FC214">
        <v>0</v>
      </c>
      <c r="FD214">
        <v>0</v>
      </c>
      <c r="FE214">
        <v>0</v>
      </c>
      <c r="FF214">
        <v>0</v>
      </c>
      <c r="FG214">
        <v>0</v>
      </c>
      <c r="FH214">
        <v>0</v>
      </c>
      <c r="FI214">
        <v>0</v>
      </c>
      <c r="FJ214">
        <v>0</v>
      </c>
      <c r="FK214">
        <v>0</v>
      </c>
      <c r="FL214">
        <v>0</v>
      </c>
      <c r="FM214">
        <v>0</v>
      </c>
      <c r="FN214">
        <v>0</v>
      </c>
      <c r="FO214">
        <v>0</v>
      </c>
      <c r="FP214">
        <v>0</v>
      </c>
      <c r="FQ214">
        <v>0</v>
      </c>
      <c r="FR214">
        <v>0</v>
      </c>
      <c r="FS214">
        <v>0</v>
      </c>
      <c r="FT214">
        <v>0</v>
      </c>
      <c r="FU214">
        <v>0</v>
      </c>
      <c r="FV214">
        <v>0</v>
      </c>
      <c r="FW214">
        <v>0</v>
      </c>
      <c r="FX214">
        <v>0</v>
      </c>
      <c r="FY214">
        <v>0</v>
      </c>
      <c r="FZ214">
        <v>0</v>
      </c>
      <c r="GA214">
        <v>0</v>
      </c>
      <c r="GB214">
        <v>0</v>
      </c>
      <c r="GC214">
        <v>0</v>
      </c>
      <c r="GD214">
        <v>0</v>
      </c>
      <c r="GE214">
        <v>0</v>
      </c>
      <c r="GF214">
        <v>0</v>
      </c>
      <c r="GG214">
        <v>0</v>
      </c>
      <c r="GH214">
        <v>0</v>
      </c>
      <c r="GI214">
        <v>0</v>
      </c>
      <c r="GJ214">
        <v>0</v>
      </c>
      <c r="GK214">
        <v>0</v>
      </c>
      <c r="GL214">
        <v>0</v>
      </c>
      <c r="GM214">
        <v>0</v>
      </c>
      <c r="GN214">
        <v>0</v>
      </c>
      <c r="GO214">
        <v>0</v>
      </c>
      <c r="GP214">
        <v>0</v>
      </c>
      <c r="GQ214">
        <v>0</v>
      </c>
      <c r="GR214">
        <v>0</v>
      </c>
      <c r="GS214">
        <v>0</v>
      </c>
      <c r="GT214">
        <v>0</v>
      </c>
      <c r="GU214">
        <v>0</v>
      </c>
      <c r="GV214">
        <v>0</v>
      </c>
      <c r="GW214">
        <v>0</v>
      </c>
      <c r="GX214">
        <v>0</v>
      </c>
      <c r="GY214">
        <v>0</v>
      </c>
      <c r="GZ214">
        <v>0</v>
      </c>
      <c r="HA214">
        <v>0</v>
      </c>
      <c r="HB214">
        <v>0</v>
      </c>
      <c r="HC214">
        <v>0</v>
      </c>
      <c r="HD214">
        <v>0</v>
      </c>
      <c r="HE214">
        <v>0</v>
      </c>
      <c r="HF214">
        <v>0</v>
      </c>
      <c r="HG214">
        <v>0</v>
      </c>
      <c r="HH214">
        <v>0</v>
      </c>
      <c r="HI214">
        <v>0</v>
      </c>
      <c r="HJ214">
        <v>0</v>
      </c>
      <c r="HK214">
        <v>0</v>
      </c>
      <c r="HL214">
        <v>0</v>
      </c>
      <c r="HM214" t="str">
        <v/>
      </c>
    </row>
    <row r="215" spans="2:221" x14ac:dyDescent="0.35">
      <c r="B215" t="str" cm="1">
        <f t="array" ref="B215:CX215">TRANSPOSE(_xlfn._xlws.SORT(_xlfn._xlws.FILTER(initialConditions[initial_conditions_level]&amp;" | "&amp;initialConditions[initial_conditions_name],initialConditions[experiment_ID]=A215)))</f>
        <v xml:space="preserve"> | </v>
      </c>
      <c r="C215" t="str">
        <v xml:space="preserve">0 | </v>
      </c>
      <c r="D215" t="str">
        <v xml:space="preserve">0 | </v>
      </c>
      <c r="E215" t="str">
        <v xml:space="preserve">0 | </v>
      </c>
      <c r="F215" t="str">
        <v xml:space="preserve">0 | </v>
      </c>
      <c r="G215" t="str">
        <v xml:space="preserve">0 | </v>
      </c>
      <c r="H215" t="str">
        <v xml:space="preserve">0 | </v>
      </c>
      <c r="I215" t="str">
        <v xml:space="preserve">0 | </v>
      </c>
      <c r="J215" t="str">
        <v xml:space="preserve">0 | </v>
      </c>
      <c r="K215" t="str">
        <v xml:space="preserve">0 | </v>
      </c>
      <c r="L215" t="str">
        <v xml:space="preserve">0 | </v>
      </c>
      <c r="M215" t="str">
        <v xml:space="preserve">0 | </v>
      </c>
      <c r="N215" t="str">
        <v xml:space="preserve">0 | </v>
      </c>
      <c r="O215" t="str">
        <v xml:space="preserve">0 | </v>
      </c>
      <c r="P215" t="str">
        <v xml:space="preserve">0 | </v>
      </c>
      <c r="Q215" t="str">
        <v xml:space="preserve">0 | </v>
      </c>
      <c r="R215" t="str">
        <v xml:space="preserve">0 | </v>
      </c>
      <c r="S215" t="str">
        <v xml:space="preserve">0 | </v>
      </c>
      <c r="T215" t="str">
        <v xml:space="preserve">0 | </v>
      </c>
      <c r="U215" t="str">
        <v xml:space="preserve">0 | </v>
      </c>
      <c r="V215" t="str">
        <v xml:space="preserve">0 | </v>
      </c>
      <c r="W215" t="str">
        <v xml:space="preserve">0 | </v>
      </c>
      <c r="X215" t="str">
        <v xml:space="preserve">0 | </v>
      </c>
      <c r="Y215" t="str">
        <v xml:space="preserve">0 | </v>
      </c>
      <c r="Z215" t="str">
        <v xml:space="preserve">0 | </v>
      </c>
      <c r="AA215" t="str">
        <v xml:space="preserve">0 | </v>
      </c>
      <c r="AB215" t="str">
        <v xml:space="preserve">0 | </v>
      </c>
      <c r="AC215" t="str">
        <v xml:space="preserve">0 | </v>
      </c>
      <c r="AD215" t="str">
        <v xml:space="preserve">0 | </v>
      </c>
      <c r="AE215" t="str">
        <v xml:space="preserve">0 | </v>
      </c>
      <c r="AF215" t="str">
        <v xml:space="preserve">0 | </v>
      </c>
      <c r="AG215" t="str">
        <v xml:space="preserve">0 | </v>
      </c>
      <c r="AH215" t="str">
        <v xml:space="preserve">0 | </v>
      </c>
      <c r="AI215" t="str">
        <v xml:space="preserve">0 | </v>
      </c>
      <c r="AJ215" t="str">
        <v xml:space="preserve">0 | </v>
      </c>
      <c r="AK215" t="str">
        <v xml:space="preserve">0 | </v>
      </c>
      <c r="AL215" t="str">
        <v xml:space="preserve">0 | </v>
      </c>
      <c r="AM215" t="str">
        <v xml:space="preserve">0 | </v>
      </c>
      <c r="AN215" t="str">
        <v xml:space="preserve">0 | </v>
      </c>
      <c r="AO215" t="str">
        <v xml:space="preserve">0 | </v>
      </c>
      <c r="AP215" t="str">
        <v xml:space="preserve">0 | </v>
      </c>
      <c r="AQ215" t="str">
        <v xml:space="preserve">0 | </v>
      </c>
      <c r="AR215" t="str">
        <v xml:space="preserve">0 | </v>
      </c>
      <c r="AS215" t="str">
        <v xml:space="preserve">0 | </v>
      </c>
      <c r="AT215" t="str">
        <v xml:space="preserve">0 | </v>
      </c>
      <c r="AU215" t="str">
        <v xml:space="preserve">0 | </v>
      </c>
      <c r="AV215" t="str">
        <v xml:space="preserve">0 | </v>
      </c>
      <c r="AW215" t="str">
        <v xml:space="preserve">0 | </v>
      </c>
      <c r="AX215" t="str">
        <v xml:space="preserve">0 | </v>
      </c>
      <c r="AY215" t="str">
        <v xml:space="preserve">0 | </v>
      </c>
      <c r="AZ215" t="str">
        <v xml:space="preserve">0 | </v>
      </c>
      <c r="BA215" t="str">
        <v xml:space="preserve">0 | </v>
      </c>
      <c r="BB215" t="str">
        <v xml:space="preserve">0 | </v>
      </c>
      <c r="BC215" t="str">
        <v xml:space="preserve">0 | </v>
      </c>
      <c r="BD215" t="str">
        <v xml:space="preserve">0 | </v>
      </c>
      <c r="BE215" t="str">
        <v xml:space="preserve">0 | </v>
      </c>
      <c r="BF215" t="str">
        <v xml:space="preserve">0 | </v>
      </c>
      <c r="BG215" t="str">
        <v xml:space="preserve">0 | </v>
      </c>
      <c r="BH215" t="str">
        <v xml:space="preserve">0 | </v>
      </c>
      <c r="BI215" t="str">
        <v xml:space="preserve">0 | </v>
      </c>
      <c r="BJ215" t="str">
        <v xml:space="preserve">0 | </v>
      </c>
      <c r="BK215" t="str">
        <v xml:space="preserve">0 | </v>
      </c>
      <c r="BL215" t="str">
        <v xml:space="preserve">0 | </v>
      </c>
      <c r="BM215" t="str">
        <v xml:space="preserve">0 | </v>
      </c>
      <c r="BN215" t="str">
        <v xml:space="preserve">0 | </v>
      </c>
      <c r="BO215" t="str">
        <v xml:space="preserve">0 | </v>
      </c>
      <c r="BP215" t="str">
        <v xml:space="preserve">0 | </v>
      </c>
      <c r="BQ215" t="str">
        <v xml:space="preserve">0 | </v>
      </c>
      <c r="BR215" t="str">
        <v xml:space="preserve">0 | </v>
      </c>
      <c r="BS215" t="str">
        <v xml:space="preserve">0 | </v>
      </c>
      <c r="BT215" t="str">
        <v xml:space="preserve">0 | </v>
      </c>
      <c r="BU215" t="str">
        <v xml:space="preserve">0 | </v>
      </c>
      <c r="BV215" t="str">
        <v xml:space="preserve">0 | </v>
      </c>
      <c r="BW215" t="str">
        <v xml:space="preserve">0 | </v>
      </c>
      <c r="BX215" t="str">
        <v xml:space="preserve">0 | </v>
      </c>
      <c r="BY215" t="str">
        <v xml:space="preserve">0 | </v>
      </c>
      <c r="BZ215" t="str">
        <v xml:space="preserve">0 | </v>
      </c>
      <c r="CA215" t="str">
        <v xml:space="preserve">0 | </v>
      </c>
      <c r="CB215" t="str">
        <v xml:space="preserve">0 | </v>
      </c>
      <c r="CC215" t="str">
        <v xml:space="preserve">0 | </v>
      </c>
      <c r="CD215" t="str">
        <v xml:space="preserve">0 | </v>
      </c>
      <c r="CE215" t="str">
        <v xml:space="preserve">0 | </v>
      </c>
      <c r="CF215" t="str">
        <v xml:space="preserve">0 | </v>
      </c>
      <c r="CG215" t="str">
        <v xml:space="preserve">0 | </v>
      </c>
      <c r="CH215" t="str">
        <v xml:space="preserve">0 | </v>
      </c>
      <c r="CI215" t="str">
        <v xml:space="preserve">0 | </v>
      </c>
      <c r="CJ215" t="str">
        <v xml:space="preserve">0 | </v>
      </c>
      <c r="CK215" t="str">
        <v xml:space="preserve">0 | </v>
      </c>
      <c r="CL215" t="str">
        <v xml:space="preserve">0 | </v>
      </c>
      <c r="CM215" t="str">
        <v xml:space="preserve">0 | </v>
      </c>
      <c r="CN215" t="str">
        <v xml:space="preserve">0 | </v>
      </c>
      <c r="CO215" t="str">
        <v xml:space="preserve">0 | </v>
      </c>
      <c r="CP215" t="str">
        <v xml:space="preserve">0 | </v>
      </c>
      <c r="CQ215" t="str">
        <v xml:space="preserve">0 | </v>
      </c>
      <c r="CR215" t="str">
        <v xml:space="preserve">0 | </v>
      </c>
      <c r="CS215" t="str">
        <v xml:space="preserve">0 | </v>
      </c>
      <c r="CT215" t="str">
        <v xml:space="preserve">0 | </v>
      </c>
      <c r="CU215" t="str">
        <v xml:space="preserve">0 | </v>
      </c>
      <c r="CV215" t="str">
        <v xml:space="preserve">0 | </v>
      </c>
      <c r="CW215" t="str">
        <v xml:space="preserve">0 | </v>
      </c>
      <c r="CX215" t="str">
        <v xml:space="preserve">0 | </v>
      </c>
      <c r="DQ215" cm="1">
        <f t="array" ref="DQ215:HM215">TRANSPOSE(_xlfn._xlws.SORT(_xlfn._xlws.FILTER(initialConditions[initial_conditions_level],initialConditions[experiment_ID]=A215)))</f>
        <v>0</v>
      </c>
      <c r="DR215">
        <v>0</v>
      </c>
      <c r="DS215">
        <v>0</v>
      </c>
      <c r="DT215">
        <v>0</v>
      </c>
      <c r="DU215">
        <v>0</v>
      </c>
      <c r="DV215">
        <v>0</v>
      </c>
      <c r="DW215">
        <v>0</v>
      </c>
      <c r="DX215">
        <v>0</v>
      </c>
      <c r="DY215">
        <v>0</v>
      </c>
      <c r="DZ215">
        <v>0</v>
      </c>
      <c r="EA215">
        <v>0</v>
      </c>
      <c r="EB215">
        <v>0</v>
      </c>
      <c r="EC215">
        <v>0</v>
      </c>
      <c r="ED215">
        <v>0</v>
      </c>
      <c r="EE215">
        <v>0</v>
      </c>
      <c r="EF215">
        <v>0</v>
      </c>
      <c r="EG215">
        <v>0</v>
      </c>
      <c r="EH215">
        <v>0</v>
      </c>
      <c r="EI215">
        <v>0</v>
      </c>
      <c r="EJ215">
        <v>0</v>
      </c>
      <c r="EK215">
        <v>0</v>
      </c>
      <c r="EL215">
        <v>0</v>
      </c>
      <c r="EM215">
        <v>0</v>
      </c>
      <c r="EN215">
        <v>0</v>
      </c>
      <c r="EO215">
        <v>0</v>
      </c>
      <c r="EP215">
        <v>0</v>
      </c>
      <c r="EQ215">
        <v>0</v>
      </c>
      <c r="ER215">
        <v>0</v>
      </c>
      <c r="ES215">
        <v>0</v>
      </c>
      <c r="ET215">
        <v>0</v>
      </c>
      <c r="EU215">
        <v>0</v>
      </c>
      <c r="EV215">
        <v>0</v>
      </c>
      <c r="EW215">
        <v>0</v>
      </c>
      <c r="EX215">
        <v>0</v>
      </c>
      <c r="EY215">
        <v>0</v>
      </c>
      <c r="EZ215">
        <v>0</v>
      </c>
      <c r="FA215">
        <v>0</v>
      </c>
      <c r="FB215">
        <v>0</v>
      </c>
      <c r="FC215">
        <v>0</v>
      </c>
      <c r="FD215">
        <v>0</v>
      </c>
      <c r="FE215">
        <v>0</v>
      </c>
      <c r="FF215">
        <v>0</v>
      </c>
      <c r="FG215">
        <v>0</v>
      </c>
      <c r="FH215">
        <v>0</v>
      </c>
      <c r="FI215">
        <v>0</v>
      </c>
      <c r="FJ215">
        <v>0</v>
      </c>
      <c r="FK215">
        <v>0</v>
      </c>
      <c r="FL215">
        <v>0</v>
      </c>
      <c r="FM215">
        <v>0</v>
      </c>
      <c r="FN215">
        <v>0</v>
      </c>
      <c r="FO215">
        <v>0</v>
      </c>
      <c r="FP215">
        <v>0</v>
      </c>
      <c r="FQ215">
        <v>0</v>
      </c>
      <c r="FR215">
        <v>0</v>
      </c>
      <c r="FS215">
        <v>0</v>
      </c>
      <c r="FT215">
        <v>0</v>
      </c>
      <c r="FU215">
        <v>0</v>
      </c>
      <c r="FV215">
        <v>0</v>
      </c>
      <c r="FW215">
        <v>0</v>
      </c>
      <c r="FX215">
        <v>0</v>
      </c>
      <c r="FY215">
        <v>0</v>
      </c>
      <c r="FZ215">
        <v>0</v>
      </c>
      <c r="GA215">
        <v>0</v>
      </c>
      <c r="GB215">
        <v>0</v>
      </c>
      <c r="GC215">
        <v>0</v>
      </c>
      <c r="GD215">
        <v>0</v>
      </c>
      <c r="GE215">
        <v>0</v>
      </c>
      <c r="GF215">
        <v>0</v>
      </c>
      <c r="GG215">
        <v>0</v>
      </c>
      <c r="GH215">
        <v>0</v>
      </c>
      <c r="GI215">
        <v>0</v>
      </c>
      <c r="GJ215">
        <v>0</v>
      </c>
      <c r="GK215">
        <v>0</v>
      </c>
      <c r="GL215">
        <v>0</v>
      </c>
      <c r="GM215">
        <v>0</v>
      </c>
      <c r="GN215">
        <v>0</v>
      </c>
      <c r="GO215">
        <v>0</v>
      </c>
      <c r="GP215">
        <v>0</v>
      </c>
      <c r="GQ215">
        <v>0</v>
      </c>
      <c r="GR215">
        <v>0</v>
      </c>
      <c r="GS215">
        <v>0</v>
      </c>
      <c r="GT215">
        <v>0</v>
      </c>
      <c r="GU215">
        <v>0</v>
      </c>
      <c r="GV215">
        <v>0</v>
      </c>
      <c r="GW215">
        <v>0</v>
      </c>
      <c r="GX215">
        <v>0</v>
      </c>
      <c r="GY215">
        <v>0</v>
      </c>
      <c r="GZ215">
        <v>0</v>
      </c>
      <c r="HA215">
        <v>0</v>
      </c>
      <c r="HB215">
        <v>0</v>
      </c>
      <c r="HC215">
        <v>0</v>
      </c>
      <c r="HD215">
        <v>0</v>
      </c>
      <c r="HE215">
        <v>0</v>
      </c>
      <c r="HF215">
        <v>0</v>
      </c>
      <c r="HG215">
        <v>0</v>
      </c>
      <c r="HH215">
        <v>0</v>
      </c>
      <c r="HI215">
        <v>0</v>
      </c>
      <c r="HJ215">
        <v>0</v>
      </c>
      <c r="HK215">
        <v>0</v>
      </c>
      <c r="HL215">
        <v>0</v>
      </c>
      <c r="HM215" t="str">
        <v/>
      </c>
    </row>
    <row r="216" spans="2:221" x14ac:dyDescent="0.35">
      <c r="B216" t="str" cm="1">
        <f t="array" ref="B216:CX216">TRANSPOSE(_xlfn._xlws.SORT(_xlfn._xlws.FILTER(initialConditions[initial_conditions_level]&amp;" | "&amp;initialConditions[initial_conditions_name],initialConditions[experiment_ID]=A216)))</f>
        <v xml:space="preserve"> | </v>
      </c>
      <c r="C216" t="str">
        <v xml:space="preserve">0 | </v>
      </c>
      <c r="D216" t="str">
        <v xml:space="preserve">0 | </v>
      </c>
      <c r="E216" t="str">
        <v xml:space="preserve">0 | </v>
      </c>
      <c r="F216" t="str">
        <v xml:space="preserve">0 | </v>
      </c>
      <c r="G216" t="str">
        <v xml:space="preserve">0 | </v>
      </c>
      <c r="H216" t="str">
        <v xml:space="preserve">0 | </v>
      </c>
      <c r="I216" t="str">
        <v xml:space="preserve">0 | </v>
      </c>
      <c r="J216" t="str">
        <v xml:space="preserve">0 | </v>
      </c>
      <c r="K216" t="str">
        <v xml:space="preserve">0 | </v>
      </c>
      <c r="L216" t="str">
        <v xml:space="preserve">0 | </v>
      </c>
      <c r="M216" t="str">
        <v xml:space="preserve">0 | </v>
      </c>
      <c r="N216" t="str">
        <v xml:space="preserve">0 | </v>
      </c>
      <c r="O216" t="str">
        <v xml:space="preserve">0 | </v>
      </c>
      <c r="P216" t="str">
        <v xml:space="preserve">0 | </v>
      </c>
      <c r="Q216" t="str">
        <v xml:space="preserve">0 | </v>
      </c>
      <c r="R216" t="str">
        <v xml:space="preserve">0 | </v>
      </c>
      <c r="S216" t="str">
        <v xml:space="preserve">0 | </v>
      </c>
      <c r="T216" t="str">
        <v xml:space="preserve">0 | </v>
      </c>
      <c r="U216" t="str">
        <v xml:space="preserve">0 | </v>
      </c>
      <c r="V216" t="str">
        <v xml:space="preserve">0 | </v>
      </c>
      <c r="W216" t="str">
        <v xml:space="preserve">0 | </v>
      </c>
      <c r="X216" t="str">
        <v xml:space="preserve">0 | </v>
      </c>
      <c r="Y216" t="str">
        <v xml:space="preserve">0 | </v>
      </c>
      <c r="Z216" t="str">
        <v xml:space="preserve">0 | </v>
      </c>
      <c r="AA216" t="str">
        <v xml:space="preserve">0 | </v>
      </c>
      <c r="AB216" t="str">
        <v xml:space="preserve">0 | </v>
      </c>
      <c r="AC216" t="str">
        <v xml:space="preserve">0 | </v>
      </c>
      <c r="AD216" t="str">
        <v xml:space="preserve">0 | </v>
      </c>
      <c r="AE216" t="str">
        <v xml:space="preserve">0 | </v>
      </c>
      <c r="AF216" t="str">
        <v xml:space="preserve">0 | </v>
      </c>
      <c r="AG216" t="str">
        <v xml:space="preserve">0 | </v>
      </c>
      <c r="AH216" t="str">
        <v xml:space="preserve">0 | </v>
      </c>
      <c r="AI216" t="str">
        <v xml:space="preserve">0 | </v>
      </c>
      <c r="AJ216" t="str">
        <v xml:space="preserve">0 | </v>
      </c>
      <c r="AK216" t="str">
        <v xml:space="preserve">0 | </v>
      </c>
      <c r="AL216" t="str">
        <v xml:space="preserve">0 | </v>
      </c>
      <c r="AM216" t="str">
        <v xml:space="preserve">0 | </v>
      </c>
      <c r="AN216" t="str">
        <v xml:space="preserve">0 | </v>
      </c>
      <c r="AO216" t="str">
        <v xml:space="preserve">0 | </v>
      </c>
      <c r="AP216" t="str">
        <v xml:space="preserve">0 | </v>
      </c>
      <c r="AQ216" t="str">
        <v xml:space="preserve">0 | </v>
      </c>
      <c r="AR216" t="str">
        <v xml:space="preserve">0 | </v>
      </c>
      <c r="AS216" t="str">
        <v xml:space="preserve">0 | </v>
      </c>
      <c r="AT216" t="str">
        <v xml:space="preserve">0 | </v>
      </c>
      <c r="AU216" t="str">
        <v xml:space="preserve">0 | </v>
      </c>
      <c r="AV216" t="str">
        <v xml:space="preserve">0 | </v>
      </c>
      <c r="AW216" t="str">
        <v xml:space="preserve">0 | </v>
      </c>
      <c r="AX216" t="str">
        <v xml:space="preserve">0 | </v>
      </c>
      <c r="AY216" t="str">
        <v xml:space="preserve">0 | </v>
      </c>
      <c r="AZ216" t="str">
        <v xml:space="preserve">0 | </v>
      </c>
      <c r="BA216" t="str">
        <v xml:space="preserve">0 | </v>
      </c>
      <c r="BB216" t="str">
        <v xml:space="preserve">0 | </v>
      </c>
      <c r="BC216" t="str">
        <v xml:space="preserve">0 | </v>
      </c>
      <c r="BD216" t="str">
        <v xml:space="preserve">0 | </v>
      </c>
      <c r="BE216" t="str">
        <v xml:space="preserve">0 | </v>
      </c>
      <c r="BF216" t="str">
        <v xml:space="preserve">0 | </v>
      </c>
      <c r="BG216" t="str">
        <v xml:space="preserve">0 | </v>
      </c>
      <c r="BH216" t="str">
        <v xml:space="preserve">0 | </v>
      </c>
      <c r="BI216" t="str">
        <v xml:space="preserve">0 | </v>
      </c>
      <c r="BJ216" t="str">
        <v xml:space="preserve">0 | </v>
      </c>
      <c r="BK216" t="str">
        <v xml:space="preserve">0 | </v>
      </c>
      <c r="BL216" t="str">
        <v xml:space="preserve">0 | </v>
      </c>
      <c r="BM216" t="str">
        <v xml:space="preserve">0 | </v>
      </c>
      <c r="BN216" t="str">
        <v xml:space="preserve">0 | </v>
      </c>
      <c r="BO216" t="str">
        <v xml:space="preserve">0 | </v>
      </c>
      <c r="BP216" t="str">
        <v xml:space="preserve">0 | </v>
      </c>
      <c r="BQ216" t="str">
        <v xml:space="preserve">0 | </v>
      </c>
      <c r="BR216" t="str">
        <v xml:space="preserve">0 | </v>
      </c>
      <c r="BS216" t="str">
        <v xml:space="preserve">0 | </v>
      </c>
      <c r="BT216" t="str">
        <v xml:space="preserve">0 | </v>
      </c>
      <c r="BU216" t="str">
        <v xml:space="preserve">0 | </v>
      </c>
      <c r="BV216" t="str">
        <v xml:space="preserve">0 | </v>
      </c>
      <c r="BW216" t="str">
        <v xml:space="preserve">0 | </v>
      </c>
      <c r="BX216" t="str">
        <v xml:space="preserve">0 | </v>
      </c>
      <c r="BY216" t="str">
        <v xml:space="preserve">0 | </v>
      </c>
      <c r="BZ216" t="str">
        <v xml:space="preserve">0 | </v>
      </c>
      <c r="CA216" t="str">
        <v xml:space="preserve">0 | </v>
      </c>
      <c r="CB216" t="str">
        <v xml:space="preserve">0 | </v>
      </c>
      <c r="CC216" t="str">
        <v xml:space="preserve">0 | </v>
      </c>
      <c r="CD216" t="str">
        <v xml:space="preserve">0 | </v>
      </c>
      <c r="CE216" t="str">
        <v xml:space="preserve">0 | </v>
      </c>
      <c r="CF216" t="str">
        <v xml:space="preserve">0 | </v>
      </c>
      <c r="CG216" t="str">
        <v xml:space="preserve">0 | </v>
      </c>
      <c r="CH216" t="str">
        <v xml:space="preserve">0 | </v>
      </c>
      <c r="CI216" t="str">
        <v xml:space="preserve">0 | </v>
      </c>
      <c r="CJ216" t="str">
        <v xml:space="preserve">0 | </v>
      </c>
      <c r="CK216" t="str">
        <v xml:space="preserve">0 | </v>
      </c>
      <c r="CL216" t="str">
        <v xml:space="preserve">0 | </v>
      </c>
      <c r="CM216" t="str">
        <v xml:space="preserve">0 | </v>
      </c>
      <c r="CN216" t="str">
        <v xml:space="preserve">0 | </v>
      </c>
      <c r="CO216" t="str">
        <v xml:space="preserve">0 | </v>
      </c>
      <c r="CP216" t="str">
        <v xml:space="preserve">0 | </v>
      </c>
      <c r="CQ216" t="str">
        <v xml:space="preserve">0 | </v>
      </c>
      <c r="CR216" t="str">
        <v xml:space="preserve">0 | </v>
      </c>
      <c r="CS216" t="str">
        <v xml:space="preserve">0 | </v>
      </c>
      <c r="CT216" t="str">
        <v xml:space="preserve">0 | </v>
      </c>
      <c r="CU216" t="str">
        <v xml:space="preserve">0 | </v>
      </c>
      <c r="CV216" t="str">
        <v xml:space="preserve">0 | </v>
      </c>
      <c r="CW216" t="str">
        <v xml:space="preserve">0 | </v>
      </c>
      <c r="CX216" t="str">
        <v xml:space="preserve">0 | </v>
      </c>
      <c r="DQ216" cm="1">
        <f t="array" ref="DQ216:HM216">TRANSPOSE(_xlfn._xlws.SORT(_xlfn._xlws.FILTER(initialConditions[initial_conditions_level],initialConditions[experiment_ID]=A216)))</f>
        <v>0</v>
      </c>
      <c r="DR216">
        <v>0</v>
      </c>
      <c r="DS216">
        <v>0</v>
      </c>
      <c r="DT216">
        <v>0</v>
      </c>
      <c r="DU216">
        <v>0</v>
      </c>
      <c r="DV216">
        <v>0</v>
      </c>
      <c r="DW216">
        <v>0</v>
      </c>
      <c r="DX216">
        <v>0</v>
      </c>
      <c r="DY216">
        <v>0</v>
      </c>
      <c r="DZ216">
        <v>0</v>
      </c>
      <c r="EA216">
        <v>0</v>
      </c>
      <c r="EB216">
        <v>0</v>
      </c>
      <c r="EC216">
        <v>0</v>
      </c>
      <c r="ED216">
        <v>0</v>
      </c>
      <c r="EE216">
        <v>0</v>
      </c>
      <c r="EF216">
        <v>0</v>
      </c>
      <c r="EG216">
        <v>0</v>
      </c>
      <c r="EH216">
        <v>0</v>
      </c>
      <c r="EI216">
        <v>0</v>
      </c>
      <c r="EJ216">
        <v>0</v>
      </c>
      <c r="EK216">
        <v>0</v>
      </c>
      <c r="EL216">
        <v>0</v>
      </c>
      <c r="EM216">
        <v>0</v>
      </c>
      <c r="EN216">
        <v>0</v>
      </c>
      <c r="EO216">
        <v>0</v>
      </c>
      <c r="EP216">
        <v>0</v>
      </c>
      <c r="EQ216">
        <v>0</v>
      </c>
      <c r="ER216">
        <v>0</v>
      </c>
      <c r="ES216">
        <v>0</v>
      </c>
      <c r="ET216">
        <v>0</v>
      </c>
      <c r="EU216">
        <v>0</v>
      </c>
      <c r="EV216">
        <v>0</v>
      </c>
      <c r="EW216">
        <v>0</v>
      </c>
      <c r="EX216">
        <v>0</v>
      </c>
      <c r="EY216">
        <v>0</v>
      </c>
      <c r="EZ216">
        <v>0</v>
      </c>
      <c r="FA216">
        <v>0</v>
      </c>
      <c r="FB216">
        <v>0</v>
      </c>
      <c r="FC216">
        <v>0</v>
      </c>
      <c r="FD216">
        <v>0</v>
      </c>
      <c r="FE216">
        <v>0</v>
      </c>
      <c r="FF216">
        <v>0</v>
      </c>
      <c r="FG216">
        <v>0</v>
      </c>
      <c r="FH216">
        <v>0</v>
      </c>
      <c r="FI216">
        <v>0</v>
      </c>
      <c r="FJ216">
        <v>0</v>
      </c>
      <c r="FK216">
        <v>0</v>
      </c>
      <c r="FL216">
        <v>0</v>
      </c>
      <c r="FM216">
        <v>0</v>
      </c>
      <c r="FN216">
        <v>0</v>
      </c>
      <c r="FO216">
        <v>0</v>
      </c>
      <c r="FP216">
        <v>0</v>
      </c>
      <c r="FQ216">
        <v>0</v>
      </c>
      <c r="FR216">
        <v>0</v>
      </c>
      <c r="FS216">
        <v>0</v>
      </c>
      <c r="FT216">
        <v>0</v>
      </c>
      <c r="FU216">
        <v>0</v>
      </c>
      <c r="FV216">
        <v>0</v>
      </c>
      <c r="FW216">
        <v>0</v>
      </c>
      <c r="FX216">
        <v>0</v>
      </c>
      <c r="FY216">
        <v>0</v>
      </c>
      <c r="FZ216">
        <v>0</v>
      </c>
      <c r="GA216">
        <v>0</v>
      </c>
      <c r="GB216">
        <v>0</v>
      </c>
      <c r="GC216">
        <v>0</v>
      </c>
      <c r="GD216">
        <v>0</v>
      </c>
      <c r="GE216">
        <v>0</v>
      </c>
      <c r="GF216">
        <v>0</v>
      </c>
      <c r="GG216">
        <v>0</v>
      </c>
      <c r="GH216">
        <v>0</v>
      </c>
      <c r="GI216">
        <v>0</v>
      </c>
      <c r="GJ216">
        <v>0</v>
      </c>
      <c r="GK216">
        <v>0</v>
      </c>
      <c r="GL216">
        <v>0</v>
      </c>
      <c r="GM216">
        <v>0</v>
      </c>
      <c r="GN216">
        <v>0</v>
      </c>
      <c r="GO216">
        <v>0</v>
      </c>
      <c r="GP216">
        <v>0</v>
      </c>
      <c r="GQ216">
        <v>0</v>
      </c>
      <c r="GR216">
        <v>0</v>
      </c>
      <c r="GS216">
        <v>0</v>
      </c>
      <c r="GT216">
        <v>0</v>
      </c>
      <c r="GU216">
        <v>0</v>
      </c>
      <c r="GV216">
        <v>0</v>
      </c>
      <c r="GW216">
        <v>0</v>
      </c>
      <c r="GX216">
        <v>0</v>
      </c>
      <c r="GY216">
        <v>0</v>
      </c>
      <c r="GZ216">
        <v>0</v>
      </c>
      <c r="HA216">
        <v>0</v>
      </c>
      <c r="HB216">
        <v>0</v>
      </c>
      <c r="HC216">
        <v>0</v>
      </c>
      <c r="HD216">
        <v>0</v>
      </c>
      <c r="HE216">
        <v>0</v>
      </c>
      <c r="HF216">
        <v>0</v>
      </c>
      <c r="HG216">
        <v>0</v>
      </c>
      <c r="HH216">
        <v>0</v>
      </c>
      <c r="HI216">
        <v>0</v>
      </c>
      <c r="HJ216">
        <v>0</v>
      </c>
      <c r="HK216">
        <v>0</v>
      </c>
      <c r="HL216">
        <v>0</v>
      </c>
      <c r="HM216" t="str">
        <v/>
      </c>
    </row>
    <row r="217" spans="2:221" x14ac:dyDescent="0.35">
      <c r="B217" t="str" cm="1">
        <f t="array" ref="B217:CX217">TRANSPOSE(_xlfn._xlws.SORT(_xlfn._xlws.FILTER(initialConditions[initial_conditions_level]&amp;" | "&amp;initialConditions[initial_conditions_name],initialConditions[experiment_ID]=A217)))</f>
        <v xml:space="preserve"> | </v>
      </c>
      <c r="C217" t="str">
        <v xml:space="preserve">0 | </v>
      </c>
      <c r="D217" t="str">
        <v xml:space="preserve">0 | </v>
      </c>
      <c r="E217" t="str">
        <v xml:space="preserve">0 | </v>
      </c>
      <c r="F217" t="str">
        <v xml:space="preserve">0 | </v>
      </c>
      <c r="G217" t="str">
        <v xml:space="preserve">0 | </v>
      </c>
      <c r="H217" t="str">
        <v xml:space="preserve">0 | </v>
      </c>
      <c r="I217" t="str">
        <v xml:space="preserve">0 | </v>
      </c>
      <c r="J217" t="str">
        <v xml:space="preserve">0 | </v>
      </c>
      <c r="K217" t="str">
        <v xml:space="preserve">0 | </v>
      </c>
      <c r="L217" t="str">
        <v xml:space="preserve">0 | </v>
      </c>
      <c r="M217" t="str">
        <v xml:space="preserve">0 | </v>
      </c>
      <c r="N217" t="str">
        <v xml:space="preserve">0 | </v>
      </c>
      <c r="O217" t="str">
        <v xml:space="preserve">0 | </v>
      </c>
      <c r="P217" t="str">
        <v xml:space="preserve">0 | </v>
      </c>
      <c r="Q217" t="str">
        <v xml:space="preserve">0 | </v>
      </c>
      <c r="R217" t="str">
        <v xml:space="preserve">0 | </v>
      </c>
      <c r="S217" t="str">
        <v xml:space="preserve">0 | </v>
      </c>
      <c r="T217" t="str">
        <v xml:space="preserve">0 | </v>
      </c>
      <c r="U217" t="str">
        <v xml:space="preserve">0 | </v>
      </c>
      <c r="V217" t="str">
        <v xml:space="preserve">0 | </v>
      </c>
      <c r="W217" t="str">
        <v xml:space="preserve">0 | </v>
      </c>
      <c r="X217" t="str">
        <v xml:space="preserve">0 | </v>
      </c>
      <c r="Y217" t="str">
        <v xml:space="preserve">0 | </v>
      </c>
      <c r="Z217" t="str">
        <v xml:space="preserve">0 | </v>
      </c>
      <c r="AA217" t="str">
        <v xml:space="preserve">0 | </v>
      </c>
      <c r="AB217" t="str">
        <v xml:space="preserve">0 | </v>
      </c>
      <c r="AC217" t="str">
        <v xml:space="preserve">0 | </v>
      </c>
      <c r="AD217" t="str">
        <v xml:space="preserve">0 | </v>
      </c>
      <c r="AE217" t="str">
        <v xml:space="preserve">0 | </v>
      </c>
      <c r="AF217" t="str">
        <v xml:space="preserve">0 | </v>
      </c>
      <c r="AG217" t="str">
        <v xml:space="preserve">0 | </v>
      </c>
      <c r="AH217" t="str">
        <v xml:space="preserve">0 | </v>
      </c>
      <c r="AI217" t="str">
        <v xml:space="preserve">0 | </v>
      </c>
      <c r="AJ217" t="str">
        <v xml:space="preserve">0 | </v>
      </c>
      <c r="AK217" t="str">
        <v xml:space="preserve">0 | </v>
      </c>
      <c r="AL217" t="str">
        <v xml:space="preserve">0 | </v>
      </c>
      <c r="AM217" t="str">
        <v xml:space="preserve">0 | </v>
      </c>
      <c r="AN217" t="str">
        <v xml:space="preserve">0 | </v>
      </c>
      <c r="AO217" t="str">
        <v xml:space="preserve">0 | </v>
      </c>
      <c r="AP217" t="str">
        <v xml:space="preserve">0 | </v>
      </c>
      <c r="AQ217" t="str">
        <v xml:space="preserve">0 | </v>
      </c>
      <c r="AR217" t="str">
        <v xml:space="preserve">0 | </v>
      </c>
      <c r="AS217" t="str">
        <v xml:space="preserve">0 | </v>
      </c>
      <c r="AT217" t="str">
        <v xml:space="preserve">0 | </v>
      </c>
      <c r="AU217" t="str">
        <v xml:space="preserve">0 | </v>
      </c>
      <c r="AV217" t="str">
        <v xml:space="preserve">0 | </v>
      </c>
      <c r="AW217" t="str">
        <v xml:space="preserve">0 | </v>
      </c>
      <c r="AX217" t="str">
        <v xml:space="preserve">0 | </v>
      </c>
      <c r="AY217" t="str">
        <v xml:space="preserve">0 | </v>
      </c>
      <c r="AZ217" t="str">
        <v xml:space="preserve">0 | </v>
      </c>
      <c r="BA217" t="str">
        <v xml:space="preserve">0 | </v>
      </c>
      <c r="BB217" t="str">
        <v xml:space="preserve">0 | </v>
      </c>
      <c r="BC217" t="str">
        <v xml:space="preserve">0 | </v>
      </c>
      <c r="BD217" t="str">
        <v xml:space="preserve">0 | </v>
      </c>
      <c r="BE217" t="str">
        <v xml:space="preserve">0 | </v>
      </c>
      <c r="BF217" t="str">
        <v xml:space="preserve">0 | </v>
      </c>
      <c r="BG217" t="str">
        <v xml:space="preserve">0 | </v>
      </c>
      <c r="BH217" t="str">
        <v xml:space="preserve">0 | </v>
      </c>
      <c r="BI217" t="str">
        <v xml:space="preserve">0 | </v>
      </c>
      <c r="BJ217" t="str">
        <v xml:space="preserve">0 | </v>
      </c>
      <c r="BK217" t="str">
        <v xml:space="preserve">0 | </v>
      </c>
      <c r="BL217" t="str">
        <v xml:space="preserve">0 | </v>
      </c>
      <c r="BM217" t="str">
        <v xml:space="preserve">0 | </v>
      </c>
      <c r="BN217" t="str">
        <v xml:space="preserve">0 | </v>
      </c>
      <c r="BO217" t="str">
        <v xml:space="preserve">0 | </v>
      </c>
      <c r="BP217" t="str">
        <v xml:space="preserve">0 | </v>
      </c>
      <c r="BQ217" t="str">
        <v xml:space="preserve">0 | </v>
      </c>
      <c r="BR217" t="str">
        <v xml:space="preserve">0 | </v>
      </c>
      <c r="BS217" t="str">
        <v xml:space="preserve">0 | </v>
      </c>
      <c r="BT217" t="str">
        <v xml:space="preserve">0 | </v>
      </c>
      <c r="BU217" t="str">
        <v xml:space="preserve">0 | </v>
      </c>
      <c r="BV217" t="str">
        <v xml:space="preserve">0 | </v>
      </c>
      <c r="BW217" t="str">
        <v xml:space="preserve">0 | </v>
      </c>
      <c r="BX217" t="str">
        <v xml:space="preserve">0 | </v>
      </c>
      <c r="BY217" t="str">
        <v xml:space="preserve">0 | </v>
      </c>
      <c r="BZ217" t="str">
        <v xml:space="preserve">0 | </v>
      </c>
      <c r="CA217" t="str">
        <v xml:space="preserve">0 | </v>
      </c>
      <c r="CB217" t="str">
        <v xml:space="preserve">0 | </v>
      </c>
      <c r="CC217" t="str">
        <v xml:space="preserve">0 | </v>
      </c>
      <c r="CD217" t="str">
        <v xml:space="preserve">0 | </v>
      </c>
      <c r="CE217" t="str">
        <v xml:space="preserve">0 | </v>
      </c>
      <c r="CF217" t="str">
        <v xml:space="preserve">0 | </v>
      </c>
      <c r="CG217" t="str">
        <v xml:space="preserve">0 | </v>
      </c>
      <c r="CH217" t="str">
        <v xml:space="preserve">0 | </v>
      </c>
      <c r="CI217" t="str">
        <v xml:space="preserve">0 | </v>
      </c>
      <c r="CJ217" t="str">
        <v xml:space="preserve">0 | </v>
      </c>
      <c r="CK217" t="str">
        <v xml:space="preserve">0 | </v>
      </c>
      <c r="CL217" t="str">
        <v xml:space="preserve">0 | </v>
      </c>
      <c r="CM217" t="str">
        <v xml:space="preserve">0 | </v>
      </c>
      <c r="CN217" t="str">
        <v xml:space="preserve">0 | </v>
      </c>
      <c r="CO217" t="str">
        <v xml:space="preserve">0 | </v>
      </c>
      <c r="CP217" t="str">
        <v xml:space="preserve">0 | </v>
      </c>
      <c r="CQ217" t="str">
        <v xml:space="preserve">0 | </v>
      </c>
      <c r="CR217" t="str">
        <v xml:space="preserve">0 | </v>
      </c>
      <c r="CS217" t="str">
        <v xml:space="preserve">0 | </v>
      </c>
      <c r="CT217" t="str">
        <v xml:space="preserve">0 | </v>
      </c>
      <c r="CU217" t="str">
        <v xml:space="preserve">0 | </v>
      </c>
      <c r="CV217" t="str">
        <v xml:space="preserve">0 | </v>
      </c>
      <c r="CW217" t="str">
        <v xml:space="preserve">0 | </v>
      </c>
      <c r="CX217" t="str">
        <v xml:space="preserve">0 | </v>
      </c>
      <c r="DQ217" cm="1">
        <f t="array" ref="DQ217:HM217">TRANSPOSE(_xlfn._xlws.SORT(_xlfn._xlws.FILTER(initialConditions[initial_conditions_level],initialConditions[experiment_ID]=A217)))</f>
        <v>0</v>
      </c>
      <c r="DR217">
        <v>0</v>
      </c>
      <c r="DS217">
        <v>0</v>
      </c>
      <c r="DT217">
        <v>0</v>
      </c>
      <c r="DU217">
        <v>0</v>
      </c>
      <c r="DV217">
        <v>0</v>
      </c>
      <c r="DW217">
        <v>0</v>
      </c>
      <c r="DX217">
        <v>0</v>
      </c>
      <c r="DY217">
        <v>0</v>
      </c>
      <c r="DZ217">
        <v>0</v>
      </c>
      <c r="EA217">
        <v>0</v>
      </c>
      <c r="EB217">
        <v>0</v>
      </c>
      <c r="EC217">
        <v>0</v>
      </c>
      <c r="ED217">
        <v>0</v>
      </c>
      <c r="EE217">
        <v>0</v>
      </c>
      <c r="EF217">
        <v>0</v>
      </c>
      <c r="EG217">
        <v>0</v>
      </c>
      <c r="EH217">
        <v>0</v>
      </c>
      <c r="EI217">
        <v>0</v>
      </c>
      <c r="EJ217">
        <v>0</v>
      </c>
      <c r="EK217">
        <v>0</v>
      </c>
      <c r="EL217">
        <v>0</v>
      </c>
      <c r="EM217">
        <v>0</v>
      </c>
      <c r="EN217">
        <v>0</v>
      </c>
      <c r="EO217">
        <v>0</v>
      </c>
      <c r="EP217">
        <v>0</v>
      </c>
      <c r="EQ217">
        <v>0</v>
      </c>
      <c r="ER217">
        <v>0</v>
      </c>
      <c r="ES217">
        <v>0</v>
      </c>
      <c r="ET217">
        <v>0</v>
      </c>
      <c r="EU217">
        <v>0</v>
      </c>
      <c r="EV217">
        <v>0</v>
      </c>
      <c r="EW217">
        <v>0</v>
      </c>
      <c r="EX217">
        <v>0</v>
      </c>
      <c r="EY217">
        <v>0</v>
      </c>
      <c r="EZ217">
        <v>0</v>
      </c>
      <c r="FA217">
        <v>0</v>
      </c>
      <c r="FB217">
        <v>0</v>
      </c>
      <c r="FC217">
        <v>0</v>
      </c>
      <c r="FD217">
        <v>0</v>
      </c>
      <c r="FE217">
        <v>0</v>
      </c>
      <c r="FF217">
        <v>0</v>
      </c>
      <c r="FG217">
        <v>0</v>
      </c>
      <c r="FH217">
        <v>0</v>
      </c>
      <c r="FI217">
        <v>0</v>
      </c>
      <c r="FJ217">
        <v>0</v>
      </c>
      <c r="FK217">
        <v>0</v>
      </c>
      <c r="FL217">
        <v>0</v>
      </c>
      <c r="FM217">
        <v>0</v>
      </c>
      <c r="FN217">
        <v>0</v>
      </c>
      <c r="FO217">
        <v>0</v>
      </c>
      <c r="FP217">
        <v>0</v>
      </c>
      <c r="FQ217">
        <v>0</v>
      </c>
      <c r="FR217">
        <v>0</v>
      </c>
      <c r="FS217">
        <v>0</v>
      </c>
      <c r="FT217">
        <v>0</v>
      </c>
      <c r="FU217">
        <v>0</v>
      </c>
      <c r="FV217">
        <v>0</v>
      </c>
      <c r="FW217">
        <v>0</v>
      </c>
      <c r="FX217">
        <v>0</v>
      </c>
      <c r="FY217">
        <v>0</v>
      </c>
      <c r="FZ217">
        <v>0</v>
      </c>
      <c r="GA217">
        <v>0</v>
      </c>
      <c r="GB217">
        <v>0</v>
      </c>
      <c r="GC217">
        <v>0</v>
      </c>
      <c r="GD217">
        <v>0</v>
      </c>
      <c r="GE217">
        <v>0</v>
      </c>
      <c r="GF217">
        <v>0</v>
      </c>
      <c r="GG217">
        <v>0</v>
      </c>
      <c r="GH217">
        <v>0</v>
      </c>
      <c r="GI217">
        <v>0</v>
      </c>
      <c r="GJ217">
        <v>0</v>
      </c>
      <c r="GK217">
        <v>0</v>
      </c>
      <c r="GL217">
        <v>0</v>
      </c>
      <c r="GM217">
        <v>0</v>
      </c>
      <c r="GN217">
        <v>0</v>
      </c>
      <c r="GO217">
        <v>0</v>
      </c>
      <c r="GP217">
        <v>0</v>
      </c>
      <c r="GQ217">
        <v>0</v>
      </c>
      <c r="GR217">
        <v>0</v>
      </c>
      <c r="GS217">
        <v>0</v>
      </c>
      <c r="GT217">
        <v>0</v>
      </c>
      <c r="GU217">
        <v>0</v>
      </c>
      <c r="GV217">
        <v>0</v>
      </c>
      <c r="GW217">
        <v>0</v>
      </c>
      <c r="GX217">
        <v>0</v>
      </c>
      <c r="GY217">
        <v>0</v>
      </c>
      <c r="GZ217">
        <v>0</v>
      </c>
      <c r="HA217">
        <v>0</v>
      </c>
      <c r="HB217">
        <v>0</v>
      </c>
      <c r="HC217">
        <v>0</v>
      </c>
      <c r="HD217">
        <v>0</v>
      </c>
      <c r="HE217">
        <v>0</v>
      </c>
      <c r="HF217">
        <v>0</v>
      </c>
      <c r="HG217">
        <v>0</v>
      </c>
      <c r="HH217">
        <v>0</v>
      </c>
      <c r="HI217">
        <v>0</v>
      </c>
      <c r="HJ217">
        <v>0</v>
      </c>
      <c r="HK217">
        <v>0</v>
      </c>
      <c r="HL217">
        <v>0</v>
      </c>
      <c r="HM217" t="str">
        <v/>
      </c>
    </row>
    <row r="218" spans="2:221" x14ac:dyDescent="0.35">
      <c r="B218" t="str" cm="1">
        <f t="array" ref="B218:CX218">TRANSPOSE(_xlfn._xlws.SORT(_xlfn._xlws.FILTER(initialConditions[initial_conditions_level]&amp;" | "&amp;initialConditions[initial_conditions_name],initialConditions[experiment_ID]=A218)))</f>
        <v xml:space="preserve"> | </v>
      </c>
      <c r="C218" t="str">
        <v xml:space="preserve">0 | </v>
      </c>
      <c r="D218" t="str">
        <v xml:space="preserve">0 | </v>
      </c>
      <c r="E218" t="str">
        <v xml:space="preserve">0 | </v>
      </c>
      <c r="F218" t="str">
        <v xml:space="preserve">0 | </v>
      </c>
      <c r="G218" t="str">
        <v xml:space="preserve">0 | </v>
      </c>
      <c r="H218" t="str">
        <v xml:space="preserve">0 | </v>
      </c>
      <c r="I218" t="str">
        <v xml:space="preserve">0 | </v>
      </c>
      <c r="J218" t="str">
        <v xml:space="preserve">0 | </v>
      </c>
      <c r="K218" t="str">
        <v xml:space="preserve">0 | </v>
      </c>
      <c r="L218" t="str">
        <v xml:space="preserve">0 | </v>
      </c>
      <c r="M218" t="str">
        <v xml:space="preserve">0 | </v>
      </c>
      <c r="N218" t="str">
        <v xml:space="preserve">0 | </v>
      </c>
      <c r="O218" t="str">
        <v xml:space="preserve">0 | </v>
      </c>
      <c r="P218" t="str">
        <v xml:space="preserve">0 | </v>
      </c>
      <c r="Q218" t="str">
        <v xml:space="preserve">0 | </v>
      </c>
      <c r="R218" t="str">
        <v xml:space="preserve">0 | </v>
      </c>
      <c r="S218" t="str">
        <v xml:space="preserve">0 | </v>
      </c>
      <c r="T218" t="str">
        <v xml:space="preserve">0 | </v>
      </c>
      <c r="U218" t="str">
        <v xml:space="preserve">0 | </v>
      </c>
      <c r="V218" t="str">
        <v xml:space="preserve">0 | </v>
      </c>
      <c r="W218" t="str">
        <v xml:space="preserve">0 | </v>
      </c>
      <c r="X218" t="str">
        <v xml:space="preserve">0 | </v>
      </c>
      <c r="Y218" t="str">
        <v xml:space="preserve">0 | </v>
      </c>
      <c r="Z218" t="str">
        <v xml:space="preserve">0 | </v>
      </c>
      <c r="AA218" t="str">
        <v xml:space="preserve">0 | </v>
      </c>
      <c r="AB218" t="str">
        <v xml:space="preserve">0 | </v>
      </c>
      <c r="AC218" t="str">
        <v xml:space="preserve">0 | </v>
      </c>
      <c r="AD218" t="str">
        <v xml:space="preserve">0 | </v>
      </c>
      <c r="AE218" t="str">
        <v xml:space="preserve">0 | </v>
      </c>
      <c r="AF218" t="str">
        <v xml:space="preserve">0 | </v>
      </c>
      <c r="AG218" t="str">
        <v xml:space="preserve">0 | </v>
      </c>
      <c r="AH218" t="str">
        <v xml:space="preserve">0 | </v>
      </c>
      <c r="AI218" t="str">
        <v xml:space="preserve">0 | </v>
      </c>
      <c r="AJ218" t="str">
        <v xml:space="preserve">0 | </v>
      </c>
      <c r="AK218" t="str">
        <v xml:space="preserve">0 | </v>
      </c>
      <c r="AL218" t="str">
        <v xml:space="preserve">0 | </v>
      </c>
      <c r="AM218" t="str">
        <v xml:space="preserve">0 | </v>
      </c>
      <c r="AN218" t="str">
        <v xml:space="preserve">0 | </v>
      </c>
      <c r="AO218" t="str">
        <v xml:space="preserve">0 | </v>
      </c>
      <c r="AP218" t="str">
        <v xml:space="preserve">0 | </v>
      </c>
      <c r="AQ218" t="str">
        <v xml:space="preserve">0 | </v>
      </c>
      <c r="AR218" t="str">
        <v xml:space="preserve">0 | </v>
      </c>
      <c r="AS218" t="str">
        <v xml:space="preserve">0 | </v>
      </c>
      <c r="AT218" t="str">
        <v xml:space="preserve">0 | </v>
      </c>
      <c r="AU218" t="str">
        <v xml:space="preserve">0 | </v>
      </c>
      <c r="AV218" t="str">
        <v xml:space="preserve">0 | </v>
      </c>
      <c r="AW218" t="str">
        <v xml:space="preserve">0 | </v>
      </c>
      <c r="AX218" t="str">
        <v xml:space="preserve">0 | </v>
      </c>
      <c r="AY218" t="str">
        <v xml:space="preserve">0 | </v>
      </c>
      <c r="AZ218" t="str">
        <v xml:space="preserve">0 | </v>
      </c>
      <c r="BA218" t="str">
        <v xml:space="preserve">0 | </v>
      </c>
      <c r="BB218" t="str">
        <v xml:space="preserve">0 | </v>
      </c>
      <c r="BC218" t="str">
        <v xml:space="preserve">0 | </v>
      </c>
      <c r="BD218" t="str">
        <v xml:space="preserve">0 | </v>
      </c>
      <c r="BE218" t="str">
        <v xml:space="preserve">0 | </v>
      </c>
      <c r="BF218" t="str">
        <v xml:space="preserve">0 | </v>
      </c>
      <c r="BG218" t="str">
        <v xml:space="preserve">0 | </v>
      </c>
      <c r="BH218" t="str">
        <v xml:space="preserve">0 | </v>
      </c>
      <c r="BI218" t="str">
        <v xml:space="preserve">0 | </v>
      </c>
      <c r="BJ218" t="str">
        <v xml:space="preserve">0 | </v>
      </c>
      <c r="BK218" t="str">
        <v xml:space="preserve">0 | </v>
      </c>
      <c r="BL218" t="str">
        <v xml:space="preserve">0 | </v>
      </c>
      <c r="BM218" t="str">
        <v xml:space="preserve">0 | </v>
      </c>
      <c r="BN218" t="str">
        <v xml:space="preserve">0 | </v>
      </c>
      <c r="BO218" t="str">
        <v xml:space="preserve">0 | </v>
      </c>
      <c r="BP218" t="str">
        <v xml:space="preserve">0 | </v>
      </c>
      <c r="BQ218" t="str">
        <v xml:space="preserve">0 | </v>
      </c>
      <c r="BR218" t="str">
        <v xml:space="preserve">0 | </v>
      </c>
      <c r="BS218" t="str">
        <v xml:space="preserve">0 | </v>
      </c>
      <c r="BT218" t="str">
        <v xml:space="preserve">0 | </v>
      </c>
      <c r="BU218" t="str">
        <v xml:space="preserve">0 | </v>
      </c>
      <c r="BV218" t="str">
        <v xml:space="preserve">0 | </v>
      </c>
      <c r="BW218" t="str">
        <v xml:space="preserve">0 | </v>
      </c>
      <c r="BX218" t="str">
        <v xml:space="preserve">0 | </v>
      </c>
      <c r="BY218" t="str">
        <v xml:space="preserve">0 | </v>
      </c>
      <c r="BZ218" t="str">
        <v xml:space="preserve">0 | </v>
      </c>
      <c r="CA218" t="str">
        <v xml:space="preserve">0 | </v>
      </c>
      <c r="CB218" t="str">
        <v xml:space="preserve">0 | </v>
      </c>
      <c r="CC218" t="str">
        <v xml:space="preserve">0 | </v>
      </c>
      <c r="CD218" t="str">
        <v xml:space="preserve">0 | </v>
      </c>
      <c r="CE218" t="str">
        <v xml:space="preserve">0 | </v>
      </c>
      <c r="CF218" t="str">
        <v xml:space="preserve">0 | </v>
      </c>
      <c r="CG218" t="str">
        <v xml:space="preserve">0 | </v>
      </c>
      <c r="CH218" t="str">
        <v xml:space="preserve">0 | </v>
      </c>
      <c r="CI218" t="str">
        <v xml:space="preserve">0 | </v>
      </c>
      <c r="CJ218" t="str">
        <v xml:space="preserve">0 | </v>
      </c>
      <c r="CK218" t="str">
        <v xml:space="preserve">0 | </v>
      </c>
      <c r="CL218" t="str">
        <v xml:space="preserve">0 | </v>
      </c>
      <c r="CM218" t="str">
        <v xml:space="preserve">0 | </v>
      </c>
      <c r="CN218" t="str">
        <v xml:space="preserve">0 | </v>
      </c>
      <c r="CO218" t="str">
        <v xml:space="preserve">0 | </v>
      </c>
      <c r="CP218" t="str">
        <v xml:space="preserve">0 | </v>
      </c>
      <c r="CQ218" t="str">
        <v xml:space="preserve">0 | </v>
      </c>
      <c r="CR218" t="str">
        <v xml:space="preserve">0 | </v>
      </c>
      <c r="CS218" t="str">
        <v xml:space="preserve">0 | </v>
      </c>
      <c r="CT218" t="str">
        <v xml:space="preserve">0 | </v>
      </c>
      <c r="CU218" t="str">
        <v xml:space="preserve">0 | </v>
      </c>
      <c r="CV218" t="str">
        <v xml:space="preserve">0 | </v>
      </c>
      <c r="CW218" t="str">
        <v xml:space="preserve">0 | </v>
      </c>
      <c r="CX218" t="str">
        <v xml:space="preserve">0 | </v>
      </c>
      <c r="DQ218" cm="1">
        <f t="array" ref="DQ218:HM218">TRANSPOSE(_xlfn._xlws.SORT(_xlfn._xlws.FILTER(initialConditions[initial_conditions_level],initialConditions[experiment_ID]=A218)))</f>
        <v>0</v>
      </c>
      <c r="DR218">
        <v>0</v>
      </c>
      <c r="DS218">
        <v>0</v>
      </c>
      <c r="DT218">
        <v>0</v>
      </c>
      <c r="DU218">
        <v>0</v>
      </c>
      <c r="DV218">
        <v>0</v>
      </c>
      <c r="DW218">
        <v>0</v>
      </c>
      <c r="DX218">
        <v>0</v>
      </c>
      <c r="DY218">
        <v>0</v>
      </c>
      <c r="DZ218">
        <v>0</v>
      </c>
      <c r="EA218">
        <v>0</v>
      </c>
      <c r="EB218">
        <v>0</v>
      </c>
      <c r="EC218">
        <v>0</v>
      </c>
      <c r="ED218">
        <v>0</v>
      </c>
      <c r="EE218">
        <v>0</v>
      </c>
      <c r="EF218">
        <v>0</v>
      </c>
      <c r="EG218">
        <v>0</v>
      </c>
      <c r="EH218">
        <v>0</v>
      </c>
      <c r="EI218">
        <v>0</v>
      </c>
      <c r="EJ218">
        <v>0</v>
      </c>
      <c r="EK218">
        <v>0</v>
      </c>
      <c r="EL218">
        <v>0</v>
      </c>
      <c r="EM218">
        <v>0</v>
      </c>
      <c r="EN218">
        <v>0</v>
      </c>
      <c r="EO218">
        <v>0</v>
      </c>
      <c r="EP218">
        <v>0</v>
      </c>
      <c r="EQ218">
        <v>0</v>
      </c>
      <c r="ER218">
        <v>0</v>
      </c>
      <c r="ES218">
        <v>0</v>
      </c>
      <c r="ET218">
        <v>0</v>
      </c>
      <c r="EU218">
        <v>0</v>
      </c>
      <c r="EV218">
        <v>0</v>
      </c>
      <c r="EW218">
        <v>0</v>
      </c>
      <c r="EX218">
        <v>0</v>
      </c>
      <c r="EY218">
        <v>0</v>
      </c>
      <c r="EZ218">
        <v>0</v>
      </c>
      <c r="FA218">
        <v>0</v>
      </c>
      <c r="FB218">
        <v>0</v>
      </c>
      <c r="FC218">
        <v>0</v>
      </c>
      <c r="FD218">
        <v>0</v>
      </c>
      <c r="FE218">
        <v>0</v>
      </c>
      <c r="FF218">
        <v>0</v>
      </c>
      <c r="FG218">
        <v>0</v>
      </c>
      <c r="FH218">
        <v>0</v>
      </c>
      <c r="FI218">
        <v>0</v>
      </c>
      <c r="FJ218">
        <v>0</v>
      </c>
      <c r="FK218">
        <v>0</v>
      </c>
      <c r="FL218">
        <v>0</v>
      </c>
      <c r="FM218">
        <v>0</v>
      </c>
      <c r="FN218">
        <v>0</v>
      </c>
      <c r="FO218">
        <v>0</v>
      </c>
      <c r="FP218">
        <v>0</v>
      </c>
      <c r="FQ218">
        <v>0</v>
      </c>
      <c r="FR218">
        <v>0</v>
      </c>
      <c r="FS218">
        <v>0</v>
      </c>
      <c r="FT218">
        <v>0</v>
      </c>
      <c r="FU218">
        <v>0</v>
      </c>
      <c r="FV218">
        <v>0</v>
      </c>
      <c r="FW218">
        <v>0</v>
      </c>
      <c r="FX218">
        <v>0</v>
      </c>
      <c r="FY218">
        <v>0</v>
      </c>
      <c r="FZ218">
        <v>0</v>
      </c>
      <c r="GA218">
        <v>0</v>
      </c>
      <c r="GB218">
        <v>0</v>
      </c>
      <c r="GC218">
        <v>0</v>
      </c>
      <c r="GD218">
        <v>0</v>
      </c>
      <c r="GE218">
        <v>0</v>
      </c>
      <c r="GF218">
        <v>0</v>
      </c>
      <c r="GG218">
        <v>0</v>
      </c>
      <c r="GH218">
        <v>0</v>
      </c>
      <c r="GI218">
        <v>0</v>
      </c>
      <c r="GJ218">
        <v>0</v>
      </c>
      <c r="GK218">
        <v>0</v>
      </c>
      <c r="GL218">
        <v>0</v>
      </c>
      <c r="GM218">
        <v>0</v>
      </c>
      <c r="GN218">
        <v>0</v>
      </c>
      <c r="GO218">
        <v>0</v>
      </c>
      <c r="GP218">
        <v>0</v>
      </c>
      <c r="GQ218">
        <v>0</v>
      </c>
      <c r="GR218">
        <v>0</v>
      </c>
      <c r="GS218">
        <v>0</v>
      </c>
      <c r="GT218">
        <v>0</v>
      </c>
      <c r="GU218">
        <v>0</v>
      </c>
      <c r="GV218">
        <v>0</v>
      </c>
      <c r="GW218">
        <v>0</v>
      </c>
      <c r="GX218">
        <v>0</v>
      </c>
      <c r="GY218">
        <v>0</v>
      </c>
      <c r="GZ218">
        <v>0</v>
      </c>
      <c r="HA218">
        <v>0</v>
      </c>
      <c r="HB218">
        <v>0</v>
      </c>
      <c r="HC218">
        <v>0</v>
      </c>
      <c r="HD218">
        <v>0</v>
      </c>
      <c r="HE218">
        <v>0</v>
      </c>
      <c r="HF218">
        <v>0</v>
      </c>
      <c r="HG218">
        <v>0</v>
      </c>
      <c r="HH218">
        <v>0</v>
      </c>
      <c r="HI218">
        <v>0</v>
      </c>
      <c r="HJ218">
        <v>0</v>
      </c>
      <c r="HK218">
        <v>0</v>
      </c>
      <c r="HL218">
        <v>0</v>
      </c>
      <c r="HM218" t="str">
        <v/>
      </c>
    </row>
    <row r="219" spans="2:221" x14ac:dyDescent="0.35">
      <c r="B219" t="str" cm="1">
        <f t="array" ref="B219:CX219">TRANSPOSE(_xlfn._xlws.SORT(_xlfn._xlws.FILTER(initialConditions[initial_conditions_level]&amp;" | "&amp;initialConditions[initial_conditions_name],initialConditions[experiment_ID]=A219)))</f>
        <v xml:space="preserve"> | </v>
      </c>
      <c r="C219" t="str">
        <v xml:space="preserve">0 | </v>
      </c>
      <c r="D219" t="str">
        <v xml:space="preserve">0 | </v>
      </c>
      <c r="E219" t="str">
        <v xml:space="preserve">0 | </v>
      </c>
      <c r="F219" t="str">
        <v xml:space="preserve">0 | </v>
      </c>
      <c r="G219" t="str">
        <v xml:space="preserve">0 | </v>
      </c>
      <c r="H219" t="str">
        <v xml:space="preserve">0 | </v>
      </c>
      <c r="I219" t="str">
        <v xml:space="preserve">0 | </v>
      </c>
      <c r="J219" t="str">
        <v xml:space="preserve">0 | </v>
      </c>
      <c r="K219" t="str">
        <v xml:space="preserve">0 | </v>
      </c>
      <c r="L219" t="str">
        <v xml:space="preserve">0 | </v>
      </c>
      <c r="M219" t="str">
        <v xml:space="preserve">0 | </v>
      </c>
      <c r="N219" t="str">
        <v xml:space="preserve">0 | </v>
      </c>
      <c r="O219" t="str">
        <v xml:space="preserve">0 | </v>
      </c>
      <c r="P219" t="str">
        <v xml:space="preserve">0 | </v>
      </c>
      <c r="Q219" t="str">
        <v xml:space="preserve">0 | </v>
      </c>
      <c r="R219" t="str">
        <v xml:space="preserve">0 | </v>
      </c>
      <c r="S219" t="str">
        <v xml:space="preserve">0 | </v>
      </c>
      <c r="T219" t="str">
        <v xml:space="preserve">0 | </v>
      </c>
      <c r="U219" t="str">
        <v xml:space="preserve">0 | </v>
      </c>
      <c r="V219" t="str">
        <v xml:space="preserve">0 | </v>
      </c>
      <c r="W219" t="str">
        <v xml:space="preserve">0 | </v>
      </c>
      <c r="X219" t="str">
        <v xml:space="preserve">0 | </v>
      </c>
      <c r="Y219" t="str">
        <v xml:space="preserve">0 | </v>
      </c>
      <c r="Z219" t="str">
        <v xml:space="preserve">0 | </v>
      </c>
      <c r="AA219" t="str">
        <v xml:space="preserve">0 | </v>
      </c>
      <c r="AB219" t="str">
        <v xml:space="preserve">0 | </v>
      </c>
      <c r="AC219" t="str">
        <v xml:space="preserve">0 | </v>
      </c>
      <c r="AD219" t="str">
        <v xml:space="preserve">0 | </v>
      </c>
      <c r="AE219" t="str">
        <v xml:space="preserve">0 | </v>
      </c>
      <c r="AF219" t="str">
        <v xml:space="preserve">0 | </v>
      </c>
      <c r="AG219" t="str">
        <v xml:space="preserve">0 | </v>
      </c>
      <c r="AH219" t="str">
        <v xml:space="preserve">0 | </v>
      </c>
      <c r="AI219" t="str">
        <v xml:space="preserve">0 | </v>
      </c>
      <c r="AJ219" t="str">
        <v xml:space="preserve">0 | </v>
      </c>
      <c r="AK219" t="str">
        <v xml:space="preserve">0 | </v>
      </c>
      <c r="AL219" t="str">
        <v xml:space="preserve">0 | </v>
      </c>
      <c r="AM219" t="str">
        <v xml:space="preserve">0 | </v>
      </c>
      <c r="AN219" t="str">
        <v xml:space="preserve">0 | </v>
      </c>
      <c r="AO219" t="str">
        <v xml:space="preserve">0 | </v>
      </c>
      <c r="AP219" t="str">
        <v xml:space="preserve">0 | </v>
      </c>
      <c r="AQ219" t="str">
        <v xml:space="preserve">0 | </v>
      </c>
      <c r="AR219" t="str">
        <v xml:space="preserve">0 | </v>
      </c>
      <c r="AS219" t="str">
        <v xml:space="preserve">0 | </v>
      </c>
      <c r="AT219" t="str">
        <v xml:space="preserve">0 | </v>
      </c>
      <c r="AU219" t="str">
        <v xml:space="preserve">0 | </v>
      </c>
      <c r="AV219" t="str">
        <v xml:space="preserve">0 | </v>
      </c>
      <c r="AW219" t="str">
        <v xml:space="preserve">0 | </v>
      </c>
      <c r="AX219" t="str">
        <v xml:space="preserve">0 | </v>
      </c>
      <c r="AY219" t="str">
        <v xml:space="preserve">0 | </v>
      </c>
      <c r="AZ219" t="str">
        <v xml:space="preserve">0 | </v>
      </c>
      <c r="BA219" t="str">
        <v xml:space="preserve">0 | </v>
      </c>
      <c r="BB219" t="str">
        <v xml:space="preserve">0 | </v>
      </c>
      <c r="BC219" t="str">
        <v xml:space="preserve">0 | </v>
      </c>
      <c r="BD219" t="str">
        <v xml:space="preserve">0 | </v>
      </c>
      <c r="BE219" t="str">
        <v xml:space="preserve">0 | </v>
      </c>
      <c r="BF219" t="str">
        <v xml:space="preserve">0 | </v>
      </c>
      <c r="BG219" t="str">
        <v xml:space="preserve">0 | </v>
      </c>
      <c r="BH219" t="str">
        <v xml:space="preserve">0 | </v>
      </c>
      <c r="BI219" t="str">
        <v xml:space="preserve">0 | </v>
      </c>
      <c r="BJ219" t="str">
        <v xml:space="preserve">0 | </v>
      </c>
      <c r="BK219" t="str">
        <v xml:space="preserve">0 | </v>
      </c>
      <c r="BL219" t="str">
        <v xml:space="preserve">0 | </v>
      </c>
      <c r="BM219" t="str">
        <v xml:space="preserve">0 | </v>
      </c>
      <c r="BN219" t="str">
        <v xml:space="preserve">0 | </v>
      </c>
      <c r="BO219" t="str">
        <v xml:space="preserve">0 | </v>
      </c>
      <c r="BP219" t="str">
        <v xml:space="preserve">0 | </v>
      </c>
      <c r="BQ219" t="str">
        <v xml:space="preserve">0 | </v>
      </c>
      <c r="BR219" t="str">
        <v xml:space="preserve">0 | </v>
      </c>
      <c r="BS219" t="str">
        <v xml:space="preserve">0 | </v>
      </c>
      <c r="BT219" t="str">
        <v xml:space="preserve">0 | </v>
      </c>
      <c r="BU219" t="str">
        <v xml:space="preserve">0 | </v>
      </c>
      <c r="BV219" t="str">
        <v xml:space="preserve">0 | </v>
      </c>
      <c r="BW219" t="str">
        <v xml:space="preserve">0 | </v>
      </c>
      <c r="BX219" t="str">
        <v xml:space="preserve">0 | </v>
      </c>
      <c r="BY219" t="str">
        <v xml:space="preserve">0 | </v>
      </c>
      <c r="BZ219" t="str">
        <v xml:space="preserve">0 | </v>
      </c>
      <c r="CA219" t="str">
        <v xml:space="preserve">0 | </v>
      </c>
      <c r="CB219" t="str">
        <v xml:space="preserve">0 | </v>
      </c>
      <c r="CC219" t="str">
        <v xml:space="preserve">0 | </v>
      </c>
      <c r="CD219" t="str">
        <v xml:space="preserve">0 | </v>
      </c>
      <c r="CE219" t="str">
        <v xml:space="preserve">0 | </v>
      </c>
      <c r="CF219" t="str">
        <v xml:space="preserve">0 | </v>
      </c>
      <c r="CG219" t="str">
        <v xml:space="preserve">0 | </v>
      </c>
      <c r="CH219" t="str">
        <v xml:space="preserve">0 | </v>
      </c>
      <c r="CI219" t="str">
        <v xml:space="preserve">0 | </v>
      </c>
      <c r="CJ219" t="str">
        <v xml:space="preserve">0 | </v>
      </c>
      <c r="CK219" t="str">
        <v xml:space="preserve">0 | </v>
      </c>
      <c r="CL219" t="str">
        <v xml:space="preserve">0 | </v>
      </c>
      <c r="CM219" t="str">
        <v xml:space="preserve">0 | </v>
      </c>
      <c r="CN219" t="str">
        <v xml:space="preserve">0 | </v>
      </c>
      <c r="CO219" t="str">
        <v xml:space="preserve">0 | </v>
      </c>
      <c r="CP219" t="str">
        <v xml:space="preserve">0 | </v>
      </c>
      <c r="CQ219" t="str">
        <v xml:space="preserve">0 | </v>
      </c>
      <c r="CR219" t="str">
        <v xml:space="preserve">0 | </v>
      </c>
      <c r="CS219" t="str">
        <v xml:space="preserve">0 | </v>
      </c>
      <c r="CT219" t="str">
        <v xml:space="preserve">0 | </v>
      </c>
      <c r="CU219" t="str">
        <v xml:space="preserve">0 | </v>
      </c>
      <c r="CV219" t="str">
        <v xml:space="preserve">0 | </v>
      </c>
      <c r="CW219" t="str">
        <v xml:space="preserve">0 | </v>
      </c>
      <c r="CX219" t="str">
        <v xml:space="preserve">0 | </v>
      </c>
      <c r="DQ219" cm="1">
        <f t="array" ref="DQ219:HM219">TRANSPOSE(_xlfn._xlws.SORT(_xlfn._xlws.FILTER(initialConditions[initial_conditions_level],initialConditions[experiment_ID]=A219)))</f>
        <v>0</v>
      </c>
      <c r="DR219">
        <v>0</v>
      </c>
      <c r="DS219">
        <v>0</v>
      </c>
      <c r="DT219">
        <v>0</v>
      </c>
      <c r="DU219">
        <v>0</v>
      </c>
      <c r="DV219">
        <v>0</v>
      </c>
      <c r="DW219">
        <v>0</v>
      </c>
      <c r="DX219">
        <v>0</v>
      </c>
      <c r="DY219">
        <v>0</v>
      </c>
      <c r="DZ219">
        <v>0</v>
      </c>
      <c r="EA219">
        <v>0</v>
      </c>
      <c r="EB219">
        <v>0</v>
      </c>
      <c r="EC219">
        <v>0</v>
      </c>
      <c r="ED219">
        <v>0</v>
      </c>
      <c r="EE219">
        <v>0</v>
      </c>
      <c r="EF219">
        <v>0</v>
      </c>
      <c r="EG219">
        <v>0</v>
      </c>
      <c r="EH219">
        <v>0</v>
      </c>
      <c r="EI219">
        <v>0</v>
      </c>
      <c r="EJ219">
        <v>0</v>
      </c>
      <c r="EK219">
        <v>0</v>
      </c>
      <c r="EL219">
        <v>0</v>
      </c>
      <c r="EM219">
        <v>0</v>
      </c>
      <c r="EN219">
        <v>0</v>
      </c>
      <c r="EO219">
        <v>0</v>
      </c>
      <c r="EP219">
        <v>0</v>
      </c>
      <c r="EQ219">
        <v>0</v>
      </c>
      <c r="ER219">
        <v>0</v>
      </c>
      <c r="ES219">
        <v>0</v>
      </c>
      <c r="ET219">
        <v>0</v>
      </c>
      <c r="EU219">
        <v>0</v>
      </c>
      <c r="EV219">
        <v>0</v>
      </c>
      <c r="EW219">
        <v>0</v>
      </c>
      <c r="EX219">
        <v>0</v>
      </c>
      <c r="EY219">
        <v>0</v>
      </c>
      <c r="EZ219">
        <v>0</v>
      </c>
      <c r="FA219">
        <v>0</v>
      </c>
      <c r="FB219">
        <v>0</v>
      </c>
      <c r="FC219">
        <v>0</v>
      </c>
      <c r="FD219">
        <v>0</v>
      </c>
      <c r="FE219">
        <v>0</v>
      </c>
      <c r="FF219">
        <v>0</v>
      </c>
      <c r="FG219">
        <v>0</v>
      </c>
      <c r="FH219">
        <v>0</v>
      </c>
      <c r="FI219">
        <v>0</v>
      </c>
      <c r="FJ219">
        <v>0</v>
      </c>
      <c r="FK219">
        <v>0</v>
      </c>
      <c r="FL219">
        <v>0</v>
      </c>
      <c r="FM219">
        <v>0</v>
      </c>
      <c r="FN219">
        <v>0</v>
      </c>
      <c r="FO219">
        <v>0</v>
      </c>
      <c r="FP219">
        <v>0</v>
      </c>
      <c r="FQ219">
        <v>0</v>
      </c>
      <c r="FR219">
        <v>0</v>
      </c>
      <c r="FS219">
        <v>0</v>
      </c>
      <c r="FT219">
        <v>0</v>
      </c>
      <c r="FU219">
        <v>0</v>
      </c>
      <c r="FV219">
        <v>0</v>
      </c>
      <c r="FW219">
        <v>0</v>
      </c>
      <c r="FX219">
        <v>0</v>
      </c>
      <c r="FY219">
        <v>0</v>
      </c>
      <c r="FZ219">
        <v>0</v>
      </c>
      <c r="GA219">
        <v>0</v>
      </c>
      <c r="GB219">
        <v>0</v>
      </c>
      <c r="GC219">
        <v>0</v>
      </c>
      <c r="GD219">
        <v>0</v>
      </c>
      <c r="GE219">
        <v>0</v>
      </c>
      <c r="GF219">
        <v>0</v>
      </c>
      <c r="GG219">
        <v>0</v>
      </c>
      <c r="GH219">
        <v>0</v>
      </c>
      <c r="GI219">
        <v>0</v>
      </c>
      <c r="GJ219">
        <v>0</v>
      </c>
      <c r="GK219">
        <v>0</v>
      </c>
      <c r="GL219">
        <v>0</v>
      </c>
      <c r="GM219">
        <v>0</v>
      </c>
      <c r="GN219">
        <v>0</v>
      </c>
      <c r="GO219">
        <v>0</v>
      </c>
      <c r="GP219">
        <v>0</v>
      </c>
      <c r="GQ219">
        <v>0</v>
      </c>
      <c r="GR219">
        <v>0</v>
      </c>
      <c r="GS219">
        <v>0</v>
      </c>
      <c r="GT219">
        <v>0</v>
      </c>
      <c r="GU219">
        <v>0</v>
      </c>
      <c r="GV219">
        <v>0</v>
      </c>
      <c r="GW219">
        <v>0</v>
      </c>
      <c r="GX219">
        <v>0</v>
      </c>
      <c r="GY219">
        <v>0</v>
      </c>
      <c r="GZ219">
        <v>0</v>
      </c>
      <c r="HA219">
        <v>0</v>
      </c>
      <c r="HB219">
        <v>0</v>
      </c>
      <c r="HC219">
        <v>0</v>
      </c>
      <c r="HD219">
        <v>0</v>
      </c>
      <c r="HE219">
        <v>0</v>
      </c>
      <c r="HF219">
        <v>0</v>
      </c>
      <c r="HG219">
        <v>0</v>
      </c>
      <c r="HH219">
        <v>0</v>
      </c>
      <c r="HI219">
        <v>0</v>
      </c>
      <c r="HJ219">
        <v>0</v>
      </c>
      <c r="HK219">
        <v>0</v>
      </c>
      <c r="HL219">
        <v>0</v>
      </c>
      <c r="HM219" t="str">
        <v/>
      </c>
    </row>
    <row r="220" spans="2:221" x14ac:dyDescent="0.35">
      <c r="B220" t="str" cm="1">
        <f t="array" ref="B220:CX220">TRANSPOSE(_xlfn._xlws.SORT(_xlfn._xlws.FILTER(initialConditions[initial_conditions_level]&amp;" | "&amp;initialConditions[initial_conditions_name],initialConditions[experiment_ID]=A220)))</f>
        <v xml:space="preserve"> | </v>
      </c>
      <c r="C220" t="str">
        <v xml:space="preserve">0 | </v>
      </c>
      <c r="D220" t="str">
        <v xml:space="preserve">0 | </v>
      </c>
      <c r="E220" t="str">
        <v xml:space="preserve">0 | </v>
      </c>
      <c r="F220" t="str">
        <v xml:space="preserve">0 | </v>
      </c>
      <c r="G220" t="str">
        <v xml:space="preserve">0 | </v>
      </c>
      <c r="H220" t="str">
        <v xml:space="preserve">0 | </v>
      </c>
      <c r="I220" t="str">
        <v xml:space="preserve">0 | </v>
      </c>
      <c r="J220" t="str">
        <v xml:space="preserve">0 | </v>
      </c>
      <c r="K220" t="str">
        <v xml:space="preserve">0 | </v>
      </c>
      <c r="L220" t="str">
        <v xml:space="preserve">0 | </v>
      </c>
      <c r="M220" t="str">
        <v xml:space="preserve">0 | </v>
      </c>
      <c r="N220" t="str">
        <v xml:space="preserve">0 | </v>
      </c>
      <c r="O220" t="str">
        <v xml:space="preserve">0 | </v>
      </c>
      <c r="P220" t="str">
        <v xml:space="preserve">0 | </v>
      </c>
      <c r="Q220" t="str">
        <v xml:space="preserve">0 | </v>
      </c>
      <c r="R220" t="str">
        <v xml:space="preserve">0 | </v>
      </c>
      <c r="S220" t="str">
        <v xml:space="preserve">0 | </v>
      </c>
      <c r="T220" t="str">
        <v xml:space="preserve">0 | </v>
      </c>
      <c r="U220" t="str">
        <v xml:space="preserve">0 | </v>
      </c>
      <c r="V220" t="str">
        <v xml:space="preserve">0 | </v>
      </c>
      <c r="W220" t="str">
        <v xml:space="preserve">0 | </v>
      </c>
      <c r="X220" t="str">
        <v xml:space="preserve">0 | </v>
      </c>
      <c r="Y220" t="str">
        <v xml:space="preserve">0 | </v>
      </c>
      <c r="Z220" t="str">
        <v xml:space="preserve">0 | </v>
      </c>
      <c r="AA220" t="str">
        <v xml:space="preserve">0 | </v>
      </c>
      <c r="AB220" t="str">
        <v xml:space="preserve">0 | </v>
      </c>
      <c r="AC220" t="str">
        <v xml:space="preserve">0 | </v>
      </c>
      <c r="AD220" t="str">
        <v xml:space="preserve">0 | </v>
      </c>
      <c r="AE220" t="str">
        <v xml:space="preserve">0 | </v>
      </c>
      <c r="AF220" t="str">
        <v xml:space="preserve">0 | </v>
      </c>
      <c r="AG220" t="str">
        <v xml:space="preserve">0 | </v>
      </c>
      <c r="AH220" t="str">
        <v xml:space="preserve">0 | </v>
      </c>
      <c r="AI220" t="str">
        <v xml:space="preserve">0 | </v>
      </c>
      <c r="AJ220" t="str">
        <v xml:space="preserve">0 | </v>
      </c>
      <c r="AK220" t="str">
        <v xml:space="preserve">0 | </v>
      </c>
      <c r="AL220" t="str">
        <v xml:space="preserve">0 | </v>
      </c>
      <c r="AM220" t="str">
        <v xml:space="preserve">0 | </v>
      </c>
      <c r="AN220" t="str">
        <v xml:space="preserve">0 | </v>
      </c>
      <c r="AO220" t="str">
        <v xml:space="preserve">0 | </v>
      </c>
      <c r="AP220" t="str">
        <v xml:space="preserve">0 | </v>
      </c>
      <c r="AQ220" t="str">
        <v xml:space="preserve">0 | </v>
      </c>
      <c r="AR220" t="str">
        <v xml:space="preserve">0 | </v>
      </c>
      <c r="AS220" t="str">
        <v xml:space="preserve">0 | </v>
      </c>
      <c r="AT220" t="str">
        <v xml:space="preserve">0 | </v>
      </c>
      <c r="AU220" t="str">
        <v xml:space="preserve">0 | </v>
      </c>
      <c r="AV220" t="str">
        <v xml:space="preserve">0 | </v>
      </c>
      <c r="AW220" t="str">
        <v xml:space="preserve">0 | </v>
      </c>
      <c r="AX220" t="str">
        <v xml:space="preserve">0 | </v>
      </c>
      <c r="AY220" t="str">
        <v xml:space="preserve">0 | </v>
      </c>
      <c r="AZ220" t="str">
        <v xml:space="preserve">0 | </v>
      </c>
      <c r="BA220" t="str">
        <v xml:space="preserve">0 | </v>
      </c>
      <c r="BB220" t="str">
        <v xml:space="preserve">0 | </v>
      </c>
      <c r="BC220" t="str">
        <v xml:space="preserve">0 | </v>
      </c>
      <c r="BD220" t="str">
        <v xml:space="preserve">0 | </v>
      </c>
      <c r="BE220" t="str">
        <v xml:space="preserve">0 | </v>
      </c>
      <c r="BF220" t="str">
        <v xml:space="preserve">0 | </v>
      </c>
      <c r="BG220" t="str">
        <v xml:space="preserve">0 | </v>
      </c>
      <c r="BH220" t="str">
        <v xml:space="preserve">0 | </v>
      </c>
      <c r="BI220" t="str">
        <v xml:space="preserve">0 | </v>
      </c>
      <c r="BJ220" t="str">
        <v xml:space="preserve">0 | </v>
      </c>
      <c r="BK220" t="str">
        <v xml:space="preserve">0 | </v>
      </c>
      <c r="BL220" t="str">
        <v xml:space="preserve">0 | </v>
      </c>
      <c r="BM220" t="str">
        <v xml:space="preserve">0 | </v>
      </c>
      <c r="BN220" t="str">
        <v xml:space="preserve">0 | </v>
      </c>
      <c r="BO220" t="str">
        <v xml:space="preserve">0 | </v>
      </c>
      <c r="BP220" t="str">
        <v xml:space="preserve">0 | </v>
      </c>
      <c r="BQ220" t="str">
        <v xml:space="preserve">0 | </v>
      </c>
      <c r="BR220" t="str">
        <v xml:space="preserve">0 | </v>
      </c>
      <c r="BS220" t="str">
        <v xml:space="preserve">0 | </v>
      </c>
      <c r="BT220" t="str">
        <v xml:space="preserve">0 | </v>
      </c>
      <c r="BU220" t="str">
        <v xml:space="preserve">0 | </v>
      </c>
      <c r="BV220" t="str">
        <v xml:space="preserve">0 | </v>
      </c>
      <c r="BW220" t="str">
        <v xml:space="preserve">0 | </v>
      </c>
      <c r="BX220" t="str">
        <v xml:space="preserve">0 | </v>
      </c>
      <c r="BY220" t="str">
        <v xml:space="preserve">0 | </v>
      </c>
      <c r="BZ220" t="str">
        <v xml:space="preserve">0 | </v>
      </c>
      <c r="CA220" t="str">
        <v xml:space="preserve">0 | </v>
      </c>
      <c r="CB220" t="str">
        <v xml:space="preserve">0 | </v>
      </c>
      <c r="CC220" t="str">
        <v xml:space="preserve">0 | </v>
      </c>
      <c r="CD220" t="str">
        <v xml:space="preserve">0 | </v>
      </c>
      <c r="CE220" t="str">
        <v xml:space="preserve">0 | </v>
      </c>
      <c r="CF220" t="str">
        <v xml:space="preserve">0 | </v>
      </c>
      <c r="CG220" t="str">
        <v xml:space="preserve">0 | </v>
      </c>
      <c r="CH220" t="str">
        <v xml:space="preserve">0 | </v>
      </c>
      <c r="CI220" t="str">
        <v xml:space="preserve">0 | </v>
      </c>
      <c r="CJ220" t="str">
        <v xml:space="preserve">0 | </v>
      </c>
      <c r="CK220" t="str">
        <v xml:space="preserve">0 | </v>
      </c>
      <c r="CL220" t="str">
        <v xml:space="preserve">0 | </v>
      </c>
      <c r="CM220" t="str">
        <v xml:space="preserve">0 | </v>
      </c>
      <c r="CN220" t="str">
        <v xml:space="preserve">0 | </v>
      </c>
      <c r="CO220" t="str">
        <v xml:space="preserve">0 | </v>
      </c>
      <c r="CP220" t="str">
        <v xml:space="preserve">0 | </v>
      </c>
      <c r="CQ220" t="str">
        <v xml:space="preserve">0 | </v>
      </c>
      <c r="CR220" t="str">
        <v xml:space="preserve">0 | </v>
      </c>
      <c r="CS220" t="str">
        <v xml:space="preserve">0 | </v>
      </c>
      <c r="CT220" t="str">
        <v xml:space="preserve">0 | </v>
      </c>
      <c r="CU220" t="str">
        <v xml:space="preserve">0 | </v>
      </c>
      <c r="CV220" t="str">
        <v xml:space="preserve">0 | </v>
      </c>
      <c r="CW220" t="str">
        <v xml:space="preserve">0 | </v>
      </c>
      <c r="CX220" t="str">
        <v xml:space="preserve">0 | </v>
      </c>
      <c r="DQ220" cm="1">
        <f t="array" ref="DQ220:HM220">TRANSPOSE(_xlfn._xlws.SORT(_xlfn._xlws.FILTER(initialConditions[initial_conditions_level],initialConditions[experiment_ID]=A220)))</f>
        <v>0</v>
      </c>
      <c r="DR220">
        <v>0</v>
      </c>
      <c r="DS220">
        <v>0</v>
      </c>
      <c r="DT220">
        <v>0</v>
      </c>
      <c r="DU220">
        <v>0</v>
      </c>
      <c r="DV220">
        <v>0</v>
      </c>
      <c r="DW220">
        <v>0</v>
      </c>
      <c r="DX220">
        <v>0</v>
      </c>
      <c r="DY220">
        <v>0</v>
      </c>
      <c r="DZ220">
        <v>0</v>
      </c>
      <c r="EA220">
        <v>0</v>
      </c>
      <c r="EB220">
        <v>0</v>
      </c>
      <c r="EC220">
        <v>0</v>
      </c>
      <c r="ED220">
        <v>0</v>
      </c>
      <c r="EE220">
        <v>0</v>
      </c>
      <c r="EF220">
        <v>0</v>
      </c>
      <c r="EG220">
        <v>0</v>
      </c>
      <c r="EH220">
        <v>0</v>
      </c>
      <c r="EI220">
        <v>0</v>
      </c>
      <c r="EJ220">
        <v>0</v>
      </c>
      <c r="EK220">
        <v>0</v>
      </c>
      <c r="EL220">
        <v>0</v>
      </c>
      <c r="EM220">
        <v>0</v>
      </c>
      <c r="EN220">
        <v>0</v>
      </c>
      <c r="EO220">
        <v>0</v>
      </c>
      <c r="EP220">
        <v>0</v>
      </c>
      <c r="EQ220">
        <v>0</v>
      </c>
      <c r="ER220">
        <v>0</v>
      </c>
      <c r="ES220">
        <v>0</v>
      </c>
      <c r="ET220">
        <v>0</v>
      </c>
      <c r="EU220">
        <v>0</v>
      </c>
      <c r="EV220">
        <v>0</v>
      </c>
      <c r="EW220">
        <v>0</v>
      </c>
      <c r="EX220">
        <v>0</v>
      </c>
      <c r="EY220">
        <v>0</v>
      </c>
      <c r="EZ220">
        <v>0</v>
      </c>
      <c r="FA220">
        <v>0</v>
      </c>
      <c r="FB220">
        <v>0</v>
      </c>
      <c r="FC220">
        <v>0</v>
      </c>
      <c r="FD220">
        <v>0</v>
      </c>
      <c r="FE220">
        <v>0</v>
      </c>
      <c r="FF220">
        <v>0</v>
      </c>
      <c r="FG220">
        <v>0</v>
      </c>
      <c r="FH220">
        <v>0</v>
      </c>
      <c r="FI220">
        <v>0</v>
      </c>
      <c r="FJ220">
        <v>0</v>
      </c>
      <c r="FK220">
        <v>0</v>
      </c>
      <c r="FL220">
        <v>0</v>
      </c>
      <c r="FM220">
        <v>0</v>
      </c>
      <c r="FN220">
        <v>0</v>
      </c>
      <c r="FO220">
        <v>0</v>
      </c>
      <c r="FP220">
        <v>0</v>
      </c>
      <c r="FQ220">
        <v>0</v>
      </c>
      <c r="FR220">
        <v>0</v>
      </c>
      <c r="FS220">
        <v>0</v>
      </c>
      <c r="FT220">
        <v>0</v>
      </c>
      <c r="FU220">
        <v>0</v>
      </c>
      <c r="FV220">
        <v>0</v>
      </c>
      <c r="FW220">
        <v>0</v>
      </c>
      <c r="FX220">
        <v>0</v>
      </c>
      <c r="FY220">
        <v>0</v>
      </c>
      <c r="FZ220">
        <v>0</v>
      </c>
      <c r="GA220">
        <v>0</v>
      </c>
      <c r="GB220">
        <v>0</v>
      </c>
      <c r="GC220">
        <v>0</v>
      </c>
      <c r="GD220">
        <v>0</v>
      </c>
      <c r="GE220">
        <v>0</v>
      </c>
      <c r="GF220">
        <v>0</v>
      </c>
      <c r="GG220">
        <v>0</v>
      </c>
      <c r="GH220">
        <v>0</v>
      </c>
      <c r="GI220">
        <v>0</v>
      </c>
      <c r="GJ220">
        <v>0</v>
      </c>
      <c r="GK220">
        <v>0</v>
      </c>
      <c r="GL220">
        <v>0</v>
      </c>
      <c r="GM220">
        <v>0</v>
      </c>
      <c r="GN220">
        <v>0</v>
      </c>
      <c r="GO220">
        <v>0</v>
      </c>
      <c r="GP220">
        <v>0</v>
      </c>
      <c r="GQ220">
        <v>0</v>
      </c>
      <c r="GR220">
        <v>0</v>
      </c>
      <c r="GS220">
        <v>0</v>
      </c>
      <c r="GT220">
        <v>0</v>
      </c>
      <c r="GU220">
        <v>0</v>
      </c>
      <c r="GV220">
        <v>0</v>
      </c>
      <c r="GW220">
        <v>0</v>
      </c>
      <c r="GX220">
        <v>0</v>
      </c>
      <c r="GY220">
        <v>0</v>
      </c>
      <c r="GZ220">
        <v>0</v>
      </c>
      <c r="HA220">
        <v>0</v>
      </c>
      <c r="HB220">
        <v>0</v>
      </c>
      <c r="HC220">
        <v>0</v>
      </c>
      <c r="HD220">
        <v>0</v>
      </c>
      <c r="HE220">
        <v>0</v>
      </c>
      <c r="HF220">
        <v>0</v>
      </c>
      <c r="HG220">
        <v>0</v>
      </c>
      <c r="HH220">
        <v>0</v>
      </c>
      <c r="HI220">
        <v>0</v>
      </c>
      <c r="HJ220">
        <v>0</v>
      </c>
      <c r="HK220">
        <v>0</v>
      </c>
      <c r="HL220">
        <v>0</v>
      </c>
      <c r="HM220" t="str">
        <v/>
      </c>
    </row>
    <row r="221" spans="2:221" x14ac:dyDescent="0.35">
      <c r="B221" t="str" cm="1">
        <f t="array" ref="B221:CX221">TRANSPOSE(_xlfn._xlws.SORT(_xlfn._xlws.FILTER(initialConditions[initial_conditions_level]&amp;" | "&amp;initialConditions[initial_conditions_name],initialConditions[experiment_ID]=A221)))</f>
        <v xml:space="preserve"> | </v>
      </c>
      <c r="C221" t="str">
        <v xml:space="preserve">0 | </v>
      </c>
      <c r="D221" t="str">
        <v xml:space="preserve">0 | </v>
      </c>
      <c r="E221" t="str">
        <v xml:space="preserve">0 | </v>
      </c>
      <c r="F221" t="str">
        <v xml:space="preserve">0 | </v>
      </c>
      <c r="G221" t="str">
        <v xml:space="preserve">0 | </v>
      </c>
      <c r="H221" t="str">
        <v xml:space="preserve">0 | </v>
      </c>
      <c r="I221" t="str">
        <v xml:space="preserve">0 | </v>
      </c>
      <c r="J221" t="str">
        <v xml:space="preserve">0 | </v>
      </c>
      <c r="K221" t="str">
        <v xml:space="preserve">0 | </v>
      </c>
      <c r="L221" t="str">
        <v xml:space="preserve">0 | </v>
      </c>
      <c r="M221" t="str">
        <v xml:space="preserve">0 | </v>
      </c>
      <c r="N221" t="str">
        <v xml:space="preserve">0 | </v>
      </c>
      <c r="O221" t="str">
        <v xml:space="preserve">0 | </v>
      </c>
      <c r="P221" t="str">
        <v xml:space="preserve">0 | </v>
      </c>
      <c r="Q221" t="str">
        <v xml:space="preserve">0 | </v>
      </c>
      <c r="R221" t="str">
        <v xml:space="preserve">0 | </v>
      </c>
      <c r="S221" t="str">
        <v xml:space="preserve">0 | </v>
      </c>
      <c r="T221" t="str">
        <v xml:space="preserve">0 | </v>
      </c>
      <c r="U221" t="str">
        <v xml:space="preserve">0 | </v>
      </c>
      <c r="V221" t="str">
        <v xml:space="preserve">0 | </v>
      </c>
      <c r="W221" t="str">
        <v xml:space="preserve">0 | </v>
      </c>
      <c r="X221" t="str">
        <v xml:space="preserve">0 | </v>
      </c>
      <c r="Y221" t="str">
        <v xml:space="preserve">0 | </v>
      </c>
      <c r="Z221" t="str">
        <v xml:space="preserve">0 | </v>
      </c>
      <c r="AA221" t="str">
        <v xml:space="preserve">0 | </v>
      </c>
      <c r="AB221" t="str">
        <v xml:space="preserve">0 | </v>
      </c>
      <c r="AC221" t="str">
        <v xml:space="preserve">0 | </v>
      </c>
      <c r="AD221" t="str">
        <v xml:space="preserve">0 | </v>
      </c>
      <c r="AE221" t="str">
        <v xml:space="preserve">0 | </v>
      </c>
      <c r="AF221" t="str">
        <v xml:space="preserve">0 | </v>
      </c>
      <c r="AG221" t="str">
        <v xml:space="preserve">0 | </v>
      </c>
      <c r="AH221" t="str">
        <v xml:space="preserve">0 | </v>
      </c>
      <c r="AI221" t="str">
        <v xml:space="preserve">0 | </v>
      </c>
      <c r="AJ221" t="str">
        <v xml:space="preserve">0 | </v>
      </c>
      <c r="AK221" t="str">
        <v xml:space="preserve">0 | </v>
      </c>
      <c r="AL221" t="str">
        <v xml:space="preserve">0 | </v>
      </c>
      <c r="AM221" t="str">
        <v xml:space="preserve">0 | </v>
      </c>
      <c r="AN221" t="str">
        <v xml:space="preserve">0 | </v>
      </c>
      <c r="AO221" t="str">
        <v xml:space="preserve">0 | </v>
      </c>
      <c r="AP221" t="str">
        <v xml:space="preserve">0 | </v>
      </c>
      <c r="AQ221" t="str">
        <v xml:space="preserve">0 | </v>
      </c>
      <c r="AR221" t="str">
        <v xml:space="preserve">0 | </v>
      </c>
      <c r="AS221" t="str">
        <v xml:space="preserve">0 | </v>
      </c>
      <c r="AT221" t="str">
        <v xml:space="preserve">0 | </v>
      </c>
      <c r="AU221" t="str">
        <v xml:space="preserve">0 | </v>
      </c>
      <c r="AV221" t="str">
        <v xml:space="preserve">0 | </v>
      </c>
      <c r="AW221" t="str">
        <v xml:space="preserve">0 | </v>
      </c>
      <c r="AX221" t="str">
        <v xml:space="preserve">0 | </v>
      </c>
      <c r="AY221" t="str">
        <v xml:space="preserve">0 | </v>
      </c>
      <c r="AZ221" t="str">
        <v xml:space="preserve">0 | </v>
      </c>
      <c r="BA221" t="str">
        <v xml:space="preserve">0 | </v>
      </c>
      <c r="BB221" t="str">
        <v xml:space="preserve">0 | </v>
      </c>
      <c r="BC221" t="str">
        <v xml:space="preserve">0 | </v>
      </c>
      <c r="BD221" t="str">
        <v xml:space="preserve">0 | </v>
      </c>
      <c r="BE221" t="str">
        <v xml:space="preserve">0 | </v>
      </c>
      <c r="BF221" t="str">
        <v xml:space="preserve">0 | </v>
      </c>
      <c r="BG221" t="str">
        <v xml:space="preserve">0 | </v>
      </c>
      <c r="BH221" t="str">
        <v xml:space="preserve">0 | </v>
      </c>
      <c r="BI221" t="str">
        <v xml:space="preserve">0 | </v>
      </c>
      <c r="BJ221" t="str">
        <v xml:space="preserve">0 | </v>
      </c>
      <c r="BK221" t="str">
        <v xml:space="preserve">0 | </v>
      </c>
      <c r="BL221" t="str">
        <v xml:space="preserve">0 | </v>
      </c>
      <c r="BM221" t="str">
        <v xml:space="preserve">0 | </v>
      </c>
      <c r="BN221" t="str">
        <v xml:space="preserve">0 | </v>
      </c>
      <c r="BO221" t="str">
        <v xml:space="preserve">0 | </v>
      </c>
      <c r="BP221" t="str">
        <v xml:space="preserve">0 | </v>
      </c>
      <c r="BQ221" t="str">
        <v xml:space="preserve">0 | </v>
      </c>
      <c r="BR221" t="str">
        <v xml:space="preserve">0 | </v>
      </c>
      <c r="BS221" t="str">
        <v xml:space="preserve">0 | </v>
      </c>
      <c r="BT221" t="str">
        <v xml:space="preserve">0 | </v>
      </c>
      <c r="BU221" t="str">
        <v xml:space="preserve">0 | </v>
      </c>
      <c r="BV221" t="str">
        <v xml:space="preserve">0 | </v>
      </c>
      <c r="BW221" t="str">
        <v xml:space="preserve">0 | </v>
      </c>
      <c r="BX221" t="str">
        <v xml:space="preserve">0 | </v>
      </c>
      <c r="BY221" t="str">
        <v xml:space="preserve">0 | </v>
      </c>
      <c r="BZ221" t="str">
        <v xml:space="preserve">0 | </v>
      </c>
      <c r="CA221" t="str">
        <v xml:space="preserve">0 | </v>
      </c>
      <c r="CB221" t="str">
        <v xml:space="preserve">0 | </v>
      </c>
      <c r="CC221" t="str">
        <v xml:space="preserve">0 | </v>
      </c>
      <c r="CD221" t="str">
        <v xml:space="preserve">0 | </v>
      </c>
      <c r="CE221" t="str">
        <v xml:space="preserve">0 | </v>
      </c>
      <c r="CF221" t="str">
        <v xml:space="preserve">0 | </v>
      </c>
      <c r="CG221" t="str">
        <v xml:space="preserve">0 | </v>
      </c>
      <c r="CH221" t="str">
        <v xml:space="preserve">0 | </v>
      </c>
      <c r="CI221" t="str">
        <v xml:space="preserve">0 | </v>
      </c>
      <c r="CJ221" t="str">
        <v xml:space="preserve">0 | </v>
      </c>
      <c r="CK221" t="str">
        <v xml:space="preserve">0 | </v>
      </c>
      <c r="CL221" t="str">
        <v xml:space="preserve">0 | </v>
      </c>
      <c r="CM221" t="str">
        <v xml:space="preserve">0 | </v>
      </c>
      <c r="CN221" t="str">
        <v xml:space="preserve">0 | </v>
      </c>
      <c r="CO221" t="str">
        <v xml:space="preserve">0 | </v>
      </c>
      <c r="CP221" t="str">
        <v xml:space="preserve">0 | </v>
      </c>
      <c r="CQ221" t="str">
        <v xml:space="preserve">0 | </v>
      </c>
      <c r="CR221" t="str">
        <v xml:space="preserve">0 | </v>
      </c>
      <c r="CS221" t="str">
        <v xml:space="preserve">0 | </v>
      </c>
      <c r="CT221" t="str">
        <v xml:space="preserve">0 | </v>
      </c>
      <c r="CU221" t="str">
        <v xml:space="preserve">0 | </v>
      </c>
      <c r="CV221" t="str">
        <v xml:space="preserve">0 | </v>
      </c>
      <c r="CW221" t="str">
        <v xml:space="preserve">0 | </v>
      </c>
      <c r="CX221" t="str">
        <v xml:space="preserve">0 | </v>
      </c>
      <c r="DQ221" cm="1">
        <f t="array" ref="DQ221:HM221">TRANSPOSE(_xlfn._xlws.SORT(_xlfn._xlws.FILTER(initialConditions[initial_conditions_level],initialConditions[experiment_ID]=A221)))</f>
        <v>0</v>
      </c>
      <c r="DR221">
        <v>0</v>
      </c>
      <c r="DS221">
        <v>0</v>
      </c>
      <c r="DT221">
        <v>0</v>
      </c>
      <c r="DU221">
        <v>0</v>
      </c>
      <c r="DV221">
        <v>0</v>
      </c>
      <c r="DW221">
        <v>0</v>
      </c>
      <c r="DX221">
        <v>0</v>
      </c>
      <c r="DY221">
        <v>0</v>
      </c>
      <c r="DZ221">
        <v>0</v>
      </c>
      <c r="EA221">
        <v>0</v>
      </c>
      <c r="EB221">
        <v>0</v>
      </c>
      <c r="EC221">
        <v>0</v>
      </c>
      <c r="ED221">
        <v>0</v>
      </c>
      <c r="EE221">
        <v>0</v>
      </c>
      <c r="EF221">
        <v>0</v>
      </c>
      <c r="EG221">
        <v>0</v>
      </c>
      <c r="EH221">
        <v>0</v>
      </c>
      <c r="EI221">
        <v>0</v>
      </c>
      <c r="EJ221">
        <v>0</v>
      </c>
      <c r="EK221">
        <v>0</v>
      </c>
      <c r="EL221">
        <v>0</v>
      </c>
      <c r="EM221">
        <v>0</v>
      </c>
      <c r="EN221">
        <v>0</v>
      </c>
      <c r="EO221">
        <v>0</v>
      </c>
      <c r="EP221">
        <v>0</v>
      </c>
      <c r="EQ221">
        <v>0</v>
      </c>
      <c r="ER221">
        <v>0</v>
      </c>
      <c r="ES221">
        <v>0</v>
      </c>
      <c r="ET221">
        <v>0</v>
      </c>
      <c r="EU221">
        <v>0</v>
      </c>
      <c r="EV221">
        <v>0</v>
      </c>
      <c r="EW221">
        <v>0</v>
      </c>
      <c r="EX221">
        <v>0</v>
      </c>
      <c r="EY221">
        <v>0</v>
      </c>
      <c r="EZ221">
        <v>0</v>
      </c>
      <c r="FA221">
        <v>0</v>
      </c>
      <c r="FB221">
        <v>0</v>
      </c>
      <c r="FC221">
        <v>0</v>
      </c>
      <c r="FD221">
        <v>0</v>
      </c>
      <c r="FE221">
        <v>0</v>
      </c>
      <c r="FF221">
        <v>0</v>
      </c>
      <c r="FG221">
        <v>0</v>
      </c>
      <c r="FH221">
        <v>0</v>
      </c>
      <c r="FI221">
        <v>0</v>
      </c>
      <c r="FJ221">
        <v>0</v>
      </c>
      <c r="FK221">
        <v>0</v>
      </c>
      <c r="FL221">
        <v>0</v>
      </c>
      <c r="FM221">
        <v>0</v>
      </c>
      <c r="FN221">
        <v>0</v>
      </c>
      <c r="FO221">
        <v>0</v>
      </c>
      <c r="FP221">
        <v>0</v>
      </c>
      <c r="FQ221">
        <v>0</v>
      </c>
      <c r="FR221">
        <v>0</v>
      </c>
      <c r="FS221">
        <v>0</v>
      </c>
      <c r="FT221">
        <v>0</v>
      </c>
      <c r="FU221">
        <v>0</v>
      </c>
      <c r="FV221">
        <v>0</v>
      </c>
      <c r="FW221">
        <v>0</v>
      </c>
      <c r="FX221">
        <v>0</v>
      </c>
      <c r="FY221">
        <v>0</v>
      </c>
      <c r="FZ221">
        <v>0</v>
      </c>
      <c r="GA221">
        <v>0</v>
      </c>
      <c r="GB221">
        <v>0</v>
      </c>
      <c r="GC221">
        <v>0</v>
      </c>
      <c r="GD221">
        <v>0</v>
      </c>
      <c r="GE221">
        <v>0</v>
      </c>
      <c r="GF221">
        <v>0</v>
      </c>
      <c r="GG221">
        <v>0</v>
      </c>
      <c r="GH221">
        <v>0</v>
      </c>
      <c r="GI221">
        <v>0</v>
      </c>
      <c r="GJ221">
        <v>0</v>
      </c>
      <c r="GK221">
        <v>0</v>
      </c>
      <c r="GL221">
        <v>0</v>
      </c>
      <c r="GM221">
        <v>0</v>
      </c>
      <c r="GN221">
        <v>0</v>
      </c>
      <c r="GO221">
        <v>0</v>
      </c>
      <c r="GP221">
        <v>0</v>
      </c>
      <c r="GQ221">
        <v>0</v>
      </c>
      <c r="GR221">
        <v>0</v>
      </c>
      <c r="GS221">
        <v>0</v>
      </c>
      <c r="GT221">
        <v>0</v>
      </c>
      <c r="GU221">
        <v>0</v>
      </c>
      <c r="GV221">
        <v>0</v>
      </c>
      <c r="GW221">
        <v>0</v>
      </c>
      <c r="GX221">
        <v>0</v>
      </c>
      <c r="GY221">
        <v>0</v>
      </c>
      <c r="GZ221">
        <v>0</v>
      </c>
      <c r="HA221">
        <v>0</v>
      </c>
      <c r="HB221">
        <v>0</v>
      </c>
      <c r="HC221">
        <v>0</v>
      </c>
      <c r="HD221">
        <v>0</v>
      </c>
      <c r="HE221">
        <v>0</v>
      </c>
      <c r="HF221">
        <v>0</v>
      </c>
      <c r="HG221">
        <v>0</v>
      </c>
      <c r="HH221">
        <v>0</v>
      </c>
      <c r="HI221">
        <v>0</v>
      </c>
      <c r="HJ221">
        <v>0</v>
      </c>
      <c r="HK221">
        <v>0</v>
      </c>
      <c r="HL221">
        <v>0</v>
      </c>
      <c r="HM221" t="str">
        <v/>
      </c>
    </row>
    <row r="222" spans="2:221" x14ac:dyDescent="0.35">
      <c r="B222" t="str" cm="1">
        <f t="array" ref="B222:CX222">TRANSPOSE(_xlfn._xlws.SORT(_xlfn._xlws.FILTER(initialConditions[initial_conditions_level]&amp;" | "&amp;initialConditions[initial_conditions_name],initialConditions[experiment_ID]=A222)))</f>
        <v xml:space="preserve"> | </v>
      </c>
      <c r="C222" t="str">
        <v xml:space="preserve">0 | </v>
      </c>
      <c r="D222" t="str">
        <v xml:space="preserve">0 | </v>
      </c>
      <c r="E222" t="str">
        <v xml:space="preserve">0 | </v>
      </c>
      <c r="F222" t="str">
        <v xml:space="preserve">0 | </v>
      </c>
      <c r="G222" t="str">
        <v xml:space="preserve">0 | </v>
      </c>
      <c r="H222" t="str">
        <v xml:space="preserve">0 | </v>
      </c>
      <c r="I222" t="str">
        <v xml:space="preserve">0 | </v>
      </c>
      <c r="J222" t="str">
        <v xml:space="preserve">0 | </v>
      </c>
      <c r="K222" t="str">
        <v xml:space="preserve">0 | </v>
      </c>
      <c r="L222" t="str">
        <v xml:space="preserve">0 | </v>
      </c>
      <c r="M222" t="str">
        <v xml:space="preserve">0 | </v>
      </c>
      <c r="N222" t="str">
        <v xml:space="preserve">0 | </v>
      </c>
      <c r="O222" t="str">
        <v xml:space="preserve">0 | </v>
      </c>
      <c r="P222" t="str">
        <v xml:space="preserve">0 | </v>
      </c>
      <c r="Q222" t="str">
        <v xml:space="preserve">0 | </v>
      </c>
      <c r="R222" t="str">
        <v xml:space="preserve">0 | </v>
      </c>
      <c r="S222" t="str">
        <v xml:space="preserve">0 | </v>
      </c>
      <c r="T222" t="str">
        <v xml:space="preserve">0 | </v>
      </c>
      <c r="U222" t="str">
        <v xml:space="preserve">0 | </v>
      </c>
      <c r="V222" t="str">
        <v xml:space="preserve">0 | </v>
      </c>
      <c r="W222" t="str">
        <v xml:space="preserve">0 | </v>
      </c>
      <c r="X222" t="str">
        <v xml:space="preserve">0 | </v>
      </c>
      <c r="Y222" t="str">
        <v xml:space="preserve">0 | </v>
      </c>
      <c r="Z222" t="str">
        <v xml:space="preserve">0 | </v>
      </c>
      <c r="AA222" t="str">
        <v xml:space="preserve">0 | </v>
      </c>
      <c r="AB222" t="str">
        <v xml:space="preserve">0 | </v>
      </c>
      <c r="AC222" t="str">
        <v xml:space="preserve">0 | </v>
      </c>
      <c r="AD222" t="str">
        <v xml:space="preserve">0 | </v>
      </c>
      <c r="AE222" t="str">
        <v xml:space="preserve">0 | </v>
      </c>
      <c r="AF222" t="str">
        <v xml:space="preserve">0 | </v>
      </c>
      <c r="AG222" t="str">
        <v xml:space="preserve">0 | </v>
      </c>
      <c r="AH222" t="str">
        <v xml:space="preserve">0 | </v>
      </c>
      <c r="AI222" t="str">
        <v xml:space="preserve">0 | </v>
      </c>
      <c r="AJ222" t="str">
        <v xml:space="preserve">0 | </v>
      </c>
      <c r="AK222" t="str">
        <v xml:space="preserve">0 | </v>
      </c>
      <c r="AL222" t="str">
        <v xml:space="preserve">0 | </v>
      </c>
      <c r="AM222" t="str">
        <v xml:space="preserve">0 | </v>
      </c>
      <c r="AN222" t="str">
        <v xml:space="preserve">0 | </v>
      </c>
      <c r="AO222" t="str">
        <v xml:space="preserve">0 | </v>
      </c>
      <c r="AP222" t="str">
        <v xml:space="preserve">0 | </v>
      </c>
      <c r="AQ222" t="str">
        <v xml:space="preserve">0 | </v>
      </c>
      <c r="AR222" t="str">
        <v xml:space="preserve">0 | </v>
      </c>
      <c r="AS222" t="str">
        <v xml:space="preserve">0 | </v>
      </c>
      <c r="AT222" t="str">
        <v xml:space="preserve">0 | </v>
      </c>
      <c r="AU222" t="str">
        <v xml:space="preserve">0 | </v>
      </c>
      <c r="AV222" t="str">
        <v xml:space="preserve">0 | </v>
      </c>
      <c r="AW222" t="str">
        <v xml:space="preserve">0 | </v>
      </c>
      <c r="AX222" t="str">
        <v xml:space="preserve">0 | </v>
      </c>
      <c r="AY222" t="str">
        <v xml:space="preserve">0 | </v>
      </c>
      <c r="AZ222" t="str">
        <v xml:space="preserve">0 | </v>
      </c>
      <c r="BA222" t="str">
        <v xml:space="preserve">0 | </v>
      </c>
      <c r="BB222" t="str">
        <v xml:space="preserve">0 | </v>
      </c>
      <c r="BC222" t="str">
        <v xml:space="preserve">0 | </v>
      </c>
      <c r="BD222" t="str">
        <v xml:space="preserve">0 | </v>
      </c>
      <c r="BE222" t="str">
        <v xml:space="preserve">0 | </v>
      </c>
      <c r="BF222" t="str">
        <v xml:space="preserve">0 | </v>
      </c>
      <c r="BG222" t="str">
        <v xml:space="preserve">0 | </v>
      </c>
      <c r="BH222" t="str">
        <v xml:space="preserve">0 | </v>
      </c>
      <c r="BI222" t="str">
        <v xml:space="preserve">0 | </v>
      </c>
      <c r="BJ222" t="str">
        <v xml:space="preserve">0 | </v>
      </c>
      <c r="BK222" t="str">
        <v xml:space="preserve">0 | </v>
      </c>
      <c r="BL222" t="str">
        <v xml:space="preserve">0 | </v>
      </c>
      <c r="BM222" t="str">
        <v xml:space="preserve">0 | </v>
      </c>
      <c r="BN222" t="str">
        <v xml:space="preserve">0 | </v>
      </c>
      <c r="BO222" t="str">
        <v xml:space="preserve">0 | </v>
      </c>
      <c r="BP222" t="str">
        <v xml:space="preserve">0 | </v>
      </c>
      <c r="BQ222" t="str">
        <v xml:space="preserve">0 | </v>
      </c>
      <c r="BR222" t="str">
        <v xml:space="preserve">0 | </v>
      </c>
      <c r="BS222" t="str">
        <v xml:space="preserve">0 | </v>
      </c>
      <c r="BT222" t="str">
        <v xml:space="preserve">0 | </v>
      </c>
      <c r="BU222" t="str">
        <v xml:space="preserve">0 | </v>
      </c>
      <c r="BV222" t="str">
        <v xml:space="preserve">0 | </v>
      </c>
      <c r="BW222" t="str">
        <v xml:space="preserve">0 | </v>
      </c>
      <c r="BX222" t="str">
        <v xml:space="preserve">0 | </v>
      </c>
      <c r="BY222" t="str">
        <v xml:space="preserve">0 | </v>
      </c>
      <c r="BZ222" t="str">
        <v xml:space="preserve">0 | </v>
      </c>
      <c r="CA222" t="str">
        <v xml:space="preserve">0 | </v>
      </c>
      <c r="CB222" t="str">
        <v xml:space="preserve">0 | </v>
      </c>
      <c r="CC222" t="str">
        <v xml:space="preserve">0 | </v>
      </c>
      <c r="CD222" t="str">
        <v xml:space="preserve">0 | </v>
      </c>
      <c r="CE222" t="str">
        <v xml:space="preserve">0 | </v>
      </c>
      <c r="CF222" t="str">
        <v xml:space="preserve">0 | </v>
      </c>
      <c r="CG222" t="str">
        <v xml:space="preserve">0 | </v>
      </c>
      <c r="CH222" t="str">
        <v xml:space="preserve">0 | </v>
      </c>
      <c r="CI222" t="str">
        <v xml:space="preserve">0 | </v>
      </c>
      <c r="CJ222" t="str">
        <v xml:space="preserve">0 | </v>
      </c>
      <c r="CK222" t="str">
        <v xml:space="preserve">0 | </v>
      </c>
      <c r="CL222" t="str">
        <v xml:space="preserve">0 | </v>
      </c>
      <c r="CM222" t="str">
        <v xml:space="preserve">0 | </v>
      </c>
      <c r="CN222" t="str">
        <v xml:space="preserve">0 | </v>
      </c>
      <c r="CO222" t="str">
        <v xml:space="preserve">0 | </v>
      </c>
      <c r="CP222" t="str">
        <v xml:space="preserve">0 | </v>
      </c>
      <c r="CQ222" t="str">
        <v xml:space="preserve">0 | </v>
      </c>
      <c r="CR222" t="str">
        <v xml:space="preserve">0 | </v>
      </c>
      <c r="CS222" t="str">
        <v xml:space="preserve">0 | </v>
      </c>
      <c r="CT222" t="str">
        <v xml:space="preserve">0 | </v>
      </c>
      <c r="CU222" t="str">
        <v xml:space="preserve">0 | </v>
      </c>
      <c r="CV222" t="str">
        <v xml:space="preserve">0 | </v>
      </c>
      <c r="CW222" t="str">
        <v xml:space="preserve">0 | </v>
      </c>
      <c r="CX222" t="str">
        <v xml:space="preserve">0 | </v>
      </c>
      <c r="DQ222" cm="1">
        <f t="array" ref="DQ222:HM222">TRANSPOSE(_xlfn._xlws.SORT(_xlfn._xlws.FILTER(initialConditions[initial_conditions_level],initialConditions[experiment_ID]=A222)))</f>
        <v>0</v>
      </c>
      <c r="DR222">
        <v>0</v>
      </c>
      <c r="DS222">
        <v>0</v>
      </c>
      <c r="DT222">
        <v>0</v>
      </c>
      <c r="DU222">
        <v>0</v>
      </c>
      <c r="DV222">
        <v>0</v>
      </c>
      <c r="DW222">
        <v>0</v>
      </c>
      <c r="DX222">
        <v>0</v>
      </c>
      <c r="DY222">
        <v>0</v>
      </c>
      <c r="DZ222">
        <v>0</v>
      </c>
      <c r="EA222">
        <v>0</v>
      </c>
      <c r="EB222">
        <v>0</v>
      </c>
      <c r="EC222">
        <v>0</v>
      </c>
      <c r="ED222">
        <v>0</v>
      </c>
      <c r="EE222">
        <v>0</v>
      </c>
      <c r="EF222">
        <v>0</v>
      </c>
      <c r="EG222">
        <v>0</v>
      </c>
      <c r="EH222">
        <v>0</v>
      </c>
      <c r="EI222">
        <v>0</v>
      </c>
      <c r="EJ222">
        <v>0</v>
      </c>
      <c r="EK222">
        <v>0</v>
      </c>
      <c r="EL222">
        <v>0</v>
      </c>
      <c r="EM222">
        <v>0</v>
      </c>
      <c r="EN222">
        <v>0</v>
      </c>
      <c r="EO222">
        <v>0</v>
      </c>
      <c r="EP222">
        <v>0</v>
      </c>
      <c r="EQ222">
        <v>0</v>
      </c>
      <c r="ER222">
        <v>0</v>
      </c>
      <c r="ES222">
        <v>0</v>
      </c>
      <c r="ET222">
        <v>0</v>
      </c>
      <c r="EU222">
        <v>0</v>
      </c>
      <c r="EV222">
        <v>0</v>
      </c>
      <c r="EW222">
        <v>0</v>
      </c>
      <c r="EX222">
        <v>0</v>
      </c>
      <c r="EY222">
        <v>0</v>
      </c>
      <c r="EZ222">
        <v>0</v>
      </c>
      <c r="FA222">
        <v>0</v>
      </c>
      <c r="FB222">
        <v>0</v>
      </c>
      <c r="FC222">
        <v>0</v>
      </c>
      <c r="FD222">
        <v>0</v>
      </c>
      <c r="FE222">
        <v>0</v>
      </c>
      <c r="FF222">
        <v>0</v>
      </c>
      <c r="FG222">
        <v>0</v>
      </c>
      <c r="FH222">
        <v>0</v>
      </c>
      <c r="FI222">
        <v>0</v>
      </c>
      <c r="FJ222">
        <v>0</v>
      </c>
      <c r="FK222">
        <v>0</v>
      </c>
      <c r="FL222">
        <v>0</v>
      </c>
      <c r="FM222">
        <v>0</v>
      </c>
      <c r="FN222">
        <v>0</v>
      </c>
      <c r="FO222">
        <v>0</v>
      </c>
      <c r="FP222">
        <v>0</v>
      </c>
      <c r="FQ222">
        <v>0</v>
      </c>
      <c r="FR222">
        <v>0</v>
      </c>
      <c r="FS222">
        <v>0</v>
      </c>
      <c r="FT222">
        <v>0</v>
      </c>
      <c r="FU222">
        <v>0</v>
      </c>
      <c r="FV222">
        <v>0</v>
      </c>
      <c r="FW222">
        <v>0</v>
      </c>
      <c r="FX222">
        <v>0</v>
      </c>
      <c r="FY222">
        <v>0</v>
      </c>
      <c r="FZ222">
        <v>0</v>
      </c>
      <c r="GA222">
        <v>0</v>
      </c>
      <c r="GB222">
        <v>0</v>
      </c>
      <c r="GC222">
        <v>0</v>
      </c>
      <c r="GD222">
        <v>0</v>
      </c>
      <c r="GE222">
        <v>0</v>
      </c>
      <c r="GF222">
        <v>0</v>
      </c>
      <c r="GG222">
        <v>0</v>
      </c>
      <c r="GH222">
        <v>0</v>
      </c>
      <c r="GI222">
        <v>0</v>
      </c>
      <c r="GJ222">
        <v>0</v>
      </c>
      <c r="GK222">
        <v>0</v>
      </c>
      <c r="GL222">
        <v>0</v>
      </c>
      <c r="GM222">
        <v>0</v>
      </c>
      <c r="GN222">
        <v>0</v>
      </c>
      <c r="GO222">
        <v>0</v>
      </c>
      <c r="GP222">
        <v>0</v>
      </c>
      <c r="GQ222">
        <v>0</v>
      </c>
      <c r="GR222">
        <v>0</v>
      </c>
      <c r="GS222">
        <v>0</v>
      </c>
      <c r="GT222">
        <v>0</v>
      </c>
      <c r="GU222">
        <v>0</v>
      </c>
      <c r="GV222">
        <v>0</v>
      </c>
      <c r="GW222">
        <v>0</v>
      </c>
      <c r="GX222">
        <v>0</v>
      </c>
      <c r="GY222">
        <v>0</v>
      </c>
      <c r="GZ222">
        <v>0</v>
      </c>
      <c r="HA222">
        <v>0</v>
      </c>
      <c r="HB222">
        <v>0</v>
      </c>
      <c r="HC222">
        <v>0</v>
      </c>
      <c r="HD222">
        <v>0</v>
      </c>
      <c r="HE222">
        <v>0</v>
      </c>
      <c r="HF222">
        <v>0</v>
      </c>
      <c r="HG222">
        <v>0</v>
      </c>
      <c r="HH222">
        <v>0</v>
      </c>
      <c r="HI222">
        <v>0</v>
      </c>
      <c r="HJ222">
        <v>0</v>
      </c>
      <c r="HK222">
        <v>0</v>
      </c>
      <c r="HL222">
        <v>0</v>
      </c>
      <c r="HM222" t="str">
        <v/>
      </c>
    </row>
    <row r="223" spans="2:221" x14ac:dyDescent="0.35">
      <c r="B223" t="str" cm="1">
        <f t="array" ref="B223:CX223">TRANSPOSE(_xlfn._xlws.SORT(_xlfn._xlws.FILTER(initialConditions[initial_conditions_level]&amp;" | "&amp;initialConditions[initial_conditions_name],initialConditions[experiment_ID]=A223)))</f>
        <v xml:space="preserve"> | </v>
      </c>
      <c r="C223" t="str">
        <v xml:space="preserve">0 | </v>
      </c>
      <c r="D223" t="str">
        <v xml:space="preserve">0 | </v>
      </c>
      <c r="E223" t="str">
        <v xml:space="preserve">0 | </v>
      </c>
      <c r="F223" t="str">
        <v xml:space="preserve">0 | </v>
      </c>
      <c r="G223" t="str">
        <v xml:space="preserve">0 | </v>
      </c>
      <c r="H223" t="str">
        <v xml:space="preserve">0 | </v>
      </c>
      <c r="I223" t="str">
        <v xml:space="preserve">0 | </v>
      </c>
      <c r="J223" t="str">
        <v xml:space="preserve">0 | </v>
      </c>
      <c r="K223" t="str">
        <v xml:space="preserve">0 | </v>
      </c>
      <c r="L223" t="str">
        <v xml:space="preserve">0 | </v>
      </c>
      <c r="M223" t="str">
        <v xml:space="preserve">0 | </v>
      </c>
      <c r="N223" t="str">
        <v xml:space="preserve">0 | </v>
      </c>
      <c r="O223" t="str">
        <v xml:space="preserve">0 | </v>
      </c>
      <c r="P223" t="str">
        <v xml:space="preserve">0 | </v>
      </c>
      <c r="Q223" t="str">
        <v xml:space="preserve">0 | </v>
      </c>
      <c r="R223" t="str">
        <v xml:space="preserve">0 | </v>
      </c>
      <c r="S223" t="str">
        <v xml:space="preserve">0 | </v>
      </c>
      <c r="T223" t="str">
        <v xml:space="preserve">0 | </v>
      </c>
      <c r="U223" t="str">
        <v xml:space="preserve">0 | </v>
      </c>
      <c r="V223" t="str">
        <v xml:space="preserve">0 | </v>
      </c>
      <c r="W223" t="str">
        <v xml:space="preserve">0 | </v>
      </c>
      <c r="X223" t="str">
        <v xml:space="preserve">0 | </v>
      </c>
      <c r="Y223" t="str">
        <v xml:space="preserve">0 | </v>
      </c>
      <c r="Z223" t="str">
        <v xml:space="preserve">0 | </v>
      </c>
      <c r="AA223" t="str">
        <v xml:space="preserve">0 | </v>
      </c>
      <c r="AB223" t="str">
        <v xml:space="preserve">0 | </v>
      </c>
      <c r="AC223" t="str">
        <v xml:space="preserve">0 | </v>
      </c>
      <c r="AD223" t="str">
        <v xml:space="preserve">0 | </v>
      </c>
      <c r="AE223" t="str">
        <v xml:space="preserve">0 | </v>
      </c>
      <c r="AF223" t="str">
        <v xml:space="preserve">0 | </v>
      </c>
      <c r="AG223" t="str">
        <v xml:space="preserve">0 | </v>
      </c>
      <c r="AH223" t="str">
        <v xml:space="preserve">0 | </v>
      </c>
      <c r="AI223" t="str">
        <v xml:space="preserve">0 | </v>
      </c>
      <c r="AJ223" t="str">
        <v xml:space="preserve">0 | </v>
      </c>
      <c r="AK223" t="str">
        <v xml:space="preserve">0 | </v>
      </c>
      <c r="AL223" t="str">
        <v xml:space="preserve">0 | </v>
      </c>
      <c r="AM223" t="str">
        <v xml:space="preserve">0 | </v>
      </c>
      <c r="AN223" t="str">
        <v xml:space="preserve">0 | </v>
      </c>
      <c r="AO223" t="str">
        <v xml:space="preserve">0 | </v>
      </c>
      <c r="AP223" t="str">
        <v xml:space="preserve">0 | </v>
      </c>
      <c r="AQ223" t="str">
        <v xml:space="preserve">0 | </v>
      </c>
      <c r="AR223" t="str">
        <v xml:space="preserve">0 | </v>
      </c>
      <c r="AS223" t="str">
        <v xml:space="preserve">0 | </v>
      </c>
      <c r="AT223" t="str">
        <v xml:space="preserve">0 | </v>
      </c>
      <c r="AU223" t="str">
        <v xml:space="preserve">0 | </v>
      </c>
      <c r="AV223" t="str">
        <v xml:space="preserve">0 | </v>
      </c>
      <c r="AW223" t="str">
        <v xml:space="preserve">0 | </v>
      </c>
      <c r="AX223" t="str">
        <v xml:space="preserve">0 | </v>
      </c>
      <c r="AY223" t="str">
        <v xml:space="preserve">0 | </v>
      </c>
      <c r="AZ223" t="str">
        <v xml:space="preserve">0 | </v>
      </c>
      <c r="BA223" t="str">
        <v xml:space="preserve">0 | </v>
      </c>
      <c r="BB223" t="str">
        <v xml:space="preserve">0 | </v>
      </c>
      <c r="BC223" t="str">
        <v xml:space="preserve">0 | </v>
      </c>
      <c r="BD223" t="str">
        <v xml:space="preserve">0 | </v>
      </c>
      <c r="BE223" t="str">
        <v xml:space="preserve">0 | </v>
      </c>
      <c r="BF223" t="str">
        <v xml:space="preserve">0 | </v>
      </c>
      <c r="BG223" t="str">
        <v xml:space="preserve">0 | </v>
      </c>
      <c r="BH223" t="str">
        <v xml:space="preserve">0 | </v>
      </c>
      <c r="BI223" t="str">
        <v xml:space="preserve">0 | </v>
      </c>
      <c r="BJ223" t="str">
        <v xml:space="preserve">0 | </v>
      </c>
      <c r="BK223" t="str">
        <v xml:space="preserve">0 | </v>
      </c>
      <c r="BL223" t="str">
        <v xml:space="preserve">0 | </v>
      </c>
      <c r="BM223" t="str">
        <v xml:space="preserve">0 | </v>
      </c>
      <c r="BN223" t="str">
        <v xml:space="preserve">0 | </v>
      </c>
      <c r="BO223" t="str">
        <v xml:space="preserve">0 | </v>
      </c>
      <c r="BP223" t="str">
        <v xml:space="preserve">0 | </v>
      </c>
      <c r="BQ223" t="str">
        <v xml:space="preserve">0 | </v>
      </c>
      <c r="BR223" t="str">
        <v xml:space="preserve">0 | </v>
      </c>
      <c r="BS223" t="str">
        <v xml:space="preserve">0 | </v>
      </c>
      <c r="BT223" t="str">
        <v xml:space="preserve">0 | </v>
      </c>
      <c r="BU223" t="str">
        <v xml:space="preserve">0 | </v>
      </c>
      <c r="BV223" t="str">
        <v xml:space="preserve">0 | </v>
      </c>
      <c r="BW223" t="str">
        <v xml:space="preserve">0 | </v>
      </c>
      <c r="BX223" t="str">
        <v xml:space="preserve">0 | </v>
      </c>
      <c r="BY223" t="str">
        <v xml:space="preserve">0 | </v>
      </c>
      <c r="BZ223" t="str">
        <v xml:space="preserve">0 | </v>
      </c>
      <c r="CA223" t="str">
        <v xml:space="preserve">0 | </v>
      </c>
      <c r="CB223" t="str">
        <v xml:space="preserve">0 | </v>
      </c>
      <c r="CC223" t="str">
        <v xml:space="preserve">0 | </v>
      </c>
      <c r="CD223" t="str">
        <v xml:space="preserve">0 | </v>
      </c>
      <c r="CE223" t="str">
        <v xml:space="preserve">0 | </v>
      </c>
      <c r="CF223" t="str">
        <v xml:space="preserve">0 | </v>
      </c>
      <c r="CG223" t="str">
        <v xml:space="preserve">0 | </v>
      </c>
      <c r="CH223" t="str">
        <v xml:space="preserve">0 | </v>
      </c>
      <c r="CI223" t="str">
        <v xml:space="preserve">0 | </v>
      </c>
      <c r="CJ223" t="str">
        <v xml:space="preserve">0 | </v>
      </c>
      <c r="CK223" t="str">
        <v xml:space="preserve">0 | </v>
      </c>
      <c r="CL223" t="str">
        <v xml:space="preserve">0 | </v>
      </c>
      <c r="CM223" t="str">
        <v xml:space="preserve">0 | </v>
      </c>
      <c r="CN223" t="str">
        <v xml:space="preserve">0 | </v>
      </c>
      <c r="CO223" t="str">
        <v xml:space="preserve">0 | </v>
      </c>
      <c r="CP223" t="str">
        <v xml:space="preserve">0 | </v>
      </c>
      <c r="CQ223" t="str">
        <v xml:space="preserve">0 | </v>
      </c>
      <c r="CR223" t="str">
        <v xml:space="preserve">0 | </v>
      </c>
      <c r="CS223" t="str">
        <v xml:space="preserve">0 | </v>
      </c>
      <c r="CT223" t="str">
        <v xml:space="preserve">0 | </v>
      </c>
      <c r="CU223" t="str">
        <v xml:space="preserve">0 | </v>
      </c>
      <c r="CV223" t="str">
        <v xml:space="preserve">0 | </v>
      </c>
      <c r="CW223" t="str">
        <v xml:space="preserve">0 | </v>
      </c>
      <c r="CX223" t="str">
        <v xml:space="preserve">0 | </v>
      </c>
      <c r="DQ223" cm="1">
        <f t="array" ref="DQ223:HM223">TRANSPOSE(_xlfn._xlws.SORT(_xlfn._xlws.FILTER(initialConditions[initial_conditions_level],initialConditions[experiment_ID]=A223)))</f>
        <v>0</v>
      </c>
      <c r="DR223">
        <v>0</v>
      </c>
      <c r="DS223">
        <v>0</v>
      </c>
      <c r="DT223">
        <v>0</v>
      </c>
      <c r="DU223">
        <v>0</v>
      </c>
      <c r="DV223">
        <v>0</v>
      </c>
      <c r="DW223">
        <v>0</v>
      </c>
      <c r="DX223">
        <v>0</v>
      </c>
      <c r="DY223">
        <v>0</v>
      </c>
      <c r="DZ223">
        <v>0</v>
      </c>
      <c r="EA223">
        <v>0</v>
      </c>
      <c r="EB223">
        <v>0</v>
      </c>
      <c r="EC223">
        <v>0</v>
      </c>
      <c r="ED223">
        <v>0</v>
      </c>
      <c r="EE223">
        <v>0</v>
      </c>
      <c r="EF223">
        <v>0</v>
      </c>
      <c r="EG223">
        <v>0</v>
      </c>
      <c r="EH223">
        <v>0</v>
      </c>
      <c r="EI223">
        <v>0</v>
      </c>
      <c r="EJ223">
        <v>0</v>
      </c>
      <c r="EK223">
        <v>0</v>
      </c>
      <c r="EL223">
        <v>0</v>
      </c>
      <c r="EM223">
        <v>0</v>
      </c>
      <c r="EN223">
        <v>0</v>
      </c>
      <c r="EO223">
        <v>0</v>
      </c>
      <c r="EP223">
        <v>0</v>
      </c>
      <c r="EQ223">
        <v>0</v>
      </c>
      <c r="ER223">
        <v>0</v>
      </c>
      <c r="ES223">
        <v>0</v>
      </c>
      <c r="ET223">
        <v>0</v>
      </c>
      <c r="EU223">
        <v>0</v>
      </c>
      <c r="EV223">
        <v>0</v>
      </c>
      <c r="EW223">
        <v>0</v>
      </c>
      <c r="EX223">
        <v>0</v>
      </c>
      <c r="EY223">
        <v>0</v>
      </c>
      <c r="EZ223">
        <v>0</v>
      </c>
      <c r="FA223">
        <v>0</v>
      </c>
      <c r="FB223">
        <v>0</v>
      </c>
      <c r="FC223">
        <v>0</v>
      </c>
      <c r="FD223">
        <v>0</v>
      </c>
      <c r="FE223">
        <v>0</v>
      </c>
      <c r="FF223">
        <v>0</v>
      </c>
      <c r="FG223">
        <v>0</v>
      </c>
      <c r="FH223">
        <v>0</v>
      </c>
      <c r="FI223">
        <v>0</v>
      </c>
      <c r="FJ223">
        <v>0</v>
      </c>
      <c r="FK223">
        <v>0</v>
      </c>
      <c r="FL223">
        <v>0</v>
      </c>
      <c r="FM223">
        <v>0</v>
      </c>
      <c r="FN223">
        <v>0</v>
      </c>
      <c r="FO223">
        <v>0</v>
      </c>
      <c r="FP223">
        <v>0</v>
      </c>
      <c r="FQ223">
        <v>0</v>
      </c>
      <c r="FR223">
        <v>0</v>
      </c>
      <c r="FS223">
        <v>0</v>
      </c>
      <c r="FT223">
        <v>0</v>
      </c>
      <c r="FU223">
        <v>0</v>
      </c>
      <c r="FV223">
        <v>0</v>
      </c>
      <c r="FW223">
        <v>0</v>
      </c>
      <c r="FX223">
        <v>0</v>
      </c>
      <c r="FY223">
        <v>0</v>
      </c>
      <c r="FZ223">
        <v>0</v>
      </c>
      <c r="GA223">
        <v>0</v>
      </c>
      <c r="GB223">
        <v>0</v>
      </c>
      <c r="GC223">
        <v>0</v>
      </c>
      <c r="GD223">
        <v>0</v>
      </c>
      <c r="GE223">
        <v>0</v>
      </c>
      <c r="GF223">
        <v>0</v>
      </c>
      <c r="GG223">
        <v>0</v>
      </c>
      <c r="GH223">
        <v>0</v>
      </c>
      <c r="GI223">
        <v>0</v>
      </c>
      <c r="GJ223">
        <v>0</v>
      </c>
      <c r="GK223">
        <v>0</v>
      </c>
      <c r="GL223">
        <v>0</v>
      </c>
      <c r="GM223">
        <v>0</v>
      </c>
      <c r="GN223">
        <v>0</v>
      </c>
      <c r="GO223">
        <v>0</v>
      </c>
      <c r="GP223">
        <v>0</v>
      </c>
      <c r="GQ223">
        <v>0</v>
      </c>
      <c r="GR223">
        <v>0</v>
      </c>
      <c r="GS223">
        <v>0</v>
      </c>
      <c r="GT223">
        <v>0</v>
      </c>
      <c r="GU223">
        <v>0</v>
      </c>
      <c r="GV223">
        <v>0</v>
      </c>
      <c r="GW223">
        <v>0</v>
      </c>
      <c r="GX223">
        <v>0</v>
      </c>
      <c r="GY223">
        <v>0</v>
      </c>
      <c r="GZ223">
        <v>0</v>
      </c>
      <c r="HA223">
        <v>0</v>
      </c>
      <c r="HB223">
        <v>0</v>
      </c>
      <c r="HC223">
        <v>0</v>
      </c>
      <c r="HD223">
        <v>0</v>
      </c>
      <c r="HE223">
        <v>0</v>
      </c>
      <c r="HF223">
        <v>0</v>
      </c>
      <c r="HG223">
        <v>0</v>
      </c>
      <c r="HH223">
        <v>0</v>
      </c>
      <c r="HI223">
        <v>0</v>
      </c>
      <c r="HJ223">
        <v>0</v>
      </c>
      <c r="HK223">
        <v>0</v>
      </c>
      <c r="HL223">
        <v>0</v>
      </c>
      <c r="HM223" t="str">
        <v/>
      </c>
    </row>
    <row r="224" spans="2:221" x14ac:dyDescent="0.35">
      <c r="B224" t="str" cm="1">
        <f t="array" ref="B224:CX224">TRANSPOSE(_xlfn._xlws.SORT(_xlfn._xlws.FILTER(initialConditions[initial_conditions_level]&amp;" | "&amp;initialConditions[initial_conditions_name],initialConditions[experiment_ID]=A224)))</f>
        <v xml:space="preserve"> | </v>
      </c>
      <c r="C224" t="str">
        <v xml:space="preserve">0 | </v>
      </c>
      <c r="D224" t="str">
        <v xml:space="preserve">0 | </v>
      </c>
      <c r="E224" t="str">
        <v xml:space="preserve">0 | </v>
      </c>
      <c r="F224" t="str">
        <v xml:space="preserve">0 | </v>
      </c>
      <c r="G224" t="str">
        <v xml:space="preserve">0 | </v>
      </c>
      <c r="H224" t="str">
        <v xml:space="preserve">0 | </v>
      </c>
      <c r="I224" t="str">
        <v xml:space="preserve">0 | </v>
      </c>
      <c r="J224" t="str">
        <v xml:space="preserve">0 | </v>
      </c>
      <c r="K224" t="str">
        <v xml:space="preserve">0 | </v>
      </c>
      <c r="L224" t="str">
        <v xml:space="preserve">0 | </v>
      </c>
      <c r="M224" t="str">
        <v xml:space="preserve">0 | </v>
      </c>
      <c r="N224" t="str">
        <v xml:space="preserve">0 | </v>
      </c>
      <c r="O224" t="str">
        <v xml:space="preserve">0 | </v>
      </c>
      <c r="P224" t="str">
        <v xml:space="preserve">0 | </v>
      </c>
      <c r="Q224" t="str">
        <v xml:space="preserve">0 | </v>
      </c>
      <c r="R224" t="str">
        <v xml:space="preserve">0 | </v>
      </c>
      <c r="S224" t="str">
        <v xml:space="preserve">0 | </v>
      </c>
      <c r="T224" t="str">
        <v xml:space="preserve">0 | </v>
      </c>
      <c r="U224" t="str">
        <v xml:space="preserve">0 | </v>
      </c>
      <c r="V224" t="str">
        <v xml:space="preserve">0 | </v>
      </c>
      <c r="W224" t="str">
        <v xml:space="preserve">0 | </v>
      </c>
      <c r="X224" t="str">
        <v xml:space="preserve">0 | </v>
      </c>
      <c r="Y224" t="str">
        <v xml:space="preserve">0 | </v>
      </c>
      <c r="Z224" t="str">
        <v xml:space="preserve">0 | </v>
      </c>
      <c r="AA224" t="str">
        <v xml:space="preserve">0 | </v>
      </c>
      <c r="AB224" t="str">
        <v xml:space="preserve">0 | </v>
      </c>
      <c r="AC224" t="str">
        <v xml:space="preserve">0 | </v>
      </c>
      <c r="AD224" t="str">
        <v xml:space="preserve">0 | </v>
      </c>
      <c r="AE224" t="str">
        <v xml:space="preserve">0 | </v>
      </c>
      <c r="AF224" t="str">
        <v xml:space="preserve">0 | </v>
      </c>
      <c r="AG224" t="str">
        <v xml:space="preserve">0 | </v>
      </c>
      <c r="AH224" t="str">
        <v xml:space="preserve">0 | </v>
      </c>
      <c r="AI224" t="str">
        <v xml:space="preserve">0 | </v>
      </c>
      <c r="AJ224" t="str">
        <v xml:space="preserve">0 | </v>
      </c>
      <c r="AK224" t="str">
        <v xml:space="preserve">0 | </v>
      </c>
      <c r="AL224" t="str">
        <v xml:space="preserve">0 | </v>
      </c>
      <c r="AM224" t="str">
        <v xml:space="preserve">0 | </v>
      </c>
      <c r="AN224" t="str">
        <v xml:space="preserve">0 | </v>
      </c>
      <c r="AO224" t="str">
        <v xml:space="preserve">0 | </v>
      </c>
      <c r="AP224" t="str">
        <v xml:space="preserve">0 | </v>
      </c>
      <c r="AQ224" t="str">
        <v xml:space="preserve">0 | </v>
      </c>
      <c r="AR224" t="str">
        <v xml:space="preserve">0 | </v>
      </c>
      <c r="AS224" t="str">
        <v xml:space="preserve">0 | </v>
      </c>
      <c r="AT224" t="str">
        <v xml:space="preserve">0 | </v>
      </c>
      <c r="AU224" t="str">
        <v xml:space="preserve">0 | </v>
      </c>
      <c r="AV224" t="str">
        <v xml:space="preserve">0 | </v>
      </c>
      <c r="AW224" t="str">
        <v xml:space="preserve">0 | </v>
      </c>
      <c r="AX224" t="str">
        <v xml:space="preserve">0 | </v>
      </c>
      <c r="AY224" t="str">
        <v xml:space="preserve">0 | </v>
      </c>
      <c r="AZ224" t="str">
        <v xml:space="preserve">0 | </v>
      </c>
      <c r="BA224" t="str">
        <v xml:space="preserve">0 | </v>
      </c>
      <c r="BB224" t="str">
        <v xml:space="preserve">0 | </v>
      </c>
      <c r="BC224" t="str">
        <v xml:space="preserve">0 | </v>
      </c>
      <c r="BD224" t="str">
        <v xml:space="preserve">0 | </v>
      </c>
      <c r="BE224" t="str">
        <v xml:space="preserve">0 | </v>
      </c>
      <c r="BF224" t="str">
        <v xml:space="preserve">0 | </v>
      </c>
      <c r="BG224" t="str">
        <v xml:space="preserve">0 | </v>
      </c>
      <c r="BH224" t="str">
        <v xml:space="preserve">0 | </v>
      </c>
      <c r="BI224" t="str">
        <v xml:space="preserve">0 | </v>
      </c>
      <c r="BJ224" t="str">
        <v xml:space="preserve">0 | </v>
      </c>
      <c r="BK224" t="str">
        <v xml:space="preserve">0 | </v>
      </c>
      <c r="BL224" t="str">
        <v xml:space="preserve">0 | </v>
      </c>
      <c r="BM224" t="str">
        <v xml:space="preserve">0 | </v>
      </c>
      <c r="BN224" t="str">
        <v xml:space="preserve">0 | </v>
      </c>
      <c r="BO224" t="str">
        <v xml:space="preserve">0 | </v>
      </c>
      <c r="BP224" t="str">
        <v xml:space="preserve">0 | </v>
      </c>
      <c r="BQ224" t="str">
        <v xml:space="preserve">0 | </v>
      </c>
      <c r="BR224" t="str">
        <v xml:space="preserve">0 | </v>
      </c>
      <c r="BS224" t="str">
        <v xml:space="preserve">0 | </v>
      </c>
      <c r="BT224" t="str">
        <v xml:space="preserve">0 | </v>
      </c>
      <c r="BU224" t="str">
        <v xml:space="preserve">0 | </v>
      </c>
      <c r="BV224" t="str">
        <v xml:space="preserve">0 | </v>
      </c>
      <c r="BW224" t="str">
        <v xml:space="preserve">0 | </v>
      </c>
      <c r="BX224" t="str">
        <v xml:space="preserve">0 | </v>
      </c>
      <c r="BY224" t="str">
        <v xml:space="preserve">0 | </v>
      </c>
      <c r="BZ224" t="str">
        <v xml:space="preserve">0 | </v>
      </c>
      <c r="CA224" t="str">
        <v xml:space="preserve">0 | </v>
      </c>
      <c r="CB224" t="str">
        <v xml:space="preserve">0 | </v>
      </c>
      <c r="CC224" t="str">
        <v xml:space="preserve">0 | </v>
      </c>
      <c r="CD224" t="str">
        <v xml:space="preserve">0 | </v>
      </c>
      <c r="CE224" t="str">
        <v xml:space="preserve">0 | </v>
      </c>
      <c r="CF224" t="str">
        <v xml:space="preserve">0 | </v>
      </c>
      <c r="CG224" t="str">
        <v xml:space="preserve">0 | </v>
      </c>
      <c r="CH224" t="str">
        <v xml:space="preserve">0 | </v>
      </c>
      <c r="CI224" t="str">
        <v xml:space="preserve">0 | </v>
      </c>
      <c r="CJ224" t="str">
        <v xml:space="preserve">0 | </v>
      </c>
      <c r="CK224" t="str">
        <v xml:space="preserve">0 | </v>
      </c>
      <c r="CL224" t="str">
        <v xml:space="preserve">0 | </v>
      </c>
      <c r="CM224" t="str">
        <v xml:space="preserve">0 | </v>
      </c>
      <c r="CN224" t="str">
        <v xml:space="preserve">0 | </v>
      </c>
      <c r="CO224" t="str">
        <v xml:space="preserve">0 | </v>
      </c>
      <c r="CP224" t="str">
        <v xml:space="preserve">0 | </v>
      </c>
      <c r="CQ224" t="str">
        <v xml:space="preserve">0 | </v>
      </c>
      <c r="CR224" t="str">
        <v xml:space="preserve">0 | </v>
      </c>
      <c r="CS224" t="str">
        <v xml:space="preserve">0 | </v>
      </c>
      <c r="CT224" t="str">
        <v xml:space="preserve">0 | </v>
      </c>
      <c r="CU224" t="str">
        <v xml:space="preserve">0 | </v>
      </c>
      <c r="CV224" t="str">
        <v xml:space="preserve">0 | </v>
      </c>
      <c r="CW224" t="str">
        <v xml:space="preserve">0 | </v>
      </c>
      <c r="CX224" t="str">
        <v xml:space="preserve">0 | </v>
      </c>
      <c r="DQ224" cm="1">
        <f t="array" ref="DQ224:HM224">TRANSPOSE(_xlfn._xlws.SORT(_xlfn._xlws.FILTER(initialConditions[initial_conditions_level],initialConditions[experiment_ID]=A224)))</f>
        <v>0</v>
      </c>
      <c r="DR224">
        <v>0</v>
      </c>
      <c r="DS224">
        <v>0</v>
      </c>
      <c r="DT224">
        <v>0</v>
      </c>
      <c r="DU224">
        <v>0</v>
      </c>
      <c r="DV224">
        <v>0</v>
      </c>
      <c r="DW224">
        <v>0</v>
      </c>
      <c r="DX224">
        <v>0</v>
      </c>
      <c r="DY224">
        <v>0</v>
      </c>
      <c r="DZ224">
        <v>0</v>
      </c>
      <c r="EA224">
        <v>0</v>
      </c>
      <c r="EB224">
        <v>0</v>
      </c>
      <c r="EC224">
        <v>0</v>
      </c>
      <c r="ED224">
        <v>0</v>
      </c>
      <c r="EE224">
        <v>0</v>
      </c>
      <c r="EF224">
        <v>0</v>
      </c>
      <c r="EG224">
        <v>0</v>
      </c>
      <c r="EH224">
        <v>0</v>
      </c>
      <c r="EI224">
        <v>0</v>
      </c>
      <c r="EJ224">
        <v>0</v>
      </c>
      <c r="EK224">
        <v>0</v>
      </c>
      <c r="EL224">
        <v>0</v>
      </c>
      <c r="EM224">
        <v>0</v>
      </c>
      <c r="EN224">
        <v>0</v>
      </c>
      <c r="EO224">
        <v>0</v>
      </c>
      <c r="EP224">
        <v>0</v>
      </c>
      <c r="EQ224">
        <v>0</v>
      </c>
      <c r="ER224">
        <v>0</v>
      </c>
      <c r="ES224">
        <v>0</v>
      </c>
      <c r="ET224">
        <v>0</v>
      </c>
      <c r="EU224">
        <v>0</v>
      </c>
      <c r="EV224">
        <v>0</v>
      </c>
      <c r="EW224">
        <v>0</v>
      </c>
      <c r="EX224">
        <v>0</v>
      </c>
      <c r="EY224">
        <v>0</v>
      </c>
      <c r="EZ224">
        <v>0</v>
      </c>
      <c r="FA224">
        <v>0</v>
      </c>
      <c r="FB224">
        <v>0</v>
      </c>
      <c r="FC224">
        <v>0</v>
      </c>
      <c r="FD224">
        <v>0</v>
      </c>
      <c r="FE224">
        <v>0</v>
      </c>
      <c r="FF224">
        <v>0</v>
      </c>
      <c r="FG224">
        <v>0</v>
      </c>
      <c r="FH224">
        <v>0</v>
      </c>
      <c r="FI224">
        <v>0</v>
      </c>
      <c r="FJ224">
        <v>0</v>
      </c>
      <c r="FK224">
        <v>0</v>
      </c>
      <c r="FL224">
        <v>0</v>
      </c>
      <c r="FM224">
        <v>0</v>
      </c>
      <c r="FN224">
        <v>0</v>
      </c>
      <c r="FO224">
        <v>0</v>
      </c>
      <c r="FP224">
        <v>0</v>
      </c>
      <c r="FQ224">
        <v>0</v>
      </c>
      <c r="FR224">
        <v>0</v>
      </c>
      <c r="FS224">
        <v>0</v>
      </c>
      <c r="FT224">
        <v>0</v>
      </c>
      <c r="FU224">
        <v>0</v>
      </c>
      <c r="FV224">
        <v>0</v>
      </c>
      <c r="FW224">
        <v>0</v>
      </c>
      <c r="FX224">
        <v>0</v>
      </c>
      <c r="FY224">
        <v>0</v>
      </c>
      <c r="FZ224">
        <v>0</v>
      </c>
      <c r="GA224">
        <v>0</v>
      </c>
      <c r="GB224">
        <v>0</v>
      </c>
      <c r="GC224">
        <v>0</v>
      </c>
      <c r="GD224">
        <v>0</v>
      </c>
      <c r="GE224">
        <v>0</v>
      </c>
      <c r="GF224">
        <v>0</v>
      </c>
      <c r="GG224">
        <v>0</v>
      </c>
      <c r="GH224">
        <v>0</v>
      </c>
      <c r="GI224">
        <v>0</v>
      </c>
      <c r="GJ224">
        <v>0</v>
      </c>
      <c r="GK224">
        <v>0</v>
      </c>
      <c r="GL224">
        <v>0</v>
      </c>
      <c r="GM224">
        <v>0</v>
      </c>
      <c r="GN224">
        <v>0</v>
      </c>
      <c r="GO224">
        <v>0</v>
      </c>
      <c r="GP224">
        <v>0</v>
      </c>
      <c r="GQ224">
        <v>0</v>
      </c>
      <c r="GR224">
        <v>0</v>
      </c>
      <c r="GS224">
        <v>0</v>
      </c>
      <c r="GT224">
        <v>0</v>
      </c>
      <c r="GU224">
        <v>0</v>
      </c>
      <c r="GV224">
        <v>0</v>
      </c>
      <c r="GW224">
        <v>0</v>
      </c>
      <c r="GX224">
        <v>0</v>
      </c>
      <c r="GY224">
        <v>0</v>
      </c>
      <c r="GZ224">
        <v>0</v>
      </c>
      <c r="HA224">
        <v>0</v>
      </c>
      <c r="HB224">
        <v>0</v>
      </c>
      <c r="HC224">
        <v>0</v>
      </c>
      <c r="HD224">
        <v>0</v>
      </c>
      <c r="HE224">
        <v>0</v>
      </c>
      <c r="HF224">
        <v>0</v>
      </c>
      <c r="HG224">
        <v>0</v>
      </c>
      <c r="HH224">
        <v>0</v>
      </c>
      <c r="HI224">
        <v>0</v>
      </c>
      <c r="HJ224">
        <v>0</v>
      </c>
      <c r="HK224">
        <v>0</v>
      </c>
      <c r="HL224">
        <v>0</v>
      </c>
      <c r="HM224" t="str">
        <v/>
      </c>
    </row>
    <row r="225" spans="2:221" x14ac:dyDescent="0.35">
      <c r="B225" t="str" cm="1">
        <f t="array" ref="B225:CX225">TRANSPOSE(_xlfn._xlws.SORT(_xlfn._xlws.FILTER(initialConditions[initial_conditions_level]&amp;" | "&amp;initialConditions[initial_conditions_name],initialConditions[experiment_ID]=A225)))</f>
        <v xml:space="preserve"> | </v>
      </c>
      <c r="C225" t="str">
        <v xml:space="preserve">0 | </v>
      </c>
      <c r="D225" t="str">
        <v xml:space="preserve">0 | </v>
      </c>
      <c r="E225" t="str">
        <v xml:space="preserve">0 | </v>
      </c>
      <c r="F225" t="str">
        <v xml:space="preserve">0 | </v>
      </c>
      <c r="G225" t="str">
        <v xml:space="preserve">0 | </v>
      </c>
      <c r="H225" t="str">
        <v xml:space="preserve">0 | </v>
      </c>
      <c r="I225" t="str">
        <v xml:space="preserve">0 | </v>
      </c>
      <c r="J225" t="str">
        <v xml:space="preserve">0 | </v>
      </c>
      <c r="K225" t="str">
        <v xml:space="preserve">0 | </v>
      </c>
      <c r="L225" t="str">
        <v xml:space="preserve">0 | </v>
      </c>
      <c r="M225" t="str">
        <v xml:space="preserve">0 | </v>
      </c>
      <c r="N225" t="str">
        <v xml:space="preserve">0 | </v>
      </c>
      <c r="O225" t="str">
        <v xml:space="preserve">0 | </v>
      </c>
      <c r="P225" t="str">
        <v xml:space="preserve">0 | </v>
      </c>
      <c r="Q225" t="str">
        <v xml:space="preserve">0 | </v>
      </c>
      <c r="R225" t="str">
        <v xml:space="preserve">0 | </v>
      </c>
      <c r="S225" t="str">
        <v xml:space="preserve">0 | </v>
      </c>
      <c r="T225" t="str">
        <v xml:space="preserve">0 | </v>
      </c>
      <c r="U225" t="str">
        <v xml:space="preserve">0 | </v>
      </c>
      <c r="V225" t="str">
        <v xml:space="preserve">0 | </v>
      </c>
      <c r="W225" t="str">
        <v xml:space="preserve">0 | </v>
      </c>
      <c r="X225" t="str">
        <v xml:space="preserve">0 | </v>
      </c>
      <c r="Y225" t="str">
        <v xml:space="preserve">0 | </v>
      </c>
      <c r="Z225" t="str">
        <v xml:space="preserve">0 | </v>
      </c>
      <c r="AA225" t="str">
        <v xml:space="preserve">0 | </v>
      </c>
      <c r="AB225" t="str">
        <v xml:space="preserve">0 | </v>
      </c>
      <c r="AC225" t="str">
        <v xml:space="preserve">0 | </v>
      </c>
      <c r="AD225" t="str">
        <v xml:space="preserve">0 | </v>
      </c>
      <c r="AE225" t="str">
        <v xml:space="preserve">0 | </v>
      </c>
      <c r="AF225" t="str">
        <v xml:space="preserve">0 | </v>
      </c>
      <c r="AG225" t="str">
        <v xml:space="preserve">0 | </v>
      </c>
      <c r="AH225" t="str">
        <v xml:space="preserve">0 | </v>
      </c>
      <c r="AI225" t="str">
        <v xml:space="preserve">0 | </v>
      </c>
      <c r="AJ225" t="str">
        <v xml:space="preserve">0 | </v>
      </c>
      <c r="AK225" t="str">
        <v xml:space="preserve">0 | </v>
      </c>
      <c r="AL225" t="str">
        <v xml:space="preserve">0 | </v>
      </c>
      <c r="AM225" t="str">
        <v xml:space="preserve">0 | </v>
      </c>
      <c r="AN225" t="str">
        <v xml:space="preserve">0 | </v>
      </c>
      <c r="AO225" t="str">
        <v xml:space="preserve">0 | </v>
      </c>
      <c r="AP225" t="str">
        <v xml:space="preserve">0 | </v>
      </c>
      <c r="AQ225" t="str">
        <v xml:space="preserve">0 | </v>
      </c>
      <c r="AR225" t="str">
        <v xml:space="preserve">0 | </v>
      </c>
      <c r="AS225" t="str">
        <v xml:space="preserve">0 | </v>
      </c>
      <c r="AT225" t="str">
        <v xml:space="preserve">0 | </v>
      </c>
      <c r="AU225" t="str">
        <v xml:space="preserve">0 | </v>
      </c>
      <c r="AV225" t="str">
        <v xml:space="preserve">0 | </v>
      </c>
      <c r="AW225" t="str">
        <v xml:space="preserve">0 | </v>
      </c>
      <c r="AX225" t="str">
        <v xml:space="preserve">0 | </v>
      </c>
      <c r="AY225" t="str">
        <v xml:space="preserve">0 | </v>
      </c>
      <c r="AZ225" t="str">
        <v xml:space="preserve">0 | </v>
      </c>
      <c r="BA225" t="str">
        <v xml:space="preserve">0 | </v>
      </c>
      <c r="BB225" t="str">
        <v xml:space="preserve">0 | </v>
      </c>
      <c r="BC225" t="str">
        <v xml:space="preserve">0 | </v>
      </c>
      <c r="BD225" t="str">
        <v xml:space="preserve">0 | </v>
      </c>
      <c r="BE225" t="str">
        <v xml:space="preserve">0 | </v>
      </c>
      <c r="BF225" t="str">
        <v xml:space="preserve">0 | </v>
      </c>
      <c r="BG225" t="str">
        <v xml:space="preserve">0 | </v>
      </c>
      <c r="BH225" t="str">
        <v xml:space="preserve">0 | </v>
      </c>
      <c r="BI225" t="str">
        <v xml:space="preserve">0 | </v>
      </c>
      <c r="BJ225" t="str">
        <v xml:space="preserve">0 | </v>
      </c>
      <c r="BK225" t="str">
        <v xml:space="preserve">0 | </v>
      </c>
      <c r="BL225" t="str">
        <v xml:space="preserve">0 | </v>
      </c>
      <c r="BM225" t="str">
        <v xml:space="preserve">0 | </v>
      </c>
      <c r="BN225" t="str">
        <v xml:space="preserve">0 | </v>
      </c>
      <c r="BO225" t="str">
        <v xml:space="preserve">0 | </v>
      </c>
      <c r="BP225" t="str">
        <v xml:space="preserve">0 | </v>
      </c>
      <c r="BQ225" t="str">
        <v xml:space="preserve">0 | </v>
      </c>
      <c r="BR225" t="str">
        <v xml:space="preserve">0 | </v>
      </c>
      <c r="BS225" t="str">
        <v xml:space="preserve">0 | </v>
      </c>
      <c r="BT225" t="str">
        <v xml:space="preserve">0 | </v>
      </c>
      <c r="BU225" t="str">
        <v xml:space="preserve">0 | </v>
      </c>
      <c r="BV225" t="str">
        <v xml:space="preserve">0 | </v>
      </c>
      <c r="BW225" t="str">
        <v xml:space="preserve">0 | </v>
      </c>
      <c r="BX225" t="str">
        <v xml:space="preserve">0 | </v>
      </c>
      <c r="BY225" t="str">
        <v xml:space="preserve">0 | </v>
      </c>
      <c r="BZ225" t="str">
        <v xml:space="preserve">0 | </v>
      </c>
      <c r="CA225" t="str">
        <v xml:space="preserve">0 | </v>
      </c>
      <c r="CB225" t="str">
        <v xml:space="preserve">0 | </v>
      </c>
      <c r="CC225" t="str">
        <v xml:space="preserve">0 | </v>
      </c>
      <c r="CD225" t="str">
        <v xml:space="preserve">0 | </v>
      </c>
      <c r="CE225" t="str">
        <v xml:space="preserve">0 | </v>
      </c>
      <c r="CF225" t="str">
        <v xml:space="preserve">0 | </v>
      </c>
      <c r="CG225" t="str">
        <v xml:space="preserve">0 | </v>
      </c>
      <c r="CH225" t="str">
        <v xml:space="preserve">0 | </v>
      </c>
      <c r="CI225" t="str">
        <v xml:space="preserve">0 | </v>
      </c>
      <c r="CJ225" t="str">
        <v xml:space="preserve">0 | </v>
      </c>
      <c r="CK225" t="str">
        <v xml:space="preserve">0 | </v>
      </c>
      <c r="CL225" t="str">
        <v xml:space="preserve">0 | </v>
      </c>
      <c r="CM225" t="str">
        <v xml:space="preserve">0 | </v>
      </c>
      <c r="CN225" t="str">
        <v xml:space="preserve">0 | </v>
      </c>
      <c r="CO225" t="str">
        <v xml:space="preserve">0 | </v>
      </c>
      <c r="CP225" t="str">
        <v xml:space="preserve">0 | </v>
      </c>
      <c r="CQ225" t="str">
        <v xml:space="preserve">0 | </v>
      </c>
      <c r="CR225" t="str">
        <v xml:space="preserve">0 | </v>
      </c>
      <c r="CS225" t="str">
        <v xml:space="preserve">0 | </v>
      </c>
      <c r="CT225" t="str">
        <v xml:space="preserve">0 | </v>
      </c>
      <c r="CU225" t="str">
        <v xml:space="preserve">0 | </v>
      </c>
      <c r="CV225" t="str">
        <v xml:space="preserve">0 | </v>
      </c>
      <c r="CW225" t="str">
        <v xml:space="preserve">0 | </v>
      </c>
      <c r="CX225" t="str">
        <v xml:space="preserve">0 | </v>
      </c>
      <c r="DQ225" cm="1">
        <f t="array" ref="DQ225:HM225">TRANSPOSE(_xlfn._xlws.SORT(_xlfn._xlws.FILTER(initialConditions[initial_conditions_level],initialConditions[experiment_ID]=A225)))</f>
        <v>0</v>
      </c>
      <c r="DR225">
        <v>0</v>
      </c>
      <c r="DS225">
        <v>0</v>
      </c>
      <c r="DT225">
        <v>0</v>
      </c>
      <c r="DU225">
        <v>0</v>
      </c>
      <c r="DV225">
        <v>0</v>
      </c>
      <c r="DW225">
        <v>0</v>
      </c>
      <c r="DX225">
        <v>0</v>
      </c>
      <c r="DY225">
        <v>0</v>
      </c>
      <c r="DZ225">
        <v>0</v>
      </c>
      <c r="EA225">
        <v>0</v>
      </c>
      <c r="EB225">
        <v>0</v>
      </c>
      <c r="EC225">
        <v>0</v>
      </c>
      <c r="ED225">
        <v>0</v>
      </c>
      <c r="EE225">
        <v>0</v>
      </c>
      <c r="EF225">
        <v>0</v>
      </c>
      <c r="EG225">
        <v>0</v>
      </c>
      <c r="EH225">
        <v>0</v>
      </c>
      <c r="EI225">
        <v>0</v>
      </c>
      <c r="EJ225">
        <v>0</v>
      </c>
      <c r="EK225">
        <v>0</v>
      </c>
      <c r="EL225">
        <v>0</v>
      </c>
      <c r="EM225">
        <v>0</v>
      </c>
      <c r="EN225">
        <v>0</v>
      </c>
      <c r="EO225">
        <v>0</v>
      </c>
      <c r="EP225">
        <v>0</v>
      </c>
      <c r="EQ225">
        <v>0</v>
      </c>
      <c r="ER225">
        <v>0</v>
      </c>
      <c r="ES225">
        <v>0</v>
      </c>
      <c r="ET225">
        <v>0</v>
      </c>
      <c r="EU225">
        <v>0</v>
      </c>
      <c r="EV225">
        <v>0</v>
      </c>
      <c r="EW225">
        <v>0</v>
      </c>
      <c r="EX225">
        <v>0</v>
      </c>
      <c r="EY225">
        <v>0</v>
      </c>
      <c r="EZ225">
        <v>0</v>
      </c>
      <c r="FA225">
        <v>0</v>
      </c>
      <c r="FB225">
        <v>0</v>
      </c>
      <c r="FC225">
        <v>0</v>
      </c>
      <c r="FD225">
        <v>0</v>
      </c>
      <c r="FE225">
        <v>0</v>
      </c>
      <c r="FF225">
        <v>0</v>
      </c>
      <c r="FG225">
        <v>0</v>
      </c>
      <c r="FH225">
        <v>0</v>
      </c>
      <c r="FI225">
        <v>0</v>
      </c>
      <c r="FJ225">
        <v>0</v>
      </c>
      <c r="FK225">
        <v>0</v>
      </c>
      <c r="FL225">
        <v>0</v>
      </c>
      <c r="FM225">
        <v>0</v>
      </c>
      <c r="FN225">
        <v>0</v>
      </c>
      <c r="FO225">
        <v>0</v>
      </c>
      <c r="FP225">
        <v>0</v>
      </c>
      <c r="FQ225">
        <v>0</v>
      </c>
      <c r="FR225">
        <v>0</v>
      </c>
      <c r="FS225">
        <v>0</v>
      </c>
      <c r="FT225">
        <v>0</v>
      </c>
      <c r="FU225">
        <v>0</v>
      </c>
      <c r="FV225">
        <v>0</v>
      </c>
      <c r="FW225">
        <v>0</v>
      </c>
      <c r="FX225">
        <v>0</v>
      </c>
      <c r="FY225">
        <v>0</v>
      </c>
      <c r="FZ225">
        <v>0</v>
      </c>
      <c r="GA225">
        <v>0</v>
      </c>
      <c r="GB225">
        <v>0</v>
      </c>
      <c r="GC225">
        <v>0</v>
      </c>
      <c r="GD225">
        <v>0</v>
      </c>
      <c r="GE225">
        <v>0</v>
      </c>
      <c r="GF225">
        <v>0</v>
      </c>
      <c r="GG225">
        <v>0</v>
      </c>
      <c r="GH225">
        <v>0</v>
      </c>
      <c r="GI225">
        <v>0</v>
      </c>
      <c r="GJ225">
        <v>0</v>
      </c>
      <c r="GK225">
        <v>0</v>
      </c>
      <c r="GL225">
        <v>0</v>
      </c>
      <c r="GM225">
        <v>0</v>
      </c>
      <c r="GN225">
        <v>0</v>
      </c>
      <c r="GO225">
        <v>0</v>
      </c>
      <c r="GP225">
        <v>0</v>
      </c>
      <c r="GQ225">
        <v>0</v>
      </c>
      <c r="GR225">
        <v>0</v>
      </c>
      <c r="GS225">
        <v>0</v>
      </c>
      <c r="GT225">
        <v>0</v>
      </c>
      <c r="GU225">
        <v>0</v>
      </c>
      <c r="GV225">
        <v>0</v>
      </c>
      <c r="GW225">
        <v>0</v>
      </c>
      <c r="GX225">
        <v>0</v>
      </c>
      <c r="GY225">
        <v>0</v>
      </c>
      <c r="GZ225">
        <v>0</v>
      </c>
      <c r="HA225">
        <v>0</v>
      </c>
      <c r="HB225">
        <v>0</v>
      </c>
      <c r="HC225">
        <v>0</v>
      </c>
      <c r="HD225">
        <v>0</v>
      </c>
      <c r="HE225">
        <v>0</v>
      </c>
      <c r="HF225">
        <v>0</v>
      </c>
      <c r="HG225">
        <v>0</v>
      </c>
      <c r="HH225">
        <v>0</v>
      </c>
      <c r="HI225">
        <v>0</v>
      </c>
      <c r="HJ225">
        <v>0</v>
      </c>
      <c r="HK225">
        <v>0</v>
      </c>
      <c r="HL225">
        <v>0</v>
      </c>
      <c r="HM225" t="str">
        <v/>
      </c>
    </row>
    <row r="226" spans="2:221" x14ac:dyDescent="0.35">
      <c r="B226" t="str" cm="1">
        <f t="array" ref="B226:CX226">TRANSPOSE(_xlfn._xlws.SORT(_xlfn._xlws.FILTER(initialConditions[initial_conditions_level]&amp;" | "&amp;initialConditions[initial_conditions_name],initialConditions[experiment_ID]=A226)))</f>
        <v xml:space="preserve"> | </v>
      </c>
      <c r="C226" t="str">
        <v xml:space="preserve">0 | </v>
      </c>
      <c r="D226" t="str">
        <v xml:space="preserve">0 | </v>
      </c>
      <c r="E226" t="str">
        <v xml:space="preserve">0 | </v>
      </c>
      <c r="F226" t="str">
        <v xml:space="preserve">0 | </v>
      </c>
      <c r="G226" t="str">
        <v xml:space="preserve">0 | </v>
      </c>
      <c r="H226" t="str">
        <v xml:space="preserve">0 | </v>
      </c>
      <c r="I226" t="str">
        <v xml:space="preserve">0 | </v>
      </c>
      <c r="J226" t="str">
        <v xml:space="preserve">0 | </v>
      </c>
      <c r="K226" t="str">
        <v xml:space="preserve">0 | </v>
      </c>
      <c r="L226" t="str">
        <v xml:space="preserve">0 | </v>
      </c>
      <c r="M226" t="str">
        <v xml:space="preserve">0 | </v>
      </c>
      <c r="N226" t="str">
        <v xml:space="preserve">0 | </v>
      </c>
      <c r="O226" t="str">
        <v xml:space="preserve">0 | </v>
      </c>
      <c r="P226" t="str">
        <v xml:space="preserve">0 | </v>
      </c>
      <c r="Q226" t="str">
        <v xml:space="preserve">0 | </v>
      </c>
      <c r="R226" t="str">
        <v xml:space="preserve">0 | </v>
      </c>
      <c r="S226" t="str">
        <v xml:space="preserve">0 | </v>
      </c>
      <c r="T226" t="str">
        <v xml:space="preserve">0 | </v>
      </c>
      <c r="U226" t="str">
        <v xml:space="preserve">0 | </v>
      </c>
      <c r="V226" t="str">
        <v xml:space="preserve">0 | </v>
      </c>
      <c r="W226" t="str">
        <v xml:space="preserve">0 | </v>
      </c>
      <c r="X226" t="str">
        <v xml:space="preserve">0 | </v>
      </c>
      <c r="Y226" t="str">
        <v xml:space="preserve">0 | </v>
      </c>
      <c r="Z226" t="str">
        <v xml:space="preserve">0 | </v>
      </c>
      <c r="AA226" t="str">
        <v xml:space="preserve">0 | </v>
      </c>
      <c r="AB226" t="str">
        <v xml:space="preserve">0 | </v>
      </c>
      <c r="AC226" t="str">
        <v xml:space="preserve">0 | </v>
      </c>
      <c r="AD226" t="str">
        <v xml:space="preserve">0 | </v>
      </c>
      <c r="AE226" t="str">
        <v xml:space="preserve">0 | </v>
      </c>
      <c r="AF226" t="str">
        <v xml:space="preserve">0 | </v>
      </c>
      <c r="AG226" t="str">
        <v xml:space="preserve">0 | </v>
      </c>
      <c r="AH226" t="str">
        <v xml:space="preserve">0 | </v>
      </c>
      <c r="AI226" t="str">
        <v xml:space="preserve">0 | </v>
      </c>
      <c r="AJ226" t="str">
        <v xml:space="preserve">0 | </v>
      </c>
      <c r="AK226" t="str">
        <v xml:space="preserve">0 | </v>
      </c>
      <c r="AL226" t="str">
        <v xml:space="preserve">0 | </v>
      </c>
      <c r="AM226" t="str">
        <v xml:space="preserve">0 | </v>
      </c>
      <c r="AN226" t="str">
        <v xml:space="preserve">0 | </v>
      </c>
      <c r="AO226" t="str">
        <v xml:space="preserve">0 | </v>
      </c>
      <c r="AP226" t="str">
        <v xml:space="preserve">0 | </v>
      </c>
      <c r="AQ226" t="str">
        <v xml:space="preserve">0 | </v>
      </c>
      <c r="AR226" t="str">
        <v xml:space="preserve">0 | </v>
      </c>
      <c r="AS226" t="str">
        <v xml:space="preserve">0 | </v>
      </c>
      <c r="AT226" t="str">
        <v xml:space="preserve">0 | </v>
      </c>
      <c r="AU226" t="str">
        <v xml:space="preserve">0 | </v>
      </c>
      <c r="AV226" t="str">
        <v xml:space="preserve">0 | </v>
      </c>
      <c r="AW226" t="str">
        <v xml:space="preserve">0 | </v>
      </c>
      <c r="AX226" t="str">
        <v xml:space="preserve">0 | </v>
      </c>
      <c r="AY226" t="str">
        <v xml:space="preserve">0 | </v>
      </c>
      <c r="AZ226" t="str">
        <v xml:space="preserve">0 | </v>
      </c>
      <c r="BA226" t="str">
        <v xml:space="preserve">0 | </v>
      </c>
      <c r="BB226" t="str">
        <v xml:space="preserve">0 | </v>
      </c>
      <c r="BC226" t="str">
        <v xml:space="preserve">0 | </v>
      </c>
      <c r="BD226" t="str">
        <v xml:space="preserve">0 | </v>
      </c>
      <c r="BE226" t="str">
        <v xml:space="preserve">0 | </v>
      </c>
      <c r="BF226" t="str">
        <v xml:space="preserve">0 | </v>
      </c>
      <c r="BG226" t="str">
        <v xml:space="preserve">0 | </v>
      </c>
      <c r="BH226" t="str">
        <v xml:space="preserve">0 | </v>
      </c>
      <c r="BI226" t="str">
        <v xml:space="preserve">0 | </v>
      </c>
      <c r="BJ226" t="str">
        <v xml:space="preserve">0 | </v>
      </c>
      <c r="BK226" t="str">
        <v xml:space="preserve">0 | </v>
      </c>
      <c r="BL226" t="str">
        <v xml:space="preserve">0 | </v>
      </c>
      <c r="BM226" t="str">
        <v xml:space="preserve">0 | </v>
      </c>
      <c r="BN226" t="str">
        <v xml:space="preserve">0 | </v>
      </c>
      <c r="BO226" t="str">
        <v xml:space="preserve">0 | </v>
      </c>
      <c r="BP226" t="str">
        <v xml:space="preserve">0 | </v>
      </c>
      <c r="BQ226" t="str">
        <v xml:space="preserve">0 | </v>
      </c>
      <c r="BR226" t="str">
        <v xml:space="preserve">0 | </v>
      </c>
      <c r="BS226" t="str">
        <v xml:space="preserve">0 | </v>
      </c>
      <c r="BT226" t="str">
        <v xml:space="preserve">0 | </v>
      </c>
      <c r="BU226" t="str">
        <v xml:space="preserve">0 | </v>
      </c>
      <c r="BV226" t="str">
        <v xml:space="preserve">0 | </v>
      </c>
      <c r="BW226" t="str">
        <v xml:space="preserve">0 | </v>
      </c>
      <c r="BX226" t="str">
        <v xml:space="preserve">0 | </v>
      </c>
      <c r="BY226" t="str">
        <v xml:space="preserve">0 | </v>
      </c>
      <c r="BZ226" t="str">
        <v xml:space="preserve">0 | </v>
      </c>
      <c r="CA226" t="str">
        <v xml:space="preserve">0 | </v>
      </c>
      <c r="CB226" t="str">
        <v xml:space="preserve">0 | </v>
      </c>
      <c r="CC226" t="str">
        <v xml:space="preserve">0 | </v>
      </c>
      <c r="CD226" t="str">
        <v xml:space="preserve">0 | </v>
      </c>
      <c r="CE226" t="str">
        <v xml:space="preserve">0 | </v>
      </c>
      <c r="CF226" t="str">
        <v xml:space="preserve">0 | </v>
      </c>
      <c r="CG226" t="str">
        <v xml:space="preserve">0 | </v>
      </c>
      <c r="CH226" t="str">
        <v xml:space="preserve">0 | </v>
      </c>
      <c r="CI226" t="str">
        <v xml:space="preserve">0 | </v>
      </c>
      <c r="CJ226" t="str">
        <v xml:space="preserve">0 | </v>
      </c>
      <c r="CK226" t="str">
        <v xml:space="preserve">0 | </v>
      </c>
      <c r="CL226" t="str">
        <v xml:space="preserve">0 | </v>
      </c>
      <c r="CM226" t="str">
        <v xml:space="preserve">0 | </v>
      </c>
      <c r="CN226" t="str">
        <v xml:space="preserve">0 | </v>
      </c>
      <c r="CO226" t="str">
        <v xml:space="preserve">0 | </v>
      </c>
      <c r="CP226" t="str">
        <v xml:space="preserve">0 | </v>
      </c>
      <c r="CQ226" t="str">
        <v xml:space="preserve">0 | </v>
      </c>
      <c r="CR226" t="str">
        <v xml:space="preserve">0 | </v>
      </c>
      <c r="CS226" t="str">
        <v xml:space="preserve">0 | </v>
      </c>
      <c r="CT226" t="str">
        <v xml:space="preserve">0 | </v>
      </c>
      <c r="CU226" t="str">
        <v xml:space="preserve">0 | </v>
      </c>
      <c r="CV226" t="str">
        <v xml:space="preserve">0 | </v>
      </c>
      <c r="CW226" t="str">
        <v xml:space="preserve">0 | </v>
      </c>
      <c r="CX226" t="str">
        <v xml:space="preserve">0 | </v>
      </c>
      <c r="DQ226" cm="1">
        <f t="array" ref="DQ226:HM226">TRANSPOSE(_xlfn._xlws.SORT(_xlfn._xlws.FILTER(initialConditions[initial_conditions_level],initialConditions[experiment_ID]=A226)))</f>
        <v>0</v>
      </c>
      <c r="DR226">
        <v>0</v>
      </c>
      <c r="DS226">
        <v>0</v>
      </c>
      <c r="DT226">
        <v>0</v>
      </c>
      <c r="DU226">
        <v>0</v>
      </c>
      <c r="DV226">
        <v>0</v>
      </c>
      <c r="DW226">
        <v>0</v>
      </c>
      <c r="DX226">
        <v>0</v>
      </c>
      <c r="DY226">
        <v>0</v>
      </c>
      <c r="DZ226">
        <v>0</v>
      </c>
      <c r="EA226">
        <v>0</v>
      </c>
      <c r="EB226">
        <v>0</v>
      </c>
      <c r="EC226">
        <v>0</v>
      </c>
      <c r="ED226">
        <v>0</v>
      </c>
      <c r="EE226">
        <v>0</v>
      </c>
      <c r="EF226">
        <v>0</v>
      </c>
      <c r="EG226">
        <v>0</v>
      </c>
      <c r="EH226">
        <v>0</v>
      </c>
      <c r="EI226">
        <v>0</v>
      </c>
      <c r="EJ226">
        <v>0</v>
      </c>
      <c r="EK226">
        <v>0</v>
      </c>
      <c r="EL226">
        <v>0</v>
      </c>
      <c r="EM226">
        <v>0</v>
      </c>
      <c r="EN226">
        <v>0</v>
      </c>
      <c r="EO226">
        <v>0</v>
      </c>
      <c r="EP226">
        <v>0</v>
      </c>
      <c r="EQ226">
        <v>0</v>
      </c>
      <c r="ER226">
        <v>0</v>
      </c>
      <c r="ES226">
        <v>0</v>
      </c>
      <c r="ET226">
        <v>0</v>
      </c>
      <c r="EU226">
        <v>0</v>
      </c>
      <c r="EV226">
        <v>0</v>
      </c>
      <c r="EW226">
        <v>0</v>
      </c>
      <c r="EX226">
        <v>0</v>
      </c>
      <c r="EY226">
        <v>0</v>
      </c>
      <c r="EZ226">
        <v>0</v>
      </c>
      <c r="FA226">
        <v>0</v>
      </c>
      <c r="FB226">
        <v>0</v>
      </c>
      <c r="FC226">
        <v>0</v>
      </c>
      <c r="FD226">
        <v>0</v>
      </c>
      <c r="FE226">
        <v>0</v>
      </c>
      <c r="FF226">
        <v>0</v>
      </c>
      <c r="FG226">
        <v>0</v>
      </c>
      <c r="FH226">
        <v>0</v>
      </c>
      <c r="FI226">
        <v>0</v>
      </c>
      <c r="FJ226">
        <v>0</v>
      </c>
      <c r="FK226">
        <v>0</v>
      </c>
      <c r="FL226">
        <v>0</v>
      </c>
      <c r="FM226">
        <v>0</v>
      </c>
      <c r="FN226">
        <v>0</v>
      </c>
      <c r="FO226">
        <v>0</v>
      </c>
      <c r="FP226">
        <v>0</v>
      </c>
      <c r="FQ226">
        <v>0</v>
      </c>
      <c r="FR226">
        <v>0</v>
      </c>
      <c r="FS226">
        <v>0</v>
      </c>
      <c r="FT226">
        <v>0</v>
      </c>
      <c r="FU226">
        <v>0</v>
      </c>
      <c r="FV226">
        <v>0</v>
      </c>
      <c r="FW226">
        <v>0</v>
      </c>
      <c r="FX226">
        <v>0</v>
      </c>
      <c r="FY226">
        <v>0</v>
      </c>
      <c r="FZ226">
        <v>0</v>
      </c>
      <c r="GA226">
        <v>0</v>
      </c>
      <c r="GB226">
        <v>0</v>
      </c>
      <c r="GC226">
        <v>0</v>
      </c>
      <c r="GD226">
        <v>0</v>
      </c>
      <c r="GE226">
        <v>0</v>
      </c>
      <c r="GF226">
        <v>0</v>
      </c>
      <c r="GG226">
        <v>0</v>
      </c>
      <c r="GH226">
        <v>0</v>
      </c>
      <c r="GI226">
        <v>0</v>
      </c>
      <c r="GJ226">
        <v>0</v>
      </c>
      <c r="GK226">
        <v>0</v>
      </c>
      <c r="GL226">
        <v>0</v>
      </c>
      <c r="GM226">
        <v>0</v>
      </c>
      <c r="GN226">
        <v>0</v>
      </c>
      <c r="GO226">
        <v>0</v>
      </c>
      <c r="GP226">
        <v>0</v>
      </c>
      <c r="GQ226">
        <v>0</v>
      </c>
      <c r="GR226">
        <v>0</v>
      </c>
      <c r="GS226">
        <v>0</v>
      </c>
      <c r="GT226">
        <v>0</v>
      </c>
      <c r="GU226">
        <v>0</v>
      </c>
      <c r="GV226">
        <v>0</v>
      </c>
      <c r="GW226">
        <v>0</v>
      </c>
      <c r="GX226">
        <v>0</v>
      </c>
      <c r="GY226">
        <v>0</v>
      </c>
      <c r="GZ226">
        <v>0</v>
      </c>
      <c r="HA226">
        <v>0</v>
      </c>
      <c r="HB226">
        <v>0</v>
      </c>
      <c r="HC226">
        <v>0</v>
      </c>
      <c r="HD226">
        <v>0</v>
      </c>
      <c r="HE226">
        <v>0</v>
      </c>
      <c r="HF226">
        <v>0</v>
      </c>
      <c r="HG226">
        <v>0</v>
      </c>
      <c r="HH226">
        <v>0</v>
      </c>
      <c r="HI226">
        <v>0</v>
      </c>
      <c r="HJ226">
        <v>0</v>
      </c>
      <c r="HK226">
        <v>0</v>
      </c>
      <c r="HL226">
        <v>0</v>
      </c>
      <c r="HM226" t="str">
        <v/>
      </c>
    </row>
    <row r="227" spans="2:221" x14ac:dyDescent="0.35">
      <c r="B227" t="str" cm="1">
        <f t="array" ref="B227:CX227">TRANSPOSE(_xlfn._xlws.SORT(_xlfn._xlws.FILTER(initialConditions[initial_conditions_level]&amp;" | "&amp;initialConditions[initial_conditions_name],initialConditions[experiment_ID]=A227)))</f>
        <v xml:space="preserve"> | </v>
      </c>
      <c r="C227" t="str">
        <v xml:space="preserve">0 | </v>
      </c>
      <c r="D227" t="str">
        <v xml:space="preserve">0 | </v>
      </c>
      <c r="E227" t="str">
        <v xml:space="preserve">0 | </v>
      </c>
      <c r="F227" t="str">
        <v xml:space="preserve">0 | </v>
      </c>
      <c r="G227" t="str">
        <v xml:space="preserve">0 | </v>
      </c>
      <c r="H227" t="str">
        <v xml:space="preserve">0 | </v>
      </c>
      <c r="I227" t="str">
        <v xml:space="preserve">0 | </v>
      </c>
      <c r="J227" t="str">
        <v xml:space="preserve">0 | </v>
      </c>
      <c r="K227" t="str">
        <v xml:space="preserve">0 | </v>
      </c>
      <c r="L227" t="str">
        <v xml:space="preserve">0 | </v>
      </c>
      <c r="M227" t="str">
        <v xml:space="preserve">0 | </v>
      </c>
      <c r="N227" t="str">
        <v xml:space="preserve">0 | </v>
      </c>
      <c r="O227" t="str">
        <v xml:space="preserve">0 | </v>
      </c>
      <c r="P227" t="str">
        <v xml:space="preserve">0 | </v>
      </c>
      <c r="Q227" t="str">
        <v xml:space="preserve">0 | </v>
      </c>
      <c r="R227" t="str">
        <v xml:space="preserve">0 | </v>
      </c>
      <c r="S227" t="str">
        <v xml:space="preserve">0 | </v>
      </c>
      <c r="T227" t="str">
        <v xml:space="preserve">0 | </v>
      </c>
      <c r="U227" t="str">
        <v xml:space="preserve">0 | </v>
      </c>
      <c r="V227" t="str">
        <v xml:space="preserve">0 | </v>
      </c>
      <c r="W227" t="str">
        <v xml:space="preserve">0 | </v>
      </c>
      <c r="X227" t="str">
        <v xml:space="preserve">0 | </v>
      </c>
      <c r="Y227" t="str">
        <v xml:space="preserve">0 | </v>
      </c>
      <c r="Z227" t="str">
        <v xml:space="preserve">0 | </v>
      </c>
      <c r="AA227" t="str">
        <v xml:space="preserve">0 | </v>
      </c>
      <c r="AB227" t="str">
        <v xml:space="preserve">0 | </v>
      </c>
      <c r="AC227" t="str">
        <v xml:space="preserve">0 | </v>
      </c>
      <c r="AD227" t="str">
        <v xml:space="preserve">0 | </v>
      </c>
      <c r="AE227" t="str">
        <v xml:space="preserve">0 | </v>
      </c>
      <c r="AF227" t="str">
        <v xml:space="preserve">0 | </v>
      </c>
      <c r="AG227" t="str">
        <v xml:space="preserve">0 | </v>
      </c>
      <c r="AH227" t="str">
        <v xml:space="preserve">0 | </v>
      </c>
      <c r="AI227" t="str">
        <v xml:space="preserve">0 | </v>
      </c>
      <c r="AJ227" t="str">
        <v xml:space="preserve">0 | </v>
      </c>
      <c r="AK227" t="str">
        <v xml:space="preserve">0 | </v>
      </c>
      <c r="AL227" t="str">
        <v xml:space="preserve">0 | </v>
      </c>
      <c r="AM227" t="str">
        <v xml:space="preserve">0 | </v>
      </c>
      <c r="AN227" t="str">
        <v xml:space="preserve">0 | </v>
      </c>
      <c r="AO227" t="str">
        <v xml:space="preserve">0 | </v>
      </c>
      <c r="AP227" t="str">
        <v xml:space="preserve">0 | </v>
      </c>
      <c r="AQ227" t="str">
        <v xml:space="preserve">0 | </v>
      </c>
      <c r="AR227" t="str">
        <v xml:space="preserve">0 | </v>
      </c>
      <c r="AS227" t="str">
        <v xml:space="preserve">0 | </v>
      </c>
      <c r="AT227" t="str">
        <v xml:space="preserve">0 | </v>
      </c>
      <c r="AU227" t="str">
        <v xml:space="preserve">0 | </v>
      </c>
      <c r="AV227" t="str">
        <v xml:space="preserve">0 | </v>
      </c>
      <c r="AW227" t="str">
        <v xml:space="preserve">0 | </v>
      </c>
      <c r="AX227" t="str">
        <v xml:space="preserve">0 | </v>
      </c>
      <c r="AY227" t="str">
        <v xml:space="preserve">0 | </v>
      </c>
      <c r="AZ227" t="str">
        <v xml:space="preserve">0 | </v>
      </c>
      <c r="BA227" t="str">
        <v xml:space="preserve">0 | </v>
      </c>
      <c r="BB227" t="str">
        <v xml:space="preserve">0 | </v>
      </c>
      <c r="BC227" t="str">
        <v xml:space="preserve">0 | </v>
      </c>
      <c r="BD227" t="str">
        <v xml:space="preserve">0 | </v>
      </c>
      <c r="BE227" t="str">
        <v xml:space="preserve">0 | </v>
      </c>
      <c r="BF227" t="str">
        <v xml:space="preserve">0 | </v>
      </c>
      <c r="BG227" t="str">
        <v xml:space="preserve">0 | </v>
      </c>
      <c r="BH227" t="str">
        <v xml:space="preserve">0 | </v>
      </c>
      <c r="BI227" t="str">
        <v xml:space="preserve">0 | </v>
      </c>
      <c r="BJ227" t="str">
        <v xml:space="preserve">0 | </v>
      </c>
      <c r="BK227" t="str">
        <v xml:space="preserve">0 | </v>
      </c>
      <c r="BL227" t="str">
        <v xml:space="preserve">0 | </v>
      </c>
      <c r="BM227" t="str">
        <v xml:space="preserve">0 | </v>
      </c>
      <c r="BN227" t="str">
        <v xml:space="preserve">0 | </v>
      </c>
      <c r="BO227" t="str">
        <v xml:space="preserve">0 | </v>
      </c>
      <c r="BP227" t="str">
        <v xml:space="preserve">0 | </v>
      </c>
      <c r="BQ227" t="str">
        <v xml:space="preserve">0 | </v>
      </c>
      <c r="BR227" t="str">
        <v xml:space="preserve">0 | </v>
      </c>
      <c r="BS227" t="str">
        <v xml:space="preserve">0 | </v>
      </c>
      <c r="BT227" t="str">
        <v xml:space="preserve">0 | </v>
      </c>
      <c r="BU227" t="str">
        <v xml:space="preserve">0 | </v>
      </c>
      <c r="BV227" t="str">
        <v xml:space="preserve">0 | </v>
      </c>
      <c r="BW227" t="str">
        <v xml:space="preserve">0 | </v>
      </c>
      <c r="BX227" t="str">
        <v xml:space="preserve">0 | </v>
      </c>
      <c r="BY227" t="str">
        <v xml:space="preserve">0 | </v>
      </c>
      <c r="BZ227" t="str">
        <v xml:space="preserve">0 | </v>
      </c>
      <c r="CA227" t="str">
        <v xml:space="preserve">0 | </v>
      </c>
      <c r="CB227" t="str">
        <v xml:space="preserve">0 | </v>
      </c>
      <c r="CC227" t="str">
        <v xml:space="preserve">0 | </v>
      </c>
      <c r="CD227" t="str">
        <v xml:space="preserve">0 | </v>
      </c>
      <c r="CE227" t="str">
        <v xml:space="preserve">0 | </v>
      </c>
      <c r="CF227" t="str">
        <v xml:space="preserve">0 | </v>
      </c>
      <c r="CG227" t="str">
        <v xml:space="preserve">0 | </v>
      </c>
      <c r="CH227" t="str">
        <v xml:space="preserve">0 | </v>
      </c>
      <c r="CI227" t="str">
        <v xml:space="preserve">0 | </v>
      </c>
      <c r="CJ227" t="str">
        <v xml:space="preserve">0 | </v>
      </c>
      <c r="CK227" t="str">
        <v xml:space="preserve">0 | </v>
      </c>
      <c r="CL227" t="str">
        <v xml:space="preserve">0 | </v>
      </c>
      <c r="CM227" t="str">
        <v xml:space="preserve">0 | </v>
      </c>
      <c r="CN227" t="str">
        <v xml:space="preserve">0 | </v>
      </c>
      <c r="CO227" t="str">
        <v xml:space="preserve">0 | </v>
      </c>
      <c r="CP227" t="str">
        <v xml:space="preserve">0 | </v>
      </c>
      <c r="CQ227" t="str">
        <v xml:space="preserve">0 | </v>
      </c>
      <c r="CR227" t="str">
        <v xml:space="preserve">0 | </v>
      </c>
      <c r="CS227" t="str">
        <v xml:space="preserve">0 | </v>
      </c>
      <c r="CT227" t="str">
        <v xml:space="preserve">0 | </v>
      </c>
      <c r="CU227" t="str">
        <v xml:space="preserve">0 | </v>
      </c>
      <c r="CV227" t="str">
        <v xml:space="preserve">0 | </v>
      </c>
      <c r="CW227" t="str">
        <v xml:space="preserve">0 | </v>
      </c>
      <c r="CX227" t="str">
        <v xml:space="preserve">0 | </v>
      </c>
      <c r="DQ227" cm="1">
        <f t="array" ref="DQ227:HM227">TRANSPOSE(_xlfn._xlws.SORT(_xlfn._xlws.FILTER(initialConditions[initial_conditions_level],initialConditions[experiment_ID]=A227)))</f>
        <v>0</v>
      </c>
      <c r="DR227">
        <v>0</v>
      </c>
      <c r="DS227">
        <v>0</v>
      </c>
      <c r="DT227">
        <v>0</v>
      </c>
      <c r="DU227">
        <v>0</v>
      </c>
      <c r="DV227">
        <v>0</v>
      </c>
      <c r="DW227">
        <v>0</v>
      </c>
      <c r="DX227">
        <v>0</v>
      </c>
      <c r="DY227">
        <v>0</v>
      </c>
      <c r="DZ227">
        <v>0</v>
      </c>
      <c r="EA227">
        <v>0</v>
      </c>
      <c r="EB227">
        <v>0</v>
      </c>
      <c r="EC227">
        <v>0</v>
      </c>
      <c r="ED227">
        <v>0</v>
      </c>
      <c r="EE227">
        <v>0</v>
      </c>
      <c r="EF227">
        <v>0</v>
      </c>
      <c r="EG227">
        <v>0</v>
      </c>
      <c r="EH227">
        <v>0</v>
      </c>
      <c r="EI227">
        <v>0</v>
      </c>
      <c r="EJ227">
        <v>0</v>
      </c>
      <c r="EK227">
        <v>0</v>
      </c>
      <c r="EL227">
        <v>0</v>
      </c>
      <c r="EM227">
        <v>0</v>
      </c>
      <c r="EN227">
        <v>0</v>
      </c>
      <c r="EO227">
        <v>0</v>
      </c>
      <c r="EP227">
        <v>0</v>
      </c>
      <c r="EQ227">
        <v>0</v>
      </c>
      <c r="ER227">
        <v>0</v>
      </c>
      <c r="ES227">
        <v>0</v>
      </c>
      <c r="ET227">
        <v>0</v>
      </c>
      <c r="EU227">
        <v>0</v>
      </c>
      <c r="EV227">
        <v>0</v>
      </c>
      <c r="EW227">
        <v>0</v>
      </c>
      <c r="EX227">
        <v>0</v>
      </c>
      <c r="EY227">
        <v>0</v>
      </c>
      <c r="EZ227">
        <v>0</v>
      </c>
      <c r="FA227">
        <v>0</v>
      </c>
      <c r="FB227">
        <v>0</v>
      </c>
      <c r="FC227">
        <v>0</v>
      </c>
      <c r="FD227">
        <v>0</v>
      </c>
      <c r="FE227">
        <v>0</v>
      </c>
      <c r="FF227">
        <v>0</v>
      </c>
      <c r="FG227">
        <v>0</v>
      </c>
      <c r="FH227">
        <v>0</v>
      </c>
      <c r="FI227">
        <v>0</v>
      </c>
      <c r="FJ227">
        <v>0</v>
      </c>
      <c r="FK227">
        <v>0</v>
      </c>
      <c r="FL227">
        <v>0</v>
      </c>
      <c r="FM227">
        <v>0</v>
      </c>
      <c r="FN227">
        <v>0</v>
      </c>
      <c r="FO227">
        <v>0</v>
      </c>
      <c r="FP227">
        <v>0</v>
      </c>
      <c r="FQ227">
        <v>0</v>
      </c>
      <c r="FR227">
        <v>0</v>
      </c>
      <c r="FS227">
        <v>0</v>
      </c>
      <c r="FT227">
        <v>0</v>
      </c>
      <c r="FU227">
        <v>0</v>
      </c>
      <c r="FV227">
        <v>0</v>
      </c>
      <c r="FW227">
        <v>0</v>
      </c>
      <c r="FX227">
        <v>0</v>
      </c>
      <c r="FY227">
        <v>0</v>
      </c>
      <c r="FZ227">
        <v>0</v>
      </c>
      <c r="GA227">
        <v>0</v>
      </c>
      <c r="GB227">
        <v>0</v>
      </c>
      <c r="GC227">
        <v>0</v>
      </c>
      <c r="GD227">
        <v>0</v>
      </c>
      <c r="GE227">
        <v>0</v>
      </c>
      <c r="GF227">
        <v>0</v>
      </c>
      <c r="GG227">
        <v>0</v>
      </c>
      <c r="GH227">
        <v>0</v>
      </c>
      <c r="GI227">
        <v>0</v>
      </c>
      <c r="GJ227">
        <v>0</v>
      </c>
      <c r="GK227">
        <v>0</v>
      </c>
      <c r="GL227">
        <v>0</v>
      </c>
      <c r="GM227">
        <v>0</v>
      </c>
      <c r="GN227">
        <v>0</v>
      </c>
      <c r="GO227">
        <v>0</v>
      </c>
      <c r="GP227">
        <v>0</v>
      </c>
      <c r="GQ227">
        <v>0</v>
      </c>
      <c r="GR227">
        <v>0</v>
      </c>
      <c r="GS227">
        <v>0</v>
      </c>
      <c r="GT227">
        <v>0</v>
      </c>
      <c r="GU227">
        <v>0</v>
      </c>
      <c r="GV227">
        <v>0</v>
      </c>
      <c r="GW227">
        <v>0</v>
      </c>
      <c r="GX227">
        <v>0</v>
      </c>
      <c r="GY227">
        <v>0</v>
      </c>
      <c r="GZ227">
        <v>0</v>
      </c>
      <c r="HA227">
        <v>0</v>
      </c>
      <c r="HB227">
        <v>0</v>
      </c>
      <c r="HC227">
        <v>0</v>
      </c>
      <c r="HD227">
        <v>0</v>
      </c>
      <c r="HE227">
        <v>0</v>
      </c>
      <c r="HF227">
        <v>0</v>
      </c>
      <c r="HG227">
        <v>0</v>
      </c>
      <c r="HH227">
        <v>0</v>
      </c>
      <c r="HI227">
        <v>0</v>
      </c>
      <c r="HJ227">
        <v>0</v>
      </c>
      <c r="HK227">
        <v>0</v>
      </c>
      <c r="HL227">
        <v>0</v>
      </c>
      <c r="HM227" t="str">
        <v/>
      </c>
    </row>
    <row r="228" spans="2:221" x14ac:dyDescent="0.35">
      <c r="B228" t="str" cm="1">
        <f t="array" ref="B228:CX228">TRANSPOSE(_xlfn._xlws.SORT(_xlfn._xlws.FILTER(initialConditions[initial_conditions_level]&amp;" | "&amp;initialConditions[initial_conditions_name],initialConditions[experiment_ID]=A228)))</f>
        <v xml:space="preserve"> | </v>
      </c>
      <c r="C228" t="str">
        <v xml:space="preserve">0 | </v>
      </c>
      <c r="D228" t="str">
        <v xml:space="preserve">0 | </v>
      </c>
      <c r="E228" t="str">
        <v xml:space="preserve">0 | </v>
      </c>
      <c r="F228" t="str">
        <v xml:space="preserve">0 | </v>
      </c>
      <c r="G228" t="str">
        <v xml:space="preserve">0 | </v>
      </c>
      <c r="H228" t="str">
        <v xml:space="preserve">0 | </v>
      </c>
      <c r="I228" t="str">
        <v xml:space="preserve">0 | </v>
      </c>
      <c r="J228" t="str">
        <v xml:space="preserve">0 | </v>
      </c>
      <c r="K228" t="str">
        <v xml:space="preserve">0 | </v>
      </c>
      <c r="L228" t="str">
        <v xml:space="preserve">0 | </v>
      </c>
      <c r="M228" t="str">
        <v xml:space="preserve">0 | </v>
      </c>
      <c r="N228" t="str">
        <v xml:space="preserve">0 | </v>
      </c>
      <c r="O228" t="str">
        <v xml:space="preserve">0 | </v>
      </c>
      <c r="P228" t="str">
        <v xml:space="preserve">0 | </v>
      </c>
      <c r="Q228" t="str">
        <v xml:space="preserve">0 | </v>
      </c>
      <c r="R228" t="str">
        <v xml:space="preserve">0 | </v>
      </c>
      <c r="S228" t="str">
        <v xml:space="preserve">0 | </v>
      </c>
      <c r="T228" t="str">
        <v xml:space="preserve">0 | </v>
      </c>
      <c r="U228" t="str">
        <v xml:space="preserve">0 | </v>
      </c>
      <c r="V228" t="str">
        <v xml:space="preserve">0 | </v>
      </c>
      <c r="W228" t="str">
        <v xml:space="preserve">0 | </v>
      </c>
      <c r="X228" t="str">
        <v xml:space="preserve">0 | </v>
      </c>
      <c r="Y228" t="str">
        <v xml:space="preserve">0 | </v>
      </c>
      <c r="Z228" t="str">
        <v xml:space="preserve">0 | </v>
      </c>
      <c r="AA228" t="str">
        <v xml:space="preserve">0 | </v>
      </c>
      <c r="AB228" t="str">
        <v xml:space="preserve">0 | </v>
      </c>
      <c r="AC228" t="str">
        <v xml:space="preserve">0 | </v>
      </c>
      <c r="AD228" t="str">
        <v xml:space="preserve">0 | </v>
      </c>
      <c r="AE228" t="str">
        <v xml:space="preserve">0 | </v>
      </c>
      <c r="AF228" t="str">
        <v xml:space="preserve">0 | </v>
      </c>
      <c r="AG228" t="str">
        <v xml:space="preserve">0 | </v>
      </c>
      <c r="AH228" t="str">
        <v xml:space="preserve">0 | </v>
      </c>
      <c r="AI228" t="str">
        <v xml:space="preserve">0 | </v>
      </c>
      <c r="AJ228" t="str">
        <v xml:space="preserve">0 | </v>
      </c>
      <c r="AK228" t="str">
        <v xml:space="preserve">0 | </v>
      </c>
      <c r="AL228" t="str">
        <v xml:space="preserve">0 | </v>
      </c>
      <c r="AM228" t="str">
        <v xml:space="preserve">0 | </v>
      </c>
      <c r="AN228" t="str">
        <v xml:space="preserve">0 | </v>
      </c>
      <c r="AO228" t="str">
        <v xml:space="preserve">0 | </v>
      </c>
      <c r="AP228" t="str">
        <v xml:space="preserve">0 | </v>
      </c>
      <c r="AQ228" t="str">
        <v xml:space="preserve">0 | </v>
      </c>
      <c r="AR228" t="str">
        <v xml:space="preserve">0 | </v>
      </c>
      <c r="AS228" t="str">
        <v xml:space="preserve">0 | </v>
      </c>
      <c r="AT228" t="str">
        <v xml:space="preserve">0 | </v>
      </c>
      <c r="AU228" t="str">
        <v xml:space="preserve">0 | </v>
      </c>
      <c r="AV228" t="str">
        <v xml:space="preserve">0 | </v>
      </c>
      <c r="AW228" t="str">
        <v xml:space="preserve">0 | </v>
      </c>
      <c r="AX228" t="str">
        <v xml:space="preserve">0 | </v>
      </c>
      <c r="AY228" t="str">
        <v xml:space="preserve">0 | </v>
      </c>
      <c r="AZ228" t="str">
        <v xml:space="preserve">0 | </v>
      </c>
      <c r="BA228" t="str">
        <v xml:space="preserve">0 | </v>
      </c>
      <c r="BB228" t="str">
        <v xml:space="preserve">0 | </v>
      </c>
      <c r="BC228" t="str">
        <v xml:space="preserve">0 | </v>
      </c>
      <c r="BD228" t="str">
        <v xml:space="preserve">0 | </v>
      </c>
      <c r="BE228" t="str">
        <v xml:space="preserve">0 | </v>
      </c>
      <c r="BF228" t="str">
        <v xml:space="preserve">0 | </v>
      </c>
      <c r="BG228" t="str">
        <v xml:space="preserve">0 | </v>
      </c>
      <c r="BH228" t="str">
        <v xml:space="preserve">0 | </v>
      </c>
      <c r="BI228" t="str">
        <v xml:space="preserve">0 | </v>
      </c>
      <c r="BJ228" t="str">
        <v xml:space="preserve">0 | </v>
      </c>
      <c r="BK228" t="str">
        <v xml:space="preserve">0 | </v>
      </c>
      <c r="BL228" t="str">
        <v xml:space="preserve">0 | </v>
      </c>
      <c r="BM228" t="str">
        <v xml:space="preserve">0 | </v>
      </c>
      <c r="BN228" t="str">
        <v xml:space="preserve">0 | </v>
      </c>
      <c r="BO228" t="str">
        <v xml:space="preserve">0 | </v>
      </c>
      <c r="BP228" t="str">
        <v xml:space="preserve">0 | </v>
      </c>
      <c r="BQ228" t="str">
        <v xml:space="preserve">0 | </v>
      </c>
      <c r="BR228" t="str">
        <v xml:space="preserve">0 | </v>
      </c>
      <c r="BS228" t="str">
        <v xml:space="preserve">0 | </v>
      </c>
      <c r="BT228" t="str">
        <v xml:space="preserve">0 | </v>
      </c>
      <c r="BU228" t="str">
        <v xml:space="preserve">0 | </v>
      </c>
      <c r="BV228" t="str">
        <v xml:space="preserve">0 | </v>
      </c>
      <c r="BW228" t="str">
        <v xml:space="preserve">0 | </v>
      </c>
      <c r="BX228" t="str">
        <v xml:space="preserve">0 | </v>
      </c>
      <c r="BY228" t="str">
        <v xml:space="preserve">0 | </v>
      </c>
      <c r="BZ228" t="str">
        <v xml:space="preserve">0 | </v>
      </c>
      <c r="CA228" t="str">
        <v xml:space="preserve">0 | </v>
      </c>
      <c r="CB228" t="str">
        <v xml:space="preserve">0 | </v>
      </c>
      <c r="CC228" t="str">
        <v xml:space="preserve">0 | </v>
      </c>
      <c r="CD228" t="str">
        <v xml:space="preserve">0 | </v>
      </c>
      <c r="CE228" t="str">
        <v xml:space="preserve">0 | </v>
      </c>
      <c r="CF228" t="str">
        <v xml:space="preserve">0 | </v>
      </c>
      <c r="CG228" t="str">
        <v xml:space="preserve">0 | </v>
      </c>
      <c r="CH228" t="str">
        <v xml:space="preserve">0 | </v>
      </c>
      <c r="CI228" t="str">
        <v xml:space="preserve">0 | </v>
      </c>
      <c r="CJ228" t="str">
        <v xml:space="preserve">0 | </v>
      </c>
      <c r="CK228" t="str">
        <v xml:space="preserve">0 | </v>
      </c>
      <c r="CL228" t="str">
        <v xml:space="preserve">0 | </v>
      </c>
      <c r="CM228" t="str">
        <v xml:space="preserve">0 | </v>
      </c>
      <c r="CN228" t="str">
        <v xml:space="preserve">0 | </v>
      </c>
      <c r="CO228" t="str">
        <v xml:space="preserve">0 | </v>
      </c>
      <c r="CP228" t="str">
        <v xml:space="preserve">0 | </v>
      </c>
      <c r="CQ228" t="str">
        <v xml:space="preserve">0 | </v>
      </c>
      <c r="CR228" t="str">
        <v xml:space="preserve">0 | </v>
      </c>
      <c r="CS228" t="str">
        <v xml:space="preserve">0 | </v>
      </c>
      <c r="CT228" t="str">
        <v xml:space="preserve">0 | </v>
      </c>
      <c r="CU228" t="str">
        <v xml:space="preserve">0 | </v>
      </c>
      <c r="CV228" t="str">
        <v xml:space="preserve">0 | </v>
      </c>
      <c r="CW228" t="str">
        <v xml:space="preserve">0 | </v>
      </c>
      <c r="CX228" t="str">
        <v xml:space="preserve">0 | </v>
      </c>
      <c r="DQ228" cm="1">
        <f t="array" ref="DQ228:HM228">TRANSPOSE(_xlfn._xlws.SORT(_xlfn._xlws.FILTER(initialConditions[initial_conditions_level],initialConditions[experiment_ID]=A228)))</f>
        <v>0</v>
      </c>
      <c r="DR228">
        <v>0</v>
      </c>
      <c r="DS228">
        <v>0</v>
      </c>
      <c r="DT228">
        <v>0</v>
      </c>
      <c r="DU228">
        <v>0</v>
      </c>
      <c r="DV228">
        <v>0</v>
      </c>
      <c r="DW228">
        <v>0</v>
      </c>
      <c r="DX228">
        <v>0</v>
      </c>
      <c r="DY228">
        <v>0</v>
      </c>
      <c r="DZ228">
        <v>0</v>
      </c>
      <c r="EA228">
        <v>0</v>
      </c>
      <c r="EB228">
        <v>0</v>
      </c>
      <c r="EC228">
        <v>0</v>
      </c>
      <c r="ED228">
        <v>0</v>
      </c>
      <c r="EE228">
        <v>0</v>
      </c>
      <c r="EF228">
        <v>0</v>
      </c>
      <c r="EG228">
        <v>0</v>
      </c>
      <c r="EH228">
        <v>0</v>
      </c>
      <c r="EI228">
        <v>0</v>
      </c>
      <c r="EJ228">
        <v>0</v>
      </c>
      <c r="EK228">
        <v>0</v>
      </c>
      <c r="EL228">
        <v>0</v>
      </c>
      <c r="EM228">
        <v>0</v>
      </c>
      <c r="EN228">
        <v>0</v>
      </c>
      <c r="EO228">
        <v>0</v>
      </c>
      <c r="EP228">
        <v>0</v>
      </c>
      <c r="EQ228">
        <v>0</v>
      </c>
      <c r="ER228">
        <v>0</v>
      </c>
      <c r="ES228">
        <v>0</v>
      </c>
      <c r="ET228">
        <v>0</v>
      </c>
      <c r="EU228">
        <v>0</v>
      </c>
      <c r="EV228">
        <v>0</v>
      </c>
      <c r="EW228">
        <v>0</v>
      </c>
      <c r="EX228">
        <v>0</v>
      </c>
      <c r="EY228">
        <v>0</v>
      </c>
      <c r="EZ228">
        <v>0</v>
      </c>
      <c r="FA228">
        <v>0</v>
      </c>
      <c r="FB228">
        <v>0</v>
      </c>
      <c r="FC228">
        <v>0</v>
      </c>
      <c r="FD228">
        <v>0</v>
      </c>
      <c r="FE228">
        <v>0</v>
      </c>
      <c r="FF228">
        <v>0</v>
      </c>
      <c r="FG228">
        <v>0</v>
      </c>
      <c r="FH228">
        <v>0</v>
      </c>
      <c r="FI228">
        <v>0</v>
      </c>
      <c r="FJ228">
        <v>0</v>
      </c>
      <c r="FK228">
        <v>0</v>
      </c>
      <c r="FL228">
        <v>0</v>
      </c>
      <c r="FM228">
        <v>0</v>
      </c>
      <c r="FN228">
        <v>0</v>
      </c>
      <c r="FO228">
        <v>0</v>
      </c>
      <c r="FP228">
        <v>0</v>
      </c>
      <c r="FQ228">
        <v>0</v>
      </c>
      <c r="FR228">
        <v>0</v>
      </c>
      <c r="FS228">
        <v>0</v>
      </c>
      <c r="FT228">
        <v>0</v>
      </c>
      <c r="FU228">
        <v>0</v>
      </c>
      <c r="FV228">
        <v>0</v>
      </c>
      <c r="FW228">
        <v>0</v>
      </c>
      <c r="FX228">
        <v>0</v>
      </c>
      <c r="FY228">
        <v>0</v>
      </c>
      <c r="FZ228">
        <v>0</v>
      </c>
      <c r="GA228">
        <v>0</v>
      </c>
      <c r="GB228">
        <v>0</v>
      </c>
      <c r="GC228">
        <v>0</v>
      </c>
      <c r="GD228">
        <v>0</v>
      </c>
      <c r="GE228">
        <v>0</v>
      </c>
      <c r="GF228">
        <v>0</v>
      </c>
      <c r="GG228">
        <v>0</v>
      </c>
      <c r="GH228">
        <v>0</v>
      </c>
      <c r="GI228">
        <v>0</v>
      </c>
      <c r="GJ228">
        <v>0</v>
      </c>
      <c r="GK228">
        <v>0</v>
      </c>
      <c r="GL228">
        <v>0</v>
      </c>
      <c r="GM228">
        <v>0</v>
      </c>
      <c r="GN228">
        <v>0</v>
      </c>
      <c r="GO228">
        <v>0</v>
      </c>
      <c r="GP228">
        <v>0</v>
      </c>
      <c r="GQ228">
        <v>0</v>
      </c>
      <c r="GR228">
        <v>0</v>
      </c>
      <c r="GS228">
        <v>0</v>
      </c>
      <c r="GT228">
        <v>0</v>
      </c>
      <c r="GU228">
        <v>0</v>
      </c>
      <c r="GV228">
        <v>0</v>
      </c>
      <c r="GW228">
        <v>0</v>
      </c>
      <c r="GX228">
        <v>0</v>
      </c>
      <c r="GY228">
        <v>0</v>
      </c>
      <c r="GZ228">
        <v>0</v>
      </c>
      <c r="HA228">
        <v>0</v>
      </c>
      <c r="HB228">
        <v>0</v>
      </c>
      <c r="HC228">
        <v>0</v>
      </c>
      <c r="HD228">
        <v>0</v>
      </c>
      <c r="HE228">
        <v>0</v>
      </c>
      <c r="HF228">
        <v>0</v>
      </c>
      <c r="HG228">
        <v>0</v>
      </c>
      <c r="HH228">
        <v>0</v>
      </c>
      <c r="HI228">
        <v>0</v>
      </c>
      <c r="HJ228">
        <v>0</v>
      </c>
      <c r="HK228">
        <v>0</v>
      </c>
      <c r="HL228">
        <v>0</v>
      </c>
      <c r="HM228" t="str">
        <v/>
      </c>
    </row>
    <row r="229" spans="2:221" x14ac:dyDescent="0.35">
      <c r="B229" t="str" cm="1">
        <f t="array" ref="B229:CX229">TRANSPOSE(_xlfn._xlws.SORT(_xlfn._xlws.FILTER(initialConditions[initial_conditions_level]&amp;" | "&amp;initialConditions[initial_conditions_name],initialConditions[experiment_ID]=A229)))</f>
        <v xml:space="preserve"> | </v>
      </c>
      <c r="C229" t="str">
        <v xml:space="preserve">0 | </v>
      </c>
      <c r="D229" t="str">
        <v xml:space="preserve">0 | </v>
      </c>
      <c r="E229" t="str">
        <v xml:space="preserve">0 | </v>
      </c>
      <c r="F229" t="str">
        <v xml:space="preserve">0 | </v>
      </c>
      <c r="G229" t="str">
        <v xml:space="preserve">0 | </v>
      </c>
      <c r="H229" t="str">
        <v xml:space="preserve">0 | </v>
      </c>
      <c r="I229" t="str">
        <v xml:space="preserve">0 | </v>
      </c>
      <c r="J229" t="str">
        <v xml:space="preserve">0 | </v>
      </c>
      <c r="K229" t="str">
        <v xml:space="preserve">0 | </v>
      </c>
      <c r="L229" t="str">
        <v xml:space="preserve">0 | </v>
      </c>
      <c r="M229" t="str">
        <v xml:space="preserve">0 | </v>
      </c>
      <c r="N229" t="str">
        <v xml:space="preserve">0 | </v>
      </c>
      <c r="O229" t="str">
        <v xml:space="preserve">0 | </v>
      </c>
      <c r="P229" t="str">
        <v xml:space="preserve">0 | </v>
      </c>
      <c r="Q229" t="str">
        <v xml:space="preserve">0 | </v>
      </c>
      <c r="R229" t="str">
        <v xml:space="preserve">0 | </v>
      </c>
      <c r="S229" t="str">
        <v xml:space="preserve">0 | </v>
      </c>
      <c r="T229" t="str">
        <v xml:space="preserve">0 | </v>
      </c>
      <c r="U229" t="str">
        <v xml:space="preserve">0 | </v>
      </c>
      <c r="V229" t="str">
        <v xml:space="preserve">0 | </v>
      </c>
      <c r="W229" t="str">
        <v xml:space="preserve">0 | </v>
      </c>
      <c r="X229" t="str">
        <v xml:space="preserve">0 | </v>
      </c>
      <c r="Y229" t="str">
        <v xml:space="preserve">0 | </v>
      </c>
      <c r="Z229" t="str">
        <v xml:space="preserve">0 | </v>
      </c>
      <c r="AA229" t="str">
        <v xml:space="preserve">0 | </v>
      </c>
      <c r="AB229" t="str">
        <v xml:space="preserve">0 | </v>
      </c>
      <c r="AC229" t="str">
        <v xml:space="preserve">0 | </v>
      </c>
      <c r="AD229" t="str">
        <v xml:space="preserve">0 | </v>
      </c>
      <c r="AE229" t="str">
        <v xml:space="preserve">0 | </v>
      </c>
      <c r="AF229" t="str">
        <v xml:space="preserve">0 | </v>
      </c>
      <c r="AG229" t="str">
        <v xml:space="preserve">0 | </v>
      </c>
      <c r="AH229" t="str">
        <v xml:space="preserve">0 | </v>
      </c>
      <c r="AI229" t="str">
        <v xml:space="preserve">0 | </v>
      </c>
      <c r="AJ229" t="str">
        <v xml:space="preserve">0 | </v>
      </c>
      <c r="AK229" t="str">
        <v xml:space="preserve">0 | </v>
      </c>
      <c r="AL229" t="str">
        <v xml:space="preserve">0 | </v>
      </c>
      <c r="AM229" t="str">
        <v xml:space="preserve">0 | </v>
      </c>
      <c r="AN229" t="str">
        <v xml:space="preserve">0 | </v>
      </c>
      <c r="AO229" t="str">
        <v xml:space="preserve">0 | </v>
      </c>
      <c r="AP229" t="str">
        <v xml:space="preserve">0 | </v>
      </c>
      <c r="AQ229" t="str">
        <v xml:space="preserve">0 | </v>
      </c>
      <c r="AR229" t="str">
        <v xml:space="preserve">0 | </v>
      </c>
      <c r="AS229" t="str">
        <v xml:space="preserve">0 | </v>
      </c>
      <c r="AT229" t="str">
        <v xml:space="preserve">0 | </v>
      </c>
      <c r="AU229" t="str">
        <v xml:space="preserve">0 | </v>
      </c>
      <c r="AV229" t="str">
        <v xml:space="preserve">0 | </v>
      </c>
      <c r="AW229" t="str">
        <v xml:space="preserve">0 | </v>
      </c>
      <c r="AX229" t="str">
        <v xml:space="preserve">0 | </v>
      </c>
      <c r="AY229" t="str">
        <v xml:space="preserve">0 | </v>
      </c>
      <c r="AZ229" t="str">
        <v xml:space="preserve">0 | </v>
      </c>
      <c r="BA229" t="str">
        <v xml:space="preserve">0 | </v>
      </c>
      <c r="BB229" t="str">
        <v xml:space="preserve">0 | </v>
      </c>
      <c r="BC229" t="str">
        <v xml:space="preserve">0 | </v>
      </c>
      <c r="BD229" t="str">
        <v xml:space="preserve">0 | </v>
      </c>
      <c r="BE229" t="str">
        <v xml:space="preserve">0 | </v>
      </c>
      <c r="BF229" t="str">
        <v xml:space="preserve">0 | </v>
      </c>
      <c r="BG229" t="str">
        <v xml:space="preserve">0 | </v>
      </c>
      <c r="BH229" t="str">
        <v xml:space="preserve">0 | </v>
      </c>
      <c r="BI229" t="str">
        <v xml:space="preserve">0 | </v>
      </c>
      <c r="BJ229" t="str">
        <v xml:space="preserve">0 | </v>
      </c>
      <c r="BK229" t="str">
        <v xml:space="preserve">0 | </v>
      </c>
      <c r="BL229" t="str">
        <v xml:space="preserve">0 | </v>
      </c>
      <c r="BM229" t="str">
        <v xml:space="preserve">0 | </v>
      </c>
      <c r="BN229" t="str">
        <v xml:space="preserve">0 | </v>
      </c>
      <c r="BO229" t="str">
        <v xml:space="preserve">0 | </v>
      </c>
      <c r="BP229" t="str">
        <v xml:space="preserve">0 | </v>
      </c>
      <c r="BQ229" t="str">
        <v xml:space="preserve">0 | </v>
      </c>
      <c r="BR229" t="str">
        <v xml:space="preserve">0 | </v>
      </c>
      <c r="BS229" t="str">
        <v xml:space="preserve">0 | </v>
      </c>
      <c r="BT229" t="str">
        <v xml:space="preserve">0 | </v>
      </c>
      <c r="BU229" t="str">
        <v xml:space="preserve">0 | </v>
      </c>
      <c r="BV229" t="str">
        <v xml:space="preserve">0 | </v>
      </c>
      <c r="BW229" t="str">
        <v xml:space="preserve">0 | </v>
      </c>
      <c r="BX229" t="str">
        <v xml:space="preserve">0 | </v>
      </c>
      <c r="BY229" t="str">
        <v xml:space="preserve">0 | </v>
      </c>
      <c r="BZ229" t="str">
        <v xml:space="preserve">0 | </v>
      </c>
      <c r="CA229" t="str">
        <v xml:space="preserve">0 | </v>
      </c>
      <c r="CB229" t="str">
        <v xml:space="preserve">0 | </v>
      </c>
      <c r="CC229" t="str">
        <v xml:space="preserve">0 | </v>
      </c>
      <c r="CD229" t="str">
        <v xml:space="preserve">0 | </v>
      </c>
      <c r="CE229" t="str">
        <v xml:space="preserve">0 | </v>
      </c>
      <c r="CF229" t="str">
        <v xml:space="preserve">0 | </v>
      </c>
      <c r="CG229" t="str">
        <v xml:space="preserve">0 | </v>
      </c>
      <c r="CH229" t="str">
        <v xml:space="preserve">0 | </v>
      </c>
      <c r="CI229" t="str">
        <v xml:space="preserve">0 | </v>
      </c>
      <c r="CJ229" t="str">
        <v xml:space="preserve">0 | </v>
      </c>
      <c r="CK229" t="str">
        <v xml:space="preserve">0 | </v>
      </c>
      <c r="CL229" t="str">
        <v xml:space="preserve">0 | </v>
      </c>
      <c r="CM229" t="str">
        <v xml:space="preserve">0 | </v>
      </c>
      <c r="CN229" t="str">
        <v xml:space="preserve">0 | </v>
      </c>
      <c r="CO229" t="str">
        <v xml:space="preserve">0 | </v>
      </c>
      <c r="CP229" t="str">
        <v xml:space="preserve">0 | </v>
      </c>
      <c r="CQ229" t="str">
        <v xml:space="preserve">0 | </v>
      </c>
      <c r="CR229" t="str">
        <v xml:space="preserve">0 | </v>
      </c>
      <c r="CS229" t="str">
        <v xml:space="preserve">0 | </v>
      </c>
      <c r="CT229" t="str">
        <v xml:space="preserve">0 | </v>
      </c>
      <c r="CU229" t="str">
        <v xml:space="preserve">0 | </v>
      </c>
      <c r="CV229" t="str">
        <v xml:space="preserve">0 | </v>
      </c>
      <c r="CW229" t="str">
        <v xml:space="preserve">0 | </v>
      </c>
      <c r="CX229" t="str">
        <v xml:space="preserve">0 | </v>
      </c>
      <c r="DQ229" cm="1">
        <f t="array" ref="DQ229:HM229">TRANSPOSE(_xlfn._xlws.SORT(_xlfn._xlws.FILTER(initialConditions[initial_conditions_level],initialConditions[experiment_ID]=A229)))</f>
        <v>0</v>
      </c>
      <c r="DR229">
        <v>0</v>
      </c>
      <c r="DS229">
        <v>0</v>
      </c>
      <c r="DT229">
        <v>0</v>
      </c>
      <c r="DU229">
        <v>0</v>
      </c>
      <c r="DV229">
        <v>0</v>
      </c>
      <c r="DW229">
        <v>0</v>
      </c>
      <c r="DX229">
        <v>0</v>
      </c>
      <c r="DY229">
        <v>0</v>
      </c>
      <c r="DZ229">
        <v>0</v>
      </c>
      <c r="EA229">
        <v>0</v>
      </c>
      <c r="EB229">
        <v>0</v>
      </c>
      <c r="EC229">
        <v>0</v>
      </c>
      <c r="ED229">
        <v>0</v>
      </c>
      <c r="EE229">
        <v>0</v>
      </c>
      <c r="EF229">
        <v>0</v>
      </c>
      <c r="EG229">
        <v>0</v>
      </c>
      <c r="EH229">
        <v>0</v>
      </c>
      <c r="EI229">
        <v>0</v>
      </c>
      <c r="EJ229">
        <v>0</v>
      </c>
      <c r="EK229">
        <v>0</v>
      </c>
      <c r="EL229">
        <v>0</v>
      </c>
      <c r="EM229">
        <v>0</v>
      </c>
      <c r="EN229">
        <v>0</v>
      </c>
      <c r="EO229">
        <v>0</v>
      </c>
      <c r="EP229">
        <v>0</v>
      </c>
      <c r="EQ229">
        <v>0</v>
      </c>
      <c r="ER229">
        <v>0</v>
      </c>
      <c r="ES229">
        <v>0</v>
      </c>
      <c r="ET229">
        <v>0</v>
      </c>
      <c r="EU229">
        <v>0</v>
      </c>
      <c r="EV229">
        <v>0</v>
      </c>
      <c r="EW229">
        <v>0</v>
      </c>
      <c r="EX229">
        <v>0</v>
      </c>
      <c r="EY229">
        <v>0</v>
      </c>
      <c r="EZ229">
        <v>0</v>
      </c>
      <c r="FA229">
        <v>0</v>
      </c>
      <c r="FB229">
        <v>0</v>
      </c>
      <c r="FC229">
        <v>0</v>
      </c>
      <c r="FD229">
        <v>0</v>
      </c>
      <c r="FE229">
        <v>0</v>
      </c>
      <c r="FF229">
        <v>0</v>
      </c>
      <c r="FG229">
        <v>0</v>
      </c>
      <c r="FH229">
        <v>0</v>
      </c>
      <c r="FI229">
        <v>0</v>
      </c>
      <c r="FJ229">
        <v>0</v>
      </c>
      <c r="FK229">
        <v>0</v>
      </c>
      <c r="FL229">
        <v>0</v>
      </c>
      <c r="FM229">
        <v>0</v>
      </c>
      <c r="FN229">
        <v>0</v>
      </c>
      <c r="FO229">
        <v>0</v>
      </c>
      <c r="FP229">
        <v>0</v>
      </c>
      <c r="FQ229">
        <v>0</v>
      </c>
      <c r="FR229">
        <v>0</v>
      </c>
      <c r="FS229">
        <v>0</v>
      </c>
      <c r="FT229">
        <v>0</v>
      </c>
      <c r="FU229">
        <v>0</v>
      </c>
      <c r="FV229">
        <v>0</v>
      </c>
      <c r="FW229">
        <v>0</v>
      </c>
      <c r="FX229">
        <v>0</v>
      </c>
      <c r="FY229">
        <v>0</v>
      </c>
      <c r="FZ229">
        <v>0</v>
      </c>
      <c r="GA229">
        <v>0</v>
      </c>
      <c r="GB229">
        <v>0</v>
      </c>
      <c r="GC229">
        <v>0</v>
      </c>
      <c r="GD229">
        <v>0</v>
      </c>
      <c r="GE229">
        <v>0</v>
      </c>
      <c r="GF229">
        <v>0</v>
      </c>
      <c r="GG229">
        <v>0</v>
      </c>
      <c r="GH229">
        <v>0</v>
      </c>
      <c r="GI229">
        <v>0</v>
      </c>
      <c r="GJ229">
        <v>0</v>
      </c>
      <c r="GK229">
        <v>0</v>
      </c>
      <c r="GL229">
        <v>0</v>
      </c>
      <c r="GM229">
        <v>0</v>
      </c>
      <c r="GN229">
        <v>0</v>
      </c>
      <c r="GO229">
        <v>0</v>
      </c>
      <c r="GP229">
        <v>0</v>
      </c>
      <c r="GQ229">
        <v>0</v>
      </c>
      <c r="GR229">
        <v>0</v>
      </c>
      <c r="GS229">
        <v>0</v>
      </c>
      <c r="GT229">
        <v>0</v>
      </c>
      <c r="GU229">
        <v>0</v>
      </c>
      <c r="GV229">
        <v>0</v>
      </c>
      <c r="GW229">
        <v>0</v>
      </c>
      <c r="GX229">
        <v>0</v>
      </c>
      <c r="GY229">
        <v>0</v>
      </c>
      <c r="GZ229">
        <v>0</v>
      </c>
      <c r="HA229">
        <v>0</v>
      </c>
      <c r="HB229">
        <v>0</v>
      </c>
      <c r="HC229">
        <v>0</v>
      </c>
      <c r="HD229">
        <v>0</v>
      </c>
      <c r="HE229">
        <v>0</v>
      </c>
      <c r="HF229">
        <v>0</v>
      </c>
      <c r="HG229">
        <v>0</v>
      </c>
      <c r="HH229">
        <v>0</v>
      </c>
      <c r="HI229">
        <v>0</v>
      </c>
      <c r="HJ229">
        <v>0</v>
      </c>
      <c r="HK229">
        <v>0</v>
      </c>
      <c r="HL229">
        <v>0</v>
      </c>
      <c r="HM229" t="str">
        <v/>
      </c>
    </row>
    <row r="230" spans="2:221" x14ac:dyDescent="0.35">
      <c r="B230" t="str" cm="1">
        <f t="array" ref="B230:CX230">TRANSPOSE(_xlfn._xlws.SORT(_xlfn._xlws.FILTER(initialConditions[initial_conditions_level]&amp;" | "&amp;initialConditions[initial_conditions_name],initialConditions[experiment_ID]=A230)))</f>
        <v xml:space="preserve"> | </v>
      </c>
      <c r="C230" t="str">
        <v xml:space="preserve">0 | </v>
      </c>
      <c r="D230" t="str">
        <v xml:space="preserve">0 | </v>
      </c>
      <c r="E230" t="str">
        <v xml:space="preserve">0 | </v>
      </c>
      <c r="F230" t="str">
        <v xml:space="preserve">0 | </v>
      </c>
      <c r="G230" t="str">
        <v xml:space="preserve">0 | </v>
      </c>
      <c r="H230" t="str">
        <v xml:space="preserve">0 | </v>
      </c>
      <c r="I230" t="str">
        <v xml:space="preserve">0 | </v>
      </c>
      <c r="J230" t="str">
        <v xml:space="preserve">0 | </v>
      </c>
      <c r="K230" t="str">
        <v xml:space="preserve">0 | </v>
      </c>
      <c r="L230" t="str">
        <v xml:space="preserve">0 | </v>
      </c>
      <c r="M230" t="str">
        <v xml:space="preserve">0 | </v>
      </c>
      <c r="N230" t="str">
        <v xml:space="preserve">0 | </v>
      </c>
      <c r="O230" t="str">
        <v xml:space="preserve">0 | </v>
      </c>
      <c r="P230" t="str">
        <v xml:space="preserve">0 | </v>
      </c>
      <c r="Q230" t="str">
        <v xml:space="preserve">0 | </v>
      </c>
      <c r="R230" t="str">
        <v xml:space="preserve">0 | </v>
      </c>
      <c r="S230" t="str">
        <v xml:space="preserve">0 | </v>
      </c>
      <c r="T230" t="str">
        <v xml:space="preserve">0 | </v>
      </c>
      <c r="U230" t="str">
        <v xml:space="preserve">0 | </v>
      </c>
      <c r="V230" t="str">
        <v xml:space="preserve">0 | </v>
      </c>
      <c r="W230" t="str">
        <v xml:space="preserve">0 | </v>
      </c>
      <c r="X230" t="str">
        <v xml:space="preserve">0 | </v>
      </c>
      <c r="Y230" t="str">
        <v xml:space="preserve">0 | </v>
      </c>
      <c r="Z230" t="str">
        <v xml:space="preserve">0 | </v>
      </c>
      <c r="AA230" t="str">
        <v xml:space="preserve">0 | </v>
      </c>
      <c r="AB230" t="str">
        <v xml:space="preserve">0 | </v>
      </c>
      <c r="AC230" t="str">
        <v xml:space="preserve">0 | </v>
      </c>
      <c r="AD230" t="str">
        <v xml:space="preserve">0 | </v>
      </c>
      <c r="AE230" t="str">
        <v xml:space="preserve">0 | </v>
      </c>
      <c r="AF230" t="str">
        <v xml:space="preserve">0 | </v>
      </c>
      <c r="AG230" t="str">
        <v xml:space="preserve">0 | </v>
      </c>
      <c r="AH230" t="str">
        <v xml:space="preserve">0 | </v>
      </c>
      <c r="AI230" t="str">
        <v xml:space="preserve">0 | </v>
      </c>
      <c r="AJ230" t="str">
        <v xml:space="preserve">0 | </v>
      </c>
      <c r="AK230" t="str">
        <v xml:space="preserve">0 | </v>
      </c>
      <c r="AL230" t="str">
        <v xml:space="preserve">0 | </v>
      </c>
      <c r="AM230" t="str">
        <v xml:space="preserve">0 | </v>
      </c>
      <c r="AN230" t="str">
        <v xml:space="preserve">0 | </v>
      </c>
      <c r="AO230" t="str">
        <v xml:space="preserve">0 | </v>
      </c>
      <c r="AP230" t="str">
        <v xml:space="preserve">0 | </v>
      </c>
      <c r="AQ230" t="str">
        <v xml:space="preserve">0 | </v>
      </c>
      <c r="AR230" t="str">
        <v xml:space="preserve">0 | </v>
      </c>
      <c r="AS230" t="str">
        <v xml:space="preserve">0 | </v>
      </c>
      <c r="AT230" t="str">
        <v xml:space="preserve">0 | </v>
      </c>
      <c r="AU230" t="str">
        <v xml:space="preserve">0 | </v>
      </c>
      <c r="AV230" t="str">
        <v xml:space="preserve">0 | </v>
      </c>
      <c r="AW230" t="str">
        <v xml:space="preserve">0 | </v>
      </c>
      <c r="AX230" t="str">
        <v xml:space="preserve">0 | </v>
      </c>
      <c r="AY230" t="str">
        <v xml:space="preserve">0 | </v>
      </c>
      <c r="AZ230" t="str">
        <v xml:space="preserve">0 | </v>
      </c>
      <c r="BA230" t="str">
        <v xml:space="preserve">0 | </v>
      </c>
      <c r="BB230" t="str">
        <v xml:space="preserve">0 | </v>
      </c>
      <c r="BC230" t="str">
        <v xml:space="preserve">0 | </v>
      </c>
      <c r="BD230" t="str">
        <v xml:space="preserve">0 | </v>
      </c>
      <c r="BE230" t="str">
        <v xml:space="preserve">0 | </v>
      </c>
      <c r="BF230" t="str">
        <v xml:space="preserve">0 | </v>
      </c>
      <c r="BG230" t="str">
        <v xml:space="preserve">0 | </v>
      </c>
      <c r="BH230" t="str">
        <v xml:space="preserve">0 | </v>
      </c>
      <c r="BI230" t="str">
        <v xml:space="preserve">0 | </v>
      </c>
      <c r="BJ230" t="str">
        <v xml:space="preserve">0 | </v>
      </c>
      <c r="BK230" t="str">
        <v xml:space="preserve">0 | </v>
      </c>
      <c r="BL230" t="str">
        <v xml:space="preserve">0 | </v>
      </c>
      <c r="BM230" t="str">
        <v xml:space="preserve">0 | </v>
      </c>
      <c r="BN230" t="str">
        <v xml:space="preserve">0 | </v>
      </c>
      <c r="BO230" t="str">
        <v xml:space="preserve">0 | </v>
      </c>
      <c r="BP230" t="str">
        <v xml:space="preserve">0 | </v>
      </c>
      <c r="BQ230" t="str">
        <v xml:space="preserve">0 | </v>
      </c>
      <c r="BR230" t="str">
        <v xml:space="preserve">0 | </v>
      </c>
      <c r="BS230" t="str">
        <v xml:space="preserve">0 | </v>
      </c>
      <c r="BT230" t="str">
        <v xml:space="preserve">0 | </v>
      </c>
      <c r="BU230" t="str">
        <v xml:space="preserve">0 | </v>
      </c>
      <c r="BV230" t="str">
        <v xml:space="preserve">0 | </v>
      </c>
      <c r="BW230" t="str">
        <v xml:space="preserve">0 | </v>
      </c>
      <c r="BX230" t="str">
        <v xml:space="preserve">0 | </v>
      </c>
      <c r="BY230" t="str">
        <v xml:space="preserve">0 | </v>
      </c>
      <c r="BZ230" t="str">
        <v xml:space="preserve">0 | </v>
      </c>
      <c r="CA230" t="str">
        <v xml:space="preserve">0 | </v>
      </c>
      <c r="CB230" t="str">
        <v xml:space="preserve">0 | </v>
      </c>
      <c r="CC230" t="str">
        <v xml:space="preserve">0 | </v>
      </c>
      <c r="CD230" t="str">
        <v xml:space="preserve">0 | </v>
      </c>
      <c r="CE230" t="str">
        <v xml:space="preserve">0 | </v>
      </c>
      <c r="CF230" t="str">
        <v xml:space="preserve">0 | </v>
      </c>
      <c r="CG230" t="str">
        <v xml:space="preserve">0 | </v>
      </c>
      <c r="CH230" t="str">
        <v xml:space="preserve">0 | </v>
      </c>
      <c r="CI230" t="str">
        <v xml:space="preserve">0 | </v>
      </c>
      <c r="CJ230" t="str">
        <v xml:space="preserve">0 | </v>
      </c>
      <c r="CK230" t="str">
        <v xml:space="preserve">0 | </v>
      </c>
      <c r="CL230" t="str">
        <v xml:space="preserve">0 | </v>
      </c>
      <c r="CM230" t="str">
        <v xml:space="preserve">0 | </v>
      </c>
      <c r="CN230" t="str">
        <v xml:space="preserve">0 | </v>
      </c>
      <c r="CO230" t="str">
        <v xml:space="preserve">0 | </v>
      </c>
      <c r="CP230" t="str">
        <v xml:space="preserve">0 | </v>
      </c>
      <c r="CQ230" t="str">
        <v xml:space="preserve">0 | </v>
      </c>
      <c r="CR230" t="str">
        <v xml:space="preserve">0 | </v>
      </c>
      <c r="CS230" t="str">
        <v xml:space="preserve">0 | </v>
      </c>
      <c r="CT230" t="str">
        <v xml:space="preserve">0 | </v>
      </c>
      <c r="CU230" t="str">
        <v xml:space="preserve">0 | </v>
      </c>
      <c r="CV230" t="str">
        <v xml:space="preserve">0 | </v>
      </c>
      <c r="CW230" t="str">
        <v xml:space="preserve">0 | </v>
      </c>
      <c r="CX230" t="str">
        <v xml:space="preserve">0 | </v>
      </c>
      <c r="DQ230" cm="1">
        <f t="array" ref="DQ230:HM230">TRANSPOSE(_xlfn._xlws.SORT(_xlfn._xlws.FILTER(initialConditions[initial_conditions_level],initialConditions[experiment_ID]=A230)))</f>
        <v>0</v>
      </c>
      <c r="DR230">
        <v>0</v>
      </c>
      <c r="DS230">
        <v>0</v>
      </c>
      <c r="DT230">
        <v>0</v>
      </c>
      <c r="DU230">
        <v>0</v>
      </c>
      <c r="DV230">
        <v>0</v>
      </c>
      <c r="DW230">
        <v>0</v>
      </c>
      <c r="DX230">
        <v>0</v>
      </c>
      <c r="DY230">
        <v>0</v>
      </c>
      <c r="DZ230">
        <v>0</v>
      </c>
      <c r="EA230">
        <v>0</v>
      </c>
      <c r="EB230">
        <v>0</v>
      </c>
      <c r="EC230">
        <v>0</v>
      </c>
      <c r="ED230">
        <v>0</v>
      </c>
      <c r="EE230">
        <v>0</v>
      </c>
      <c r="EF230">
        <v>0</v>
      </c>
      <c r="EG230">
        <v>0</v>
      </c>
      <c r="EH230">
        <v>0</v>
      </c>
      <c r="EI230">
        <v>0</v>
      </c>
      <c r="EJ230">
        <v>0</v>
      </c>
      <c r="EK230">
        <v>0</v>
      </c>
      <c r="EL230">
        <v>0</v>
      </c>
      <c r="EM230">
        <v>0</v>
      </c>
      <c r="EN230">
        <v>0</v>
      </c>
      <c r="EO230">
        <v>0</v>
      </c>
      <c r="EP230">
        <v>0</v>
      </c>
      <c r="EQ230">
        <v>0</v>
      </c>
      <c r="ER230">
        <v>0</v>
      </c>
      <c r="ES230">
        <v>0</v>
      </c>
      <c r="ET230">
        <v>0</v>
      </c>
      <c r="EU230">
        <v>0</v>
      </c>
      <c r="EV230">
        <v>0</v>
      </c>
      <c r="EW230">
        <v>0</v>
      </c>
      <c r="EX230">
        <v>0</v>
      </c>
      <c r="EY230">
        <v>0</v>
      </c>
      <c r="EZ230">
        <v>0</v>
      </c>
      <c r="FA230">
        <v>0</v>
      </c>
      <c r="FB230">
        <v>0</v>
      </c>
      <c r="FC230">
        <v>0</v>
      </c>
      <c r="FD230">
        <v>0</v>
      </c>
      <c r="FE230">
        <v>0</v>
      </c>
      <c r="FF230">
        <v>0</v>
      </c>
      <c r="FG230">
        <v>0</v>
      </c>
      <c r="FH230">
        <v>0</v>
      </c>
      <c r="FI230">
        <v>0</v>
      </c>
      <c r="FJ230">
        <v>0</v>
      </c>
      <c r="FK230">
        <v>0</v>
      </c>
      <c r="FL230">
        <v>0</v>
      </c>
      <c r="FM230">
        <v>0</v>
      </c>
      <c r="FN230">
        <v>0</v>
      </c>
      <c r="FO230">
        <v>0</v>
      </c>
      <c r="FP230">
        <v>0</v>
      </c>
      <c r="FQ230">
        <v>0</v>
      </c>
      <c r="FR230">
        <v>0</v>
      </c>
      <c r="FS230">
        <v>0</v>
      </c>
      <c r="FT230">
        <v>0</v>
      </c>
      <c r="FU230">
        <v>0</v>
      </c>
      <c r="FV230">
        <v>0</v>
      </c>
      <c r="FW230">
        <v>0</v>
      </c>
      <c r="FX230">
        <v>0</v>
      </c>
      <c r="FY230">
        <v>0</v>
      </c>
      <c r="FZ230">
        <v>0</v>
      </c>
      <c r="GA230">
        <v>0</v>
      </c>
      <c r="GB230">
        <v>0</v>
      </c>
      <c r="GC230">
        <v>0</v>
      </c>
      <c r="GD230">
        <v>0</v>
      </c>
      <c r="GE230">
        <v>0</v>
      </c>
      <c r="GF230">
        <v>0</v>
      </c>
      <c r="GG230">
        <v>0</v>
      </c>
      <c r="GH230">
        <v>0</v>
      </c>
      <c r="GI230">
        <v>0</v>
      </c>
      <c r="GJ230">
        <v>0</v>
      </c>
      <c r="GK230">
        <v>0</v>
      </c>
      <c r="GL230">
        <v>0</v>
      </c>
      <c r="GM230">
        <v>0</v>
      </c>
      <c r="GN230">
        <v>0</v>
      </c>
      <c r="GO230">
        <v>0</v>
      </c>
      <c r="GP230">
        <v>0</v>
      </c>
      <c r="GQ230">
        <v>0</v>
      </c>
      <c r="GR230">
        <v>0</v>
      </c>
      <c r="GS230">
        <v>0</v>
      </c>
      <c r="GT230">
        <v>0</v>
      </c>
      <c r="GU230">
        <v>0</v>
      </c>
      <c r="GV230">
        <v>0</v>
      </c>
      <c r="GW230">
        <v>0</v>
      </c>
      <c r="GX230">
        <v>0</v>
      </c>
      <c r="GY230">
        <v>0</v>
      </c>
      <c r="GZ230">
        <v>0</v>
      </c>
      <c r="HA230">
        <v>0</v>
      </c>
      <c r="HB230">
        <v>0</v>
      </c>
      <c r="HC230">
        <v>0</v>
      </c>
      <c r="HD230">
        <v>0</v>
      </c>
      <c r="HE230">
        <v>0</v>
      </c>
      <c r="HF230">
        <v>0</v>
      </c>
      <c r="HG230">
        <v>0</v>
      </c>
      <c r="HH230">
        <v>0</v>
      </c>
      <c r="HI230">
        <v>0</v>
      </c>
      <c r="HJ230">
        <v>0</v>
      </c>
      <c r="HK230">
        <v>0</v>
      </c>
      <c r="HL230">
        <v>0</v>
      </c>
      <c r="HM230" t="str">
        <v/>
      </c>
    </row>
    <row r="231" spans="2:221" x14ac:dyDescent="0.35">
      <c r="B231" t="str" cm="1">
        <f t="array" ref="B231:CX231">TRANSPOSE(_xlfn._xlws.SORT(_xlfn._xlws.FILTER(initialConditions[initial_conditions_level]&amp;" | "&amp;initialConditions[initial_conditions_name],initialConditions[experiment_ID]=A231)))</f>
        <v xml:space="preserve"> | </v>
      </c>
      <c r="C231" t="str">
        <v xml:space="preserve">0 | </v>
      </c>
      <c r="D231" t="str">
        <v xml:space="preserve">0 | </v>
      </c>
      <c r="E231" t="str">
        <v xml:space="preserve">0 | </v>
      </c>
      <c r="F231" t="str">
        <v xml:space="preserve">0 | </v>
      </c>
      <c r="G231" t="str">
        <v xml:space="preserve">0 | </v>
      </c>
      <c r="H231" t="str">
        <v xml:space="preserve">0 | </v>
      </c>
      <c r="I231" t="str">
        <v xml:space="preserve">0 | </v>
      </c>
      <c r="J231" t="str">
        <v xml:space="preserve">0 | </v>
      </c>
      <c r="K231" t="str">
        <v xml:space="preserve">0 | </v>
      </c>
      <c r="L231" t="str">
        <v xml:space="preserve">0 | </v>
      </c>
      <c r="M231" t="str">
        <v xml:space="preserve">0 | </v>
      </c>
      <c r="N231" t="str">
        <v xml:space="preserve">0 | </v>
      </c>
      <c r="O231" t="str">
        <v xml:space="preserve">0 | </v>
      </c>
      <c r="P231" t="str">
        <v xml:space="preserve">0 | </v>
      </c>
      <c r="Q231" t="str">
        <v xml:space="preserve">0 | </v>
      </c>
      <c r="R231" t="str">
        <v xml:space="preserve">0 | </v>
      </c>
      <c r="S231" t="str">
        <v xml:space="preserve">0 | </v>
      </c>
      <c r="T231" t="str">
        <v xml:space="preserve">0 | </v>
      </c>
      <c r="U231" t="str">
        <v xml:space="preserve">0 | </v>
      </c>
      <c r="V231" t="str">
        <v xml:space="preserve">0 | </v>
      </c>
      <c r="W231" t="str">
        <v xml:space="preserve">0 | </v>
      </c>
      <c r="X231" t="str">
        <v xml:space="preserve">0 | </v>
      </c>
      <c r="Y231" t="str">
        <v xml:space="preserve">0 | </v>
      </c>
      <c r="Z231" t="str">
        <v xml:space="preserve">0 | </v>
      </c>
      <c r="AA231" t="str">
        <v xml:space="preserve">0 | </v>
      </c>
      <c r="AB231" t="str">
        <v xml:space="preserve">0 | </v>
      </c>
      <c r="AC231" t="str">
        <v xml:space="preserve">0 | </v>
      </c>
      <c r="AD231" t="str">
        <v xml:space="preserve">0 | </v>
      </c>
      <c r="AE231" t="str">
        <v xml:space="preserve">0 | </v>
      </c>
      <c r="AF231" t="str">
        <v xml:space="preserve">0 | </v>
      </c>
      <c r="AG231" t="str">
        <v xml:space="preserve">0 | </v>
      </c>
      <c r="AH231" t="str">
        <v xml:space="preserve">0 | </v>
      </c>
      <c r="AI231" t="str">
        <v xml:space="preserve">0 | </v>
      </c>
      <c r="AJ231" t="str">
        <v xml:space="preserve">0 | </v>
      </c>
      <c r="AK231" t="str">
        <v xml:space="preserve">0 | </v>
      </c>
      <c r="AL231" t="str">
        <v xml:space="preserve">0 | </v>
      </c>
      <c r="AM231" t="str">
        <v xml:space="preserve">0 | </v>
      </c>
      <c r="AN231" t="str">
        <v xml:space="preserve">0 | </v>
      </c>
      <c r="AO231" t="str">
        <v xml:space="preserve">0 | </v>
      </c>
      <c r="AP231" t="str">
        <v xml:space="preserve">0 | </v>
      </c>
      <c r="AQ231" t="str">
        <v xml:space="preserve">0 | </v>
      </c>
      <c r="AR231" t="str">
        <v xml:space="preserve">0 | </v>
      </c>
      <c r="AS231" t="str">
        <v xml:space="preserve">0 | </v>
      </c>
      <c r="AT231" t="str">
        <v xml:space="preserve">0 | </v>
      </c>
      <c r="AU231" t="str">
        <v xml:space="preserve">0 | </v>
      </c>
      <c r="AV231" t="str">
        <v xml:space="preserve">0 | </v>
      </c>
      <c r="AW231" t="str">
        <v xml:space="preserve">0 | </v>
      </c>
      <c r="AX231" t="str">
        <v xml:space="preserve">0 | </v>
      </c>
      <c r="AY231" t="str">
        <v xml:space="preserve">0 | </v>
      </c>
      <c r="AZ231" t="str">
        <v xml:space="preserve">0 | </v>
      </c>
      <c r="BA231" t="str">
        <v xml:space="preserve">0 | </v>
      </c>
      <c r="BB231" t="str">
        <v xml:space="preserve">0 | </v>
      </c>
      <c r="BC231" t="str">
        <v xml:space="preserve">0 | </v>
      </c>
      <c r="BD231" t="str">
        <v xml:space="preserve">0 | </v>
      </c>
      <c r="BE231" t="str">
        <v xml:space="preserve">0 | </v>
      </c>
      <c r="BF231" t="str">
        <v xml:space="preserve">0 | </v>
      </c>
      <c r="BG231" t="str">
        <v xml:space="preserve">0 | </v>
      </c>
      <c r="BH231" t="str">
        <v xml:space="preserve">0 | </v>
      </c>
      <c r="BI231" t="str">
        <v xml:space="preserve">0 | </v>
      </c>
      <c r="BJ231" t="str">
        <v xml:space="preserve">0 | </v>
      </c>
      <c r="BK231" t="str">
        <v xml:space="preserve">0 | </v>
      </c>
      <c r="BL231" t="str">
        <v xml:space="preserve">0 | </v>
      </c>
      <c r="BM231" t="str">
        <v xml:space="preserve">0 | </v>
      </c>
      <c r="BN231" t="str">
        <v xml:space="preserve">0 | </v>
      </c>
      <c r="BO231" t="str">
        <v xml:space="preserve">0 | </v>
      </c>
      <c r="BP231" t="str">
        <v xml:space="preserve">0 | </v>
      </c>
      <c r="BQ231" t="str">
        <v xml:space="preserve">0 | </v>
      </c>
      <c r="BR231" t="str">
        <v xml:space="preserve">0 | </v>
      </c>
      <c r="BS231" t="str">
        <v xml:space="preserve">0 | </v>
      </c>
      <c r="BT231" t="str">
        <v xml:space="preserve">0 | </v>
      </c>
      <c r="BU231" t="str">
        <v xml:space="preserve">0 | </v>
      </c>
      <c r="BV231" t="str">
        <v xml:space="preserve">0 | </v>
      </c>
      <c r="BW231" t="str">
        <v xml:space="preserve">0 | </v>
      </c>
      <c r="BX231" t="str">
        <v xml:space="preserve">0 | </v>
      </c>
      <c r="BY231" t="str">
        <v xml:space="preserve">0 | </v>
      </c>
      <c r="BZ231" t="str">
        <v xml:space="preserve">0 | </v>
      </c>
      <c r="CA231" t="str">
        <v xml:space="preserve">0 | </v>
      </c>
      <c r="CB231" t="str">
        <v xml:space="preserve">0 | </v>
      </c>
      <c r="CC231" t="str">
        <v xml:space="preserve">0 | </v>
      </c>
      <c r="CD231" t="str">
        <v xml:space="preserve">0 | </v>
      </c>
      <c r="CE231" t="str">
        <v xml:space="preserve">0 | </v>
      </c>
      <c r="CF231" t="str">
        <v xml:space="preserve">0 | </v>
      </c>
      <c r="CG231" t="str">
        <v xml:space="preserve">0 | </v>
      </c>
      <c r="CH231" t="str">
        <v xml:space="preserve">0 | </v>
      </c>
      <c r="CI231" t="str">
        <v xml:space="preserve">0 | </v>
      </c>
      <c r="CJ231" t="str">
        <v xml:space="preserve">0 | </v>
      </c>
      <c r="CK231" t="str">
        <v xml:space="preserve">0 | </v>
      </c>
      <c r="CL231" t="str">
        <v xml:space="preserve">0 | </v>
      </c>
      <c r="CM231" t="str">
        <v xml:space="preserve">0 | </v>
      </c>
      <c r="CN231" t="str">
        <v xml:space="preserve">0 | </v>
      </c>
      <c r="CO231" t="str">
        <v xml:space="preserve">0 | </v>
      </c>
      <c r="CP231" t="str">
        <v xml:space="preserve">0 | </v>
      </c>
      <c r="CQ231" t="str">
        <v xml:space="preserve">0 | </v>
      </c>
      <c r="CR231" t="str">
        <v xml:space="preserve">0 | </v>
      </c>
      <c r="CS231" t="str">
        <v xml:space="preserve">0 | </v>
      </c>
      <c r="CT231" t="str">
        <v xml:space="preserve">0 | </v>
      </c>
      <c r="CU231" t="str">
        <v xml:space="preserve">0 | </v>
      </c>
      <c r="CV231" t="str">
        <v xml:space="preserve">0 | </v>
      </c>
      <c r="CW231" t="str">
        <v xml:space="preserve">0 | </v>
      </c>
      <c r="CX231" t="str">
        <v xml:space="preserve">0 | </v>
      </c>
      <c r="DQ231" cm="1">
        <f t="array" ref="DQ231:HM231">TRANSPOSE(_xlfn._xlws.SORT(_xlfn._xlws.FILTER(initialConditions[initial_conditions_level],initialConditions[experiment_ID]=A231)))</f>
        <v>0</v>
      </c>
      <c r="DR231">
        <v>0</v>
      </c>
      <c r="DS231">
        <v>0</v>
      </c>
      <c r="DT231">
        <v>0</v>
      </c>
      <c r="DU231">
        <v>0</v>
      </c>
      <c r="DV231">
        <v>0</v>
      </c>
      <c r="DW231">
        <v>0</v>
      </c>
      <c r="DX231">
        <v>0</v>
      </c>
      <c r="DY231">
        <v>0</v>
      </c>
      <c r="DZ231">
        <v>0</v>
      </c>
      <c r="EA231">
        <v>0</v>
      </c>
      <c r="EB231">
        <v>0</v>
      </c>
      <c r="EC231">
        <v>0</v>
      </c>
      <c r="ED231">
        <v>0</v>
      </c>
      <c r="EE231">
        <v>0</v>
      </c>
      <c r="EF231">
        <v>0</v>
      </c>
      <c r="EG231">
        <v>0</v>
      </c>
      <c r="EH231">
        <v>0</v>
      </c>
      <c r="EI231">
        <v>0</v>
      </c>
      <c r="EJ231">
        <v>0</v>
      </c>
      <c r="EK231">
        <v>0</v>
      </c>
      <c r="EL231">
        <v>0</v>
      </c>
      <c r="EM231">
        <v>0</v>
      </c>
      <c r="EN231">
        <v>0</v>
      </c>
      <c r="EO231">
        <v>0</v>
      </c>
      <c r="EP231">
        <v>0</v>
      </c>
      <c r="EQ231">
        <v>0</v>
      </c>
      <c r="ER231">
        <v>0</v>
      </c>
      <c r="ES231">
        <v>0</v>
      </c>
      <c r="ET231">
        <v>0</v>
      </c>
      <c r="EU231">
        <v>0</v>
      </c>
      <c r="EV231">
        <v>0</v>
      </c>
      <c r="EW231">
        <v>0</v>
      </c>
      <c r="EX231">
        <v>0</v>
      </c>
      <c r="EY231">
        <v>0</v>
      </c>
      <c r="EZ231">
        <v>0</v>
      </c>
      <c r="FA231">
        <v>0</v>
      </c>
      <c r="FB231">
        <v>0</v>
      </c>
      <c r="FC231">
        <v>0</v>
      </c>
      <c r="FD231">
        <v>0</v>
      </c>
      <c r="FE231">
        <v>0</v>
      </c>
      <c r="FF231">
        <v>0</v>
      </c>
      <c r="FG231">
        <v>0</v>
      </c>
      <c r="FH231">
        <v>0</v>
      </c>
      <c r="FI231">
        <v>0</v>
      </c>
      <c r="FJ231">
        <v>0</v>
      </c>
      <c r="FK231">
        <v>0</v>
      </c>
      <c r="FL231">
        <v>0</v>
      </c>
      <c r="FM231">
        <v>0</v>
      </c>
      <c r="FN231">
        <v>0</v>
      </c>
      <c r="FO231">
        <v>0</v>
      </c>
      <c r="FP231">
        <v>0</v>
      </c>
      <c r="FQ231">
        <v>0</v>
      </c>
      <c r="FR231">
        <v>0</v>
      </c>
      <c r="FS231">
        <v>0</v>
      </c>
      <c r="FT231">
        <v>0</v>
      </c>
      <c r="FU231">
        <v>0</v>
      </c>
      <c r="FV231">
        <v>0</v>
      </c>
      <c r="FW231">
        <v>0</v>
      </c>
      <c r="FX231">
        <v>0</v>
      </c>
      <c r="FY231">
        <v>0</v>
      </c>
      <c r="FZ231">
        <v>0</v>
      </c>
      <c r="GA231">
        <v>0</v>
      </c>
      <c r="GB231">
        <v>0</v>
      </c>
      <c r="GC231">
        <v>0</v>
      </c>
      <c r="GD231">
        <v>0</v>
      </c>
      <c r="GE231">
        <v>0</v>
      </c>
      <c r="GF231">
        <v>0</v>
      </c>
      <c r="GG231">
        <v>0</v>
      </c>
      <c r="GH231">
        <v>0</v>
      </c>
      <c r="GI231">
        <v>0</v>
      </c>
      <c r="GJ231">
        <v>0</v>
      </c>
      <c r="GK231">
        <v>0</v>
      </c>
      <c r="GL231">
        <v>0</v>
      </c>
      <c r="GM231">
        <v>0</v>
      </c>
      <c r="GN231">
        <v>0</v>
      </c>
      <c r="GO231">
        <v>0</v>
      </c>
      <c r="GP231">
        <v>0</v>
      </c>
      <c r="GQ231">
        <v>0</v>
      </c>
      <c r="GR231">
        <v>0</v>
      </c>
      <c r="GS231">
        <v>0</v>
      </c>
      <c r="GT231">
        <v>0</v>
      </c>
      <c r="GU231">
        <v>0</v>
      </c>
      <c r="GV231">
        <v>0</v>
      </c>
      <c r="GW231">
        <v>0</v>
      </c>
      <c r="GX231">
        <v>0</v>
      </c>
      <c r="GY231">
        <v>0</v>
      </c>
      <c r="GZ231">
        <v>0</v>
      </c>
      <c r="HA231">
        <v>0</v>
      </c>
      <c r="HB231">
        <v>0</v>
      </c>
      <c r="HC231">
        <v>0</v>
      </c>
      <c r="HD231">
        <v>0</v>
      </c>
      <c r="HE231">
        <v>0</v>
      </c>
      <c r="HF231">
        <v>0</v>
      </c>
      <c r="HG231">
        <v>0</v>
      </c>
      <c r="HH231">
        <v>0</v>
      </c>
      <c r="HI231">
        <v>0</v>
      </c>
      <c r="HJ231">
        <v>0</v>
      </c>
      <c r="HK231">
        <v>0</v>
      </c>
      <c r="HL231">
        <v>0</v>
      </c>
      <c r="HM231" t="str">
        <v/>
      </c>
    </row>
    <row r="232" spans="2:221" x14ac:dyDescent="0.35">
      <c r="B232" t="str" cm="1">
        <f t="array" ref="B232:CX232">TRANSPOSE(_xlfn._xlws.SORT(_xlfn._xlws.FILTER(initialConditions[initial_conditions_level]&amp;" | "&amp;initialConditions[initial_conditions_name],initialConditions[experiment_ID]=A232)))</f>
        <v xml:space="preserve"> | </v>
      </c>
      <c r="C232" t="str">
        <v xml:space="preserve">0 | </v>
      </c>
      <c r="D232" t="str">
        <v xml:space="preserve">0 | </v>
      </c>
      <c r="E232" t="str">
        <v xml:space="preserve">0 | </v>
      </c>
      <c r="F232" t="str">
        <v xml:space="preserve">0 | </v>
      </c>
      <c r="G232" t="str">
        <v xml:space="preserve">0 | </v>
      </c>
      <c r="H232" t="str">
        <v xml:space="preserve">0 | </v>
      </c>
      <c r="I232" t="str">
        <v xml:space="preserve">0 | </v>
      </c>
      <c r="J232" t="str">
        <v xml:space="preserve">0 | </v>
      </c>
      <c r="K232" t="str">
        <v xml:space="preserve">0 | </v>
      </c>
      <c r="L232" t="str">
        <v xml:space="preserve">0 | </v>
      </c>
      <c r="M232" t="str">
        <v xml:space="preserve">0 | </v>
      </c>
      <c r="N232" t="str">
        <v xml:space="preserve">0 | </v>
      </c>
      <c r="O232" t="str">
        <v xml:space="preserve">0 | </v>
      </c>
      <c r="P232" t="str">
        <v xml:space="preserve">0 | </v>
      </c>
      <c r="Q232" t="str">
        <v xml:space="preserve">0 | </v>
      </c>
      <c r="R232" t="str">
        <v xml:space="preserve">0 | </v>
      </c>
      <c r="S232" t="str">
        <v xml:space="preserve">0 | </v>
      </c>
      <c r="T232" t="str">
        <v xml:space="preserve">0 | </v>
      </c>
      <c r="U232" t="str">
        <v xml:space="preserve">0 | </v>
      </c>
      <c r="V232" t="str">
        <v xml:space="preserve">0 | </v>
      </c>
      <c r="W232" t="str">
        <v xml:space="preserve">0 | </v>
      </c>
      <c r="X232" t="str">
        <v xml:space="preserve">0 | </v>
      </c>
      <c r="Y232" t="str">
        <v xml:space="preserve">0 | </v>
      </c>
      <c r="Z232" t="str">
        <v xml:space="preserve">0 | </v>
      </c>
      <c r="AA232" t="str">
        <v xml:space="preserve">0 | </v>
      </c>
      <c r="AB232" t="str">
        <v xml:space="preserve">0 | </v>
      </c>
      <c r="AC232" t="str">
        <v xml:space="preserve">0 | </v>
      </c>
      <c r="AD232" t="str">
        <v xml:space="preserve">0 | </v>
      </c>
      <c r="AE232" t="str">
        <v xml:space="preserve">0 | </v>
      </c>
      <c r="AF232" t="str">
        <v xml:space="preserve">0 | </v>
      </c>
      <c r="AG232" t="str">
        <v xml:space="preserve">0 | </v>
      </c>
      <c r="AH232" t="str">
        <v xml:space="preserve">0 | </v>
      </c>
      <c r="AI232" t="str">
        <v xml:space="preserve">0 | </v>
      </c>
      <c r="AJ232" t="str">
        <v xml:space="preserve">0 | </v>
      </c>
      <c r="AK232" t="str">
        <v xml:space="preserve">0 | </v>
      </c>
      <c r="AL232" t="str">
        <v xml:space="preserve">0 | </v>
      </c>
      <c r="AM232" t="str">
        <v xml:space="preserve">0 | </v>
      </c>
      <c r="AN232" t="str">
        <v xml:space="preserve">0 | </v>
      </c>
      <c r="AO232" t="str">
        <v xml:space="preserve">0 | </v>
      </c>
      <c r="AP232" t="str">
        <v xml:space="preserve">0 | </v>
      </c>
      <c r="AQ232" t="str">
        <v xml:space="preserve">0 | </v>
      </c>
      <c r="AR232" t="str">
        <v xml:space="preserve">0 | </v>
      </c>
      <c r="AS232" t="str">
        <v xml:space="preserve">0 | </v>
      </c>
      <c r="AT232" t="str">
        <v xml:space="preserve">0 | </v>
      </c>
      <c r="AU232" t="str">
        <v xml:space="preserve">0 | </v>
      </c>
      <c r="AV232" t="str">
        <v xml:space="preserve">0 | </v>
      </c>
      <c r="AW232" t="str">
        <v xml:space="preserve">0 | </v>
      </c>
      <c r="AX232" t="str">
        <v xml:space="preserve">0 | </v>
      </c>
      <c r="AY232" t="str">
        <v xml:space="preserve">0 | </v>
      </c>
      <c r="AZ232" t="str">
        <v xml:space="preserve">0 | </v>
      </c>
      <c r="BA232" t="str">
        <v xml:space="preserve">0 | </v>
      </c>
      <c r="BB232" t="str">
        <v xml:space="preserve">0 | </v>
      </c>
      <c r="BC232" t="str">
        <v xml:space="preserve">0 | </v>
      </c>
      <c r="BD232" t="str">
        <v xml:space="preserve">0 | </v>
      </c>
      <c r="BE232" t="str">
        <v xml:space="preserve">0 | </v>
      </c>
      <c r="BF232" t="str">
        <v xml:space="preserve">0 | </v>
      </c>
      <c r="BG232" t="str">
        <v xml:space="preserve">0 | </v>
      </c>
      <c r="BH232" t="str">
        <v xml:space="preserve">0 | </v>
      </c>
      <c r="BI232" t="str">
        <v xml:space="preserve">0 | </v>
      </c>
      <c r="BJ232" t="str">
        <v xml:space="preserve">0 | </v>
      </c>
      <c r="BK232" t="str">
        <v xml:space="preserve">0 | </v>
      </c>
      <c r="BL232" t="str">
        <v xml:space="preserve">0 | </v>
      </c>
      <c r="BM232" t="str">
        <v xml:space="preserve">0 | </v>
      </c>
      <c r="BN232" t="str">
        <v xml:space="preserve">0 | </v>
      </c>
      <c r="BO232" t="str">
        <v xml:space="preserve">0 | </v>
      </c>
      <c r="BP232" t="str">
        <v xml:space="preserve">0 | </v>
      </c>
      <c r="BQ232" t="str">
        <v xml:space="preserve">0 | </v>
      </c>
      <c r="BR232" t="str">
        <v xml:space="preserve">0 | </v>
      </c>
      <c r="BS232" t="str">
        <v xml:space="preserve">0 | </v>
      </c>
      <c r="BT232" t="str">
        <v xml:space="preserve">0 | </v>
      </c>
      <c r="BU232" t="str">
        <v xml:space="preserve">0 | </v>
      </c>
      <c r="BV232" t="str">
        <v xml:space="preserve">0 | </v>
      </c>
      <c r="BW232" t="str">
        <v xml:space="preserve">0 | </v>
      </c>
      <c r="BX232" t="str">
        <v xml:space="preserve">0 | </v>
      </c>
      <c r="BY232" t="str">
        <v xml:space="preserve">0 | </v>
      </c>
      <c r="BZ232" t="str">
        <v xml:space="preserve">0 | </v>
      </c>
      <c r="CA232" t="str">
        <v xml:space="preserve">0 | </v>
      </c>
      <c r="CB232" t="str">
        <v xml:space="preserve">0 | </v>
      </c>
      <c r="CC232" t="str">
        <v xml:space="preserve">0 | </v>
      </c>
      <c r="CD232" t="str">
        <v xml:space="preserve">0 | </v>
      </c>
      <c r="CE232" t="str">
        <v xml:space="preserve">0 | </v>
      </c>
      <c r="CF232" t="str">
        <v xml:space="preserve">0 | </v>
      </c>
      <c r="CG232" t="str">
        <v xml:space="preserve">0 | </v>
      </c>
      <c r="CH232" t="str">
        <v xml:space="preserve">0 | </v>
      </c>
      <c r="CI232" t="str">
        <v xml:space="preserve">0 | </v>
      </c>
      <c r="CJ232" t="str">
        <v xml:space="preserve">0 | </v>
      </c>
      <c r="CK232" t="str">
        <v xml:space="preserve">0 | </v>
      </c>
      <c r="CL232" t="str">
        <v xml:space="preserve">0 | </v>
      </c>
      <c r="CM232" t="str">
        <v xml:space="preserve">0 | </v>
      </c>
      <c r="CN232" t="str">
        <v xml:space="preserve">0 | </v>
      </c>
      <c r="CO232" t="str">
        <v xml:space="preserve">0 | </v>
      </c>
      <c r="CP232" t="str">
        <v xml:space="preserve">0 | </v>
      </c>
      <c r="CQ232" t="str">
        <v xml:space="preserve">0 | </v>
      </c>
      <c r="CR232" t="str">
        <v xml:space="preserve">0 | </v>
      </c>
      <c r="CS232" t="str">
        <v xml:space="preserve">0 | </v>
      </c>
      <c r="CT232" t="str">
        <v xml:space="preserve">0 | </v>
      </c>
      <c r="CU232" t="str">
        <v xml:space="preserve">0 | </v>
      </c>
      <c r="CV232" t="str">
        <v xml:space="preserve">0 | </v>
      </c>
      <c r="CW232" t="str">
        <v xml:space="preserve">0 | </v>
      </c>
      <c r="CX232" t="str">
        <v xml:space="preserve">0 | </v>
      </c>
      <c r="DQ232" cm="1">
        <f t="array" ref="DQ232:HM232">TRANSPOSE(_xlfn._xlws.SORT(_xlfn._xlws.FILTER(initialConditions[initial_conditions_level],initialConditions[experiment_ID]=A232)))</f>
        <v>0</v>
      </c>
      <c r="DR232">
        <v>0</v>
      </c>
      <c r="DS232">
        <v>0</v>
      </c>
      <c r="DT232">
        <v>0</v>
      </c>
      <c r="DU232">
        <v>0</v>
      </c>
      <c r="DV232">
        <v>0</v>
      </c>
      <c r="DW232">
        <v>0</v>
      </c>
      <c r="DX232">
        <v>0</v>
      </c>
      <c r="DY232">
        <v>0</v>
      </c>
      <c r="DZ232">
        <v>0</v>
      </c>
      <c r="EA232">
        <v>0</v>
      </c>
      <c r="EB232">
        <v>0</v>
      </c>
      <c r="EC232">
        <v>0</v>
      </c>
      <c r="ED232">
        <v>0</v>
      </c>
      <c r="EE232">
        <v>0</v>
      </c>
      <c r="EF232">
        <v>0</v>
      </c>
      <c r="EG232">
        <v>0</v>
      </c>
      <c r="EH232">
        <v>0</v>
      </c>
      <c r="EI232">
        <v>0</v>
      </c>
      <c r="EJ232">
        <v>0</v>
      </c>
      <c r="EK232">
        <v>0</v>
      </c>
      <c r="EL232">
        <v>0</v>
      </c>
      <c r="EM232">
        <v>0</v>
      </c>
      <c r="EN232">
        <v>0</v>
      </c>
      <c r="EO232">
        <v>0</v>
      </c>
      <c r="EP232">
        <v>0</v>
      </c>
      <c r="EQ232">
        <v>0</v>
      </c>
      <c r="ER232">
        <v>0</v>
      </c>
      <c r="ES232">
        <v>0</v>
      </c>
      <c r="ET232">
        <v>0</v>
      </c>
      <c r="EU232">
        <v>0</v>
      </c>
      <c r="EV232">
        <v>0</v>
      </c>
      <c r="EW232">
        <v>0</v>
      </c>
      <c r="EX232">
        <v>0</v>
      </c>
      <c r="EY232">
        <v>0</v>
      </c>
      <c r="EZ232">
        <v>0</v>
      </c>
      <c r="FA232">
        <v>0</v>
      </c>
      <c r="FB232">
        <v>0</v>
      </c>
      <c r="FC232">
        <v>0</v>
      </c>
      <c r="FD232">
        <v>0</v>
      </c>
      <c r="FE232">
        <v>0</v>
      </c>
      <c r="FF232">
        <v>0</v>
      </c>
      <c r="FG232">
        <v>0</v>
      </c>
      <c r="FH232">
        <v>0</v>
      </c>
      <c r="FI232">
        <v>0</v>
      </c>
      <c r="FJ232">
        <v>0</v>
      </c>
      <c r="FK232">
        <v>0</v>
      </c>
      <c r="FL232">
        <v>0</v>
      </c>
      <c r="FM232">
        <v>0</v>
      </c>
      <c r="FN232">
        <v>0</v>
      </c>
      <c r="FO232">
        <v>0</v>
      </c>
      <c r="FP232">
        <v>0</v>
      </c>
      <c r="FQ232">
        <v>0</v>
      </c>
      <c r="FR232">
        <v>0</v>
      </c>
      <c r="FS232">
        <v>0</v>
      </c>
      <c r="FT232">
        <v>0</v>
      </c>
      <c r="FU232">
        <v>0</v>
      </c>
      <c r="FV232">
        <v>0</v>
      </c>
      <c r="FW232">
        <v>0</v>
      </c>
      <c r="FX232">
        <v>0</v>
      </c>
      <c r="FY232">
        <v>0</v>
      </c>
      <c r="FZ232">
        <v>0</v>
      </c>
      <c r="GA232">
        <v>0</v>
      </c>
      <c r="GB232">
        <v>0</v>
      </c>
      <c r="GC232">
        <v>0</v>
      </c>
      <c r="GD232">
        <v>0</v>
      </c>
      <c r="GE232">
        <v>0</v>
      </c>
      <c r="GF232">
        <v>0</v>
      </c>
      <c r="GG232">
        <v>0</v>
      </c>
      <c r="GH232">
        <v>0</v>
      </c>
      <c r="GI232">
        <v>0</v>
      </c>
      <c r="GJ232">
        <v>0</v>
      </c>
      <c r="GK232">
        <v>0</v>
      </c>
      <c r="GL232">
        <v>0</v>
      </c>
      <c r="GM232">
        <v>0</v>
      </c>
      <c r="GN232">
        <v>0</v>
      </c>
      <c r="GO232">
        <v>0</v>
      </c>
      <c r="GP232">
        <v>0</v>
      </c>
      <c r="GQ232">
        <v>0</v>
      </c>
      <c r="GR232">
        <v>0</v>
      </c>
      <c r="GS232">
        <v>0</v>
      </c>
      <c r="GT232">
        <v>0</v>
      </c>
      <c r="GU232">
        <v>0</v>
      </c>
      <c r="GV232">
        <v>0</v>
      </c>
      <c r="GW232">
        <v>0</v>
      </c>
      <c r="GX232">
        <v>0</v>
      </c>
      <c r="GY232">
        <v>0</v>
      </c>
      <c r="GZ232">
        <v>0</v>
      </c>
      <c r="HA232">
        <v>0</v>
      </c>
      <c r="HB232">
        <v>0</v>
      </c>
      <c r="HC232">
        <v>0</v>
      </c>
      <c r="HD232">
        <v>0</v>
      </c>
      <c r="HE232">
        <v>0</v>
      </c>
      <c r="HF232">
        <v>0</v>
      </c>
      <c r="HG232">
        <v>0</v>
      </c>
      <c r="HH232">
        <v>0</v>
      </c>
      <c r="HI232">
        <v>0</v>
      </c>
      <c r="HJ232">
        <v>0</v>
      </c>
      <c r="HK232">
        <v>0</v>
      </c>
      <c r="HL232">
        <v>0</v>
      </c>
      <c r="HM232" t="str">
        <v/>
      </c>
    </row>
    <row r="233" spans="2:221" x14ac:dyDescent="0.35">
      <c r="B233" t="str" cm="1">
        <f t="array" ref="B233:CX233">TRANSPOSE(_xlfn._xlws.SORT(_xlfn._xlws.FILTER(initialConditions[initial_conditions_level]&amp;" | "&amp;initialConditions[initial_conditions_name],initialConditions[experiment_ID]=A233)))</f>
        <v xml:space="preserve"> | </v>
      </c>
      <c r="C233" t="str">
        <v xml:space="preserve">0 | </v>
      </c>
      <c r="D233" t="str">
        <v xml:space="preserve">0 | </v>
      </c>
      <c r="E233" t="str">
        <v xml:space="preserve">0 | </v>
      </c>
      <c r="F233" t="str">
        <v xml:space="preserve">0 | </v>
      </c>
      <c r="G233" t="str">
        <v xml:space="preserve">0 | </v>
      </c>
      <c r="H233" t="str">
        <v xml:space="preserve">0 | </v>
      </c>
      <c r="I233" t="str">
        <v xml:space="preserve">0 | </v>
      </c>
      <c r="J233" t="str">
        <v xml:space="preserve">0 | </v>
      </c>
      <c r="K233" t="str">
        <v xml:space="preserve">0 | </v>
      </c>
      <c r="L233" t="str">
        <v xml:space="preserve">0 | </v>
      </c>
      <c r="M233" t="str">
        <v xml:space="preserve">0 | </v>
      </c>
      <c r="N233" t="str">
        <v xml:space="preserve">0 | </v>
      </c>
      <c r="O233" t="str">
        <v xml:space="preserve">0 | </v>
      </c>
      <c r="P233" t="str">
        <v xml:space="preserve">0 | </v>
      </c>
      <c r="Q233" t="str">
        <v xml:space="preserve">0 | </v>
      </c>
      <c r="R233" t="str">
        <v xml:space="preserve">0 | </v>
      </c>
      <c r="S233" t="str">
        <v xml:space="preserve">0 | </v>
      </c>
      <c r="T233" t="str">
        <v xml:space="preserve">0 | </v>
      </c>
      <c r="U233" t="str">
        <v xml:space="preserve">0 | </v>
      </c>
      <c r="V233" t="str">
        <v xml:space="preserve">0 | </v>
      </c>
      <c r="W233" t="str">
        <v xml:space="preserve">0 | </v>
      </c>
      <c r="X233" t="str">
        <v xml:space="preserve">0 | </v>
      </c>
      <c r="Y233" t="str">
        <v xml:space="preserve">0 | </v>
      </c>
      <c r="Z233" t="str">
        <v xml:space="preserve">0 | </v>
      </c>
      <c r="AA233" t="str">
        <v xml:space="preserve">0 | </v>
      </c>
      <c r="AB233" t="str">
        <v xml:space="preserve">0 | </v>
      </c>
      <c r="AC233" t="str">
        <v xml:space="preserve">0 | </v>
      </c>
      <c r="AD233" t="str">
        <v xml:space="preserve">0 | </v>
      </c>
      <c r="AE233" t="str">
        <v xml:space="preserve">0 | </v>
      </c>
      <c r="AF233" t="str">
        <v xml:space="preserve">0 | </v>
      </c>
      <c r="AG233" t="str">
        <v xml:space="preserve">0 | </v>
      </c>
      <c r="AH233" t="str">
        <v xml:space="preserve">0 | </v>
      </c>
      <c r="AI233" t="str">
        <v xml:space="preserve">0 | </v>
      </c>
      <c r="AJ233" t="str">
        <v xml:space="preserve">0 | </v>
      </c>
      <c r="AK233" t="str">
        <v xml:space="preserve">0 | </v>
      </c>
      <c r="AL233" t="str">
        <v xml:space="preserve">0 | </v>
      </c>
      <c r="AM233" t="str">
        <v xml:space="preserve">0 | </v>
      </c>
      <c r="AN233" t="str">
        <v xml:space="preserve">0 | </v>
      </c>
      <c r="AO233" t="str">
        <v xml:space="preserve">0 | </v>
      </c>
      <c r="AP233" t="str">
        <v xml:space="preserve">0 | </v>
      </c>
      <c r="AQ233" t="str">
        <v xml:space="preserve">0 | </v>
      </c>
      <c r="AR233" t="str">
        <v xml:space="preserve">0 | </v>
      </c>
      <c r="AS233" t="str">
        <v xml:space="preserve">0 | </v>
      </c>
      <c r="AT233" t="str">
        <v xml:space="preserve">0 | </v>
      </c>
      <c r="AU233" t="str">
        <v xml:space="preserve">0 | </v>
      </c>
      <c r="AV233" t="str">
        <v xml:space="preserve">0 | </v>
      </c>
      <c r="AW233" t="str">
        <v xml:space="preserve">0 | </v>
      </c>
      <c r="AX233" t="str">
        <v xml:space="preserve">0 | </v>
      </c>
      <c r="AY233" t="str">
        <v xml:space="preserve">0 | </v>
      </c>
      <c r="AZ233" t="str">
        <v xml:space="preserve">0 | </v>
      </c>
      <c r="BA233" t="str">
        <v xml:space="preserve">0 | </v>
      </c>
      <c r="BB233" t="str">
        <v xml:space="preserve">0 | </v>
      </c>
      <c r="BC233" t="str">
        <v xml:space="preserve">0 | </v>
      </c>
      <c r="BD233" t="str">
        <v xml:space="preserve">0 | </v>
      </c>
      <c r="BE233" t="str">
        <v xml:space="preserve">0 | </v>
      </c>
      <c r="BF233" t="str">
        <v xml:space="preserve">0 | </v>
      </c>
      <c r="BG233" t="str">
        <v xml:space="preserve">0 | </v>
      </c>
      <c r="BH233" t="str">
        <v xml:space="preserve">0 | </v>
      </c>
      <c r="BI233" t="str">
        <v xml:space="preserve">0 | </v>
      </c>
      <c r="BJ233" t="str">
        <v xml:space="preserve">0 | </v>
      </c>
      <c r="BK233" t="str">
        <v xml:space="preserve">0 | </v>
      </c>
      <c r="BL233" t="str">
        <v xml:space="preserve">0 | </v>
      </c>
      <c r="BM233" t="str">
        <v xml:space="preserve">0 | </v>
      </c>
      <c r="BN233" t="str">
        <v xml:space="preserve">0 | </v>
      </c>
      <c r="BO233" t="str">
        <v xml:space="preserve">0 | </v>
      </c>
      <c r="BP233" t="str">
        <v xml:space="preserve">0 | </v>
      </c>
      <c r="BQ233" t="str">
        <v xml:space="preserve">0 | </v>
      </c>
      <c r="BR233" t="str">
        <v xml:space="preserve">0 | </v>
      </c>
      <c r="BS233" t="str">
        <v xml:space="preserve">0 | </v>
      </c>
      <c r="BT233" t="str">
        <v xml:space="preserve">0 | </v>
      </c>
      <c r="BU233" t="str">
        <v xml:space="preserve">0 | </v>
      </c>
      <c r="BV233" t="str">
        <v xml:space="preserve">0 | </v>
      </c>
      <c r="BW233" t="str">
        <v xml:space="preserve">0 | </v>
      </c>
      <c r="BX233" t="str">
        <v xml:space="preserve">0 | </v>
      </c>
      <c r="BY233" t="str">
        <v xml:space="preserve">0 | </v>
      </c>
      <c r="BZ233" t="str">
        <v xml:space="preserve">0 | </v>
      </c>
      <c r="CA233" t="str">
        <v xml:space="preserve">0 | </v>
      </c>
      <c r="CB233" t="str">
        <v xml:space="preserve">0 | </v>
      </c>
      <c r="CC233" t="str">
        <v xml:space="preserve">0 | </v>
      </c>
      <c r="CD233" t="str">
        <v xml:space="preserve">0 | </v>
      </c>
      <c r="CE233" t="str">
        <v xml:space="preserve">0 | </v>
      </c>
      <c r="CF233" t="str">
        <v xml:space="preserve">0 | </v>
      </c>
      <c r="CG233" t="str">
        <v xml:space="preserve">0 | </v>
      </c>
      <c r="CH233" t="str">
        <v xml:space="preserve">0 | </v>
      </c>
      <c r="CI233" t="str">
        <v xml:space="preserve">0 | </v>
      </c>
      <c r="CJ233" t="str">
        <v xml:space="preserve">0 | </v>
      </c>
      <c r="CK233" t="str">
        <v xml:space="preserve">0 | </v>
      </c>
      <c r="CL233" t="str">
        <v xml:space="preserve">0 | </v>
      </c>
      <c r="CM233" t="str">
        <v xml:space="preserve">0 | </v>
      </c>
      <c r="CN233" t="str">
        <v xml:space="preserve">0 | </v>
      </c>
      <c r="CO233" t="str">
        <v xml:space="preserve">0 | </v>
      </c>
      <c r="CP233" t="str">
        <v xml:space="preserve">0 | </v>
      </c>
      <c r="CQ233" t="str">
        <v xml:space="preserve">0 | </v>
      </c>
      <c r="CR233" t="str">
        <v xml:space="preserve">0 | </v>
      </c>
      <c r="CS233" t="str">
        <v xml:space="preserve">0 | </v>
      </c>
      <c r="CT233" t="str">
        <v xml:space="preserve">0 | </v>
      </c>
      <c r="CU233" t="str">
        <v xml:space="preserve">0 | </v>
      </c>
      <c r="CV233" t="str">
        <v xml:space="preserve">0 | </v>
      </c>
      <c r="CW233" t="str">
        <v xml:space="preserve">0 | </v>
      </c>
      <c r="CX233" t="str">
        <v xml:space="preserve">0 | </v>
      </c>
      <c r="DQ233" cm="1">
        <f t="array" ref="DQ233:HM233">TRANSPOSE(_xlfn._xlws.SORT(_xlfn._xlws.FILTER(initialConditions[initial_conditions_level],initialConditions[experiment_ID]=A233)))</f>
        <v>0</v>
      </c>
      <c r="DR233">
        <v>0</v>
      </c>
      <c r="DS233">
        <v>0</v>
      </c>
      <c r="DT233">
        <v>0</v>
      </c>
      <c r="DU233">
        <v>0</v>
      </c>
      <c r="DV233">
        <v>0</v>
      </c>
      <c r="DW233">
        <v>0</v>
      </c>
      <c r="DX233">
        <v>0</v>
      </c>
      <c r="DY233">
        <v>0</v>
      </c>
      <c r="DZ233">
        <v>0</v>
      </c>
      <c r="EA233">
        <v>0</v>
      </c>
      <c r="EB233">
        <v>0</v>
      </c>
      <c r="EC233">
        <v>0</v>
      </c>
      <c r="ED233">
        <v>0</v>
      </c>
      <c r="EE233">
        <v>0</v>
      </c>
      <c r="EF233">
        <v>0</v>
      </c>
      <c r="EG233">
        <v>0</v>
      </c>
      <c r="EH233">
        <v>0</v>
      </c>
      <c r="EI233">
        <v>0</v>
      </c>
      <c r="EJ233">
        <v>0</v>
      </c>
      <c r="EK233">
        <v>0</v>
      </c>
      <c r="EL233">
        <v>0</v>
      </c>
      <c r="EM233">
        <v>0</v>
      </c>
      <c r="EN233">
        <v>0</v>
      </c>
      <c r="EO233">
        <v>0</v>
      </c>
      <c r="EP233">
        <v>0</v>
      </c>
      <c r="EQ233">
        <v>0</v>
      </c>
      <c r="ER233">
        <v>0</v>
      </c>
      <c r="ES233">
        <v>0</v>
      </c>
      <c r="ET233">
        <v>0</v>
      </c>
      <c r="EU233">
        <v>0</v>
      </c>
      <c r="EV233">
        <v>0</v>
      </c>
      <c r="EW233">
        <v>0</v>
      </c>
      <c r="EX233">
        <v>0</v>
      </c>
      <c r="EY233">
        <v>0</v>
      </c>
      <c r="EZ233">
        <v>0</v>
      </c>
      <c r="FA233">
        <v>0</v>
      </c>
      <c r="FB233">
        <v>0</v>
      </c>
      <c r="FC233">
        <v>0</v>
      </c>
      <c r="FD233">
        <v>0</v>
      </c>
      <c r="FE233">
        <v>0</v>
      </c>
      <c r="FF233">
        <v>0</v>
      </c>
      <c r="FG233">
        <v>0</v>
      </c>
      <c r="FH233">
        <v>0</v>
      </c>
      <c r="FI233">
        <v>0</v>
      </c>
      <c r="FJ233">
        <v>0</v>
      </c>
      <c r="FK233">
        <v>0</v>
      </c>
      <c r="FL233">
        <v>0</v>
      </c>
      <c r="FM233">
        <v>0</v>
      </c>
      <c r="FN233">
        <v>0</v>
      </c>
      <c r="FO233">
        <v>0</v>
      </c>
      <c r="FP233">
        <v>0</v>
      </c>
      <c r="FQ233">
        <v>0</v>
      </c>
      <c r="FR233">
        <v>0</v>
      </c>
      <c r="FS233">
        <v>0</v>
      </c>
      <c r="FT233">
        <v>0</v>
      </c>
      <c r="FU233">
        <v>0</v>
      </c>
      <c r="FV233">
        <v>0</v>
      </c>
      <c r="FW233">
        <v>0</v>
      </c>
      <c r="FX233">
        <v>0</v>
      </c>
      <c r="FY233">
        <v>0</v>
      </c>
      <c r="FZ233">
        <v>0</v>
      </c>
      <c r="GA233">
        <v>0</v>
      </c>
      <c r="GB233">
        <v>0</v>
      </c>
      <c r="GC233">
        <v>0</v>
      </c>
      <c r="GD233">
        <v>0</v>
      </c>
      <c r="GE233">
        <v>0</v>
      </c>
      <c r="GF233">
        <v>0</v>
      </c>
      <c r="GG233">
        <v>0</v>
      </c>
      <c r="GH233">
        <v>0</v>
      </c>
      <c r="GI233">
        <v>0</v>
      </c>
      <c r="GJ233">
        <v>0</v>
      </c>
      <c r="GK233">
        <v>0</v>
      </c>
      <c r="GL233">
        <v>0</v>
      </c>
      <c r="GM233">
        <v>0</v>
      </c>
      <c r="GN233">
        <v>0</v>
      </c>
      <c r="GO233">
        <v>0</v>
      </c>
      <c r="GP233">
        <v>0</v>
      </c>
      <c r="GQ233">
        <v>0</v>
      </c>
      <c r="GR233">
        <v>0</v>
      </c>
      <c r="GS233">
        <v>0</v>
      </c>
      <c r="GT233">
        <v>0</v>
      </c>
      <c r="GU233">
        <v>0</v>
      </c>
      <c r="GV233">
        <v>0</v>
      </c>
      <c r="GW233">
        <v>0</v>
      </c>
      <c r="GX233">
        <v>0</v>
      </c>
      <c r="GY233">
        <v>0</v>
      </c>
      <c r="GZ233">
        <v>0</v>
      </c>
      <c r="HA233">
        <v>0</v>
      </c>
      <c r="HB233">
        <v>0</v>
      </c>
      <c r="HC233">
        <v>0</v>
      </c>
      <c r="HD233">
        <v>0</v>
      </c>
      <c r="HE233">
        <v>0</v>
      </c>
      <c r="HF233">
        <v>0</v>
      </c>
      <c r="HG233">
        <v>0</v>
      </c>
      <c r="HH233">
        <v>0</v>
      </c>
      <c r="HI233">
        <v>0</v>
      </c>
      <c r="HJ233">
        <v>0</v>
      </c>
      <c r="HK233">
        <v>0</v>
      </c>
      <c r="HL233">
        <v>0</v>
      </c>
      <c r="HM233" t="str">
        <v/>
      </c>
    </row>
    <row r="234" spans="2:221" x14ac:dyDescent="0.35">
      <c r="B234" t="str" cm="1">
        <f t="array" ref="B234:CX234">TRANSPOSE(_xlfn._xlws.SORT(_xlfn._xlws.FILTER(initialConditions[initial_conditions_level]&amp;" | "&amp;initialConditions[initial_conditions_name],initialConditions[experiment_ID]=A234)))</f>
        <v xml:space="preserve"> | </v>
      </c>
      <c r="C234" t="str">
        <v xml:space="preserve">0 | </v>
      </c>
      <c r="D234" t="str">
        <v xml:space="preserve">0 | </v>
      </c>
      <c r="E234" t="str">
        <v xml:space="preserve">0 | </v>
      </c>
      <c r="F234" t="str">
        <v xml:space="preserve">0 | </v>
      </c>
      <c r="G234" t="str">
        <v xml:space="preserve">0 | </v>
      </c>
      <c r="H234" t="str">
        <v xml:space="preserve">0 | </v>
      </c>
      <c r="I234" t="str">
        <v xml:space="preserve">0 | </v>
      </c>
      <c r="J234" t="str">
        <v xml:space="preserve">0 | </v>
      </c>
      <c r="K234" t="str">
        <v xml:space="preserve">0 | </v>
      </c>
      <c r="L234" t="str">
        <v xml:space="preserve">0 | </v>
      </c>
      <c r="M234" t="str">
        <v xml:space="preserve">0 | </v>
      </c>
      <c r="N234" t="str">
        <v xml:space="preserve">0 | </v>
      </c>
      <c r="O234" t="str">
        <v xml:space="preserve">0 | </v>
      </c>
      <c r="P234" t="str">
        <v xml:space="preserve">0 | </v>
      </c>
      <c r="Q234" t="str">
        <v xml:space="preserve">0 | </v>
      </c>
      <c r="R234" t="str">
        <v xml:space="preserve">0 | </v>
      </c>
      <c r="S234" t="str">
        <v xml:space="preserve">0 | </v>
      </c>
      <c r="T234" t="str">
        <v xml:space="preserve">0 | </v>
      </c>
      <c r="U234" t="str">
        <v xml:space="preserve">0 | </v>
      </c>
      <c r="V234" t="str">
        <v xml:space="preserve">0 | </v>
      </c>
      <c r="W234" t="str">
        <v xml:space="preserve">0 | </v>
      </c>
      <c r="X234" t="str">
        <v xml:space="preserve">0 | </v>
      </c>
      <c r="Y234" t="str">
        <v xml:space="preserve">0 | </v>
      </c>
      <c r="Z234" t="str">
        <v xml:space="preserve">0 | </v>
      </c>
      <c r="AA234" t="str">
        <v xml:space="preserve">0 | </v>
      </c>
      <c r="AB234" t="str">
        <v xml:space="preserve">0 | </v>
      </c>
      <c r="AC234" t="str">
        <v xml:space="preserve">0 | </v>
      </c>
      <c r="AD234" t="str">
        <v xml:space="preserve">0 | </v>
      </c>
      <c r="AE234" t="str">
        <v xml:space="preserve">0 | </v>
      </c>
      <c r="AF234" t="str">
        <v xml:space="preserve">0 | </v>
      </c>
      <c r="AG234" t="str">
        <v xml:space="preserve">0 | </v>
      </c>
      <c r="AH234" t="str">
        <v xml:space="preserve">0 | </v>
      </c>
      <c r="AI234" t="str">
        <v xml:space="preserve">0 | </v>
      </c>
      <c r="AJ234" t="str">
        <v xml:space="preserve">0 | </v>
      </c>
      <c r="AK234" t="str">
        <v xml:space="preserve">0 | </v>
      </c>
      <c r="AL234" t="str">
        <v xml:space="preserve">0 | </v>
      </c>
      <c r="AM234" t="str">
        <v xml:space="preserve">0 | </v>
      </c>
      <c r="AN234" t="str">
        <v xml:space="preserve">0 | </v>
      </c>
      <c r="AO234" t="str">
        <v xml:space="preserve">0 | </v>
      </c>
      <c r="AP234" t="str">
        <v xml:space="preserve">0 | </v>
      </c>
      <c r="AQ234" t="str">
        <v xml:space="preserve">0 | </v>
      </c>
      <c r="AR234" t="str">
        <v xml:space="preserve">0 | </v>
      </c>
      <c r="AS234" t="str">
        <v xml:space="preserve">0 | </v>
      </c>
      <c r="AT234" t="str">
        <v xml:space="preserve">0 | </v>
      </c>
      <c r="AU234" t="str">
        <v xml:space="preserve">0 | </v>
      </c>
      <c r="AV234" t="str">
        <v xml:space="preserve">0 | </v>
      </c>
      <c r="AW234" t="str">
        <v xml:space="preserve">0 | </v>
      </c>
      <c r="AX234" t="str">
        <v xml:space="preserve">0 | </v>
      </c>
      <c r="AY234" t="str">
        <v xml:space="preserve">0 | </v>
      </c>
      <c r="AZ234" t="str">
        <v xml:space="preserve">0 | </v>
      </c>
      <c r="BA234" t="str">
        <v xml:space="preserve">0 | </v>
      </c>
      <c r="BB234" t="str">
        <v xml:space="preserve">0 | </v>
      </c>
      <c r="BC234" t="str">
        <v xml:space="preserve">0 | </v>
      </c>
      <c r="BD234" t="str">
        <v xml:space="preserve">0 | </v>
      </c>
      <c r="BE234" t="str">
        <v xml:space="preserve">0 | </v>
      </c>
      <c r="BF234" t="str">
        <v xml:space="preserve">0 | </v>
      </c>
      <c r="BG234" t="str">
        <v xml:space="preserve">0 | </v>
      </c>
      <c r="BH234" t="str">
        <v xml:space="preserve">0 | </v>
      </c>
      <c r="BI234" t="str">
        <v xml:space="preserve">0 | </v>
      </c>
      <c r="BJ234" t="str">
        <v xml:space="preserve">0 | </v>
      </c>
      <c r="BK234" t="str">
        <v xml:space="preserve">0 | </v>
      </c>
      <c r="BL234" t="str">
        <v xml:space="preserve">0 | </v>
      </c>
      <c r="BM234" t="str">
        <v xml:space="preserve">0 | </v>
      </c>
      <c r="BN234" t="str">
        <v xml:space="preserve">0 | </v>
      </c>
      <c r="BO234" t="str">
        <v xml:space="preserve">0 | </v>
      </c>
      <c r="BP234" t="str">
        <v xml:space="preserve">0 | </v>
      </c>
      <c r="BQ234" t="str">
        <v xml:space="preserve">0 | </v>
      </c>
      <c r="BR234" t="str">
        <v xml:space="preserve">0 | </v>
      </c>
      <c r="BS234" t="str">
        <v xml:space="preserve">0 | </v>
      </c>
      <c r="BT234" t="str">
        <v xml:space="preserve">0 | </v>
      </c>
      <c r="BU234" t="str">
        <v xml:space="preserve">0 | </v>
      </c>
      <c r="BV234" t="str">
        <v xml:space="preserve">0 | </v>
      </c>
      <c r="BW234" t="str">
        <v xml:space="preserve">0 | </v>
      </c>
      <c r="BX234" t="str">
        <v xml:space="preserve">0 | </v>
      </c>
      <c r="BY234" t="str">
        <v xml:space="preserve">0 | </v>
      </c>
      <c r="BZ234" t="str">
        <v xml:space="preserve">0 | </v>
      </c>
      <c r="CA234" t="str">
        <v xml:space="preserve">0 | </v>
      </c>
      <c r="CB234" t="str">
        <v xml:space="preserve">0 | </v>
      </c>
      <c r="CC234" t="str">
        <v xml:space="preserve">0 | </v>
      </c>
      <c r="CD234" t="str">
        <v xml:space="preserve">0 | </v>
      </c>
      <c r="CE234" t="str">
        <v xml:space="preserve">0 | </v>
      </c>
      <c r="CF234" t="str">
        <v xml:space="preserve">0 | </v>
      </c>
      <c r="CG234" t="str">
        <v xml:space="preserve">0 | </v>
      </c>
      <c r="CH234" t="str">
        <v xml:space="preserve">0 | </v>
      </c>
      <c r="CI234" t="str">
        <v xml:space="preserve">0 | </v>
      </c>
      <c r="CJ234" t="str">
        <v xml:space="preserve">0 | </v>
      </c>
      <c r="CK234" t="str">
        <v xml:space="preserve">0 | </v>
      </c>
      <c r="CL234" t="str">
        <v xml:space="preserve">0 | </v>
      </c>
      <c r="CM234" t="str">
        <v xml:space="preserve">0 | </v>
      </c>
      <c r="CN234" t="str">
        <v xml:space="preserve">0 | </v>
      </c>
      <c r="CO234" t="str">
        <v xml:space="preserve">0 | </v>
      </c>
      <c r="CP234" t="str">
        <v xml:space="preserve">0 | </v>
      </c>
      <c r="CQ234" t="str">
        <v xml:space="preserve">0 | </v>
      </c>
      <c r="CR234" t="str">
        <v xml:space="preserve">0 | </v>
      </c>
      <c r="CS234" t="str">
        <v xml:space="preserve">0 | </v>
      </c>
      <c r="CT234" t="str">
        <v xml:space="preserve">0 | </v>
      </c>
      <c r="CU234" t="str">
        <v xml:space="preserve">0 | </v>
      </c>
      <c r="CV234" t="str">
        <v xml:space="preserve">0 | </v>
      </c>
      <c r="CW234" t="str">
        <v xml:space="preserve">0 | </v>
      </c>
      <c r="CX234" t="str">
        <v xml:space="preserve">0 | </v>
      </c>
      <c r="DQ234" cm="1">
        <f t="array" ref="DQ234:HM234">TRANSPOSE(_xlfn._xlws.SORT(_xlfn._xlws.FILTER(initialConditions[initial_conditions_level],initialConditions[experiment_ID]=A234)))</f>
        <v>0</v>
      </c>
      <c r="DR234">
        <v>0</v>
      </c>
      <c r="DS234">
        <v>0</v>
      </c>
      <c r="DT234">
        <v>0</v>
      </c>
      <c r="DU234">
        <v>0</v>
      </c>
      <c r="DV234">
        <v>0</v>
      </c>
      <c r="DW234">
        <v>0</v>
      </c>
      <c r="DX234">
        <v>0</v>
      </c>
      <c r="DY234">
        <v>0</v>
      </c>
      <c r="DZ234">
        <v>0</v>
      </c>
      <c r="EA234">
        <v>0</v>
      </c>
      <c r="EB234">
        <v>0</v>
      </c>
      <c r="EC234">
        <v>0</v>
      </c>
      <c r="ED234">
        <v>0</v>
      </c>
      <c r="EE234">
        <v>0</v>
      </c>
      <c r="EF234">
        <v>0</v>
      </c>
      <c r="EG234">
        <v>0</v>
      </c>
      <c r="EH234">
        <v>0</v>
      </c>
      <c r="EI234">
        <v>0</v>
      </c>
      <c r="EJ234">
        <v>0</v>
      </c>
      <c r="EK234">
        <v>0</v>
      </c>
      <c r="EL234">
        <v>0</v>
      </c>
      <c r="EM234">
        <v>0</v>
      </c>
      <c r="EN234">
        <v>0</v>
      </c>
      <c r="EO234">
        <v>0</v>
      </c>
      <c r="EP234">
        <v>0</v>
      </c>
      <c r="EQ234">
        <v>0</v>
      </c>
      <c r="ER234">
        <v>0</v>
      </c>
      <c r="ES234">
        <v>0</v>
      </c>
      <c r="ET234">
        <v>0</v>
      </c>
      <c r="EU234">
        <v>0</v>
      </c>
      <c r="EV234">
        <v>0</v>
      </c>
      <c r="EW234">
        <v>0</v>
      </c>
      <c r="EX234">
        <v>0</v>
      </c>
      <c r="EY234">
        <v>0</v>
      </c>
      <c r="EZ234">
        <v>0</v>
      </c>
      <c r="FA234">
        <v>0</v>
      </c>
      <c r="FB234">
        <v>0</v>
      </c>
      <c r="FC234">
        <v>0</v>
      </c>
      <c r="FD234">
        <v>0</v>
      </c>
      <c r="FE234">
        <v>0</v>
      </c>
      <c r="FF234">
        <v>0</v>
      </c>
      <c r="FG234">
        <v>0</v>
      </c>
      <c r="FH234">
        <v>0</v>
      </c>
      <c r="FI234">
        <v>0</v>
      </c>
      <c r="FJ234">
        <v>0</v>
      </c>
      <c r="FK234">
        <v>0</v>
      </c>
      <c r="FL234">
        <v>0</v>
      </c>
      <c r="FM234">
        <v>0</v>
      </c>
      <c r="FN234">
        <v>0</v>
      </c>
      <c r="FO234">
        <v>0</v>
      </c>
      <c r="FP234">
        <v>0</v>
      </c>
      <c r="FQ234">
        <v>0</v>
      </c>
      <c r="FR234">
        <v>0</v>
      </c>
      <c r="FS234">
        <v>0</v>
      </c>
      <c r="FT234">
        <v>0</v>
      </c>
      <c r="FU234">
        <v>0</v>
      </c>
      <c r="FV234">
        <v>0</v>
      </c>
      <c r="FW234">
        <v>0</v>
      </c>
      <c r="FX234">
        <v>0</v>
      </c>
      <c r="FY234">
        <v>0</v>
      </c>
      <c r="FZ234">
        <v>0</v>
      </c>
      <c r="GA234">
        <v>0</v>
      </c>
      <c r="GB234">
        <v>0</v>
      </c>
      <c r="GC234">
        <v>0</v>
      </c>
      <c r="GD234">
        <v>0</v>
      </c>
      <c r="GE234">
        <v>0</v>
      </c>
      <c r="GF234">
        <v>0</v>
      </c>
      <c r="GG234">
        <v>0</v>
      </c>
      <c r="GH234">
        <v>0</v>
      </c>
      <c r="GI234">
        <v>0</v>
      </c>
      <c r="GJ234">
        <v>0</v>
      </c>
      <c r="GK234">
        <v>0</v>
      </c>
      <c r="GL234">
        <v>0</v>
      </c>
      <c r="GM234">
        <v>0</v>
      </c>
      <c r="GN234">
        <v>0</v>
      </c>
      <c r="GO234">
        <v>0</v>
      </c>
      <c r="GP234">
        <v>0</v>
      </c>
      <c r="GQ234">
        <v>0</v>
      </c>
      <c r="GR234">
        <v>0</v>
      </c>
      <c r="GS234">
        <v>0</v>
      </c>
      <c r="GT234">
        <v>0</v>
      </c>
      <c r="GU234">
        <v>0</v>
      </c>
      <c r="GV234">
        <v>0</v>
      </c>
      <c r="GW234">
        <v>0</v>
      </c>
      <c r="GX234">
        <v>0</v>
      </c>
      <c r="GY234">
        <v>0</v>
      </c>
      <c r="GZ234">
        <v>0</v>
      </c>
      <c r="HA234">
        <v>0</v>
      </c>
      <c r="HB234">
        <v>0</v>
      </c>
      <c r="HC234">
        <v>0</v>
      </c>
      <c r="HD234">
        <v>0</v>
      </c>
      <c r="HE234">
        <v>0</v>
      </c>
      <c r="HF234">
        <v>0</v>
      </c>
      <c r="HG234">
        <v>0</v>
      </c>
      <c r="HH234">
        <v>0</v>
      </c>
      <c r="HI234">
        <v>0</v>
      </c>
      <c r="HJ234">
        <v>0</v>
      </c>
      <c r="HK234">
        <v>0</v>
      </c>
      <c r="HL234">
        <v>0</v>
      </c>
      <c r="HM234" t="str">
        <v/>
      </c>
    </row>
    <row r="235" spans="2:221" x14ac:dyDescent="0.35">
      <c r="B235" t="str" cm="1">
        <f t="array" ref="B235:CX235">TRANSPOSE(_xlfn._xlws.SORT(_xlfn._xlws.FILTER(initialConditions[initial_conditions_level]&amp;" | "&amp;initialConditions[initial_conditions_name],initialConditions[experiment_ID]=A235)))</f>
        <v xml:space="preserve"> | </v>
      </c>
      <c r="C235" t="str">
        <v xml:space="preserve">0 | </v>
      </c>
      <c r="D235" t="str">
        <v xml:space="preserve">0 | </v>
      </c>
      <c r="E235" t="str">
        <v xml:space="preserve">0 | </v>
      </c>
      <c r="F235" t="str">
        <v xml:space="preserve">0 | </v>
      </c>
      <c r="G235" t="str">
        <v xml:space="preserve">0 | </v>
      </c>
      <c r="H235" t="str">
        <v xml:space="preserve">0 | </v>
      </c>
      <c r="I235" t="str">
        <v xml:space="preserve">0 | </v>
      </c>
      <c r="J235" t="str">
        <v xml:space="preserve">0 | </v>
      </c>
      <c r="K235" t="str">
        <v xml:space="preserve">0 | </v>
      </c>
      <c r="L235" t="str">
        <v xml:space="preserve">0 | </v>
      </c>
      <c r="M235" t="str">
        <v xml:space="preserve">0 | </v>
      </c>
      <c r="N235" t="str">
        <v xml:space="preserve">0 | </v>
      </c>
      <c r="O235" t="str">
        <v xml:space="preserve">0 | </v>
      </c>
      <c r="P235" t="str">
        <v xml:space="preserve">0 | </v>
      </c>
      <c r="Q235" t="str">
        <v xml:space="preserve">0 | </v>
      </c>
      <c r="R235" t="str">
        <v xml:space="preserve">0 | </v>
      </c>
      <c r="S235" t="str">
        <v xml:space="preserve">0 | </v>
      </c>
      <c r="T235" t="str">
        <v xml:space="preserve">0 | </v>
      </c>
      <c r="U235" t="str">
        <v xml:space="preserve">0 | </v>
      </c>
      <c r="V235" t="str">
        <v xml:space="preserve">0 | </v>
      </c>
      <c r="W235" t="str">
        <v xml:space="preserve">0 | </v>
      </c>
      <c r="X235" t="str">
        <v xml:space="preserve">0 | </v>
      </c>
      <c r="Y235" t="str">
        <v xml:space="preserve">0 | </v>
      </c>
      <c r="Z235" t="str">
        <v xml:space="preserve">0 | </v>
      </c>
      <c r="AA235" t="str">
        <v xml:space="preserve">0 | </v>
      </c>
      <c r="AB235" t="str">
        <v xml:space="preserve">0 | </v>
      </c>
      <c r="AC235" t="str">
        <v xml:space="preserve">0 | </v>
      </c>
      <c r="AD235" t="str">
        <v xml:space="preserve">0 | </v>
      </c>
      <c r="AE235" t="str">
        <v xml:space="preserve">0 | </v>
      </c>
      <c r="AF235" t="str">
        <v xml:space="preserve">0 | </v>
      </c>
      <c r="AG235" t="str">
        <v xml:space="preserve">0 | </v>
      </c>
      <c r="AH235" t="str">
        <v xml:space="preserve">0 | </v>
      </c>
      <c r="AI235" t="str">
        <v xml:space="preserve">0 | </v>
      </c>
      <c r="AJ235" t="str">
        <v xml:space="preserve">0 | </v>
      </c>
      <c r="AK235" t="str">
        <v xml:space="preserve">0 | </v>
      </c>
      <c r="AL235" t="str">
        <v xml:space="preserve">0 | </v>
      </c>
      <c r="AM235" t="str">
        <v xml:space="preserve">0 | </v>
      </c>
      <c r="AN235" t="str">
        <v xml:space="preserve">0 | </v>
      </c>
      <c r="AO235" t="str">
        <v xml:space="preserve">0 | </v>
      </c>
      <c r="AP235" t="str">
        <v xml:space="preserve">0 | </v>
      </c>
      <c r="AQ235" t="str">
        <v xml:space="preserve">0 | </v>
      </c>
      <c r="AR235" t="str">
        <v xml:space="preserve">0 | </v>
      </c>
      <c r="AS235" t="str">
        <v xml:space="preserve">0 | </v>
      </c>
      <c r="AT235" t="str">
        <v xml:space="preserve">0 | </v>
      </c>
      <c r="AU235" t="str">
        <v xml:space="preserve">0 | </v>
      </c>
      <c r="AV235" t="str">
        <v xml:space="preserve">0 | </v>
      </c>
      <c r="AW235" t="str">
        <v xml:space="preserve">0 | </v>
      </c>
      <c r="AX235" t="str">
        <v xml:space="preserve">0 | </v>
      </c>
      <c r="AY235" t="str">
        <v xml:space="preserve">0 | </v>
      </c>
      <c r="AZ235" t="str">
        <v xml:space="preserve">0 | </v>
      </c>
      <c r="BA235" t="str">
        <v xml:space="preserve">0 | </v>
      </c>
      <c r="BB235" t="str">
        <v xml:space="preserve">0 | </v>
      </c>
      <c r="BC235" t="str">
        <v xml:space="preserve">0 | </v>
      </c>
      <c r="BD235" t="str">
        <v xml:space="preserve">0 | </v>
      </c>
      <c r="BE235" t="str">
        <v xml:space="preserve">0 | </v>
      </c>
      <c r="BF235" t="str">
        <v xml:space="preserve">0 | </v>
      </c>
      <c r="BG235" t="str">
        <v xml:space="preserve">0 | </v>
      </c>
      <c r="BH235" t="str">
        <v xml:space="preserve">0 | </v>
      </c>
      <c r="BI235" t="str">
        <v xml:space="preserve">0 | </v>
      </c>
      <c r="BJ235" t="str">
        <v xml:space="preserve">0 | </v>
      </c>
      <c r="BK235" t="str">
        <v xml:space="preserve">0 | </v>
      </c>
      <c r="BL235" t="str">
        <v xml:space="preserve">0 | </v>
      </c>
      <c r="BM235" t="str">
        <v xml:space="preserve">0 | </v>
      </c>
      <c r="BN235" t="str">
        <v xml:space="preserve">0 | </v>
      </c>
      <c r="BO235" t="str">
        <v xml:space="preserve">0 | </v>
      </c>
      <c r="BP235" t="str">
        <v xml:space="preserve">0 | </v>
      </c>
      <c r="BQ235" t="str">
        <v xml:space="preserve">0 | </v>
      </c>
      <c r="BR235" t="str">
        <v xml:space="preserve">0 | </v>
      </c>
      <c r="BS235" t="str">
        <v xml:space="preserve">0 | </v>
      </c>
      <c r="BT235" t="str">
        <v xml:space="preserve">0 | </v>
      </c>
      <c r="BU235" t="str">
        <v xml:space="preserve">0 | </v>
      </c>
      <c r="BV235" t="str">
        <v xml:space="preserve">0 | </v>
      </c>
      <c r="BW235" t="str">
        <v xml:space="preserve">0 | </v>
      </c>
      <c r="BX235" t="str">
        <v xml:space="preserve">0 | </v>
      </c>
      <c r="BY235" t="str">
        <v xml:space="preserve">0 | </v>
      </c>
      <c r="BZ235" t="str">
        <v xml:space="preserve">0 | </v>
      </c>
      <c r="CA235" t="str">
        <v xml:space="preserve">0 | </v>
      </c>
      <c r="CB235" t="str">
        <v xml:space="preserve">0 | </v>
      </c>
      <c r="CC235" t="str">
        <v xml:space="preserve">0 | </v>
      </c>
      <c r="CD235" t="str">
        <v xml:space="preserve">0 | </v>
      </c>
      <c r="CE235" t="str">
        <v xml:space="preserve">0 | </v>
      </c>
      <c r="CF235" t="str">
        <v xml:space="preserve">0 | </v>
      </c>
      <c r="CG235" t="str">
        <v xml:space="preserve">0 | </v>
      </c>
      <c r="CH235" t="str">
        <v xml:space="preserve">0 | </v>
      </c>
      <c r="CI235" t="str">
        <v xml:space="preserve">0 | </v>
      </c>
      <c r="CJ235" t="str">
        <v xml:space="preserve">0 | </v>
      </c>
      <c r="CK235" t="str">
        <v xml:space="preserve">0 | </v>
      </c>
      <c r="CL235" t="str">
        <v xml:space="preserve">0 | </v>
      </c>
      <c r="CM235" t="str">
        <v xml:space="preserve">0 | </v>
      </c>
      <c r="CN235" t="str">
        <v xml:space="preserve">0 | </v>
      </c>
      <c r="CO235" t="str">
        <v xml:space="preserve">0 | </v>
      </c>
      <c r="CP235" t="str">
        <v xml:space="preserve">0 | </v>
      </c>
      <c r="CQ235" t="str">
        <v xml:space="preserve">0 | </v>
      </c>
      <c r="CR235" t="str">
        <v xml:space="preserve">0 | </v>
      </c>
      <c r="CS235" t="str">
        <v xml:space="preserve">0 | </v>
      </c>
      <c r="CT235" t="str">
        <v xml:space="preserve">0 | </v>
      </c>
      <c r="CU235" t="str">
        <v xml:space="preserve">0 | </v>
      </c>
      <c r="CV235" t="str">
        <v xml:space="preserve">0 | </v>
      </c>
      <c r="CW235" t="str">
        <v xml:space="preserve">0 | </v>
      </c>
      <c r="CX235" t="str">
        <v xml:space="preserve">0 | </v>
      </c>
      <c r="DQ235" cm="1">
        <f t="array" ref="DQ235:HM235">TRANSPOSE(_xlfn._xlws.SORT(_xlfn._xlws.FILTER(initialConditions[initial_conditions_level],initialConditions[experiment_ID]=A235)))</f>
        <v>0</v>
      </c>
      <c r="DR235">
        <v>0</v>
      </c>
      <c r="DS235">
        <v>0</v>
      </c>
      <c r="DT235">
        <v>0</v>
      </c>
      <c r="DU235">
        <v>0</v>
      </c>
      <c r="DV235">
        <v>0</v>
      </c>
      <c r="DW235">
        <v>0</v>
      </c>
      <c r="DX235">
        <v>0</v>
      </c>
      <c r="DY235">
        <v>0</v>
      </c>
      <c r="DZ235">
        <v>0</v>
      </c>
      <c r="EA235">
        <v>0</v>
      </c>
      <c r="EB235">
        <v>0</v>
      </c>
      <c r="EC235">
        <v>0</v>
      </c>
      <c r="ED235">
        <v>0</v>
      </c>
      <c r="EE235">
        <v>0</v>
      </c>
      <c r="EF235">
        <v>0</v>
      </c>
      <c r="EG235">
        <v>0</v>
      </c>
      <c r="EH235">
        <v>0</v>
      </c>
      <c r="EI235">
        <v>0</v>
      </c>
      <c r="EJ235">
        <v>0</v>
      </c>
      <c r="EK235">
        <v>0</v>
      </c>
      <c r="EL235">
        <v>0</v>
      </c>
      <c r="EM235">
        <v>0</v>
      </c>
      <c r="EN235">
        <v>0</v>
      </c>
      <c r="EO235">
        <v>0</v>
      </c>
      <c r="EP235">
        <v>0</v>
      </c>
      <c r="EQ235">
        <v>0</v>
      </c>
      <c r="ER235">
        <v>0</v>
      </c>
      <c r="ES235">
        <v>0</v>
      </c>
      <c r="ET235">
        <v>0</v>
      </c>
      <c r="EU235">
        <v>0</v>
      </c>
      <c r="EV235">
        <v>0</v>
      </c>
      <c r="EW235">
        <v>0</v>
      </c>
      <c r="EX235">
        <v>0</v>
      </c>
      <c r="EY235">
        <v>0</v>
      </c>
      <c r="EZ235">
        <v>0</v>
      </c>
      <c r="FA235">
        <v>0</v>
      </c>
      <c r="FB235">
        <v>0</v>
      </c>
      <c r="FC235">
        <v>0</v>
      </c>
      <c r="FD235">
        <v>0</v>
      </c>
      <c r="FE235">
        <v>0</v>
      </c>
      <c r="FF235">
        <v>0</v>
      </c>
      <c r="FG235">
        <v>0</v>
      </c>
      <c r="FH235">
        <v>0</v>
      </c>
      <c r="FI235">
        <v>0</v>
      </c>
      <c r="FJ235">
        <v>0</v>
      </c>
      <c r="FK235">
        <v>0</v>
      </c>
      <c r="FL235">
        <v>0</v>
      </c>
      <c r="FM235">
        <v>0</v>
      </c>
      <c r="FN235">
        <v>0</v>
      </c>
      <c r="FO235">
        <v>0</v>
      </c>
      <c r="FP235">
        <v>0</v>
      </c>
      <c r="FQ235">
        <v>0</v>
      </c>
      <c r="FR235">
        <v>0</v>
      </c>
      <c r="FS235">
        <v>0</v>
      </c>
      <c r="FT235">
        <v>0</v>
      </c>
      <c r="FU235">
        <v>0</v>
      </c>
      <c r="FV235">
        <v>0</v>
      </c>
      <c r="FW235">
        <v>0</v>
      </c>
      <c r="FX235">
        <v>0</v>
      </c>
      <c r="FY235">
        <v>0</v>
      </c>
      <c r="FZ235">
        <v>0</v>
      </c>
      <c r="GA235">
        <v>0</v>
      </c>
      <c r="GB235">
        <v>0</v>
      </c>
      <c r="GC235">
        <v>0</v>
      </c>
      <c r="GD235">
        <v>0</v>
      </c>
      <c r="GE235">
        <v>0</v>
      </c>
      <c r="GF235">
        <v>0</v>
      </c>
      <c r="GG235">
        <v>0</v>
      </c>
      <c r="GH235">
        <v>0</v>
      </c>
      <c r="GI235">
        <v>0</v>
      </c>
      <c r="GJ235">
        <v>0</v>
      </c>
      <c r="GK235">
        <v>0</v>
      </c>
      <c r="GL235">
        <v>0</v>
      </c>
      <c r="GM235">
        <v>0</v>
      </c>
      <c r="GN235">
        <v>0</v>
      </c>
      <c r="GO235">
        <v>0</v>
      </c>
      <c r="GP235">
        <v>0</v>
      </c>
      <c r="GQ235">
        <v>0</v>
      </c>
      <c r="GR235">
        <v>0</v>
      </c>
      <c r="GS235">
        <v>0</v>
      </c>
      <c r="GT235">
        <v>0</v>
      </c>
      <c r="GU235">
        <v>0</v>
      </c>
      <c r="GV235">
        <v>0</v>
      </c>
      <c r="GW235">
        <v>0</v>
      </c>
      <c r="GX235">
        <v>0</v>
      </c>
      <c r="GY235">
        <v>0</v>
      </c>
      <c r="GZ235">
        <v>0</v>
      </c>
      <c r="HA235">
        <v>0</v>
      </c>
      <c r="HB235">
        <v>0</v>
      </c>
      <c r="HC235">
        <v>0</v>
      </c>
      <c r="HD235">
        <v>0</v>
      </c>
      <c r="HE235">
        <v>0</v>
      </c>
      <c r="HF235">
        <v>0</v>
      </c>
      <c r="HG235">
        <v>0</v>
      </c>
      <c r="HH235">
        <v>0</v>
      </c>
      <c r="HI235">
        <v>0</v>
      </c>
      <c r="HJ235">
        <v>0</v>
      </c>
      <c r="HK235">
        <v>0</v>
      </c>
      <c r="HL235">
        <v>0</v>
      </c>
      <c r="HM235" t="str">
        <v/>
      </c>
    </row>
    <row r="236" spans="2:221" x14ac:dyDescent="0.35">
      <c r="B236" t="str" cm="1">
        <f t="array" ref="B236:CX236">TRANSPOSE(_xlfn._xlws.SORT(_xlfn._xlws.FILTER(initialConditions[initial_conditions_level]&amp;" | "&amp;initialConditions[initial_conditions_name],initialConditions[experiment_ID]=A236)))</f>
        <v xml:space="preserve"> | </v>
      </c>
      <c r="C236" t="str">
        <v xml:space="preserve">0 | </v>
      </c>
      <c r="D236" t="str">
        <v xml:space="preserve">0 | </v>
      </c>
      <c r="E236" t="str">
        <v xml:space="preserve">0 | </v>
      </c>
      <c r="F236" t="str">
        <v xml:space="preserve">0 | </v>
      </c>
      <c r="G236" t="str">
        <v xml:space="preserve">0 | </v>
      </c>
      <c r="H236" t="str">
        <v xml:space="preserve">0 | </v>
      </c>
      <c r="I236" t="str">
        <v xml:space="preserve">0 | </v>
      </c>
      <c r="J236" t="str">
        <v xml:space="preserve">0 | </v>
      </c>
      <c r="K236" t="str">
        <v xml:space="preserve">0 | </v>
      </c>
      <c r="L236" t="str">
        <v xml:space="preserve">0 | </v>
      </c>
      <c r="M236" t="str">
        <v xml:space="preserve">0 | </v>
      </c>
      <c r="N236" t="str">
        <v xml:space="preserve">0 | </v>
      </c>
      <c r="O236" t="str">
        <v xml:space="preserve">0 | </v>
      </c>
      <c r="P236" t="str">
        <v xml:space="preserve">0 | </v>
      </c>
      <c r="Q236" t="str">
        <v xml:space="preserve">0 | </v>
      </c>
      <c r="R236" t="str">
        <v xml:space="preserve">0 | </v>
      </c>
      <c r="S236" t="str">
        <v xml:space="preserve">0 | </v>
      </c>
      <c r="T236" t="str">
        <v xml:space="preserve">0 | </v>
      </c>
      <c r="U236" t="str">
        <v xml:space="preserve">0 | </v>
      </c>
      <c r="V236" t="str">
        <v xml:space="preserve">0 | </v>
      </c>
      <c r="W236" t="str">
        <v xml:space="preserve">0 | </v>
      </c>
      <c r="X236" t="str">
        <v xml:space="preserve">0 | </v>
      </c>
      <c r="Y236" t="str">
        <v xml:space="preserve">0 | </v>
      </c>
      <c r="Z236" t="str">
        <v xml:space="preserve">0 | </v>
      </c>
      <c r="AA236" t="str">
        <v xml:space="preserve">0 | </v>
      </c>
      <c r="AB236" t="str">
        <v xml:space="preserve">0 | </v>
      </c>
      <c r="AC236" t="str">
        <v xml:space="preserve">0 | </v>
      </c>
      <c r="AD236" t="str">
        <v xml:space="preserve">0 | </v>
      </c>
      <c r="AE236" t="str">
        <v xml:space="preserve">0 | </v>
      </c>
      <c r="AF236" t="str">
        <v xml:space="preserve">0 | </v>
      </c>
      <c r="AG236" t="str">
        <v xml:space="preserve">0 | </v>
      </c>
      <c r="AH236" t="str">
        <v xml:space="preserve">0 | </v>
      </c>
      <c r="AI236" t="str">
        <v xml:space="preserve">0 | </v>
      </c>
      <c r="AJ236" t="str">
        <v xml:space="preserve">0 | </v>
      </c>
      <c r="AK236" t="str">
        <v xml:space="preserve">0 | </v>
      </c>
      <c r="AL236" t="str">
        <v xml:space="preserve">0 | </v>
      </c>
      <c r="AM236" t="str">
        <v xml:space="preserve">0 | </v>
      </c>
      <c r="AN236" t="str">
        <v xml:space="preserve">0 | </v>
      </c>
      <c r="AO236" t="str">
        <v xml:space="preserve">0 | </v>
      </c>
      <c r="AP236" t="str">
        <v xml:space="preserve">0 | </v>
      </c>
      <c r="AQ236" t="str">
        <v xml:space="preserve">0 | </v>
      </c>
      <c r="AR236" t="str">
        <v xml:space="preserve">0 | </v>
      </c>
      <c r="AS236" t="str">
        <v xml:space="preserve">0 | </v>
      </c>
      <c r="AT236" t="str">
        <v xml:space="preserve">0 | </v>
      </c>
      <c r="AU236" t="str">
        <v xml:space="preserve">0 | </v>
      </c>
      <c r="AV236" t="str">
        <v xml:space="preserve">0 | </v>
      </c>
      <c r="AW236" t="str">
        <v xml:space="preserve">0 | </v>
      </c>
      <c r="AX236" t="str">
        <v xml:space="preserve">0 | </v>
      </c>
      <c r="AY236" t="str">
        <v xml:space="preserve">0 | </v>
      </c>
      <c r="AZ236" t="str">
        <v xml:space="preserve">0 | </v>
      </c>
      <c r="BA236" t="str">
        <v xml:space="preserve">0 | </v>
      </c>
      <c r="BB236" t="str">
        <v xml:space="preserve">0 | </v>
      </c>
      <c r="BC236" t="str">
        <v xml:space="preserve">0 | </v>
      </c>
      <c r="BD236" t="str">
        <v xml:space="preserve">0 | </v>
      </c>
      <c r="BE236" t="str">
        <v xml:space="preserve">0 | </v>
      </c>
      <c r="BF236" t="str">
        <v xml:space="preserve">0 | </v>
      </c>
      <c r="BG236" t="str">
        <v xml:space="preserve">0 | </v>
      </c>
      <c r="BH236" t="str">
        <v xml:space="preserve">0 | </v>
      </c>
      <c r="BI236" t="str">
        <v xml:space="preserve">0 | </v>
      </c>
      <c r="BJ236" t="str">
        <v xml:space="preserve">0 | </v>
      </c>
      <c r="BK236" t="str">
        <v xml:space="preserve">0 | </v>
      </c>
      <c r="BL236" t="str">
        <v xml:space="preserve">0 | </v>
      </c>
      <c r="BM236" t="str">
        <v xml:space="preserve">0 | </v>
      </c>
      <c r="BN236" t="str">
        <v xml:space="preserve">0 | </v>
      </c>
      <c r="BO236" t="str">
        <v xml:space="preserve">0 | </v>
      </c>
      <c r="BP236" t="str">
        <v xml:space="preserve">0 | </v>
      </c>
      <c r="BQ236" t="str">
        <v xml:space="preserve">0 | </v>
      </c>
      <c r="BR236" t="str">
        <v xml:space="preserve">0 | </v>
      </c>
      <c r="BS236" t="str">
        <v xml:space="preserve">0 | </v>
      </c>
      <c r="BT236" t="str">
        <v xml:space="preserve">0 | </v>
      </c>
      <c r="BU236" t="str">
        <v xml:space="preserve">0 | </v>
      </c>
      <c r="BV236" t="str">
        <v xml:space="preserve">0 | </v>
      </c>
      <c r="BW236" t="str">
        <v xml:space="preserve">0 | </v>
      </c>
      <c r="BX236" t="str">
        <v xml:space="preserve">0 | </v>
      </c>
      <c r="BY236" t="str">
        <v xml:space="preserve">0 | </v>
      </c>
      <c r="BZ236" t="str">
        <v xml:space="preserve">0 | </v>
      </c>
      <c r="CA236" t="str">
        <v xml:space="preserve">0 | </v>
      </c>
      <c r="CB236" t="str">
        <v xml:space="preserve">0 | </v>
      </c>
      <c r="CC236" t="str">
        <v xml:space="preserve">0 | </v>
      </c>
      <c r="CD236" t="str">
        <v xml:space="preserve">0 | </v>
      </c>
      <c r="CE236" t="str">
        <v xml:space="preserve">0 | </v>
      </c>
      <c r="CF236" t="str">
        <v xml:space="preserve">0 | </v>
      </c>
      <c r="CG236" t="str">
        <v xml:space="preserve">0 | </v>
      </c>
      <c r="CH236" t="str">
        <v xml:space="preserve">0 | </v>
      </c>
      <c r="CI236" t="str">
        <v xml:space="preserve">0 | </v>
      </c>
      <c r="CJ236" t="str">
        <v xml:space="preserve">0 | </v>
      </c>
      <c r="CK236" t="str">
        <v xml:space="preserve">0 | </v>
      </c>
      <c r="CL236" t="str">
        <v xml:space="preserve">0 | </v>
      </c>
      <c r="CM236" t="str">
        <v xml:space="preserve">0 | </v>
      </c>
      <c r="CN236" t="str">
        <v xml:space="preserve">0 | </v>
      </c>
      <c r="CO236" t="str">
        <v xml:space="preserve">0 | </v>
      </c>
      <c r="CP236" t="str">
        <v xml:space="preserve">0 | </v>
      </c>
      <c r="CQ236" t="str">
        <v xml:space="preserve">0 | </v>
      </c>
      <c r="CR236" t="str">
        <v xml:space="preserve">0 | </v>
      </c>
      <c r="CS236" t="str">
        <v xml:space="preserve">0 | </v>
      </c>
      <c r="CT236" t="str">
        <v xml:space="preserve">0 | </v>
      </c>
      <c r="CU236" t="str">
        <v xml:space="preserve">0 | </v>
      </c>
      <c r="CV236" t="str">
        <v xml:space="preserve">0 | </v>
      </c>
      <c r="CW236" t="str">
        <v xml:space="preserve">0 | </v>
      </c>
      <c r="CX236" t="str">
        <v xml:space="preserve">0 | </v>
      </c>
      <c r="DQ236" cm="1">
        <f t="array" ref="DQ236:HM236">TRANSPOSE(_xlfn._xlws.SORT(_xlfn._xlws.FILTER(initialConditions[initial_conditions_level],initialConditions[experiment_ID]=A236)))</f>
        <v>0</v>
      </c>
      <c r="DR236">
        <v>0</v>
      </c>
      <c r="DS236">
        <v>0</v>
      </c>
      <c r="DT236">
        <v>0</v>
      </c>
      <c r="DU236">
        <v>0</v>
      </c>
      <c r="DV236">
        <v>0</v>
      </c>
      <c r="DW236">
        <v>0</v>
      </c>
      <c r="DX236">
        <v>0</v>
      </c>
      <c r="DY236">
        <v>0</v>
      </c>
      <c r="DZ236">
        <v>0</v>
      </c>
      <c r="EA236">
        <v>0</v>
      </c>
      <c r="EB236">
        <v>0</v>
      </c>
      <c r="EC236">
        <v>0</v>
      </c>
      <c r="ED236">
        <v>0</v>
      </c>
      <c r="EE236">
        <v>0</v>
      </c>
      <c r="EF236">
        <v>0</v>
      </c>
      <c r="EG236">
        <v>0</v>
      </c>
      <c r="EH236">
        <v>0</v>
      </c>
      <c r="EI236">
        <v>0</v>
      </c>
      <c r="EJ236">
        <v>0</v>
      </c>
      <c r="EK236">
        <v>0</v>
      </c>
      <c r="EL236">
        <v>0</v>
      </c>
      <c r="EM236">
        <v>0</v>
      </c>
      <c r="EN236">
        <v>0</v>
      </c>
      <c r="EO236">
        <v>0</v>
      </c>
      <c r="EP236">
        <v>0</v>
      </c>
      <c r="EQ236">
        <v>0</v>
      </c>
      <c r="ER236">
        <v>0</v>
      </c>
      <c r="ES236">
        <v>0</v>
      </c>
      <c r="ET236">
        <v>0</v>
      </c>
      <c r="EU236">
        <v>0</v>
      </c>
      <c r="EV236">
        <v>0</v>
      </c>
      <c r="EW236">
        <v>0</v>
      </c>
      <c r="EX236">
        <v>0</v>
      </c>
      <c r="EY236">
        <v>0</v>
      </c>
      <c r="EZ236">
        <v>0</v>
      </c>
      <c r="FA236">
        <v>0</v>
      </c>
      <c r="FB236">
        <v>0</v>
      </c>
      <c r="FC236">
        <v>0</v>
      </c>
      <c r="FD236">
        <v>0</v>
      </c>
      <c r="FE236">
        <v>0</v>
      </c>
      <c r="FF236">
        <v>0</v>
      </c>
      <c r="FG236">
        <v>0</v>
      </c>
      <c r="FH236">
        <v>0</v>
      </c>
      <c r="FI236">
        <v>0</v>
      </c>
      <c r="FJ236">
        <v>0</v>
      </c>
      <c r="FK236">
        <v>0</v>
      </c>
      <c r="FL236">
        <v>0</v>
      </c>
      <c r="FM236">
        <v>0</v>
      </c>
      <c r="FN236">
        <v>0</v>
      </c>
      <c r="FO236">
        <v>0</v>
      </c>
      <c r="FP236">
        <v>0</v>
      </c>
      <c r="FQ236">
        <v>0</v>
      </c>
      <c r="FR236">
        <v>0</v>
      </c>
      <c r="FS236">
        <v>0</v>
      </c>
      <c r="FT236">
        <v>0</v>
      </c>
      <c r="FU236">
        <v>0</v>
      </c>
      <c r="FV236">
        <v>0</v>
      </c>
      <c r="FW236">
        <v>0</v>
      </c>
      <c r="FX236">
        <v>0</v>
      </c>
      <c r="FY236">
        <v>0</v>
      </c>
      <c r="FZ236">
        <v>0</v>
      </c>
      <c r="GA236">
        <v>0</v>
      </c>
      <c r="GB236">
        <v>0</v>
      </c>
      <c r="GC236">
        <v>0</v>
      </c>
      <c r="GD236">
        <v>0</v>
      </c>
      <c r="GE236">
        <v>0</v>
      </c>
      <c r="GF236">
        <v>0</v>
      </c>
      <c r="GG236">
        <v>0</v>
      </c>
      <c r="GH236">
        <v>0</v>
      </c>
      <c r="GI236">
        <v>0</v>
      </c>
      <c r="GJ236">
        <v>0</v>
      </c>
      <c r="GK236">
        <v>0</v>
      </c>
      <c r="GL236">
        <v>0</v>
      </c>
      <c r="GM236">
        <v>0</v>
      </c>
      <c r="GN236">
        <v>0</v>
      </c>
      <c r="GO236">
        <v>0</v>
      </c>
      <c r="GP236">
        <v>0</v>
      </c>
      <c r="GQ236">
        <v>0</v>
      </c>
      <c r="GR236">
        <v>0</v>
      </c>
      <c r="GS236">
        <v>0</v>
      </c>
      <c r="GT236">
        <v>0</v>
      </c>
      <c r="GU236">
        <v>0</v>
      </c>
      <c r="GV236">
        <v>0</v>
      </c>
      <c r="GW236">
        <v>0</v>
      </c>
      <c r="GX236">
        <v>0</v>
      </c>
      <c r="GY236">
        <v>0</v>
      </c>
      <c r="GZ236">
        <v>0</v>
      </c>
      <c r="HA236">
        <v>0</v>
      </c>
      <c r="HB236">
        <v>0</v>
      </c>
      <c r="HC236">
        <v>0</v>
      </c>
      <c r="HD236">
        <v>0</v>
      </c>
      <c r="HE236">
        <v>0</v>
      </c>
      <c r="HF236">
        <v>0</v>
      </c>
      <c r="HG236">
        <v>0</v>
      </c>
      <c r="HH236">
        <v>0</v>
      </c>
      <c r="HI236">
        <v>0</v>
      </c>
      <c r="HJ236">
        <v>0</v>
      </c>
      <c r="HK236">
        <v>0</v>
      </c>
      <c r="HL236">
        <v>0</v>
      </c>
      <c r="HM236" t="str">
        <v/>
      </c>
    </row>
    <row r="237" spans="2:221" x14ac:dyDescent="0.35">
      <c r="B237" t="str" cm="1">
        <f t="array" ref="B237:CX237">TRANSPOSE(_xlfn._xlws.SORT(_xlfn._xlws.FILTER(initialConditions[initial_conditions_level]&amp;" | "&amp;initialConditions[initial_conditions_name],initialConditions[experiment_ID]=A237)))</f>
        <v xml:space="preserve"> | </v>
      </c>
      <c r="C237" t="str">
        <v xml:space="preserve">0 | </v>
      </c>
      <c r="D237" t="str">
        <v xml:space="preserve">0 | </v>
      </c>
      <c r="E237" t="str">
        <v xml:space="preserve">0 | </v>
      </c>
      <c r="F237" t="str">
        <v xml:space="preserve">0 | </v>
      </c>
      <c r="G237" t="str">
        <v xml:space="preserve">0 | </v>
      </c>
      <c r="H237" t="str">
        <v xml:space="preserve">0 | </v>
      </c>
      <c r="I237" t="str">
        <v xml:space="preserve">0 | </v>
      </c>
      <c r="J237" t="str">
        <v xml:space="preserve">0 | </v>
      </c>
      <c r="K237" t="str">
        <v xml:space="preserve">0 | </v>
      </c>
      <c r="L237" t="str">
        <v xml:space="preserve">0 | </v>
      </c>
      <c r="M237" t="str">
        <v xml:space="preserve">0 | </v>
      </c>
      <c r="N237" t="str">
        <v xml:space="preserve">0 | </v>
      </c>
      <c r="O237" t="str">
        <v xml:space="preserve">0 | </v>
      </c>
      <c r="P237" t="str">
        <v xml:space="preserve">0 | </v>
      </c>
      <c r="Q237" t="str">
        <v xml:space="preserve">0 | </v>
      </c>
      <c r="R237" t="str">
        <v xml:space="preserve">0 | </v>
      </c>
      <c r="S237" t="str">
        <v xml:space="preserve">0 | </v>
      </c>
      <c r="T237" t="str">
        <v xml:space="preserve">0 | </v>
      </c>
      <c r="U237" t="str">
        <v xml:space="preserve">0 | </v>
      </c>
      <c r="V237" t="str">
        <v xml:space="preserve">0 | </v>
      </c>
      <c r="W237" t="str">
        <v xml:space="preserve">0 | </v>
      </c>
      <c r="X237" t="str">
        <v xml:space="preserve">0 | </v>
      </c>
      <c r="Y237" t="str">
        <v xml:space="preserve">0 | </v>
      </c>
      <c r="Z237" t="str">
        <v xml:space="preserve">0 | </v>
      </c>
      <c r="AA237" t="str">
        <v xml:space="preserve">0 | </v>
      </c>
      <c r="AB237" t="str">
        <v xml:space="preserve">0 | </v>
      </c>
      <c r="AC237" t="str">
        <v xml:space="preserve">0 | </v>
      </c>
      <c r="AD237" t="str">
        <v xml:space="preserve">0 | </v>
      </c>
      <c r="AE237" t="str">
        <v xml:space="preserve">0 | </v>
      </c>
      <c r="AF237" t="str">
        <v xml:space="preserve">0 | </v>
      </c>
      <c r="AG237" t="str">
        <v xml:space="preserve">0 | </v>
      </c>
      <c r="AH237" t="str">
        <v xml:space="preserve">0 | </v>
      </c>
      <c r="AI237" t="str">
        <v xml:space="preserve">0 | </v>
      </c>
      <c r="AJ237" t="str">
        <v xml:space="preserve">0 | </v>
      </c>
      <c r="AK237" t="str">
        <v xml:space="preserve">0 | </v>
      </c>
      <c r="AL237" t="str">
        <v xml:space="preserve">0 | </v>
      </c>
      <c r="AM237" t="str">
        <v xml:space="preserve">0 | </v>
      </c>
      <c r="AN237" t="str">
        <v xml:space="preserve">0 | </v>
      </c>
      <c r="AO237" t="str">
        <v xml:space="preserve">0 | </v>
      </c>
      <c r="AP237" t="str">
        <v xml:space="preserve">0 | </v>
      </c>
      <c r="AQ237" t="str">
        <v xml:space="preserve">0 | </v>
      </c>
      <c r="AR237" t="str">
        <v xml:space="preserve">0 | </v>
      </c>
      <c r="AS237" t="str">
        <v xml:space="preserve">0 | </v>
      </c>
      <c r="AT237" t="str">
        <v xml:space="preserve">0 | </v>
      </c>
      <c r="AU237" t="str">
        <v xml:space="preserve">0 | </v>
      </c>
      <c r="AV237" t="str">
        <v xml:space="preserve">0 | </v>
      </c>
      <c r="AW237" t="str">
        <v xml:space="preserve">0 | </v>
      </c>
      <c r="AX237" t="str">
        <v xml:space="preserve">0 | </v>
      </c>
      <c r="AY237" t="str">
        <v xml:space="preserve">0 | </v>
      </c>
      <c r="AZ237" t="str">
        <v xml:space="preserve">0 | </v>
      </c>
      <c r="BA237" t="str">
        <v xml:space="preserve">0 | </v>
      </c>
      <c r="BB237" t="str">
        <v xml:space="preserve">0 | </v>
      </c>
      <c r="BC237" t="str">
        <v xml:space="preserve">0 | </v>
      </c>
      <c r="BD237" t="str">
        <v xml:space="preserve">0 | </v>
      </c>
      <c r="BE237" t="str">
        <v xml:space="preserve">0 | </v>
      </c>
      <c r="BF237" t="str">
        <v xml:space="preserve">0 | </v>
      </c>
      <c r="BG237" t="str">
        <v xml:space="preserve">0 | </v>
      </c>
      <c r="BH237" t="str">
        <v xml:space="preserve">0 | </v>
      </c>
      <c r="BI237" t="str">
        <v xml:space="preserve">0 | </v>
      </c>
      <c r="BJ237" t="str">
        <v xml:space="preserve">0 | </v>
      </c>
      <c r="BK237" t="str">
        <v xml:space="preserve">0 | </v>
      </c>
      <c r="BL237" t="str">
        <v xml:space="preserve">0 | </v>
      </c>
      <c r="BM237" t="str">
        <v xml:space="preserve">0 | </v>
      </c>
      <c r="BN237" t="str">
        <v xml:space="preserve">0 | </v>
      </c>
      <c r="BO237" t="str">
        <v xml:space="preserve">0 | </v>
      </c>
      <c r="BP237" t="str">
        <v xml:space="preserve">0 | </v>
      </c>
      <c r="BQ237" t="str">
        <v xml:space="preserve">0 | </v>
      </c>
      <c r="BR237" t="str">
        <v xml:space="preserve">0 | </v>
      </c>
      <c r="BS237" t="str">
        <v xml:space="preserve">0 | </v>
      </c>
      <c r="BT237" t="str">
        <v xml:space="preserve">0 | </v>
      </c>
      <c r="BU237" t="str">
        <v xml:space="preserve">0 | </v>
      </c>
      <c r="BV237" t="str">
        <v xml:space="preserve">0 | </v>
      </c>
      <c r="BW237" t="str">
        <v xml:space="preserve">0 | </v>
      </c>
      <c r="BX237" t="str">
        <v xml:space="preserve">0 | </v>
      </c>
      <c r="BY237" t="str">
        <v xml:space="preserve">0 | </v>
      </c>
      <c r="BZ237" t="str">
        <v xml:space="preserve">0 | </v>
      </c>
      <c r="CA237" t="str">
        <v xml:space="preserve">0 | </v>
      </c>
      <c r="CB237" t="str">
        <v xml:space="preserve">0 | </v>
      </c>
      <c r="CC237" t="str">
        <v xml:space="preserve">0 | </v>
      </c>
      <c r="CD237" t="str">
        <v xml:space="preserve">0 | </v>
      </c>
      <c r="CE237" t="str">
        <v xml:space="preserve">0 | </v>
      </c>
      <c r="CF237" t="str">
        <v xml:space="preserve">0 | </v>
      </c>
      <c r="CG237" t="str">
        <v xml:space="preserve">0 | </v>
      </c>
      <c r="CH237" t="str">
        <v xml:space="preserve">0 | </v>
      </c>
      <c r="CI237" t="str">
        <v xml:space="preserve">0 | </v>
      </c>
      <c r="CJ237" t="str">
        <v xml:space="preserve">0 | </v>
      </c>
      <c r="CK237" t="str">
        <v xml:space="preserve">0 | </v>
      </c>
      <c r="CL237" t="str">
        <v xml:space="preserve">0 | </v>
      </c>
      <c r="CM237" t="str">
        <v xml:space="preserve">0 | </v>
      </c>
      <c r="CN237" t="str">
        <v xml:space="preserve">0 | </v>
      </c>
      <c r="CO237" t="str">
        <v xml:space="preserve">0 | </v>
      </c>
      <c r="CP237" t="str">
        <v xml:space="preserve">0 | </v>
      </c>
      <c r="CQ237" t="str">
        <v xml:space="preserve">0 | </v>
      </c>
      <c r="CR237" t="str">
        <v xml:space="preserve">0 | </v>
      </c>
      <c r="CS237" t="str">
        <v xml:space="preserve">0 | </v>
      </c>
      <c r="CT237" t="str">
        <v xml:space="preserve">0 | </v>
      </c>
      <c r="CU237" t="str">
        <v xml:space="preserve">0 | </v>
      </c>
      <c r="CV237" t="str">
        <v xml:space="preserve">0 | </v>
      </c>
      <c r="CW237" t="str">
        <v xml:space="preserve">0 | </v>
      </c>
      <c r="CX237" t="str">
        <v xml:space="preserve">0 | </v>
      </c>
      <c r="DQ237" cm="1">
        <f t="array" ref="DQ237:HM237">TRANSPOSE(_xlfn._xlws.SORT(_xlfn._xlws.FILTER(initialConditions[initial_conditions_level],initialConditions[experiment_ID]=A237)))</f>
        <v>0</v>
      </c>
      <c r="DR237">
        <v>0</v>
      </c>
      <c r="DS237">
        <v>0</v>
      </c>
      <c r="DT237">
        <v>0</v>
      </c>
      <c r="DU237">
        <v>0</v>
      </c>
      <c r="DV237">
        <v>0</v>
      </c>
      <c r="DW237">
        <v>0</v>
      </c>
      <c r="DX237">
        <v>0</v>
      </c>
      <c r="DY237">
        <v>0</v>
      </c>
      <c r="DZ237">
        <v>0</v>
      </c>
      <c r="EA237">
        <v>0</v>
      </c>
      <c r="EB237">
        <v>0</v>
      </c>
      <c r="EC237">
        <v>0</v>
      </c>
      <c r="ED237">
        <v>0</v>
      </c>
      <c r="EE237">
        <v>0</v>
      </c>
      <c r="EF237">
        <v>0</v>
      </c>
      <c r="EG237">
        <v>0</v>
      </c>
      <c r="EH237">
        <v>0</v>
      </c>
      <c r="EI237">
        <v>0</v>
      </c>
      <c r="EJ237">
        <v>0</v>
      </c>
      <c r="EK237">
        <v>0</v>
      </c>
      <c r="EL237">
        <v>0</v>
      </c>
      <c r="EM237">
        <v>0</v>
      </c>
      <c r="EN237">
        <v>0</v>
      </c>
      <c r="EO237">
        <v>0</v>
      </c>
      <c r="EP237">
        <v>0</v>
      </c>
      <c r="EQ237">
        <v>0</v>
      </c>
      <c r="ER237">
        <v>0</v>
      </c>
      <c r="ES237">
        <v>0</v>
      </c>
      <c r="ET237">
        <v>0</v>
      </c>
      <c r="EU237">
        <v>0</v>
      </c>
      <c r="EV237">
        <v>0</v>
      </c>
      <c r="EW237">
        <v>0</v>
      </c>
      <c r="EX237">
        <v>0</v>
      </c>
      <c r="EY237">
        <v>0</v>
      </c>
      <c r="EZ237">
        <v>0</v>
      </c>
      <c r="FA237">
        <v>0</v>
      </c>
      <c r="FB237">
        <v>0</v>
      </c>
      <c r="FC237">
        <v>0</v>
      </c>
      <c r="FD237">
        <v>0</v>
      </c>
      <c r="FE237">
        <v>0</v>
      </c>
      <c r="FF237">
        <v>0</v>
      </c>
      <c r="FG237">
        <v>0</v>
      </c>
      <c r="FH237">
        <v>0</v>
      </c>
      <c r="FI237">
        <v>0</v>
      </c>
      <c r="FJ237">
        <v>0</v>
      </c>
      <c r="FK237">
        <v>0</v>
      </c>
      <c r="FL237">
        <v>0</v>
      </c>
      <c r="FM237">
        <v>0</v>
      </c>
      <c r="FN237">
        <v>0</v>
      </c>
      <c r="FO237">
        <v>0</v>
      </c>
      <c r="FP237">
        <v>0</v>
      </c>
      <c r="FQ237">
        <v>0</v>
      </c>
      <c r="FR237">
        <v>0</v>
      </c>
      <c r="FS237">
        <v>0</v>
      </c>
      <c r="FT237">
        <v>0</v>
      </c>
      <c r="FU237">
        <v>0</v>
      </c>
      <c r="FV237">
        <v>0</v>
      </c>
      <c r="FW237">
        <v>0</v>
      </c>
      <c r="FX237">
        <v>0</v>
      </c>
      <c r="FY237">
        <v>0</v>
      </c>
      <c r="FZ237">
        <v>0</v>
      </c>
      <c r="GA237">
        <v>0</v>
      </c>
      <c r="GB237">
        <v>0</v>
      </c>
      <c r="GC237">
        <v>0</v>
      </c>
      <c r="GD237">
        <v>0</v>
      </c>
      <c r="GE237">
        <v>0</v>
      </c>
      <c r="GF237">
        <v>0</v>
      </c>
      <c r="GG237">
        <v>0</v>
      </c>
      <c r="GH237">
        <v>0</v>
      </c>
      <c r="GI237">
        <v>0</v>
      </c>
      <c r="GJ237">
        <v>0</v>
      </c>
      <c r="GK237">
        <v>0</v>
      </c>
      <c r="GL237">
        <v>0</v>
      </c>
      <c r="GM237">
        <v>0</v>
      </c>
      <c r="GN237">
        <v>0</v>
      </c>
      <c r="GO237">
        <v>0</v>
      </c>
      <c r="GP237">
        <v>0</v>
      </c>
      <c r="GQ237">
        <v>0</v>
      </c>
      <c r="GR237">
        <v>0</v>
      </c>
      <c r="GS237">
        <v>0</v>
      </c>
      <c r="GT237">
        <v>0</v>
      </c>
      <c r="GU237">
        <v>0</v>
      </c>
      <c r="GV237">
        <v>0</v>
      </c>
      <c r="GW237">
        <v>0</v>
      </c>
      <c r="GX237">
        <v>0</v>
      </c>
      <c r="GY237">
        <v>0</v>
      </c>
      <c r="GZ237">
        <v>0</v>
      </c>
      <c r="HA237">
        <v>0</v>
      </c>
      <c r="HB237">
        <v>0</v>
      </c>
      <c r="HC237">
        <v>0</v>
      </c>
      <c r="HD237">
        <v>0</v>
      </c>
      <c r="HE237">
        <v>0</v>
      </c>
      <c r="HF237">
        <v>0</v>
      </c>
      <c r="HG237">
        <v>0</v>
      </c>
      <c r="HH237">
        <v>0</v>
      </c>
      <c r="HI237">
        <v>0</v>
      </c>
      <c r="HJ237">
        <v>0</v>
      </c>
      <c r="HK237">
        <v>0</v>
      </c>
      <c r="HL237">
        <v>0</v>
      </c>
      <c r="HM237" t="str">
        <v/>
      </c>
    </row>
    <row r="238" spans="2:221" x14ac:dyDescent="0.35">
      <c r="B238" t="str" cm="1">
        <f t="array" ref="B238:CX238">TRANSPOSE(_xlfn._xlws.SORT(_xlfn._xlws.FILTER(initialConditions[initial_conditions_level]&amp;" | "&amp;initialConditions[initial_conditions_name],initialConditions[experiment_ID]=A238)))</f>
        <v xml:space="preserve"> | </v>
      </c>
      <c r="C238" t="str">
        <v xml:space="preserve">0 | </v>
      </c>
      <c r="D238" t="str">
        <v xml:space="preserve">0 | </v>
      </c>
      <c r="E238" t="str">
        <v xml:space="preserve">0 | </v>
      </c>
      <c r="F238" t="str">
        <v xml:space="preserve">0 | </v>
      </c>
      <c r="G238" t="str">
        <v xml:space="preserve">0 | </v>
      </c>
      <c r="H238" t="str">
        <v xml:space="preserve">0 | </v>
      </c>
      <c r="I238" t="str">
        <v xml:space="preserve">0 | </v>
      </c>
      <c r="J238" t="str">
        <v xml:space="preserve">0 | </v>
      </c>
      <c r="K238" t="str">
        <v xml:space="preserve">0 | </v>
      </c>
      <c r="L238" t="str">
        <v xml:space="preserve">0 | </v>
      </c>
      <c r="M238" t="str">
        <v xml:space="preserve">0 | </v>
      </c>
      <c r="N238" t="str">
        <v xml:space="preserve">0 | </v>
      </c>
      <c r="O238" t="str">
        <v xml:space="preserve">0 | </v>
      </c>
      <c r="P238" t="str">
        <v xml:space="preserve">0 | </v>
      </c>
      <c r="Q238" t="str">
        <v xml:space="preserve">0 | </v>
      </c>
      <c r="R238" t="str">
        <v xml:space="preserve">0 | </v>
      </c>
      <c r="S238" t="str">
        <v xml:space="preserve">0 | </v>
      </c>
      <c r="T238" t="str">
        <v xml:space="preserve">0 | </v>
      </c>
      <c r="U238" t="str">
        <v xml:space="preserve">0 | </v>
      </c>
      <c r="V238" t="str">
        <v xml:space="preserve">0 | </v>
      </c>
      <c r="W238" t="str">
        <v xml:space="preserve">0 | </v>
      </c>
      <c r="X238" t="str">
        <v xml:space="preserve">0 | </v>
      </c>
      <c r="Y238" t="str">
        <v xml:space="preserve">0 | </v>
      </c>
      <c r="Z238" t="str">
        <v xml:space="preserve">0 | </v>
      </c>
      <c r="AA238" t="str">
        <v xml:space="preserve">0 | </v>
      </c>
      <c r="AB238" t="str">
        <v xml:space="preserve">0 | </v>
      </c>
      <c r="AC238" t="str">
        <v xml:space="preserve">0 | </v>
      </c>
      <c r="AD238" t="str">
        <v xml:space="preserve">0 | </v>
      </c>
      <c r="AE238" t="str">
        <v xml:space="preserve">0 | </v>
      </c>
      <c r="AF238" t="str">
        <v xml:space="preserve">0 | </v>
      </c>
      <c r="AG238" t="str">
        <v xml:space="preserve">0 | </v>
      </c>
      <c r="AH238" t="str">
        <v xml:space="preserve">0 | </v>
      </c>
      <c r="AI238" t="str">
        <v xml:space="preserve">0 | </v>
      </c>
      <c r="AJ238" t="str">
        <v xml:space="preserve">0 | </v>
      </c>
      <c r="AK238" t="str">
        <v xml:space="preserve">0 | </v>
      </c>
      <c r="AL238" t="str">
        <v xml:space="preserve">0 | </v>
      </c>
      <c r="AM238" t="str">
        <v xml:space="preserve">0 | </v>
      </c>
      <c r="AN238" t="str">
        <v xml:space="preserve">0 | </v>
      </c>
      <c r="AO238" t="str">
        <v xml:space="preserve">0 | </v>
      </c>
      <c r="AP238" t="str">
        <v xml:space="preserve">0 | </v>
      </c>
      <c r="AQ238" t="str">
        <v xml:space="preserve">0 | </v>
      </c>
      <c r="AR238" t="str">
        <v xml:space="preserve">0 | </v>
      </c>
      <c r="AS238" t="str">
        <v xml:space="preserve">0 | </v>
      </c>
      <c r="AT238" t="str">
        <v xml:space="preserve">0 | </v>
      </c>
      <c r="AU238" t="str">
        <v xml:space="preserve">0 | </v>
      </c>
      <c r="AV238" t="str">
        <v xml:space="preserve">0 | </v>
      </c>
      <c r="AW238" t="str">
        <v xml:space="preserve">0 | </v>
      </c>
      <c r="AX238" t="str">
        <v xml:space="preserve">0 | </v>
      </c>
      <c r="AY238" t="str">
        <v xml:space="preserve">0 | </v>
      </c>
      <c r="AZ238" t="str">
        <v xml:space="preserve">0 | </v>
      </c>
      <c r="BA238" t="str">
        <v xml:space="preserve">0 | </v>
      </c>
      <c r="BB238" t="str">
        <v xml:space="preserve">0 | </v>
      </c>
      <c r="BC238" t="str">
        <v xml:space="preserve">0 | </v>
      </c>
      <c r="BD238" t="str">
        <v xml:space="preserve">0 | </v>
      </c>
      <c r="BE238" t="str">
        <v xml:space="preserve">0 | </v>
      </c>
      <c r="BF238" t="str">
        <v xml:space="preserve">0 | </v>
      </c>
      <c r="BG238" t="str">
        <v xml:space="preserve">0 | </v>
      </c>
      <c r="BH238" t="str">
        <v xml:space="preserve">0 | </v>
      </c>
      <c r="BI238" t="str">
        <v xml:space="preserve">0 | </v>
      </c>
      <c r="BJ238" t="str">
        <v xml:space="preserve">0 | </v>
      </c>
      <c r="BK238" t="str">
        <v xml:space="preserve">0 | </v>
      </c>
      <c r="BL238" t="str">
        <v xml:space="preserve">0 | </v>
      </c>
      <c r="BM238" t="str">
        <v xml:space="preserve">0 | </v>
      </c>
      <c r="BN238" t="str">
        <v xml:space="preserve">0 | </v>
      </c>
      <c r="BO238" t="str">
        <v xml:space="preserve">0 | </v>
      </c>
      <c r="BP238" t="str">
        <v xml:space="preserve">0 | </v>
      </c>
      <c r="BQ238" t="str">
        <v xml:space="preserve">0 | </v>
      </c>
      <c r="BR238" t="str">
        <v xml:space="preserve">0 | </v>
      </c>
      <c r="BS238" t="str">
        <v xml:space="preserve">0 | </v>
      </c>
      <c r="BT238" t="str">
        <v xml:space="preserve">0 | </v>
      </c>
      <c r="BU238" t="str">
        <v xml:space="preserve">0 | </v>
      </c>
      <c r="BV238" t="str">
        <v xml:space="preserve">0 | </v>
      </c>
      <c r="BW238" t="str">
        <v xml:space="preserve">0 | </v>
      </c>
      <c r="BX238" t="str">
        <v xml:space="preserve">0 | </v>
      </c>
      <c r="BY238" t="str">
        <v xml:space="preserve">0 | </v>
      </c>
      <c r="BZ238" t="str">
        <v xml:space="preserve">0 | </v>
      </c>
      <c r="CA238" t="str">
        <v xml:space="preserve">0 | </v>
      </c>
      <c r="CB238" t="str">
        <v xml:space="preserve">0 | </v>
      </c>
      <c r="CC238" t="str">
        <v xml:space="preserve">0 | </v>
      </c>
      <c r="CD238" t="str">
        <v xml:space="preserve">0 | </v>
      </c>
      <c r="CE238" t="str">
        <v xml:space="preserve">0 | </v>
      </c>
      <c r="CF238" t="str">
        <v xml:space="preserve">0 | </v>
      </c>
      <c r="CG238" t="str">
        <v xml:space="preserve">0 | </v>
      </c>
      <c r="CH238" t="str">
        <v xml:space="preserve">0 | </v>
      </c>
      <c r="CI238" t="str">
        <v xml:space="preserve">0 | </v>
      </c>
      <c r="CJ238" t="str">
        <v xml:space="preserve">0 | </v>
      </c>
      <c r="CK238" t="str">
        <v xml:space="preserve">0 | </v>
      </c>
      <c r="CL238" t="str">
        <v xml:space="preserve">0 | </v>
      </c>
      <c r="CM238" t="str">
        <v xml:space="preserve">0 | </v>
      </c>
      <c r="CN238" t="str">
        <v xml:space="preserve">0 | </v>
      </c>
      <c r="CO238" t="str">
        <v xml:space="preserve">0 | </v>
      </c>
      <c r="CP238" t="str">
        <v xml:space="preserve">0 | </v>
      </c>
      <c r="CQ238" t="str">
        <v xml:space="preserve">0 | </v>
      </c>
      <c r="CR238" t="str">
        <v xml:space="preserve">0 | </v>
      </c>
      <c r="CS238" t="str">
        <v xml:space="preserve">0 | </v>
      </c>
      <c r="CT238" t="str">
        <v xml:space="preserve">0 | </v>
      </c>
      <c r="CU238" t="str">
        <v xml:space="preserve">0 | </v>
      </c>
      <c r="CV238" t="str">
        <v xml:space="preserve">0 | </v>
      </c>
      <c r="CW238" t="str">
        <v xml:space="preserve">0 | </v>
      </c>
      <c r="CX238" t="str">
        <v xml:space="preserve">0 | </v>
      </c>
      <c r="DQ238" cm="1">
        <f t="array" ref="DQ238:HM238">TRANSPOSE(_xlfn._xlws.SORT(_xlfn._xlws.FILTER(initialConditions[initial_conditions_level],initialConditions[experiment_ID]=A238)))</f>
        <v>0</v>
      </c>
      <c r="DR238">
        <v>0</v>
      </c>
      <c r="DS238">
        <v>0</v>
      </c>
      <c r="DT238">
        <v>0</v>
      </c>
      <c r="DU238">
        <v>0</v>
      </c>
      <c r="DV238">
        <v>0</v>
      </c>
      <c r="DW238">
        <v>0</v>
      </c>
      <c r="DX238">
        <v>0</v>
      </c>
      <c r="DY238">
        <v>0</v>
      </c>
      <c r="DZ238">
        <v>0</v>
      </c>
      <c r="EA238">
        <v>0</v>
      </c>
      <c r="EB238">
        <v>0</v>
      </c>
      <c r="EC238">
        <v>0</v>
      </c>
      <c r="ED238">
        <v>0</v>
      </c>
      <c r="EE238">
        <v>0</v>
      </c>
      <c r="EF238">
        <v>0</v>
      </c>
      <c r="EG238">
        <v>0</v>
      </c>
      <c r="EH238">
        <v>0</v>
      </c>
      <c r="EI238">
        <v>0</v>
      </c>
      <c r="EJ238">
        <v>0</v>
      </c>
      <c r="EK238">
        <v>0</v>
      </c>
      <c r="EL238">
        <v>0</v>
      </c>
      <c r="EM238">
        <v>0</v>
      </c>
      <c r="EN238">
        <v>0</v>
      </c>
      <c r="EO238">
        <v>0</v>
      </c>
      <c r="EP238">
        <v>0</v>
      </c>
      <c r="EQ238">
        <v>0</v>
      </c>
      <c r="ER238">
        <v>0</v>
      </c>
      <c r="ES238">
        <v>0</v>
      </c>
      <c r="ET238">
        <v>0</v>
      </c>
      <c r="EU238">
        <v>0</v>
      </c>
      <c r="EV238">
        <v>0</v>
      </c>
      <c r="EW238">
        <v>0</v>
      </c>
      <c r="EX238">
        <v>0</v>
      </c>
      <c r="EY238">
        <v>0</v>
      </c>
      <c r="EZ238">
        <v>0</v>
      </c>
      <c r="FA238">
        <v>0</v>
      </c>
      <c r="FB238">
        <v>0</v>
      </c>
      <c r="FC238">
        <v>0</v>
      </c>
      <c r="FD238">
        <v>0</v>
      </c>
      <c r="FE238">
        <v>0</v>
      </c>
      <c r="FF238">
        <v>0</v>
      </c>
      <c r="FG238">
        <v>0</v>
      </c>
      <c r="FH238">
        <v>0</v>
      </c>
      <c r="FI238">
        <v>0</v>
      </c>
      <c r="FJ238">
        <v>0</v>
      </c>
      <c r="FK238">
        <v>0</v>
      </c>
      <c r="FL238">
        <v>0</v>
      </c>
      <c r="FM238">
        <v>0</v>
      </c>
      <c r="FN238">
        <v>0</v>
      </c>
      <c r="FO238">
        <v>0</v>
      </c>
      <c r="FP238">
        <v>0</v>
      </c>
      <c r="FQ238">
        <v>0</v>
      </c>
      <c r="FR238">
        <v>0</v>
      </c>
      <c r="FS238">
        <v>0</v>
      </c>
      <c r="FT238">
        <v>0</v>
      </c>
      <c r="FU238">
        <v>0</v>
      </c>
      <c r="FV238">
        <v>0</v>
      </c>
      <c r="FW238">
        <v>0</v>
      </c>
      <c r="FX238">
        <v>0</v>
      </c>
      <c r="FY238">
        <v>0</v>
      </c>
      <c r="FZ238">
        <v>0</v>
      </c>
      <c r="GA238">
        <v>0</v>
      </c>
      <c r="GB238">
        <v>0</v>
      </c>
      <c r="GC238">
        <v>0</v>
      </c>
      <c r="GD238">
        <v>0</v>
      </c>
      <c r="GE238">
        <v>0</v>
      </c>
      <c r="GF238">
        <v>0</v>
      </c>
      <c r="GG238">
        <v>0</v>
      </c>
      <c r="GH238">
        <v>0</v>
      </c>
      <c r="GI238">
        <v>0</v>
      </c>
      <c r="GJ238">
        <v>0</v>
      </c>
      <c r="GK238">
        <v>0</v>
      </c>
      <c r="GL238">
        <v>0</v>
      </c>
      <c r="GM238">
        <v>0</v>
      </c>
      <c r="GN238">
        <v>0</v>
      </c>
      <c r="GO238">
        <v>0</v>
      </c>
      <c r="GP238">
        <v>0</v>
      </c>
      <c r="GQ238">
        <v>0</v>
      </c>
      <c r="GR238">
        <v>0</v>
      </c>
      <c r="GS238">
        <v>0</v>
      </c>
      <c r="GT238">
        <v>0</v>
      </c>
      <c r="GU238">
        <v>0</v>
      </c>
      <c r="GV238">
        <v>0</v>
      </c>
      <c r="GW238">
        <v>0</v>
      </c>
      <c r="GX238">
        <v>0</v>
      </c>
      <c r="GY238">
        <v>0</v>
      </c>
      <c r="GZ238">
        <v>0</v>
      </c>
      <c r="HA238">
        <v>0</v>
      </c>
      <c r="HB238">
        <v>0</v>
      </c>
      <c r="HC238">
        <v>0</v>
      </c>
      <c r="HD238">
        <v>0</v>
      </c>
      <c r="HE238">
        <v>0</v>
      </c>
      <c r="HF238">
        <v>0</v>
      </c>
      <c r="HG238">
        <v>0</v>
      </c>
      <c r="HH238">
        <v>0</v>
      </c>
      <c r="HI238">
        <v>0</v>
      </c>
      <c r="HJ238">
        <v>0</v>
      </c>
      <c r="HK238">
        <v>0</v>
      </c>
      <c r="HL238">
        <v>0</v>
      </c>
      <c r="HM238" t="str">
        <v/>
      </c>
    </row>
    <row r="239" spans="2:221" x14ac:dyDescent="0.35">
      <c r="B239" t="str" cm="1">
        <f t="array" ref="B239:CX239">TRANSPOSE(_xlfn._xlws.SORT(_xlfn._xlws.FILTER(initialConditions[initial_conditions_level]&amp;" | "&amp;initialConditions[initial_conditions_name],initialConditions[experiment_ID]=A239)))</f>
        <v xml:space="preserve"> | </v>
      </c>
      <c r="C239" t="str">
        <v xml:space="preserve">0 | </v>
      </c>
      <c r="D239" t="str">
        <v xml:space="preserve">0 | </v>
      </c>
      <c r="E239" t="str">
        <v xml:space="preserve">0 | </v>
      </c>
      <c r="F239" t="str">
        <v xml:space="preserve">0 | </v>
      </c>
      <c r="G239" t="str">
        <v xml:space="preserve">0 | </v>
      </c>
      <c r="H239" t="str">
        <v xml:space="preserve">0 | </v>
      </c>
      <c r="I239" t="str">
        <v xml:space="preserve">0 | </v>
      </c>
      <c r="J239" t="str">
        <v xml:space="preserve">0 | </v>
      </c>
      <c r="K239" t="str">
        <v xml:space="preserve">0 | </v>
      </c>
      <c r="L239" t="str">
        <v xml:space="preserve">0 | </v>
      </c>
      <c r="M239" t="str">
        <v xml:space="preserve">0 | </v>
      </c>
      <c r="N239" t="str">
        <v xml:space="preserve">0 | </v>
      </c>
      <c r="O239" t="str">
        <v xml:space="preserve">0 | </v>
      </c>
      <c r="P239" t="str">
        <v xml:space="preserve">0 | </v>
      </c>
      <c r="Q239" t="str">
        <v xml:space="preserve">0 | </v>
      </c>
      <c r="R239" t="str">
        <v xml:space="preserve">0 | </v>
      </c>
      <c r="S239" t="str">
        <v xml:space="preserve">0 | </v>
      </c>
      <c r="T239" t="str">
        <v xml:space="preserve">0 | </v>
      </c>
      <c r="U239" t="str">
        <v xml:space="preserve">0 | </v>
      </c>
      <c r="V239" t="str">
        <v xml:space="preserve">0 | </v>
      </c>
      <c r="W239" t="str">
        <v xml:space="preserve">0 | </v>
      </c>
      <c r="X239" t="str">
        <v xml:space="preserve">0 | </v>
      </c>
      <c r="Y239" t="str">
        <v xml:space="preserve">0 | </v>
      </c>
      <c r="Z239" t="str">
        <v xml:space="preserve">0 | </v>
      </c>
      <c r="AA239" t="str">
        <v xml:space="preserve">0 | </v>
      </c>
      <c r="AB239" t="str">
        <v xml:space="preserve">0 | </v>
      </c>
      <c r="AC239" t="str">
        <v xml:space="preserve">0 | </v>
      </c>
      <c r="AD239" t="str">
        <v xml:space="preserve">0 | </v>
      </c>
      <c r="AE239" t="str">
        <v xml:space="preserve">0 | </v>
      </c>
      <c r="AF239" t="str">
        <v xml:space="preserve">0 | </v>
      </c>
      <c r="AG239" t="str">
        <v xml:space="preserve">0 | </v>
      </c>
      <c r="AH239" t="str">
        <v xml:space="preserve">0 | </v>
      </c>
      <c r="AI239" t="str">
        <v xml:space="preserve">0 | </v>
      </c>
      <c r="AJ239" t="str">
        <v xml:space="preserve">0 | </v>
      </c>
      <c r="AK239" t="str">
        <v xml:space="preserve">0 | </v>
      </c>
      <c r="AL239" t="str">
        <v xml:space="preserve">0 | </v>
      </c>
      <c r="AM239" t="str">
        <v xml:space="preserve">0 | </v>
      </c>
      <c r="AN239" t="str">
        <v xml:space="preserve">0 | </v>
      </c>
      <c r="AO239" t="str">
        <v xml:space="preserve">0 | </v>
      </c>
      <c r="AP239" t="str">
        <v xml:space="preserve">0 | </v>
      </c>
      <c r="AQ239" t="str">
        <v xml:space="preserve">0 | </v>
      </c>
      <c r="AR239" t="str">
        <v xml:space="preserve">0 | </v>
      </c>
      <c r="AS239" t="str">
        <v xml:space="preserve">0 | </v>
      </c>
      <c r="AT239" t="str">
        <v xml:space="preserve">0 | </v>
      </c>
      <c r="AU239" t="str">
        <v xml:space="preserve">0 | </v>
      </c>
      <c r="AV239" t="str">
        <v xml:space="preserve">0 | </v>
      </c>
      <c r="AW239" t="str">
        <v xml:space="preserve">0 | </v>
      </c>
      <c r="AX239" t="str">
        <v xml:space="preserve">0 | </v>
      </c>
      <c r="AY239" t="str">
        <v xml:space="preserve">0 | </v>
      </c>
      <c r="AZ239" t="str">
        <v xml:space="preserve">0 | </v>
      </c>
      <c r="BA239" t="str">
        <v xml:space="preserve">0 | </v>
      </c>
      <c r="BB239" t="str">
        <v xml:space="preserve">0 | </v>
      </c>
      <c r="BC239" t="str">
        <v xml:space="preserve">0 | </v>
      </c>
      <c r="BD239" t="str">
        <v xml:space="preserve">0 | </v>
      </c>
      <c r="BE239" t="str">
        <v xml:space="preserve">0 | </v>
      </c>
      <c r="BF239" t="str">
        <v xml:space="preserve">0 | </v>
      </c>
      <c r="BG239" t="str">
        <v xml:space="preserve">0 | </v>
      </c>
      <c r="BH239" t="str">
        <v xml:space="preserve">0 | </v>
      </c>
      <c r="BI239" t="str">
        <v xml:space="preserve">0 | </v>
      </c>
      <c r="BJ239" t="str">
        <v xml:space="preserve">0 | </v>
      </c>
      <c r="BK239" t="str">
        <v xml:space="preserve">0 | </v>
      </c>
      <c r="BL239" t="str">
        <v xml:space="preserve">0 | </v>
      </c>
      <c r="BM239" t="str">
        <v xml:space="preserve">0 | </v>
      </c>
      <c r="BN239" t="str">
        <v xml:space="preserve">0 | </v>
      </c>
      <c r="BO239" t="str">
        <v xml:space="preserve">0 | </v>
      </c>
      <c r="BP239" t="str">
        <v xml:space="preserve">0 | </v>
      </c>
      <c r="BQ239" t="str">
        <v xml:space="preserve">0 | </v>
      </c>
      <c r="BR239" t="str">
        <v xml:space="preserve">0 | </v>
      </c>
      <c r="BS239" t="str">
        <v xml:space="preserve">0 | </v>
      </c>
      <c r="BT239" t="str">
        <v xml:space="preserve">0 | </v>
      </c>
      <c r="BU239" t="str">
        <v xml:space="preserve">0 | </v>
      </c>
      <c r="BV239" t="str">
        <v xml:space="preserve">0 | </v>
      </c>
      <c r="BW239" t="str">
        <v xml:space="preserve">0 | </v>
      </c>
      <c r="BX239" t="str">
        <v xml:space="preserve">0 | </v>
      </c>
      <c r="BY239" t="str">
        <v xml:space="preserve">0 | </v>
      </c>
      <c r="BZ239" t="str">
        <v xml:space="preserve">0 | </v>
      </c>
      <c r="CA239" t="str">
        <v xml:space="preserve">0 | </v>
      </c>
      <c r="CB239" t="str">
        <v xml:space="preserve">0 | </v>
      </c>
      <c r="CC239" t="str">
        <v xml:space="preserve">0 | </v>
      </c>
      <c r="CD239" t="str">
        <v xml:space="preserve">0 | </v>
      </c>
      <c r="CE239" t="str">
        <v xml:space="preserve">0 | </v>
      </c>
      <c r="CF239" t="str">
        <v xml:space="preserve">0 | </v>
      </c>
      <c r="CG239" t="str">
        <v xml:space="preserve">0 | </v>
      </c>
      <c r="CH239" t="str">
        <v xml:space="preserve">0 | </v>
      </c>
      <c r="CI239" t="str">
        <v xml:space="preserve">0 | </v>
      </c>
      <c r="CJ239" t="str">
        <v xml:space="preserve">0 | </v>
      </c>
      <c r="CK239" t="str">
        <v xml:space="preserve">0 | </v>
      </c>
      <c r="CL239" t="str">
        <v xml:space="preserve">0 | </v>
      </c>
      <c r="CM239" t="str">
        <v xml:space="preserve">0 | </v>
      </c>
      <c r="CN239" t="str">
        <v xml:space="preserve">0 | </v>
      </c>
      <c r="CO239" t="str">
        <v xml:space="preserve">0 | </v>
      </c>
      <c r="CP239" t="str">
        <v xml:space="preserve">0 | </v>
      </c>
      <c r="CQ239" t="str">
        <v xml:space="preserve">0 | </v>
      </c>
      <c r="CR239" t="str">
        <v xml:space="preserve">0 | </v>
      </c>
      <c r="CS239" t="str">
        <v xml:space="preserve">0 | </v>
      </c>
      <c r="CT239" t="str">
        <v xml:space="preserve">0 | </v>
      </c>
      <c r="CU239" t="str">
        <v xml:space="preserve">0 | </v>
      </c>
      <c r="CV239" t="str">
        <v xml:space="preserve">0 | </v>
      </c>
      <c r="CW239" t="str">
        <v xml:space="preserve">0 | </v>
      </c>
      <c r="CX239" t="str">
        <v xml:space="preserve">0 | </v>
      </c>
      <c r="DQ239" cm="1">
        <f t="array" ref="DQ239:HM239">TRANSPOSE(_xlfn._xlws.SORT(_xlfn._xlws.FILTER(initialConditions[initial_conditions_level],initialConditions[experiment_ID]=A239)))</f>
        <v>0</v>
      </c>
      <c r="DR239">
        <v>0</v>
      </c>
      <c r="DS239">
        <v>0</v>
      </c>
      <c r="DT239">
        <v>0</v>
      </c>
      <c r="DU239">
        <v>0</v>
      </c>
      <c r="DV239">
        <v>0</v>
      </c>
      <c r="DW239">
        <v>0</v>
      </c>
      <c r="DX239">
        <v>0</v>
      </c>
      <c r="DY239">
        <v>0</v>
      </c>
      <c r="DZ239">
        <v>0</v>
      </c>
      <c r="EA239">
        <v>0</v>
      </c>
      <c r="EB239">
        <v>0</v>
      </c>
      <c r="EC239">
        <v>0</v>
      </c>
      <c r="ED239">
        <v>0</v>
      </c>
      <c r="EE239">
        <v>0</v>
      </c>
      <c r="EF239">
        <v>0</v>
      </c>
      <c r="EG239">
        <v>0</v>
      </c>
      <c r="EH239">
        <v>0</v>
      </c>
      <c r="EI239">
        <v>0</v>
      </c>
      <c r="EJ239">
        <v>0</v>
      </c>
      <c r="EK239">
        <v>0</v>
      </c>
      <c r="EL239">
        <v>0</v>
      </c>
      <c r="EM239">
        <v>0</v>
      </c>
      <c r="EN239">
        <v>0</v>
      </c>
      <c r="EO239">
        <v>0</v>
      </c>
      <c r="EP239">
        <v>0</v>
      </c>
      <c r="EQ239">
        <v>0</v>
      </c>
      <c r="ER239">
        <v>0</v>
      </c>
      <c r="ES239">
        <v>0</v>
      </c>
      <c r="ET239">
        <v>0</v>
      </c>
      <c r="EU239">
        <v>0</v>
      </c>
      <c r="EV239">
        <v>0</v>
      </c>
      <c r="EW239">
        <v>0</v>
      </c>
      <c r="EX239">
        <v>0</v>
      </c>
      <c r="EY239">
        <v>0</v>
      </c>
      <c r="EZ239">
        <v>0</v>
      </c>
      <c r="FA239">
        <v>0</v>
      </c>
      <c r="FB239">
        <v>0</v>
      </c>
      <c r="FC239">
        <v>0</v>
      </c>
      <c r="FD239">
        <v>0</v>
      </c>
      <c r="FE239">
        <v>0</v>
      </c>
      <c r="FF239">
        <v>0</v>
      </c>
      <c r="FG239">
        <v>0</v>
      </c>
      <c r="FH239">
        <v>0</v>
      </c>
      <c r="FI239">
        <v>0</v>
      </c>
      <c r="FJ239">
        <v>0</v>
      </c>
      <c r="FK239">
        <v>0</v>
      </c>
      <c r="FL239">
        <v>0</v>
      </c>
      <c r="FM239">
        <v>0</v>
      </c>
      <c r="FN239">
        <v>0</v>
      </c>
      <c r="FO239">
        <v>0</v>
      </c>
      <c r="FP239">
        <v>0</v>
      </c>
      <c r="FQ239">
        <v>0</v>
      </c>
      <c r="FR239">
        <v>0</v>
      </c>
      <c r="FS239">
        <v>0</v>
      </c>
      <c r="FT239">
        <v>0</v>
      </c>
      <c r="FU239">
        <v>0</v>
      </c>
      <c r="FV239">
        <v>0</v>
      </c>
      <c r="FW239">
        <v>0</v>
      </c>
      <c r="FX239">
        <v>0</v>
      </c>
      <c r="FY239">
        <v>0</v>
      </c>
      <c r="FZ239">
        <v>0</v>
      </c>
      <c r="GA239">
        <v>0</v>
      </c>
      <c r="GB239">
        <v>0</v>
      </c>
      <c r="GC239">
        <v>0</v>
      </c>
      <c r="GD239">
        <v>0</v>
      </c>
      <c r="GE239">
        <v>0</v>
      </c>
      <c r="GF239">
        <v>0</v>
      </c>
      <c r="GG239">
        <v>0</v>
      </c>
      <c r="GH239">
        <v>0</v>
      </c>
      <c r="GI239">
        <v>0</v>
      </c>
      <c r="GJ239">
        <v>0</v>
      </c>
      <c r="GK239">
        <v>0</v>
      </c>
      <c r="GL239">
        <v>0</v>
      </c>
      <c r="GM239">
        <v>0</v>
      </c>
      <c r="GN239">
        <v>0</v>
      </c>
      <c r="GO239">
        <v>0</v>
      </c>
      <c r="GP239">
        <v>0</v>
      </c>
      <c r="GQ239">
        <v>0</v>
      </c>
      <c r="GR239">
        <v>0</v>
      </c>
      <c r="GS239">
        <v>0</v>
      </c>
      <c r="GT239">
        <v>0</v>
      </c>
      <c r="GU239">
        <v>0</v>
      </c>
      <c r="GV239">
        <v>0</v>
      </c>
      <c r="GW239">
        <v>0</v>
      </c>
      <c r="GX239">
        <v>0</v>
      </c>
      <c r="GY239">
        <v>0</v>
      </c>
      <c r="GZ239">
        <v>0</v>
      </c>
      <c r="HA239">
        <v>0</v>
      </c>
      <c r="HB239">
        <v>0</v>
      </c>
      <c r="HC239">
        <v>0</v>
      </c>
      <c r="HD239">
        <v>0</v>
      </c>
      <c r="HE239">
        <v>0</v>
      </c>
      <c r="HF239">
        <v>0</v>
      </c>
      <c r="HG239">
        <v>0</v>
      </c>
      <c r="HH239">
        <v>0</v>
      </c>
      <c r="HI239">
        <v>0</v>
      </c>
      <c r="HJ239">
        <v>0</v>
      </c>
      <c r="HK239">
        <v>0</v>
      </c>
      <c r="HL239">
        <v>0</v>
      </c>
      <c r="HM239" t="str">
        <v/>
      </c>
    </row>
    <row r="240" spans="2:221" x14ac:dyDescent="0.35">
      <c r="B240" t="str" cm="1">
        <f t="array" ref="B240:CX240">TRANSPOSE(_xlfn._xlws.SORT(_xlfn._xlws.FILTER(initialConditions[initial_conditions_level]&amp;" | "&amp;initialConditions[initial_conditions_name],initialConditions[experiment_ID]=A240)))</f>
        <v xml:space="preserve"> | </v>
      </c>
      <c r="C240" t="str">
        <v xml:space="preserve">0 | </v>
      </c>
      <c r="D240" t="str">
        <v xml:space="preserve">0 | </v>
      </c>
      <c r="E240" t="str">
        <v xml:space="preserve">0 | </v>
      </c>
      <c r="F240" t="str">
        <v xml:space="preserve">0 | </v>
      </c>
      <c r="G240" t="str">
        <v xml:space="preserve">0 | </v>
      </c>
      <c r="H240" t="str">
        <v xml:space="preserve">0 | </v>
      </c>
      <c r="I240" t="str">
        <v xml:space="preserve">0 | </v>
      </c>
      <c r="J240" t="str">
        <v xml:space="preserve">0 | </v>
      </c>
      <c r="K240" t="str">
        <v xml:space="preserve">0 | </v>
      </c>
      <c r="L240" t="str">
        <v xml:space="preserve">0 | </v>
      </c>
      <c r="M240" t="str">
        <v xml:space="preserve">0 | </v>
      </c>
      <c r="N240" t="str">
        <v xml:space="preserve">0 | </v>
      </c>
      <c r="O240" t="str">
        <v xml:space="preserve">0 | </v>
      </c>
      <c r="P240" t="str">
        <v xml:space="preserve">0 | </v>
      </c>
      <c r="Q240" t="str">
        <v xml:space="preserve">0 | </v>
      </c>
      <c r="R240" t="str">
        <v xml:space="preserve">0 | </v>
      </c>
      <c r="S240" t="str">
        <v xml:space="preserve">0 | </v>
      </c>
      <c r="T240" t="str">
        <v xml:space="preserve">0 | </v>
      </c>
      <c r="U240" t="str">
        <v xml:space="preserve">0 | </v>
      </c>
      <c r="V240" t="str">
        <v xml:space="preserve">0 | </v>
      </c>
      <c r="W240" t="str">
        <v xml:space="preserve">0 | </v>
      </c>
      <c r="X240" t="str">
        <v xml:space="preserve">0 | </v>
      </c>
      <c r="Y240" t="str">
        <v xml:space="preserve">0 | </v>
      </c>
      <c r="Z240" t="str">
        <v xml:space="preserve">0 | </v>
      </c>
      <c r="AA240" t="str">
        <v xml:space="preserve">0 | </v>
      </c>
      <c r="AB240" t="str">
        <v xml:space="preserve">0 | </v>
      </c>
      <c r="AC240" t="str">
        <v xml:space="preserve">0 | </v>
      </c>
      <c r="AD240" t="str">
        <v xml:space="preserve">0 | </v>
      </c>
      <c r="AE240" t="str">
        <v xml:space="preserve">0 | </v>
      </c>
      <c r="AF240" t="str">
        <v xml:space="preserve">0 | </v>
      </c>
      <c r="AG240" t="str">
        <v xml:space="preserve">0 | </v>
      </c>
      <c r="AH240" t="str">
        <v xml:space="preserve">0 | </v>
      </c>
      <c r="AI240" t="str">
        <v xml:space="preserve">0 | </v>
      </c>
      <c r="AJ240" t="str">
        <v xml:space="preserve">0 | </v>
      </c>
      <c r="AK240" t="str">
        <v xml:space="preserve">0 | </v>
      </c>
      <c r="AL240" t="str">
        <v xml:space="preserve">0 | </v>
      </c>
      <c r="AM240" t="str">
        <v xml:space="preserve">0 | </v>
      </c>
      <c r="AN240" t="str">
        <v xml:space="preserve">0 | </v>
      </c>
      <c r="AO240" t="str">
        <v xml:space="preserve">0 | </v>
      </c>
      <c r="AP240" t="str">
        <v xml:space="preserve">0 | </v>
      </c>
      <c r="AQ240" t="str">
        <v xml:space="preserve">0 | </v>
      </c>
      <c r="AR240" t="str">
        <v xml:space="preserve">0 | </v>
      </c>
      <c r="AS240" t="str">
        <v xml:space="preserve">0 | </v>
      </c>
      <c r="AT240" t="str">
        <v xml:space="preserve">0 | </v>
      </c>
      <c r="AU240" t="str">
        <v xml:space="preserve">0 | </v>
      </c>
      <c r="AV240" t="str">
        <v xml:space="preserve">0 | </v>
      </c>
      <c r="AW240" t="str">
        <v xml:space="preserve">0 | </v>
      </c>
      <c r="AX240" t="str">
        <v xml:space="preserve">0 | </v>
      </c>
      <c r="AY240" t="str">
        <v xml:space="preserve">0 | </v>
      </c>
      <c r="AZ240" t="str">
        <v xml:space="preserve">0 | </v>
      </c>
      <c r="BA240" t="str">
        <v xml:space="preserve">0 | </v>
      </c>
      <c r="BB240" t="str">
        <v xml:space="preserve">0 | </v>
      </c>
      <c r="BC240" t="str">
        <v xml:space="preserve">0 | </v>
      </c>
      <c r="BD240" t="str">
        <v xml:space="preserve">0 | </v>
      </c>
      <c r="BE240" t="str">
        <v xml:space="preserve">0 | </v>
      </c>
      <c r="BF240" t="str">
        <v xml:space="preserve">0 | </v>
      </c>
      <c r="BG240" t="str">
        <v xml:space="preserve">0 | </v>
      </c>
      <c r="BH240" t="str">
        <v xml:space="preserve">0 | </v>
      </c>
      <c r="BI240" t="str">
        <v xml:space="preserve">0 | </v>
      </c>
      <c r="BJ240" t="str">
        <v xml:space="preserve">0 | </v>
      </c>
      <c r="BK240" t="str">
        <v xml:space="preserve">0 | </v>
      </c>
      <c r="BL240" t="str">
        <v xml:space="preserve">0 | </v>
      </c>
      <c r="BM240" t="str">
        <v xml:space="preserve">0 | </v>
      </c>
      <c r="BN240" t="str">
        <v xml:space="preserve">0 | </v>
      </c>
      <c r="BO240" t="str">
        <v xml:space="preserve">0 | </v>
      </c>
      <c r="BP240" t="str">
        <v xml:space="preserve">0 | </v>
      </c>
      <c r="BQ240" t="str">
        <v xml:space="preserve">0 | </v>
      </c>
      <c r="BR240" t="str">
        <v xml:space="preserve">0 | </v>
      </c>
      <c r="BS240" t="str">
        <v xml:space="preserve">0 | </v>
      </c>
      <c r="BT240" t="str">
        <v xml:space="preserve">0 | </v>
      </c>
      <c r="BU240" t="str">
        <v xml:space="preserve">0 | </v>
      </c>
      <c r="BV240" t="str">
        <v xml:space="preserve">0 | </v>
      </c>
      <c r="BW240" t="str">
        <v xml:space="preserve">0 | </v>
      </c>
      <c r="BX240" t="str">
        <v xml:space="preserve">0 | </v>
      </c>
      <c r="BY240" t="str">
        <v xml:space="preserve">0 | </v>
      </c>
      <c r="BZ240" t="str">
        <v xml:space="preserve">0 | </v>
      </c>
      <c r="CA240" t="str">
        <v xml:space="preserve">0 | </v>
      </c>
      <c r="CB240" t="str">
        <v xml:space="preserve">0 | </v>
      </c>
      <c r="CC240" t="str">
        <v xml:space="preserve">0 | </v>
      </c>
      <c r="CD240" t="str">
        <v xml:space="preserve">0 | </v>
      </c>
      <c r="CE240" t="str">
        <v xml:space="preserve">0 | </v>
      </c>
      <c r="CF240" t="str">
        <v xml:space="preserve">0 | </v>
      </c>
      <c r="CG240" t="str">
        <v xml:space="preserve">0 | </v>
      </c>
      <c r="CH240" t="str">
        <v xml:space="preserve">0 | </v>
      </c>
      <c r="CI240" t="str">
        <v xml:space="preserve">0 | </v>
      </c>
      <c r="CJ240" t="str">
        <v xml:space="preserve">0 | </v>
      </c>
      <c r="CK240" t="str">
        <v xml:space="preserve">0 | </v>
      </c>
      <c r="CL240" t="str">
        <v xml:space="preserve">0 | </v>
      </c>
      <c r="CM240" t="str">
        <v xml:space="preserve">0 | </v>
      </c>
      <c r="CN240" t="str">
        <v xml:space="preserve">0 | </v>
      </c>
      <c r="CO240" t="str">
        <v xml:space="preserve">0 | </v>
      </c>
      <c r="CP240" t="str">
        <v xml:space="preserve">0 | </v>
      </c>
      <c r="CQ240" t="str">
        <v xml:space="preserve">0 | </v>
      </c>
      <c r="CR240" t="str">
        <v xml:space="preserve">0 | </v>
      </c>
      <c r="CS240" t="str">
        <v xml:space="preserve">0 | </v>
      </c>
      <c r="CT240" t="str">
        <v xml:space="preserve">0 | </v>
      </c>
      <c r="CU240" t="str">
        <v xml:space="preserve">0 | </v>
      </c>
      <c r="CV240" t="str">
        <v xml:space="preserve">0 | </v>
      </c>
      <c r="CW240" t="str">
        <v xml:space="preserve">0 | </v>
      </c>
      <c r="CX240" t="str">
        <v xml:space="preserve">0 | </v>
      </c>
      <c r="DQ240" cm="1">
        <f t="array" ref="DQ240:HM240">TRANSPOSE(_xlfn._xlws.SORT(_xlfn._xlws.FILTER(initialConditions[initial_conditions_level],initialConditions[experiment_ID]=A240)))</f>
        <v>0</v>
      </c>
      <c r="DR240">
        <v>0</v>
      </c>
      <c r="DS240">
        <v>0</v>
      </c>
      <c r="DT240">
        <v>0</v>
      </c>
      <c r="DU240">
        <v>0</v>
      </c>
      <c r="DV240">
        <v>0</v>
      </c>
      <c r="DW240">
        <v>0</v>
      </c>
      <c r="DX240">
        <v>0</v>
      </c>
      <c r="DY240">
        <v>0</v>
      </c>
      <c r="DZ240">
        <v>0</v>
      </c>
      <c r="EA240">
        <v>0</v>
      </c>
      <c r="EB240">
        <v>0</v>
      </c>
      <c r="EC240">
        <v>0</v>
      </c>
      <c r="ED240">
        <v>0</v>
      </c>
      <c r="EE240">
        <v>0</v>
      </c>
      <c r="EF240">
        <v>0</v>
      </c>
      <c r="EG240">
        <v>0</v>
      </c>
      <c r="EH240">
        <v>0</v>
      </c>
      <c r="EI240">
        <v>0</v>
      </c>
      <c r="EJ240">
        <v>0</v>
      </c>
      <c r="EK240">
        <v>0</v>
      </c>
      <c r="EL240">
        <v>0</v>
      </c>
      <c r="EM240">
        <v>0</v>
      </c>
      <c r="EN240">
        <v>0</v>
      </c>
      <c r="EO240">
        <v>0</v>
      </c>
      <c r="EP240">
        <v>0</v>
      </c>
      <c r="EQ240">
        <v>0</v>
      </c>
      <c r="ER240">
        <v>0</v>
      </c>
      <c r="ES240">
        <v>0</v>
      </c>
      <c r="ET240">
        <v>0</v>
      </c>
      <c r="EU240">
        <v>0</v>
      </c>
      <c r="EV240">
        <v>0</v>
      </c>
      <c r="EW240">
        <v>0</v>
      </c>
      <c r="EX240">
        <v>0</v>
      </c>
      <c r="EY240">
        <v>0</v>
      </c>
      <c r="EZ240">
        <v>0</v>
      </c>
      <c r="FA240">
        <v>0</v>
      </c>
      <c r="FB240">
        <v>0</v>
      </c>
      <c r="FC240">
        <v>0</v>
      </c>
      <c r="FD240">
        <v>0</v>
      </c>
      <c r="FE240">
        <v>0</v>
      </c>
      <c r="FF240">
        <v>0</v>
      </c>
      <c r="FG240">
        <v>0</v>
      </c>
      <c r="FH240">
        <v>0</v>
      </c>
      <c r="FI240">
        <v>0</v>
      </c>
      <c r="FJ240">
        <v>0</v>
      </c>
      <c r="FK240">
        <v>0</v>
      </c>
      <c r="FL240">
        <v>0</v>
      </c>
      <c r="FM240">
        <v>0</v>
      </c>
      <c r="FN240">
        <v>0</v>
      </c>
      <c r="FO240">
        <v>0</v>
      </c>
      <c r="FP240">
        <v>0</v>
      </c>
      <c r="FQ240">
        <v>0</v>
      </c>
      <c r="FR240">
        <v>0</v>
      </c>
      <c r="FS240">
        <v>0</v>
      </c>
      <c r="FT240">
        <v>0</v>
      </c>
      <c r="FU240">
        <v>0</v>
      </c>
      <c r="FV240">
        <v>0</v>
      </c>
      <c r="FW240">
        <v>0</v>
      </c>
      <c r="FX240">
        <v>0</v>
      </c>
      <c r="FY240">
        <v>0</v>
      </c>
      <c r="FZ240">
        <v>0</v>
      </c>
      <c r="GA240">
        <v>0</v>
      </c>
      <c r="GB240">
        <v>0</v>
      </c>
      <c r="GC240">
        <v>0</v>
      </c>
      <c r="GD240">
        <v>0</v>
      </c>
      <c r="GE240">
        <v>0</v>
      </c>
      <c r="GF240">
        <v>0</v>
      </c>
      <c r="GG240">
        <v>0</v>
      </c>
      <c r="GH240">
        <v>0</v>
      </c>
      <c r="GI240">
        <v>0</v>
      </c>
      <c r="GJ240">
        <v>0</v>
      </c>
      <c r="GK240">
        <v>0</v>
      </c>
      <c r="GL240">
        <v>0</v>
      </c>
      <c r="GM240">
        <v>0</v>
      </c>
      <c r="GN240">
        <v>0</v>
      </c>
      <c r="GO240">
        <v>0</v>
      </c>
      <c r="GP240">
        <v>0</v>
      </c>
      <c r="GQ240">
        <v>0</v>
      </c>
      <c r="GR240">
        <v>0</v>
      </c>
      <c r="GS240">
        <v>0</v>
      </c>
      <c r="GT240">
        <v>0</v>
      </c>
      <c r="GU240">
        <v>0</v>
      </c>
      <c r="GV240">
        <v>0</v>
      </c>
      <c r="GW240">
        <v>0</v>
      </c>
      <c r="GX240">
        <v>0</v>
      </c>
      <c r="GY240">
        <v>0</v>
      </c>
      <c r="GZ240">
        <v>0</v>
      </c>
      <c r="HA240">
        <v>0</v>
      </c>
      <c r="HB240">
        <v>0</v>
      </c>
      <c r="HC240">
        <v>0</v>
      </c>
      <c r="HD240">
        <v>0</v>
      </c>
      <c r="HE240">
        <v>0</v>
      </c>
      <c r="HF240">
        <v>0</v>
      </c>
      <c r="HG240">
        <v>0</v>
      </c>
      <c r="HH240">
        <v>0</v>
      </c>
      <c r="HI240">
        <v>0</v>
      </c>
      <c r="HJ240">
        <v>0</v>
      </c>
      <c r="HK240">
        <v>0</v>
      </c>
      <c r="HL240">
        <v>0</v>
      </c>
      <c r="HM240" t="str">
        <v/>
      </c>
    </row>
    <row r="241" spans="2:221" x14ac:dyDescent="0.35">
      <c r="B241" t="str" cm="1">
        <f t="array" ref="B241:CX241">TRANSPOSE(_xlfn._xlws.SORT(_xlfn._xlws.FILTER(initialConditions[initial_conditions_level]&amp;" | "&amp;initialConditions[initial_conditions_name],initialConditions[experiment_ID]=A241)))</f>
        <v xml:space="preserve"> | </v>
      </c>
      <c r="C241" t="str">
        <v xml:space="preserve">0 | </v>
      </c>
      <c r="D241" t="str">
        <v xml:space="preserve">0 | </v>
      </c>
      <c r="E241" t="str">
        <v xml:space="preserve">0 | </v>
      </c>
      <c r="F241" t="str">
        <v xml:space="preserve">0 | </v>
      </c>
      <c r="G241" t="str">
        <v xml:space="preserve">0 | </v>
      </c>
      <c r="H241" t="str">
        <v xml:space="preserve">0 | </v>
      </c>
      <c r="I241" t="str">
        <v xml:space="preserve">0 | </v>
      </c>
      <c r="J241" t="str">
        <v xml:space="preserve">0 | </v>
      </c>
      <c r="K241" t="str">
        <v xml:space="preserve">0 | </v>
      </c>
      <c r="L241" t="str">
        <v xml:space="preserve">0 | </v>
      </c>
      <c r="M241" t="str">
        <v xml:space="preserve">0 | </v>
      </c>
      <c r="N241" t="str">
        <v xml:space="preserve">0 | </v>
      </c>
      <c r="O241" t="str">
        <v xml:space="preserve">0 | </v>
      </c>
      <c r="P241" t="str">
        <v xml:space="preserve">0 | </v>
      </c>
      <c r="Q241" t="str">
        <v xml:space="preserve">0 | </v>
      </c>
      <c r="R241" t="str">
        <v xml:space="preserve">0 | </v>
      </c>
      <c r="S241" t="str">
        <v xml:space="preserve">0 | </v>
      </c>
      <c r="T241" t="str">
        <v xml:space="preserve">0 | </v>
      </c>
      <c r="U241" t="str">
        <v xml:space="preserve">0 | </v>
      </c>
      <c r="V241" t="str">
        <v xml:space="preserve">0 | </v>
      </c>
      <c r="W241" t="str">
        <v xml:space="preserve">0 | </v>
      </c>
      <c r="X241" t="str">
        <v xml:space="preserve">0 | </v>
      </c>
      <c r="Y241" t="str">
        <v xml:space="preserve">0 | </v>
      </c>
      <c r="Z241" t="str">
        <v xml:space="preserve">0 | </v>
      </c>
      <c r="AA241" t="str">
        <v xml:space="preserve">0 | </v>
      </c>
      <c r="AB241" t="str">
        <v xml:space="preserve">0 | </v>
      </c>
      <c r="AC241" t="str">
        <v xml:space="preserve">0 | </v>
      </c>
      <c r="AD241" t="str">
        <v xml:space="preserve">0 | </v>
      </c>
      <c r="AE241" t="str">
        <v xml:space="preserve">0 | </v>
      </c>
      <c r="AF241" t="str">
        <v xml:space="preserve">0 | </v>
      </c>
      <c r="AG241" t="str">
        <v xml:space="preserve">0 | </v>
      </c>
      <c r="AH241" t="str">
        <v xml:space="preserve">0 | </v>
      </c>
      <c r="AI241" t="str">
        <v xml:space="preserve">0 | </v>
      </c>
      <c r="AJ241" t="str">
        <v xml:space="preserve">0 | </v>
      </c>
      <c r="AK241" t="str">
        <v xml:space="preserve">0 | </v>
      </c>
      <c r="AL241" t="str">
        <v xml:space="preserve">0 | </v>
      </c>
      <c r="AM241" t="str">
        <v xml:space="preserve">0 | </v>
      </c>
      <c r="AN241" t="str">
        <v xml:space="preserve">0 | </v>
      </c>
      <c r="AO241" t="str">
        <v xml:space="preserve">0 | </v>
      </c>
      <c r="AP241" t="str">
        <v xml:space="preserve">0 | </v>
      </c>
      <c r="AQ241" t="str">
        <v xml:space="preserve">0 | </v>
      </c>
      <c r="AR241" t="str">
        <v xml:space="preserve">0 | </v>
      </c>
      <c r="AS241" t="str">
        <v xml:space="preserve">0 | </v>
      </c>
      <c r="AT241" t="str">
        <v xml:space="preserve">0 | </v>
      </c>
      <c r="AU241" t="str">
        <v xml:space="preserve">0 | </v>
      </c>
      <c r="AV241" t="str">
        <v xml:space="preserve">0 | </v>
      </c>
      <c r="AW241" t="str">
        <v xml:space="preserve">0 | </v>
      </c>
      <c r="AX241" t="str">
        <v xml:space="preserve">0 | </v>
      </c>
      <c r="AY241" t="str">
        <v xml:space="preserve">0 | </v>
      </c>
      <c r="AZ241" t="str">
        <v xml:space="preserve">0 | </v>
      </c>
      <c r="BA241" t="str">
        <v xml:space="preserve">0 | </v>
      </c>
      <c r="BB241" t="str">
        <v xml:space="preserve">0 | </v>
      </c>
      <c r="BC241" t="str">
        <v xml:space="preserve">0 | </v>
      </c>
      <c r="BD241" t="str">
        <v xml:space="preserve">0 | </v>
      </c>
      <c r="BE241" t="str">
        <v xml:space="preserve">0 | </v>
      </c>
      <c r="BF241" t="str">
        <v xml:space="preserve">0 | </v>
      </c>
      <c r="BG241" t="str">
        <v xml:space="preserve">0 | </v>
      </c>
      <c r="BH241" t="str">
        <v xml:space="preserve">0 | </v>
      </c>
      <c r="BI241" t="str">
        <v xml:space="preserve">0 | </v>
      </c>
      <c r="BJ241" t="str">
        <v xml:space="preserve">0 | </v>
      </c>
      <c r="BK241" t="str">
        <v xml:space="preserve">0 | </v>
      </c>
      <c r="BL241" t="str">
        <v xml:space="preserve">0 | </v>
      </c>
      <c r="BM241" t="str">
        <v xml:space="preserve">0 | </v>
      </c>
      <c r="BN241" t="str">
        <v xml:space="preserve">0 | </v>
      </c>
      <c r="BO241" t="str">
        <v xml:space="preserve">0 | </v>
      </c>
      <c r="BP241" t="str">
        <v xml:space="preserve">0 | </v>
      </c>
      <c r="BQ241" t="str">
        <v xml:space="preserve">0 | </v>
      </c>
      <c r="BR241" t="str">
        <v xml:space="preserve">0 | </v>
      </c>
      <c r="BS241" t="str">
        <v xml:space="preserve">0 | </v>
      </c>
      <c r="BT241" t="str">
        <v xml:space="preserve">0 | </v>
      </c>
      <c r="BU241" t="str">
        <v xml:space="preserve">0 | </v>
      </c>
      <c r="BV241" t="str">
        <v xml:space="preserve">0 | </v>
      </c>
      <c r="BW241" t="str">
        <v xml:space="preserve">0 | </v>
      </c>
      <c r="BX241" t="str">
        <v xml:space="preserve">0 | </v>
      </c>
      <c r="BY241" t="str">
        <v xml:space="preserve">0 | </v>
      </c>
      <c r="BZ241" t="str">
        <v xml:space="preserve">0 | </v>
      </c>
      <c r="CA241" t="str">
        <v xml:space="preserve">0 | </v>
      </c>
      <c r="CB241" t="str">
        <v xml:space="preserve">0 | </v>
      </c>
      <c r="CC241" t="str">
        <v xml:space="preserve">0 | </v>
      </c>
      <c r="CD241" t="str">
        <v xml:space="preserve">0 | </v>
      </c>
      <c r="CE241" t="str">
        <v xml:space="preserve">0 | </v>
      </c>
      <c r="CF241" t="str">
        <v xml:space="preserve">0 | </v>
      </c>
      <c r="CG241" t="str">
        <v xml:space="preserve">0 | </v>
      </c>
      <c r="CH241" t="str">
        <v xml:space="preserve">0 | </v>
      </c>
      <c r="CI241" t="str">
        <v xml:space="preserve">0 | </v>
      </c>
      <c r="CJ241" t="str">
        <v xml:space="preserve">0 | </v>
      </c>
      <c r="CK241" t="str">
        <v xml:space="preserve">0 | </v>
      </c>
      <c r="CL241" t="str">
        <v xml:space="preserve">0 | </v>
      </c>
      <c r="CM241" t="str">
        <v xml:space="preserve">0 | </v>
      </c>
      <c r="CN241" t="str">
        <v xml:space="preserve">0 | </v>
      </c>
      <c r="CO241" t="str">
        <v xml:space="preserve">0 | </v>
      </c>
      <c r="CP241" t="str">
        <v xml:space="preserve">0 | </v>
      </c>
      <c r="CQ241" t="str">
        <v xml:space="preserve">0 | </v>
      </c>
      <c r="CR241" t="str">
        <v xml:space="preserve">0 | </v>
      </c>
      <c r="CS241" t="str">
        <v xml:space="preserve">0 | </v>
      </c>
      <c r="CT241" t="str">
        <v xml:space="preserve">0 | </v>
      </c>
      <c r="CU241" t="str">
        <v xml:space="preserve">0 | </v>
      </c>
      <c r="CV241" t="str">
        <v xml:space="preserve">0 | </v>
      </c>
      <c r="CW241" t="str">
        <v xml:space="preserve">0 | </v>
      </c>
      <c r="CX241" t="str">
        <v xml:space="preserve">0 | </v>
      </c>
      <c r="DQ241" cm="1">
        <f t="array" ref="DQ241:HM241">TRANSPOSE(_xlfn._xlws.SORT(_xlfn._xlws.FILTER(initialConditions[initial_conditions_level],initialConditions[experiment_ID]=A241)))</f>
        <v>0</v>
      </c>
      <c r="DR241">
        <v>0</v>
      </c>
      <c r="DS241">
        <v>0</v>
      </c>
      <c r="DT241">
        <v>0</v>
      </c>
      <c r="DU241">
        <v>0</v>
      </c>
      <c r="DV241">
        <v>0</v>
      </c>
      <c r="DW241">
        <v>0</v>
      </c>
      <c r="DX241">
        <v>0</v>
      </c>
      <c r="DY241">
        <v>0</v>
      </c>
      <c r="DZ241">
        <v>0</v>
      </c>
      <c r="EA241">
        <v>0</v>
      </c>
      <c r="EB241">
        <v>0</v>
      </c>
      <c r="EC241">
        <v>0</v>
      </c>
      <c r="ED241">
        <v>0</v>
      </c>
      <c r="EE241">
        <v>0</v>
      </c>
      <c r="EF241">
        <v>0</v>
      </c>
      <c r="EG241">
        <v>0</v>
      </c>
      <c r="EH241">
        <v>0</v>
      </c>
      <c r="EI241">
        <v>0</v>
      </c>
      <c r="EJ241">
        <v>0</v>
      </c>
      <c r="EK241">
        <v>0</v>
      </c>
      <c r="EL241">
        <v>0</v>
      </c>
      <c r="EM241">
        <v>0</v>
      </c>
      <c r="EN241">
        <v>0</v>
      </c>
      <c r="EO241">
        <v>0</v>
      </c>
      <c r="EP241">
        <v>0</v>
      </c>
      <c r="EQ241">
        <v>0</v>
      </c>
      <c r="ER241">
        <v>0</v>
      </c>
      <c r="ES241">
        <v>0</v>
      </c>
      <c r="ET241">
        <v>0</v>
      </c>
      <c r="EU241">
        <v>0</v>
      </c>
      <c r="EV241">
        <v>0</v>
      </c>
      <c r="EW241">
        <v>0</v>
      </c>
      <c r="EX241">
        <v>0</v>
      </c>
      <c r="EY241">
        <v>0</v>
      </c>
      <c r="EZ241">
        <v>0</v>
      </c>
      <c r="FA241">
        <v>0</v>
      </c>
      <c r="FB241">
        <v>0</v>
      </c>
      <c r="FC241">
        <v>0</v>
      </c>
      <c r="FD241">
        <v>0</v>
      </c>
      <c r="FE241">
        <v>0</v>
      </c>
      <c r="FF241">
        <v>0</v>
      </c>
      <c r="FG241">
        <v>0</v>
      </c>
      <c r="FH241">
        <v>0</v>
      </c>
      <c r="FI241">
        <v>0</v>
      </c>
      <c r="FJ241">
        <v>0</v>
      </c>
      <c r="FK241">
        <v>0</v>
      </c>
      <c r="FL241">
        <v>0</v>
      </c>
      <c r="FM241">
        <v>0</v>
      </c>
      <c r="FN241">
        <v>0</v>
      </c>
      <c r="FO241">
        <v>0</v>
      </c>
      <c r="FP241">
        <v>0</v>
      </c>
      <c r="FQ241">
        <v>0</v>
      </c>
      <c r="FR241">
        <v>0</v>
      </c>
      <c r="FS241">
        <v>0</v>
      </c>
      <c r="FT241">
        <v>0</v>
      </c>
      <c r="FU241">
        <v>0</v>
      </c>
      <c r="FV241">
        <v>0</v>
      </c>
      <c r="FW241">
        <v>0</v>
      </c>
      <c r="FX241">
        <v>0</v>
      </c>
      <c r="FY241">
        <v>0</v>
      </c>
      <c r="FZ241">
        <v>0</v>
      </c>
      <c r="GA241">
        <v>0</v>
      </c>
      <c r="GB241">
        <v>0</v>
      </c>
      <c r="GC241">
        <v>0</v>
      </c>
      <c r="GD241">
        <v>0</v>
      </c>
      <c r="GE241">
        <v>0</v>
      </c>
      <c r="GF241">
        <v>0</v>
      </c>
      <c r="GG241">
        <v>0</v>
      </c>
      <c r="GH241">
        <v>0</v>
      </c>
      <c r="GI241">
        <v>0</v>
      </c>
      <c r="GJ241">
        <v>0</v>
      </c>
      <c r="GK241">
        <v>0</v>
      </c>
      <c r="GL241">
        <v>0</v>
      </c>
      <c r="GM241">
        <v>0</v>
      </c>
      <c r="GN241">
        <v>0</v>
      </c>
      <c r="GO241">
        <v>0</v>
      </c>
      <c r="GP241">
        <v>0</v>
      </c>
      <c r="GQ241">
        <v>0</v>
      </c>
      <c r="GR241">
        <v>0</v>
      </c>
      <c r="GS241">
        <v>0</v>
      </c>
      <c r="GT241">
        <v>0</v>
      </c>
      <c r="GU241">
        <v>0</v>
      </c>
      <c r="GV241">
        <v>0</v>
      </c>
      <c r="GW241">
        <v>0</v>
      </c>
      <c r="GX241">
        <v>0</v>
      </c>
      <c r="GY241">
        <v>0</v>
      </c>
      <c r="GZ241">
        <v>0</v>
      </c>
      <c r="HA241">
        <v>0</v>
      </c>
      <c r="HB241">
        <v>0</v>
      </c>
      <c r="HC241">
        <v>0</v>
      </c>
      <c r="HD241">
        <v>0</v>
      </c>
      <c r="HE241">
        <v>0</v>
      </c>
      <c r="HF241">
        <v>0</v>
      </c>
      <c r="HG241">
        <v>0</v>
      </c>
      <c r="HH241">
        <v>0</v>
      </c>
      <c r="HI241">
        <v>0</v>
      </c>
      <c r="HJ241">
        <v>0</v>
      </c>
      <c r="HK241">
        <v>0</v>
      </c>
      <c r="HL241">
        <v>0</v>
      </c>
      <c r="HM241" t="str">
        <v/>
      </c>
    </row>
    <row r="242" spans="2:221" x14ac:dyDescent="0.35">
      <c r="B242" t="str" cm="1">
        <f t="array" ref="B242:CX242">TRANSPOSE(_xlfn._xlws.SORT(_xlfn._xlws.FILTER(initialConditions[initial_conditions_level]&amp;" | "&amp;initialConditions[initial_conditions_name],initialConditions[experiment_ID]=A242)))</f>
        <v xml:space="preserve"> | </v>
      </c>
      <c r="C242" t="str">
        <v xml:space="preserve">0 | </v>
      </c>
      <c r="D242" t="str">
        <v xml:space="preserve">0 | </v>
      </c>
      <c r="E242" t="str">
        <v xml:space="preserve">0 | </v>
      </c>
      <c r="F242" t="str">
        <v xml:space="preserve">0 | </v>
      </c>
      <c r="G242" t="str">
        <v xml:space="preserve">0 | </v>
      </c>
      <c r="H242" t="str">
        <v xml:space="preserve">0 | </v>
      </c>
      <c r="I242" t="str">
        <v xml:space="preserve">0 | </v>
      </c>
      <c r="J242" t="str">
        <v xml:space="preserve">0 | </v>
      </c>
      <c r="K242" t="str">
        <v xml:space="preserve">0 | </v>
      </c>
      <c r="L242" t="str">
        <v xml:space="preserve">0 | </v>
      </c>
      <c r="M242" t="str">
        <v xml:space="preserve">0 | </v>
      </c>
      <c r="N242" t="str">
        <v xml:space="preserve">0 | </v>
      </c>
      <c r="O242" t="str">
        <v xml:space="preserve">0 | </v>
      </c>
      <c r="P242" t="str">
        <v xml:space="preserve">0 | </v>
      </c>
      <c r="Q242" t="str">
        <v xml:space="preserve">0 | </v>
      </c>
      <c r="R242" t="str">
        <v xml:space="preserve">0 | </v>
      </c>
      <c r="S242" t="str">
        <v xml:space="preserve">0 | </v>
      </c>
      <c r="T242" t="str">
        <v xml:space="preserve">0 | </v>
      </c>
      <c r="U242" t="str">
        <v xml:space="preserve">0 | </v>
      </c>
      <c r="V242" t="str">
        <v xml:space="preserve">0 | </v>
      </c>
      <c r="W242" t="str">
        <v xml:space="preserve">0 | </v>
      </c>
      <c r="X242" t="str">
        <v xml:space="preserve">0 | </v>
      </c>
      <c r="Y242" t="str">
        <v xml:space="preserve">0 | </v>
      </c>
      <c r="Z242" t="str">
        <v xml:space="preserve">0 | </v>
      </c>
      <c r="AA242" t="str">
        <v xml:space="preserve">0 | </v>
      </c>
      <c r="AB242" t="str">
        <v xml:space="preserve">0 | </v>
      </c>
      <c r="AC242" t="str">
        <v xml:space="preserve">0 | </v>
      </c>
      <c r="AD242" t="str">
        <v xml:space="preserve">0 | </v>
      </c>
      <c r="AE242" t="str">
        <v xml:space="preserve">0 | </v>
      </c>
      <c r="AF242" t="str">
        <v xml:space="preserve">0 | </v>
      </c>
      <c r="AG242" t="str">
        <v xml:space="preserve">0 | </v>
      </c>
      <c r="AH242" t="str">
        <v xml:space="preserve">0 | </v>
      </c>
      <c r="AI242" t="str">
        <v xml:space="preserve">0 | </v>
      </c>
      <c r="AJ242" t="str">
        <v xml:space="preserve">0 | </v>
      </c>
      <c r="AK242" t="str">
        <v xml:space="preserve">0 | </v>
      </c>
      <c r="AL242" t="str">
        <v xml:space="preserve">0 | </v>
      </c>
      <c r="AM242" t="str">
        <v xml:space="preserve">0 | </v>
      </c>
      <c r="AN242" t="str">
        <v xml:space="preserve">0 | </v>
      </c>
      <c r="AO242" t="str">
        <v xml:space="preserve">0 | </v>
      </c>
      <c r="AP242" t="str">
        <v xml:space="preserve">0 | </v>
      </c>
      <c r="AQ242" t="str">
        <v xml:space="preserve">0 | </v>
      </c>
      <c r="AR242" t="str">
        <v xml:space="preserve">0 | </v>
      </c>
      <c r="AS242" t="str">
        <v xml:space="preserve">0 | </v>
      </c>
      <c r="AT242" t="str">
        <v xml:space="preserve">0 | </v>
      </c>
      <c r="AU242" t="str">
        <v xml:space="preserve">0 | </v>
      </c>
      <c r="AV242" t="str">
        <v xml:space="preserve">0 | </v>
      </c>
      <c r="AW242" t="str">
        <v xml:space="preserve">0 | </v>
      </c>
      <c r="AX242" t="str">
        <v xml:space="preserve">0 | </v>
      </c>
      <c r="AY242" t="str">
        <v xml:space="preserve">0 | </v>
      </c>
      <c r="AZ242" t="str">
        <v xml:space="preserve">0 | </v>
      </c>
      <c r="BA242" t="str">
        <v xml:space="preserve">0 | </v>
      </c>
      <c r="BB242" t="str">
        <v xml:space="preserve">0 | </v>
      </c>
      <c r="BC242" t="str">
        <v xml:space="preserve">0 | </v>
      </c>
      <c r="BD242" t="str">
        <v xml:space="preserve">0 | </v>
      </c>
      <c r="BE242" t="str">
        <v xml:space="preserve">0 | </v>
      </c>
      <c r="BF242" t="str">
        <v xml:space="preserve">0 | </v>
      </c>
      <c r="BG242" t="str">
        <v xml:space="preserve">0 | </v>
      </c>
      <c r="BH242" t="str">
        <v xml:space="preserve">0 | </v>
      </c>
      <c r="BI242" t="str">
        <v xml:space="preserve">0 | </v>
      </c>
      <c r="BJ242" t="str">
        <v xml:space="preserve">0 | </v>
      </c>
      <c r="BK242" t="str">
        <v xml:space="preserve">0 | </v>
      </c>
      <c r="BL242" t="str">
        <v xml:space="preserve">0 | </v>
      </c>
      <c r="BM242" t="str">
        <v xml:space="preserve">0 | </v>
      </c>
      <c r="BN242" t="str">
        <v xml:space="preserve">0 | </v>
      </c>
      <c r="BO242" t="str">
        <v xml:space="preserve">0 | </v>
      </c>
      <c r="BP242" t="str">
        <v xml:space="preserve">0 | </v>
      </c>
      <c r="BQ242" t="str">
        <v xml:space="preserve">0 | </v>
      </c>
      <c r="BR242" t="str">
        <v xml:space="preserve">0 | </v>
      </c>
      <c r="BS242" t="str">
        <v xml:space="preserve">0 | </v>
      </c>
      <c r="BT242" t="str">
        <v xml:space="preserve">0 | </v>
      </c>
      <c r="BU242" t="str">
        <v xml:space="preserve">0 | </v>
      </c>
      <c r="BV242" t="str">
        <v xml:space="preserve">0 | </v>
      </c>
      <c r="BW242" t="str">
        <v xml:space="preserve">0 | </v>
      </c>
      <c r="BX242" t="str">
        <v xml:space="preserve">0 | </v>
      </c>
      <c r="BY242" t="str">
        <v xml:space="preserve">0 | </v>
      </c>
      <c r="BZ242" t="str">
        <v xml:space="preserve">0 | </v>
      </c>
      <c r="CA242" t="str">
        <v xml:space="preserve">0 | </v>
      </c>
      <c r="CB242" t="str">
        <v xml:space="preserve">0 | </v>
      </c>
      <c r="CC242" t="str">
        <v xml:space="preserve">0 | </v>
      </c>
      <c r="CD242" t="str">
        <v xml:space="preserve">0 | </v>
      </c>
      <c r="CE242" t="str">
        <v xml:space="preserve">0 | </v>
      </c>
      <c r="CF242" t="str">
        <v xml:space="preserve">0 | </v>
      </c>
      <c r="CG242" t="str">
        <v xml:space="preserve">0 | </v>
      </c>
      <c r="CH242" t="str">
        <v xml:space="preserve">0 | </v>
      </c>
      <c r="CI242" t="str">
        <v xml:space="preserve">0 | </v>
      </c>
      <c r="CJ242" t="str">
        <v xml:space="preserve">0 | </v>
      </c>
      <c r="CK242" t="str">
        <v xml:space="preserve">0 | </v>
      </c>
      <c r="CL242" t="str">
        <v xml:space="preserve">0 | </v>
      </c>
      <c r="CM242" t="str">
        <v xml:space="preserve">0 | </v>
      </c>
      <c r="CN242" t="str">
        <v xml:space="preserve">0 | </v>
      </c>
      <c r="CO242" t="str">
        <v xml:space="preserve">0 | </v>
      </c>
      <c r="CP242" t="str">
        <v xml:space="preserve">0 | </v>
      </c>
      <c r="CQ242" t="str">
        <v xml:space="preserve">0 | </v>
      </c>
      <c r="CR242" t="str">
        <v xml:space="preserve">0 | </v>
      </c>
      <c r="CS242" t="str">
        <v xml:space="preserve">0 | </v>
      </c>
      <c r="CT242" t="str">
        <v xml:space="preserve">0 | </v>
      </c>
      <c r="CU242" t="str">
        <v xml:space="preserve">0 | </v>
      </c>
      <c r="CV242" t="str">
        <v xml:space="preserve">0 | </v>
      </c>
      <c r="CW242" t="str">
        <v xml:space="preserve">0 | </v>
      </c>
      <c r="CX242" t="str">
        <v xml:space="preserve">0 | </v>
      </c>
      <c r="DQ242" cm="1">
        <f t="array" ref="DQ242:HM242">TRANSPOSE(_xlfn._xlws.SORT(_xlfn._xlws.FILTER(initialConditions[initial_conditions_level],initialConditions[experiment_ID]=A242)))</f>
        <v>0</v>
      </c>
      <c r="DR242">
        <v>0</v>
      </c>
      <c r="DS242">
        <v>0</v>
      </c>
      <c r="DT242">
        <v>0</v>
      </c>
      <c r="DU242">
        <v>0</v>
      </c>
      <c r="DV242">
        <v>0</v>
      </c>
      <c r="DW242">
        <v>0</v>
      </c>
      <c r="DX242">
        <v>0</v>
      </c>
      <c r="DY242">
        <v>0</v>
      </c>
      <c r="DZ242">
        <v>0</v>
      </c>
      <c r="EA242">
        <v>0</v>
      </c>
      <c r="EB242">
        <v>0</v>
      </c>
      <c r="EC242">
        <v>0</v>
      </c>
      <c r="ED242">
        <v>0</v>
      </c>
      <c r="EE242">
        <v>0</v>
      </c>
      <c r="EF242">
        <v>0</v>
      </c>
      <c r="EG242">
        <v>0</v>
      </c>
      <c r="EH242">
        <v>0</v>
      </c>
      <c r="EI242">
        <v>0</v>
      </c>
      <c r="EJ242">
        <v>0</v>
      </c>
      <c r="EK242">
        <v>0</v>
      </c>
      <c r="EL242">
        <v>0</v>
      </c>
      <c r="EM242">
        <v>0</v>
      </c>
      <c r="EN242">
        <v>0</v>
      </c>
      <c r="EO242">
        <v>0</v>
      </c>
      <c r="EP242">
        <v>0</v>
      </c>
      <c r="EQ242">
        <v>0</v>
      </c>
      <c r="ER242">
        <v>0</v>
      </c>
      <c r="ES242">
        <v>0</v>
      </c>
      <c r="ET242">
        <v>0</v>
      </c>
      <c r="EU242">
        <v>0</v>
      </c>
      <c r="EV242">
        <v>0</v>
      </c>
      <c r="EW242">
        <v>0</v>
      </c>
      <c r="EX242">
        <v>0</v>
      </c>
      <c r="EY242">
        <v>0</v>
      </c>
      <c r="EZ242">
        <v>0</v>
      </c>
      <c r="FA242">
        <v>0</v>
      </c>
      <c r="FB242">
        <v>0</v>
      </c>
      <c r="FC242">
        <v>0</v>
      </c>
      <c r="FD242">
        <v>0</v>
      </c>
      <c r="FE242">
        <v>0</v>
      </c>
      <c r="FF242">
        <v>0</v>
      </c>
      <c r="FG242">
        <v>0</v>
      </c>
      <c r="FH242">
        <v>0</v>
      </c>
      <c r="FI242">
        <v>0</v>
      </c>
      <c r="FJ242">
        <v>0</v>
      </c>
      <c r="FK242">
        <v>0</v>
      </c>
      <c r="FL242">
        <v>0</v>
      </c>
      <c r="FM242">
        <v>0</v>
      </c>
      <c r="FN242">
        <v>0</v>
      </c>
      <c r="FO242">
        <v>0</v>
      </c>
      <c r="FP242">
        <v>0</v>
      </c>
      <c r="FQ242">
        <v>0</v>
      </c>
      <c r="FR242">
        <v>0</v>
      </c>
      <c r="FS242">
        <v>0</v>
      </c>
      <c r="FT242">
        <v>0</v>
      </c>
      <c r="FU242">
        <v>0</v>
      </c>
      <c r="FV242">
        <v>0</v>
      </c>
      <c r="FW242">
        <v>0</v>
      </c>
      <c r="FX242">
        <v>0</v>
      </c>
      <c r="FY242">
        <v>0</v>
      </c>
      <c r="FZ242">
        <v>0</v>
      </c>
      <c r="GA242">
        <v>0</v>
      </c>
      <c r="GB242">
        <v>0</v>
      </c>
      <c r="GC242">
        <v>0</v>
      </c>
      <c r="GD242">
        <v>0</v>
      </c>
      <c r="GE242">
        <v>0</v>
      </c>
      <c r="GF242">
        <v>0</v>
      </c>
      <c r="GG242">
        <v>0</v>
      </c>
      <c r="GH242">
        <v>0</v>
      </c>
      <c r="GI242">
        <v>0</v>
      </c>
      <c r="GJ242">
        <v>0</v>
      </c>
      <c r="GK242">
        <v>0</v>
      </c>
      <c r="GL242">
        <v>0</v>
      </c>
      <c r="GM242">
        <v>0</v>
      </c>
      <c r="GN242">
        <v>0</v>
      </c>
      <c r="GO242">
        <v>0</v>
      </c>
      <c r="GP242">
        <v>0</v>
      </c>
      <c r="GQ242">
        <v>0</v>
      </c>
      <c r="GR242">
        <v>0</v>
      </c>
      <c r="GS242">
        <v>0</v>
      </c>
      <c r="GT242">
        <v>0</v>
      </c>
      <c r="GU242">
        <v>0</v>
      </c>
      <c r="GV242">
        <v>0</v>
      </c>
      <c r="GW242">
        <v>0</v>
      </c>
      <c r="GX242">
        <v>0</v>
      </c>
      <c r="GY242">
        <v>0</v>
      </c>
      <c r="GZ242">
        <v>0</v>
      </c>
      <c r="HA242">
        <v>0</v>
      </c>
      <c r="HB242">
        <v>0</v>
      </c>
      <c r="HC242">
        <v>0</v>
      </c>
      <c r="HD242">
        <v>0</v>
      </c>
      <c r="HE242">
        <v>0</v>
      </c>
      <c r="HF242">
        <v>0</v>
      </c>
      <c r="HG242">
        <v>0</v>
      </c>
      <c r="HH242">
        <v>0</v>
      </c>
      <c r="HI242">
        <v>0</v>
      </c>
      <c r="HJ242">
        <v>0</v>
      </c>
      <c r="HK242">
        <v>0</v>
      </c>
      <c r="HL242">
        <v>0</v>
      </c>
      <c r="HM242" t="str">
        <v/>
      </c>
    </row>
    <row r="243" spans="2:221" x14ac:dyDescent="0.35">
      <c r="B243" t="str" cm="1">
        <f t="array" ref="B243:CX243">TRANSPOSE(_xlfn._xlws.SORT(_xlfn._xlws.FILTER(initialConditions[initial_conditions_level]&amp;" | "&amp;initialConditions[initial_conditions_name],initialConditions[experiment_ID]=A243)))</f>
        <v xml:space="preserve"> | </v>
      </c>
      <c r="C243" t="str">
        <v xml:space="preserve">0 | </v>
      </c>
      <c r="D243" t="str">
        <v xml:space="preserve">0 | </v>
      </c>
      <c r="E243" t="str">
        <v xml:space="preserve">0 | </v>
      </c>
      <c r="F243" t="str">
        <v xml:space="preserve">0 | </v>
      </c>
      <c r="G243" t="str">
        <v xml:space="preserve">0 | </v>
      </c>
      <c r="H243" t="str">
        <v xml:space="preserve">0 | </v>
      </c>
      <c r="I243" t="str">
        <v xml:space="preserve">0 | </v>
      </c>
      <c r="J243" t="str">
        <v xml:space="preserve">0 | </v>
      </c>
      <c r="K243" t="str">
        <v xml:space="preserve">0 | </v>
      </c>
      <c r="L243" t="str">
        <v xml:space="preserve">0 | </v>
      </c>
      <c r="M243" t="str">
        <v xml:space="preserve">0 | </v>
      </c>
      <c r="N243" t="str">
        <v xml:space="preserve">0 | </v>
      </c>
      <c r="O243" t="str">
        <v xml:space="preserve">0 | </v>
      </c>
      <c r="P243" t="str">
        <v xml:space="preserve">0 | </v>
      </c>
      <c r="Q243" t="str">
        <v xml:space="preserve">0 | </v>
      </c>
      <c r="R243" t="str">
        <v xml:space="preserve">0 | </v>
      </c>
      <c r="S243" t="str">
        <v xml:space="preserve">0 | </v>
      </c>
      <c r="T243" t="str">
        <v xml:space="preserve">0 | </v>
      </c>
      <c r="U243" t="str">
        <v xml:space="preserve">0 | </v>
      </c>
      <c r="V243" t="str">
        <v xml:space="preserve">0 | </v>
      </c>
      <c r="W243" t="str">
        <v xml:space="preserve">0 | </v>
      </c>
      <c r="X243" t="str">
        <v xml:space="preserve">0 | </v>
      </c>
      <c r="Y243" t="str">
        <v xml:space="preserve">0 | </v>
      </c>
      <c r="Z243" t="str">
        <v xml:space="preserve">0 | </v>
      </c>
      <c r="AA243" t="str">
        <v xml:space="preserve">0 | </v>
      </c>
      <c r="AB243" t="str">
        <v xml:space="preserve">0 | </v>
      </c>
      <c r="AC243" t="str">
        <v xml:space="preserve">0 | </v>
      </c>
      <c r="AD243" t="str">
        <v xml:space="preserve">0 | </v>
      </c>
      <c r="AE243" t="str">
        <v xml:space="preserve">0 | </v>
      </c>
      <c r="AF243" t="str">
        <v xml:space="preserve">0 | </v>
      </c>
      <c r="AG243" t="str">
        <v xml:space="preserve">0 | </v>
      </c>
      <c r="AH243" t="str">
        <v xml:space="preserve">0 | </v>
      </c>
      <c r="AI243" t="str">
        <v xml:space="preserve">0 | </v>
      </c>
      <c r="AJ243" t="str">
        <v xml:space="preserve">0 | </v>
      </c>
      <c r="AK243" t="str">
        <v xml:space="preserve">0 | </v>
      </c>
      <c r="AL243" t="str">
        <v xml:space="preserve">0 | </v>
      </c>
      <c r="AM243" t="str">
        <v xml:space="preserve">0 | </v>
      </c>
      <c r="AN243" t="str">
        <v xml:space="preserve">0 | </v>
      </c>
      <c r="AO243" t="str">
        <v xml:space="preserve">0 | </v>
      </c>
      <c r="AP243" t="str">
        <v xml:space="preserve">0 | </v>
      </c>
      <c r="AQ243" t="str">
        <v xml:space="preserve">0 | </v>
      </c>
      <c r="AR243" t="str">
        <v xml:space="preserve">0 | </v>
      </c>
      <c r="AS243" t="str">
        <v xml:space="preserve">0 | </v>
      </c>
      <c r="AT243" t="str">
        <v xml:space="preserve">0 | </v>
      </c>
      <c r="AU243" t="str">
        <v xml:space="preserve">0 | </v>
      </c>
      <c r="AV243" t="str">
        <v xml:space="preserve">0 | </v>
      </c>
      <c r="AW243" t="str">
        <v xml:space="preserve">0 | </v>
      </c>
      <c r="AX243" t="str">
        <v xml:space="preserve">0 | </v>
      </c>
      <c r="AY243" t="str">
        <v xml:space="preserve">0 | </v>
      </c>
      <c r="AZ243" t="str">
        <v xml:space="preserve">0 | </v>
      </c>
      <c r="BA243" t="str">
        <v xml:space="preserve">0 | </v>
      </c>
      <c r="BB243" t="str">
        <v xml:space="preserve">0 | </v>
      </c>
      <c r="BC243" t="str">
        <v xml:space="preserve">0 | </v>
      </c>
      <c r="BD243" t="str">
        <v xml:space="preserve">0 | </v>
      </c>
      <c r="BE243" t="str">
        <v xml:space="preserve">0 | </v>
      </c>
      <c r="BF243" t="str">
        <v xml:space="preserve">0 | </v>
      </c>
      <c r="BG243" t="str">
        <v xml:space="preserve">0 | </v>
      </c>
      <c r="BH243" t="str">
        <v xml:space="preserve">0 | </v>
      </c>
      <c r="BI243" t="str">
        <v xml:space="preserve">0 | </v>
      </c>
      <c r="BJ243" t="str">
        <v xml:space="preserve">0 | </v>
      </c>
      <c r="BK243" t="str">
        <v xml:space="preserve">0 | </v>
      </c>
      <c r="BL243" t="str">
        <v xml:space="preserve">0 | </v>
      </c>
      <c r="BM243" t="str">
        <v xml:space="preserve">0 | </v>
      </c>
      <c r="BN243" t="str">
        <v xml:space="preserve">0 | </v>
      </c>
      <c r="BO243" t="str">
        <v xml:space="preserve">0 | </v>
      </c>
      <c r="BP243" t="str">
        <v xml:space="preserve">0 | </v>
      </c>
      <c r="BQ243" t="str">
        <v xml:space="preserve">0 | </v>
      </c>
      <c r="BR243" t="str">
        <v xml:space="preserve">0 | </v>
      </c>
      <c r="BS243" t="str">
        <v xml:space="preserve">0 | </v>
      </c>
      <c r="BT243" t="str">
        <v xml:space="preserve">0 | </v>
      </c>
      <c r="BU243" t="str">
        <v xml:space="preserve">0 | </v>
      </c>
      <c r="BV243" t="str">
        <v xml:space="preserve">0 | </v>
      </c>
      <c r="BW243" t="str">
        <v xml:space="preserve">0 | </v>
      </c>
      <c r="BX243" t="str">
        <v xml:space="preserve">0 | </v>
      </c>
      <c r="BY243" t="str">
        <v xml:space="preserve">0 | </v>
      </c>
      <c r="BZ243" t="str">
        <v xml:space="preserve">0 | </v>
      </c>
      <c r="CA243" t="str">
        <v xml:space="preserve">0 | </v>
      </c>
      <c r="CB243" t="str">
        <v xml:space="preserve">0 | </v>
      </c>
      <c r="CC243" t="str">
        <v xml:space="preserve">0 | </v>
      </c>
      <c r="CD243" t="str">
        <v xml:space="preserve">0 | </v>
      </c>
      <c r="CE243" t="str">
        <v xml:space="preserve">0 | </v>
      </c>
      <c r="CF243" t="str">
        <v xml:space="preserve">0 | </v>
      </c>
      <c r="CG243" t="str">
        <v xml:space="preserve">0 | </v>
      </c>
      <c r="CH243" t="str">
        <v xml:space="preserve">0 | </v>
      </c>
      <c r="CI243" t="str">
        <v xml:space="preserve">0 | </v>
      </c>
      <c r="CJ243" t="str">
        <v xml:space="preserve">0 | </v>
      </c>
      <c r="CK243" t="str">
        <v xml:space="preserve">0 | </v>
      </c>
      <c r="CL243" t="str">
        <v xml:space="preserve">0 | </v>
      </c>
      <c r="CM243" t="str">
        <v xml:space="preserve">0 | </v>
      </c>
      <c r="CN243" t="str">
        <v xml:space="preserve">0 | </v>
      </c>
      <c r="CO243" t="str">
        <v xml:space="preserve">0 | </v>
      </c>
      <c r="CP243" t="str">
        <v xml:space="preserve">0 | </v>
      </c>
      <c r="CQ243" t="str">
        <v xml:space="preserve">0 | </v>
      </c>
      <c r="CR243" t="str">
        <v xml:space="preserve">0 | </v>
      </c>
      <c r="CS243" t="str">
        <v xml:space="preserve">0 | </v>
      </c>
      <c r="CT243" t="str">
        <v xml:space="preserve">0 | </v>
      </c>
      <c r="CU243" t="str">
        <v xml:space="preserve">0 | </v>
      </c>
      <c r="CV243" t="str">
        <v xml:space="preserve">0 | </v>
      </c>
      <c r="CW243" t="str">
        <v xml:space="preserve">0 | </v>
      </c>
      <c r="CX243" t="str">
        <v xml:space="preserve">0 | </v>
      </c>
      <c r="DQ243" cm="1">
        <f t="array" ref="DQ243:HM243">TRANSPOSE(_xlfn._xlws.SORT(_xlfn._xlws.FILTER(initialConditions[initial_conditions_level],initialConditions[experiment_ID]=A243)))</f>
        <v>0</v>
      </c>
      <c r="DR243">
        <v>0</v>
      </c>
      <c r="DS243">
        <v>0</v>
      </c>
      <c r="DT243">
        <v>0</v>
      </c>
      <c r="DU243">
        <v>0</v>
      </c>
      <c r="DV243">
        <v>0</v>
      </c>
      <c r="DW243">
        <v>0</v>
      </c>
      <c r="DX243">
        <v>0</v>
      </c>
      <c r="DY243">
        <v>0</v>
      </c>
      <c r="DZ243">
        <v>0</v>
      </c>
      <c r="EA243">
        <v>0</v>
      </c>
      <c r="EB243">
        <v>0</v>
      </c>
      <c r="EC243">
        <v>0</v>
      </c>
      <c r="ED243">
        <v>0</v>
      </c>
      <c r="EE243">
        <v>0</v>
      </c>
      <c r="EF243">
        <v>0</v>
      </c>
      <c r="EG243">
        <v>0</v>
      </c>
      <c r="EH243">
        <v>0</v>
      </c>
      <c r="EI243">
        <v>0</v>
      </c>
      <c r="EJ243">
        <v>0</v>
      </c>
      <c r="EK243">
        <v>0</v>
      </c>
      <c r="EL243">
        <v>0</v>
      </c>
      <c r="EM243">
        <v>0</v>
      </c>
      <c r="EN243">
        <v>0</v>
      </c>
      <c r="EO243">
        <v>0</v>
      </c>
      <c r="EP243">
        <v>0</v>
      </c>
      <c r="EQ243">
        <v>0</v>
      </c>
      <c r="ER243">
        <v>0</v>
      </c>
      <c r="ES243">
        <v>0</v>
      </c>
      <c r="ET243">
        <v>0</v>
      </c>
      <c r="EU243">
        <v>0</v>
      </c>
      <c r="EV243">
        <v>0</v>
      </c>
      <c r="EW243">
        <v>0</v>
      </c>
      <c r="EX243">
        <v>0</v>
      </c>
      <c r="EY243">
        <v>0</v>
      </c>
      <c r="EZ243">
        <v>0</v>
      </c>
      <c r="FA243">
        <v>0</v>
      </c>
      <c r="FB243">
        <v>0</v>
      </c>
      <c r="FC243">
        <v>0</v>
      </c>
      <c r="FD243">
        <v>0</v>
      </c>
      <c r="FE243">
        <v>0</v>
      </c>
      <c r="FF243">
        <v>0</v>
      </c>
      <c r="FG243">
        <v>0</v>
      </c>
      <c r="FH243">
        <v>0</v>
      </c>
      <c r="FI243">
        <v>0</v>
      </c>
      <c r="FJ243">
        <v>0</v>
      </c>
      <c r="FK243">
        <v>0</v>
      </c>
      <c r="FL243">
        <v>0</v>
      </c>
      <c r="FM243">
        <v>0</v>
      </c>
      <c r="FN243">
        <v>0</v>
      </c>
      <c r="FO243">
        <v>0</v>
      </c>
      <c r="FP243">
        <v>0</v>
      </c>
      <c r="FQ243">
        <v>0</v>
      </c>
      <c r="FR243">
        <v>0</v>
      </c>
      <c r="FS243">
        <v>0</v>
      </c>
      <c r="FT243">
        <v>0</v>
      </c>
      <c r="FU243">
        <v>0</v>
      </c>
      <c r="FV243">
        <v>0</v>
      </c>
      <c r="FW243">
        <v>0</v>
      </c>
      <c r="FX243">
        <v>0</v>
      </c>
      <c r="FY243">
        <v>0</v>
      </c>
      <c r="FZ243">
        <v>0</v>
      </c>
      <c r="GA243">
        <v>0</v>
      </c>
      <c r="GB243">
        <v>0</v>
      </c>
      <c r="GC243">
        <v>0</v>
      </c>
      <c r="GD243">
        <v>0</v>
      </c>
      <c r="GE243">
        <v>0</v>
      </c>
      <c r="GF243">
        <v>0</v>
      </c>
      <c r="GG243">
        <v>0</v>
      </c>
      <c r="GH243">
        <v>0</v>
      </c>
      <c r="GI243">
        <v>0</v>
      </c>
      <c r="GJ243">
        <v>0</v>
      </c>
      <c r="GK243">
        <v>0</v>
      </c>
      <c r="GL243">
        <v>0</v>
      </c>
      <c r="GM243">
        <v>0</v>
      </c>
      <c r="GN243">
        <v>0</v>
      </c>
      <c r="GO243">
        <v>0</v>
      </c>
      <c r="GP243">
        <v>0</v>
      </c>
      <c r="GQ243">
        <v>0</v>
      </c>
      <c r="GR243">
        <v>0</v>
      </c>
      <c r="GS243">
        <v>0</v>
      </c>
      <c r="GT243">
        <v>0</v>
      </c>
      <c r="GU243">
        <v>0</v>
      </c>
      <c r="GV243">
        <v>0</v>
      </c>
      <c r="GW243">
        <v>0</v>
      </c>
      <c r="GX243">
        <v>0</v>
      </c>
      <c r="GY243">
        <v>0</v>
      </c>
      <c r="GZ243">
        <v>0</v>
      </c>
      <c r="HA243">
        <v>0</v>
      </c>
      <c r="HB243">
        <v>0</v>
      </c>
      <c r="HC243">
        <v>0</v>
      </c>
      <c r="HD243">
        <v>0</v>
      </c>
      <c r="HE243">
        <v>0</v>
      </c>
      <c r="HF243">
        <v>0</v>
      </c>
      <c r="HG243">
        <v>0</v>
      </c>
      <c r="HH243">
        <v>0</v>
      </c>
      <c r="HI243">
        <v>0</v>
      </c>
      <c r="HJ243">
        <v>0</v>
      </c>
      <c r="HK243">
        <v>0</v>
      </c>
      <c r="HL243">
        <v>0</v>
      </c>
      <c r="HM243" t="str">
        <v/>
      </c>
    </row>
    <row r="244" spans="2:221" x14ac:dyDescent="0.35">
      <c r="B244" t="str" cm="1">
        <f t="array" ref="B244:CX244">TRANSPOSE(_xlfn._xlws.SORT(_xlfn._xlws.FILTER(initialConditions[initial_conditions_level]&amp;" | "&amp;initialConditions[initial_conditions_name],initialConditions[experiment_ID]=A244)))</f>
        <v xml:space="preserve"> | </v>
      </c>
      <c r="C244" t="str">
        <v xml:space="preserve">0 | </v>
      </c>
      <c r="D244" t="str">
        <v xml:space="preserve">0 | </v>
      </c>
      <c r="E244" t="str">
        <v xml:space="preserve">0 | </v>
      </c>
      <c r="F244" t="str">
        <v xml:space="preserve">0 | </v>
      </c>
      <c r="G244" t="str">
        <v xml:space="preserve">0 | </v>
      </c>
      <c r="H244" t="str">
        <v xml:space="preserve">0 | </v>
      </c>
      <c r="I244" t="str">
        <v xml:space="preserve">0 | </v>
      </c>
      <c r="J244" t="str">
        <v xml:space="preserve">0 | </v>
      </c>
      <c r="K244" t="str">
        <v xml:space="preserve">0 | </v>
      </c>
      <c r="L244" t="str">
        <v xml:space="preserve">0 | </v>
      </c>
      <c r="M244" t="str">
        <v xml:space="preserve">0 | </v>
      </c>
      <c r="N244" t="str">
        <v xml:space="preserve">0 | </v>
      </c>
      <c r="O244" t="str">
        <v xml:space="preserve">0 | </v>
      </c>
      <c r="P244" t="str">
        <v xml:space="preserve">0 | </v>
      </c>
      <c r="Q244" t="str">
        <v xml:space="preserve">0 | </v>
      </c>
      <c r="R244" t="str">
        <v xml:space="preserve">0 | </v>
      </c>
      <c r="S244" t="str">
        <v xml:space="preserve">0 | </v>
      </c>
      <c r="T244" t="str">
        <v xml:space="preserve">0 | </v>
      </c>
      <c r="U244" t="str">
        <v xml:space="preserve">0 | </v>
      </c>
      <c r="V244" t="str">
        <v xml:space="preserve">0 | </v>
      </c>
      <c r="W244" t="str">
        <v xml:space="preserve">0 | </v>
      </c>
      <c r="X244" t="str">
        <v xml:space="preserve">0 | </v>
      </c>
      <c r="Y244" t="str">
        <v xml:space="preserve">0 | </v>
      </c>
      <c r="Z244" t="str">
        <v xml:space="preserve">0 | </v>
      </c>
      <c r="AA244" t="str">
        <v xml:space="preserve">0 | </v>
      </c>
      <c r="AB244" t="str">
        <v xml:space="preserve">0 | </v>
      </c>
      <c r="AC244" t="str">
        <v xml:space="preserve">0 | </v>
      </c>
      <c r="AD244" t="str">
        <v xml:space="preserve">0 | </v>
      </c>
      <c r="AE244" t="str">
        <v xml:space="preserve">0 | </v>
      </c>
      <c r="AF244" t="str">
        <v xml:space="preserve">0 | </v>
      </c>
      <c r="AG244" t="str">
        <v xml:space="preserve">0 | </v>
      </c>
      <c r="AH244" t="str">
        <v xml:space="preserve">0 | </v>
      </c>
      <c r="AI244" t="str">
        <v xml:space="preserve">0 | </v>
      </c>
      <c r="AJ244" t="str">
        <v xml:space="preserve">0 | </v>
      </c>
      <c r="AK244" t="str">
        <v xml:space="preserve">0 | </v>
      </c>
      <c r="AL244" t="str">
        <v xml:space="preserve">0 | </v>
      </c>
      <c r="AM244" t="str">
        <v xml:space="preserve">0 | </v>
      </c>
      <c r="AN244" t="str">
        <v xml:space="preserve">0 | </v>
      </c>
      <c r="AO244" t="str">
        <v xml:space="preserve">0 | </v>
      </c>
      <c r="AP244" t="str">
        <v xml:space="preserve">0 | </v>
      </c>
      <c r="AQ244" t="str">
        <v xml:space="preserve">0 | </v>
      </c>
      <c r="AR244" t="str">
        <v xml:space="preserve">0 | </v>
      </c>
      <c r="AS244" t="str">
        <v xml:space="preserve">0 | </v>
      </c>
      <c r="AT244" t="str">
        <v xml:space="preserve">0 | </v>
      </c>
      <c r="AU244" t="str">
        <v xml:space="preserve">0 | </v>
      </c>
      <c r="AV244" t="str">
        <v xml:space="preserve">0 | </v>
      </c>
      <c r="AW244" t="str">
        <v xml:space="preserve">0 | </v>
      </c>
      <c r="AX244" t="str">
        <v xml:space="preserve">0 | </v>
      </c>
      <c r="AY244" t="str">
        <v xml:space="preserve">0 | </v>
      </c>
      <c r="AZ244" t="str">
        <v xml:space="preserve">0 | </v>
      </c>
      <c r="BA244" t="str">
        <v xml:space="preserve">0 | </v>
      </c>
      <c r="BB244" t="str">
        <v xml:space="preserve">0 | </v>
      </c>
      <c r="BC244" t="str">
        <v xml:space="preserve">0 | </v>
      </c>
      <c r="BD244" t="str">
        <v xml:space="preserve">0 | </v>
      </c>
      <c r="BE244" t="str">
        <v xml:space="preserve">0 | </v>
      </c>
      <c r="BF244" t="str">
        <v xml:space="preserve">0 | </v>
      </c>
      <c r="BG244" t="str">
        <v xml:space="preserve">0 | </v>
      </c>
      <c r="BH244" t="str">
        <v xml:space="preserve">0 | </v>
      </c>
      <c r="BI244" t="str">
        <v xml:space="preserve">0 | </v>
      </c>
      <c r="BJ244" t="str">
        <v xml:space="preserve">0 | </v>
      </c>
      <c r="BK244" t="str">
        <v xml:space="preserve">0 | </v>
      </c>
      <c r="BL244" t="str">
        <v xml:space="preserve">0 | </v>
      </c>
      <c r="BM244" t="str">
        <v xml:space="preserve">0 | </v>
      </c>
      <c r="BN244" t="str">
        <v xml:space="preserve">0 | </v>
      </c>
      <c r="BO244" t="str">
        <v xml:space="preserve">0 | </v>
      </c>
      <c r="BP244" t="str">
        <v xml:space="preserve">0 | </v>
      </c>
      <c r="BQ244" t="str">
        <v xml:space="preserve">0 | </v>
      </c>
      <c r="BR244" t="str">
        <v xml:space="preserve">0 | </v>
      </c>
      <c r="BS244" t="str">
        <v xml:space="preserve">0 | </v>
      </c>
      <c r="BT244" t="str">
        <v xml:space="preserve">0 | </v>
      </c>
      <c r="BU244" t="str">
        <v xml:space="preserve">0 | </v>
      </c>
      <c r="BV244" t="str">
        <v xml:space="preserve">0 | </v>
      </c>
      <c r="BW244" t="str">
        <v xml:space="preserve">0 | </v>
      </c>
      <c r="BX244" t="str">
        <v xml:space="preserve">0 | </v>
      </c>
      <c r="BY244" t="str">
        <v xml:space="preserve">0 | </v>
      </c>
      <c r="BZ244" t="str">
        <v xml:space="preserve">0 | </v>
      </c>
      <c r="CA244" t="str">
        <v xml:space="preserve">0 | </v>
      </c>
      <c r="CB244" t="str">
        <v xml:space="preserve">0 | </v>
      </c>
      <c r="CC244" t="str">
        <v xml:space="preserve">0 | </v>
      </c>
      <c r="CD244" t="str">
        <v xml:space="preserve">0 | </v>
      </c>
      <c r="CE244" t="str">
        <v xml:space="preserve">0 | </v>
      </c>
      <c r="CF244" t="str">
        <v xml:space="preserve">0 | </v>
      </c>
      <c r="CG244" t="str">
        <v xml:space="preserve">0 | </v>
      </c>
      <c r="CH244" t="str">
        <v xml:space="preserve">0 | </v>
      </c>
      <c r="CI244" t="str">
        <v xml:space="preserve">0 | </v>
      </c>
      <c r="CJ244" t="str">
        <v xml:space="preserve">0 | </v>
      </c>
      <c r="CK244" t="str">
        <v xml:space="preserve">0 | </v>
      </c>
      <c r="CL244" t="str">
        <v xml:space="preserve">0 | </v>
      </c>
      <c r="CM244" t="str">
        <v xml:space="preserve">0 | </v>
      </c>
      <c r="CN244" t="str">
        <v xml:space="preserve">0 | </v>
      </c>
      <c r="CO244" t="str">
        <v xml:space="preserve">0 | </v>
      </c>
      <c r="CP244" t="str">
        <v xml:space="preserve">0 | </v>
      </c>
      <c r="CQ244" t="str">
        <v xml:space="preserve">0 | </v>
      </c>
      <c r="CR244" t="str">
        <v xml:space="preserve">0 | </v>
      </c>
      <c r="CS244" t="str">
        <v xml:space="preserve">0 | </v>
      </c>
      <c r="CT244" t="str">
        <v xml:space="preserve">0 | </v>
      </c>
      <c r="CU244" t="str">
        <v xml:space="preserve">0 | </v>
      </c>
      <c r="CV244" t="str">
        <v xml:space="preserve">0 | </v>
      </c>
      <c r="CW244" t="str">
        <v xml:space="preserve">0 | </v>
      </c>
      <c r="CX244" t="str">
        <v xml:space="preserve">0 | </v>
      </c>
      <c r="DQ244" cm="1">
        <f t="array" ref="DQ244:HM244">TRANSPOSE(_xlfn._xlws.SORT(_xlfn._xlws.FILTER(initialConditions[initial_conditions_level],initialConditions[experiment_ID]=A244)))</f>
        <v>0</v>
      </c>
      <c r="DR244">
        <v>0</v>
      </c>
      <c r="DS244">
        <v>0</v>
      </c>
      <c r="DT244">
        <v>0</v>
      </c>
      <c r="DU244">
        <v>0</v>
      </c>
      <c r="DV244">
        <v>0</v>
      </c>
      <c r="DW244">
        <v>0</v>
      </c>
      <c r="DX244">
        <v>0</v>
      </c>
      <c r="DY244">
        <v>0</v>
      </c>
      <c r="DZ244">
        <v>0</v>
      </c>
      <c r="EA244">
        <v>0</v>
      </c>
      <c r="EB244">
        <v>0</v>
      </c>
      <c r="EC244">
        <v>0</v>
      </c>
      <c r="ED244">
        <v>0</v>
      </c>
      <c r="EE244">
        <v>0</v>
      </c>
      <c r="EF244">
        <v>0</v>
      </c>
      <c r="EG244">
        <v>0</v>
      </c>
      <c r="EH244">
        <v>0</v>
      </c>
      <c r="EI244">
        <v>0</v>
      </c>
      <c r="EJ244">
        <v>0</v>
      </c>
      <c r="EK244">
        <v>0</v>
      </c>
      <c r="EL244">
        <v>0</v>
      </c>
      <c r="EM244">
        <v>0</v>
      </c>
      <c r="EN244">
        <v>0</v>
      </c>
      <c r="EO244">
        <v>0</v>
      </c>
      <c r="EP244">
        <v>0</v>
      </c>
      <c r="EQ244">
        <v>0</v>
      </c>
      <c r="ER244">
        <v>0</v>
      </c>
      <c r="ES244">
        <v>0</v>
      </c>
      <c r="ET244">
        <v>0</v>
      </c>
      <c r="EU244">
        <v>0</v>
      </c>
      <c r="EV244">
        <v>0</v>
      </c>
      <c r="EW244">
        <v>0</v>
      </c>
      <c r="EX244">
        <v>0</v>
      </c>
      <c r="EY244">
        <v>0</v>
      </c>
      <c r="EZ244">
        <v>0</v>
      </c>
      <c r="FA244">
        <v>0</v>
      </c>
      <c r="FB244">
        <v>0</v>
      </c>
      <c r="FC244">
        <v>0</v>
      </c>
      <c r="FD244">
        <v>0</v>
      </c>
      <c r="FE244">
        <v>0</v>
      </c>
      <c r="FF244">
        <v>0</v>
      </c>
      <c r="FG244">
        <v>0</v>
      </c>
      <c r="FH244">
        <v>0</v>
      </c>
      <c r="FI244">
        <v>0</v>
      </c>
      <c r="FJ244">
        <v>0</v>
      </c>
      <c r="FK244">
        <v>0</v>
      </c>
      <c r="FL244">
        <v>0</v>
      </c>
      <c r="FM244">
        <v>0</v>
      </c>
      <c r="FN244">
        <v>0</v>
      </c>
      <c r="FO244">
        <v>0</v>
      </c>
      <c r="FP244">
        <v>0</v>
      </c>
      <c r="FQ244">
        <v>0</v>
      </c>
      <c r="FR244">
        <v>0</v>
      </c>
      <c r="FS244">
        <v>0</v>
      </c>
      <c r="FT244">
        <v>0</v>
      </c>
      <c r="FU244">
        <v>0</v>
      </c>
      <c r="FV244">
        <v>0</v>
      </c>
      <c r="FW244">
        <v>0</v>
      </c>
      <c r="FX244">
        <v>0</v>
      </c>
      <c r="FY244">
        <v>0</v>
      </c>
      <c r="FZ244">
        <v>0</v>
      </c>
      <c r="GA244">
        <v>0</v>
      </c>
      <c r="GB244">
        <v>0</v>
      </c>
      <c r="GC244">
        <v>0</v>
      </c>
      <c r="GD244">
        <v>0</v>
      </c>
      <c r="GE244">
        <v>0</v>
      </c>
      <c r="GF244">
        <v>0</v>
      </c>
      <c r="GG244">
        <v>0</v>
      </c>
      <c r="GH244">
        <v>0</v>
      </c>
      <c r="GI244">
        <v>0</v>
      </c>
      <c r="GJ244">
        <v>0</v>
      </c>
      <c r="GK244">
        <v>0</v>
      </c>
      <c r="GL244">
        <v>0</v>
      </c>
      <c r="GM244">
        <v>0</v>
      </c>
      <c r="GN244">
        <v>0</v>
      </c>
      <c r="GO244">
        <v>0</v>
      </c>
      <c r="GP244">
        <v>0</v>
      </c>
      <c r="GQ244">
        <v>0</v>
      </c>
      <c r="GR244">
        <v>0</v>
      </c>
      <c r="GS244">
        <v>0</v>
      </c>
      <c r="GT244">
        <v>0</v>
      </c>
      <c r="GU244">
        <v>0</v>
      </c>
      <c r="GV244">
        <v>0</v>
      </c>
      <c r="GW244">
        <v>0</v>
      </c>
      <c r="GX244">
        <v>0</v>
      </c>
      <c r="GY244">
        <v>0</v>
      </c>
      <c r="GZ244">
        <v>0</v>
      </c>
      <c r="HA244">
        <v>0</v>
      </c>
      <c r="HB244">
        <v>0</v>
      </c>
      <c r="HC244">
        <v>0</v>
      </c>
      <c r="HD244">
        <v>0</v>
      </c>
      <c r="HE244">
        <v>0</v>
      </c>
      <c r="HF244">
        <v>0</v>
      </c>
      <c r="HG244">
        <v>0</v>
      </c>
      <c r="HH244">
        <v>0</v>
      </c>
      <c r="HI244">
        <v>0</v>
      </c>
      <c r="HJ244">
        <v>0</v>
      </c>
      <c r="HK244">
        <v>0</v>
      </c>
      <c r="HL244">
        <v>0</v>
      </c>
      <c r="HM244" t="str">
        <v/>
      </c>
    </row>
    <row r="245" spans="2:221" x14ac:dyDescent="0.35">
      <c r="B245" t="str" cm="1">
        <f t="array" ref="B245:CX245">TRANSPOSE(_xlfn._xlws.SORT(_xlfn._xlws.FILTER(initialConditions[initial_conditions_level]&amp;" | "&amp;initialConditions[initial_conditions_name],initialConditions[experiment_ID]=A245)))</f>
        <v xml:space="preserve"> | </v>
      </c>
      <c r="C245" t="str">
        <v xml:space="preserve">0 | </v>
      </c>
      <c r="D245" t="str">
        <v xml:space="preserve">0 | </v>
      </c>
      <c r="E245" t="str">
        <v xml:space="preserve">0 | </v>
      </c>
      <c r="F245" t="str">
        <v xml:space="preserve">0 | </v>
      </c>
      <c r="G245" t="str">
        <v xml:space="preserve">0 | </v>
      </c>
      <c r="H245" t="str">
        <v xml:space="preserve">0 | </v>
      </c>
      <c r="I245" t="str">
        <v xml:space="preserve">0 | </v>
      </c>
      <c r="J245" t="str">
        <v xml:space="preserve">0 | </v>
      </c>
      <c r="K245" t="str">
        <v xml:space="preserve">0 | </v>
      </c>
      <c r="L245" t="str">
        <v xml:space="preserve">0 | </v>
      </c>
      <c r="M245" t="str">
        <v xml:space="preserve">0 | </v>
      </c>
      <c r="N245" t="str">
        <v xml:space="preserve">0 | </v>
      </c>
      <c r="O245" t="str">
        <v xml:space="preserve">0 | </v>
      </c>
      <c r="P245" t="str">
        <v xml:space="preserve">0 | </v>
      </c>
      <c r="Q245" t="str">
        <v xml:space="preserve">0 | </v>
      </c>
      <c r="R245" t="str">
        <v xml:space="preserve">0 | </v>
      </c>
      <c r="S245" t="str">
        <v xml:space="preserve">0 | </v>
      </c>
      <c r="T245" t="str">
        <v xml:space="preserve">0 | </v>
      </c>
      <c r="U245" t="str">
        <v xml:space="preserve">0 | </v>
      </c>
      <c r="V245" t="str">
        <v xml:space="preserve">0 | </v>
      </c>
      <c r="W245" t="str">
        <v xml:space="preserve">0 | </v>
      </c>
      <c r="X245" t="str">
        <v xml:space="preserve">0 | </v>
      </c>
      <c r="Y245" t="str">
        <v xml:space="preserve">0 | </v>
      </c>
      <c r="Z245" t="str">
        <v xml:space="preserve">0 | </v>
      </c>
      <c r="AA245" t="str">
        <v xml:space="preserve">0 | </v>
      </c>
      <c r="AB245" t="str">
        <v xml:space="preserve">0 | </v>
      </c>
      <c r="AC245" t="str">
        <v xml:space="preserve">0 | </v>
      </c>
      <c r="AD245" t="str">
        <v xml:space="preserve">0 | </v>
      </c>
      <c r="AE245" t="str">
        <v xml:space="preserve">0 | </v>
      </c>
      <c r="AF245" t="str">
        <v xml:space="preserve">0 | </v>
      </c>
      <c r="AG245" t="str">
        <v xml:space="preserve">0 | </v>
      </c>
      <c r="AH245" t="str">
        <v xml:space="preserve">0 | </v>
      </c>
      <c r="AI245" t="str">
        <v xml:space="preserve">0 | </v>
      </c>
      <c r="AJ245" t="str">
        <v xml:space="preserve">0 | </v>
      </c>
      <c r="AK245" t="str">
        <v xml:space="preserve">0 | </v>
      </c>
      <c r="AL245" t="str">
        <v xml:space="preserve">0 | </v>
      </c>
      <c r="AM245" t="str">
        <v xml:space="preserve">0 | </v>
      </c>
      <c r="AN245" t="str">
        <v xml:space="preserve">0 | </v>
      </c>
      <c r="AO245" t="str">
        <v xml:space="preserve">0 | </v>
      </c>
      <c r="AP245" t="str">
        <v xml:space="preserve">0 | </v>
      </c>
      <c r="AQ245" t="str">
        <v xml:space="preserve">0 | </v>
      </c>
      <c r="AR245" t="str">
        <v xml:space="preserve">0 | </v>
      </c>
      <c r="AS245" t="str">
        <v xml:space="preserve">0 | </v>
      </c>
      <c r="AT245" t="str">
        <v xml:space="preserve">0 | </v>
      </c>
      <c r="AU245" t="str">
        <v xml:space="preserve">0 | </v>
      </c>
      <c r="AV245" t="str">
        <v xml:space="preserve">0 | </v>
      </c>
      <c r="AW245" t="str">
        <v xml:space="preserve">0 | </v>
      </c>
      <c r="AX245" t="str">
        <v xml:space="preserve">0 | </v>
      </c>
      <c r="AY245" t="str">
        <v xml:space="preserve">0 | </v>
      </c>
      <c r="AZ245" t="str">
        <v xml:space="preserve">0 | </v>
      </c>
      <c r="BA245" t="str">
        <v xml:space="preserve">0 | </v>
      </c>
      <c r="BB245" t="str">
        <v xml:space="preserve">0 | </v>
      </c>
      <c r="BC245" t="str">
        <v xml:space="preserve">0 | </v>
      </c>
      <c r="BD245" t="str">
        <v xml:space="preserve">0 | </v>
      </c>
      <c r="BE245" t="str">
        <v xml:space="preserve">0 | </v>
      </c>
      <c r="BF245" t="str">
        <v xml:space="preserve">0 | </v>
      </c>
      <c r="BG245" t="str">
        <v xml:space="preserve">0 | </v>
      </c>
      <c r="BH245" t="str">
        <v xml:space="preserve">0 | </v>
      </c>
      <c r="BI245" t="str">
        <v xml:space="preserve">0 | </v>
      </c>
      <c r="BJ245" t="str">
        <v xml:space="preserve">0 | </v>
      </c>
      <c r="BK245" t="str">
        <v xml:space="preserve">0 | </v>
      </c>
      <c r="BL245" t="str">
        <v xml:space="preserve">0 | </v>
      </c>
      <c r="BM245" t="str">
        <v xml:space="preserve">0 | </v>
      </c>
      <c r="BN245" t="str">
        <v xml:space="preserve">0 | </v>
      </c>
      <c r="BO245" t="str">
        <v xml:space="preserve">0 | </v>
      </c>
      <c r="BP245" t="str">
        <v xml:space="preserve">0 | </v>
      </c>
      <c r="BQ245" t="str">
        <v xml:space="preserve">0 | </v>
      </c>
      <c r="BR245" t="str">
        <v xml:space="preserve">0 | </v>
      </c>
      <c r="BS245" t="str">
        <v xml:space="preserve">0 | </v>
      </c>
      <c r="BT245" t="str">
        <v xml:space="preserve">0 | </v>
      </c>
      <c r="BU245" t="str">
        <v xml:space="preserve">0 | </v>
      </c>
      <c r="BV245" t="str">
        <v xml:space="preserve">0 | </v>
      </c>
      <c r="BW245" t="str">
        <v xml:space="preserve">0 | </v>
      </c>
      <c r="BX245" t="str">
        <v xml:space="preserve">0 | </v>
      </c>
      <c r="BY245" t="str">
        <v xml:space="preserve">0 | </v>
      </c>
      <c r="BZ245" t="str">
        <v xml:space="preserve">0 | </v>
      </c>
      <c r="CA245" t="str">
        <v xml:space="preserve">0 | </v>
      </c>
      <c r="CB245" t="str">
        <v xml:space="preserve">0 | </v>
      </c>
      <c r="CC245" t="str">
        <v xml:space="preserve">0 | </v>
      </c>
      <c r="CD245" t="str">
        <v xml:space="preserve">0 | </v>
      </c>
      <c r="CE245" t="str">
        <v xml:space="preserve">0 | </v>
      </c>
      <c r="CF245" t="str">
        <v xml:space="preserve">0 | </v>
      </c>
      <c r="CG245" t="str">
        <v xml:space="preserve">0 | </v>
      </c>
      <c r="CH245" t="str">
        <v xml:space="preserve">0 | </v>
      </c>
      <c r="CI245" t="str">
        <v xml:space="preserve">0 | </v>
      </c>
      <c r="CJ245" t="str">
        <v xml:space="preserve">0 | </v>
      </c>
      <c r="CK245" t="str">
        <v xml:space="preserve">0 | </v>
      </c>
      <c r="CL245" t="str">
        <v xml:space="preserve">0 | </v>
      </c>
      <c r="CM245" t="str">
        <v xml:space="preserve">0 | </v>
      </c>
      <c r="CN245" t="str">
        <v xml:space="preserve">0 | </v>
      </c>
      <c r="CO245" t="str">
        <v xml:space="preserve">0 | </v>
      </c>
      <c r="CP245" t="str">
        <v xml:space="preserve">0 | </v>
      </c>
      <c r="CQ245" t="str">
        <v xml:space="preserve">0 | </v>
      </c>
      <c r="CR245" t="str">
        <v xml:space="preserve">0 | </v>
      </c>
      <c r="CS245" t="str">
        <v xml:space="preserve">0 | </v>
      </c>
      <c r="CT245" t="str">
        <v xml:space="preserve">0 | </v>
      </c>
      <c r="CU245" t="str">
        <v xml:space="preserve">0 | </v>
      </c>
      <c r="CV245" t="str">
        <v xml:space="preserve">0 | </v>
      </c>
      <c r="CW245" t="str">
        <v xml:space="preserve">0 | </v>
      </c>
      <c r="CX245" t="str">
        <v xml:space="preserve">0 | </v>
      </c>
      <c r="DQ245" cm="1">
        <f t="array" ref="DQ245:HM245">TRANSPOSE(_xlfn._xlws.SORT(_xlfn._xlws.FILTER(initialConditions[initial_conditions_level],initialConditions[experiment_ID]=A245)))</f>
        <v>0</v>
      </c>
      <c r="DR245">
        <v>0</v>
      </c>
      <c r="DS245">
        <v>0</v>
      </c>
      <c r="DT245">
        <v>0</v>
      </c>
      <c r="DU245">
        <v>0</v>
      </c>
      <c r="DV245">
        <v>0</v>
      </c>
      <c r="DW245">
        <v>0</v>
      </c>
      <c r="DX245">
        <v>0</v>
      </c>
      <c r="DY245">
        <v>0</v>
      </c>
      <c r="DZ245">
        <v>0</v>
      </c>
      <c r="EA245">
        <v>0</v>
      </c>
      <c r="EB245">
        <v>0</v>
      </c>
      <c r="EC245">
        <v>0</v>
      </c>
      <c r="ED245">
        <v>0</v>
      </c>
      <c r="EE245">
        <v>0</v>
      </c>
      <c r="EF245">
        <v>0</v>
      </c>
      <c r="EG245">
        <v>0</v>
      </c>
      <c r="EH245">
        <v>0</v>
      </c>
      <c r="EI245">
        <v>0</v>
      </c>
      <c r="EJ245">
        <v>0</v>
      </c>
      <c r="EK245">
        <v>0</v>
      </c>
      <c r="EL245">
        <v>0</v>
      </c>
      <c r="EM245">
        <v>0</v>
      </c>
      <c r="EN245">
        <v>0</v>
      </c>
      <c r="EO245">
        <v>0</v>
      </c>
      <c r="EP245">
        <v>0</v>
      </c>
      <c r="EQ245">
        <v>0</v>
      </c>
      <c r="ER245">
        <v>0</v>
      </c>
      <c r="ES245">
        <v>0</v>
      </c>
      <c r="ET245">
        <v>0</v>
      </c>
      <c r="EU245">
        <v>0</v>
      </c>
      <c r="EV245">
        <v>0</v>
      </c>
      <c r="EW245">
        <v>0</v>
      </c>
      <c r="EX245">
        <v>0</v>
      </c>
      <c r="EY245">
        <v>0</v>
      </c>
      <c r="EZ245">
        <v>0</v>
      </c>
      <c r="FA245">
        <v>0</v>
      </c>
      <c r="FB245">
        <v>0</v>
      </c>
      <c r="FC245">
        <v>0</v>
      </c>
      <c r="FD245">
        <v>0</v>
      </c>
      <c r="FE245">
        <v>0</v>
      </c>
      <c r="FF245">
        <v>0</v>
      </c>
      <c r="FG245">
        <v>0</v>
      </c>
      <c r="FH245">
        <v>0</v>
      </c>
      <c r="FI245">
        <v>0</v>
      </c>
      <c r="FJ245">
        <v>0</v>
      </c>
      <c r="FK245">
        <v>0</v>
      </c>
      <c r="FL245">
        <v>0</v>
      </c>
      <c r="FM245">
        <v>0</v>
      </c>
      <c r="FN245">
        <v>0</v>
      </c>
      <c r="FO245">
        <v>0</v>
      </c>
      <c r="FP245">
        <v>0</v>
      </c>
      <c r="FQ245">
        <v>0</v>
      </c>
      <c r="FR245">
        <v>0</v>
      </c>
      <c r="FS245">
        <v>0</v>
      </c>
      <c r="FT245">
        <v>0</v>
      </c>
      <c r="FU245">
        <v>0</v>
      </c>
      <c r="FV245">
        <v>0</v>
      </c>
      <c r="FW245">
        <v>0</v>
      </c>
      <c r="FX245">
        <v>0</v>
      </c>
      <c r="FY245">
        <v>0</v>
      </c>
      <c r="FZ245">
        <v>0</v>
      </c>
      <c r="GA245">
        <v>0</v>
      </c>
      <c r="GB245">
        <v>0</v>
      </c>
      <c r="GC245">
        <v>0</v>
      </c>
      <c r="GD245">
        <v>0</v>
      </c>
      <c r="GE245">
        <v>0</v>
      </c>
      <c r="GF245">
        <v>0</v>
      </c>
      <c r="GG245">
        <v>0</v>
      </c>
      <c r="GH245">
        <v>0</v>
      </c>
      <c r="GI245">
        <v>0</v>
      </c>
      <c r="GJ245">
        <v>0</v>
      </c>
      <c r="GK245">
        <v>0</v>
      </c>
      <c r="GL245">
        <v>0</v>
      </c>
      <c r="GM245">
        <v>0</v>
      </c>
      <c r="GN245">
        <v>0</v>
      </c>
      <c r="GO245">
        <v>0</v>
      </c>
      <c r="GP245">
        <v>0</v>
      </c>
      <c r="GQ245">
        <v>0</v>
      </c>
      <c r="GR245">
        <v>0</v>
      </c>
      <c r="GS245">
        <v>0</v>
      </c>
      <c r="GT245">
        <v>0</v>
      </c>
      <c r="GU245">
        <v>0</v>
      </c>
      <c r="GV245">
        <v>0</v>
      </c>
      <c r="GW245">
        <v>0</v>
      </c>
      <c r="GX245">
        <v>0</v>
      </c>
      <c r="GY245">
        <v>0</v>
      </c>
      <c r="GZ245">
        <v>0</v>
      </c>
      <c r="HA245">
        <v>0</v>
      </c>
      <c r="HB245">
        <v>0</v>
      </c>
      <c r="HC245">
        <v>0</v>
      </c>
      <c r="HD245">
        <v>0</v>
      </c>
      <c r="HE245">
        <v>0</v>
      </c>
      <c r="HF245">
        <v>0</v>
      </c>
      <c r="HG245">
        <v>0</v>
      </c>
      <c r="HH245">
        <v>0</v>
      </c>
      <c r="HI245">
        <v>0</v>
      </c>
      <c r="HJ245">
        <v>0</v>
      </c>
      <c r="HK245">
        <v>0</v>
      </c>
      <c r="HL245">
        <v>0</v>
      </c>
      <c r="HM245" t="str">
        <v/>
      </c>
    </row>
    <row r="246" spans="2:221" x14ac:dyDescent="0.35">
      <c r="B246" t="str" cm="1">
        <f t="array" ref="B246:CX246">TRANSPOSE(_xlfn._xlws.SORT(_xlfn._xlws.FILTER(initialConditions[initial_conditions_level]&amp;" | "&amp;initialConditions[initial_conditions_name],initialConditions[experiment_ID]=A246)))</f>
        <v xml:space="preserve"> | </v>
      </c>
      <c r="C246" t="str">
        <v xml:space="preserve">0 | </v>
      </c>
      <c r="D246" t="str">
        <v xml:space="preserve">0 | </v>
      </c>
      <c r="E246" t="str">
        <v xml:space="preserve">0 | </v>
      </c>
      <c r="F246" t="str">
        <v xml:space="preserve">0 | </v>
      </c>
      <c r="G246" t="str">
        <v xml:space="preserve">0 | </v>
      </c>
      <c r="H246" t="str">
        <v xml:space="preserve">0 | </v>
      </c>
      <c r="I246" t="str">
        <v xml:space="preserve">0 | </v>
      </c>
      <c r="J246" t="str">
        <v xml:space="preserve">0 | </v>
      </c>
      <c r="K246" t="str">
        <v xml:space="preserve">0 | </v>
      </c>
      <c r="L246" t="str">
        <v xml:space="preserve">0 | </v>
      </c>
      <c r="M246" t="str">
        <v xml:space="preserve">0 | </v>
      </c>
      <c r="N246" t="str">
        <v xml:space="preserve">0 | </v>
      </c>
      <c r="O246" t="str">
        <v xml:space="preserve">0 | </v>
      </c>
      <c r="P246" t="str">
        <v xml:space="preserve">0 | </v>
      </c>
      <c r="Q246" t="str">
        <v xml:space="preserve">0 | </v>
      </c>
      <c r="R246" t="str">
        <v xml:space="preserve">0 | </v>
      </c>
      <c r="S246" t="str">
        <v xml:space="preserve">0 | </v>
      </c>
      <c r="T246" t="str">
        <v xml:space="preserve">0 | </v>
      </c>
      <c r="U246" t="str">
        <v xml:space="preserve">0 | </v>
      </c>
      <c r="V246" t="str">
        <v xml:space="preserve">0 | </v>
      </c>
      <c r="W246" t="str">
        <v xml:space="preserve">0 | </v>
      </c>
      <c r="X246" t="str">
        <v xml:space="preserve">0 | </v>
      </c>
      <c r="Y246" t="str">
        <v xml:space="preserve">0 | </v>
      </c>
      <c r="Z246" t="str">
        <v xml:space="preserve">0 | </v>
      </c>
      <c r="AA246" t="str">
        <v xml:space="preserve">0 | </v>
      </c>
      <c r="AB246" t="str">
        <v xml:space="preserve">0 | </v>
      </c>
      <c r="AC246" t="str">
        <v xml:space="preserve">0 | </v>
      </c>
      <c r="AD246" t="str">
        <v xml:space="preserve">0 | </v>
      </c>
      <c r="AE246" t="str">
        <v xml:space="preserve">0 | </v>
      </c>
      <c r="AF246" t="str">
        <v xml:space="preserve">0 | </v>
      </c>
      <c r="AG246" t="str">
        <v xml:space="preserve">0 | </v>
      </c>
      <c r="AH246" t="str">
        <v xml:space="preserve">0 | </v>
      </c>
      <c r="AI246" t="str">
        <v xml:space="preserve">0 | </v>
      </c>
      <c r="AJ246" t="str">
        <v xml:space="preserve">0 | </v>
      </c>
      <c r="AK246" t="str">
        <v xml:space="preserve">0 | </v>
      </c>
      <c r="AL246" t="str">
        <v xml:space="preserve">0 | </v>
      </c>
      <c r="AM246" t="str">
        <v xml:space="preserve">0 | </v>
      </c>
      <c r="AN246" t="str">
        <v xml:space="preserve">0 | </v>
      </c>
      <c r="AO246" t="str">
        <v xml:space="preserve">0 | </v>
      </c>
      <c r="AP246" t="str">
        <v xml:space="preserve">0 | </v>
      </c>
      <c r="AQ246" t="str">
        <v xml:space="preserve">0 | </v>
      </c>
      <c r="AR246" t="str">
        <v xml:space="preserve">0 | </v>
      </c>
      <c r="AS246" t="str">
        <v xml:space="preserve">0 | </v>
      </c>
      <c r="AT246" t="str">
        <v xml:space="preserve">0 | </v>
      </c>
      <c r="AU246" t="str">
        <v xml:space="preserve">0 | </v>
      </c>
      <c r="AV246" t="str">
        <v xml:space="preserve">0 | </v>
      </c>
      <c r="AW246" t="str">
        <v xml:space="preserve">0 | </v>
      </c>
      <c r="AX246" t="str">
        <v xml:space="preserve">0 | </v>
      </c>
      <c r="AY246" t="str">
        <v xml:space="preserve">0 | </v>
      </c>
      <c r="AZ246" t="str">
        <v xml:space="preserve">0 | </v>
      </c>
      <c r="BA246" t="str">
        <v xml:space="preserve">0 | </v>
      </c>
      <c r="BB246" t="str">
        <v xml:space="preserve">0 | </v>
      </c>
      <c r="BC246" t="str">
        <v xml:space="preserve">0 | </v>
      </c>
      <c r="BD246" t="str">
        <v xml:space="preserve">0 | </v>
      </c>
      <c r="BE246" t="str">
        <v xml:space="preserve">0 | </v>
      </c>
      <c r="BF246" t="str">
        <v xml:space="preserve">0 | </v>
      </c>
      <c r="BG246" t="str">
        <v xml:space="preserve">0 | </v>
      </c>
      <c r="BH246" t="str">
        <v xml:space="preserve">0 | </v>
      </c>
      <c r="BI246" t="str">
        <v xml:space="preserve">0 | </v>
      </c>
      <c r="BJ246" t="str">
        <v xml:space="preserve">0 | </v>
      </c>
      <c r="BK246" t="str">
        <v xml:space="preserve">0 | </v>
      </c>
      <c r="BL246" t="str">
        <v xml:space="preserve">0 | </v>
      </c>
      <c r="BM246" t="str">
        <v xml:space="preserve">0 | </v>
      </c>
      <c r="BN246" t="str">
        <v xml:space="preserve">0 | </v>
      </c>
      <c r="BO246" t="str">
        <v xml:space="preserve">0 | </v>
      </c>
      <c r="BP246" t="str">
        <v xml:space="preserve">0 | </v>
      </c>
      <c r="BQ246" t="str">
        <v xml:space="preserve">0 | </v>
      </c>
      <c r="BR246" t="str">
        <v xml:space="preserve">0 | </v>
      </c>
      <c r="BS246" t="str">
        <v xml:space="preserve">0 | </v>
      </c>
      <c r="BT246" t="str">
        <v xml:space="preserve">0 | </v>
      </c>
      <c r="BU246" t="str">
        <v xml:space="preserve">0 | </v>
      </c>
      <c r="BV246" t="str">
        <v xml:space="preserve">0 | </v>
      </c>
      <c r="BW246" t="str">
        <v xml:space="preserve">0 | </v>
      </c>
      <c r="BX246" t="str">
        <v xml:space="preserve">0 | </v>
      </c>
      <c r="BY246" t="str">
        <v xml:space="preserve">0 | </v>
      </c>
      <c r="BZ246" t="str">
        <v xml:space="preserve">0 | </v>
      </c>
      <c r="CA246" t="str">
        <v xml:space="preserve">0 | </v>
      </c>
      <c r="CB246" t="str">
        <v xml:space="preserve">0 | </v>
      </c>
      <c r="CC246" t="str">
        <v xml:space="preserve">0 | </v>
      </c>
      <c r="CD246" t="str">
        <v xml:space="preserve">0 | </v>
      </c>
      <c r="CE246" t="str">
        <v xml:space="preserve">0 | </v>
      </c>
      <c r="CF246" t="str">
        <v xml:space="preserve">0 | </v>
      </c>
      <c r="CG246" t="str">
        <v xml:space="preserve">0 | </v>
      </c>
      <c r="CH246" t="str">
        <v xml:space="preserve">0 | </v>
      </c>
      <c r="CI246" t="str">
        <v xml:space="preserve">0 | </v>
      </c>
      <c r="CJ246" t="str">
        <v xml:space="preserve">0 | </v>
      </c>
      <c r="CK246" t="str">
        <v xml:space="preserve">0 | </v>
      </c>
      <c r="CL246" t="str">
        <v xml:space="preserve">0 | </v>
      </c>
      <c r="CM246" t="str">
        <v xml:space="preserve">0 | </v>
      </c>
      <c r="CN246" t="str">
        <v xml:space="preserve">0 | </v>
      </c>
      <c r="CO246" t="str">
        <v xml:space="preserve">0 | </v>
      </c>
      <c r="CP246" t="str">
        <v xml:space="preserve">0 | </v>
      </c>
      <c r="CQ246" t="str">
        <v xml:space="preserve">0 | </v>
      </c>
      <c r="CR246" t="str">
        <v xml:space="preserve">0 | </v>
      </c>
      <c r="CS246" t="str">
        <v xml:space="preserve">0 | </v>
      </c>
      <c r="CT246" t="str">
        <v xml:space="preserve">0 | </v>
      </c>
      <c r="CU246" t="str">
        <v xml:space="preserve">0 | </v>
      </c>
      <c r="CV246" t="str">
        <v xml:space="preserve">0 | </v>
      </c>
      <c r="CW246" t="str">
        <v xml:space="preserve">0 | </v>
      </c>
      <c r="CX246" t="str">
        <v xml:space="preserve">0 | </v>
      </c>
      <c r="DQ246" cm="1">
        <f t="array" ref="DQ246:HM246">TRANSPOSE(_xlfn._xlws.SORT(_xlfn._xlws.FILTER(initialConditions[initial_conditions_level],initialConditions[experiment_ID]=A246)))</f>
        <v>0</v>
      </c>
      <c r="DR246">
        <v>0</v>
      </c>
      <c r="DS246">
        <v>0</v>
      </c>
      <c r="DT246">
        <v>0</v>
      </c>
      <c r="DU246">
        <v>0</v>
      </c>
      <c r="DV246">
        <v>0</v>
      </c>
      <c r="DW246">
        <v>0</v>
      </c>
      <c r="DX246">
        <v>0</v>
      </c>
      <c r="DY246">
        <v>0</v>
      </c>
      <c r="DZ246">
        <v>0</v>
      </c>
      <c r="EA246">
        <v>0</v>
      </c>
      <c r="EB246">
        <v>0</v>
      </c>
      <c r="EC246">
        <v>0</v>
      </c>
      <c r="ED246">
        <v>0</v>
      </c>
      <c r="EE246">
        <v>0</v>
      </c>
      <c r="EF246">
        <v>0</v>
      </c>
      <c r="EG246">
        <v>0</v>
      </c>
      <c r="EH246">
        <v>0</v>
      </c>
      <c r="EI246">
        <v>0</v>
      </c>
      <c r="EJ246">
        <v>0</v>
      </c>
      <c r="EK246">
        <v>0</v>
      </c>
      <c r="EL246">
        <v>0</v>
      </c>
      <c r="EM246">
        <v>0</v>
      </c>
      <c r="EN246">
        <v>0</v>
      </c>
      <c r="EO246">
        <v>0</v>
      </c>
      <c r="EP246">
        <v>0</v>
      </c>
      <c r="EQ246">
        <v>0</v>
      </c>
      <c r="ER246">
        <v>0</v>
      </c>
      <c r="ES246">
        <v>0</v>
      </c>
      <c r="ET246">
        <v>0</v>
      </c>
      <c r="EU246">
        <v>0</v>
      </c>
      <c r="EV246">
        <v>0</v>
      </c>
      <c r="EW246">
        <v>0</v>
      </c>
      <c r="EX246">
        <v>0</v>
      </c>
      <c r="EY246">
        <v>0</v>
      </c>
      <c r="EZ246">
        <v>0</v>
      </c>
      <c r="FA246">
        <v>0</v>
      </c>
      <c r="FB246">
        <v>0</v>
      </c>
      <c r="FC246">
        <v>0</v>
      </c>
      <c r="FD246">
        <v>0</v>
      </c>
      <c r="FE246">
        <v>0</v>
      </c>
      <c r="FF246">
        <v>0</v>
      </c>
      <c r="FG246">
        <v>0</v>
      </c>
      <c r="FH246">
        <v>0</v>
      </c>
      <c r="FI246">
        <v>0</v>
      </c>
      <c r="FJ246">
        <v>0</v>
      </c>
      <c r="FK246">
        <v>0</v>
      </c>
      <c r="FL246">
        <v>0</v>
      </c>
      <c r="FM246">
        <v>0</v>
      </c>
      <c r="FN246">
        <v>0</v>
      </c>
      <c r="FO246">
        <v>0</v>
      </c>
      <c r="FP246">
        <v>0</v>
      </c>
      <c r="FQ246">
        <v>0</v>
      </c>
      <c r="FR246">
        <v>0</v>
      </c>
      <c r="FS246">
        <v>0</v>
      </c>
      <c r="FT246">
        <v>0</v>
      </c>
      <c r="FU246">
        <v>0</v>
      </c>
      <c r="FV246">
        <v>0</v>
      </c>
      <c r="FW246">
        <v>0</v>
      </c>
      <c r="FX246">
        <v>0</v>
      </c>
      <c r="FY246">
        <v>0</v>
      </c>
      <c r="FZ246">
        <v>0</v>
      </c>
      <c r="GA246">
        <v>0</v>
      </c>
      <c r="GB246">
        <v>0</v>
      </c>
      <c r="GC246">
        <v>0</v>
      </c>
      <c r="GD246">
        <v>0</v>
      </c>
      <c r="GE246">
        <v>0</v>
      </c>
      <c r="GF246">
        <v>0</v>
      </c>
      <c r="GG246">
        <v>0</v>
      </c>
      <c r="GH246">
        <v>0</v>
      </c>
      <c r="GI246">
        <v>0</v>
      </c>
      <c r="GJ246">
        <v>0</v>
      </c>
      <c r="GK246">
        <v>0</v>
      </c>
      <c r="GL246">
        <v>0</v>
      </c>
      <c r="GM246">
        <v>0</v>
      </c>
      <c r="GN246">
        <v>0</v>
      </c>
      <c r="GO246">
        <v>0</v>
      </c>
      <c r="GP246">
        <v>0</v>
      </c>
      <c r="GQ246">
        <v>0</v>
      </c>
      <c r="GR246">
        <v>0</v>
      </c>
      <c r="GS246">
        <v>0</v>
      </c>
      <c r="GT246">
        <v>0</v>
      </c>
      <c r="GU246">
        <v>0</v>
      </c>
      <c r="GV246">
        <v>0</v>
      </c>
      <c r="GW246">
        <v>0</v>
      </c>
      <c r="GX246">
        <v>0</v>
      </c>
      <c r="GY246">
        <v>0</v>
      </c>
      <c r="GZ246">
        <v>0</v>
      </c>
      <c r="HA246">
        <v>0</v>
      </c>
      <c r="HB246">
        <v>0</v>
      </c>
      <c r="HC246">
        <v>0</v>
      </c>
      <c r="HD246">
        <v>0</v>
      </c>
      <c r="HE246">
        <v>0</v>
      </c>
      <c r="HF246">
        <v>0</v>
      </c>
      <c r="HG246">
        <v>0</v>
      </c>
      <c r="HH246">
        <v>0</v>
      </c>
      <c r="HI246">
        <v>0</v>
      </c>
      <c r="HJ246">
        <v>0</v>
      </c>
      <c r="HK246">
        <v>0</v>
      </c>
      <c r="HL246">
        <v>0</v>
      </c>
      <c r="HM246" t="str">
        <v/>
      </c>
    </row>
    <row r="247" spans="2:221" x14ac:dyDescent="0.35">
      <c r="B247" t="str" cm="1">
        <f t="array" ref="B247:CX247">TRANSPOSE(_xlfn._xlws.SORT(_xlfn._xlws.FILTER(initialConditions[initial_conditions_level]&amp;" | "&amp;initialConditions[initial_conditions_name],initialConditions[experiment_ID]=A247)))</f>
        <v xml:space="preserve"> | </v>
      </c>
      <c r="C247" t="str">
        <v xml:space="preserve">0 | </v>
      </c>
      <c r="D247" t="str">
        <v xml:space="preserve">0 | </v>
      </c>
      <c r="E247" t="str">
        <v xml:space="preserve">0 | </v>
      </c>
      <c r="F247" t="str">
        <v xml:space="preserve">0 | </v>
      </c>
      <c r="G247" t="str">
        <v xml:space="preserve">0 | </v>
      </c>
      <c r="H247" t="str">
        <v xml:space="preserve">0 | </v>
      </c>
      <c r="I247" t="str">
        <v xml:space="preserve">0 | </v>
      </c>
      <c r="J247" t="str">
        <v xml:space="preserve">0 | </v>
      </c>
      <c r="K247" t="str">
        <v xml:space="preserve">0 | </v>
      </c>
      <c r="L247" t="str">
        <v xml:space="preserve">0 | </v>
      </c>
      <c r="M247" t="str">
        <v xml:space="preserve">0 | </v>
      </c>
      <c r="N247" t="str">
        <v xml:space="preserve">0 | </v>
      </c>
      <c r="O247" t="str">
        <v xml:space="preserve">0 | </v>
      </c>
      <c r="P247" t="str">
        <v xml:space="preserve">0 | </v>
      </c>
      <c r="Q247" t="str">
        <v xml:space="preserve">0 | </v>
      </c>
      <c r="R247" t="str">
        <v xml:space="preserve">0 | </v>
      </c>
      <c r="S247" t="str">
        <v xml:space="preserve">0 | </v>
      </c>
      <c r="T247" t="str">
        <v xml:space="preserve">0 | </v>
      </c>
      <c r="U247" t="str">
        <v xml:space="preserve">0 | </v>
      </c>
      <c r="V247" t="str">
        <v xml:space="preserve">0 | </v>
      </c>
      <c r="W247" t="str">
        <v xml:space="preserve">0 | </v>
      </c>
      <c r="X247" t="str">
        <v xml:space="preserve">0 | </v>
      </c>
      <c r="Y247" t="str">
        <v xml:space="preserve">0 | </v>
      </c>
      <c r="Z247" t="str">
        <v xml:space="preserve">0 | </v>
      </c>
      <c r="AA247" t="str">
        <v xml:space="preserve">0 | </v>
      </c>
      <c r="AB247" t="str">
        <v xml:space="preserve">0 | </v>
      </c>
      <c r="AC247" t="str">
        <v xml:space="preserve">0 | </v>
      </c>
      <c r="AD247" t="str">
        <v xml:space="preserve">0 | </v>
      </c>
      <c r="AE247" t="str">
        <v xml:space="preserve">0 | </v>
      </c>
      <c r="AF247" t="str">
        <v xml:space="preserve">0 | </v>
      </c>
      <c r="AG247" t="str">
        <v xml:space="preserve">0 | </v>
      </c>
      <c r="AH247" t="str">
        <v xml:space="preserve">0 | </v>
      </c>
      <c r="AI247" t="str">
        <v xml:space="preserve">0 | </v>
      </c>
      <c r="AJ247" t="str">
        <v xml:space="preserve">0 | </v>
      </c>
      <c r="AK247" t="str">
        <v xml:space="preserve">0 | </v>
      </c>
      <c r="AL247" t="str">
        <v xml:space="preserve">0 | </v>
      </c>
      <c r="AM247" t="str">
        <v xml:space="preserve">0 | </v>
      </c>
      <c r="AN247" t="str">
        <v xml:space="preserve">0 | </v>
      </c>
      <c r="AO247" t="str">
        <v xml:space="preserve">0 | </v>
      </c>
      <c r="AP247" t="str">
        <v xml:space="preserve">0 | </v>
      </c>
      <c r="AQ247" t="str">
        <v xml:space="preserve">0 | </v>
      </c>
      <c r="AR247" t="str">
        <v xml:space="preserve">0 | </v>
      </c>
      <c r="AS247" t="str">
        <v xml:space="preserve">0 | </v>
      </c>
      <c r="AT247" t="str">
        <v xml:space="preserve">0 | </v>
      </c>
      <c r="AU247" t="str">
        <v xml:space="preserve">0 | </v>
      </c>
      <c r="AV247" t="str">
        <v xml:space="preserve">0 | </v>
      </c>
      <c r="AW247" t="str">
        <v xml:space="preserve">0 | </v>
      </c>
      <c r="AX247" t="str">
        <v xml:space="preserve">0 | </v>
      </c>
      <c r="AY247" t="str">
        <v xml:space="preserve">0 | </v>
      </c>
      <c r="AZ247" t="str">
        <v xml:space="preserve">0 | </v>
      </c>
      <c r="BA247" t="str">
        <v xml:space="preserve">0 | </v>
      </c>
      <c r="BB247" t="str">
        <v xml:space="preserve">0 | </v>
      </c>
      <c r="BC247" t="str">
        <v xml:space="preserve">0 | </v>
      </c>
      <c r="BD247" t="str">
        <v xml:space="preserve">0 | </v>
      </c>
      <c r="BE247" t="str">
        <v xml:space="preserve">0 | </v>
      </c>
      <c r="BF247" t="str">
        <v xml:space="preserve">0 | </v>
      </c>
      <c r="BG247" t="str">
        <v xml:space="preserve">0 | </v>
      </c>
      <c r="BH247" t="str">
        <v xml:space="preserve">0 | </v>
      </c>
      <c r="BI247" t="str">
        <v xml:space="preserve">0 | </v>
      </c>
      <c r="BJ247" t="str">
        <v xml:space="preserve">0 | </v>
      </c>
      <c r="BK247" t="str">
        <v xml:space="preserve">0 | </v>
      </c>
      <c r="BL247" t="str">
        <v xml:space="preserve">0 | </v>
      </c>
      <c r="BM247" t="str">
        <v xml:space="preserve">0 | </v>
      </c>
      <c r="BN247" t="str">
        <v xml:space="preserve">0 | </v>
      </c>
      <c r="BO247" t="str">
        <v xml:space="preserve">0 | </v>
      </c>
      <c r="BP247" t="str">
        <v xml:space="preserve">0 | </v>
      </c>
      <c r="BQ247" t="str">
        <v xml:space="preserve">0 | </v>
      </c>
      <c r="BR247" t="str">
        <v xml:space="preserve">0 | </v>
      </c>
      <c r="BS247" t="str">
        <v xml:space="preserve">0 | </v>
      </c>
      <c r="BT247" t="str">
        <v xml:space="preserve">0 | </v>
      </c>
      <c r="BU247" t="str">
        <v xml:space="preserve">0 | </v>
      </c>
      <c r="BV247" t="str">
        <v xml:space="preserve">0 | </v>
      </c>
      <c r="BW247" t="str">
        <v xml:space="preserve">0 | </v>
      </c>
      <c r="BX247" t="str">
        <v xml:space="preserve">0 | </v>
      </c>
      <c r="BY247" t="str">
        <v xml:space="preserve">0 | </v>
      </c>
      <c r="BZ247" t="str">
        <v xml:space="preserve">0 | </v>
      </c>
      <c r="CA247" t="str">
        <v xml:space="preserve">0 | </v>
      </c>
      <c r="CB247" t="str">
        <v xml:space="preserve">0 | </v>
      </c>
      <c r="CC247" t="str">
        <v xml:space="preserve">0 | </v>
      </c>
      <c r="CD247" t="str">
        <v xml:space="preserve">0 | </v>
      </c>
      <c r="CE247" t="str">
        <v xml:space="preserve">0 | </v>
      </c>
      <c r="CF247" t="str">
        <v xml:space="preserve">0 | </v>
      </c>
      <c r="CG247" t="str">
        <v xml:space="preserve">0 | </v>
      </c>
      <c r="CH247" t="str">
        <v xml:space="preserve">0 | </v>
      </c>
      <c r="CI247" t="str">
        <v xml:space="preserve">0 | </v>
      </c>
      <c r="CJ247" t="str">
        <v xml:space="preserve">0 | </v>
      </c>
      <c r="CK247" t="str">
        <v xml:space="preserve">0 | </v>
      </c>
      <c r="CL247" t="str">
        <v xml:space="preserve">0 | </v>
      </c>
      <c r="CM247" t="str">
        <v xml:space="preserve">0 | </v>
      </c>
      <c r="CN247" t="str">
        <v xml:space="preserve">0 | </v>
      </c>
      <c r="CO247" t="str">
        <v xml:space="preserve">0 | </v>
      </c>
      <c r="CP247" t="str">
        <v xml:space="preserve">0 | </v>
      </c>
      <c r="CQ247" t="str">
        <v xml:space="preserve">0 | </v>
      </c>
      <c r="CR247" t="str">
        <v xml:space="preserve">0 | </v>
      </c>
      <c r="CS247" t="str">
        <v xml:space="preserve">0 | </v>
      </c>
      <c r="CT247" t="str">
        <v xml:space="preserve">0 | </v>
      </c>
      <c r="CU247" t="str">
        <v xml:space="preserve">0 | </v>
      </c>
      <c r="CV247" t="str">
        <v xml:space="preserve">0 | </v>
      </c>
      <c r="CW247" t="str">
        <v xml:space="preserve">0 | </v>
      </c>
      <c r="CX247" t="str">
        <v xml:space="preserve">0 | </v>
      </c>
      <c r="DQ247" cm="1">
        <f t="array" ref="DQ247:HM247">TRANSPOSE(_xlfn._xlws.SORT(_xlfn._xlws.FILTER(initialConditions[initial_conditions_level],initialConditions[experiment_ID]=A247)))</f>
        <v>0</v>
      </c>
      <c r="DR247">
        <v>0</v>
      </c>
      <c r="DS247">
        <v>0</v>
      </c>
      <c r="DT247">
        <v>0</v>
      </c>
      <c r="DU247">
        <v>0</v>
      </c>
      <c r="DV247">
        <v>0</v>
      </c>
      <c r="DW247">
        <v>0</v>
      </c>
      <c r="DX247">
        <v>0</v>
      </c>
      <c r="DY247">
        <v>0</v>
      </c>
      <c r="DZ247">
        <v>0</v>
      </c>
      <c r="EA247">
        <v>0</v>
      </c>
      <c r="EB247">
        <v>0</v>
      </c>
      <c r="EC247">
        <v>0</v>
      </c>
      <c r="ED247">
        <v>0</v>
      </c>
      <c r="EE247">
        <v>0</v>
      </c>
      <c r="EF247">
        <v>0</v>
      </c>
      <c r="EG247">
        <v>0</v>
      </c>
      <c r="EH247">
        <v>0</v>
      </c>
      <c r="EI247">
        <v>0</v>
      </c>
      <c r="EJ247">
        <v>0</v>
      </c>
      <c r="EK247">
        <v>0</v>
      </c>
      <c r="EL247">
        <v>0</v>
      </c>
      <c r="EM247">
        <v>0</v>
      </c>
      <c r="EN247">
        <v>0</v>
      </c>
      <c r="EO247">
        <v>0</v>
      </c>
      <c r="EP247">
        <v>0</v>
      </c>
      <c r="EQ247">
        <v>0</v>
      </c>
      <c r="ER247">
        <v>0</v>
      </c>
      <c r="ES247">
        <v>0</v>
      </c>
      <c r="ET247">
        <v>0</v>
      </c>
      <c r="EU247">
        <v>0</v>
      </c>
      <c r="EV247">
        <v>0</v>
      </c>
      <c r="EW247">
        <v>0</v>
      </c>
      <c r="EX247">
        <v>0</v>
      </c>
      <c r="EY247">
        <v>0</v>
      </c>
      <c r="EZ247">
        <v>0</v>
      </c>
      <c r="FA247">
        <v>0</v>
      </c>
      <c r="FB247">
        <v>0</v>
      </c>
      <c r="FC247">
        <v>0</v>
      </c>
      <c r="FD247">
        <v>0</v>
      </c>
      <c r="FE247">
        <v>0</v>
      </c>
      <c r="FF247">
        <v>0</v>
      </c>
      <c r="FG247">
        <v>0</v>
      </c>
      <c r="FH247">
        <v>0</v>
      </c>
      <c r="FI247">
        <v>0</v>
      </c>
      <c r="FJ247">
        <v>0</v>
      </c>
      <c r="FK247">
        <v>0</v>
      </c>
      <c r="FL247">
        <v>0</v>
      </c>
      <c r="FM247">
        <v>0</v>
      </c>
      <c r="FN247">
        <v>0</v>
      </c>
      <c r="FO247">
        <v>0</v>
      </c>
      <c r="FP247">
        <v>0</v>
      </c>
      <c r="FQ247">
        <v>0</v>
      </c>
      <c r="FR247">
        <v>0</v>
      </c>
      <c r="FS247">
        <v>0</v>
      </c>
      <c r="FT247">
        <v>0</v>
      </c>
      <c r="FU247">
        <v>0</v>
      </c>
      <c r="FV247">
        <v>0</v>
      </c>
      <c r="FW247">
        <v>0</v>
      </c>
      <c r="FX247">
        <v>0</v>
      </c>
      <c r="FY247">
        <v>0</v>
      </c>
      <c r="FZ247">
        <v>0</v>
      </c>
      <c r="GA247">
        <v>0</v>
      </c>
      <c r="GB247">
        <v>0</v>
      </c>
      <c r="GC247">
        <v>0</v>
      </c>
      <c r="GD247">
        <v>0</v>
      </c>
      <c r="GE247">
        <v>0</v>
      </c>
      <c r="GF247">
        <v>0</v>
      </c>
      <c r="GG247">
        <v>0</v>
      </c>
      <c r="GH247">
        <v>0</v>
      </c>
      <c r="GI247">
        <v>0</v>
      </c>
      <c r="GJ247">
        <v>0</v>
      </c>
      <c r="GK247">
        <v>0</v>
      </c>
      <c r="GL247">
        <v>0</v>
      </c>
      <c r="GM247">
        <v>0</v>
      </c>
      <c r="GN247">
        <v>0</v>
      </c>
      <c r="GO247">
        <v>0</v>
      </c>
      <c r="GP247">
        <v>0</v>
      </c>
      <c r="GQ247">
        <v>0</v>
      </c>
      <c r="GR247">
        <v>0</v>
      </c>
      <c r="GS247">
        <v>0</v>
      </c>
      <c r="GT247">
        <v>0</v>
      </c>
      <c r="GU247">
        <v>0</v>
      </c>
      <c r="GV247">
        <v>0</v>
      </c>
      <c r="GW247">
        <v>0</v>
      </c>
      <c r="GX247">
        <v>0</v>
      </c>
      <c r="GY247">
        <v>0</v>
      </c>
      <c r="GZ247">
        <v>0</v>
      </c>
      <c r="HA247">
        <v>0</v>
      </c>
      <c r="HB247">
        <v>0</v>
      </c>
      <c r="HC247">
        <v>0</v>
      </c>
      <c r="HD247">
        <v>0</v>
      </c>
      <c r="HE247">
        <v>0</v>
      </c>
      <c r="HF247">
        <v>0</v>
      </c>
      <c r="HG247">
        <v>0</v>
      </c>
      <c r="HH247">
        <v>0</v>
      </c>
      <c r="HI247">
        <v>0</v>
      </c>
      <c r="HJ247">
        <v>0</v>
      </c>
      <c r="HK247">
        <v>0</v>
      </c>
      <c r="HL247">
        <v>0</v>
      </c>
      <c r="HM247" t="str">
        <v/>
      </c>
    </row>
    <row r="248" spans="2:221" x14ac:dyDescent="0.35">
      <c r="B248" t="str" cm="1">
        <f t="array" ref="B248:CX248">TRANSPOSE(_xlfn._xlws.SORT(_xlfn._xlws.FILTER(initialConditions[initial_conditions_level]&amp;" | "&amp;initialConditions[initial_conditions_name],initialConditions[experiment_ID]=A248)))</f>
        <v xml:space="preserve"> | </v>
      </c>
      <c r="C248" t="str">
        <v xml:space="preserve">0 | </v>
      </c>
      <c r="D248" t="str">
        <v xml:space="preserve">0 | </v>
      </c>
      <c r="E248" t="str">
        <v xml:space="preserve">0 | </v>
      </c>
      <c r="F248" t="str">
        <v xml:space="preserve">0 | </v>
      </c>
      <c r="G248" t="str">
        <v xml:space="preserve">0 | </v>
      </c>
      <c r="H248" t="str">
        <v xml:space="preserve">0 | </v>
      </c>
      <c r="I248" t="str">
        <v xml:space="preserve">0 | </v>
      </c>
      <c r="J248" t="str">
        <v xml:space="preserve">0 | </v>
      </c>
      <c r="K248" t="str">
        <v xml:space="preserve">0 | </v>
      </c>
      <c r="L248" t="str">
        <v xml:space="preserve">0 | </v>
      </c>
      <c r="M248" t="str">
        <v xml:space="preserve">0 | </v>
      </c>
      <c r="N248" t="str">
        <v xml:space="preserve">0 | </v>
      </c>
      <c r="O248" t="str">
        <v xml:space="preserve">0 | </v>
      </c>
      <c r="P248" t="str">
        <v xml:space="preserve">0 | </v>
      </c>
      <c r="Q248" t="str">
        <v xml:space="preserve">0 | </v>
      </c>
      <c r="R248" t="str">
        <v xml:space="preserve">0 | </v>
      </c>
      <c r="S248" t="str">
        <v xml:space="preserve">0 | </v>
      </c>
      <c r="T248" t="str">
        <v xml:space="preserve">0 | </v>
      </c>
      <c r="U248" t="str">
        <v xml:space="preserve">0 | </v>
      </c>
      <c r="V248" t="str">
        <v xml:space="preserve">0 | </v>
      </c>
      <c r="W248" t="str">
        <v xml:space="preserve">0 | </v>
      </c>
      <c r="X248" t="str">
        <v xml:space="preserve">0 | </v>
      </c>
      <c r="Y248" t="str">
        <v xml:space="preserve">0 | </v>
      </c>
      <c r="Z248" t="str">
        <v xml:space="preserve">0 | </v>
      </c>
      <c r="AA248" t="str">
        <v xml:space="preserve">0 | </v>
      </c>
      <c r="AB248" t="str">
        <v xml:space="preserve">0 | </v>
      </c>
      <c r="AC248" t="str">
        <v xml:space="preserve">0 | </v>
      </c>
      <c r="AD248" t="str">
        <v xml:space="preserve">0 | </v>
      </c>
      <c r="AE248" t="str">
        <v xml:space="preserve">0 | </v>
      </c>
      <c r="AF248" t="str">
        <v xml:space="preserve">0 | </v>
      </c>
      <c r="AG248" t="str">
        <v xml:space="preserve">0 | </v>
      </c>
      <c r="AH248" t="str">
        <v xml:space="preserve">0 | </v>
      </c>
      <c r="AI248" t="str">
        <v xml:space="preserve">0 | </v>
      </c>
      <c r="AJ248" t="str">
        <v xml:space="preserve">0 | </v>
      </c>
      <c r="AK248" t="str">
        <v xml:space="preserve">0 | </v>
      </c>
      <c r="AL248" t="str">
        <v xml:space="preserve">0 | </v>
      </c>
      <c r="AM248" t="str">
        <v xml:space="preserve">0 | </v>
      </c>
      <c r="AN248" t="str">
        <v xml:space="preserve">0 | </v>
      </c>
      <c r="AO248" t="str">
        <v xml:space="preserve">0 | </v>
      </c>
      <c r="AP248" t="str">
        <v xml:space="preserve">0 | </v>
      </c>
      <c r="AQ248" t="str">
        <v xml:space="preserve">0 | </v>
      </c>
      <c r="AR248" t="str">
        <v xml:space="preserve">0 | </v>
      </c>
      <c r="AS248" t="str">
        <v xml:space="preserve">0 | </v>
      </c>
      <c r="AT248" t="str">
        <v xml:space="preserve">0 | </v>
      </c>
      <c r="AU248" t="str">
        <v xml:space="preserve">0 | </v>
      </c>
      <c r="AV248" t="str">
        <v xml:space="preserve">0 | </v>
      </c>
      <c r="AW248" t="str">
        <v xml:space="preserve">0 | </v>
      </c>
      <c r="AX248" t="str">
        <v xml:space="preserve">0 | </v>
      </c>
      <c r="AY248" t="str">
        <v xml:space="preserve">0 | </v>
      </c>
      <c r="AZ248" t="str">
        <v xml:space="preserve">0 | </v>
      </c>
      <c r="BA248" t="str">
        <v xml:space="preserve">0 | </v>
      </c>
      <c r="BB248" t="str">
        <v xml:space="preserve">0 | </v>
      </c>
      <c r="BC248" t="str">
        <v xml:space="preserve">0 | </v>
      </c>
      <c r="BD248" t="str">
        <v xml:space="preserve">0 | </v>
      </c>
      <c r="BE248" t="str">
        <v xml:space="preserve">0 | </v>
      </c>
      <c r="BF248" t="str">
        <v xml:space="preserve">0 | </v>
      </c>
      <c r="BG248" t="str">
        <v xml:space="preserve">0 | </v>
      </c>
      <c r="BH248" t="str">
        <v xml:space="preserve">0 | </v>
      </c>
      <c r="BI248" t="str">
        <v xml:space="preserve">0 | </v>
      </c>
      <c r="BJ248" t="str">
        <v xml:space="preserve">0 | </v>
      </c>
      <c r="BK248" t="str">
        <v xml:space="preserve">0 | </v>
      </c>
      <c r="BL248" t="str">
        <v xml:space="preserve">0 | </v>
      </c>
      <c r="BM248" t="str">
        <v xml:space="preserve">0 | </v>
      </c>
      <c r="BN248" t="str">
        <v xml:space="preserve">0 | </v>
      </c>
      <c r="BO248" t="str">
        <v xml:space="preserve">0 | </v>
      </c>
      <c r="BP248" t="str">
        <v xml:space="preserve">0 | </v>
      </c>
      <c r="BQ248" t="str">
        <v xml:space="preserve">0 | </v>
      </c>
      <c r="BR248" t="str">
        <v xml:space="preserve">0 | </v>
      </c>
      <c r="BS248" t="str">
        <v xml:space="preserve">0 | </v>
      </c>
      <c r="BT248" t="str">
        <v xml:space="preserve">0 | </v>
      </c>
      <c r="BU248" t="str">
        <v xml:space="preserve">0 | </v>
      </c>
      <c r="BV248" t="str">
        <v xml:space="preserve">0 | </v>
      </c>
      <c r="BW248" t="str">
        <v xml:space="preserve">0 | </v>
      </c>
      <c r="BX248" t="str">
        <v xml:space="preserve">0 | </v>
      </c>
      <c r="BY248" t="str">
        <v xml:space="preserve">0 | </v>
      </c>
      <c r="BZ248" t="str">
        <v xml:space="preserve">0 | </v>
      </c>
      <c r="CA248" t="str">
        <v xml:space="preserve">0 | </v>
      </c>
      <c r="CB248" t="str">
        <v xml:space="preserve">0 | </v>
      </c>
      <c r="CC248" t="str">
        <v xml:space="preserve">0 | </v>
      </c>
      <c r="CD248" t="str">
        <v xml:space="preserve">0 | </v>
      </c>
      <c r="CE248" t="str">
        <v xml:space="preserve">0 | </v>
      </c>
      <c r="CF248" t="str">
        <v xml:space="preserve">0 | </v>
      </c>
      <c r="CG248" t="str">
        <v xml:space="preserve">0 | </v>
      </c>
      <c r="CH248" t="str">
        <v xml:space="preserve">0 | </v>
      </c>
      <c r="CI248" t="str">
        <v xml:space="preserve">0 | </v>
      </c>
      <c r="CJ248" t="str">
        <v xml:space="preserve">0 | </v>
      </c>
      <c r="CK248" t="str">
        <v xml:space="preserve">0 | </v>
      </c>
      <c r="CL248" t="str">
        <v xml:space="preserve">0 | </v>
      </c>
      <c r="CM248" t="str">
        <v xml:space="preserve">0 | </v>
      </c>
      <c r="CN248" t="str">
        <v xml:space="preserve">0 | </v>
      </c>
      <c r="CO248" t="str">
        <v xml:space="preserve">0 | </v>
      </c>
      <c r="CP248" t="str">
        <v xml:space="preserve">0 | </v>
      </c>
      <c r="CQ248" t="str">
        <v xml:space="preserve">0 | </v>
      </c>
      <c r="CR248" t="str">
        <v xml:space="preserve">0 | </v>
      </c>
      <c r="CS248" t="str">
        <v xml:space="preserve">0 | </v>
      </c>
      <c r="CT248" t="str">
        <v xml:space="preserve">0 | </v>
      </c>
      <c r="CU248" t="str">
        <v xml:space="preserve">0 | </v>
      </c>
      <c r="CV248" t="str">
        <v xml:space="preserve">0 | </v>
      </c>
      <c r="CW248" t="str">
        <v xml:space="preserve">0 | </v>
      </c>
      <c r="CX248" t="str">
        <v xml:space="preserve">0 | </v>
      </c>
      <c r="DQ248" cm="1">
        <f t="array" ref="DQ248:HM248">TRANSPOSE(_xlfn._xlws.SORT(_xlfn._xlws.FILTER(initialConditions[initial_conditions_level],initialConditions[experiment_ID]=A248)))</f>
        <v>0</v>
      </c>
      <c r="DR248">
        <v>0</v>
      </c>
      <c r="DS248">
        <v>0</v>
      </c>
      <c r="DT248">
        <v>0</v>
      </c>
      <c r="DU248">
        <v>0</v>
      </c>
      <c r="DV248">
        <v>0</v>
      </c>
      <c r="DW248">
        <v>0</v>
      </c>
      <c r="DX248">
        <v>0</v>
      </c>
      <c r="DY248">
        <v>0</v>
      </c>
      <c r="DZ248">
        <v>0</v>
      </c>
      <c r="EA248">
        <v>0</v>
      </c>
      <c r="EB248">
        <v>0</v>
      </c>
      <c r="EC248">
        <v>0</v>
      </c>
      <c r="ED248">
        <v>0</v>
      </c>
      <c r="EE248">
        <v>0</v>
      </c>
      <c r="EF248">
        <v>0</v>
      </c>
      <c r="EG248">
        <v>0</v>
      </c>
      <c r="EH248">
        <v>0</v>
      </c>
      <c r="EI248">
        <v>0</v>
      </c>
      <c r="EJ248">
        <v>0</v>
      </c>
      <c r="EK248">
        <v>0</v>
      </c>
      <c r="EL248">
        <v>0</v>
      </c>
      <c r="EM248">
        <v>0</v>
      </c>
      <c r="EN248">
        <v>0</v>
      </c>
      <c r="EO248">
        <v>0</v>
      </c>
      <c r="EP248">
        <v>0</v>
      </c>
      <c r="EQ248">
        <v>0</v>
      </c>
      <c r="ER248">
        <v>0</v>
      </c>
      <c r="ES248">
        <v>0</v>
      </c>
      <c r="ET248">
        <v>0</v>
      </c>
      <c r="EU248">
        <v>0</v>
      </c>
      <c r="EV248">
        <v>0</v>
      </c>
      <c r="EW248">
        <v>0</v>
      </c>
      <c r="EX248">
        <v>0</v>
      </c>
      <c r="EY248">
        <v>0</v>
      </c>
      <c r="EZ248">
        <v>0</v>
      </c>
      <c r="FA248">
        <v>0</v>
      </c>
      <c r="FB248">
        <v>0</v>
      </c>
      <c r="FC248">
        <v>0</v>
      </c>
      <c r="FD248">
        <v>0</v>
      </c>
      <c r="FE248">
        <v>0</v>
      </c>
      <c r="FF248">
        <v>0</v>
      </c>
      <c r="FG248">
        <v>0</v>
      </c>
      <c r="FH248">
        <v>0</v>
      </c>
      <c r="FI248">
        <v>0</v>
      </c>
      <c r="FJ248">
        <v>0</v>
      </c>
      <c r="FK248">
        <v>0</v>
      </c>
      <c r="FL248">
        <v>0</v>
      </c>
      <c r="FM248">
        <v>0</v>
      </c>
      <c r="FN248">
        <v>0</v>
      </c>
      <c r="FO248">
        <v>0</v>
      </c>
      <c r="FP248">
        <v>0</v>
      </c>
      <c r="FQ248">
        <v>0</v>
      </c>
      <c r="FR248">
        <v>0</v>
      </c>
      <c r="FS248">
        <v>0</v>
      </c>
      <c r="FT248">
        <v>0</v>
      </c>
      <c r="FU248">
        <v>0</v>
      </c>
      <c r="FV248">
        <v>0</v>
      </c>
      <c r="FW248">
        <v>0</v>
      </c>
      <c r="FX248">
        <v>0</v>
      </c>
      <c r="FY248">
        <v>0</v>
      </c>
      <c r="FZ248">
        <v>0</v>
      </c>
      <c r="GA248">
        <v>0</v>
      </c>
      <c r="GB248">
        <v>0</v>
      </c>
      <c r="GC248">
        <v>0</v>
      </c>
      <c r="GD248">
        <v>0</v>
      </c>
      <c r="GE248">
        <v>0</v>
      </c>
      <c r="GF248">
        <v>0</v>
      </c>
      <c r="GG248">
        <v>0</v>
      </c>
      <c r="GH248">
        <v>0</v>
      </c>
      <c r="GI248">
        <v>0</v>
      </c>
      <c r="GJ248">
        <v>0</v>
      </c>
      <c r="GK248">
        <v>0</v>
      </c>
      <c r="GL248">
        <v>0</v>
      </c>
      <c r="GM248">
        <v>0</v>
      </c>
      <c r="GN248">
        <v>0</v>
      </c>
      <c r="GO248">
        <v>0</v>
      </c>
      <c r="GP248">
        <v>0</v>
      </c>
      <c r="GQ248">
        <v>0</v>
      </c>
      <c r="GR248">
        <v>0</v>
      </c>
      <c r="GS248">
        <v>0</v>
      </c>
      <c r="GT248">
        <v>0</v>
      </c>
      <c r="GU248">
        <v>0</v>
      </c>
      <c r="GV248">
        <v>0</v>
      </c>
      <c r="GW248">
        <v>0</v>
      </c>
      <c r="GX248">
        <v>0</v>
      </c>
      <c r="GY248">
        <v>0</v>
      </c>
      <c r="GZ248">
        <v>0</v>
      </c>
      <c r="HA248">
        <v>0</v>
      </c>
      <c r="HB248">
        <v>0</v>
      </c>
      <c r="HC248">
        <v>0</v>
      </c>
      <c r="HD248">
        <v>0</v>
      </c>
      <c r="HE248">
        <v>0</v>
      </c>
      <c r="HF248">
        <v>0</v>
      </c>
      <c r="HG248">
        <v>0</v>
      </c>
      <c r="HH248">
        <v>0</v>
      </c>
      <c r="HI248">
        <v>0</v>
      </c>
      <c r="HJ248">
        <v>0</v>
      </c>
      <c r="HK248">
        <v>0</v>
      </c>
      <c r="HL248">
        <v>0</v>
      </c>
      <c r="HM248" t="str">
        <v/>
      </c>
    </row>
    <row r="249" spans="2:221" x14ac:dyDescent="0.35">
      <c r="B249" t="str" cm="1">
        <f t="array" ref="B249:CX249">TRANSPOSE(_xlfn._xlws.SORT(_xlfn._xlws.FILTER(initialConditions[initial_conditions_level]&amp;" | "&amp;initialConditions[initial_conditions_name],initialConditions[experiment_ID]=A249)))</f>
        <v xml:space="preserve"> | </v>
      </c>
      <c r="C249" t="str">
        <v xml:space="preserve">0 | </v>
      </c>
      <c r="D249" t="str">
        <v xml:space="preserve">0 | </v>
      </c>
      <c r="E249" t="str">
        <v xml:space="preserve">0 | </v>
      </c>
      <c r="F249" t="str">
        <v xml:space="preserve">0 | </v>
      </c>
      <c r="G249" t="str">
        <v xml:space="preserve">0 | </v>
      </c>
      <c r="H249" t="str">
        <v xml:space="preserve">0 | </v>
      </c>
      <c r="I249" t="str">
        <v xml:space="preserve">0 | </v>
      </c>
      <c r="J249" t="str">
        <v xml:space="preserve">0 | </v>
      </c>
      <c r="K249" t="str">
        <v xml:space="preserve">0 | </v>
      </c>
      <c r="L249" t="str">
        <v xml:space="preserve">0 | </v>
      </c>
      <c r="M249" t="str">
        <v xml:space="preserve">0 | </v>
      </c>
      <c r="N249" t="str">
        <v xml:space="preserve">0 | </v>
      </c>
      <c r="O249" t="str">
        <v xml:space="preserve">0 | </v>
      </c>
      <c r="P249" t="str">
        <v xml:space="preserve">0 | </v>
      </c>
      <c r="Q249" t="str">
        <v xml:space="preserve">0 | </v>
      </c>
      <c r="R249" t="str">
        <v xml:space="preserve">0 | </v>
      </c>
      <c r="S249" t="str">
        <v xml:space="preserve">0 | </v>
      </c>
      <c r="T249" t="str">
        <v xml:space="preserve">0 | </v>
      </c>
      <c r="U249" t="str">
        <v xml:space="preserve">0 | </v>
      </c>
      <c r="V249" t="str">
        <v xml:space="preserve">0 | </v>
      </c>
      <c r="W249" t="str">
        <v xml:space="preserve">0 | </v>
      </c>
      <c r="X249" t="str">
        <v xml:space="preserve">0 | </v>
      </c>
      <c r="Y249" t="str">
        <v xml:space="preserve">0 | </v>
      </c>
      <c r="Z249" t="str">
        <v xml:space="preserve">0 | </v>
      </c>
      <c r="AA249" t="str">
        <v xml:space="preserve">0 | </v>
      </c>
      <c r="AB249" t="str">
        <v xml:space="preserve">0 | </v>
      </c>
      <c r="AC249" t="str">
        <v xml:space="preserve">0 | </v>
      </c>
      <c r="AD249" t="str">
        <v xml:space="preserve">0 | </v>
      </c>
      <c r="AE249" t="str">
        <v xml:space="preserve">0 | </v>
      </c>
      <c r="AF249" t="str">
        <v xml:space="preserve">0 | </v>
      </c>
      <c r="AG249" t="str">
        <v xml:space="preserve">0 | </v>
      </c>
      <c r="AH249" t="str">
        <v xml:space="preserve">0 | </v>
      </c>
      <c r="AI249" t="str">
        <v xml:space="preserve">0 | </v>
      </c>
      <c r="AJ249" t="str">
        <v xml:space="preserve">0 | </v>
      </c>
      <c r="AK249" t="str">
        <v xml:space="preserve">0 | </v>
      </c>
      <c r="AL249" t="str">
        <v xml:space="preserve">0 | </v>
      </c>
      <c r="AM249" t="str">
        <v xml:space="preserve">0 | </v>
      </c>
      <c r="AN249" t="str">
        <v xml:space="preserve">0 | </v>
      </c>
      <c r="AO249" t="str">
        <v xml:space="preserve">0 | </v>
      </c>
      <c r="AP249" t="str">
        <v xml:space="preserve">0 | </v>
      </c>
      <c r="AQ249" t="str">
        <v xml:space="preserve">0 | </v>
      </c>
      <c r="AR249" t="str">
        <v xml:space="preserve">0 | </v>
      </c>
      <c r="AS249" t="str">
        <v xml:space="preserve">0 | </v>
      </c>
      <c r="AT249" t="str">
        <v xml:space="preserve">0 | </v>
      </c>
      <c r="AU249" t="str">
        <v xml:space="preserve">0 | </v>
      </c>
      <c r="AV249" t="str">
        <v xml:space="preserve">0 | </v>
      </c>
      <c r="AW249" t="str">
        <v xml:space="preserve">0 | </v>
      </c>
      <c r="AX249" t="str">
        <v xml:space="preserve">0 | </v>
      </c>
      <c r="AY249" t="str">
        <v xml:space="preserve">0 | </v>
      </c>
      <c r="AZ249" t="str">
        <v xml:space="preserve">0 | </v>
      </c>
      <c r="BA249" t="str">
        <v xml:space="preserve">0 | </v>
      </c>
      <c r="BB249" t="str">
        <v xml:space="preserve">0 | </v>
      </c>
      <c r="BC249" t="str">
        <v xml:space="preserve">0 | </v>
      </c>
      <c r="BD249" t="str">
        <v xml:space="preserve">0 | </v>
      </c>
      <c r="BE249" t="str">
        <v xml:space="preserve">0 | </v>
      </c>
      <c r="BF249" t="str">
        <v xml:space="preserve">0 | </v>
      </c>
      <c r="BG249" t="str">
        <v xml:space="preserve">0 | </v>
      </c>
      <c r="BH249" t="str">
        <v xml:space="preserve">0 | </v>
      </c>
      <c r="BI249" t="str">
        <v xml:space="preserve">0 | </v>
      </c>
      <c r="BJ249" t="str">
        <v xml:space="preserve">0 | </v>
      </c>
      <c r="BK249" t="str">
        <v xml:space="preserve">0 | </v>
      </c>
      <c r="BL249" t="str">
        <v xml:space="preserve">0 | </v>
      </c>
      <c r="BM249" t="str">
        <v xml:space="preserve">0 | </v>
      </c>
      <c r="BN249" t="str">
        <v xml:space="preserve">0 | </v>
      </c>
      <c r="BO249" t="str">
        <v xml:space="preserve">0 | </v>
      </c>
      <c r="BP249" t="str">
        <v xml:space="preserve">0 | </v>
      </c>
      <c r="BQ249" t="str">
        <v xml:space="preserve">0 | </v>
      </c>
      <c r="BR249" t="str">
        <v xml:space="preserve">0 | </v>
      </c>
      <c r="BS249" t="str">
        <v xml:space="preserve">0 | </v>
      </c>
      <c r="BT249" t="str">
        <v xml:space="preserve">0 | </v>
      </c>
      <c r="BU249" t="str">
        <v xml:space="preserve">0 | </v>
      </c>
      <c r="BV249" t="str">
        <v xml:space="preserve">0 | </v>
      </c>
      <c r="BW249" t="str">
        <v xml:space="preserve">0 | </v>
      </c>
      <c r="BX249" t="str">
        <v xml:space="preserve">0 | </v>
      </c>
      <c r="BY249" t="str">
        <v xml:space="preserve">0 | </v>
      </c>
      <c r="BZ249" t="str">
        <v xml:space="preserve">0 | </v>
      </c>
      <c r="CA249" t="str">
        <v xml:space="preserve">0 | </v>
      </c>
      <c r="CB249" t="str">
        <v xml:space="preserve">0 | </v>
      </c>
      <c r="CC249" t="str">
        <v xml:space="preserve">0 | </v>
      </c>
      <c r="CD249" t="str">
        <v xml:space="preserve">0 | </v>
      </c>
      <c r="CE249" t="str">
        <v xml:space="preserve">0 | </v>
      </c>
      <c r="CF249" t="str">
        <v xml:space="preserve">0 | </v>
      </c>
      <c r="CG249" t="str">
        <v xml:space="preserve">0 | </v>
      </c>
      <c r="CH249" t="str">
        <v xml:space="preserve">0 | </v>
      </c>
      <c r="CI249" t="str">
        <v xml:space="preserve">0 | </v>
      </c>
      <c r="CJ249" t="str">
        <v xml:space="preserve">0 | </v>
      </c>
      <c r="CK249" t="str">
        <v xml:space="preserve">0 | </v>
      </c>
      <c r="CL249" t="str">
        <v xml:space="preserve">0 | </v>
      </c>
      <c r="CM249" t="str">
        <v xml:space="preserve">0 | </v>
      </c>
      <c r="CN249" t="str">
        <v xml:space="preserve">0 | </v>
      </c>
      <c r="CO249" t="str">
        <v xml:space="preserve">0 | </v>
      </c>
      <c r="CP249" t="str">
        <v xml:space="preserve">0 | </v>
      </c>
      <c r="CQ249" t="str">
        <v xml:space="preserve">0 | </v>
      </c>
      <c r="CR249" t="str">
        <v xml:space="preserve">0 | </v>
      </c>
      <c r="CS249" t="str">
        <v xml:space="preserve">0 | </v>
      </c>
      <c r="CT249" t="str">
        <v xml:space="preserve">0 | </v>
      </c>
      <c r="CU249" t="str">
        <v xml:space="preserve">0 | </v>
      </c>
      <c r="CV249" t="str">
        <v xml:space="preserve">0 | </v>
      </c>
      <c r="CW249" t="str">
        <v xml:space="preserve">0 | </v>
      </c>
      <c r="CX249" t="str">
        <v xml:space="preserve">0 | </v>
      </c>
      <c r="DQ249" cm="1">
        <f t="array" ref="DQ249:HM249">TRANSPOSE(_xlfn._xlws.SORT(_xlfn._xlws.FILTER(initialConditions[initial_conditions_level],initialConditions[experiment_ID]=A249)))</f>
        <v>0</v>
      </c>
      <c r="DR249">
        <v>0</v>
      </c>
      <c r="DS249">
        <v>0</v>
      </c>
      <c r="DT249">
        <v>0</v>
      </c>
      <c r="DU249">
        <v>0</v>
      </c>
      <c r="DV249">
        <v>0</v>
      </c>
      <c r="DW249">
        <v>0</v>
      </c>
      <c r="DX249">
        <v>0</v>
      </c>
      <c r="DY249">
        <v>0</v>
      </c>
      <c r="DZ249">
        <v>0</v>
      </c>
      <c r="EA249">
        <v>0</v>
      </c>
      <c r="EB249">
        <v>0</v>
      </c>
      <c r="EC249">
        <v>0</v>
      </c>
      <c r="ED249">
        <v>0</v>
      </c>
      <c r="EE249">
        <v>0</v>
      </c>
      <c r="EF249">
        <v>0</v>
      </c>
      <c r="EG249">
        <v>0</v>
      </c>
      <c r="EH249">
        <v>0</v>
      </c>
      <c r="EI249">
        <v>0</v>
      </c>
      <c r="EJ249">
        <v>0</v>
      </c>
      <c r="EK249">
        <v>0</v>
      </c>
      <c r="EL249">
        <v>0</v>
      </c>
      <c r="EM249">
        <v>0</v>
      </c>
      <c r="EN249">
        <v>0</v>
      </c>
      <c r="EO249">
        <v>0</v>
      </c>
      <c r="EP249">
        <v>0</v>
      </c>
      <c r="EQ249">
        <v>0</v>
      </c>
      <c r="ER249">
        <v>0</v>
      </c>
      <c r="ES249">
        <v>0</v>
      </c>
      <c r="ET249">
        <v>0</v>
      </c>
      <c r="EU249">
        <v>0</v>
      </c>
      <c r="EV249">
        <v>0</v>
      </c>
      <c r="EW249">
        <v>0</v>
      </c>
      <c r="EX249">
        <v>0</v>
      </c>
      <c r="EY249">
        <v>0</v>
      </c>
      <c r="EZ249">
        <v>0</v>
      </c>
      <c r="FA249">
        <v>0</v>
      </c>
      <c r="FB249">
        <v>0</v>
      </c>
      <c r="FC249">
        <v>0</v>
      </c>
      <c r="FD249">
        <v>0</v>
      </c>
      <c r="FE249">
        <v>0</v>
      </c>
      <c r="FF249">
        <v>0</v>
      </c>
      <c r="FG249">
        <v>0</v>
      </c>
      <c r="FH249">
        <v>0</v>
      </c>
      <c r="FI249">
        <v>0</v>
      </c>
      <c r="FJ249">
        <v>0</v>
      </c>
      <c r="FK249">
        <v>0</v>
      </c>
      <c r="FL249">
        <v>0</v>
      </c>
      <c r="FM249">
        <v>0</v>
      </c>
      <c r="FN249">
        <v>0</v>
      </c>
      <c r="FO249">
        <v>0</v>
      </c>
      <c r="FP249">
        <v>0</v>
      </c>
      <c r="FQ249">
        <v>0</v>
      </c>
      <c r="FR249">
        <v>0</v>
      </c>
      <c r="FS249">
        <v>0</v>
      </c>
      <c r="FT249">
        <v>0</v>
      </c>
      <c r="FU249">
        <v>0</v>
      </c>
      <c r="FV249">
        <v>0</v>
      </c>
      <c r="FW249">
        <v>0</v>
      </c>
      <c r="FX249">
        <v>0</v>
      </c>
      <c r="FY249">
        <v>0</v>
      </c>
      <c r="FZ249">
        <v>0</v>
      </c>
      <c r="GA249">
        <v>0</v>
      </c>
      <c r="GB249">
        <v>0</v>
      </c>
      <c r="GC249">
        <v>0</v>
      </c>
      <c r="GD249">
        <v>0</v>
      </c>
      <c r="GE249">
        <v>0</v>
      </c>
      <c r="GF249">
        <v>0</v>
      </c>
      <c r="GG249">
        <v>0</v>
      </c>
      <c r="GH249">
        <v>0</v>
      </c>
      <c r="GI249">
        <v>0</v>
      </c>
      <c r="GJ249">
        <v>0</v>
      </c>
      <c r="GK249">
        <v>0</v>
      </c>
      <c r="GL249">
        <v>0</v>
      </c>
      <c r="GM249">
        <v>0</v>
      </c>
      <c r="GN249">
        <v>0</v>
      </c>
      <c r="GO249">
        <v>0</v>
      </c>
      <c r="GP249">
        <v>0</v>
      </c>
      <c r="GQ249">
        <v>0</v>
      </c>
      <c r="GR249">
        <v>0</v>
      </c>
      <c r="GS249">
        <v>0</v>
      </c>
      <c r="GT249">
        <v>0</v>
      </c>
      <c r="GU249">
        <v>0</v>
      </c>
      <c r="GV249">
        <v>0</v>
      </c>
      <c r="GW249">
        <v>0</v>
      </c>
      <c r="GX249">
        <v>0</v>
      </c>
      <c r="GY249">
        <v>0</v>
      </c>
      <c r="GZ249">
        <v>0</v>
      </c>
      <c r="HA249">
        <v>0</v>
      </c>
      <c r="HB249">
        <v>0</v>
      </c>
      <c r="HC249">
        <v>0</v>
      </c>
      <c r="HD249">
        <v>0</v>
      </c>
      <c r="HE249">
        <v>0</v>
      </c>
      <c r="HF249">
        <v>0</v>
      </c>
      <c r="HG249">
        <v>0</v>
      </c>
      <c r="HH249">
        <v>0</v>
      </c>
      <c r="HI249">
        <v>0</v>
      </c>
      <c r="HJ249">
        <v>0</v>
      </c>
      <c r="HK249">
        <v>0</v>
      </c>
      <c r="HL249">
        <v>0</v>
      </c>
      <c r="HM249" t="str">
        <v/>
      </c>
    </row>
    <row r="250" spans="2:221" x14ac:dyDescent="0.35">
      <c r="B250" t="str" cm="1">
        <f t="array" ref="B250:CX250">TRANSPOSE(_xlfn._xlws.SORT(_xlfn._xlws.FILTER(initialConditions[initial_conditions_level]&amp;" | "&amp;initialConditions[initial_conditions_name],initialConditions[experiment_ID]=A250)))</f>
        <v xml:space="preserve"> | </v>
      </c>
      <c r="C250" t="str">
        <v xml:space="preserve">0 | </v>
      </c>
      <c r="D250" t="str">
        <v xml:space="preserve">0 | </v>
      </c>
      <c r="E250" t="str">
        <v xml:space="preserve">0 | </v>
      </c>
      <c r="F250" t="str">
        <v xml:space="preserve">0 | </v>
      </c>
      <c r="G250" t="str">
        <v xml:space="preserve">0 | </v>
      </c>
      <c r="H250" t="str">
        <v xml:space="preserve">0 | </v>
      </c>
      <c r="I250" t="str">
        <v xml:space="preserve">0 | </v>
      </c>
      <c r="J250" t="str">
        <v xml:space="preserve">0 | </v>
      </c>
      <c r="K250" t="str">
        <v xml:space="preserve">0 | </v>
      </c>
      <c r="L250" t="str">
        <v xml:space="preserve">0 | </v>
      </c>
      <c r="M250" t="str">
        <v xml:space="preserve">0 | </v>
      </c>
      <c r="N250" t="str">
        <v xml:space="preserve">0 | </v>
      </c>
      <c r="O250" t="str">
        <v xml:space="preserve">0 | </v>
      </c>
      <c r="P250" t="str">
        <v xml:space="preserve">0 | </v>
      </c>
      <c r="Q250" t="str">
        <v xml:space="preserve">0 | </v>
      </c>
      <c r="R250" t="str">
        <v xml:space="preserve">0 | </v>
      </c>
      <c r="S250" t="str">
        <v xml:space="preserve">0 | </v>
      </c>
      <c r="T250" t="str">
        <v xml:space="preserve">0 | </v>
      </c>
      <c r="U250" t="str">
        <v xml:space="preserve">0 | </v>
      </c>
      <c r="V250" t="str">
        <v xml:space="preserve">0 | </v>
      </c>
      <c r="W250" t="str">
        <v xml:space="preserve">0 | </v>
      </c>
      <c r="X250" t="str">
        <v xml:space="preserve">0 | </v>
      </c>
      <c r="Y250" t="str">
        <v xml:space="preserve">0 | </v>
      </c>
      <c r="Z250" t="str">
        <v xml:space="preserve">0 | </v>
      </c>
      <c r="AA250" t="str">
        <v xml:space="preserve">0 | </v>
      </c>
      <c r="AB250" t="str">
        <v xml:space="preserve">0 | </v>
      </c>
      <c r="AC250" t="str">
        <v xml:space="preserve">0 | </v>
      </c>
      <c r="AD250" t="str">
        <v xml:space="preserve">0 | </v>
      </c>
      <c r="AE250" t="str">
        <v xml:space="preserve">0 | </v>
      </c>
      <c r="AF250" t="str">
        <v xml:space="preserve">0 | </v>
      </c>
      <c r="AG250" t="str">
        <v xml:space="preserve">0 | </v>
      </c>
      <c r="AH250" t="str">
        <v xml:space="preserve">0 | </v>
      </c>
      <c r="AI250" t="str">
        <v xml:space="preserve">0 | </v>
      </c>
      <c r="AJ250" t="str">
        <v xml:space="preserve">0 | </v>
      </c>
      <c r="AK250" t="str">
        <v xml:space="preserve">0 | </v>
      </c>
      <c r="AL250" t="str">
        <v xml:space="preserve">0 | </v>
      </c>
      <c r="AM250" t="str">
        <v xml:space="preserve">0 | </v>
      </c>
      <c r="AN250" t="str">
        <v xml:space="preserve">0 | </v>
      </c>
      <c r="AO250" t="str">
        <v xml:space="preserve">0 | </v>
      </c>
      <c r="AP250" t="str">
        <v xml:space="preserve">0 | </v>
      </c>
      <c r="AQ250" t="str">
        <v xml:space="preserve">0 | </v>
      </c>
      <c r="AR250" t="str">
        <v xml:space="preserve">0 | </v>
      </c>
      <c r="AS250" t="str">
        <v xml:space="preserve">0 | </v>
      </c>
      <c r="AT250" t="str">
        <v xml:space="preserve">0 | </v>
      </c>
      <c r="AU250" t="str">
        <v xml:space="preserve">0 | </v>
      </c>
      <c r="AV250" t="str">
        <v xml:space="preserve">0 | </v>
      </c>
      <c r="AW250" t="str">
        <v xml:space="preserve">0 | </v>
      </c>
      <c r="AX250" t="str">
        <v xml:space="preserve">0 | </v>
      </c>
      <c r="AY250" t="str">
        <v xml:space="preserve">0 | </v>
      </c>
      <c r="AZ250" t="str">
        <v xml:space="preserve">0 | </v>
      </c>
      <c r="BA250" t="str">
        <v xml:space="preserve">0 | </v>
      </c>
      <c r="BB250" t="str">
        <v xml:space="preserve">0 | </v>
      </c>
      <c r="BC250" t="str">
        <v xml:space="preserve">0 | </v>
      </c>
      <c r="BD250" t="str">
        <v xml:space="preserve">0 | </v>
      </c>
      <c r="BE250" t="str">
        <v xml:space="preserve">0 | </v>
      </c>
      <c r="BF250" t="str">
        <v xml:space="preserve">0 | </v>
      </c>
      <c r="BG250" t="str">
        <v xml:space="preserve">0 | </v>
      </c>
      <c r="BH250" t="str">
        <v xml:space="preserve">0 | </v>
      </c>
      <c r="BI250" t="str">
        <v xml:space="preserve">0 | </v>
      </c>
      <c r="BJ250" t="str">
        <v xml:space="preserve">0 | </v>
      </c>
      <c r="BK250" t="str">
        <v xml:space="preserve">0 | </v>
      </c>
      <c r="BL250" t="str">
        <v xml:space="preserve">0 | </v>
      </c>
      <c r="BM250" t="str">
        <v xml:space="preserve">0 | </v>
      </c>
      <c r="BN250" t="str">
        <v xml:space="preserve">0 | </v>
      </c>
      <c r="BO250" t="str">
        <v xml:space="preserve">0 | </v>
      </c>
      <c r="BP250" t="str">
        <v xml:space="preserve">0 | </v>
      </c>
      <c r="BQ250" t="str">
        <v xml:space="preserve">0 | </v>
      </c>
      <c r="BR250" t="str">
        <v xml:space="preserve">0 | </v>
      </c>
      <c r="BS250" t="str">
        <v xml:space="preserve">0 | </v>
      </c>
      <c r="BT250" t="str">
        <v xml:space="preserve">0 | </v>
      </c>
      <c r="BU250" t="str">
        <v xml:space="preserve">0 | </v>
      </c>
      <c r="BV250" t="str">
        <v xml:space="preserve">0 | </v>
      </c>
      <c r="BW250" t="str">
        <v xml:space="preserve">0 | </v>
      </c>
      <c r="BX250" t="str">
        <v xml:space="preserve">0 | </v>
      </c>
      <c r="BY250" t="str">
        <v xml:space="preserve">0 | </v>
      </c>
      <c r="BZ250" t="str">
        <v xml:space="preserve">0 | </v>
      </c>
      <c r="CA250" t="str">
        <v xml:space="preserve">0 | </v>
      </c>
      <c r="CB250" t="str">
        <v xml:space="preserve">0 | </v>
      </c>
      <c r="CC250" t="str">
        <v xml:space="preserve">0 | </v>
      </c>
      <c r="CD250" t="str">
        <v xml:space="preserve">0 | </v>
      </c>
      <c r="CE250" t="str">
        <v xml:space="preserve">0 | </v>
      </c>
      <c r="CF250" t="str">
        <v xml:space="preserve">0 | </v>
      </c>
      <c r="CG250" t="str">
        <v xml:space="preserve">0 | </v>
      </c>
      <c r="CH250" t="str">
        <v xml:space="preserve">0 | </v>
      </c>
      <c r="CI250" t="str">
        <v xml:space="preserve">0 | </v>
      </c>
      <c r="CJ250" t="str">
        <v xml:space="preserve">0 | </v>
      </c>
      <c r="CK250" t="str">
        <v xml:space="preserve">0 | </v>
      </c>
      <c r="CL250" t="str">
        <v xml:space="preserve">0 | </v>
      </c>
      <c r="CM250" t="str">
        <v xml:space="preserve">0 | </v>
      </c>
      <c r="CN250" t="str">
        <v xml:space="preserve">0 | </v>
      </c>
      <c r="CO250" t="str">
        <v xml:space="preserve">0 | </v>
      </c>
      <c r="CP250" t="str">
        <v xml:space="preserve">0 | </v>
      </c>
      <c r="CQ250" t="str">
        <v xml:space="preserve">0 | </v>
      </c>
      <c r="CR250" t="str">
        <v xml:space="preserve">0 | </v>
      </c>
      <c r="CS250" t="str">
        <v xml:space="preserve">0 | </v>
      </c>
      <c r="CT250" t="str">
        <v xml:space="preserve">0 | </v>
      </c>
      <c r="CU250" t="str">
        <v xml:space="preserve">0 | </v>
      </c>
      <c r="CV250" t="str">
        <v xml:space="preserve">0 | </v>
      </c>
      <c r="CW250" t="str">
        <v xml:space="preserve">0 | </v>
      </c>
      <c r="CX250" t="str">
        <v xml:space="preserve">0 | </v>
      </c>
      <c r="DQ250" cm="1">
        <f t="array" ref="DQ250:HM250">TRANSPOSE(_xlfn._xlws.SORT(_xlfn._xlws.FILTER(initialConditions[initial_conditions_level],initialConditions[experiment_ID]=A250)))</f>
        <v>0</v>
      </c>
      <c r="DR250">
        <v>0</v>
      </c>
      <c r="DS250">
        <v>0</v>
      </c>
      <c r="DT250">
        <v>0</v>
      </c>
      <c r="DU250">
        <v>0</v>
      </c>
      <c r="DV250">
        <v>0</v>
      </c>
      <c r="DW250">
        <v>0</v>
      </c>
      <c r="DX250">
        <v>0</v>
      </c>
      <c r="DY250">
        <v>0</v>
      </c>
      <c r="DZ250">
        <v>0</v>
      </c>
      <c r="EA250">
        <v>0</v>
      </c>
      <c r="EB250">
        <v>0</v>
      </c>
      <c r="EC250">
        <v>0</v>
      </c>
      <c r="ED250">
        <v>0</v>
      </c>
      <c r="EE250">
        <v>0</v>
      </c>
      <c r="EF250">
        <v>0</v>
      </c>
      <c r="EG250">
        <v>0</v>
      </c>
      <c r="EH250">
        <v>0</v>
      </c>
      <c r="EI250">
        <v>0</v>
      </c>
      <c r="EJ250">
        <v>0</v>
      </c>
      <c r="EK250">
        <v>0</v>
      </c>
      <c r="EL250">
        <v>0</v>
      </c>
      <c r="EM250">
        <v>0</v>
      </c>
      <c r="EN250">
        <v>0</v>
      </c>
      <c r="EO250">
        <v>0</v>
      </c>
      <c r="EP250">
        <v>0</v>
      </c>
      <c r="EQ250">
        <v>0</v>
      </c>
      <c r="ER250">
        <v>0</v>
      </c>
      <c r="ES250">
        <v>0</v>
      </c>
      <c r="ET250">
        <v>0</v>
      </c>
      <c r="EU250">
        <v>0</v>
      </c>
      <c r="EV250">
        <v>0</v>
      </c>
      <c r="EW250">
        <v>0</v>
      </c>
      <c r="EX250">
        <v>0</v>
      </c>
      <c r="EY250">
        <v>0</v>
      </c>
      <c r="EZ250">
        <v>0</v>
      </c>
      <c r="FA250">
        <v>0</v>
      </c>
      <c r="FB250">
        <v>0</v>
      </c>
      <c r="FC250">
        <v>0</v>
      </c>
      <c r="FD250">
        <v>0</v>
      </c>
      <c r="FE250">
        <v>0</v>
      </c>
      <c r="FF250">
        <v>0</v>
      </c>
      <c r="FG250">
        <v>0</v>
      </c>
      <c r="FH250">
        <v>0</v>
      </c>
      <c r="FI250">
        <v>0</v>
      </c>
      <c r="FJ250">
        <v>0</v>
      </c>
      <c r="FK250">
        <v>0</v>
      </c>
      <c r="FL250">
        <v>0</v>
      </c>
      <c r="FM250">
        <v>0</v>
      </c>
      <c r="FN250">
        <v>0</v>
      </c>
      <c r="FO250">
        <v>0</v>
      </c>
      <c r="FP250">
        <v>0</v>
      </c>
      <c r="FQ250">
        <v>0</v>
      </c>
      <c r="FR250">
        <v>0</v>
      </c>
      <c r="FS250">
        <v>0</v>
      </c>
      <c r="FT250">
        <v>0</v>
      </c>
      <c r="FU250">
        <v>0</v>
      </c>
      <c r="FV250">
        <v>0</v>
      </c>
      <c r="FW250">
        <v>0</v>
      </c>
      <c r="FX250">
        <v>0</v>
      </c>
      <c r="FY250">
        <v>0</v>
      </c>
      <c r="FZ250">
        <v>0</v>
      </c>
      <c r="GA250">
        <v>0</v>
      </c>
      <c r="GB250">
        <v>0</v>
      </c>
      <c r="GC250">
        <v>0</v>
      </c>
      <c r="GD250">
        <v>0</v>
      </c>
      <c r="GE250">
        <v>0</v>
      </c>
      <c r="GF250">
        <v>0</v>
      </c>
      <c r="GG250">
        <v>0</v>
      </c>
      <c r="GH250">
        <v>0</v>
      </c>
      <c r="GI250">
        <v>0</v>
      </c>
      <c r="GJ250">
        <v>0</v>
      </c>
      <c r="GK250">
        <v>0</v>
      </c>
      <c r="GL250">
        <v>0</v>
      </c>
      <c r="GM250">
        <v>0</v>
      </c>
      <c r="GN250">
        <v>0</v>
      </c>
      <c r="GO250">
        <v>0</v>
      </c>
      <c r="GP250">
        <v>0</v>
      </c>
      <c r="GQ250">
        <v>0</v>
      </c>
      <c r="GR250">
        <v>0</v>
      </c>
      <c r="GS250">
        <v>0</v>
      </c>
      <c r="GT250">
        <v>0</v>
      </c>
      <c r="GU250">
        <v>0</v>
      </c>
      <c r="GV250">
        <v>0</v>
      </c>
      <c r="GW250">
        <v>0</v>
      </c>
      <c r="GX250">
        <v>0</v>
      </c>
      <c r="GY250">
        <v>0</v>
      </c>
      <c r="GZ250">
        <v>0</v>
      </c>
      <c r="HA250">
        <v>0</v>
      </c>
      <c r="HB250">
        <v>0</v>
      </c>
      <c r="HC250">
        <v>0</v>
      </c>
      <c r="HD250">
        <v>0</v>
      </c>
      <c r="HE250">
        <v>0</v>
      </c>
      <c r="HF250">
        <v>0</v>
      </c>
      <c r="HG250">
        <v>0</v>
      </c>
      <c r="HH250">
        <v>0</v>
      </c>
      <c r="HI250">
        <v>0</v>
      </c>
      <c r="HJ250">
        <v>0</v>
      </c>
      <c r="HK250">
        <v>0</v>
      </c>
      <c r="HL250">
        <v>0</v>
      </c>
      <c r="HM250" t="str">
        <v/>
      </c>
    </row>
    <row r="251" spans="2:221" x14ac:dyDescent="0.35">
      <c r="B251" t="str" cm="1">
        <f t="array" ref="B251:CX251">TRANSPOSE(_xlfn._xlws.SORT(_xlfn._xlws.FILTER(initialConditions[initial_conditions_level]&amp;" | "&amp;initialConditions[initial_conditions_name],initialConditions[experiment_ID]=A251)))</f>
        <v xml:space="preserve"> | </v>
      </c>
      <c r="C251" t="str">
        <v xml:space="preserve">0 | </v>
      </c>
      <c r="D251" t="str">
        <v xml:space="preserve">0 | </v>
      </c>
      <c r="E251" t="str">
        <v xml:space="preserve">0 | </v>
      </c>
      <c r="F251" t="str">
        <v xml:space="preserve">0 | </v>
      </c>
      <c r="G251" t="str">
        <v xml:space="preserve">0 | </v>
      </c>
      <c r="H251" t="str">
        <v xml:space="preserve">0 | </v>
      </c>
      <c r="I251" t="str">
        <v xml:space="preserve">0 | </v>
      </c>
      <c r="J251" t="str">
        <v xml:space="preserve">0 | </v>
      </c>
      <c r="K251" t="str">
        <v xml:space="preserve">0 | </v>
      </c>
      <c r="L251" t="str">
        <v xml:space="preserve">0 | </v>
      </c>
      <c r="M251" t="str">
        <v xml:space="preserve">0 | </v>
      </c>
      <c r="N251" t="str">
        <v xml:space="preserve">0 | </v>
      </c>
      <c r="O251" t="str">
        <v xml:space="preserve">0 | </v>
      </c>
      <c r="P251" t="str">
        <v xml:space="preserve">0 | </v>
      </c>
      <c r="Q251" t="str">
        <v xml:space="preserve">0 | </v>
      </c>
      <c r="R251" t="str">
        <v xml:space="preserve">0 | </v>
      </c>
      <c r="S251" t="str">
        <v xml:space="preserve">0 | </v>
      </c>
      <c r="T251" t="str">
        <v xml:space="preserve">0 | </v>
      </c>
      <c r="U251" t="str">
        <v xml:space="preserve">0 | </v>
      </c>
      <c r="V251" t="str">
        <v xml:space="preserve">0 | </v>
      </c>
      <c r="W251" t="str">
        <v xml:space="preserve">0 | </v>
      </c>
      <c r="X251" t="str">
        <v xml:space="preserve">0 | </v>
      </c>
      <c r="Y251" t="str">
        <v xml:space="preserve">0 | </v>
      </c>
      <c r="Z251" t="str">
        <v xml:space="preserve">0 | </v>
      </c>
      <c r="AA251" t="str">
        <v xml:space="preserve">0 | </v>
      </c>
      <c r="AB251" t="str">
        <v xml:space="preserve">0 | </v>
      </c>
      <c r="AC251" t="str">
        <v xml:space="preserve">0 | </v>
      </c>
      <c r="AD251" t="str">
        <v xml:space="preserve">0 | </v>
      </c>
      <c r="AE251" t="str">
        <v xml:space="preserve">0 | </v>
      </c>
      <c r="AF251" t="str">
        <v xml:space="preserve">0 | </v>
      </c>
      <c r="AG251" t="str">
        <v xml:space="preserve">0 | </v>
      </c>
      <c r="AH251" t="str">
        <v xml:space="preserve">0 | </v>
      </c>
      <c r="AI251" t="str">
        <v xml:space="preserve">0 | </v>
      </c>
      <c r="AJ251" t="str">
        <v xml:space="preserve">0 | </v>
      </c>
      <c r="AK251" t="str">
        <v xml:space="preserve">0 | </v>
      </c>
      <c r="AL251" t="str">
        <v xml:space="preserve">0 | </v>
      </c>
      <c r="AM251" t="str">
        <v xml:space="preserve">0 | </v>
      </c>
      <c r="AN251" t="str">
        <v xml:space="preserve">0 | </v>
      </c>
      <c r="AO251" t="str">
        <v xml:space="preserve">0 | </v>
      </c>
      <c r="AP251" t="str">
        <v xml:space="preserve">0 | </v>
      </c>
      <c r="AQ251" t="str">
        <v xml:space="preserve">0 | </v>
      </c>
      <c r="AR251" t="str">
        <v xml:space="preserve">0 | </v>
      </c>
      <c r="AS251" t="str">
        <v xml:space="preserve">0 | </v>
      </c>
      <c r="AT251" t="str">
        <v xml:space="preserve">0 | </v>
      </c>
      <c r="AU251" t="str">
        <v xml:space="preserve">0 | </v>
      </c>
      <c r="AV251" t="str">
        <v xml:space="preserve">0 | </v>
      </c>
      <c r="AW251" t="str">
        <v xml:space="preserve">0 | </v>
      </c>
      <c r="AX251" t="str">
        <v xml:space="preserve">0 | </v>
      </c>
      <c r="AY251" t="str">
        <v xml:space="preserve">0 | </v>
      </c>
      <c r="AZ251" t="str">
        <v xml:space="preserve">0 | </v>
      </c>
      <c r="BA251" t="str">
        <v xml:space="preserve">0 | </v>
      </c>
      <c r="BB251" t="str">
        <v xml:space="preserve">0 | </v>
      </c>
      <c r="BC251" t="str">
        <v xml:space="preserve">0 | </v>
      </c>
      <c r="BD251" t="str">
        <v xml:space="preserve">0 | </v>
      </c>
      <c r="BE251" t="str">
        <v xml:space="preserve">0 | </v>
      </c>
      <c r="BF251" t="str">
        <v xml:space="preserve">0 | </v>
      </c>
      <c r="BG251" t="str">
        <v xml:space="preserve">0 | </v>
      </c>
      <c r="BH251" t="str">
        <v xml:space="preserve">0 | </v>
      </c>
      <c r="BI251" t="str">
        <v xml:space="preserve">0 | </v>
      </c>
      <c r="BJ251" t="str">
        <v xml:space="preserve">0 | </v>
      </c>
      <c r="BK251" t="str">
        <v xml:space="preserve">0 | </v>
      </c>
      <c r="BL251" t="str">
        <v xml:space="preserve">0 | </v>
      </c>
      <c r="BM251" t="str">
        <v xml:space="preserve">0 | </v>
      </c>
      <c r="BN251" t="str">
        <v xml:space="preserve">0 | </v>
      </c>
      <c r="BO251" t="str">
        <v xml:space="preserve">0 | </v>
      </c>
      <c r="BP251" t="str">
        <v xml:space="preserve">0 | </v>
      </c>
      <c r="BQ251" t="str">
        <v xml:space="preserve">0 | </v>
      </c>
      <c r="BR251" t="str">
        <v xml:space="preserve">0 | </v>
      </c>
      <c r="BS251" t="str">
        <v xml:space="preserve">0 | </v>
      </c>
      <c r="BT251" t="str">
        <v xml:space="preserve">0 | </v>
      </c>
      <c r="BU251" t="str">
        <v xml:space="preserve">0 | </v>
      </c>
      <c r="BV251" t="str">
        <v xml:space="preserve">0 | </v>
      </c>
      <c r="BW251" t="str">
        <v xml:space="preserve">0 | </v>
      </c>
      <c r="BX251" t="str">
        <v xml:space="preserve">0 | </v>
      </c>
      <c r="BY251" t="str">
        <v xml:space="preserve">0 | </v>
      </c>
      <c r="BZ251" t="str">
        <v xml:space="preserve">0 | </v>
      </c>
      <c r="CA251" t="str">
        <v xml:space="preserve">0 | </v>
      </c>
      <c r="CB251" t="str">
        <v xml:space="preserve">0 | </v>
      </c>
      <c r="CC251" t="str">
        <v xml:space="preserve">0 | </v>
      </c>
      <c r="CD251" t="str">
        <v xml:space="preserve">0 | </v>
      </c>
      <c r="CE251" t="str">
        <v xml:space="preserve">0 | </v>
      </c>
      <c r="CF251" t="str">
        <v xml:space="preserve">0 | </v>
      </c>
      <c r="CG251" t="str">
        <v xml:space="preserve">0 | </v>
      </c>
      <c r="CH251" t="str">
        <v xml:space="preserve">0 | </v>
      </c>
      <c r="CI251" t="str">
        <v xml:space="preserve">0 | </v>
      </c>
      <c r="CJ251" t="str">
        <v xml:space="preserve">0 | </v>
      </c>
      <c r="CK251" t="str">
        <v xml:space="preserve">0 | </v>
      </c>
      <c r="CL251" t="str">
        <v xml:space="preserve">0 | </v>
      </c>
      <c r="CM251" t="str">
        <v xml:space="preserve">0 | </v>
      </c>
      <c r="CN251" t="str">
        <v xml:space="preserve">0 | </v>
      </c>
      <c r="CO251" t="str">
        <v xml:space="preserve">0 | </v>
      </c>
      <c r="CP251" t="str">
        <v xml:space="preserve">0 | </v>
      </c>
      <c r="CQ251" t="str">
        <v xml:space="preserve">0 | </v>
      </c>
      <c r="CR251" t="str">
        <v xml:space="preserve">0 | </v>
      </c>
      <c r="CS251" t="str">
        <v xml:space="preserve">0 | </v>
      </c>
      <c r="CT251" t="str">
        <v xml:space="preserve">0 | </v>
      </c>
      <c r="CU251" t="str">
        <v xml:space="preserve">0 | </v>
      </c>
      <c r="CV251" t="str">
        <v xml:space="preserve">0 | </v>
      </c>
      <c r="CW251" t="str">
        <v xml:space="preserve">0 | </v>
      </c>
      <c r="CX251" t="str">
        <v xml:space="preserve">0 | </v>
      </c>
      <c r="DQ251" cm="1">
        <f t="array" ref="DQ251:HM251">TRANSPOSE(_xlfn._xlws.SORT(_xlfn._xlws.FILTER(initialConditions[initial_conditions_level],initialConditions[experiment_ID]=A251)))</f>
        <v>0</v>
      </c>
      <c r="DR251">
        <v>0</v>
      </c>
      <c r="DS251">
        <v>0</v>
      </c>
      <c r="DT251">
        <v>0</v>
      </c>
      <c r="DU251">
        <v>0</v>
      </c>
      <c r="DV251">
        <v>0</v>
      </c>
      <c r="DW251">
        <v>0</v>
      </c>
      <c r="DX251">
        <v>0</v>
      </c>
      <c r="DY251">
        <v>0</v>
      </c>
      <c r="DZ251">
        <v>0</v>
      </c>
      <c r="EA251">
        <v>0</v>
      </c>
      <c r="EB251">
        <v>0</v>
      </c>
      <c r="EC251">
        <v>0</v>
      </c>
      <c r="ED251">
        <v>0</v>
      </c>
      <c r="EE251">
        <v>0</v>
      </c>
      <c r="EF251">
        <v>0</v>
      </c>
      <c r="EG251">
        <v>0</v>
      </c>
      <c r="EH251">
        <v>0</v>
      </c>
      <c r="EI251">
        <v>0</v>
      </c>
      <c r="EJ251">
        <v>0</v>
      </c>
      <c r="EK251">
        <v>0</v>
      </c>
      <c r="EL251">
        <v>0</v>
      </c>
      <c r="EM251">
        <v>0</v>
      </c>
      <c r="EN251">
        <v>0</v>
      </c>
      <c r="EO251">
        <v>0</v>
      </c>
      <c r="EP251">
        <v>0</v>
      </c>
      <c r="EQ251">
        <v>0</v>
      </c>
      <c r="ER251">
        <v>0</v>
      </c>
      <c r="ES251">
        <v>0</v>
      </c>
      <c r="ET251">
        <v>0</v>
      </c>
      <c r="EU251">
        <v>0</v>
      </c>
      <c r="EV251">
        <v>0</v>
      </c>
      <c r="EW251">
        <v>0</v>
      </c>
      <c r="EX251">
        <v>0</v>
      </c>
      <c r="EY251">
        <v>0</v>
      </c>
      <c r="EZ251">
        <v>0</v>
      </c>
      <c r="FA251">
        <v>0</v>
      </c>
      <c r="FB251">
        <v>0</v>
      </c>
      <c r="FC251">
        <v>0</v>
      </c>
      <c r="FD251">
        <v>0</v>
      </c>
      <c r="FE251">
        <v>0</v>
      </c>
      <c r="FF251">
        <v>0</v>
      </c>
      <c r="FG251">
        <v>0</v>
      </c>
      <c r="FH251">
        <v>0</v>
      </c>
      <c r="FI251">
        <v>0</v>
      </c>
      <c r="FJ251">
        <v>0</v>
      </c>
      <c r="FK251">
        <v>0</v>
      </c>
      <c r="FL251">
        <v>0</v>
      </c>
      <c r="FM251">
        <v>0</v>
      </c>
      <c r="FN251">
        <v>0</v>
      </c>
      <c r="FO251">
        <v>0</v>
      </c>
      <c r="FP251">
        <v>0</v>
      </c>
      <c r="FQ251">
        <v>0</v>
      </c>
      <c r="FR251">
        <v>0</v>
      </c>
      <c r="FS251">
        <v>0</v>
      </c>
      <c r="FT251">
        <v>0</v>
      </c>
      <c r="FU251">
        <v>0</v>
      </c>
      <c r="FV251">
        <v>0</v>
      </c>
      <c r="FW251">
        <v>0</v>
      </c>
      <c r="FX251">
        <v>0</v>
      </c>
      <c r="FY251">
        <v>0</v>
      </c>
      <c r="FZ251">
        <v>0</v>
      </c>
      <c r="GA251">
        <v>0</v>
      </c>
      <c r="GB251">
        <v>0</v>
      </c>
      <c r="GC251">
        <v>0</v>
      </c>
      <c r="GD251">
        <v>0</v>
      </c>
      <c r="GE251">
        <v>0</v>
      </c>
      <c r="GF251">
        <v>0</v>
      </c>
      <c r="GG251">
        <v>0</v>
      </c>
      <c r="GH251">
        <v>0</v>
      </c>
      <c r="GI251">
        <v>0</v>
      </c>
      <c r="GJ251">
        <v>0</v>
      </c>
      <c r="GK251">
        <v>0</v>
      </c>
      <c r="GL251">
        <v>0</v>
      </c>
      <c r="GM251">
        <v>0</v>
      </c>
      <c r="GN251">
        <v>0</v>
      </c>
      <c r="GO251">
        <v>0</v>
      </c>
      <c r="GP251">
        <v>0</v>
      </c>
      <c r="GQ251">
        <v>0</v>
      </c>
      <c r="GR251">
        <v>0</v>
      </c>
      <c r="GS251">
        <v>0</v>
      </c>
      <c r="GT251">
        <v>0</v>
      </c>
      <c r="GU251">
        <v>0</v>
      </c>
      <c r="GV251">
        <v>0</v>
      </c>
      <c r="GW251">
        <v>0</v>
      </c>
      <c r="GX251">
        <v>0</v>
      </c>
      <c r="GY251">
        <v>0</v>
      </c>
      <c r="GZ251">
        <v>0</v>
      </c>
      <c r="HA251">
        <v>0</v>
      </c>
      <c r="HB251">
        <v>0</v>
      </c>
      <c r="HC251">
        <v>0</v>
      </c>
      <c r="HD251">
        <v>0</v>
      </c>
      <c r="HE251">
        <v>0</v>
      </c>
      <c r="HF251">
        <v>0</v>
      </c>
      <c r="HG251">
        <v>0</v>
      </c>
      <c r="HH251">
        <v>0</v>
      </c>
      <c r="HI251">
        <v>0</v>
      </c>
      <c r="HJ251">
        <v>0</v>
      </c>
      <c r="HK251">
        <v>0</v>
      </c>
      <c r="HL251">
        <v>0</v>
      </c>
      <c r="HM251" t="str">
        <v/>
      </c>
    </row>
    <row r="252" spans="2:221" x14ac:dyDescent="0.35">
      <c r="B252" t="str" cm="1">
        <f t="array" ref="B252:CX252">TRANSPOSE(_xlfn._xlws.SORT(_xlfn._xlws.FILTER(initialConditions[initial_conditions_level]&amp;" | "&amp;initialConditions[initial_conditions_name],initialConditions[experiment_ID]=A252)))</f>
        <v xml:space="preserve"> | </v>
      </c>
      <c r="C252" t="str">
        <v xml:space="preserve">0 | </v>
      </c>
      <c r="D252" t="str">
        <v xml:space="preserve">0 | </v>
      </c>
      <c r="E252" t="str">
        <v xml:space="preserve">0 | </v>
      </c>
      <c r="F252" t="str">
        <v xml:space="preserve">0 | </v>
      </c>
      <c r="G252" t="str">
        <v xml:space="preserve">0 | </v>
      </c>
      <c r="H252" t="str">
        <v xml:space="preserve">0 | </v>
      </c>
      <c r="I252" t="str">
        <v xml:space="preserve">0 | </v>
      </c>
      <c r="J252" t="str">
        <v xml:space="preserve">0 | </v>
      </c>
      <c r="K252" t="str">
        <v xml:space="preserve">0 | </v>
      </c>
      <c r="L252" t="str">
        <v xml:space="preserve">0 | </v>
      </c>
      <c r="M252" t="str">
        <v xml:space="preserve">0 | </v>
      </c>
      <c r="N252" t="str">
        <v xml:space="preserve">0 | </v>
      </c>
      <c r="O252" t="str">
        <v xml:space="preserve">0 | </v>
      </c>
      <c r="P252" t="str">
        <v xml:space="preserve">0 | </v>
      </c>
      <c r="Q252" t="str">
        <v xml:space="preserve">0 | </v>
      </c>
      <c r="R252" t="str">
        <v xml:space="preserve">0 | </v>
      </c>
      <c r="S252" t="str">
        <v xml:space="preserve">0 | </v>
      </c>
      <c r="T252" t="str">
        <v xml:space="preserve">0 | </v>
      </c>
      <c r="U252" t="str">
        <v xml:space="preserve">0 | </v>
      </c>
      <c r="V252" t="str">
        <v xml:space="preserve">0 | </v>
      </c>
      <c r="W252" t="str">
        <v xml:space="preserve">0 | </v>
      </c>
      <c r="X252" t="str">
        <v xml:space="preserve">0 | </v>
      </c>
      <c r="Y252" t="str">
        <v xml:space="preserve">0 | </v>
      </c>
      <c r="Z252" t="str">
        <v xml:space="preserve">0 | </v>
      </c>
      <c r="AA252" t="str">
        <v xml:space="preserve">0 | </v>
      </c>
      <c r="AB252" t="str">
        <v xml:space="preserve">0 | </v>
      </c>
      <c r="AC252" t="str">
        <v xml:space="preserve">0 | </v>
      </c>
      <c r="AD252" t="str">
        <v xml:space="preserve">0 | </v>
      </c>
      <c r="AE252" t="str">
        <v xml:space="preserve">0 | </v>
      </c>
      <c r="AF252" t="str">
        <v xml:space="preserve">0 | </v>
      </c>
      <c r="AG252" t="str">
        <v xml:space="preserve">0 | </v>
      </c>
      <c r="AH252" t="str">
        <v xml:space="preserve">0 | </v>
      </c>
      <c r="AI252" t="str">
        <v xml:space="preserve">0 | </v>
      </c>
      <c r="AJ252" t="str">
        <v xml:space="preserve">0 | </v>
      </c>
      <c r="AK252" t="str">
        <v xml:space="preserve">0 | </v>
      </c>
      <c r="AL252" t="str">
        <v xml:space="preserve">0 | </v>
      </c>
      <c r="AM252" t="str">
        <v xml:space="preserve">0 | </v>
      </c>
      <c r="AN252" t="str">
        <v xml:space="preserve">0 | </v>
      </c>
      <c r="AO252" t="str">
        <v xml:space="preserve">0 | </v>
      </c>
      <c r="AP252" t="str">
        <v xml:space="preserve">0 | </v>
      </c>
      <c r="AQ252" t="str">
        <v xml:space="preserve">0 | </v>
      </c>
      <c r="AR252" t="str">
        <v xml:space="preserve">0 | </v>
      </c>
      <c r="AS252" t="str">
        <v xml:space="preserve">0 | </v>
      </c>
      <c r="AT252" t="str">
        <v xml:space="preserve">0 | </v>
      </c>
      <c r="AU252" t="str">
        <v xml:space="preserve">0 | </v>
      </c>
      <c r="AV252" t="str">
        <v xml:space="preserve">0 | </v>
      </c>
      <c r="AW252" t="str">
        <v xml:space="preserve">0 | </v>
      </c>
      <c r="AX252" t="str">
        <v xml:space="preserve">0 | </v>
      </c>
      <c r="AY252" t="str">
        <v xml:space="preserve">0 | </v>
      </c>
      <c r="AZ252" t="str">
        <v xml:space="preserve">0 | </v>
      </c>
      <c r="BA252" t="str">
        <v xml:space="preserve">0 | </v>
      </c>
      <c r="BB252" t="str">
        <v xml:space="preserve">0 | </v>
      </c>
      <c r="BC252" t="str">
        <v xml:space="preserve">0 | </v>
      </c>
      <c r="BD252" t="str">
        <v xml:space="preserve">0 | </v>
      </c>
      <c r="BE252" t="str">
        <v xml:space="preserve">0 | </v>
      </c>
      <c r="BF252" t="str">
        <v xml:space="preserve">0 | </v>
      </c>
      <c r="BG252" t="str">
        <v xml:space="preserve">0 | </v>
      </c>
      <c r="BH252" t="str">
        <v xml:space="preserve">0 | </v>
      </c>
      <c r="BI252" t="str">
        <v xml:space="preserve">0 | </v>
      </c>
      <c r="BJ252" t="str">
        <v xml:space="preserve">0 | </v>
      </c>
      <c r="BK252" t="str">
        <v xml:space="preserve">0 | </v>
      </c>
      <c r="BL252" t="str">
        <v xml:space="preserve">0 | </v>
      </c>
      <c r="BM252" t="str">
        <v xml:space="preserve">0 | </v>
      </c>
      <c r="BN252" t="str">
        <v xml:space="preserve">0 | </v>
      </c>
      <c r="BO252" t="str">
        <v xml:space="preserve">0 | </v>
      </c>
      <c r="BP252" t="str">
        <v xml:space="preserve">0 | </v>
      </c>
      <c r="BQ252" t="str">
        <v xml:space="preserve">0 | </v>
      </c>
      <c r="BR252" t="str">
        <v xml:space="preserve">0 | </v>
      </c>
      <c r="BS252" t="str">
        <v xml:space="preserve">0 | </v>
      </c>
      <c r="BT252" t="str">
        <v xml:space="preserve">0 | </v>
      </c>
      <c r="BU252" t="str">
        <v xml:space="preserve">0 | </v>
      </c>
      <c r="BV252" t="str">
        <v xml:space="preserve">0 | </v>
      </c>
      <c r="BW252" t="str">
        <v xml:space="preserve">0 | </v>
      </c>
      <c r="BX252" t="str">
        <v xml:space="preserve">0 | </v>
      </c>
      <c r="BY252" t="str">
        <v xml:space="preserve">0 | </v>
      </c>
      <c r="BZ252" t="str">
        <v xml:space="preserve">0 | </v>
      </c>
      <c r="CA252" t="str">
        <v xml:space="preserve">0 | </v>
      </c>
      <c r="CB252" t="str">
        <v xml:space="preserve">0 | </v>
      </c>
      <c r="CC252" t="str">
        <v xml:space="preserve">0 | </v>
      </c>
      <c r="CD252" t="str">
        <v xml:space="preserve">0 | </v>
      </c>
      <c r="CE252" t="str">
        <v xml:space="preserve">0 | </v>
      </c>
      <c r="CF252" t="str">
        <v xml:space="preserve">0 | </v>
      </c>
      <c r="CG252" t="str">
        <v xml:space="preserve">0 | </v>
      </c>
      <c r="CH252" t="str">
        <v xml:space="preserve">0 | </v>
      </c>
      <c r="CI252" t="str">
        <v xml:space="preserve">0 | </v>
      </c>
      <c r="CJ252" t="str">
        <v xml:space="preserve">0 | </v>
      </c>
      <c r="CK252" t="str">
        <v xml:space="preserve">0 | </v>
      </c>
      <c r="CL252" t="str">
        <v xml:space="preserve">0 | </v>
      </c>
      <c r="CM252" t="str">
        <v xml:space="preserve">0 | </v>
      </c>
      <c r="CN252" t="str">
        <v xml:space="preserve">0 | </v>
      </c>
      <c r="CO252" t="str">
        <v xml:space="preserve">0 | </v>
      </c>
      <c r="CP252" t="str">
        <v xml:space="preserve">0 | </v>
      </c>
      <c r="CQ252" t="str">
        <v xml:space="preserve">0 | </v>
      </c>
      <c r="CR252" t="str">
        <v xml:space="preserve">0 | </v>
      </c>
      <c r="CS252" t="str">
        <v xml:space="preserve">0 | </v>
      </c>
      <c r="CT252" t="str">
        <v xml:space="preserve">0 | </v>
      </c>
      <c r="CU252" t="str">
        <v xml:space="preserve">0 | </v>
      </c>
      <c r="CV252" t="str">
        <v xml:space="preserve">0 | </v>
      </c>
      <c r="CW252" t="str">
        <v xml:space="preserve">0 | </v>
      </c>
      <c r="CX252" t="str">
        <v xml:space="preserve">0 | </v>
      </c>
      <c r="DQ252" cm="1">
        <f t="array" ref="DQ252:HM252">TRANSPOSE(_xlfn._xlws.SORT(_xlfn._xlws.FILTER(initialConditions[initial_conditions_level],initialConditions[experiment_ID]=A252)))</f>
        <v>0</v>
      </c>
      <c r="DR252">
        <v>0</v>
      </c>
      <c r="DS252">
        <v>0</v>
      </c>
      <c r="DT252">
        <v>0</v>
      </c>
      <c r="DU252">
        <v>0</v>
      </c>
      <c r="DV252">
        <v>0</v>
      </c>
      <c r="DW252">
        <v>0</v>
      </c>
      <c r="DX252">
        <v>0</v>
      </c>
      <c r="DY252">
        <v>0</v>
      </c>
      <c r="DZ252">
        <v>0</v>
      </c>
      <c r="EA252">
        <v>0</v>
      </c>
      <c r="EB252">
        <v>0</v>
      </c>
      <c r="EC252">
        <v>0</v>
      </c>
      <c r="ED252">
        <v>0</v>
      </c>
      <c r="EE252">
        <v>0</v>
      </c>
      <c r="EF252">
        <v>0</v>
      </c>
      <c r="EG252">
        <v>0</v>
      </c>
      <c r="EH252">
        <v>0</v>
      </c>
      <c r="EI252">
        <v>0</v>
      </c>
      <c r="EJ252">
        <v>0</v>
      </c>
      <c r="EK252">
        <v>0</v>
      </c>
      <c r="EL252">
        <v>0</v>
      </c>
      <c r="EM252">
        <v>0</v>
      </c>
      <c r="EN252">
        <v>0</v>
      </c>
      <c r="EO252">
        <v>0</v>
      </c>
      <c r="EP252">
        <v>0</v>
      </c>
      <c r="EQ252">
        <v>0</v>
      </c>
      <c r="ER252">
        <v>0</v>
      </c>
      <c r="ES252">
        <v>0</v>
      </c>
      <c r="ET252">
        <v>0</v>
      </c>
      <c r="EU252">
        <v>0</v>
      </c>
      <c r="EV252">
        <v>0</v>
      </c>
      <c r="EW252">
        <v>0</v>
      </c>
      <c r="EX252">
        <v>0</v>
      </c>
      <c r="EY252">
        <v>0</v>
      </c>
      <c r="EZ252">
        <v>0</v>
      </c>
      <c r="FA252">
        <v>0</v>
      </c>
      <c r="FB252">
        <v>0</v>
      </c>
      <c r="FC252">
        <v>0</v>
      </c>
      <c r="FD252">
        <v>0</v>
      </c>
      <c r="FE252">
        <v>0</v>
      </c>
      <c r="FF252">
        <v>0</v>
      </c>
      <c r="FG252">
        <v>0</v>
      </c>
      <c r="FH252">
        <v>0</v>
      </c>
      <c r="FI252">
        <v>0</v>
      </c>
      <c r="FJ252">
        <v>0</v>
      </c>
      <c r="FK252">
        <v>0</v>
      </c>
      <c r="FL252">
        <v>0</v>
      </c>
      <c r="FM252">
        <v>0</v>
      </c>
      <c r="FN252">
        <v>0</v>
      </c>
      <c r="FO252">
        <v>0</v>
      </c>
      <c r="FP252">
        <v>0</v>
      </c>
      <c r="FQ252">
        <v>0</v>
      </c>
      <c r="FR252">
        <v>0</v>
      </c>
      <c r="FS252">
        <v>0</v>
      </c>
      <c r="FT252">
        <v>0</v>
      </c>
      <c r="FU252">
        <v>0</v>
      </c>
      <c r="FV252">
        <v>0</v>
      </c>
      <c r="FW252">
        <v>0</v>
      </c>
      <c r="FX252">
        <v>0</v>
      </c>
      <c r="FY252">
        <v>0</v>
      </c>
      <c r="FZ252">
        <v>0</v>
      </c>
      <c r="GA252">
        <v>0</v>
      </c>
      <c r="GB252">
        <v>0</v>
      </c>
      <c r="GC252">
        <v>0</v>
      </c>
      <c r="GD252">
        <v>0</v>
      </c>
      <c r="GE252">
        <v>0</v>
      </c>
      <c r="GF252">
        <v>0</v>
      </c>
      <c r="GG252">
        <v>0</v>
      </c>
      <c r="GH252">
        <v>0</v>
      </c>
      <c r="GI252">
        <v>0</v>
      </c>
      <c r="GJ252">
        <v>0</v>
      </c>
      <c r="GK252">
        <v>0</v>
      </c>
      <c r="GL252">
        <v>0</v>
      </c>
      <c r="GM252">
        <v>0</v>
      </c>
      <c r="GN252">
        <v>0</v>
      </c>
      <c r="GO252">
        <v>0</v>
      </c>
      <c r="GP252">
        <v>0</v>
      </c>
      <c r="GQ252">
        <v>0</v>
      </c>
      <c r="GR252">
        <v>0</v>
      </c>
      <c r="GS252">
        <v>0</v>
      </c>
      <c r="GT252">
        <v>0</v>
      </c>
      <c r="GU252">
        <v>0</v>
      </c>
      <c r="GV252">
        <v>0</v>
      </c>
      <c r="GW252">
        <v>0</v>
      </c>
      <c r="GX252">
        <v>0</v>
      </c>
      <c r="GY252">
        <v>0</v>
      </c>
      <c r="GZ252">
        <v>0</v>
      </c>
      <c r="HA252">
        <v>0</v>
      </c>
      <c r="HB252">
        <v>0</v>
      </c>
      <c r="HC252">
        <v>0</v>
      </c>
      <c r="HD252">
        <v>0</v>
      </c>
      <c r="HE252">
        <v>0</v>
      </c>
      <c r="HF252">
        <v>0</v>
      </c>
      <c r="HG252">
        <v>0</v>
      </c>
      <c r="HH252">
        <v>0</v>
      </c>
      <c r="HI252">
        <v>0</v>
      </c>
      <c r="HJ252">
        <v>0</v>
      </c>
      <c r="HK252">
        <v>0</v>
      </c>
      <c r="HL252">
        <v>0</v>
      </c>
      <c r="HM252" t="str">
        <v/>
      </c>
    </row>
    <row r="253" spans="2:221" x14ac:dyDescent="0.35">
      <c r="B253" t="str" cm="1">
        <f t="array" ref="B253:CX253">TRANSPOSE(_xlfn._xlws.SORT(_xlfn._xlws.FILTER(initialConditions[initial_conditions_level]&amp;" | "&amp;initialConditions[initial_conditions_name],initialConditions[experiment_ID]=A253)))</f>
        <v xml:space="preserve"> | </v>
      </c>
      <c r="C253" t="str">
        <v xml:space="preserve">0 | </v>
      </c>
      <c r="D253" t="str">
        <v xml:space="preserve">0 | </v>
      </c>
      <c r="E253" t="str">
        <v xml:space="preserve">0 | </v>
      </c>
      <c r="F253" t="str">
        <v xml:space="preserve">0 | </v>
      </c>
      <c r="G253" t="str">
        <v xml:space="preserve">0 | </v>
      </c>
      <c r="H253" t="str">
        <v xml:space="preserve">0 | </v>
      </c>
      <c r="I253" t="str">
        <v xml:space="preserve">0 | </v>
      </c>
      <c r="J253" t="str">
        <v xml:space="preserve">0 | </v>
      </c>
      <c r="K253" t="str">
        <v xml:space="preserve">0 | </v>
      </c>
      <c r="L253" t="str">
        <v xml:space="preserve">0 | </v>
      </c>
      <c r="M253" t="str">
        <v xml:space="preserve">0 | </v>
      </c>
      <c r="N253" t="str">
        <v xml:space="preserve">0 | </v>
      </c>
      <c r="O253" t="str">
        <v xml:space="preserve">0 | </v>
      </c>
      <c r="P253" t="str">
        <v xml:space="preserve">0 | </v>
      </c>
      <c r="Q253" t="str">
        <v xml:space="preserve">0 | </v>
      </c>
      <c r="R253" t="str">
        <v xml:space="preserve">0 | </v>
      </c>
      <c r="S253" t="str">
        <v xml:space="preserve">0 | </v>
      </c>
      <c r="T253" t="str">
        <v xml:space="preserve">0 | </v>
      </c>
      <c r="U253" t="str">
        <v xml:space="preserve">0 | </v>
      </c>
      <c r="V253" t="str">
        <v xml:space="preserve">0 | </v>
      </c>
      <c r="W253" t="str">
        <v xml:space="preserve">0 | </v>
      </c>
      <c r="X253" t="str">
        <v xml:space="preserve">0 | </v>
      </c>
      <c r="Y253" t="str">
        <v xml:space="preserve">0 | </v>
      </c>
      <c r="Z253" t="str">
        <v xml:space="preserve">0 | </v>
      </c>
      <c r="AA253" t="str">
        <v xml:space="preserve">0 | </v>
      </c>
      <c r="AB253" t="str">
        <v xml:space="preserve">0 | </v>
      </c>
      <c r="AC253" t="str">
        <v xml:space="preserve">0 | </v>
      </c>
      <c r="AD253" t="str">
        <v xml:space="preserve">0 | </v>
      </c>
      <c r="AE253" t="str">
        <v xml:space="preserve">0 | </v>
      </c>
      <c r="AF253" t="str">
        <v xml:space="preserve">0 | </v>
      </c>
      <c r="AG253" t="str">
        <v xml:space="preserve">0 | </v>
      </c>
      <c r="AH253" t="str">
        <v xml:space="preserve">0 | </v>
      </c>
      <c r="AI253" t="str">
        <v xml:space="preserve">0 | </v>
      </c>
      <c r="AJ253" t="str">
        <v xml:space="preserve">0 | </v>
      </c>
      <c r="AK253" t="str">
        <v xml:space="preserve">0 | </v>
      </c>
      <c r="AL253" t="str">
        <v xml:space="preserve">0 | </v>
      </c>
      <c r="AM253" t="str">
        <v xml:space="preserve">0 | </v>
      </c>
      <c r="AN253" t="str">
        <v xml:space="preserve">0 | </v>
      </c>
      <c r="AO253" t="str">
        <v xml:space="preserve">0 | </v>
      </c>
      <c r="AP253" t="str">
        <v xml:space="preserve">0 | </v>
      </c>
      <c r="AQ253" t="str">
        <v xml:space="preserve">0 | </v>
      </c>
      <c r="AR253" t="str">
        <v xml:space="preserve">0 | </v>
      </c>
      <c r="AS253" t="str">
        <v xml:space="preserve">0 | </v>
      </c>
      <c r="AT253" t="str">
        <v xml:space="preserve">0 | </v>
      </c>
      <c r="AU253" t="str">
        <v xml:space="preserve">0 | </v>
      </c>
      <c r="AV253" t="str">
        <v xml:space="preserve">0 | </v>
      </c>
      <c r="AW253" t="str">
        <v xml:space="preserve">0 | </v>
      </c>
      <c r="AX253" t="str">
        <v xml:space="preserve">0 | </v>
      </c>
      <c r="AY253" t="str">
        <v xml:space="preserve">0 | </v>
      </c>
      <c r="AZ253" t="str">
        <v xml:space="preserve">0 | </v>
      </c>
      <c r="BA253" t="str">
        <v xml:space="preserve">0 | </v>
      </c>
      <c r="BB253" t="str">
        <v xml:space="preserve">0 | </v>
      </c>
      <c r="BC253" t="str">
        <v xml:space="preserve">0 | </v>
      </c>
      <c r="BD253" t="str">
        <v xml:space="preserve">0 | </v>
      </c>
      <c r="BE253" t="str">
        <v xml:space="preserve">0 | </v>
      </c>
      <c r="BF253" t="str">
        <v xml:space="preserve">0 | </v>
      </c>
      <c r="BG253" t="str">
        <v xml:space="preserve">0 | </v>
      </c>
      <c r="BH253" t="str">
        <v xml:space="preserve">0 | </v>
      </c>
      <c r="BI253" t="str">
        <v xml:space="preserve">0 | </v>
      </c>
      <c r="BJ253" t="str">
        <v xml:space="preserve">0 | </v>
      </c>
      <c r="BK253" t="str">
        <v xml:space="preserve">0 | </v>
      </c>
      <c r="BL253" t="str">
        <v xml:space="preserve">0 | </v>
      </c>
      <c r="BM253" t="str">
        <v xml:space="preserve">0 | </v>
      </c>
      <c r="BN253" t="str">
        <v xml:space="preserve">0 | </v>
      </c>
      <c r="BO253" t="str">
        <v xml:space="preserve">0 | </v>
      </c>
      <c r="BP253" t="str">
        <v xml:space="preserve">0 | </v>
      </c>
      <c r="BQ253" t="str">
        <v xml:space="preserve">0 | </v>
      </c>
      <c r="BR253" t="str">
        <v xml:space="preserve">0 | </v>
      </c>
      <c r="BS253" t="str">
        <v xml:space="preserve">0 | </v>
      </c>
      <c r="BT253" t="str">
        <v xml:space="preserve">0 | </v>
      </c>
      <c r="BU253" t="str">
        <v xml:space="preserve">0 | </v>
      </c>
      <c r="BV253" t="str">
        <v xml:space="preserve">0 | </v>
      </c>
      <c r="BW253" t="str">
        <v xml:space="preserve">0 | </v>
      </c>
      <c r="BX253" t="str">
        <v xml:space="preserve">0 | </v>
      </c>
      <c r="BY253" t="str">
        <v xml:space="preserve">0 | </v>
      </c>
      <c r="BZ253" t="str">
        <v xml:space="preserve">0 | </v>
      </c>
      <c r="CA253" t="str">
        <v xml:space="preserve">0 | </v>
      </c>
      <c r="CB253" t="str">
        <v xml:space="preserve">0 | </v>
      </c>
      <c r="CC253" t="str">
        <v xml:space="preserve">0 | </v>
      </c>
      <c r="CD253" t="str">
        <v xml:space="preserve">0 | </v>
      </c>
      <c r="CE253" t="str">
        <v xml:space="preserve">0 | </v>
      </c>
      <c r="CF253" t="str">
        <v xml:space="preserve">0 | </v>
      </c>
      <c r="CG253" t="str">
        <v xml:space="preserve">0 | </v>
      </c>
      <c r="CH253" t="str">
        <v xml:space="preserve">0 | </v>
      </c>
      <c r="CI253" t="str">
        <v xml:space="preserve">0 | </v>
      </c>
      <c r="CJ253" t="str">
        <v xml:space="preserve">0 | </v>
      </c>
      <c r="CK253" t="str">
        <v xml:space="preserve">0 | </v>
      </c>
      <c r="CL253" t="str">
        <v xml:space="preserve">0 | </v>
      </c>
      <c r="CM253" t="str">
        <v xml:space="preserve">0 | </v>
      </c>
      <c r="CN253" t="str">
        <v xml:space="preserve">0 | </v>
      </c>
      <c r="CO253" t="str">
        <v xml:space="preserve">0 | </v>
      </c>
      <c r="CP253" t="str">
        <v xml:space="preserve">0 | </v>
      </c>
      <c r="CQ253" t="str">
        <v xml:space="preserve">0 | </v>
      </c>
      <c r="CR253" t="str">
        <v xml:space="preserve">0 | </v>
      </c>
      <c r="CS253" t="str">
        <v xml:space="preserve">0 | </v>
      </c>
      <c r="CT253" t="str">
        <v xml:space="preserve">0 | </v>
      </c>
      <c r="CU253" t="str">
        <v xml:space="preserve">0 | </v>
      </c>
      <c r="CV253" t="str">
        <v xml:space="preserve">0 | </v>
      </c>
      <c r="CW253" t="str">
        <v xml:space="preserve">0 | </v>
      </c>
      <c r="CX253" t="str">
        <v xml:space="preserve">0 | </v>
      </c>
      <c r="DQ253" cm="1">
        <f t="array" ref="DQ253:HM253">TRANSPOSE(_xlfn._xlws.SORT(_xlfn._xlws.FILTER(initialConditions[initial_conditions_level],initialConditions[experiment_ID]=A253)))</f>
        <v>0</v>
      </c>
      <c r="DR253">
        <v>0</v>
      </c>
      <c r="DS253">
        <v>0</v>
      </c>
      <c r="DT253">
        <v>0</v>
      </c>
      <c r="DU253">
        <v>0</v>
      </c>
      <c r="DV253">
        <v>0</v>
      </c>
      <c r="DW253">
        <v>0</v>
      </c>
      <c r="DX253">
        <v>0</v>
      </c>
      <c r="DY253">
        <v>0</v>
      </c>
      <c r="DZ253">
        <v>0</v>
      </c>
      <c r="EA253">
        <v>0</v>
      </c>
      <c r="EB253">
        <v>0</v>
      </c>
      <c r="EC253">
        <v>0</v>
      </c>
      <c r="ED253">
        <v>0</v>
      </c>
      <c r="EE253">
        <v>0</v>
      </c>
      <c r="EF253">
        <v>0</v>
      </c>
      <c r="EG253">
        <v>0</v>
      </c>
      <c r="EH253">
        <v>0</v>
      </c>
      <c r="EI253">
        <v>0</v>
      </c>
      <c r="EJ253">
        <v>0</v>
      </c>
      <c r="EK253">
        <v>0</v>
      </c>
      <c r="EL253">
        <v>0</v>
      </c>
      <c r="EM253">
        <v>0</v>
      </c>
      <c r="EN253">
        <v>0</v>
      </c>
      <c r="EO253">
        <v>0</v>
      </c>
      <c r="EP253">
        <v>0</v>
      </c>
      <c r="EQ253">
        <v>0</v>
      </c>
      <c r="ER253">
        <v>0</v>
      </c>
      <c r="ES253">
        <v>0</v>
      </c>
      <c r="ET253">
        <v>0</v>
      </c>
      <c r="EU253">
        <v>0</v>
      </c>
      <c r="EV253">
        <v>0</v>
      </c>
      <c r="EW253">
        <v>0</v>
      </c>
      <c r="EX253">
        <v>0</v>
      </c>
      <c r="EY253">
        <v>0</v>
      </c>
      <c r="EZ253">
        <v>0</v>
      </c>
      <c r="FA253">
        <v>0</v>
      </c>
      <c r="FB253">
        <v>0</v>
      </c>
      <c r="FC253">
        <v>0</v>
      </c>
      <c r="FD253">
        <v>0</v>
      </c>
      <c r="FE253">
        <v>0</v>
      </c>
      <c r="FF253">
        <v>0</v>
      </c>
      <c r="FG253">
        <v>0</v>
      </c>
      <c r="FH253">
        <v>0</v>
      </c>
      <c r="FI253">
        <v>0</v>
      </c>
      <c r="FJ253">
        <v>0</v>
      </c>
      <c r="FK253">
        <v>0</v>
      </c>
      <c r="FL253">
        <v>0</v>
      </c>
      <c r="FM253">
        <v>0</v>
      </c>
      <c r="FN253">
        <v>0</v>
      </c>
      <c r="FO253">
        <v>0</v>
      </c>
      <c r="FP253">
        <v>0</v>
      </c>
      <c r="FQ253">
        <v>0</v>
      </c>
      <c r="FR253">
        <v>0</v>
      </c>
      <c r="FS253">
        <v>0</v>
      </c>
      <c r="FT253">
        <v>0</v>
      </c>
      <c r="FU253">
        <v>0</v>
      </c>
      <c r="FV253">
        <v>0</v>
      </c>
      <c r="FW253">
        <v>0</v>
      </c>
      <c r="FX253">
        <v>0</v>
      </c>
      <c r="FY253">
        <v>0</v>
      </c>
      <c r="FZ253">
        <v>0</v>
      </c>
      <c r="GA253">
        <v>0</v>
      </c>
      <c r="GB253">
        <v>0</v>
      </c>
      <c r="GC253">
        <v>0</v>
      </c>
      <c r="GD253">
        <v>0</v>
      </c>
      <c r="GE253">
        <v>0</v>
      </c>
      <c r="GF253">
        <v>0</v>
      </c>
      <c r="GG253">
        <v>0</v>
      </c>
      <c r="GH253">
        <v>0</v>
      </c>
      <c r="GI253">
        <v>0</v>
      </c>
      <c r="GJ253">
        <v>0</v>
      </c>
      <c r="GK253">
        <v>0</v>
      </c>
      <c r="GL253">
        <v>0</v>
      </c>
      <c r="GM253">
        <v>0</v>
      </c>
      <c r="GN253">
        <v>0</v>
      </c>
      <c r="GO253">
        <v>0</v>
      </c>
      <c r="GP253">
        <v>0</v>
      </c>
      <c r="GQ253">
        <v>0</v>
      </c>
      <c r="GR253">
        <v>0</v>
      </c>
      <c r="GS253">
        <v>0</v>
      </c>
      <c r="GT253">
        <v>0</v>
      </c>
      <c r="GU253">
        <v>0</v>
      </c>
      <c r="GV253">
        <v>0</v>
      </c>
      <c r="GW253">
        <v>0</v>
      </c>
      <c r="GX253">
        <v>0</v>
      </c>
      <c r="GY253">
        <v>0</v>
      </c>
      <c r="GZ253">
        <v>0</v>
      </c>
      <c r="HA253">
        <v>0</v>
      </c>
      <c r="HB253">
        <v>0</v>
      </c>
      <c r="HC253">
        <v>0</v>
      </c>
      <c r="HD253">
        <v>0</v>
      </c>
      <c r="HE253">
        <v>0</v>
      </c>
      <c r="HF253">
        <v>0</v>
      </c>
      <c r="HG253">
        <v>0</v>
      </c>
      <c r="HH253">
        <v>0</v>
      </c>
      <c r="HI253">
        <v>0</v>
      </c>
      <c r="HJ253">
        <v>0</v>
      </c>
      <c r="HK253">
        <v>0</v>
      </c>
      <c r="HL253">
        <v>0</v>
      </c>
      <c r="HM253" t="str">
        <v/>
      </c>
    </row>
    <row r="254" spans="2:221" x14ac:dyDescent="0.35">
      <c r="B254" t="str" cm="1">
        <f t="array" ref="B254:CX254">TRANSPOSE(_xlfn._xlws.SORT(_xlfn._xlws.FILTER(initialConditions[initial_conditions_level]&amp;" | "&amp;initialConditions[initial_conditions_name],initialConditions[experiment_ID]=A254)))</f>
        <v xml:space="preserve"> | </v>
      </c>
      <c r="C254" t="str">
        <v xml:space="preserve">0 | </v>
      </c>
      <c r="D254" t="str">
        <v xml:space="preserve">0 | </v>
      </c>
      <c r="E254" t="str">
        <v xml:space="preserve">0 | </v>
      </c>
      <c r="F254" t="str">
        <v xml:space="preserve">0 | </v>
      </c>
      <c r="G254" t="str">
        <v xml:space="preserve">0 | </v>
      </c>
      <c r="H254" t="str">
        <v xml:space="preserve">0 | </v>
      </c>
      <c r="I254" t="str">
        <v xml:space="preserve">0 | </v>
      </c>
      <c r="J254" t="str">
        <v xml:space="preserve">0 | </v>
      </c>
      <c r="K254" t="str">
        <v xml:space="preserve">0 | </v>
      </c>
      <c r="L254" t="str">
        <v xml:space="preserve">0 | </v>
      </c>
      <c r="M254" t="str">
        <v xml:space="preserve">0 | </v>
      </c>
      <c r="N254" t="str">
        <v xml:space="preserve">0 | </v>
      </c>
      <c r="O254" t="str">
        <v xml:space="preserve">0 | </v>
      </c>
      <c r="P254" t="str">
        <v xml:space="preserve">0 | </v>
      </c>
      <c r="Q254" t="str">
        <v xml:space="preserve">0 | </v>
      </c>
      <c r="R254" t="str">
        <v xml:space="preserve">0 | </v>
      </c>
      <c r="S254" t="str">
        <v xml:space="preserve">0 | </v>
      </c>
      <c r="T254" t="str">
        <v xml:space="preserve">0 | </v>
      </c>
      <c r="U254" t="str">
        <v xml:space="preserve">0 | </v>
      </c>
      <c r="V254" t="str">
        <v xml:space="preserve">0 | </v>
      </c>
      <c r="W254" t="str">
        <v xml:space="preserve">0 | </v>
      </c>
      <c r="X254" t="str">
        <v xml:space="preserve">0 | </v>
      </c>
      <c r="Y254" t="str">
        <v xml:space="preserve">0 | </v>
      </c>
      <c r="Z254" t="str">
        <v xml:space="preserve">0 | </v>
      </c>
      <c r="AA254" t="str">
        <v xml:space="preserve">0 | </v>
      </c>
      <c r="AB254" t="str">
        <v xml:space="preserve">0 | </v>
      </c>
      <c r="AC254" t="str">
        <v xml:space="preserve">0 | </v>
      </c>
      <c r="AD254" t="str">
        <v xml:space="preserve">0 | </v>
      </c>
      <c r="AE254" t="str">
        <v xml:space="preserve">0 | </v>
      </c>
      <c r="AF254" t="str">
        <v xml:space="preserve">0 | </v>
      </c>
      <c r="AG254" t="str">
        <v xml:space="preserve">0 | </v>
      </c>
      <c r="AH254" t="str">
        <v xml:space="preserve">0 | </v>
      </c>
      <c r="AI254" t="str">
        <v xml:space="preserve">0 | </v>
      </c>
      <c r="AJ254" t="str">
        <v xml:space="preserve">0 | </v>
      </c>
      <c r="AK254" t="str">
        <v xml:space="preserve">0 | </v>
      </c>
      <c r="AL254" t="str">
        <v xml:space="preserve">0 | </v>
      </c>
      <c r="AM254" t="str">
        <v xml:space="preserve">0 | </v>
      </c>
      <c r="AN254" t="str">
        <v xml:space="preserve">0 | </v>
      </c>
      <c r="AO254" t="str">
        <v xml:space="preserve">0 | </v>
      </c>
      <c r="AP254" t="str">
        <v xml:space="preserve">0 | </v>
      </c>
      <c r="AQ254" t="str">
        <v xml:space="preserve">0 | </v>
      </c>
      <c r="AR254" t="str">
        <v xml:space="preserve">0 | </v>
      </c>
      <c r="AS254" t="str">
        <v xml:space="preserve">0 | </v>
      </c>
      <c r="AT254" t="str">
        <v xml:space="preserve">0 | </v>
      </c>
      <c r="AU254" t="str">
        <v xml:space="preserve">0 | </v>
      </c>
      <c r="AV254" t="str">
        <v xml:space="preserve">0 | </v>
      </c>
      <c r="AW254" t="str">
        <v xml:space="preserve">0 | </v>
      </c>
      <c r="AX254" t="str">
        <v xml:space="preserve">0 | </v>
      </c>
      <c r="AY254" t="str">
        <v xml:space="preserve">0 | </v>
      </c>
      <c r="AZ254" t="str">
        <v xml:space="preserve">0 | </v>
      </c>
      <c r="BA254" t="str">
        <v xml:space="preserve">0 | </v>
      </c>
      <c r="BB254" t="str">
        <v xml:space="preserve">0 | </v>
      </c>
      <c r="BC254" t="str">
        <v xml:space="preserve">0 | </v>
      </c>
      <c r="BD254" t="str">
        <v xml:space="preserve">0 | </v>
      </c>
      <c r="BE254" t="str">
        <v xml:space="preserve">0 | </v>
      </c>
      <c r="BF254" t="str">
        <v xml:space="preserve">0 | </v>
      </c>
      <c r="BG254" t="str">
        <v xml:space="preserve">0 | </v>
      </c>
      <c r="BH254" t="str">
        <v xml:space="preserve">0 | </v>
      </c>
      <c r="BI254" t="str">
        <v xml:space="preserve">0 | </v>
      </c>
      <c r="BJ254" t="str">
        <v xml:space="preserve">0 | </v>
      </c>
      <c r="BK254" t="str">
        <v xml:space="preserve">0 | </v>
      </c>
      <c r="BL254" t="str">
        <v xml:space="preserve">0 | </v>
      </c>
      <c r="BM254" t="str">
        <v xml:space="preserve">0 | </v>
      </c>
      <c r="BN254" t="str">
        <v xml:space="preserve">0 | </v>
      </c>
      <c r="BO254" t="str">
        <v xml:space="preserve">0 | </v>
      </c>
      <c r="BP254" t="str">
        <v xml:space="preserve">0 | </v>
      </c>
      <c r="BQ254" t="str">
        <v xml:space="preserve">0 | </v>
      </c>
      <c r="BR254" t="str">
        <v xml:space="preserve">0 | </v>
      </c>
      <c r="BS254" t="str">
        <v xml:space="preserve">0 | </v>
      </c>
      <c r="BT254" t="str">
        <v xml:space="preserve">0 | </v>
      </c>
      <c r="BU254" t="str">
        <v xml:space="preserve">0 | </v>
      </c>
      <c r="BV254" t="str">
        <v xml:space="preserve">0 | </v>
      </c>
      <c r="BW254" t="str">
        <v xml:space="preserve">0 | </v>
      </c>
      <c r="BX254" t="str">
        <v xml:space="preserve">0 | </v>
      </c>
      <c r="BY254" t="str">
        <v xml:space="preserve">0 | </v>
      </c>
      <c r="BZ254" t="str">
        <v xml:space="preserve">0 | </v>
      </c>
      <c r="CA254" t="str">
        <v xml:space="preserve">0 | </v>
      </c>
      <c r="CB254" t="str">
        <v xml:space="preserve">0 | </v>
      </c>
      <c r="CC254" t="str">
        <v xml:space="preserve">0 | </v>
      </c>
      <c r="CD254" t="str">
        <v xml:space="preserve">0 | </v>
      </c>
      <c r="CE254" t="str">
        <v xml:space="preserve">0 | </v>
      </c>
      <c r="CF254" t="str">
        <v xml:space="preserve">0 | </v>
      </c>
      <c r="CG254" t="str">
        <v xml:space="preserve">0 | </v>
      </c>
      <c r="CH254" t="str">
        <v xml:space="preserve">0 | </v>
      </c>
      <c r="CI254" t="str">
        <v xml:space="preserve">0 | </v>
      </c>
      <c r="CJ254" t="str">
        <v xml:space="preserve">0 | </v>
      </c>
      <c r="CK254" t="str">
        <v xml:space="preserve">0 | </v>
      </c>
      <c r="CL254" t="str">
        <v xml:space="preserve">0 | </v>
      </c>
      <c r="CM254" t="str">
        <v xml:space="preserve">0 | </v>
      </c>
      <c r="CN254" t="str">
        <v xml:space="preserve">0 | </v>
      </c>
      <c r="CO254" t="str">
        <v xml:space="preserve">0 | </v>
      </c>
      <c r="CP254" t="str">
        <v xml:space="preserve">0 | </v>
      </c>
      <c r="CQ254" t="str">
        <v xml:space="preserve">0 | </v>
      </c>
      <c r="CR254" t="str">
        <v xml:space="preserve">0 | </v>
      </c>
      <c r="CS254" t="str">
        <v xml:space="preserve">0 | </v>
      </c>
      <c r="CT254" t="str">
        <v xml:space="preserve">0 | </v>
      </c>
      <c r="CU254" t="str">
        <v xml:space="preserve">0 | </v>
      </c>
      <c r="CV254" t="str">
        <v xml:space="preserve">0 | </v>
      </c>
      <c r="CW254" t="str">
        <v xml:space="preserve">0 | </v>
      </c>
      <c r="CX254" t="str">
        <v xml:space="preserve">0 | </v>
      </c>
      <c r="DQ254" cm="1">
        <f t="array" ref="DQ254:HM254">TRANSPOSE(_xlfn._xlws.SORT(_xlfn._xlws.FILTER(initialConditions[initial_conditions_level],initialConditions[experiment_ID]=A254)))</f>
        <v>0</v>
      </c>
      <c r="DR254">
        <v>0</v>
      </c>
      <c r="DS254">
        <v>0</v>
      </c>
      <c r="DT254">
        <v>0</v>
      </c>
      <c r="DU254">
        <v>0</v>
      </c>
      <c r="DV254">
        <v>0</v>
      </c>
      <c r="DW254">
        <v>0</v>
      </c>
      <c r="DX254">
        <v>0</v>
      </c>
      <c r="DY254">
        <v>0</v>
      </c>
      <c r="DZ254">
        <v>0</v>
      </c>
      <c r="EA254">
        <v>0</v>
      </c>
      <c r="EB254">
        <v>0</v>
      </c>
      <c r="EC254">
        <v>0</v>
      </c>
      <c r="ED254">
        <v>0</v>
      </c>
      <c r="EE254">
        <v>0</v>
      </c>
      <c r="EF254">
        <v>0</v>
      </c>
      <c r="EG254">
        <v>0</v>
      </c>
      <c r="EH254">
        <v>0</v>
      </c>
      <c r="EI254">
        <v>0</v>
      </c>
      <c r="EJ254">
        <v>0</v>
      </c>
      <c r="EK254">
        <v>0</v>
      </c>
      <c r="EL254">
        <v>0</v>
      </c>
      <c r="EM254">
        <v>0</v>
      </c>
      <c r="EN254">
        <v>0</v>
      </c>
      <c r="EO254">
        <v>0</v>
      </c>
      <c r="EP254">
        <v>0</v>
      </c>
      <c r="EQ254">
        <v>0</v>
      </c>
      <c r="ER254">
        <v>0</v>
      </c>
      <c r="ES254">
        <v>0</v>
      </c>
      <c r="ET254">
        <v>0</v>
      </c>
      <c r="EU254">
        <v>0</v>
      </c>
      <c r="EV254">
        <v>0</v>
      </c>
      <c r="EW254">
        <v>0</v>
      </c>
      <c r="EX254">
        <v>0</v>
      </c>
      <c r="EY254">
        <v>0</v>
      </c>
      <c r="EZ254">
        <v>0</v>
      </c>
      <c r="FA254">
        <v>0</v>
      </c>
      <c r="FB254">
        <v>0</v>
      </c>
      <c r="FC254">
        <v>0</v>
      </c>
      <c r="FD254">
        <v>0</v>
      </c>
      <c r="FE254">
        <v>0</v>
      </c>
      <c r="FF254">
        <v>0</v>
      </c>
      <c r="FG254">
        <v>0</v>
      </c>
      <c r="FH254">
        <v>0</v>
      </c>
      <c r="FI254">
        <v>0</v>
      </c>
      <c r="FJ254">
        <v>0</v>
      </c>
      <c r="FK254">
        <v>0</v>
      </c>
      <c r="FL254">
        <v>0</v>
      </c>
      <c r="FM254">
        <v>0</v>
      </c>
      <c r="FN254">
        <v>0</v>
      </c>
      <c r="FO254">
        <v>0</v>
      </c>
      <c r="FP254">
        <v>0</v>
      </c>
      <c r="FQ254">
        <v>0</v>
      </c>
      <c r="FR254">
        <v>0</v>
      </c>
      <c r="FS254">
        <v>0</v>
      </c>
      <c r="FT254">
        <v>0</v>
      </c>
      <c r="FU254">
        <v>0</v>
      </c>
      <c r="FV254">
        <v>0</v>
      </c>
      <c r="FW254">
        <v>0</v>
      </c>
      <c r="FX254">
        <v>0</v>
      </c>
      <c r="FY254">
        <v>0</v>
      </c>
      <c r="FZ254">
        <v>0</v>
      </c>
      <c r="GA254">
        <v>0</v>
      </c>
      <c r="GB254">
        <v>0</v>
      </c>
      <c r="GC254">
        <v>0</v>
      </c>
      <c r="GD254">
        <v>0</v>
      </c>
      <c r="GE254">
        <v>0</v>
      </c>
      <c r="GF254">
        <v>0</v>
      </c>
      <c r="GG254">
        <v>0</v>
      </c>
      <c r="GH254">
        <v>0</v>
      </c>
      <c r="GI254">
        <v>0</v>
      </c>
      <c r="GJ254">
        <v>0</v>
      </c>
      <c r="GK254">
        <v>0</v>
      </c>
      <c r="GL254">
        <v>0</v>
      </c>
      <c r="GM254">
        <v>0</v>
      </c>
      <c r="GN254">
        <v>0</v>
      </c>
      <c r="GO254">
        <v>0</v>
      </c>
      <c r="GP254">
        <v>0</v>
      </c>
      <c r="GQ254">
        <v>0</v>
      </c>
      <c r="GR254">
        <v>0</v>
      </c>
      <c r="GS254">
        <v>0</v>
      </c>
      <c r="GT254">
        <v>0</v>
      </c>
      <c r="GU254">
        <v>0</v>
      </c>
      <c r="GV254">
        <v>0</v>
      </c>
      <c r="GW254">
        <v>0</v>
      </c>
      <c r="GX254">
        <v>0</v>
      </c>
      <c r="GY254">
        <v>0</v>
      </c>
      <c r="GZ254">
        <v>0</v>
      </c>
      <c r="HA254">
        <v>0</v>
      </c>
      <c r="HB254">
        <v>0</v>
      </c>
      <c r="HC254">
        <v>0</v>
      </c>
      <c r="HD254">
        <v>0</v>
      </c>
      <c r="HE254">
        <v>0</v>
      </c>
      <c r="HF254">
        <v>0</v>
      </c>
      <c r="HG254">
        <v>0</v>
      </c>
      <c r="HH254">
        <v>0</v>
      </c>
      <c r="HI254">
        <v>0</v>
      </c>
      <c r="HJ254">
        <v>0</v>
      </c>
      <c r="HK254">
        <v>0</v>
      </c>
      <c r="HL254">
        <v>0</v>
      </c>
      <c r="HM254" t="str">
        <v/>
      </c>
    </row>
    <row r="255" spans="2:221" x14ac:dyDescent="0.35">
      <c r="B255" t="str" cm="1">
        <f t="array" ref="B255:CX255">TRANSPOSE(_xlfn._xlws.SORT(_xlfn._xlws.FILTER(initialConditions[initial_conditions_level]&amp;" | "&amp;initialConditions[initial_conditions_name],initialConditions[experiment_ID]=A255)))</f>
        <v xml:space="preserve"> | </v>
      </c>
      <c r="C255" t="str">
        <v xml:space="preserve">0 | </v>
      </c>
      <c r="D255" t="str">
        <v xml:space="preserve">0 | </v>
      </c>
      <c r="E255" t="str">
        <v xml:space="preserve">0 | </v>
      </c>
      <c r="F255" t="str">
        <v xml:space="preserve">0 | </v>
      </c>
      <c r="G255" t="str">
        <v xml:space="preserve">0 | </v>
      </c>
      <c r="H255" t="str">
        <v xml:space="preserve">0 | </v>
      </c>
      <c r="I255" t="str">
        <v xml:space="preserve">0 | </v>
      </c>
      <c r="J255" t="str">
        <v xml:space="preserve">0 | </v>
      </c>
      <c r="K255" t="str">
        <v xml:space="preserve">0 | </v>
      </c>
      <c r="L255" t="str">
        <v xml:space="preserve">0 | </v>
      </c>
      <c r="M255" t="str">
        <v xml:space="preserve">0 | </v>
      </c>
      <c r="N255" t="str">
        <v xml:space="preserve">0 | </v>
      </c>
      <c r="O255" t="str">
        <v xml:space="preserve">0 | </v>
      </c>
      <c r="P255" t="str">
        <v xml:space="preserve">0 | </v>
      </c>
      <c r="Q255" t="str">
        <v xml:space="preserve">0 | </v>
      </c>
      <c r="R255" t="str">
        <v xml:space="preserve">0 | </v>
      </c>
      <c r="S255" t="str">
        <v xml:space="preserve">0 | </v>
      </c>
      <c r="T255" t="str">
        <v xml:space="preserve">0 | </v>
      </c>
      <c r="U255" t="str">
        <v xml:space="preserve">0 | </v>
      </c>
      <c r="V255" t="str">
        <v xml:space="preserve">0 | </v>
      </c>
      <c r="W255" t="str">
        <v xml:space="preserve">0 | </v>
      </c>
      <c r="X255" t="str">
        <v xml:space="preserve">0 | </v>
      </c>
      <c r="Y255" t="str">
        <v xml:space="preserve">0 | </v>
      </c>
      <c r="Z255" t="str">
        <v xml:space="preserve">0 | </v>
      </c>
      <c r="AA255" t="str">
        <v xml:space="preserve">0 | </v>
      </c>
      <c r="AB255" t="str">
        <v xml:space="preserve">0 | </v>
      </c>
      <c r="AC255" t="str">
        <v xml:space="preserve">0 | </v>
      </c>
      <c r="AD255" t="str">
        <v xml:space="preserve">0 | </v>
      </c>
      <c r="AE255" t="str">
        <v xml:space="preserve">0 | </v>
      </c>
      <c r="AF255" t="str">
        <v xml:space="preserve">0 | </v>
      </c>
      <c r="AG255" t="str">
        <v xml:space="preserve">0 | </v>
      </c>
      <c r="AH255" t="str">
        <v xml:space="preserve">0 | </v>
      </c>
      <c r="AI255" t="str">
        <v xml:space="preserve">0 | </v>
      </c>
      <c r="AJ255" t="str">
        <v xml:space="preserve">0 | </v>
      </c>
      <c r="AK255" t="str">
        <v xml:space="preserve">0 | </v>
      </c>
      <c r="AL255" t="str">
        <v xml:space="preserve">0 | </v>
      </c>
      <c r="AM255" t="str">
        <v xml:space="preserve">0 | </v>
      </c>
      <c r="AN255" t="str">
        <v xml:space="preserve">0 | </v>
      </c>
      <c r="AO255" t="str">
        <v xml:space="preserve">0 | </v>
      </c>
      <c r="AP255" t="str">
        <v xml:space="preserve">0 | </v>
      </c>
      <c r="AQ255" t="str">
        <v xml:space="preserve">0 | </v>
      </c>
      <c r="AR255" t="str">
        <v xml:space="preserve">0 | </v>
      </c>
      <c r="AS255" t="str">
        <v xml:space="preserve">0 | </v>
      </c>
      <c r="AT255" t="str">
        <v xml:space="preserve">0 | </v>
      </c>
      <c r="AU255" t="str">
        <v xml:space="preserve">0 | </v>
      </c>
      <c r="AV255" t="str">
        <v xml:space="preserve">0 | </v>
      </c>
      <c r="AW255" t="str">
        <v xml:space="preserve">0 | </v>
      </c>
      <c r="AX255" t="str">
        <v xml:space="preserve">0 | </v>
      </c>
      <c r="AY255" t="str">
        <v xml:space="preserve">0 | </v>
      </c>
      <c r="AZ255" t="str">
        <v xml:space="preserve">0 | </v>
      </c>
      <c r="BA255" t="str">
        <v xml:space="preserve">0 | </v>
      </c>
      <c r="BB255" t="str">
        <v xml:space="preserve">0 | </v>
      </c>
      <c r="BC255" t="str">
        <v xml:space="preserve">0 | </v>
      </c>
      <c r="BD255" t="str">
        <v xml:space="preserve">0 | </v>
      </c>
      <c r="BE255" t="str">
        <v xml:space="preserve">0 | </v>
      </c>
      <c r="BF255" t="str">
        <v xml:space="preserve">0 | </v>
      </c>
      <c r="BG255" t="str">
        <v xml:space="preserve">0 | </v>
      </c>
      <c r="BH255" t="str">
        <v xml:space="preserve">0 | </v>
      </c>
      <c r="BI255" t="str">
        <v xml:space="preserve">0 | </v>
      </c>
      <c r="BJ255" t="str">
        <v xml:space="preserve">0 | </v>
      </c>
      <c r="BK255" t="str">
        <v xml:space="preserve">0 | </v>
      </c>
      <c r="BL255" t="str">
        <v xml:space="preserve">0 | </v>
      </c>
      <c r="BM255" t="str">
        <v xml:space="preserve">0 | </v>
      </c>
      <c r="BN255" t="str">
        <v xml:space="preserve">0 | </v>
      </c>
      <c r="BO255" t="str">
        <v xml:space="preserve">0 | </v>
      </c>
      <c r="BP255" t="str">
        <v xml:space="preserve">0 | </v>
      </c>
      <c r="BQ255" t="str">
        <v xml:space="preserve">0 | </v>
      </c>
      <c r="BR255" t="str">
        <v xml:space="preserve">0 | </v>
      </c>
      <c r="BS255" t="str">
        <v xml:space="preserve">0 | </v>
      </c>
      <c r="BT255" t="str">
        <v xml:space="preserve">0 | </v>
      </c>
      <c r="BU255" t="str">
        <v xml:space="preserve">0 | </v>
      </c>
      <c r="BV255" t="str">
        <v xml:space="preserve">0 | </v>
      </c>
      <c r="BW255" t="str">
        <v xml:space="preserve">0 | </v>
      </c>
      <c r="BX255" t="str">
        <v xml:space="preserve">0 | </v>
      </c>
      <c r="BY255" t="str">
        <v xml:space="preserve">0 | </v>
      </c>
      <c r="BZ255" t="str">
        <v xml:space="preserve">0 | </v>
      </c>
      <c r="CA255" t="str">
        <v xml:space="preserve">0 | </v>
      </c>
      <c r="CB255" t="str">
        <v xml:space="preserve">0 | </v>
      </c>
      <c r="CC255" t="str">
        <v xml:space="preserve">0 | </v>
      </c>
      <c r="CD255" t="str">
        <v xml:space="preserve">0 | </v>
      </c>
      <c r="CE255" t="str">
        <v xml:space="preserve">0 | </v>
      </c>
      <c r="CF255" t="str">
        <v xml:space="preserve">0 | </v>
      </c>
      <c r="CG255" t="str">
        <v xml:space="preserve">0 | </v>
      </c>
      <c r="CH255" t="str">
        <v xml:space="preserve">0 | </v>
      </c>
      <c r="CI255" t="str">
        <v xml:space="preserve">0 | </v>
      </c>
      <c r="CJ255" t="str">
        <v xml:space="preserve">0 | </v>
      </c>
      <c r="CK255" t="str">
        <v xml:space="preserve">0 | </v>
      </c>
      <c r="CL255" t="str">
        <v xml:space="preserve">0 | </v>
      </c>
      <c r="CM255" t="str">
        <v xml:space="preserve">0 | </v>
      </c>
      <c r="CN255" t="str">
        <v xml:space="preserve">0 | </v>
      </c>
      <c r="CO255" t="str">
        <v xml:space="preserve">0 | </v>
      </c>
      <c r="CP255" t="str">
        <v xml:space="preserve">0 | </v>
      </c>
      <c r="CQ255" t="str">
        <v xml:space="preserve">0 | </v>
      </c>
      <c r="CR255" t="str">
        <v xml:space="preserve">0 | </v>
      </c>
      <c r="CS255" t="str">
        <v xml:space="preserve">0 | </v>
      </c>
      <c r="CT255" t="str">
        <v xml:space="preserve">0 | </v>
      </c>
      <c r="CU255" t="str">
        <v xml:space="preserve">0 | </v>
      </c>
      <c r="CV255" t="str">
        <v xml:space="preserve">0 | </v>
      </c>
      <c r="CW255" t="str">
        <v xml:space="preserve">0 | </v>
      </c>
      <c r="CX255" t="str">
        <v xml:space="preserve">0 | </v>
      </c>
      <c r="DQ255" cm="1">
        <f t="array" ref="DQ255:HM255">TRANSPOSE(_xlfn._xlws.SORT(_xlfn._xlws.FILTER(initialConditions[initial_conditions_level],initialConditions[experiment_ID]=A255)))</f>
        <v>0</v>
      </c>
      <c r="DR255">
        <v>0</v>
      </c>
      <c r="DS255">
        <v>0</v>
      </c>
      <c r="DT255">
        <v>0</v>
      </c>
      <c r="DU255">
        <v>0</v>
      </c>
      <c r="DV255">
        <v>0</v>
      </c>
      <c r="DW255">
        <v>0</v>
      </c>
      <c r="DX255">
        <v>0</v>
      </c>
      <c r="DY255">
        <v>0</v>
      </c>
      <c r="DZ255">
        <v>0</v>
      </c>
      <c r="EA255">
        <v>0</v>
      </c>
      <c r="EB255">
        <v>0</v>
      </c>
      <c r="EC255">
        <v>0</v>
      </c>
      <c r="ED255">
        <v>0</v>
      </c>
      <c r="EE255">
        <v>0</v>
      </c>
      <c r="EF255">
        <v>0</v>
      </c>
      <c r="EG255">
        <v>0</v>
      </c>
      <c r="EH255">
        <v>0</v>
      </c>
      <c r="EI255">
        <v>0</v>
      </c>
      <c r="EJ255">
        <v>0</v>
      </c>
      <c r="EK255">
        <v>0</v>
      </c>
      <c r="EL255">
        <v>0</v>
      </c>
      <c r="EM255">
        <v>0</v>
      </c>
      <c r="EN255">
        <v>0</v>
      </c>
      <c r="EO255">
        <v>0</v>
      </c>
      <c r="EP255">
        <v>0</v>
      </c>
      <c r="EQ255">
        <v>0</v>
      </c>
      <c r="ER255">
        <v>0</v>
      </c>
      <c r="ES255">
        <v>0</v>
      </c>
      <c r="ET255">
        <v>0</v>
      </c>
      <c r="EU255">
        <v>0</v>
      </c>
      <c r="EV255">
        <v>0</v>
      </c>
      <c r="EW255">
        <v>0</v>
      </c>
      <c r="EX255">
        <v>0</v>
      </c>
      <c r="EY255">
        <v>0</v>
      </c>
      <c r="EZ255">
        <v>0</v>
      </c>
      <c r="FA255">
        <v>0</v>
      </c>
      <c r="FB255">
        <v>0</v>
      </c>
      <c r="FC255">
        <v>0</v>
      </c>
      <c r="FD255">
        <v>0</v>
      </c>
      <c r="FE255">
        <v>0</v>
      </c>
      <c r="FF255">
        <v>0</v>
      </c>
      <c r="FG255">
        <v>0</v>
      </c>
      <c r="FH255">
        <v>0</v>
      </c>
      <c r="FI255">
        <v>0</v>
      </c>
      <c r="FJ255">
        <v>0</v>
      </c>
      <c r="FK255">
        <v>0</v>
      </c>
      <c r="FL255">
        <v>0</v>
      </c>
      <c r="FM255">
        <v>0</v>
      </c>
      <c r="FN255">
        <v>0</v>
      </c>
      <c r="FO255">
        <v>0</v>
      </c>
      <c r="FP255">
        <v>0</v>
      </c>
      <c r="FQ255">
        <v>0</v>
      </c>
      <c r="FR255">
        <v>0</v>
      </c>
      <c r="FS255">
        <v>0</v>
      </c>
      <c r="FT255">
        <v>0</v>
      </c>
      <c r="FU255">
        <v>0</v>
      </c>
      <c r="FV255">
        <v>0</v>
      </c>
      <c r="FW255">
        <v>0</v>
      </c>
      <c r="FX255">
        <v>0</v>
      </c>
      <c r="FY255">
        <v>0</v>
      </c>
      <c r="FZ255">
        <v>0</v>
      </c>
      <c r="GA255">
        <v>0</v>
      </c>
      <c r="GB255">
        <v>0</v>
      </c>
      <c r="GC255">
        <v>0</v>
      </c>
      <c r="GD255">
        <v>0</v>
      </c>
      <c r="GE255">
        <v>0</v>
      </c>
      <c r="GF255">
        <v>0</v>
      </c>
      <c r="GG255">
        <v>0</v>
      </c>
      <c r="GH255">
        <v>0</v>
      </c>
      <c r="GI255">
        <v>0</v>
      </c>
      <c r="GJ255">
        <v>0</v>
      </c>
      <c r="GK255">
        <v>0</v>
      </c>
      <c r="GL255">
        <v>0</v>
      </c>
      <c r="GM255">
        <v>0</v>
      </c>
      <c r="GN255">
        <v>0</v>
      </c>
      <c r="GO255">
        <v>0</v>
      </c>
      <c r="GP255">
        <v>0</v>
      </c>
      <c r="GQ255">
        <v>0</v>
      </c>
      <c r="GR255">
        <v>0</v>
      </c>
      <c r="GS255">
        <v>0</v>
      </c>
      <c r="GT255">
        <v>0</v>
      </c>
      <c r="GU255">
        <v>0</v>
      </c>
      <c r="GV255">
        <v>0</v>
      </c>
      <c r="GW255">
        <v>0</v>
      </c>
      <c r="GX255">
        <v>0</v>
      </c>
      <c r="GY255">
        <v>0</v>
      </c>
      <c r="GZ255">
        <v>0</v>
      </c>
      <c r="HA255">
        <v>0</v>
      </c>
      <c r="HB255">
        <v>0</v>
      </c>
      <c r="HC255">
        <v>0</v>
      </c>
      <c r="HD255">
        <v>0</v>
      </c>
      <c r="HE255">
        <v>0</v>
      </c>
      <c r="HF255">
        <v>0</v>
      </c>
      <c r="HG255">
        <v>0</v>
      </c>
      <c r="HH255">
        <v>0</v>
      </c>
      <c r="HI255">
        <v>0</v>
      </c>
      <c r="HJ255">
        <v>0</v>
      </c>
      <c r="HK255">
        <v>0</v>
      </c>
      <c r="HL255">
        <v>0</v>
      </c>
      <c r="HM255" t="str">
        <v/>
      </c>
    </row>
    <row r="256" spans="2:221" x14ac:dyDescent="0.35">
      <c r="B256" t="str" cm="1">
        <f t="array" ref="B256:CX256">TRANSPOSE(_xlfn._xlws.SORT(_xlfn._xlws.FILTER(initialConditions[initial_conditions_level]&amp;" | "&amp;initialConditions[initial_conditions_name],initialConditions[experiment_ID]=A256)))</f>
        <v xml:space="preserve"> | </v>
      </c>
      <c r="C256" t="str">
        <v xml:space="preserve">0 | </v>
      </c>
      <c r="D256" t="str">
        <v xml:space="preserve">0 | </v>
      </c>
      <c r="E256" t="str">
        <v xml:space="preserve">0 | </v>
      </c>
      <c r="F256" t="str">
        <v xml:space="preserve">0 | </v>
      </c>
      <c r="G256" t="str">
        <v xml:space="preserve">0 | </v>
      </c>
      <c r="H256" t="str">
        <v xml:space="preserve">0 | </v>
      </c>
      <c r="I256" t="str">
        <v xml:space="preserve">0 | </v>
      </c>
      <c r="J256" t="str">
        <v xml:space="preserve">0 | </v>
      </c>
      <c r="K256" t="str">
        <v xml:space="preserve">0 | </v>
      </c>
      <c r="L256" t="str">
        <v xml:space="preserve">0 | </v>
      </c>
      <c r="M256" t="str">
        <v xml:space="preserve">0 | </v>
      </c>
      <c r="N256" t="str">
        <v xml:space="preserve">0 | </v>
      </c>
      <c r="O256" t="str">
        <v xml:space="preserve">0 | </v>
      </c>
      <c r="P256" t="str">
        <v xml:space="preserve">0 | </v>
      </c>
      <c r="Q256" t="str">
        <v xml:space="preserve">0 | </v>
      </c>
      <c r="R256" t="str">
        <v xml:space="preserve">0 | </v>
      </c>
      <c r="S256" t="str">
        <v xml:space="preserve">0 | </v>
      </c>
      <c r="T256" t="str">
        <v xml:space="preserve">0 | </v>
      </c>
      <c r="U256" t="str">
        <v xml:space="preserve">0 | </v>
      </c>
      <c r="V256" t="str">
        <v xml:space="preserve">0 | </v>
      </c>
      <c r="W256" t="str">
        <v xml:space="preserve">0 | </v>
      </c>
      <c r="X256" t="str">
        <v xml:space="preserve">0 | </v>
      </c>
      <c r="Y256" t="str">
        <v xml:space="preserve">0 | </v>
      </c>
      <c r="Z256" t="str">
        <v xml:space="preserve">0 | </v>
      </c>
      <c r="AA256" t="str">
        <v xml:space="preserve">0 | </v>
      </c>
      <c r="AB256" t="str">
        <v xml:space="preserve">0 | </v>
      </c>
      <c r="AC256" t="str">
        <v xml:space="preserve">0 | </v>
      </c>
      <c r="AD256" t="str">
        <v xml:space="preserve">0 | </v>
      </c>
      <c r="AE256" t="str">
        <v xml:space="preserve">0 | </v>
      </c>
      <c r="AF256" t="str">
        <v xml:space="preserve">0 | </v>
      </c>
      <c r="AG256" t="str">
        <v xml:space="preserve">0 | </v>
      </c>
      <c r="AH256" t="str">
        <v xml:space="preserve">0 | </v>
      </c>
      <c r="AI256" t="str">
        <v xml:space="preserve">0 | </v>
      </c>
      <c r="AJ256" t="str">
        <v xml:space="preserve">0 | </v>
      </c>
      <c r="AK256" t="str">
        <v xml:space="preserve">0 | </v>
      </c>
      <c r="AL256" t="str">
        <v xml:space="preserve">0 | </v>
      </c>
      <c r="AM256" t="str">
        <v xml:space="preserve">0 | </v>
      </c>
      <c r="AN256" t="str">
        <v xml:space="preserve">0 | </v>
      </c>
      <c r="AO256" t="str">
        <v xml:space="preserve">0 | </v>
      </c>
      <c r="AP256" t="str">
        <v xml:space="preserve">0 | </v>
      </c>
      <c r="AQ256" t="str">
        <v xml:space="preserve">0 | </v>
      </c>
      <c r="AR256" t="str">
        <v xml:space="preserve">0 | </v>
      </c>
      <c r="AS256" t="str">
        <v xml:space="preserve">0 | </v>
      </c>
      <c r="AT256" t="str">
        <v xml:space="preserve">0 | </v>
      </c>
      <c r="AU256" t="str">
        <v xml:space="preserve">0 | </v>
      </c>
      <c r="AV256" t="str">
        <v xml:space="preserve">0 | </v>
      </c>
      <c r="AW256" t="str">
        <v xml:space="preserve">0 | </v>
      </c>
      <c r="AX256" t="str">
        <v xml:space="preserve">0 | </v>
      </c>
      <c r="AY256" t="str">
        <v xml:space="preserve">0 | </v>
      </c>
      <c r="AZ256" t="str">
        <v xml:space="preserve">0 | </v>
      </c>
      <c r="BA256" t="str">
        <v xml:space="preserve">0 | </v>
      </c>
      <c r="BB256" t="str">
        <v xml:space="preserve">0 | </v>
      </c>
      <c r="BC256" t="str">
        <v xml:space="preserve">0 | </v>
      </c>
      <c r="BD256" t="str">
        <v xml:space="preserve">0 | </v>
      </c>
      <c r="BE256" t="str">
        <v xml:space="preserve">0 | </v>
      </c>
      <c r="BF256" t="str">
        <v xml:space="preserve">0 | </v>
      </c>
      <c r="BG256" t="str">
        <v xml:space="preserve">0 | </v>
      </c>
      <c r="BH256" t="str">
        <v xml:space="preserve">0 | </v>
      </c>
      <c r="BI256" t="str">
        <v xml:space="preserve">0 | </v>
      </c>
      <c r="BJ256" t="str">
        <v xml:space="preserve">0 | </v>
      </c>
      <c r="BK256" t="str">
        <v xml:space="preserve">0 | </v>
      </c>
      <c r="BL256" t="str">
        <v xml:space="preserve">0 | </v>
      </c>
      <c r="BM256" t="str">
        <v xml:space="preserve">0 | </v>
      </c>
      <c r="BN256" t="str">
        <v xml:space="preserve">0 | </v>
      </c>
      <c r="BO256" t="str">
        <v xml:space="preserve">0 | </v>
      </c>
      <c r="BP256" t="str">
        <v xml:space="preserve">0 | </v>
      </c>
      <c r="BQ256" t="str">
        <v xml:space="preserve">0 | </v>
      </c>
      <c r="BR256" t="str">
        <v xml:space="preserve">0 | </v>
      </c>
      <c r="BS256" t="str">
        <v xml:space="preserve">0 | </v>
      </c>
      <c r="BT256" t="str">
        <v xml:space="preserve">0 | </v>
      </c>
      <c r="BU256" t="str">
        <v xml:space="preserve">0 | </v>
      </c>
      <c r="BV256" t="str">
        <v xml:space="preserve">0 | </v>
      </c>
      <c r="BW256" t="str">
        <v xml:space="preserve">0 | </v>
      </c>
      <c r="BX256" t="str">
        <v xml:space="preserve">0 | </v>
      </c>
      <c r="BY256" t="str">
        <v xml:space="preserve">0 | </v>
      </c>
      <c r="BZ256" t="str">
        <v xml:space="preserve">0 | </v>
      </c>
      <c r="CA256" t="str">
        <v xml:space="preserve">0 | </v>
      </c>
      <c r="CB256" t="str">
        <v xml:space="preserve">0 | </v>
      </c>
      <c r="CC256" t="str">
        <v xml:space="preserve">0 | </v>
      </c>
      <c r="CD256" t="str">
        <v xml:space="preserve">0 | </v>
      </c>
      <c r="CE256" t="str">
        <v xml:space="preserve">0 | </v>
      </c>
      <c r="CF256" t="str">
        <v xml:space="preserve">0 | </v>
      </c>
      <c r="CG256" t="str">
        <v xml:space="preserve">0 | </v>
      </c>
      <c r="CH256" t="str">
        <v xml:space="preserve">0 | </v>
      </c>
      <c r="CI256" t="str">
        <v xml:space="preserve">0 | </v>
      </c>
      <c r="CJ256" t="str">
        <v xml:space="preserve">0 | </v>
      </c>
      <c r="CK256" t="str">
        <v xml:space="preserve">0 | </v>
      </c>
      <c r="CL256" t="str">
        <v xml:space="preserve">0 | </v>
      </c>
      <c r="CM256" t="str">
        <v xml:space="preserve">0 | </v>
      </c>
      <c r="CN256" t="str">
        <v xml:space="preserve">0 | </v>
      </c>
      <c r="CO256" t="str">
        <v xml:space="preserve">0 | </v>
      </c>
      <c r="CP256" t="str">
        <v xml:space="preserve">0 | </v>
      </c>
      <c r="CQ256" t="str">
        <v xml:space="preserve">0 | </v>
      </c>
      <c r="CR256" t="str">
        <v xml:space="preserve">0 | </v>
      </c>
      <c r="CS256" t="str">
        <v xml:space="preserve">0 | </v>
      </c>
      <c r="CT256" t="str">
        <v xml:space="preserve">0 | </v>
      </c>
      <c r="CU256" t="str">
        <v xml:space="preserve">0 | </v>
      </c>
      <c r="CV256" t="str">
        <v xml:space="preserve">0 | </v>
      </c>
      <c r="CW256" t="str">
        <v xml:space="preserve">0 | </v>
      </c>
      <c r="CX256" t="str">
        <v xml:space="preserve">0 | </v>
      </c>
      <c r="DQ256" cm="1">
        <f t="array" ref="DQ256:HM256">TRANSPOSE(_xlfn._xlws.SORT(_xlfn._xlws.FILTER(initialConditions[initial_conditions_level],initialConditions[experiment_ID]=A256)))</f>
        <v>0</v>
      </c>
      <c r="DR256">
        <v>0</v>
      </c>
      <c r="DS256">
        <v>0</v>
      </c>
      <c r="DT256">
        <v>0</v>
      </c>
      <c r="DU256">
        <v>0</v>
      </c>
      <c r="DV256">
        <v>0</v>
      </c>
      <c r="DW256">
        <v>0</v>
      </c>
      <c r="DX256">
        <v>0</v>
      </c>
      <c r="DY256">
        <v>0</v>
      </c>
      <c r="DZ256">
        <v>0</v>
      </c>
      <c r="EA256">
        <v>0</v>
      </c>
      <c r="EB256">
        <v>0</v>
      </c>
      <c r="EC256">
        <v>0</v>
      </c>
      <c r="ED256">
        <v>0</v>
      </c>
      <c r="EE256">
        <v>0</v>
      </c>
      <c r="EF256">
        <v>0</v>
      </c>
      <c r="EG256">
        <v>0</v>
      </c>
      <c r="EH256">
        <v>0</v>
      </c>
      <c r="EI256">
        <v>0</v>
      </c>
      <c r="EJ256">
        <v>0</v>
      </c>
      <c r="EK256">
        <v>0</v>
      </c>
      <c r="EL256">
        <v>0</v>
      </c>
      <c r="EM256">
        <v>0</v>
      </c>
      <c r="EN256">
        <v>0</v>
      </c>
      <c r="EO256">
        <v>0</v>
      </c>
      <c r="EP256">
        <v>0</v>
      </c>
      <c r="EQ256">
        <v>0</v>
      </c>
      <c r="ER256">
        <v>0</v>
      </c>
      <c r="ES256">
        <v>0</v>
      </c>
      <c r="ET256">
        <v>0</v>
      </c>
      <c r="EU256">
        <v>0</v>
      </c>
      <c r="EV256">
        <v>0</v>
      </c>
      <c r="EW256">
        <v>0</v>
      </c>
      <c r="EX256">
        <v>0</v>
      </c>
      <c r="EY256">
        <v>0</v>
      </c>
      <c r="EZ256">
        <v>0</v>
      </c>
      <c r="FA256">
        <v>0</v>
      </c>
      <c r="FB256">
        <v>0</v>
      </c>
      <c r="FC256">
        <v>0</v>
      </c>
      <c r="FD256">
        <v>0</v>
      </c>
      <c r="FE256">
        <v>0</v>
      </c>
      <c r="FF256">
        <v>0</v>
      </c>
      <c r="FG256">
        <v>0</v>
      </c>
      <c r="FH256">
        <v>0</v>
      </c>
      <c r="FI256">
        <v>0</v>
      </c>
      <c r="FJ256">
        <v>0</v>
      </c>
      <c r="FK256">
        <v>0</v>
      </c>
      <c r="FL256">
        <v>0</v>
      </c>
      <c r="FM256">
        <v>0</v>
      </c>
      <c r="FN256">
        <v>0</v>
      </c>
      <c r="FO256">
        <v>0</v>
      </c>
      <c r="FP256">
        <v>0</v>
      </c>
      <c r="FQ256">
        <v>0</v>
      </c>
      <c r="FR256">
        <v>0</v>
      </c>
      <c r="FS256">
        <v>0</v>
      </c>
      <c r="FT256">
        <v>0</v>
      </c>
      <c r="FU256">
        <v>0</v>
      </c>
      <c r="FV256">
        <v>0</v>
      </c>
      <c r="FW256">
        <v>0</v>
      </c>
      <c r="FX256">
        <v>0</v>
      </c>
      <c r="FY256">
        <v>0</v>
      </c>
      <c r="FZ256">
        <v>0</v>
      </c>
      <c r="GA256">
        <v>0</v>
      </c>
      <c r="GB256">
        <v>0</v>
      </c>
      <c r="GC256">
        <v>0</v>
      </c>
      <c r="GD256">
        <v>0</v>
      </c>
      <c r="GE256">
        <v>0</v>
      </c>
      <c r="GF256">
        <v>0</v>
      </c>
      <c r="GG256">
        <v>0</v>
      </c>
      <c r="GH256">
        <v>0</v>
      </c>
      <c r="GI256">
        <v>0</v>
      </c>
      <c r="GJ256">
        <v>0</v>
      </c>
      <c r="GK256">
        <v>0</v>
      </c>
      <c r="GL256">
        <v>0</v>
      </c>
      <c r="GM256">
        <v>0</v>
      </c>
      <c r="GN256">
        <v>0</v>
      </c>
      <c r="GO256">
        <v>0</v>
      </c>
      <c r="GP256">
        <v>0</v>
      </c>
      <c r="GQ256">
        <v>0</v>
      </c>
      <c r="GR256">
        <v>0</v>
      </c>
      <c r="GS256">
        <v>0</v>
      </c>
      <c r="GT256">
        <v>0</v>
      </c>
      <c r="GU256">
        <v>0</v>
      </c>
      <c r="GV256">
        <v>0</v>
      </c>
      <c r="GW256">
        <v>0</v>
      </c>
      <c r="GX256">
        <v>0</v>
      </c>
      <c r="GY256">
        <v>0</v>
      </c>
      <c r="GZ256">
        <v>0</v>
      </c>
      <c r="HA256">
        <v>0</v>
      </c>
      <c r="HB256">
        <v>0</v>
      </c>
      <c r="HC256">
        <v>0</v>
      </c>
      <c r="HD256">
        <v>0</v>
      </c>
      <c r="HE256">
        <v>0</v>
      </c>
      <c r="HF256">
        <v>0</v>
      </c>
      <c r="HG256">
        <v>0</v>
      </c>
      <c r="HH256">
        <v>0</v>
      </c>
      <c r="HI256">
        <v>0</v>
      </c>
      <c r="HJ256">
        <v>0</v>
      </c>
      <c r="HK256">
        <v>0</v>
      </c>
      <c r="HL256">
        <v>0</v>
      </c>
      <c r="HM256" t="str">
        <v/>
      </c>
    </row>
    <row r="257" spans="2:221" x14ac:dyDescent="0.35">
      <c r="B257" t="str" cm="1">
        <f t="array" ref="B257:CX257">TRANSPOSE(_xlfn._xlws.SORT(_xlfn._xlws.FILTER(initialConditions[initial_conditions_level]&amp;" | "&amp;initialConditions[initial_conditions_name],initialConditions[experiment_ID]=A257)))</f>
        <v xml:space="preserve"> | </v>
      </c>
      <c r="C257" t="str">
        <v xml:space="preserve">0 | </v>
      </c>
      <c r="D257" t="str">
        <v xml:space="preserve">0 | </v>
      </c>
      <c r="E257" t="str">
        <v xml:space="preserve">0 | </v>
      </c>
      <c r="F257" t="str">
        <v xml:space="preserve">0 | </v>
      </c>
      <c r="G257" t="str">
        <v xml:space="preserve">0 | </v>
      </c>
      <c r="H257" t="str">
        <v xml:space="preserve">0 | </v>
      </c>
      <c r="I257" t="str">
        <v xml:space="preserve">0 | </v>
      </c>
      <c r="J257" t="str">
        <v xml:space="preserve">0 | </v>
      </c>
      <c r="K257" t="str">
        <v xml:space="preserve">0 | </v>
      </c>
      <c r="L257" t="str">
        <v xml:space="preserve">0 | </v>
      </c>
      <c r="M257" t="str">
        <v xml:space="preserve">0 | </v>
      </c>
      <c r="N257" t="str">
        <v xml:space="preserve">0 | </v>
      </c>
      <c r="O257" t="str">
        <v xml:space="preserve">0 | </v>
      </c>
      <c r="P257" t="str">
        <v xml:space="preserve">0 | </v>
      </c>
      <c r="Q257" t="str">
        <v xml:space="preserve">0 | </v>
      </c>
      <c r="R257" t="str">
        <v xml:space="preserve">0 | </v>
      </c>
      <c r="S257" t="str">
        <v xml:space="preserve">0 | </v>
      </c>
      <c r="T257" t="str">
        <v xml:space="preserve">0 | </v>
      </c>
      <c r="U257" t="str">
        <v xml:space="preserve">0 | </v>
      </c>
      <c r="V257" t="str">
        <v xml:space="preserve">0 | </v>
      </c>
      <c r="W257" t="str">
        <v xml:space="preserve">0 | </v>
      </c>
      <c r="X257" t="str">
        <v xml:space="preserve">0 | </v>
      </c>
      <c r="Y257" t="str">
        <v xml:space="preserve">0 | </v>
      </c>
      <c r="Z257" t="str">
        <v xml:space="preserve">0 | </v>
      </c>
      <c r="AA257" t="str">
        <v xml:space="preserve">0 | </v>
      </c>
      <c r="AB257" t="str">
        <v xml:space="preserve">0 | </v>
      </c>
      <c r="AC257" t="str">
        <v xml:space="preserve">0 | </v>
      </c>
      <c r="AD257" t="str">
        <v xml:space="preserve">0 | </v>
      </c>
      <c r="AE257" t="str">
        <v xml:space="preserve">0 | </v>
      </c>
      <c r="AF257" t="str">
        <v xml:space="preserve">0 | </v>
      </c>
      <c r="AG257" t="str">
        <v xml:space="preserve">0 | </v>
      </c>
      <c r="AH257" t="str">
        <v xml:space="preserve">0 | </v>
      </c>
      <c r="AI257" t="str">
        <v xml:space="preserve">0 | </v>
      </c>
      <c r="AJ257" t="str">
        <v xml:space="preserve">0 | </v>
      </c>
      <c r="AK257" t="str">
        <v xml:space="preserve">0 | </v>
      </c>
      <c r="AL257" t="str">
        <v xml:space="preserve">0 | </v>
      </c>
      <c r="AM257" t="str">
        <v xml:space="preserve">0 | </v>
      </c>
      <c r="AN257" t="str">
        <v xml:space="preserve">0 | </v>
      </c>
      <c r="AO257" t="str">
        <v xml:space="preserve">0 | </v>
      </c>
      <c r="AP257" t="str">
        <v xml:space="preserve">0 | </v>
      </c>
      <c r="AQ257" t="str">
        <v xml:space="preserve">0 | </v>
      </c>
      <c r="AR257" t="str">
        <v xml:space="preserve">0 | </v>
      </c>
      <c r="AS257" t="str">
        <v xml:space="preserve">0 | </v>
      </c>
      <c r="AT257" t="str">
        <v xml:space="preserve">0 | </v>
      </c>
      <c r="AU257" t="str">
        <v xml:space="preserve">0 | </v>
      </c>
      <c r="AV257" t="str">
        <v xml:space="preserve">0 | </v>
      </c>
      <c r="AW257" t="str">
        <v xml:space="preserve">0 | </v>
      </c>
      <c r="AX257" t="str">
        <v xml:space="preserve">0 | </v>
      </c>
      <c r="AY257" t="str">
        <v xml:space="preserve">0 | </v>
      </c>
      <c r="AZ257" t="str">
        <v xml:space="preserve">0 | </v>
      </c>
      <c r="BA257" t="str">
        <v xml:space="preserve">0 | </v>
      </c>
      <c r="BB257" t="str">
        <v xml:space="preserve">0 | </v>
      </c>
      <c r="BC257" t="str">
        <v xml:space="preserve">0 | </v>
      </c>
      <c r="BD257" t="str">
        <v xml:space="preserve">0 | </v>
      </c>
      <c r="BE257" t="str">
        <v xml:space="preserve">0 | </v>
      </c>
      <c r="BF257" t="str">
        <v xml:space="preserve">0 | </v>
      </c>
      <c r="BG257" t="str">
        <v xml:space="preserve">0 | </v>
      </c>
      <c r="BH257" t="str">
        <v xml:space="preserve">0 | </v>
      </c>
      <c r="BI257" t="str">
        <v xml:space="preserve">0 | </v>
      </c>
      <c r="BJ257" t="str">
        <v xml:space="preserve">0 | </v>
      </c>
      <c r="BK257" t="str">
        <v xml:space="preserve">0 | </v>
      </c>
      <c r="BL257" t="str">
        <v xml:space="preserve">0 | </v>
      </c>
      <c r="BM257" t="str">
        <v xml:space="preserve">0 | </v>
      </c>
      <c r="BN257" t="str">
        <v xml:space="preserve">0 | </v>
      </c>
      <c r="BO257" t="str">
        <v xml:space="preserve">0 | </v>
      </c>
      <c r="BP257" t="str">
        <v xml:space="preserve">0 | </v>
      </c>
      <c r="BQ257" t="str">
        <v xml:space="preserve">0 | </v>
      </c>
      <c r="BR257" t="str">
        <v xml:space="preserve">0 | </v>
      </c>
      <c r="BS257" t="str">
        <v xml:space="preserve">0 | </v>
      </c>
      <c r="BT257" t="str">
        <v xml:space="preserve">0 | </v>
      </c>
      <c r="BU257" t="str">
        <v xml:space="preserve">0 | </v>
      </c>
      <c r="BV257" t="str">
        <v xml:space="preserve">0 | </v>
      </c>
      <c r="BW257" t="str">
        <v xml:space="preserve">0 | </v>
      </c>
      <c r="BX257" t="str">
        <v xml:space="preserve">0 | </v>
      </c>
      <c r="BY257" t="str">
        <v xml:space="preserve">0 | </v>
      </c>
      <c r="BZ257" t="str">
        <v xml:space="preserve">0 | </v>
      </c>
      <c r="CA257" t="str">
        <v xml:space="preserve">0 | </v>
      </c>
      <c r="CB257" t="str">
        <v xml:space="preserve">0 | </v>
      </c>
      <c r="CC257" t="str">
        <v xml:space="preserve">0 | </v>
      </c>
      <c r="CD257" t="str">
        <v xml:space="preserve">0 | </v>
      </c>
      <c r="CE257" t="str">
        <v xml:space="preserve">0 | </v>
      </c>
      <c r="CF257" t="str">
        <v xml:space="preserve">0 | </v>
      </c>
      <c r="CG257" t="str">
        <v xml:space="preserve">0 | </v>
      </c>
      <c r="CH257" t="str">
        <v xml:space="preserve">0 | </v>
      </c>
      <c r="CI257" t="str">
        <v xml:space="preserve">0 | </v>
      </c>
      <c r="CJ257" t="str">
        <v xml:space="preserve">0 | </v>
      </c>
      <c r="CK257" t="str">
        <v xml:space="preserve">0 | </v>
      </c>
      <c r="CL257" t="str">
        <v xml:space="preserve">0 | </v>
      </c>
      <c r="CM257" t="str">
        <v xml:space="preserve">0 | </v>
      </c>
      <c r="CN257" t="str">
        <v xml:space="preserve">0 | </v>
      </c>
      <c r="CO257" t="str">
        <v xml:space="preserve">0 | </v>
      </c>
      <c r="CP257" t="str">
        <v xml:space="preserve">0 | </v>
      </c>
      <c r="CQ257" t="str">
        <v xml:space="preserve">0 | </v>
      </c>
      <c r="CR257" t="str">
        <v xml:space="preserve">0 | </v>
      </c>
      <c r="CS257" t="str">
        <v xml:space="preserve">0 | </v>
      </c>
      <c r="CT257" t="str">
        <v xml:space="preserve">0 | </v>
      </c>
      <c r="CU257" t="str">
        <v xml:space="preserve">0 | </v>
      </c>
      <c r="CV257" t="str">
        <v xml:space="preserve">0 | </v>
      </c>
      <c r="CW257" t="str">
        <v xml:space="preserve">0 | </v>
      </c>
      <c r="CX257" t="str">
        <v xml:space="preserve">0 | </v>
      </c>
      <c r="DQ257" cm="1">
        <f t="array" ref="DQ257:HM257">TRANSPOSE(_xlfn._xlws.SORT(_xlfn._xlws.FILTER(initialConditions[initial_conditions_level],initialConditions[experiment_ID]=A257)))</f>
        <v>0</v>
      </c>
      <c r="DR257">
        <v>0</v>
      </c>
      <c r="DS257">
        <v>0</v>
      </c>
      <c r="DT257">
        <v>0</v>
      </c>
      <c r="DU257">
        <v>0</v>
      </c>
      <c r="DV257">
        <v>0</v>
      </c>
      <c r="DW257">
        <v>0</v>
      </c>
      <c r="DX257">
        <v>0</v>
      </c>
      <c r="DY257">
        <v>0</v>
      </c>
      <c r="DZ257">
        <v>0</v>
      </c>
      <c r="EA257">
        <v>0</v>
      </c>
      <c r="EB257">
        <v>0</v>
      </c>
      <c r="EC257">
        <v>0</v>
      </c>
      <c r="ED257">
        <v>0</v>
      </c>
      <c r="EE257">
        <v>0</v>
      </c>
      <c r="EF257">
        <v>0</v>
      </c>
      <c r="EG257">
        <v>0</v>
      </c>
      <c r="EH257">
        <v>0</v>
      </c>
      <c r="EI257">
        <v>0</v>
      </c>
      <c r="EJ257">
        <v>0</v>
      </c>
      <c r="EK257">
        <v>0</v>
      </c>
      <c r="EL257">
        <v>0</v>
      </c>
      <c r="EM257">
        <v>0</v>
      </c>
      <c r="EN257">
        <v>0</v>
      </c>
      <c r="EO257">
        <v>0</v>
      </c>
      <c r="EP257">
        <v>0</v>
      </c>
      <c r="EQ257">
        <v>0</v>
      </c>
      <c r="ER257">
        <v>0</v>
      </c>
      <c r="ES257">
        <v>0</v>
      </c>
      <c r="ET257">
        <v>0</v>
      </c>
      <c r="EU257">
        <v>0</v>
      </c>
      <c r="EV257">
        <v>0</v>
      </c>
      <c r="EW257">
        <v>0</v>
      </c>
      <c r="EX257">
        <v>0</v>
      </c>
      <c r="EY257">
        <v>0</v>
      </c>
      <c r="EZ257">
        <v>0</v>
      </c>
      <c r="FA257">
        <v>0</v>
      </c>
      <c r="FB257">
        <v>0</v>
      </c>
      <c r="FC257">
        <v>0</v>
      </c>
      <c r="FD257">
        <v>0</v>
      </c>
      <c r="FE257">
        <v>0</v>
      </c>
      <c r="FF257">
        <v>0</v>
      </c>
      <c r="FG257">
        <v>0</v>
      </c>
      <c r="FH257">
        <v>0</v>
      </c>
      <c r="FI257">
        <v>0</v>
      </c>
      <c r="FJ257">
        <v>0</v>
      </c>
      <c r="FK257">
        <v>0</v>
      </c>
      <c r="FL257">
        <v>0</v>
      </c>
      <c r="FM257">
        <v>0</v>
      </c>
      <c r="FN257">
        <v>0</v>
      </c>
      <c r="FO257">
        <v>0</v>
      </c>
      <c r="FP257">
        <v>0</v>
      </c>
      <c r="FQ257">
        <v>0</v>
      </c>
      <c r="FR257">
        <v>0</v>
      </c>
      <c r="FS257">
        <v>0</v>
      </c>
      <c r="FT257">
        <v>0</v>
      </c>
      <c r="FU257">
        <v>0</v>
      </c>
      <c r="FV257">
        <v>0</v>
      </c>
      <c r="FW257">
        <v>0</v>
      </c>
      <c r="FX257">
        <v>0</v>
      </c>
      <c r="FY257">
        <v>0</v>
      </c>
      <c r="FZ257">
        <v>0</v>
      </c>
      <c r="GA257">
        <v>0</v>
      </c>
      <c r="GB257">
        <v>0</v>
      </c>
      <c r="GC257">
        <v>0</v>
      </c>
      <c r="GD257">
        <v>0</v>
      </c>
      <c r="GE257">
        <v>0</v>
      </c>
      <c r="GF257">
        <v>0</v>
      </c>
      <c r="GG257">
        <v>0</v>
      </c>
      <c r="GH257">
        <v>0</v>
      </c>
      <c r="GI257">
        <v>0</v>
      </c>
      <c r="GJ257">
        <v>0</v>
      </c>
      <c r="GK257">
        <v>0</v>
      </c>
      <c r="GL257">
        <v>0</v>
      </c>
      <c r="GM257">
        <v>0</v>
      </c>
      <c r="GN257">
        <v>0</v>
      </c>
      <c r="GO257">
        <v>0</v>
      </c>
      <c r="GP257">
        <v>0</v>
      </c>
      <c r="GQ257">
        <v>0</v>
      </c>
      <c r="GR257">
        <v>0</v>
      </c>
      <c r="GS257">
        <v>0</v>
      </c>
      <c r="GT257">
        <v>0</v>
      </c>
      <c r="GU257">
        <v>0</v>
      </c>
      <c r="GV257">
        <v>0</v>
      </c>
      <c r="GW257">
        <v>0</v>
      </c>
      <c r="GX257">
        <v>0</v>
      </c>
      <c r="GY257">
        <v>0</v>
      </c>
      <c r="GZ257">
        <v>0</v>
      </c>
      <c r="HA257">
        <v>0</v>
      </c>
      <c r="HB257">
        <v>0</v>
      </c>
      <c r="HC257">
        <v>0</v>
      </c>
      <c r="HD257">
        <v>0</v>
      </c>
      <c r="HE257">
        <v>0</v>
      </c>
      <c r="HF257">
        <v>0</v>
      </c>
      <c r="HG257">
        <v>0</v>
      </c>
      <c r="HH257">
        <v>0</v>
      </c>
      <c r="HI257">
        <v>0</v>
      </c>
      <c r="HJ257">
        <v>0</v>
      </c>
      <c r="HK257">
        <v>0</v>
      </c>
      <c r="HL257">
        <v>0</v>
      </c>
      <c r="HM257" t="str">
        <v/>
      </c>
    </row>
    <row r="258" spans="2:221" x14ac:dyDescent="0.35">
      <c r="B258" t="str" cm="1">
        <f t="array" ref="B258:CX258">TRANSPOSE(_xlfn._xlws.SORT(_xlfn._xlws.FILTER(initialConditions[initial_conditions_level]&amp;" | "&amp;initialConditions[initial_conditions_name],initialConditions[experiment_ID]=A258)))</f>
        <v xml:space="preserve"> | </v>
      </c>
      <c r="C258" t="str">
        <v xml:space="preserve">0 | </v>
      </c>
      <c r="D258" t="str">
        <v xml:space="preserve">0 | </v>
      </c>
      <c r="E258" t="str">
        <v xml:space="preserve">0 | </v>
      </c>
      <c r="F258" t="str">
        <v xml:space="preserve">0 | </v>
      </c>
      <c r="G258" t="str">
        <v xml:space="preserve">0 | </v>
      </c>
      <c r="H258" t="str">
        <v xml:space="preserve">0 | </v>
      </c>
      <c r="I258" t="str">
        <v xml:space="preserve">0 | </v>
      </c>
      <c r="J258" t="str">
        <v xml:space="preserve">0 | </v>
      </c>
      <c r="K258" t="str">
        <v xml:space="preserve">0 | </v>
      </c>
      <c r="L258" t="str">
        <v xml:space="preserve">0 | </v>
      </c>
      <c r="M258" t="str">
        <v xml:space="preserve">0 | </v>
      </c>
      <c r="N258" t="str">
        <v xml:space="preserve">0 | </v>
      </c>
      <c r="O258" t="str">
        <v xml:space="preserve">0 | </v>
      </c>
      <c r="P258" t="str">
        <v xml:space="preserve">0 | </v>
      </c>
      <c r="Q258" t="str">
        <v xml:space="preserve">0 | </v>
      </c>
      <c r="R258" t="str">
        <v xml:space="preserve">0 | </v>
      </c>
      <c r="S258" t="str">
        <v xml:space="preserve">0 | </v>
      </c>
      <c r="T258" t="str">
        <v xml:space="preserve">0 | </v>
      </c>
      <c r="U258" t="str">
        <v xml:space="preserve">0 | </v>
      </c>
      <c r="V258" t="str">
        <v xml:space="preserve">0 | </v>
      </c>
      <c r="W258" t="str">
        <v xml:space="preserve">0 | </v>
      </c>
      <c r="X258" t="str">
        <v xml:space="preserve">0 | </v>
      </c>
      <c r="Y258" t="str">
        <v xml:space="preserve">0 | </v>
      </c>
      <c r="Z258" t="str">
        <v xml:space="preserve">0 | </v>
      </c>
      <c r="AA258" t="str">
        <v xml:space="preserve">0 | </v>
      </c>
      <c r="AB258" t="str">
        <v xml:space="preserve">0 | </v>
      </c>
      <c r="AC258" t="str">
        <v xml:space="preserve">0 | </v>
      </c>
      <c r="AD258" t="str">
        <v xml:space="preserve">0 | </v>
      </c>
      <c r="AE258" t="str">
        <v xml:space="preserve">0 | </v>
      </c>
      <c r="AF258" t="str">
        <v xml:space="preserve">0 | </v>
      </c>
      <c r="AG258" t="str">
        <v xml:space="preserve">0 | </v>
      </c>
      <c r="AH258" t="str">
        <v xml:space="preserve">0 | </v>
      </c>
      <c r="AI258" t="str">
        <v xml:space="preserve">0 | </v>
      </c>
      <c r="AJ258" t="str">
        <v xml:space="preserve">0 | </v>
      </c>
      <c r="AK258" t="str">
        <v xml:space="preserve">0 | </v>
      </c>
      <c r="AL258" t="str">
        <v xml:space="preserve">0 | </v>
      </c>
      <c r="AM258" t="str">
        <v xml:space="preserve">0 | </v>
      </c>
      <c r="AN258" t="str">
        <v xml:space="preserve">0 | </v>
      </c>
      <c r="AO258" t="str">
        <v xml:space="preserve">0 | </v>
      </c>
      <c r="AP258" t="str">
        <v xml:space="preserve">0 | </v>
      </c>
      <c r="AQ258" t="str">
        <v xml:space="preserve">0 | </v>
      </c>
      <c r="AR258" t="str">
        <v xml:space="preserve">0 | </v>
      </c>
      <c r="AS258" t="str">
        <v xml:space="preserve">0 | </v>
      </c>
      <c r="AT258" t="str">
        <v xml:space="preserve">0 | </v>
      </c>
      <c r="AU258" t="str">
        <v xml:space="preserve">0 | </v>
      </c>
      <c r="AV258" t="str">
        <v xml:space="preserve">0 | </v>
      </c>
      <c r="AW258" t="str">
        <v xml:space="preserve">0 | </v>
      </c>
      <c r="AX258" t="str">
        <v xml:space="preserve">0 | </v>
      </c>
      <c r="AY258" t="str">
        <v xml:space="preserve">0 | </v>
      </c>
      <c r="AZ258" t="str">
        <v xml:space="preserve">0 | </v>
      </c>
      <c r="BA258" t="str">
        <v xml:space="preserve">0 | </v>
      </c>
      <c r="BB258" t="str">
        <v xml:space="preserve">0 | </v>
      </c>
      <c r="BC258" t="str">
        <v xml:space="preserve">0 | </v>
      </c>
      <c r="BD258" t="str">
        <v xml:space="preserve">0 | </v>
      </c>
      <c r="BE258" t="str">
        <v xml:space="preserve">0 | </v>
      </c>
      <c r="BF258" t="str">
        <v xml:space="preserve">0 | </v>
      </c>
      <c r="BG258" t="str">
        <v xml:space="preserve">0 | </v>
      </c>
      <c r="BH258" t="str">
        <v xml:space="preserve">0 | </v>
      </c>
      <c r="BI258" t="str">
        <v xml:space="preserve">0 | </v>
      </c>
      <c r="BJ258" t="str">
        <v xml:space="preserve">0 | </v>
      </c>
      <c r="BK258" t="str">
        <v xml:space="preserve">0 | </v>
      </c>
      <c r="BL258" t="str">
        <v xml:space="preserve">0 | </v>
      </c>
      <c r="BM258" t="str">
        <v xml:space="preserve">0 | </v>
      </c>
      <c r="BN258" t="str">
        <v xml:space="preserve">0 | </v>
      </c>
      <c r="BO258" t="str">
        <v xml:space="preserve">0 | </v>
      </c>
      <c r="BP258" t="str">
        <v xml:space="preserve">0 | </v>
      </c>
      <c r="BQ258" t="str">
        <v xml:space="preserve">0 | </v>
      </c>
      <c r="BR258" t="str">
        <v xml:space="preserve">0 | </v>
      </c>
      <c r="BS258" t="str">
        <v xml:space="preserve">0 | </v>
      </c>
      <c r="BT258" t="str">
        <v xml:space="preserve">0 | </v>
      </c>
      <c r="BU258" t="str">
        <v xml:space="preserve">0 | </v>
      </c>
      <c r="BV258" t="str">
        <v xml:space="preserve">0 | </v>
      </c>
      <c r="BW258" t="str">
        <v xml:space="preserve">0 | </v>
      </c>
      <c r="BX258" t="str">
        <v xml:space="preserve">0 | </v>
      </c>
      <c r="BY258" t="str">
        <v xml:space="preserve">0 | </v>
      </c>
      <c r="BZ258" t="str">
        <v xml:space="preserve">0 | </v>
      </c>
      <c r="CA258" t="str">
        <v xml:space="preserve">0 | </v>
      </c>
      <c r="CB258" t="str">
        <v xml:space="preserve">0 | </v>
      </c>
      <c r="CC258" t="str">
        <v xml:space="preserve">0 | </v>
      </c>
      <c r="CD258" t="str">
        <v xml:space="preserve">0 | </v>
      </c>
      <c r="CE258" t="str">
        <v xml:space="preserve">0 | </v>
      </c>
      <c r="CF258" t="str">
        <v xml:space="preserve">0 | </v>
      </c>
      <c r="CG258" t="str">
        <v xml:space="preserve">0 | </v>
      </c>
      <c r="CH258" t="str">
        <v xml:space="preserve">0 | </v>
      </c>
      <c r="CI258" t="str">
        <v xml:space="preserve">0 | </v>
      </c>
      <c r="CJ258" t="str">
        <v xml:space="preserve">0 | </v>
      </c>
      <c r="CK258" t="str">
        <v xml:space="preserve">0 | </v>
      </c>
      <c r="CL258" t="str">
        <v xml:space="preserve">0 | </v>
      </c>
      <c r="CM258" t="str">
        <v xml:space="preserve">0 | </v>
      </c>
      <c r="CN258" t="str">
        <v xml:space="preserve">0 | </v>
      </c>
      <c r="CO258" t="str">
        <v xml:space="preserve">0 | </v>
      </c>
      <c r="CP258" t="str">
        <v xml:space="preserve">0 | </v>
      </c>
      <c r="CQ258" t="str">
        <v xml:space="preserve">0 | </v>
      </c>
      <c r="CR258" t="str">
        <v xml:space="preserve">0 | </v>
      </c>
      <c r="CS258" t="str">
        <v xml:space="preserve">0 | </v>
      </c>
      <c r="CT258" t="str">
        <v xml:space="preserve">0 | </v>
      </c>
      <c r="CU258" t="str">
        <v xml:space="preserve">0 | </v>
      </c>
      <c r="CV258" t="str">
        <v xml:space="preserve">0 | </v>
      </c>
      <c r="CW258" t="str">
        <v xml:space="preserve">0 | </v>
      </c>
      <c r="CX258" t="str">
        <v xml:space="preserve">0 | </v>
      </c>
      <c r="DQ258" cm="1">
        <f t="array" ref="DQ258:HM258">TRANSPOSE(_xlfn._xlws.SORT(_xlfn._xlws.FILTER(initialConditions[initial_conditions_level],initialConditions[experiment_ID]=A258)))</f>
        <v>0</v>
      </c>
      <c r="DR258">
        <v>0</v>
      </c>
      <c r="DS258">
        <v>0</v>
      </c>
      <c r="DT258">
        <v>0</v>
      </c>
      <c r="DU258">
        <v>0</v>
      </c>
      <c r="DV258">
        <v>0</v>
      </c>
      <c r="DW258">
        <v>0</v>
      </c>
      <c r="DX258">
        <v>0</v>
      </c>
      <c r="DY258">
        <v>0</v>
      </c>
      <c r="DZ258">
        <v>0</v>
      </c>
      <c r="EA258">
        <v>0</v>
      </c>
      <c r="EB258">
        <v>0</v>
      </c>
      <c r="EC258">
        <v>0</v>
      </c>
      <c r="ED258">
        <v>0</v>
      </c>
      <c r="EE258">
        <v>0</v>
      </c>
      <c r="EF258">
        <v>0</v>
      </c>
      <c r="EG258">
        <v>0</v>
      </c>
      <c r="EH258">
        <v>0</v>
      </c>
      <c r="EI258">
        <v>0</v>
      </c>
      <c r="EJ258">
        <v>0</v>
      </c>
      <c r="EK258">
        <v>0</v>
      </c>
      <c r="EL258">
        <v>0</v>
      </c>
      <c r="EM258">
        <v>0</v>
      </c>
      <c r="EN258">
        <v>0</v>
      </c>
      <c r="EO258">
        <v>0</v>
      </c>
      <c r="EP258">
        <v>0</v>
      </c>
      <c r="EQ258">
        <v>0</v>
      </c>
      <c r="ER258">
        <v>0</v>
      </c>
      <c r="ES258">
        <v>0</v>
      </c>
      <c r="ET258">
        <v>0</v>
      </c>
      <c r="EU258">
        <v>0</v>
      </c>
      <c r="EV258">
        <v>0</v>
      </c>
      <c r="EW258">
        <v>0</v>
      </c>
      <c r="EX258">
        <v>0</v>
      </c>
      <c r="EY258">
        <v>0</v>
      </c>
      <c r="EZ258">
        <v>0</v>
      </c>
      <c r="FA258">
        <v>0</v>
      </c>
      <c r="FB258">
        <v>0</v>
      </c>
      <c r="FC258">
        <v>0</v>
      </c>
      <c r="FD258">
        <v>0</v>
      </c>
      <c r="FE258">
        <v>0</v>
      </c>
      <c r="FF258">
        <v>0</v>
      </c>
      <c r="FG258">
        <v>0</v>
      </c>
      <c r="FH258">
        <v>0</v>
      </c>
      <c r="FI258">
        <v>0</v>
      </c>
      <c r="FJ258">
        <v>0</v>
      </c>
      <c r="FK258">
        <v>0</v>
      </c>
      <c r="FL258">
        <v>0</v>
      </c>
      <c r="FM258">
        <v>0</v>
      </c>
      <c r="FN258">
        <v>0</v>
      </c>
      <c r="FO258">
        <v>0</v>
      </c>
      <c r="FP258">
        <v>0</v>
      </c>
      <c r="FQ258">
        <v>0</v>
      </c>
      <c r="FR258">
        <v>0</v>
      </c>
      <c r="FS258">
        <v>0</v>
      </c>
      <c r="FT258">
        <v>0</v>
      </c>
      <c r="FU258">
        <v>0</v>
      </c>
      <c r="FV258">
        <v>0</v>
      </c>
      <c r="FW258">
        <v>0</v>
      </c>
      <c r="FX258">
        <v>0</v>
      </c>
      <c r="FY258">
        <v>0</v>
      </c>
      <c r="FZ258">
        <v>0</v>
      </c>
      <c r="GA258">
        <v>0</v>
      </c>
      <c r="GB258">
        <v>0</v>
      </c>
      <c r="GC258">
        <v>0</v>
      </c>
      <c r="GD258">
        <v>0</v>
      </c>
      <c r="GE258">
        <v>0</v>
      </c>
      <c r="GF258">
        <v>0</v>
      </c>
      <c r="GG258">
        <v>0</v>
      </c>
      <c r="GH258">
        <v>0</v>
      </c>
      <c r="GI258">
        <v>0</v>
      </c>
      <c r="GJ258">
        <v>0</v>
      </c>
      <c r="GK258">
        <v>0</v>
      </c>
      <c r="GL258">
        <v>0</v>
      </c>
      <c r="GM258">
        <v>0</v>
      </c>
      <c r="GN258">
        <v>0</v>
      </c>
      <c r="GO258">
        <v>0</v>
      </c>
      <c r="GP258">
        <v>0</v>
      </c>
      <c r="GQ258">
        <v>0</v>
      </c>
      <c r="GR258">
        <v>0</v>
      </c>
      <c r="GS258">
        <v>0</v>
      </c>
      <c r="GT258">
        <v>0</v>
      </c>
      <c r="GU258">
        <v>0</v>
      </c>
      <c r="GV258">
        <v>0</v>
      </c>
      <c r="GW258">
        <v>0</v>
      </c>
      <c r="GX258">
        <v>0</v>
      </c>
      <c r="GY258">
        <v>0</v>
      </c>
      <c r="GZ258">
        <v>0</v>
      </c>
      <c r="HA258">
        <v>0</v>
      </c>
      <c r="HB258">
        <v>0</v>
      </c>
      <c r="HC258">
        <v>0</v>
      </c>
      <c r="HD258">
        <v>0</v>
      </c>
      <c r="HE258">
        <v>0</v>
      </c>
      <c r="HF258">
        <v>0</v>
      </c>
      <c r="HG258">
        <v>0</v>
      </c>
      <c r="HH258">
        <v>0</v>
      </c>
      <c r="HI258">
        <v>0</v>
      </c>
      <c r="HJ258">
        <v>0</v>
      </c>
      <c r="HK258">
        <v>0</v>
      </c>
      <c r="HL258">
        <v>0</v>
      </c>
      <c r="HM258" t="str">
        <v/>
      </c>
    </row>
    <row r="259" spans="2:221" x14ac:dyDescent="0.35">
      <c r="B259" t="str" cm="1">
        <f t="array" ref="B259:CX259">TRANSPOSE(_xlfn._xlws.SORT(_xlfn._xlws.FILTER(initialConditions[initial_conditions_level]&amp;" | "&amp;initialConditions[initial_conditions_name],initialConditions[experiment_ID]=A259)))</f>
        <v xml:space="preserve"> | </v>
      </c>
      <c r="C259" t="str">
        <v xml:space="preserve">0 | </v>
      </c>
      <c r="D259" t="str">
        <v xml:space="preserve">0 | </v>
      </c>
      <c r="E259" t="str">
        <v xml:space="preserve">0 | </v>
      </c>
      <c r="F259" t="str">
        <v xml:space="preserve">0 | </v>
      </c>
      <c r="G259" t="str">
        <v xml:space="preserve">0 | </v>
      </c>
      <c r="H259" t="str">
        <v xml:space="preserve">0 | </v>
      </c>
      <c r="I259" t="str">
        <v xml:space="preserve">0 | </v>
      </c>
      <c r="J259" t="str">
        <v xml:space="preserve">0 | </v>
      </c>
      <c r="K259" t="str">
        <v xml:space="preserve">0 | </v>
      </c>
      <c r="L259" t="str">
        <v xml:space="preserve">0 | </v>
      </c>
      <c r="M259" t="str">
        <v xml:space="preserve">0 | </v>
      </c>
      <c r="N259" t="str">
        <v xml:space="preserve">0 | </v>
      </c>
      <c r="O259" t="str">
        <v xml:space="preserve">0 | </v>
      </c>
      <c r="P259" t="str">
        <v xml:space="preserve">0 | </v>
      </c>
      <c r="Q259" t="str">
        <v xml:space="preserve">0 | </v>
      </c>
      <c r="R259" t="str">
        <v xml:space="preserve">0 | </v>
      </c>
      <c r="S259" t="str">
        <v xml:space="preserve">0 | </v>
      </c>
      <c r="T259" t="str">
        <v xml:space="preserve">0 | </v>
      </c>
      <c r="U259" t="str">
        <v xml:space="preserve">0 | </v>
      </c>
      <c r="V259" t="str">
        <v xml:space="preserve">0 | </v>
      </c>
      <c r="W259" t="str">
        <v xml:space="preserve">0 | </v>
      </c>
      <c r="X259" t="str">
        <v xml:space="preserve">0 | </v>
      </c>
      <c r="Y259" t="str">
        <v xml:space="preserve">0 | </v>
      </c>
      <c r="Z259" t="str">
        <v xml:space="preserve">0 | </v>
      </c>
      <c r="AA259" t="str">
        <v xml:space="preserve">0 | </v>
      </c>
      <c r="AB259" t="str">
        <v xml:space="preserve">0 | </v>
      </c>
      <c r="AC259" t="str">
        <v xml:space="preserve">0 | </v>
      </c>
      <c r="AD259" t="str">
        <v xml:space="preserve">0 | </v>
      </c>
      <c r="AE259" t="str">
        <v xml:space="preserve">0 | </v>
      </c>
      <c r="AF259" t="str">
        <v xml:space="preserve">0 | </v>
      </c>
      <c r="AG259" t="str">
        <v xml:space="preserve">0 | </v>
      </c>
      <c r="AH259" t="str">
        <v xml:space="preserve">0 | </v>
      </c>
      <c r="AI259" t="str">
        <v xml:space="preserve">0 | </v>
      </c>
      <c r="AJ259" t="str">
        <v xml:space="preserve">0 | </v>
      </c>
      <c r="AK259" t="str">
        <v xml:space="preserve">0 | </v>
      </c>
      <c r="AL259" t="str">
        <v xml:space="preserve">0 | </v>
      </c>
      <c r="AM259" t="str">
        <v xml:space="preserve">0 | </v>
      </c>
      <c r="AN259" t="str">
        <v xml:space="preserve">0 | </v>
      </c>
      <c r="AO259" t="str">
        <v xml:space="preserve">0 | </v>
      </c>
      <c r="AP259" t="str">
        <v xml:space="preserve">0 | </v>
      </c>
      <c r="AQ259" t="str">
        <v xml:space="preserve">0 | </v>
      </c>
      <c r="AR259" t="str">
        <v xml:space="preserve">0 | </v>
      </c>
      <c r="AS259" t="str">
        <v xml:space="preserve">0 | </v>
      </c>
      <c r="AT259" t="str">
        <v xml:space="preserve">0 | </v>
      </c>
      <c r="AU259" t="str">
        <v xml:space="preserve">0 | </v>
      </c>
      <c r="AV259" t="str">
        <v xml:space="preserve">0 | </v>
      </c>
      <c r="AW259" t="str">
        <v xml:space="preserve">0 | </v>
      </c>
      <c r="AX259" t="str">
        <v xml:space="preserve">0 | </v>
      </c>
      <c r="AY259" t="str">
        <v xml:space="preserve">0 | </v>
      </c>
      <c r="AZ259" t="str">
        <v xml:space="preserve">0 | </v>
      </c>
      <c r="BA259" t="str">
        <v xml:space="preserve">0 | </v>
      </c>
      <c r="BB259" t="str">
        <v xml:space="preserve">0 | </v>
      </c>
      <c r="BC259" t="str">
        <v xml:space="preserve">0 | </v>
      </c>
      <c r="BD259" t="str">
        <v xml:space="preserve">0 | </v>
      </c>
      <c r="BE259" t="str">
        <v xml:space="preserve">0 | </v>
      </c>
      <c r="BF259" t="str">
        <v xml:space="preserve">0 | </v>
      </c>
      <c r="BG259" t="str">
        <v xml:space="preserve">0 | </v>
      </c>
      <c r="BH259" t="str">
        <v xml:space="preserve">0 | </v>
      </c>
      <c r="BI259" t="str">
        <v xml:space="preserve">0 | </v>
      </c>
      <c r="BJ259" t="str">
        <v xml:space="preserve">0 | </v>
      </c>
      <c r="BK259" t="str">
        <v xml:space="preserve">0 | </v>
      </c>
      <c r="BL259" t="str">
        <v xml:space="preserve">0 | </v>
      </c>
      <c r="BM259" t="str">
        <v xml:space="preserve">0 | </v>
      </c>
      <c r="BN259" t="str">
        <v xml:space="preserve">0 | </v>
      </c>
      <c r="BO259" t="str">
        <v xml:space="preserve">0 | </v>
      </c>
      <c r="BP259" t="str">
        <v xml:space="preserve">0 | </v>
      </c>
      <c r="BQ259" t="str">
        <v xml:space="preserve">0 | </v>
      </c>
      <c r="BR259" t="str">
        <v xml:space="preserve">0 | </v>
      </c>
      <c r="BS259" t="str">
        <v xml:space="preserve">0 | </v>
      </c>
      <c r="BT259" t="str">
        <v xml:space="preserve">0 | </v>
      </c>
      <c r="BU259" t="str">
        <v xml:space="preserve">0 | </v>
      </c>
      <c r="BV259" t="str">
        <v xml:space="preserve">0 | </v>
      </c>
      <c r="BW259" t="str">
        <v xml:space="preserve">0 | </v>
      </c>
      <c r="BX259" t="str">
        <v xml:space="preserve">0 | </v>
      </c>
      <c r="BY259" t="str">
        <v xml:space="preserve">0 | </v>
      </c>
      <c r="BZ259" t="str">
        <v xml:space="preserve">0 | </v>
      </c>
      <c r="CA259" t="str">
        <v xml:space="preserve">0 | </v>
      </c>
      <c r="CB259" t="str">
        <v xml:space="preserve">0 | </v>
      </c>
      <c r="CC259" t="str">
        <v xml:space="preserve">0 | </v>
      </c>
      <c r="CD259" t="str">
        <v xml:space="preserve">0 | </v>
      </c>
      <c r="CE259" t="str">
        <v xml:space="preserve">0 | </v>
      </c>
      <c r="CF259" t="str">
        <v xml:space="preserve">0 | </v>
      </c>
      <c r="CG259" t="str">
        <v xml:space="preserve">0 | </v>
      </c>
      <c r="CH259" t="str">
        <v xml:space="preserve">0 | </v>
      </c>
      <c r="CI259" t="str">
        <v xml:space="preserve">0 | </v>
      </c>
      <c r="CJ259" t="str">
        <v xml:space="preserve">0 | </v>
      </c>
      <c r="CK259" t="str">
        <v xml:space="preserve">0 | </v>
      </c>
      <c r="CL259" t="str">
        <v xml:space="preserve">0 | </v>
      </c>
      <c r="CM259" t="str">
        <v xml:space="preserve">0 | </v>
      </c>
      <c r="CN259" t="str">
        <v xml:space="preserve">0 | </v>
      </c>
      <c r="CO259" t="str">
        <v xml:space="preserve">0 | </v>
      </c>
      <c r="CP259" t="str">
        <v xml:space="preserve">0 | </v>
      </c>
      <c r="CQ259" t="str">
        <v xml:space="preserve">0 | </v>
      </c>
      <c r="CR259" t="str">
        <v xml:space="preserve">0 | </v>
      </c>
      <c r="CS259" t="str">
        <v xml:space="preserve">0 | </v>
      </c>
      <c r="CT259" t="str">
        <v xml:space="preserve">0 | </v>
      </c>
      <c r="CU259" t="str">
        <v xml:space="preserve">0 | </v>
      </c>
      <c r="CV259" t="str">
        <v xml:space="preserve">0 | </v>
      </c>
      <c r="CW259" t="str">
        <v xml:space="preserve">0 | </v>
      </c>
      <c r="CX259" t="str">
        <v xml:space="preserve">0 | </v>
      </c>
      <c r="DQ259" cm="1">
        <f t="array" ref="DQ259:HM259">TRANSPOSE(_xlfn._xlws.SORT(_xlfn._xlws.FILTER(initialConditions[initial_conditions_level],initialConditions[experiment_ID]=A259)))</f>
        <v>0</v>
      </c>
      <c r="DR259">
        <v>0</v>
      </c>
      <c r="DS259">
        <v>0</v>
      </c>
      <c r="DT259">
        <v>0</v>
      </c>
      <c r="DU259">
        <v>0</v>
      </c>
      <c r="DV259">
        <v>0</v>
      </c>
      <c r="DW259">
        <v>0</v>
      </c>
      <c r="DX259">
        <v>0</v>
      </c>
      <c r="DY259">
        <v>0</v>
      </c>
      <c r="DZ259">
        <v>0</v>
      </c>
      <c r="EA259">
        <v>0</v>
      </c>
      <c r="EB259">
        <v>0</v>
      </c>
      <c r="EC259">
        <v>0</v>
      </c>
      <c r="ED259">
        <v>0</v>
      </c>
      <c r="EE259">
        <v>0</v>
      </c>
      <c r="EF259">
        <v>0</v>
      </c>
      <c r="EG259">
        <v>0</v>
      </c>
      <c r="EH259">
        <v>0</v>
      </c>
      <c r="EI259">
        <v>0</v>
      </c>
      <c r="EJ259">
        <v>0</v>
      </c>
      <c r="EK259">
        <v>0</v>
      </c>
      <c r="EL259">
        <v>0</v>
      </c>
      <c r="EM259">
        <v>0</v>
      </c>
      <c r="EN259">
        <v>0</v>
      </c>
      <c r="EO259">
        <v>0</v>
      </c>
      <c r="EP259">
        <v>0</v>
      </c>
      <c r="EQ259">
        <v>0</v>
      </c>
      <c r="ER259">
        <v>0</v>
      </c>
      <c r="ES259">
        <v>0</v>
      </c>
      <c r="ET259">
        <v>0</v>
      </c>
      <c r="EU259">
        <v>0</v>
      </c>
      <c r="EV259">
        <v>0</v>
      </c>
      <c r="EW259">
        <v>0</v>
      </c>
      <c r="EX259">
        <v>0</v>
      </c>
      <c r="EY259">
        <v>0</v>
      </c>
      <c r="EZ259">
        <v>0</v>
      </c>
      <c r="FA259">
        <v>0</v>
      </c>
      <c r="FB259">
        <v>0</v>
      </c>
      <c r="FC259">
        <v>0</v>
      </c>
      <c r="FD259">
        <v>0</v>
      </c>
      <c r="FE259">
        <v>0</v>
      </c>
      <c r="FF259">
        <v>0</v>
      </c>
      <c r="FG259">
        <v>0</v>
      </c>
      <c r="FH259">
        <v>0</v>
      </c>
      <c r="FI259">
        <v>0</v>
      </c>
      <c r="FJ259">
        <v>0</v>
      </c>
      <c r="FK259">
        <v>0</v>
      </c>
      <c r="FL259">
        <v>0</v>
      </c>
      <c r="FM259">
        <v>0</v>
      </c>
      <c r="FN259">
        <v>0</v>
      </c>
      <c r="FO259">
        <v>0</v>
      </c>
      <c r="FP259">
        <v>0</v>
      </c>
      <c r="FQ259">
        <v>0</v>
      </c>
      <c r="FR259">
        <v>0</v>
      </c>
      <c r="FS259">
        <v>0</v>
      </c>
      <c r="FT259">
        <v>0</v>
      </c>
      <c r="FU259">
        <v>0</v>
      </c>
      <c r="FV259">
        <v>0</v>
      </c>
      <c r="FW259">
        <v>0</v>
      </c>
      <c r="FX259">
        <v>0</v>
      </c>
      <c r="FY259">
        <v>0</v>
      </c>
      <c r="FZ259">
        <v>0</v>
      </c>
      <c r="GA259">
        <v>0</v>
      </c>
      <c r="GB259">
        <v>0</v>
      </c>
      <c r="GC259">
        <v>0</v>
      </c>
      <c r="GD259">
        <v>0</v>
      </c>
      <c r="GE259">
        <v>0</v>
      </c>
      <c r="GF259">
        <v>0</v>
      </c>
      <c r="GG259">
        <v>0</v>
      </c>
      <c r="GH259">
        <v>0</v>
      </c>
      <c r="GI259">
        <v>0</v>
      </c>
      <c r="GJ259">
        <v>0</v>
      </c>
      <c r="GK259">
        <v>0</v>
      </c>
      <c r="GL259">
        <v>0</v>
      </c>
      <c r="GM259">
        <v>0</v>
      </c>
      <c r="GN259">
        <v>0</v>
      </c>
      <c r="GO259">
        <v>0</v>
      </c>
      <c r="GP259">
        <v>0</v>
      </c>
      <c r="GQ259">
        <v>0</v>
      </c>
      <c r="GR259">
        <v>0</v>
      </c>
      <c r="GS259">
        <v>0</v>
      </c>
      <c r="GT259">
        <v>0</v>
      </c>
      <c r="GU259">
        <v>0</v>
      </c>
      <c r="GV259">
        <v>0</v>
      </c>
      <c r="GW259">
        <v>0</v>
      </c>
      <c r="GX259">
        <v>0</v>
      </c>
      <c r="GY259">
        <v>0</v>
      </c>
      <c r="GZ259">
        <v>0</v>
      </c>
      <c r="HA259">
        <v>0</v>
      </c>
      <c r="HB259">
        <v>0</v>
      </c>
      <c r="HC259">
        <v>0</v>
      </c>
      <c r="HD259">
        <v>0</v>
      </c>
      <c r="HE259">
        <v>0</v>
      </c>
      <c r="HF259">
        <v>0</v>
      </c>
      <c r="HG259">
        <v>0</v>
      </c>
      <c r="HH259">
        <v>0</v>
      </c>
      <c r="HI259">
        <v>0</v>
      </c>
      <c r="HJ259">
        <v>0</v>
      </c>
      <c r="HK259">
        <v>0</v>
      </c>
      <c r="HL259">
        <v>0</v>
      </c>
      <c r="HM259" t="str">
        <v/>
      </c>
    </row>
    <row r="260" spans="2:221" x14ac:dyDescent="0.35">
      <c r="B260" t="str" cm="1">
        <f t="array" ref="B260:CX260">TRANSPOSE(_xlfn._xlws.SORT(_xlfn._xlws.FILTER(initialConditions[initial_conditions_level]&amp;" | "&amp;initialConditions[initial_conditions_name],initialConditions[experiment_ID]=A260)))</f>
        <v xml:space="preserve"> | </v>
      </c>
      <c r="C260" t="str">
        <v xml:space="preserve">0 | </v>
      </c>
      <c r="D260" t="str">
        <v xml:space="preserve">0 | </v>
      </c>
      <c r="E260" t="str">
        <v xml:space="preserve">0 | </v>
      </c>
      <c r="F260" t="str">
        <v xml:space="preserve">0 | </v>
      </c>
      <c r="G260" t="str">
        <v xml:space="preserve">0 | </v>
      </c>
      <c r="H260" t="str">
        <v xml:space="preserve">0 | </v>
      </c>
      <c r="I260" t="str">
        <v xml:space="preserve">0 | </v>
      </c>
      <c r="J260" t="str">
        <v xml:space="preserve">0 | </v>
      </c>
      <c r="K260" t="str">
        <v xml:space="preserve">0 | </v>
      </c>
      <c r="L260" t="str">
        <v xml:space="preserve">0 | </v>
      </c>
      <c r="M260" t="str">
        <v xml:space="preserve">0 | </v>
      </c>
      <c r="N260" t="str">
        <v xml:space="preserve">0 | </v>
      </c>
      <c r="O260" t="str">
        <v xml:space="preserve">0 | </v>
      </c>
      <c r="P260" t="str">
        <v xml:space="preserve">0 | </v>
      </c>
      <c r="Q260" t="str">
        <v xml:space="preserve">0 | </v>
      </c>
      <c r="R260" t="str">
        <v xml:space="preserve">0 | </v>
      </c>
      <c r="S260" t="str">
        <v xml:space="preserve">0 | </v>
      </c>
      <c r="T260" t="str">
        <v xml:space="preserve">0 | </v>
      </c>
      <c r="U260" t="str">
        <v xml:space="preserve">0 | </v>
      </c>
      <c r="V260" t="str">
        <v xml:space="preserve">0 | </v>
      </c>
      <c r="W260" t="str">
        <v xml:space="preserve">0 | </v>
      </c>
      <c r="X260" t="str">
        <v xml:space="preserve">0 | </v>
      </c>
      <c r="Y260" t="str">
        <v xml:space="preserve">0 | </v>
      </c>
      <c r="Z260" t="str">
        <v xml:space="preserve">0 | </v>
      </c>
      <c r="AA260" t="str">
        <v xml:space="preserve">0 | </v>
      </c>
      <c r="AB260" t="str">
        <v xml:space="preserve">0 | </v>
      </c>
      <c r="AC260" t="str">
        <v xml:space="preserve">0 | </v>
      </c>
      <c r="AD260" t="str">
        <v xml:space="preserve">0 | </v>
      </c>
      <c r="AE260" t="str">
        <v xml:space="preserve">0 | </v>
      </c>
      <c r="AF260" t="str">
        <v xml:space="preserve">0 | </v>
      </c>
      <c r="AG260" t="str">
        <v xml:space="preserve">0 | </v>
      </c>
      <c r="AH260" t="str">
        <v xml:space="preserve">0 | </v>
      </c>
      <c r="AI260" t="str">
        <v xml:space="preserve">0 | </v>
      </c>
      <c r="AJ260" t="str">
        <v xml:space="preserve">0 | </v>
      </c>
      <c r="AK260" t="str">
        <v xml:space="preserve">0 | </v>
      </c>
      <c r="AL260" t="str">
        <v xml:space="preserve">0 | </v>
      </c>
      <c r="AM260" t="str">
        <v xml:space="preserve">0 | </v>
      </c>
      <c r="AN260" t="str">
        <v xml:space="preserve">0 | </v>
      </c>
      <c r="AO260" t="str">
        <v xml:space="preserve">0 | </v>
      </c>
      <c r="AP260" t="str">
        <v xml:space="preserve">0 | </v>
      </c>
      <c r="AQ260" t="str">
        <v xml:space="preserve">0 | </v>
      </c>
      <c r="AR260" t="str">
        <v xml:space="preserve">0 | </v>
      </c>
      <c r="AS260" t="str">
        <v xml:space="preserve">0 | </v>
      </c>
      <c r="AT260" t="str">
        <v xml:space="preserve">0 | </v>
      </c>
      <c r="AU260" t="str">
        <v xml:space="preserve">0 | </v>
      </c>
      <c r="AV260" t="str">
        <v xml:space="preserve">0 | </v>
      </c>
      <c r="AW260" t="str">
        <v xml:space="preserve">0 | </v>
      </c>
      <c r="AX260" t="str">
        <v xml:space="preserve">0 | </v>
      </c>
      <c r="AY260" t="str">
        <v xml:space="preserve">0 | </v>
      </c>
      <c r="AZ260" t="str">
        <v xml:space="preserve">0 | </v>
      </c>
      <c r="BA260" t="str">
        <v xml:space="preserve">0 | </v>
      </c>
      <c r="BB260" t="str">
        <v xml:space="preserve">0 | </v>
      </c>
      <c r="BC260" t="str">
        <v xml:space="preserve">0 | </v>
      </c>
      <c r="BD260" t="str">
        <v xml:space="preserve">0 | </v>
      </c>
      <c r="BE260" t="str">
        <v xml:space="preserve">0 | </v>
      </c>
      <c r="BF260" t="str">
        <v xml:space="preserve">0 | </v>
      </c>
      <c r="BG260" t="str">
        <v xml:space="preserve">0 | </v>
      </c>
      <c r="BH260" t="str">
        <v xml:space="preserve">0 | </v>
      </c>
      <c r="BI260" t="str">
        <v xml:space="preserve">0 | </v>
      </c>
      <c r="BJ260" t="str">
        <v xml:space="preserve">0 | </v>
      </c>
      <c r="BK260" t="str">
        <v xml:space="preserve">0 | </v>
      </c>
      <c r="BL260" t="str">
        <v xml:space="preserve">0 | </v>
      </c>
      <c r="BM260" t="str">
        <v xml:space="preserve">0 | </v>
      </c>
      <c r="BN260" t="str">
        <v xml:space="preserve">0 | </v>
      </c>
      <c r="BO260" t="str">
        <v xml:space="preserve">0 | </v>
      </c>
      <c r="BP260" t="str">
        <v xml:space="preserve">0 | </v>
      </c>
      <c r="BQ260" t="str">
        <v xml:space="preserve">0 | </v>
      </c>
      <c r="BR260" t="str">
        <v xml:space="preserve">0 | </v>
      </c>
      <c r="BS260" t="str">
        <v xml:space="preserve">0 | </v>
      </c>
      <c r="BT260" t="str">
        <v xml:space="preserve">0 | </v>
      </c>
      <c r="BU260" t="str">
        <v xml:space="preserve">0 | </v>
      </c>
      <c r="BV260" t="str">
        <v xml:space="preserve">0 | </v>
      </c>
      <c r="BW260" t="str">
        <v xml:space="preserve">0 | </v>
      </c>
      <c r="BX260" t="str">
        <v xml:space="preserve">0 | </v>
      </c>
      <c r="BY260" t="str">
        <v xml:space="preserve">0 | </v>
      </c>
      <c r="BZ260" t="str">
        <v xml:space="preserve">0 | </v>
      </c>
      <c r="CA260" t="str">
        <v xml:space="preserve">0 | </v>
      </c>
      <c r="CB260" t="str">
        <v xml:space="preserve">0 | </v>
      </c>
      <c r="CC260" t="str">
        <v xml:space="preserve">0 | </v>
      </c>
      <c r="CD260" t="str">
        <v xml:space="preserve">0 | </v>
      </c>
      <c r="CE260" t="str">
        <v xml:space="preserve">0 | </v>
      </c>
      <c r="CF260" t="str">
        <v xml:space="preserve">0 | </v>
      </c>
      <c r="CG260" t="str">
        <v xml:space="preserve">0 | </v>
      </c>
      <c r="CH260" t="str">
        <v xml:space="preserve">0 | </v>
      </c>
      <c r="CI260" t="str">
        <v xml:space="preserve">0 | </v>
      </c>
      <c r="CJ260" t="str">
        <v xml:space="preserve">0 | </v>
      </c>
      <c r="CK260" t="str">
        <v xml:space="preserve">0 | </v>
      </c>
      <c r="CL260" t="str">
        <v xml:space="preserve">0 | </v>
      </c>
      <c r="CM260" t="str">
        <v xml:space="preserve">0 | </v>
      </c>
      <c r="CN260" t="str">
        <v xml:space="preserve">0 | </v>
      </c>
      <c r="CO260" t="str">
        <v xml:space="preserve">0 | </v>
      </c>
      <c r="CP260" t="str">
        <v xml:space="preserve">0 | </v>
      </c>
      <c r="CQ260" t="str">
        <v xml:space="preserve">0 | </v>
      </c>
      <c r="CR260" t="str">
        <v xml:space="preserve">0 | </v>
      </c>
      <c r="CS260" t="str">
        <v xml:space="preserve">0 | </v>
      </c>
      <c r="CT260" t="str">
        <v xml:space="preserve">0 | </v>
      </c>
      <c r="CU260" t="str">
        <v xml:space="preserve">0 | </v>
      </c>
      <c r="CV260" t="str">
        <v xml:space="preserve">0 | </v>
      </c>
      <c r="CW260" t="str">
        <v xml:space="preserve">0 | </v>
      </c>
      <c r="CX260" t="str">
        <v xml:space="preserve">0 | </v>
      </c>
      <c r="DQ260" cm="1">
        <f t="array" ref="DQ260:HM260">TRANSPOSE(_xlfn._xlws.SORT(_xlfn._xlws.FILTER(initialConditions[initial_conditions_level],initialConditions[experiment_ID]=A260)))</f>
        <v>0</v>
      </c>
      <c r="DR260">
        <v>0</v>
      </c>
      <c r="DS260">
        <v>0</v>
      </c>
      <c r="DT260">
        <v>0</v>
      </c>
      <c r="DU260">
        <v>0</v>
      </c>
      <c r="DV260">
        <v>0</v>
      </c>
      <c r="DW260">
        <v>0</v>
      </c>
      <c r="DX260">
        <v>0</v>
      </c>
      <c r="DY260">
        <v>0</v>
      </c>
      <c r="DZ260">
        <v>0</v>
      </c>
      <c r="EA260">
        <v>0</v>
      </c>
      <c r="EB260">
        <v>0</v>
      </c>
      <c r="EC260">
        <v>0</v>
      </c>
      <c r="ED260">
        <v>0</v>
      </c>
      <c r="EE260">
        <v>0</v>
      </c>
      <c r="EF260">
        <v>0</v>
      </c>
      <c r="EG260">
        <v>0</v>
      </c>
      <c r="EH260">
        <v>0</v>
      </c>
      <c r="EI260">
        <v>0</v>
      </c>
      <c r="EJ260">
        <v>0</v>
      </c>
      <c r="EK260">
        <v>0</v>
      </c>
      <c r="EL260">
        <v>0</v>
      </c>
      <c r="EM260">
        <v>0</v>
      </c>
      <c r="EN260">
        <v>0</v>
      </c>
      <c r="EO260">
        <v>0</v>
      </c>
      <c r="EP260">
        <v>0</v>
      </c>
      <c r="EQ260">
        <v>0</v>
      </c>
      <c r="ER260">
        <v>0</v>
      </c>
      <c r="ES260">
        <v>0</v>
      </c>
      <c r="ET260">
        <v>0</v>
      </c>
      <c r="EU260">
        <v>0</v>
      </c>
      <c r="EV260">
        <v>0</v>
      </c>
      <c r="EW260">
        <v>0</v>
      </c>
      <c r="EX260">
        <v>0</v>
      </c>
      <c r="EY260">
        <v>0</v>
      </c>
      <c r="EZ260">
        <v>0</v>
      </c>
      <c r="FA260">
        <v>0</v>
      </c>
      <c r="FB260">
        <v>0</v>
      </c>
      <c r="FC260">
        <v>0</v>
      </c>
      <c r="FD260">
        <v>0</v>
      </c>
      <c r="FE260">
        <v>0</v>
      </c>
      <c r="FF260">
        <v>0</v>
      </c>
      <c r="FG260">
        <v>0</v>
      </c>
      <c r="FH260">
        <v>0</v>
      </c>
      <c r="FI260">
        <v>0</v>
      </c>
      <c r="FJ260">
        <v>0</v>
      </c>
      <c r="FK260">
        <v>0</v>
      </c>
      <c r="FL260">
        <v>0</v>
      </c>
      <c r="FM260">
        <v>0</v>
      </c>
      <c r="FN260">
        <v>0</v>
      </c>
      <c r="FO260">
        <v>0</v>
      </c>
      <c r="FP260">
        <v>0</v>
      </c>
      <c r="FQ260">
        <v>0</v>
      </c>
      <c r="FR260">
        <v>0</v>
      </c>
      <c r="FS260">
        <v>0</v>
      </c>
      <c r="FT260">
        <v>0</v>
      </c>
      <c r="FU260">
        <v>0</v>
      </c>
      <c r="FV260">
        <v>0</v>
      </c>
      <c r="FW260">
        <v>0</v>
      </c>
      <c r="FX260">
        <v>0</v>
      </c>
      <c r="FY260">
        <v>0</v>
      </c>
      <c r="FZ260">
        <v>0</v>
      </c>
      <c r="GA260">
        <v>0</v>
      </c>
      <c r="GB260">
        <v>0</v>
      </c>
      <c r="GC260">
        <v>0</v>
      </c>
      <c r="GD260">
        <v>0</v>
      </c>
      <c r="GE260">
        <v>0</v>
      </c>
      <c r="GF260">
        <v>0</v>
      </c>
      <c r="GG260">
        <v>0</v>
      </c>
      <c r="GH260">
        <v>0</v>
      </c>
      <c r="GI260">
        <v>0</v>
      </c>
      <c r="GJ260">
        <v>0</v>
      </c>
      <c r="GK260">
        <v>0</v>
      </c>
      <c r="GL260">
        <v>0</v>
      </c>
      <c r="GM260">
        <v>0</v>
      </c>
      <c r="GN260">
        <v>0</v>
      </c>
      <c r="GO260">
        <v>0</v>
      </c>
      <c r="GP260">
        <v>0</v>
      </c>
      <c r="GQ260">
        <v>0</v>
      </c>
      <c r="GR260">
        <v>0</v>
      </c>
      <c r="GS260">
        <v>0</v>
      </c>
      <c r="GT260">
        <v>0</v>
      </c>
      <c r="GU260">
        <v>0</v>
      </c>
      <c r="GV260">
        <v>0</v>
      </c>
      <c r="GW260">
        <v>0</v>
      </c>
      <c r="GX260">
        <v>0</v>
      </c>
      <c r="GY260">
        <v>0</v>
      </c>
      <c r="GZ260">
        <v>0</v>
      </c>
      <c r="HA260">
        <v>0</v>
      </c>
      <c r="HB260">
        <v>0</v>
      </c>
      <c r="HC260">
        <v>0</v>
      </c>
      <c r="HD260">
        <v>0</v>
      </c>
      <c r="HE260">
        <v>0</v>
      </c>
      <c r="HF260">
        <v>0</v>
      </c>
      <c r="HG260">
        <v>0</v>
      </c>
      <c r="HH260">
        <v>0</v>
      </c>
      <c r="HI260">
        <v>0</v>
      </c>
      <c r="HJ260">
        <v>0</v>
      </c>
      <c r="HK260">
        <v>0</v>
      </c>
      <c r="HL260">
        <v>0</v>
      </c>
      <c r="HM260" t="str">
        <v/>
      </c>
    </row>
    <row r="261" spans="2:221" x14ac:dyDescent="0.35">
      <c r="B261" t="str" cm="1">
        <f t="array" ref="B261:CX261">TRANSPOSE(_xlfn._xlws.SORT(_xlfn._xlws.FILTER(initialConditions[initial_conditions_level]&amp;" | "&amp;initialConditions[initial_conditions_name],initialConditions[experiment_ID]=A261)))</f>
        <v xml:space="preserve"> | </v>
      </c>
      <c r="C261" t="str">
        <v xml:space="preserve">0 | </v>
      </c>
      <c r="D261" t="str">
        <v xml:space="preserve">0 | </v>
      </c>
      <c r="E261" t="str">
        <v xml:space="preserve">0 | </v>
      </c>
      <c r="F261" t="str">
        <v xml:space="preserve">0 | </v>
      </c>
      <c r="G261" t="str">
        <v xml:space="preserve">0 | </v>
      </c>
      <c r="H261" t="str">
        <v xml:space="preserve">0 | </v>
      </c>
      <c r="I261" t="str">
        <v xml:space="preserve">0 | </v>
      </c>
      <c r="J261" t="str">
        <v xml:space="preserve">0 | </v>
      </c>
      <c r="K261" t="str">
        <v xml:space="preserve">0 | </v>
      </c>
      <c r="L261" t="str">
        <v xml:space="preserve">0 | </v>
      </c>
      <c r="M261" t="str">
        <v xml:space="preserve">0 | </v>
      </c>
      <c r="N261" t="str">
        <v xml:space="preserve">0 | </v>
      </c>
      <c r="O261" t="str">
        <v xml:space="preserve">0 | </v>
      </c>
      <c r="P261" t="str">
        <v xml:space="preserve">0 | </v>
      </c>
      <c r="Q261" t="str">
        <v xml:space="preserve">0 | </v>
      </c>
      <c r="R261" t="str">
        <v xml:space="preserve">0 | </v>
      </c>
      <c r="S261" t="str">
        <v xml:space="preserve">0 | </v>
      </c>
      <c r="T261" t="str">
        <v xml:space="preserve">0 | </v>
      </c>
      <c r="U261" t="str">
        <v xml:space="preserve">0 | </v>
      </c>
      <c r="V261" t="str">
        <v xml:space="preserve">0 | </v>
      </c>
      <c r="W261" t="str">
        <v xml:space="preserve">0 | </v>
      </c>
      <c r="X261" t="str">
        <v xml:space="preserve">0 | </v>
      </c>
      <c r="Y261" t="str">
        <v xml:space="preserve">0 | </v>
      </c>
      <c r="Z261" t="str">
        <v xml:space="preserve">0 | </v>
      </c>
      <c r="AA261" t="str">
        <v xml:space="preserve">0 | </v>
      </c>
      <c r="AB261" t="str">
        <v xml:space="preserve">0 | </v>
      </c>
      <c r="AC261" t="str">
        <v xml:space="preserve">0 | </v>
      </c>
      <c r="AD261" t="str">
        <v xml:space="preserve">0 | </v>
      </c>
      <c r="AE261" t="str">
        <v xml:space="preserve">0 | </v>
      </c>
      <c r="AF261" t="str">
        <v xml:space="preserve">0 | </v>
      </c>
      <c r="AG261" t="str">
        <v xml:space="preserve">0 | </v>
      </c>
      <c r="AH261" t="str">
        <v xml:space="preserve">0 | </v>
      </c>
      <c r="AI261" t="str">
        <v xml:space="preserve">0 | </v>
      </c>
      <c r="AJ261" t="str">
        <v xml:space="preserve">0 | </v>
      </c>
      <c r="AK261" t="str">
        <v xml:space="preserve">0 | </v>
      </c>
      <c r="AL261" t="str">
        <v xml:space="preserve">0 | </v>
      </c>
      <c r="AM261" t="str">
        <v xml:space="preserve">0 | </v>
      </c>
      <c r="AN261" t="str">
        <v xml:space="preserve">0 | </v>
      </c>
      <c r="AO261" t="str">
        <v xml:space="preserve">0 | </v>
      </c>
      <c r="AP261" t="str">
        <v xml:space="preserve">0 | </v>
      </c>
      <c r="AQ261" t="str">
        <v xml:space="preserve">0 | </v>
      </c>
      <c r="AR261" t="str">
        <v xml:space="preserve">0 | </v>
      </c>
      <c r="AS261" t="str">
        <v xml:space="preserve">0 | </v>
      </c>
      <c r="AT261" t="str">
        <v xml:space="preserve">0 | </v>
      </c>
      <c r="AU261" t="str">
        <v xml:space="preserve">0 | </v>
      </c>
      <c r="AV261" t="str">
        <v xml:space="preserve">0 | </v>
      </c>
      <c r="AW261" t="str">
        <v xml:space="preserve">0 | </v>
      </c>
      <c r="AX261" t="str">
        <v xml:space="preserve">0 | </v>
      </c>
      <c r="AY261" t="str">
        <v xml:space="preserve">0 | </v>
      </c>
      <c r="AZ261" t="str">
        <v xml:space="preserve">0 | </v>
      </c>
      <c r="BA261" t="str">
        <v xml:space="preserve">0 | </v>
      </c>
      <c r="BB261" t="str">
        <v xml:space="preserve">0 | </v>
      </c>
      <c r="BC261" t="str">
        <v xml:space="preserve">0 | </v>
      </c>
      <c r="BD261" t="str">
        <v xml:space="preserve">0 | </v>
      </c>
      <c r="BE261" t="str">
        <v xml:space="preserve">0 | </v>
      </c>
      <c r="BF261" t="str">
        <v xml:space="preserve">0 | </v>
      </c>
      <c r="BG261" t="str">
        <v xml:space="preserve">0 | </v>
      </c>
      <c r="BH261" t="str">
        <v xml:space="preserve">0 | </v>
      </c>
      <c r="BI261" t="str">
        <v xml:space="preserve">0 | </v>
      </c>
      <c r="BJ261" t="str">
        <v xml:space="preserve">0 | </v>
      </c>
      <c r="BK261" t="str">
        <v xml:space="preserve">0 | </v>
      </c>
      <c r="BL261" t="str">
        <v xml:space="preserve">0 | </v>
      </c>
      <c r="BM261" t="str">
        <v xml:space="preserve">0 | </v>
      </c>
      <c r="BN261" t="str">
        <v xml:space="preserve">0 | </v>
      </c>
      <c r="BO261" t="str">
        <v xml:space="preserve">0 | </v>
      </c>
      <c r="BP261" t="str">
        <v xml:space="preserve">0 | </v>
      </c>
      <c r="BQ261" t="str">
        <v xml:space="preserve">0 | </v>
      </c>
      <c r="BR261" t="str">
        <v xml:space="preserve">0 | </v>
      </c>
      <c r="BS261" t="str">
        <v xml:space="preserve">0 | </v>
      </c>
      <c r="BT261" t="str">
        <v xml:space="preserve">0 | </v>
      </c>
      <c r="BU261" t="str">
        <v xml:space="preserve">0 | </v>
      </c>
      <c r="BV261" t="str">
        <v xml:space="preserve">0 | </v>
      </c>
      <c r="BW261" t="str">
        <v xml:space="preserve">0 | </v>
      </c>
      <c r="BX261" t="str">
        <v xml:space="preserve">0 | </v>
      </c>
      <c r="BY261" t="str">
        <v xml:space="preserve">0 | </v>
      </c>
      <c r="BZ261" t="str">
        <v xml:space="preserve">0 | </v>
      </c>
      <c r="CA261" t="str">
        <v xml:space="preserve">0 | </v>
      </c>
      <c r="CB261" t="str">
        <v xml:space="preserve">0 | </v>
      </c>
      <c r="CC261" t="str">
        <v xml:space="preserve">0 | </v>
      </c>
      <c r="CD261" t="str">
        <v xml:space="preserve">0 | </v>
      </c>
      <c r="CE261" t="str">
        <v xml:space="preserve">0 | </v>
      </c>
      <c r="CF261" t="str">
        <v xml:space="preserve">0 | </v>
      </c>
      <c r="CG261" t="str">
        <v xml:space="preserve">0 | </v>
      </c>
      <c r="CH261" t="str">
        <v xml:space="preserve">0 | </v>
      </c>
      <c r="CI261" t="str">
        <v xml:space="preserve">0 | </v>
      </c>
      <c r="CJ261" t="str">
        <v xml:space="preserve">0 | </v>
      </c>
      <c r="CK261" t="str">
        <v xml:space="preserve">0 | </v>
      </c>
      <c r="CL261" t="str">
        <v xml:space="preserve">0 | </v>
      </c>
      <c r="CM261" t="str">
        <v xml:space="preserve">0 | </v>
      </c>
      <c r="CN261" t="str">
        <v xml:space="preserve">0 | </v>
      </c>
      <c r="CO261" t="str">
        <v xml:space="preserve">0 | </v>
      </c>
      <c r="CP261" t="str">
        <v xml:space="preserve">0 | </v>
      </c>
      <c r="CQ261" t="str">
        <v xml:space="preserve">0 | </v>
      </c>
      <c r="CR261" t="str">
        <v xml:space="preserve">0 | </v>
      </c>
      <c r="CS261" t="str">
        <v xml:space="preserve">0 | </v>
      </c>
      <c r="CT261" t="str">
        <v xml:space="preserve">0 | </v>
      </c>
      <c r="CU261" t="str">
        <v xml:space="preserve">0 | </v>
      </c>
      <c r="CV261" t="str">
        <v xml:space="preserve">0 | </v>
      </c>
      <c r="CW261" t="str">
        <v xml:space="preserve">0 | </v>
      </c>
      <c r="CX261" t="str">
        <v xml:space="preserve">0 | </v>
      </c>
      <c r="DQ261" cm="1">
        <f t="array" ref="DQ261:HM261">TRANSPOSE(_xlfn._xlws.SORT(_xlfn._xlws.FILTER(initialConditions[initial_conditions_level],initialConditions[experiment_ID]=A261)))</f>
        <v>0</v>
      </c>
      <c r="DR261">
        <v>0</v>
      </c>
      <c r="DS261">
        <v>0</v>
      </c>
      <c r="DT261">
        <v>0</v>
      </c>
      <c r="DU261">
        <v>0</v>
      </c>
      <c r="DV261">
        <v>0</v>
      </c>
      <c r="DW261">
        <v>0</v>
      </c>
      <c r="DX261">
        <v>0</v>
      </c>
      <c r="DY261">
        <v>0</v>
      </c>
      <c r="DZ261">
        <v>0</v>
      </c>
      <c r="EA261">
        <v>0</v>
      </c>
      <c r="EB261">
        <v>0</v>
      </c>
      <c r="EC261">
        <v>0</v>
      </c>
      <c r="ED261">
        <v>0</v>
      </c>
      <c r="EE261">
        <v>0</v>
      </c>
      <c r="EF261">
        <v>0</v>
      </c>
      <c r="EG261">
        <v>0</v>
      </c>
      <c r="EH261">
        <v>0</v>
      </c>
      <c r="EI261">
        <v>0</v>
      </c>
      <c r="EJ261">
        <v>0</v>
      </c>
      <c r="EK261">
        <v>0</v>
      </c>
      <c r="EL261">
        <v>0</v>
      </c>
      <c r="EM261">
        <v>0</v>
      </c>
      <c r="EN261">
        <v>0</v>
      </c>
      <c r="EO261">
        <v>0</v>
      </c>
      <c r="EP261">
        <v>0</v>
      </c>
      <c r="EQ261">
        <v>0</v>
      </c>
      <c r="ER261">
        <v>0</v>
      </c>
      <c r="ES261">
        <v>0</v>
      </c>
      <c r="ET261">
        <v>0</v>
      </c>
      <c r="EU261">
        <v>0</v>
      </c>
      <c r="EV261">
        <v>0</v>
      </c>
      <c r="EW261">
        <v>0</v>
      </c>
      <c r="EX261">
        <v>0</v>
      </c>
      <c r="EY261">
        <v>0</v>
      </c>
      <c r="EZ261">
        <v>0</v>
      </c>
      <c r="FA261">
        <v>0</v>
      </c>
      <c r="FB261">
        <v>0</v>
      </c>
      <c r="FC261">
        <v>0</v>
      </c>
      <c r="FD261">
        <v>0</v>
      </c>
      <c r="FE261">
        <v>0</v>
      </c>
      <c r="FF261">
        <v>0</v>
      </c>
      <c r="FG261">
        <v>0</v>
      </c>
      <c r="FH261">
        <v>0</v>
      </c>
      <c r="FI261">
        <v>0</v>
      </c>
      <c r="FJ261">
        <v>0</v>
      </c>
      <c r="FK261">
        <v>0</v>
      </c>
      <c r="FL261">
        <v>0</v>
      </c>
      <c r="FM261">
        <v>0</v>
      </c>
      <c r="FN261">
        <v>0</v>
      </c>
      <c r="FO261">
        <v>0</v>
      </c>
      <c r="FP261">
        <v>0</v>
      </c>
      <c r="FQ261">
        <v>0</v>
      </c>
      <c r="FR261">
        <v>0</v>
      </c>
      <c r="FS261">
        <v>0</v>
      </c>
      <c r="FT261">
        <v>0</v>
      </c>
      <c r="FU261">
        <v>0</v>
      </c>
      <c r="FV261">
        <v>0</v>
      </c>
      <c r="FW261">
        <v>0</v>
      </c>
      <c r="FX261">
        <v>0</v>
      </c>
      <c r="FY261">
        <v>0</v>
      </c>
      <c r="FZ261">
        <v>0</v>
      </c>
      <c r="GA261">
        <v>0</v>
      </c>
      <c r="GB261">
        <v>0</v>
      </c>
      <c r="GC261">
        <v>0</v>
      </c>
      <c r="GD261">
        <v>0</v>
      </c>
      <c r="GE261">
        <v>0</v>
      </c>
      <c r="GF261">
        <v>0</v>
      </c>
      <c r="GG261">
        <v>0</v>
      </c>
      <c r="GH261">
        <v>0</v>
      </c>
      <c r="GI261">
        <v>0</v>
      </c>
      <c r="GJ261">
        <v>0</v>
      </c>
      <c r="GK261">
        <v>0</v>
      </c>
      <c r="GL261">
        <v>0</v>
      </c>
      <c r="GM261">
        <v>0</v>
      </c>
      <c r="GN261">
        <v>0</v>
      </c>
      <c r="GO261">
        <v>0</v>
      </c>
      <c r="GP261">
        <v>0</v>
      </c>
      <c r="GQ261">
        <v>0</v>
      </c>
      <c r="GR261">
        <v>0</v>
      </c>
      <c r="GS261">
        <v>0</v>
      </c>
      <c r="GT261">
        <v>0</v>
      </c>
      <c r="GU261">
        <v>0</v>
      </c>
      <c r="GV261">
        <v>0</v>
      </c>
      <c r="GW261">
        <v>0</v>
      </c>
      <c r="GX261">
        <v>0</v>
      </c>
      <c r="GY261">
        <v>0</v>
      </c>
      <c r="GZ261">
        <v>0</v>
      </c>
      <c r="HA261">
        <v>0</v>
      </c>
      <c r="HB261">
        <v>0</v>
      </c>
      <c r="HC261">
        <v>0</v>
      </c>
      <c r="HD261">
        <v>0</v>
      </c>
      <c r="HE261">
        <v>0</v>
      </c>
      <c r="HF261">
        <v>0</v>
      </c>
      <c r="HG261">
        <v>0</v>
      </c>
      <c r="HH261">
        <v>0</v>
      </c>
      <c r="HI261">
        <v>0</v>
      </c>
      <c r="HJ261">
        <v>0</v>
      </c>
      <c r="HK261">
        <v>0</v>
      </c>
      <c r="HL261">
        <v>0</v>
      </c>
      <c r="HM261" t="str">
        <v/>
      </c>
    </row>
    <row r="262" spans="2:221" x14ac:dyDescent="0.35">
      <c r="B262" t="str" cm="1">
        <f t="array" ref="B262:CX262">TRANSPOSE(_xlfn._xlws.SORT(_xlfn._xlws.FILTER(initialConditions[initial_conditions_level]&amp;" | "&amp;initialConditions[initial_conditions_name],initialConditions[experiment_ID]=A262)))</f>
        <v xml:space="preserve"> | </v>
      </c>
      <c r="C262" t="str">
        <v xml:space="preserve">0 | </v>
      </c>
      <c r="D262" t="str">
        <v xml:space="preserve">0 | </v>
      </c>
      <c r="E262" t="str">
        <v xml:space="preserve">0 | </v>
      </c>
      <c r="F262" t="str">
        <v xml:space="preserve">0 | </v>
      </c>
      <c r="G262" t="str">
        <v xml:space="preserve">0 | </v>
      </c>
      <c r="H262" t="str">
        <v xml:space="preserve">0 | </v>
      </c>
      <c r="I262" t="str">
        <v xml:space="preserve">0 | </v>
      </c>
      <c r="J262" t="str">
        <v xml:space="preserve">0 | </v>
      </c>
      <c r="K262" t="str">
        <v xml:space="preserve">0 | </v>
      </c>
      <c r="L262" t="str">
        <v xml:space="preserve">0 | </v>
      </c>
      <c r="M262" t="str">
        <v xml:space="preserve">0 | </v>
      </c>
      <c r="N262" t="str">
        <v xml:space="preserve">0 | </v>
      </c>
      <c r="O262" t="str">
        <v xml:space="preserve">0 | </v>
      </c>
      <c r="P262" t="str">
        <v xml:space="preserve">0 | </v>
      </c>
      <c r="Q262" t="str">
        <v xml:space="preserve">0 | </v>
      </c>
      <c r="R262" t="str">
        <v xml:space="preserve">0 | </v>
      </c>
      <c r="S262" t="str">
        <v xml:space="preserve">0 | </v>
      </c>
      <c r="T262" t="str">
        <v xml:space="preserve">0 | </v>
      </c>
      <c r="U262" t="str">
        <v xml:space="preserve">0 | </v>
      </c>
      <c r="V262" t="str">
        <v xml:space="preserve">0 | </v>
      </c>
      <c r="W262" t="str">
        <v xml:space="preserve">0 | </v>
      </c>
      <c r="X262" t="str">
        <v xml:space="preserve">0 | </v>
      </c>
      <c r="Y262" t="str">
        <v xml:space="preserve">0 | </v>
      </c>
      <c r="Z262" t="str">
        <v xml:space="preserve">0 | </v>
      </c>
      <c r="AA262" t="str">
        <v xml:space="preserve">0 | </v>
      </c>
      <c r="AB262" t="str">
        <v xml:space="preserve">0 | </v>
      </c>
      <c r="AC262" t="str">
        <v xml:space="preserve">0 | </v>
      </c>
      <c r="AD262" t="str">
        <v xml:space="preserve">0 | </v>
      </c>
      <c r="AE262" t="str">
        <v xml:space="preserve">0 | </v>
      </c>
      <c r="AF262" t="str">
        <v xml:space="preserve">0 | </v>
      </c>
      <c r="AG262" t="str">
        <v xml:space="preserve">0 | </v>
      </c>
      <c r="AH262" t="str">
        <v xml:space="preserve">0 | </v>
      </c>
      <c r="AI262" t="str">
        <v xml:space="preserve">0 | </v>
      </c>
      <c r="AJ262" t="str">
        <v xml:space="preserve">0 | </v>
      </c>
      <c r="AK262" t="str">
        <v xml:space="preserve">0 | </v>
      </c>
      <c r="AL262" t="str">
        <v xml:space="preserve">0 | </v>
      </c>
      <c r="AM262" t="str">
        <v xml:space="preserve">0 | </v>
      </c>
      <c r="AN262" t="str">
        <v xml:space="preserve">0 | </v>
      </c>
      <c r="AO262" t="str">
        <v xml:space="preserve">0 | </v>
      </c>
      <c r="AP262" t="str">
        <v xml:space="preserve">0 | </v>
      </c>
      <c r="AQ262" t="str">
        <v xml:space="preserve">0 | </v>
      </c>
      <c r="AR262" t="str">
        <v xml:space="preserve">0 | </v>
      </c>
      <c r="AS262" t="str">
        <v xml:space="preserve">0 | </v>
      </c>
      <c r="AT262" t="str">
        <v xml:space="preserve">0 | </v>
      </c>
      <c r="AU262" t="str">
        <v xml:space="preserve">0 | </v>
      </c>
      <c r="AV262" t="str">
        <v xml:space="preserve">0 | </v>
      </c>
      <c r="AW262" t="str">
        <v xml:space="preserve">0 | </v>
      </c>
      <c r="AX262" t="str">
        <v xml:space="preserve">0 | </v>
      </c>
      <c r="AY262" t="str">
        <v xml:space="preserve">0 | </v>
      </c>
      <c r="AZ262" t="str">
        <v xml:space="preserve">0 | </v>
      </c>
      <c r="BA262" t="str">
        <v xml:space="preserve">0 | </v>
      </c>
      <c r="BB262" t="str">
        <v xml:space="preserve">0 | </v>
      </c>
      <c r="BC262" t="str">
        <v xml:space="preserve">0 | </v>
      </c>
      <c r="BD262" t="str">
        <v xml:space="preserve">0 | </v>
      </c>
      <c r="BE262" t="str">
        <v xml:space="preserve">0 | </v>
      </c>
      <c r="BF262" t="str">
        <v xml:space="preserve">0 | </v>
      </c>
      <c r="BG262" t="str">
        <v xml:space="preserve">0 | </v>
      </c>
      <c r="BH262" t="str">
        <v xml:space="preserve">0 | </v>
      </c>
      <c r="BI262" t="str">
        <v xml:space="preserve">0 | </v>
      </c>
      <c r="BJ262" t="str">
        <v xml:space="preserve">0 | </v>
      </c>
      <c r="BK262" t="str">
        <v xml:space="preserve">0 | </v>
      </c>
      <c r="BL262" t="str">
        <v xml:space="preserve">0 | </v>
      </c>
      <c r="BM262" t="str">
        <v xml:space="preserve">0 | </v>
      </c>
      <c r="BN262" t="str">
        <v xml:space="preserve">0 | </v>
      </c>
      <c r="BO262" t="str">
        <v xml:space="preserve">0 | </v>
      </c>
      <c r="BP262" t="str">
        <v xml:space="preserve">0 | </v>
      </c>
      <c r="BQ262" t="str">
        <v xml:space="preserve">0 | </v>
      </c>
      <c r="BR262" t="str">
        <v xml:space="preserve">0 | </v>
      </c>
      <c r="BS262" t="str">
        <v xml:space="preserve">0 | </v>
      </c>
      <c r="BT262" t="str">
        <v xml:space="preserve">0 | </v>
      </c>
      <c r="BU262" t="str">
        <v xml:space="preserve">0 | </v>
      </c>
      <c r="BV262" t="str">
        <v xml:space="preserve">0 | </v>
      </c>
      <c r="BW262" t="str">
        <v xml:space="preserve">0 | </v>
      </c>
      <c r="BX262" t="str">
        <v xml:space="preserve">0 | </v>
      </c>
      <c r="BY262" t="str">
        <v xml:space="preserve">0 | </v>
      </c>
      <c r="BZ262" t="str">
        <v xml:space="preserve">0 | </v>
      </c>
      <c r="CA262" t="str">
        <v xml:space="preserve">0 | </v>
      </c>
      <c r="CB262" t="str">
        <v xml:space="preserve">0 | </v>
      </c>
      <c r="CC262" t="str">
        <v xml:space="preserve">0 | </v>
      </c>
      <c r="CD262" t="str">
        <v xml:space="preserve">0 | </v>
      </c>
      <c r="CE262" t="str">
        <v xml:space="preserve">0 | </v>
      </c>
      <c r="CF262" t="str">
        <v xml:space="preserve">0 | </v>
      </c>
      <c r="CG262" t="str">
        <v xml:space="preserve">0 | </v>
      </c>
      <c r="CH262" t="str">
        <v xml:space="preserve">0 | </v>
      </c>
      <c r="CI262" t="str">
        <v xml:space="preserve">0 | </v>
      </c>
      <c r="CJ262" t="str">
        <v xml:space="preserve">0 | </v>
      </c>
      <c r="CK262" t="str">
        <v xml:space="preserve">0 | </v>
      </c>
      <c r="CL262" t="str">
        <v xml:space="preserve">0 | </v>
      </c>
      <c r="CM262" t="str">
        <v xml:space="preserve">0 | </v>
      </c>
      <c r="CN262" t="str">
        <v xml:space="preserve">0 | </v>
      </c>
      <c r="CO262" t="str">
        <v xml:space="preserve">0 | </v>
      </c>
      <c r="CP262" t="str">
        <v xml:space="preserve">0 | </v>
      </c>
      <c r="CQ262" t="str">
        <v xml:space="preserve">0 | </v>
      </c>
      <c r="CR262" t="str">
        <v xml:space="preserve">0 | </v>
      </c>
      <c r="CS262" t="str">
        <v xml:space="preserve">0 | </v>
      </c>
      <c r="CT262" t="str">
        <v xml:space="preserve">0 | </v>
      </c>
      <c r="CU262" t="str">
        <v xml:space="preserve">0 | </v>
      </c>
      <c r="CV262" t="str">
        <v xml:space="preserve">0 | </v>
      </c>
      <c r="CW262" t="str">
        <v xml:space="preserve">0 | </v>
      </c>
      <c r="CX262" t="str">
        <v xml:space="preserve">0 | </v>
      </c>
      <c r="DQ262" cm="1">
        <f t="array" ref="DQ262:HM262">TRANSPOSE(_xlfn._xlws.SORT(_xlfn._xlws.FILTER(initialConditions[initial_conditions_level],initialConditions[experiment_ID]=A262)))</f>
        <v>0</v>
      </c>
      <c r="DR262">
        <v>0</v>
      </c>
      <c r="DS262">
        <v>0</v>
      </c>
      <c r="DT262">
        <v>0</v>
      </c>
      <c r="DU262">
        <v>0</v>
      </c>
      <c r="DV262">
        <v>0</v>
      </c>
      <c r="DW262">
        <v>0</v>
      </c>
      <c r="DX262">
        <v>0</v>
      </c>
      <c r="DY262">
        <v>0</v>
      </c>
      <c r="DZ262">
        <v>0</v>
      </c>
      <c r="EA262">
        <v>0</v>
      </c>
      <c r="EB262">
        <v>0</v>
      </c>
      <c r="EC262">
        <v>0</v>
      </c>
      <c r="ED262">
        <v>0</v>
      </c>
      <c r="EE262">
        <v>0</v>
      </c>
      <c r="EF262">
        <v>0</v>
      </c>
      <c r="EG262">
        <v>0</v>
      </c>
      <c r="EH262">
        <v>0</v>
      </c>
      <c r="EI262">
        <v>0</v>
      </c>
      <c r="EJ262">
        <v>0</v>
      </c>
      <c r="EK262">
        <v>0</v>
      </c>
      <c r="EL262">
        <v>0</v>
      </c>
      <c r="EM262">
        <v>0</v>
      </c>
      <c r="EN262">
        <v>0</v>
      </c>
      <c r="EO262">
        <v>0</v>
      </c>
      <c r="EP262">
        <v>0</v>
      </c>
      <c r="EQ262">
        <v>0</v>
      </c>
      <c r="ER262">
        <v>0</v>
      </c>
      <c r="ES262">
        <v>0</v>
      </c>
      <c r="ET262">
        <v>0</v>
      </c>
      <c r="EU262">
        <v>0</v>
      </c>
      <c r="EV262">
        <v>0</v>
      </c>
      <c r="EW262">
        <v>0</v>
      </c>
      <c r="EX262">
        <v>0</v>
      </c>
      <c r="EY262">
        <v>0</v>
      </c>
      <c r="EZ262">
        <v>0</v>
      </c>
      <c r="FA262">
        <v>0</v>
      </c>
      <c r="FB262">
        <v>0</v>
      </c>
      <c r="FC262">
        <v>0</v>
      </c>
      <c r="FD262">
        <v>0</v>
      </c>
      <c r="FE262">
        <v>0</v>
      </c>
      <c r="FF262">
        <v>0</v>
      </c>
      <c r="FG262">
        <v>0</v>
      </c>
      <c r="FH262">
        <v>0</v>
      </c>
      <c r="FI262">
        <v>0</v>
      </c>
      <c r="FJ262">
        <v>0</v>
      </c>
      <c r="FK262">
        <v>0</v>
      </c>
      <c r="FL262">
        <v>0</v>
      </c>
      <c r="FM262">
        <v>0</v>
      </c>
      <c r="FN262">
        <v>0</v>
      </c>
      <c r="FO262">
        <v>0</v>
      </c>
      <c r="FP262">
        <v>0</v>
      </c>
      <c r="FQ262">
        <v>0</v>
      </c>
      <c r="FR262">
        <v>0</v>
      </c>
      <c r="FS262">
        <v>0</v>
      </c>
      <c r="FT262">
        <v>0</v>
      </c>
      <c r="FU262">
        <v>0</v>
      </c>
      <c r="FV262">
        <v>0</v>
      </c>
      <c r="FW262">
        <v>0</v>
      </c>
      <c r="FX262">
        <v>0</v>
      </c>
      <c r="FY262">
        <v>0</v>
      </c>
      <c r="FZ262">
        <v>0</v>
      </c>
      <c r="GA262">
        <v>0</v>
      </c>
      <c r="GB262">
        <v>0</v>
      </c>
      <c r="GC262">
        <v>0</v>
      </c>
      <c r="GD262">
        <v>0</v>
      </c>
      <c r="GE262">
        <v>0</v>
      </c>
      <c r="GF262">
        <v>0</v>
      </c>
      <c r="GG262">
        <v>0</v>
      </c>
      <c r="GH262">
        <v>0</v>
      </c>
      <c r="GI262">
        <v>0</v>
      </c>
      <c r="GJ262">
        <v>0</v>
      </c>
      <c r="GK262">
        <v>0</v>
      </c>
      <c r="GL262">
        <v>0</v>
      </c>
      <c r="GM262">
        <v>0</v>
      </c>
      <c r="GN262">
        <v>0</v>
      </c>
      <c r="GO262">
        <v>0</v>
      </c>
      <c r="GP262">
        <v>0</v>
      </c>
      <c r="GQ262">
        <v>0</v>
      </c>
      <c r="GR262">
        <v>0</v>
      </c>
      <c r="GS262">
        <v>0</v>
      </c>
      <c r="GT262">
        <v>0</v>
      </c>
      <c r="GU262">
        <v>0</v>
      </c>
      <c r="GV262">
        <v>0</v>
      </c>
      <c r="GW262">
        <v>0</v>
      </c>
      <c r="GX262">
        <v>0</v>
      </c>
      <c r="GY262">
        <v>0</v>
      </c>
      <c r="GZ262">
        <v>0</v>
      </c>
      <c r="HA262">
        <v>0</v>
      </c>
      <c r="HB262">
        <v>0</v>
      </c>
      <c r="HC262">
        <v>0</v>
      </c>
      <c r="HD262">
        <v>0</v>
      </c>
      <c r="HE262">
        <v>0</v>
      </c>
      <c r="HF262">
        <v>0</v>
      </c>
      <c r="HG262">
        <v>0</v>
      </c>
      <c r="HH262">
        <v>0</v>
      </c>
      <c r="HI262">
        <v>0</v>
      </c>
      <c r="HJ262">
        <v>0</v>
      </c>
      <c r="HK262">
        <v>0</v>
      </c>
      <c r="HL262">
        <v>0</v>
      </c>
      <c r="HM262" t="str">
        <v/>
      </c>
    </row>
    <row r="263" spans="2:221" x14ac:dyDescent="0.35">
      <c r="B263" t="str" cm="1">
        <f t="array" ref="B263:CX263">TRANSPOSE(_xlfn._xlws.SORT(_xlfn._xlws.FILTER(initialConditions[initial_conditions_level]&amp;" | "&amp;initialConditions[initial_conditions_name],initialConditions[experiment_ID]=A263)))</f>
        <v xml:space="preserve"> | </v>
      </c>
      <c r="C263" t="str">
        <v xml:space="preserve">0 | </v>
      </c>
      <c r="D263" t="str">
        <v xml:space="preserve">0 | </v>
      </c>
      <c r="E263" t="str">
        <v xml:space="preserve">0 | </v>
      </c>
      <c r="F263" t="str">
        <v xml:space="preserve">0 | </v>
      </c>
      <c r="G263" t="str">
        <v xml:space="preserve">0 | </v>
      </c>
      <c r="H263" t="str">
        <v xml:space="preserve">0 | </v>
      </c>
      <c r="I263" t="str">
        <v xml:space="preserve">0 | </v>
      </c>
      <c r="J263" t="str">
        <v xml:space="preserve">0 | </v>
      </c>
      <c r="K263" t="str">
        <v xml:space="preserve">0 | </v>
      </c>
      <c r="L263" t="str">
        <v xml:space="preserve">0 | </v>
      </c>
      <c r="M263" t="str">
        <v xml:space="preserve">0 | </v>
      </c>
      <c r="N263" t="str">
        <v xml:space="preserve">0 | </v>
      </c>
      <c r="O263" t="str">
        <v xml:space="preserve">0 | </v>
      </c>
      <c r="P263" t="str">
        <v xml:space="preserve">0 | </v>
      </c>
      <c r="Q263" t="str">
        <v xml:space="preserve">0 | </v>
      </c>
      <c r="R263" t="str">
        <v xml:space="preserve">0 | </v>
      </c>
      <c r="S263" t="str">
        <v xml:space="preserve">0 | </v>
      </c>
      <c r="T263" t="str">
        <v xml:space="preserve">0 | </v>
      </c>
      <c r="U263" t="str">
        <v xml:space="preserve">0 | </v>
      </c>
      <c r="V263" t="str">
        <v xml:space="preserve">0 | </v>
      </c>
      <c r="W263" t="str">
        <v xml:space="preserve">0 | </v>
      </c>
      <c r="X263" t="str">
        <v xml:space="preserve">0 | </v>
      </c>
      <c r="Y263" t="str">
        <v xml:space="preserve">0 | </v>
      </c>
      <c r="Z263" t="str">
        <v xml:space="preserve">0 | </v>
      </c>
      <c r="AA263" t="str">
        <v xml:space="preserve">0 | </v>
      </c>
      <c r="AB263" t="str">
        <v xml:space="preserve">0 | </v>
      </c>
      <c r="AC263" t="str">
        <v xml:space="preserve">0 | </v>
      </c>
      <c r="AD263" t="str">
        <v xml:space="preserve">0 | </v>
      </c>
      <c r="AE263" t="str">
        <v xml:space="preserve">0 | </v>
      </c>
      <c r="AF263" t="str">
        <v xml:space="preserve">0 | </v>
      </c>
      <c r="AG263" t="str">
        <v xml:space="preserve">0 | </v>
      </c>
      <c r="AH263" t="str">
        <v xml:space="preserve">0 | </v>
      </c>
      <c r="AI263" t="str">
        <v xml:space="preserve">0 | </v>
      </c>
      <c r="AJ263" t="str">
        <v xml:space="preserve">0 | </v>
      </c>
      <c r="AK263" t="str">
        <v xml:space="preserve">0 | </v>
      </c>
      <c r="AL263" t="str">
        <v xml:space="preserve">0 | </v>
      </c>
      <c r="AM263" t="str">
        <v xml:space="preserve">0 | </v>
      </c>
      <c r="AN263" t="str">
        <v xml:space="preserve">0 | </v>
      </c>
      <c r="AO263" t="str">
        <v xml:space="preserve">0 | </v>
      </c>
      <c r="AP263" t="str">
        <v xml:space="preserve">0 | </v>
      </c>
      <c r="AQ263" t="str">
        <v xml:space="preserve">0 | </v>
      </c>
      <c r="AR263" t="str">
        <v xml:space="preserve">0 | </v>
      </c>
      <c r="AS263" t="str">
        <v xml:space="preserve">0 | </v>
      </c>
      <c r="AT263" t="str">
        <v xml:space="preserve">0 | </v>
      </c>
      <c r="AU263" t="str">
        <v xml:space="preserve">0 | </v>
      </c>
      <c r="AV263" t="str">
        <v xml:space="preserve">0 | </v>
      </c>
      <c r="AW263" t="str">
        <v xml:space="preserve">0 | </v>
      </c>
      <c r="AX263" t="str">
        <v xml:space="preserve">0 | </v>
      </c>
      <c r="AY263" t="str">
        <v xml:space="preserve">0 | </v>
      </c>
      <c r="AZ263" t="str">
        <v xml:space="preserve">0 | </v>
      </c>
      <c r="BA263" t="str">
        <v xml:space="preserve">0 | </v>
      </c>
      <c r="BB263" t="str">
        <v xml:space="preserve">0 | </v>
      </c>
      <c r="BC263" t="str">
        <v xml:space="preserve">0 | </v>
      </c>
      <c r="BD263" t="str">
        <v xml:space="preserve">0 | </v>
      </c>
      <c r="BE263" t="str">
        <v xml:space="preserve">0 | </v>
      </c>
      <c r="BF263" t="str">
        <v xml:space="preserve">0 | </v>
      </c>
      <c r="BG263" t="str">
        <v xml:space="preserve">0 | </v>
      </c>
      <c r="BH263" t="str">
        <v xml:space="preserve">0 | </v>
      </c>
      <c r="BI263" t="str">
        <v xml:space="preserve">0 | </v>
      </c>
      <c r="BJ263" t="str">
        <v xml:space="preserve">0 | </v>
      </c>
      <c r="BK263" t="str">
        <v xml:space="preserve">0 | </v>
      </c>
      <c r="BL263" t="str">
        <v xml:space="preserve">0 | </v>
      </c>
      <c r="BM263" t="str">
        <v xml:space="preserve">0 | </v>
      </c>
      <c r="BN263" t="str">
        <v xml:space="preserve">0 | </v>
      </c>
      <c r="BO263" t="str">
        <v xml:space="preserve">0 | </v>
      </c>
      <c r="BP263" t="str">
        <v xml:space="preserve">0 | </v>
      </c>
      <c r="BQ263" t="str">
        <v xml:space="preserve">0 | </v>
      </c>
      <c r="BR263" t="str">
        <v xml:space="preserve">0 | </v>
      </c>
      <c r="BS263" t="str">
        <v xml:space="preserve">0 | </v>
      </c>
      <c r="BT263" t="str">
        <v xml:space="preserve">0 | </v>
      </c>
      <c r="BU263" t="str">
        <v xml:space="preserve">0 | </v>
      </c>
      <c r="BV263" t="str">
        <v xml:space="preserve">0 | </v>
      </c>
      <c r="BW263" t="str">
        <v xml:space="preserve">0 | </v>
      </c>
      <c r="BX263" t="str">
        <v xml:space="preserve">0 | </v>
      </c>
      <c r="BY263" t="str">
        <v xml:space="preserve">0 | </v>
      </c>
      <c r="BZ263" t="str">
        <v xml:space="preserve">0 | </v>
      </c>
      <c r="CA263" t="str">
        <v xml:space="preserve">0 | </v>
      </c>
      <c r="CB263" t="str">
        <v xml:space="preserve">0 | </v>
      </c>
      <c r="CC263" t="str">
        <v xml:space="preserve">0 | </v>
      </c>
      <c r="CD263" t="str">
        <v xml:space="preserve">0 | </v>
      </c>
      <c r="CE263" t="str">
        <v xml:space="preserve">0 | </v>
      </c>
      <c r="CF263" t="str">
        <v xml:space="preserve">0 | </v>
      </c>
      <c r="CG263" t="str">
        <v xml:space="preserve">0 | </v>
      </c>
      <c r="CH263" t="str">
        <v xml:space="preserve">0 | </v>
      </c>
      <c r="CI263" t="str">
        <v xml:space="preserve">0 | </v>
      </c>
      <c r="CJ263" t="str">
        <v xml:space="preserve">0 | </v>
      </c>
      <c r="CK263" t="str">
        <v xml:space="preserve">0 | </v>
      </c>
      <c r="CL263" t="str">
        <v xml:space="preserve">0 | </v>
      </c>
      <c r="CM263" t="str">
        <v xml:space="preserve">0 | </v>
      </c>
      <c r="CN263" t="str">
        <v xml:space="preserve">0 | </v>
      </c>
      <c r="CO263" t="str">
        <v xml:space="preserve">0 | </v>
      </c>
      <c r="CP263" t="str">
        <v xml:space="preserve">0 | </v>
      </c>
      <c r="CQ263" t="str">
        <v xml:space="preserve">0 | </v>
      </c>
      <c r="CR263" t="str">
        <v xml:space="preserve">0 | </v>
      </c>
      <c r="CS263" t="str">
        <v xml:space="preserve">0 | </v>
      </c>
      <c r="CT263" t="str">
        <v xml:space="preserve">0 | </v>
      </c>
      <c r="CU263" t="str">
        <v xml:space="preserve">0 | </v>
      </c>
      <c r="CV263" t="str">
        <v xml:space="preserve">0 | </v>
      </c>
      <c r="CW263" t="str">
        <v xml:space="preserve">0 | </v>
      </c>
      <c r="CX263" t="str">
        <v xml:space="preserve">0 | </v>
      </c>
      <c r="DQ263" cm="1">
        <f t="array" ref="DQ263:HM263">TRANSPOSE(_xlfn._xlws.SORT(_xlfn._xlws.FILTER(initialConditions[initial_conditions_level],initialConditions[experiment_ID]=A263)))</f>
        <v>0</v>
      </c>
      <c r="DR263">
        <v>0</v>
      </c>
      <c r="DS263">
        <v>0</v>
      </c>
      <c r="DT263">
        <v>0</v>
      </c>
      <c r="DU263">
        <v>0</v>
      </c>
      <c r="DV263">
        <v>0</v>
      </c>
      <c r="DW263">
        <v>0</v>
      </c>
      <c r="DX263">
        <v>0</v>
      </c>
      <c r="DY263">
        <v>0</v>
      </c>
      <c r="DZ263">
        <v>0</v>
      </c>
      <c r="EA263">
        <v>0</v>
      </c>
      <c r="EB263">
        <v>0</v>
      </c>
      <c r="EC263">
        <v>0</v>
      </c>
      <c r="ED263">
        <v>0</v>
      </c>
      <c r="EE263">
        <v>0</v>
      </c>
      <c r="EF263">
        <v>0</v>
      </c>
      <c r="EG263">
        <v>0</v>
      </c>
      <c r="EH263">
        <v>0</v>
      </c>
      <c r="EI263">
        <v>0</v>
      </c>
      <c r="EJ263">
        <v>0</v>
      </c>
      <c r="EK263">
        <v>0</v>
      </c>
      <c r="EL263">
        <v>0</v>
      </c>
      <c r="EM263">
        <v>0</v>
      </c>
      <c r="EN263">
        <v>0</v>
      </c>
      <c r="EO263">
        <v>0</v>
      </c>
      <c r="EP263">
        <v>0</v>
      </c>
      <c r="EQ263">
        <v>0</v>
      </c>
      <c r="ER263">
        <v>0</v>
      </c>
      <c r="ES263">
        <v>0</v>
      </c>
      <c r="ET263">
        <v>0</v>
      </c>
      <c r="EU263">
        <v>0</v>
      </c>
      <c r="EV263">
        <v>0</v>
      </c>
      <c r="EW263">
        <v>0</v>
      </c>
      <c r="EX263">
        <v>0</v>
      </c>
      <c r="EY263">
        <v>0</v>
      </c>
      <c r="EZ263">
        <v>0</v>
      </c>
      <c r="FA263">
        <v>0</v>
      </c>
      <c r="FB263">
        <v>0</v>
      </c>
      <c r="FC263">
        <v>0</v>
      </c>
      <c r="FD263">
        <v>0</v>
      </c>
      <c r="FE263">
        <v>0</v>
      </c>
      <c r="FF263">
        <v>0</v>
      </c>
      <c r="FG263">
        <v>0</v>
      </c>
      <c r="FH263">
        <v>0</v>
      </c>
      <c r="FI263">
        <v>0</v>
      </c>
      <c r="FJ263">
        <v>0</v>
      </c>
      <c r="FK263">
        <v>0</v>
      </c>
      <c r="FL263">
        <v>0</v>
      </c>
      <c r="FM263">
        <v>0</v>
      </c>
      <c r="FN263">
        <v>0</v>
      </c>
      <c r="FO263">
        <v>0</v>
      </c>
      <c r="FP263">
        <v>0</v>
      </c>
      <c r="FQ263">
        <v>0</v>
      </c>
      <c r="FR263">
        <v>0</v>
      </c>
      <c r="FS263">
        <v>0</v>
      </c>
      <c r="FT263">
        <v>0</v>
      </c>
      <c r="FU263">
        <v>0</v>
      </c>
      <c r="FV263">
        <v>0</v>
      </c>
      <c r="FW263">
        <v>0</v>
      </c>
      <c r="FX263">
        <v>0</v>
      </c>
      <c r="FY263">
        <v>0</v>
      </c>
      <c r="FZ263">
        <v>0</v>
      </c>
      <c r="GA263">
        <v>0</v>
      </c>
      <c r="GB263">
        <v>0</v>
      </c>
      <c r="GC263">
        <v>0</v>
      </c>
      <c r="GD263">
        <v>0</v>
      </c>
      <c r="GE263">
        <v>0</v>
      </c>
      <c r="GF263">
        <v>0</v>
      </c>
      <c r="GG263">
        <v>0</v>
      </c>
      <c r="GH263">
        <v>0</v>
      </c>
      <c r="GI263">
        <v>0</v>
      </c>
      <c r="GJ263">
        <v>0</v>
      </c>
      <c r="GK263">
        <v>0</v>
      </c>
      <c r="GL263">
        <v>0</v>
      </c>
      <c r="GM263">
        <v>0</v>
      </c>
      <c r="GN263">
        <v>0</v>
      </c>
      <c r="GO263">
        <v>0</v>
      </c>
      <c r="GP263">
        <v>0</v>
      </c>
      <c r="GQ263">
        <v>0</v>
      </c>
      <c r="GR263">
        <v>0</v>
      </c>
      <c r="GS263">
        <v>0</v>
      </c>
      <c r="GT263">
        <v>0</v>
      </c>
      <c r="GU263">
        <v>0</v>
      </c>
      <c r="GV263">
        <v>0</v>
      </c>
      <c r="GW263">
        <v>0</v>
      </c>
      <c r="GX263">
        <v>0</v>
      </c>
      <c r="GY263">
        <v>0</v>
      </c>
      <c r="GZ263">
        <v>0</v>
      </c>
      <c r="HA263">
        <v>0</v>
      </c>
      <c r="HB263">
        <v>0</v>
      </c>
      <c r="HC263">
        <v>0</v>
      </c>
      <c r="HD263">
        <v>0</v>
      </c>
      <c r="HE263">
        <v>0</v>
      </c>
      <c r="HF263">
        <v>0</v>
      </c>
      <c r="HG263">
        <v>0</v>
      </c>
      <c r="HH263">
        <v>0</v>
      </c>
      <c r="HI263">
        <v>0</v>
      </c>
      <c r="HJ263">
        <v>0</v>
      </c>
      <c r="HK263">
        <v>0</v>
      </c>
      <c r="HL263">
        <v>0</v>
      </c>
      <c r="HM263" t="str">
        <v/>
      </c>
    </row>
    <row r="264" spans="2:221" x14ac:dyDescent="0.35">
      <c r="B264" t="str" cm="1">
        <f t="array" ref="B264:CX264">TRANSPOSE(_xlfn._xlws.SORT(_xlfn._xlws.FILTER(initialConditions[initial_conditions_level]&amp;" | "&amp;initialConditions[initial_conditions_name],initialConditions[experiment_ID]=A264)))</f>
        <v xml:space="preserve"> | </v>
      </c>
      <c r="C264" t="str">
        <v xml:space="preserve">0 | </v>
      </c>
      <c r="D264" t="str">
        <v xml:space="preserve">0 | </v>
      </c>
      <c r="E264" t="str">
        <v xml:space="preserve">0 | </v>
      </c>
      <c r="F264" t="str">
        <v xml:space="preserve">0 | </v>
      </c>
      <c r="G264" t="str">
        <v xml:space="preserve">0 | </v>
      </c>
      <c r="H264" t="str">
        <v xml:space="preserve">0 | </v>
      </c>
      <c r="I264" t="str">
        <v xml:space="preserve">0 | </v>
      </c>
      <c r="J264" t="str">
        <v xml:space="preserve">0 | </v>
      </c>
      <c r="K264" t="str">
        <v xml:space="preserve">0 | </v>
      </c>
      <c r="L264" t="str">
        <v xml:space="preserve">0 | </v>
      </c>
      <c r="M264" t="str">
        <v xml:space="preserve">0 | </v>
      </c>
      <c r="N264" t="str">
        <v xml:space="preserve">0 | </v>
      </c>
      <c r="O264" t="str">
        <v xml:space="preserve">0 | </v>
      </c>
      <c r="P264" t="str">
        <v xml:space="preserve">0 | </v>
      </c>
      <c r="Q264" t="str">
        <v xml:space="preserve">0 | </v>
      </c>
      <c r="R264" t="str">
        <v xml:space="preserve">0 | </v>
      </c>
      <c r="S264" t="str">
        <v xml:space="preserve">0 | </v>
      </c>
      <c r="T264" t="str">
        <v xml:space="preserve">0 | </v>
      </c>
      <c r="U264" t="str">
        <v xml:space="preserve">0 | </v>
      </c>
      <c r="V264" t="str">
        <v xml:space="preserve">0 | </v>
      </c>
      <c r="W264" t="str">
        <v xml:space="preserve">0 | </v>
      </c>
      <c r="X264" t="str">
        <v xml:space="preserve">0 | </v>
      </c>
      <c r="Y264" t="str">
        <v xml:space="preserve">0 | </v>
      </c>
      <c r="Z264" t="str">
        <v xml:space="preserve">0 | </v>
      </c>
      <c r="AA264" t="str">
        <v xml:space="preserve">0 | </v>
      </c>
      <c r="AB264" t="str">
        <v xml:space="preserve">0 | </v>
      </c>
      <c r="AC264" t="str">
        <v xml:space="preserve">0 | </v>
      </c>
      <c r="AD264" t="str">
        <v xml:space="preserve">0 | </v>
      </c>
      <c r="AE264" t="str">
        <v xml:space="preserve">0 | </v>
      </c>
      <c r="AF264" t="str">
        <v xml:space="preserve">0 | </v>
      </c>
      <c r="AG264" t="str">
        <v xml:space="preserve">0 | </v>
      </c>
      <c r="AH264" t="str">
        <v xml:space="preserve">0 | </v>
      </c>
      <c r="AI264" t="str">
        <v xml:space="preserve">0 | </v>
      </c>
      <c r="AJ264" t="str">
        <v xml:space="preserve">0 | </v>
      </c>
      <c r="AK264" t="str">
        <v xml:space="preserve">0 | </v>
      </c>
      <c r="AL264" t="str">
        <v xml:space="preserve">0 | </v>
      </c>
      <c r="AM264" t="str">
        <v xml:space="preserve">0 | </v>
      </c>
      <c r="AN264" t="str">
        <v xml:space="preserve">0 | </v>
      </c>
      <c r="AO264" t="str">
        <v xml:space="preserve">0 | </v>
      </c>
      <c r="AP264" t="str">
        <v xml:space="preserve">0 | </v>
      </c>
      <c r="AQ264" t="str">
        <v xml:space="preserve">0 | </v>
      </c>
      <c r="AR264" t="str">
        <v xml:space="preserve">0 | </v>
      </c>
      <c r="AS264" t="str">
        <v xml:space="preserve">0 | </v>
      </c>
      <c r="AT264" t="str">
        <v xml:space="preserve">0 | </v>
      </c>
      <c r="AU264" t="str">
        <v xml:space="preserve">0 | </v>
      </c>
      <c r="AV264" t="str">
        <v xml:space="preserve">0 | </v>
      </c>
      <c r="AW264" t="str">
        <v xml:space="preserve">0 | </v>
      </c>
      <c r="AX264" t="str">
        <v xml:space="preserve">0 | </v>
      </c>
      <c r="AY264" t="str">
        <v xml:space="preserve">0 | </v>
      </c>
      <c r="AZ264" t="str">
        <v xml:space="preserve">0 | </v>
      </c>
      <c r="BA264" t="str">
        <v xml:space="preserve">0 | </v>
      </c>
      <c r="BB264" t="str">
        <v xml:space="preserve">0 | </v>
      </c>
      <c r="BC264" t="str">
        <v xml:space="preserve">0 | </v>
      </c>
      <c r="BD264" t="str">
        <v xml:space="preserve">0 | </v>
      </c>
      <c r="BE264" t="str">
        <v xml:space="preserve">0 | </v>
      </c>
      <c r="BF264" t="str">
        <v xml:space="preserve">0 | </v>
      </c>
      <c r="BG264" t="str">
        <v xml:space="preserve">0 | </v>
      </c>
      <c r="BH264" t="str">
        <v xml:space="preserve">0 | </v>
      </c>
      <c r="BI264" t="str">
        <v xml:space="preserve">0 | </v>
      </c>
      <c r="BJ264" t="str">
        <v xml:space="preserve">0 | </v>
      </c>
      <c r="BK264" t="str">
        <v xml:space="preserve">0 | </v>
      </c>
      <c r="BL264" t="str">
        <v xml:space="preserve">0 | </v>
      </c>
      <c r="BM264" t="str">
        <v xml:space="preserve">0 | </v>
      </c>
      <c r="BN264" t="str">
        <v xml:space="preserve">0 | </v>
      </c>
      <c r="BO264" t="str">
        <v xml:space="preserve">0 | </v>
      </c>
      <c r="BP264" t="str">
        <v xml:space="preserve">0 | </v>
      </c>
      <c r="BQ264" t="str">
        <v xml:space="preserve">0 | </v>
      </c>
      <c r="BR264" t="str">
        <v xml:space="preserve">0 | </v>
      </c>
      <c r="BS264" t="str">
        <v xml:space="preserve">0 | </v>
      </c>
      <c r="BT264" t="str">
        <v xml:space="preserve">0 | </v>
      </c>
      <c r="BU264" t="str">
        <v xml:space="preserve">0 | </v>
      </c>
      <c r="BV264" t="str">
        <v xml:space="preserve">0 | </v>
      </c>
      <c r="BW264" t="str">
        <v xml:space="preserve">0 | </v>
      </c>
      <c r="BX264" t="str">
        <v xml:space="preserve">0 | </v>
      </c>
      <c r="BY264" t="str">
        <v xml:space="preserve">0 | </v>
      </c>
      <c r="BZ264" t="str">
        <v xml:space="preserve">0 | </v>
      </c>
      <c r="CA264" t="str">
        <v xml:space="preserve">0 | </v>
      </c>
      <c r="CB264" t="str">
        <v xml:space="preserve">0 | </v>
      </c>
      <c r="CC264" t="str">
        <v xml:space="preserve">0 | </v>
      </c>
      <c r="CD264" t="str">
        <v xml:space="preserve">0 | </v>
      </c>
      <c r="CE264" t="str">
        <v xml:space="preserve">0 | </v>
      </c>
      <c r="CF264" t="str">
        <v xml:space="preserve">0 | </v>
      </c>
      <c r="CG264" t="str">
        <v xml:space="preserve">0 | </v>
      </c>
      <c r="CH264" t="str">
        <v xml:space="preserve">0 | </v>
      </c>
      <c r="CI264" t="str">
        <v xml:space="preserve">0 | </v>
      </c>
      <c r="CJ264" t="str">
        <v xml:space="preserve">0 | </v>
      </c>
      <c r="CK264" t="str">
        <v xml:space="preserve">0 | </v>
      </c>
      <c r="CL264" t="str">
        <v xml:space="preserve">0 | </v>
      </c>
      <c r="CM264" t="str">
        <v xml:space="preserve">0 | </v>
      </c>
      <c r="CN264" t="str">
        <v xml:space="preserve">0 | </v>
      </c>
      <c r="CO264" t="str">
        <v xml:space="preserve">0 | </v>
      </c>
      <c r="CP264" t="str">
        <v xml:space="preserve">0 | </v>
      </c>
      <c r="CQ264" t="str">
        <v xml:space="preserve">0 | </v>
      </c>
      <c r="CR264" t="str">
        <v xml:space="preserve">0 | </v>
      </c>
      <c r="CS264" t="str">
        <v xml:space="preserve">0 | </v>
      </c>
      <c r="CT264" t="str">
        <v xml:space="preserve">0 | </v>
      </c>
      <c r="CU264" t="str">
        <v xml:space="preserve">0 | </v>
      </c>
      <c r="CV264" t="str">
        <v xml:space="preserve">0 | </v>
      </c>
      <c r="CW264" t="str">
        <v xml:space="preserve">0 | </v>
      </c>
      <c r="CX264" t="str">
        <v xml:space="preserve">0 | </v>
      </c>
      <c r="DQ264" cm="1">
        <f t="array" ref="DQ264:HM264">TRANSPOSE(_xlfn._xlws.SORT(_xlfn._xlws.FILTER(initialConditions[initial_conditions_level],initialConditions[experiment_ID]=A264)))</f>
        <v>0</v>
      </c>
      <c r="DR264">
        <v>0</v>
      </c>
      <c r="DS264">
        <v>0</v>
      </c>
      <c r="DT264">
        <v>0</v>
      </c>
      <c r="DU264">
        <v>0</v>
      </c>
      <c r="DV264">
        <v>0</v>
      </c>
      <c r="DW264">
        <v>0</v>
      </c>
      <c r="DX264">
        <v>0</v>
      </c>
      <c r="DY264">
        <v>0</v>
      </c>
      <c r="DZ264">
        <v>0</v>
      </c>
      <c r="EA264">
        <v>0</v>
      </c>
      <c r="EB264">
        <v>0</v>
      </c>
      <c r="EC264">
        <v>0</v>
      </c>
      <c r="ED264">
        <v>0</v>
      </c>
      <c r="EE264">
        <v>0</v>
      </c>
      <c r="EF264">
        <v>0</v>
      </c>
      <c r="EG264">
        <v>0</v>
      </c>
      <c r="EH264">
        <v>0</v>
      </c>
      <c r="EI264">
        <v>0</v>
      </c>
      <c r="EJ264">
        <v>0</v>
      </c>
      <c r="EK264">
        <v>0</v>
      </c>
      <c r="EL264">
        <v>0</v>
      </c>
      <c r="EM264">
        <v>0</v>
      </c>
      <c r="EN264">
        <v>0</v>
      </c>
      <c r="EO264">
        <v>0</v>
      </c>
      <c r="EP264">
        <v>0</v>
      </c>
      <c r="EQ264">
        <v>0</v>
      </c>
      <c r="ER264">
        <v>0</v>
      </c>
      <c r="ES264">
        <v>0</v>
      </c>
      <c r="ET264">
        <v>0</v>
      </c>
      <c r="EU264">
        <v>0</v>
      </c>
      <c r="EV264">
        <v>0</v>
      </c>
      <c r="EW264">
        <v>0</v>
      </c>
      <c r="EX264">
        <v>0</v>
      </c>
      <c r="EY264">
        <v>0</v>
      </c>
      <c r="EZ264">
        <v>0</v>
      </c>
      <c r="FA264">
        <v>0</v>
      </c>
      <c r="FB264">
        <v>0</v>
      </c>
      <c r="FC264">
        <v>0</v>
      </c>
      <c r="FD264">
        <v>0</v>
      </c>
      <c r="FE264">
        <v>0</v>
      </c>
      <c r="FF264">
        <v>0</v>
      </c>
      <c r="FG264">
        <v>0</v>
      </c>
      <c r="FH264">
        <v>0</v>
      </c>
      <c r="FI264">
        <v>0</v>
      </c>
      <c r="FJ264">
        <v>0</v>
      </c>
      <c r="FK264">
        <v>0</v>
      </c>
      <c r="FL264">
        <v>0</v>
      </c>
      <c r="FM264">
        <v>0</v>
      </c>
      <c r="FN264">
        <v>0</v>
      </c>
      <c r="FO264">
        <v>0</v>
      </c>
      <c r="FP264">
        <v>0</v>
      </c>
      <c r="FQ264">
        <v>0</v>
      </c>
      <c r="FR264">
        <v>0</v>
      </c>
      <c r="FS264">
        <v>0</v>
      </c>
      <c r="FT264">
        <v>0</v>
      </c>
      <c r="FU264">
        <v>0</v>
      </c>
      <c r="FV264">
        <v>0</v>
      </c>
      <c r="FW264">
        <v>0</v>
      </c>
      <c r="FX264">
        <v>0</v>
      </c>
      <c r="FY264">
        <v>0</v>
      </c>
      <c r="FZ264">
        <v>0</v>
      </c>
      <c r="GA264">
        <v>0</v>
      </c>
      <c r="GB264">
        <v>0</v>
      </c>
      <c r="GC264">
        <v>0</v>
      </c>
      <c r="GD264">
        <v>0</v>
      </c>
      <c r="GE264">
        <v>0</v>
      </c>
      <c r="GF264">
        <v>0</v>
      </c>
      <c r="GG264">
        <v>0</v>
      </c>
      <c r="GH264">
        <v>0</v>
      </c>
      <c r="GI264">
        <v>0</v>
      </c>
      <c r="GJ264">
        <v>0</v>
      </c>
      <c r="GK264">
        <v>0</v>
      </c>
      <c r="GL264">
        <v>0</v>
      </c>
      <c r="GM264">
        <v>0</v>
      </c>
      <c r="GN264">
        <v>0</v>
      </c>
      <c r="GO264">
        <v>0</v>
      </c>
      <c r="GP264">
        <v>0</v>
      </c>
      <c r="GQ264">
        <v>0</v>
      </c>
      <c r="GR264">
        <v>0</v>
      </c>
      <c r="GS264">
        <v>0</v>
      </c>
      <c r="GT264">
        <v>0</v>
      </c>
      <c r="GU264">
        <v>0</v>
      </c>
      <c r="GV264">
        <v>0</v>
      </c>
      <c r="GW264">
        <v>0</v>
      </c>
      <c r="GX264">
        <v>0</v>
      </c>
      <c r="GY264">
        <v>0</v>
      </c>
      <c r="GZ264">
        <v>0</v>
      </c>
      <c r="HA264">
        <v>0</v>
      </c>
      <c r="HB264">
        <v>0</v>
      </c>
      <c r="HC264">
        <v>0</v>
      </c>
      <c r="HD264">
        <v>0</v>
      </c>
      <c r="HE264">
        <v>0</v>
      </c>
      <c r="HF264">
        <v>0</v>
      </c>
      <c r="HG264">
        <v>0</v>
      </c>
      <c r="HH264">
        <v>0</v>
      </c>
      <c r="HI264">
        <v>0</v>
      </c>
      <c r="HJ264">
        <v>0</v>
      </c>
      <c r="HK264">
        <v>0</v>
      </c>
      <c r="HL264">
        <v>0</v>
      </c>
      <c r="HM264" t="str">
        <v/>
      </c>
    </row>
    <row r="265" spans="2:221" x14ac:dyDescent="0.35">
      <c r="B265" t="str" cm="1">
        <f t="array" ref="B265:CX265">TRANSPOSE(_xlfn._xlws.SORT(_xlfn._xlws.FILTER(initialConditions[initial_conditions_level]&amp;" | "&amp;initialConditions[initial_conditions_name],initialConditions[experiment_ID]=A265)))</f>
        <v xml:space="preserve"> | </v>
      </c>
      <c r="C265" t="str">
        <v xml:space="preserve">0 | </v>
      </c>
      <c r="D265" t="str">
        <v xml:space="preserve">0 | </v>
      </c>
      <c r="E265" t="str">
        <v xml:space="preserve">0 | </v>
      </c>
      <c r="F265" t="str">
        <v xml:space="preserve">0 | </v>
      </c>
      <c r="G265" t="str">
        <v xml:space="preserve">0 | </v>
      </c>
      <c r="H265" t="str">
        <v xml:space="preserve">0 | </v>
      </c>
      <c r="I265" t="str">
        <v xml:space="preserve">0 | </v>
      </c>
      <c r="J265" t="str">
        <v xml:space="preserve">0 | </v>
      </c>
      <c r="K265" t="str">
        <v xml:space="preserve">0 | </v>
      </c>
      <c r="L265" t="str">
        <v xml:space="preserve">0 | </v>
      </c>
      <c r="M265" t="str">
        <v xml:space="preserve">0 | </v>
      </c>
      <c r="N265" t="str">
        <v xml:space="preserve">0 | </v>
      </c>
      <c r="O265" t="str">
        <v xml:space="preserve">0 | </v>
      </c>
      <c r="P265" t="str">
        <v xml:space="preserve">0 | </v>
      </c>
      <c r="Q265" t="str">
        <v xml:space="preserve">0 | </v>
      </c>
      <c r="R265" t="str">
        <v xml:space="preserve">0 | </v>
      </c>
      <c r="S265" t="str">
        <v xml:space="preserve">0 | </v>
      </c>
      <c r="T265" t="str">
        <v xml:space="preserve">0 | </v>
      </c>
      <c r="U265" t="str">
        <v xml:space="preserve">0 | </v>
      </c>
      <c r="V265" t="str">
        <v xml:space="preserve">0 | </v>
      </c>
      <c r="W265" t="str">
        <v xml:space="preserve">0 | </v>
      </c>
      <c r="X265" t="str">
        <v xml:space="preserve">0 | </v>
      </c>
      <c r="Y265" t="str">
        <v xml:space="preserve">0 | </v>
      </c>
      <c r="Z265" t="str">
        <v xml:space="preserve">0 | </v>
      </c>
      <c r="AA265" t="str">
        <v xml:space="preserve">0 | </v>
      </c>
      <c r="AB265" t="str">
        <v xml:space="preserve">0 | </v>
      </c>
      <c r="AC265" t="str">
        <v xml:space="preserve">0 | </v>
      </c>
      <c r="AD265" t="str">
        <v xml:space="preserve">0 | </v>
      </c>
      <c r="AE265" t="str">
        <v xml:space="preserve">0 | </v>
      </c>
      <c r="AF265" t="str">
        <v xml:space="preserve">0 | </v>
      </c>
      <c r="AG265" t="str">
        <v xml:space="preserve">0 | </v>
      </c>
      <c r="AH265" t="str">
        <v xml:space="preserve">0 | </v>
      </c>
      <c r="AI265" t="str">
        <v xml:space="preserve">0 | </v>
      </c>
      <c r="AJ265" t="str">
        <v xml:space="preserve">0 | </v>
      </c>
      <c r="AK265" t="str">
        <v xml:space="preserve">0 | </v>
      </c>
      <c r="AL265" t="str">
        <v xml:space="preserve">0 | </v>
      </c>
      <c r="AM265" t="str">
        <v xml:space="preserve">0 | </v>
      </c>
      <c r="AN265" t="str">
        <v xml:space="preserve">0 | </v>
      </c>
      <c r="AO265" t="str">
        <v xml:space="preserve">0 | </v>
      </c>
      <c r="AP265" t="str">
        <v xml:space="preserve">0 | </v>
      </c>
      <c r="AQ265" t="str">
        <v xml:space="preserve">0 | </v>
      </c>
      <c r="AR265" t="str">
        <v xml:space="preserve">0 | </v>
      </c>
      <c r="AS265" t="str">
        <v xml:space="preserve">0 | </v>
      </c>
      <c r="AT265" t="str">
        <v xml:space="preserve">0 | </v>
      </c>
      <c r="AU265" t="str">
        <v xml:space="preserve">0 | </v>
      </c>
      <c r="AV265" t="str">
        <v xml:space="preserve">0 | </v>
      </c>
      <c r="AW265" t="str">
        <v xml:space="preserve">0 | </v>
      </c>
      <c r="AX265" t="str">
        <v xml:space="preserve">0 | </v>
      </c>
      <c r="AY265" t="str">
        <v xml:space="preserve">0 | </v>
      </c>
      <c r="AZ265" t="str">
        <v xml:space="preserve">0 | </v>
      </c>
      <c r="BA265" t="str">
        <v xml:space="preserve">0 | </v>
      </c>
      <c r="BB265" t="str">
        <v xml:space="preserve">0 | </v>
      </c>
      <c r="BC265" t="str">
        <v xml:space="preserve">0 | </v>
      </c>
      <c r="BD265" t="str">
        <v xml:space="preserve">0 | </v>
      </c>
      <c r="BE265" t="str">
        <v xml:space="preserve">0 | </v>
      </c>
      <c r="BF265" t="str">
        <v xml:space="preserve">0 | </v>
      </c>
      <c r="BG265" t="str">
        <v xml:space="preserve">0 | </v>
      </c>
      <c r="BH265" t="str">
        <v xml:space="preserve">0 | </v>
      </c>
      <c r="BI265" t="str">
        <v xml:space="preserve">0 | </v>
      </c>
      <c r="BJ265" t="str">
        <v xml:space="preserve">0 | </v>
      </c>
      <c r="BK265" t="str">
        <v xml:space="preserve">0 | </v>
      </c>
      <c r="BL265" t="str">
        <v xml:space="preserve">0 | </v>
      </c>
      <c r="BM265" t="str">
        <v xml:space="preserve">0 | </v>
      </c>
      <c r="BN265" t="str">
        <v xml:space="preserve">0 | </v>
      </c>
      <c r="BO265" t="str">
        <v xml:space="preserve">0 | </v>
      </c>
      <c r="BP265" t="str">
        <v xml:space="preserve">0 | </v>
      </c>
      <c r="BQ265" t="str">
        <v xml:space="preserve">0 | </v>
      </c>
      <c r="BR265" t="str">
        <v xml:space="preserve">0 | </v>
      </c>
      <c r="BS265" t="str">
        <v xml:space="preserve">0 | </v>
      </c>
      <c r="BT265" t="str">
        <v xml:space="preserve">0 | </v>
      </c>
      <c r="BU265" t="str">
        <v xml:space="preserve">0 | </v>
      </c>
      <c r="BV265" t="str">
        <v xml:space="preserve">0 | </v>
      </c>
      <c r="BW265" t="str">
        <v xml:space="preserve">0 | </v>
      </c>
      <c r="BX265" t="str">
        <v xml:space="preserve">0 | </v>
      </c>
      <c r="BY265" t="str">
        <v xml:space="preserve">0 | </v>
      </c>
      <c r="BZ265" t="str">
        <v xml:space="preserve">0 | </v>
      </c>
      <c r="CA265" t="str">
        <v xml:space="preserve">0 | </v>
      </c>
      <c r="CB265" t="str">
        <v xml:space="preserve">0 | </v>
      </c>
      <c r="CC265" t="str">
        <v xml:space="preserve">0 | </v>
      </c>
      <c r="CD265" t="str">
        <v xml:space="preserve">0 | </v>
      </c>
      <c r="CE265" t="str">
        <v xml:space="preserve">0 | </v>
      </c>
      <c r="CF265" t="str">
        <v xml:space="preserve">0 | </v>
      </c>
      <c r="CG265" t="str">
        <v xml:space="preserve">0 | </v>
      </c>
      <c r="CH265" t="str">
        <v xml:space="preserve">0 | </v>
      </c>
      <c r="CI265" t="str">
        <v xml:space="preserve">0 | </v>
      </c>
      <c r="CJ265" t="str">
        <v xml:space="preserve">0 | </v>
      </c>
      <c r="CK265" t="str">
        <v xml:space="preserve">0 | </v>
      </c>
      <c r="CL265" t="str">
        <v xml:space="preserve">0 | </v>
      </c>
      <c r="CM265" t="str">
        <v xml:space="preserve">0 | </v>
      </c>
      <c r="CN265" t="str">
        <v xml:space="preserve">0 | </v>
      </c>
      <c r="CO265" t="str">
        <v xml:space="preserve">0 | </v>
      </c>
      <c r="CP265" t="str">
        <v xml:space="preserve">0 | </v>
      </c>
      <c r="CQ265" t="str">
        <v xml:space="preserve">0 | </v>
      </c>
      <c r="CR265" t="str">
        <v xml:space="preserve">0 | </v>
      </c>
      <c r="CS265" t="str">
        <v xml:space="preserve">0 | </v>
      </c>
      <c r="CT265" t="str">
        <v xml:space="preserve">0 | </v>
      </c>
      <c r="CU265" t="str">
        <v xml:space="preserve">0 | </v>
      </c>
      <c r="CV265" t="str">
        <v xml:space="preserve">0 | </v>
      </c>
      <c r="CW265" t="str">
        <v xml:space="preserve">0 | </v>
      </c>
      <c r="CX265" t="str">
        <v xml:space="preserve">0 | </v>
      </c>
      <c r="DQ265" cm="1">
        <f t="array" ref="DQ265:HM265">TRANSPOSE(_xlfn._xlws.SORT(_xlfn._xlws.FILTER(initialConditions[initial_conditions_level],initialConditions[experiment_ID]=A265)))</f>
        <v>0</v>
      </c>
      <c r="DR265">
        <v>0</v>
      </c>
      <c r="DS265">
        <v>0</v>
      </c>
      <c r="DT265">
        <v>0</v>
      </c>
      <c r="DU265">
        <v>0</v>
      </c>
      <c r="DV265">
        <v>0</v>
      </c>
      <c r="DW265">
        <v>0</v>
      </c>
      <c r="DX265">
        <v>0</v>
      </c>
      <c r="DY265">
        <v>0</v>
      </c>
      <c r="DZ265">
        <v>0</v>
      </c>
      <c r="EA265">
        <v>0</v>
      </c>
      <c r="EB265">
        <v>0</v>
      </c>
      <c r="EC265">
        <v>0</v>
      </c>
      <c r="ED265">
        <v>0</v>
      </c>
      <c r="EE265">
        <v>0</v>
      </c>
      <c r="EF265">
        <v>0</v>
      </c>
      <c r="EG265">
        <v>0</v>
      </c>
      <c r="EH265">
        <v>0</v>
      </c>
      <c r="EI265">
        <v>0</v>
      </c>
      <c r="EJ265">
        <v>0</v>
      </c>
      <c r="EK265">
        <v>0</v>
      </c>
      <c r="EL265">
        <v>0</v>
      </c>
      <c r="EM265">
        <v>0</v>
      </c>
      <c r="EN265">
        <v>0</v>
      </c>
      <c r="EO265">
        <v>0</v>
      </c>
      <c r="EP265">
        <v>0</v>
      </c>
      <c r="EQ265">
        <v>0</v>
      </c>
      <c r="ER265">
        <v>0</v>
      </c>
      <c r="ES265">
        <v>0</v>
      </c>
      <c r="ET265">
        <v>0</v>
      </c>
      <c r="EU265">
        <v>0</v>
      </c>
      <c r="EV265">
        <v>0</v>
      </c>
      <c r="EW265">
        <v>0</v>
      </c>
      <c r="EX265">
        <v>0</v>
      </c>
      <c r="EY265">
        <v>0</v>
      </c>
      <c r="EZ265">
        <v>0</v>
      </c>
      <c r="FA265">
        <v>0</v>
      </c>
      <c r="FB265">
        <v>0</v>
      </c>
      <c r="FC265">
        <v>0</v>
      </c>
      <c r="FD265">
        <v>0</v>
      </c>
      <c r="FE265">
        <v>0</v>
      </c>
      <c r="FF265">
        <v>0</v>
      </c>
      <c r="FG265">
        <v>0</v>
      </c>
      <c r="FH265">
        <v>0</v>
      </c>
      <c r="FI265">
        <v>0</v>
      </c>
      <c r="FJ265">
        <v>0</v>
      </c>
      <c r="FK265">
        <v>0</v>
      </c>
      <c r="FL265">
        <v>0</v>
      </c>
      <c r="FM265">
        <v>0</v>
      </c>
      <c r="FN265">
        <v>0</v>
      </c>
      <c r="FO265">
        <v>0</v>
      </c>
      <c r="FP265">
        <v>0</v>
      </c>
      <c r="FQ265">
        <v>0</v>
      </c>
      <c r="FR265">
        <v>0</v>
      </c>
      <c r="FS265">
        <v>0</v>
      </c>
      <c r="FT265">
        <v>0</v>
      </c>
      <c r="FU265">
        <v>0</v>
      </c>
      <c r="FV265">
        <v>0</v>
      </c>
      <c r="FW265">
        <v>0</v>
      </c>
      <c r="FX265">
        <v>0</v>
      </c>
      <c r="FY265">
        <v>0</v>
      </c>
      <c r="FZ265">
        <v>0</v>
      </c>
      <c r="GA265">
        <v>0</v>
      </c>
      <c r="GB265">
        <v>0</v>
      </c>
      <c r="GC265">
        <v>0</v>
      </c>
      <c r="GD265">
        <v>0</v>
      </c>
      <c r="GE265">
        <v>0</v>
      </c>
      <c r="GF265">
        <v>0</v>
      </c>
      <c r="GG265">
        <v>0</v>
      </c>
      <c r="GH265">
        <v>0</v>
      </c>
      <c r="GI265">
        <v>0</v>
      </c>
      <c r="GJ265">
        <v>0</v>
      </c>
      <c r="GK265">
        <v>0</v>
      </c>
      <c r="GL265">
        <v>0</v>
      </c>
      <c r="GM265">
        <v>0</v>
      </c>
      <c r="GN265">
        <v>0</v>
      </c>
      <c r="GO265">
        <v>0</v>
      </c>
      <c r="GP265">
        <v>0</v>
      </c>
      <c r="GQ265">
        <v>0</v>
      </c>
      <c r="GR265">
        <v>0</v>
      </c>
      <c r="GS265">
        <v>0</v>
      </c>
      <c r="GT265">
        <v>0</v>
      </c>
      <c r="GU265">
        <v>0</v>
      </c>
      <c r="GV265">
        <v>0</v>
      </c>
      <c r="GW265">
        <v>0</v>
      </c>
      <c r="GX265">
        <v>0</v>
      </c>
      <c r="GY265">
        <v>0</v>
      </c>
      <c r="GZ265">
        <v>0</v>
      </c>
      <c r="HA265">
        <v>0</v>
      </c>
      <c r="HB265">
        <v>0</v>
      </c>
      <c r="HC265">
        <v>0</v>
      </c>
      <c r="HD265">
        <v>0</v>
      </c>
      <c r="HE265">
        <v>0</v>
      </c>
      <c r="HF265">
        <v>0</v>
      </c>
      <c r="HG265">
        <v>0</v>
      </c>
      <c r="HH265">
        <v>0</v>
      </c>
      <c r="HI265">
        <v>0</v>
      </c>
      <c r="HJ265">
        <v>0</v>
      </c>
      <c r="HK265">
        <v>0</v>
      </c>
      <c r="HL265">
        <v>0</v>
      </c>
      <c r="HM265" t="str">
        <v/>
      </c>
    </row>
    <row r="266" spans="2:221" x14ac:dyDescent="0.35">
      <c r="B266" t="str" cm="1">
        <f t="array" ref="B266:CX266">TRANSPOSE(_xlfn._xlws.SORT(_xlfn._xlws.FILTER(initialConditions[initial_conditions_level]&amp;" | "&amp;initialConditions[initial_conditions_name],initialConditions[experiment_ID]=A266)))</f>
        <v xml:space="preserve"> | </v>
      </c>
      <c r="C266" t="str">
        <v xml:space="preserve">0 | </v>
      </c>
      <c r="D266" t="str">
        <v xml:space="preserve">0 | </v>
      </c>
      <c r="E266" t="str">
        <v xml:space="preserve">0 | </v>
      </c>
      <c r="F266" t="str">
        <v xml:space="preserve">0 | </v>
      </c>
      <c r="G266" t="str">
        <v xml:space="preserve">0 | </v>
      </c>
      <c r="H266" t="str">
        <v xml:space="preserve">0 | </v>
      </c>
      <c r="I266" t="str">
        <v xml:space="preserve">0 | </v>
      </c>
      <c r="J266" t="str">
        <v xml:space="preserve">0 | </v>
      </c>
      <c r="K266" t="str">
        <v xml:space="preserve">0 | </v>
      </c>
      <c r="L266" t="str">
        <v xml:space="preserve">0 | </v>
      </c>
      <c r="M266" t="str">
        <v xml:space="preserve">0 | </v>
      </c>
      <c r="N266" t="str">
        <v xml:space="preserve">0 | </v>
      </c>
      <c r="O266" t="str">
        <v xml:space="preserve">0 | </v>
      </c>
      <c r="P266" t="str">
        <v xml:space="preserve">0 | </v>
      </c>
      <c r="Q266" t="str">
        <v xml:space="preserve">0 | </v>
      </c>
      <c r="R266" t="str">
        <v xml:space="preserve">0 | </v>
      </c>
      <c r="S266" t="str">
        <v xml:space="preserve">0 | </v>
      </c>
      <c r="T266" t="str">
        <v xml:space="preserve">0 | </v>
      </c>
      <c r="U266" t="str">
        <v xml:space="preserve">0 | </v>
      </c>
      <c r="V266" t="str">
        <v xml:space="preserve">0 | </v>
      </c>
      <c r="W266" t="str">
        <v xml:space="preserve">0 | </v>
      </c>
      <c r="X266" t="str">
        <v xml:space="preserve">0 | </v>
      </c>
      <c r="Y266" t="str">
        <v xml:space="preserve">0 | </v>
      </c>
      <c r="Z266" t="str">
        <v xml:space="preserve">0 | </v>
      </c>
      <c r="AA266" t="str">
        <v xml:space="preserve">0 | </v>
      </c>
      <c r="AB266" t="str">
        <v xml:space="preserve">0 | </v>
      </c>
      <c r="AC266" t="str">
        <v xml:space="preserve">0 | </v>
      </c>
      <c r="AD266" t="str">
        <v xml:space="preserve">0 | </v>
      </c>
      <c r="AE266" t="str">
        <v xml:space="preserve">0 | </v>
      </c>
      <c r="AF266" t="str">
        <v xml:space="preserve">0 | </v>
      </c>
      <c r="AG266" t="str">
        <v xml:space="preserve">0 | </v>
      </c>
      <c r="AH266" t="str">
        <v xml:space="preserve">0 | </v>
      </c>
      <c r="AI266" t="str">
        <v xml:space="preserve">0 | </v>
      </c>
      <c r="AJ266" t="str">
        <v xml:space="preserve">0 | </v>
      </c>
      <c r="AK266" t="str">
        <v xml:space="preserve">0 | </v>
      </c>
      <c r="AL266" t="str">
        <v xml:space="preserve">0 | </v>
      </c>
      <c r="AM266" t="str">
        <v xml:space="preserve">0 | </v>
      </c>
      <c r="AN266" t="str">
        <v xml:space="preserve">0 | </v>
      </c>
      <c r="AO266" t="str">
        <v xml:space="preserve">0 | </v>
      </c>
      <c r="AP266" t="str">
        <v xml:space="preserve">0 | </v>
      </c>
      <c r="AQ266" t="str">
        <v xml:space="preserve">0 | </v>
      </c>
      <c r="AR266" t="str">
        <v xml:space="preserve">0 | </v>
      </c>
      <c r="AS266" t="str">
        <v xml:space="preserve">0 | </v>
      </c>
      <c r="AT266" t="str">
        <v xml:space="preserve">0 | </v>
      </c>
      <c r="AU266" t="str">
        <v xml:space="preserve">0 | </v>
      </c>
      <c r="AV266" t="str">
        <v xml:space="preserve">0 | </v>
      </c>
      <c r="AW266" t="str">
        <v xml:space="preserve">0 | </v>
      </c>
      <c r="AX266" t="str">
        <v xml:space="preserve">0 | </v>
      </c>
      <c r="AY266" t="str">
        <v xml:space="preserve">0 | </v>
      </c>
      <c r="AZ266" t="str">
        <v xml:space="preserve">0 | </v>
      </c>
      <c r="BA266" t="str">
        <v xml:space="preserve">0 | </v>
      </c>
      <c r="BB266" t="str">
        <v xml:space="preserve">0 | </v>
      </c>
      <c r="BC266" t="str">
        <v xml:space="preserve">0 | </v>
      </c>
      <c r="BD266" t="str">
        <v xml:space="preserve">0 | </v>
      </c>
      <c r="BE266" t="str">
        <v xml:space="preserve">0 | </v>
      </c>
      <c r="BF266" t="str">
        <v xml:space="preserve">0 | </v>
      </c>
      <c r="BG266" t="str">
        <v xml:space="preserve">0 | </v>
      </c>
      <c r="BH266" t="str">
        <v xml:space="preserve">0 | </v>
      </c>
      <c r="BI266" t="str">
        <v xml:space="preserve">0 | </v>
      </c>
      <c r="BJ266" t="str">
        <v xml:space="preserve">0 | </v>
      </c>
      <c r="BK266" t="str">
        <v xml:space="preserve">0 | </v>
      </c>
      <c r="BL266" t="str">
        <v xml:space="preserve">0 | </v>
      </c>
      <c r="BM266" t="str">
        <v xml:space="preserve">0 | </v>
      </c>
      <c r="BN266" t="str">
        <v xml:space="preserve">0 | </v>
      </c>
      <c r="BO266" t="str">
        <v xml:space="preserve">0 | </v>
      </c>
      <c r="BP266" t="str">
        <v xml:space="preserve">0 | </v>
      </c>
      <c r="BQ266" t="str">
        <v xml:space="preserve">0 | </v>
      </c>
      <c r="BR266" t="str">
        <v xml:space="preserve">0 | </v>
      </c>
      <c r="BS266" t="str">
        <v xml:space="preserve">0 | </v>
      </c>
      <c r="BT266" t="str">
        <v xml:space="preserve">0 | </v>
      </c>
      <c r="BU266" t="str">
        <v xml:space="preserve">0 | </v>
      </c>
      <c r="BV266" t="str">
        <v xml:space="preserve">0 | </v>
      </c>
      <c r="BW266" t="str">
        <v xml:space="preserve">0 | </v>
      </c>
      <c r="BX266" t="str">
        <v xml:space="preserve">0 | </v>
      </c>
      <c r="BY266" t="str">
        <v xml:space="preserve">0 | </v>
      </c>
      <c r="BZ266" t="str">
        <v xml:space="preserve">0 | </v>
      </c>
      <c r="CA266" t="str">
        <v xml:space="preserve">0 | </v>
      </c>
      <c r="CB266" t="str">
        <v xml:space="preserve">0 | </v>
      </c>
      <c r="CC266" t="str">
        <v xml:space="preserve">0 | </v>
      </c>
      <c r="CD266" t="str">
        <v xml:space="preserve">0 | </v>
      </c>
      <c r="CE266" t="str">
        <v xml:space="preserve">0 | </v>
      </c>
      <c r="CF266" t="str">
        <v xml:space="preserve">0 | </v>
      </c>
      <c r="CG266" t="str">
        <v xml:space="preserve">0 | </v>
      </c>
      <c r="CH266" t="str">
        <v xml:space="preserve">0 | </v>
      </c>
      <c r="CI266" t="str">
        <v xml:space="preserve">0 | </v>
      </c>
      <c r="CJ266" t="str">
        <v xml:space="preserve">0 | </v>
      </c>
      <c r="CK266" t="str">
        <v xml:space="preserve">0 | </v>
      </c>
      <c r="CL266" t="str">
        <v xml:space="preserve">0 | </v>
      </c>
      <c r="CM266" t="str">
        <v xml:space="preserve">0 | </v>
      </c>
      <c r="CN266" t="str">
        <v xml:space="preserve">0 | </v>
      </c>
      <c r="CO266" t="str">
        <v xml:space="preserve">0 | </v>
      </c>
      <c r="CP266" t="str">
        <v xml:space="preserve">0 | </v>
      </c>
      <c r="CQ266" t="str">
        <v xml:space="preserve">0 | </v>
      </c>
      <c r="CR266" t="str">
        <v xml:space="preserve">0 | </v>
      </c>
      <c r="CS266" t="str">
        <v xml:space="preserve">0 | </v>
      </c>
      <c r="CT266" t="str">
        <v xml:space="preserve">0 | </v>
      </c>
      <c r="CU266" t="str">
        <v xml:space="preserve">0 | </v>
      </c>
      <c r="CV266" t="str">
        <v xml:space="preserve">0 | </v>
      </c>
      <c r="CW266" t="str">
        <v xml:space="preserve">0 | </v>
      </c>
      <c r="CX266" t="str">
        <v xml:space="preserve">0 | </v>
      </c>
      <c r="DQ266" cm="1">
        <f t="array" ref="DQ266:HM266">TRANSPOSE(_xlfn._xlws.SORT(_xlfn._xlws.FILTER(initialConditions[initial_conditions_level],initialConditions[experiment_ID]=A266)))</f>
        <v>0</v>
      </c>
      <c r="DR266">
        <v>0</v>
      </c>
      <c r="DS266">
        <v>0</v>
      </c>
      <c r="DT266">
        <v>0</v>
      </c>
      <c r="DU266">
        <v>0</v>
      </c>
      <c r="DV266">
        <v>0</v>
      </c>
      <c r="DW266">
        <v>0</v>
      </c>
      <c r="DX266">
        <v>0</v>
      </c>
      <c r="DY266">
        <v>0</v>
      </c>
      <c r="DZ266">
        <v>0</v>
      </c>
      <c r="EA266">
        <v>0</v>
      </c>
      <c r="EB266">
        <v>0</v>
      </c>
      <c r="EC266">
        <v>0</v>
      </c>
      <c r="ED266">
        <v>0</v>
      </c>
      <c r="EE266">
        <v>0</v>
      </c>
      <c r="EF266">
        <v>0</v>
      </c>
      <c r="EG266">
        <v>0</v>
      </c>
      <c r="EH266">
        <v>0</v>
      </c>
      <c r="EI266">
        <v>0</v>
      </c>
      <c r="EJ266">
        <v>0</v>
      </c>
      <c r="EK266">
        <v>0</v>
      </c>
      <c r="EL266">
        <v>0</v>
      </c>
      <c r="EM266">
        <v>0</v>
      </c>
      <c r="EN266">
        <v>0</v>
      </c>
      <c r="EO266">
        <v>0</v>
      </c>
      <c r="EP266">
        <v>0</v>
      </c>
      <c r="EQ266">
        <v>0</v>
      </c>
      <c r="ER266">
        <v>0</v>
      </c>
      <c r="ES266">
        <v>0</v>
      </c>
      <c r="ET266">
        <v>0</v>
      </c>
      <c r="EU266">
        <v>0</v>
      </c>
      <c r="EV266">
        <v>0</v>
      </c>
      <c r="EW266">
        <v>0</v>
      </c>
      <c r="EX266">
        <v>0</v>
      </c>
      <c r="EY266">
        <v>0</v>
      </c>
      <c r="EZ266">
        <v>0</v>
      </c>
      <c r="FA266">
        <v>0</v>
      </c>
      <c r="FB266">
        <v>0</v>
      </c>
      <c r="FC266">
        <v>0</v>
      </c>
      <c r="FD266">
        <v>0</v>
      </c>
      <c r="FE266">
        <v>0</v>
      </c>
      <c r="FF266">
        <v>0</v>
      </c>
      <c r="FG266">
        <v>0</v>
      </c>
      <c r="FH266">
        <v>0</v>
      </c>
      <c r="FI266">
        <v>0</v>
      </c>
      <c r="FJ266">
        <v>0</v>
      </c>
      <c r="FK266">
        <v>0</v>
      </c>
      <c r="FL266">
        <v>0</v>
      </c>
      <c r="FM266">
        <v>0</v>
      </c>
      <c r="FN266">
        <v>0</v>
      </c>
      <c r="FO266">
        <v>0</v>
      </c>
      <c r="FP266">
        <v>0</v>
      </c>
      <c r="FQ266">
        <v>0</v>
      </c>
      <c r="FR266">
        <v>0</v>
      </c>
      <c r="FS266">
        <v>0</v>
      </c>
      <c r="FT266">
        <v>0</v>
      </c>
      <c r="FU266">
        <v>0</v>
      </c>
      <c r="FV266">
        <v>0</v>
      </c>
      <c r="FW266">
        <v>0</v>
      </c>
      <c r="FX266">
        <v>0</v>
      </c>
      <c r="FY266">
        <v>0</v>
      </c>
      <c r="FZ266">
        <v>0</v>
      </c>
      <c r="GA266">
        <v>0</v>
      </c>
      <c r="GB266">
        <v>0</v>
      </c>
      <c r="GC266">
        <v>0</v>
      </c>
      <c r="GD266">
        <v>0</v>
      </c>
      <c r="GE266">
        <v>0</v>
      </c>
      <c r="GF266">
        <v>0</v>
      </c>
      <c r="GG266">
        <v>0</v>
      </c>
      <c r="GH266">
        <v>0</v>
      </c>
      <c r="GI266">
        <v>0</v>
      </c>
      <c r="GJ266">
        <v>0</v>
      </c>
      <c r="GK266">
        <v>0</v>
      </c>
      <c r="GL266">
        <v>0</v>
      </c>
      <c r="GM266">
        <v>0</v>
      </c>
      <c r="GN266">
        <v>0</v>
      </c>
      <c r="GO266">
        <v>0</v>
      </c>
      <c r="GP266">
        <v>0</v>
      </c>
      <c r="GQ266">
        <v>0</v>
      </c>
      <c r="GR266">
        <v>0</v>
      </c>
      <c r="GS266">
        <v>0</v>
      </c>
      <c r="GT266">
        <v>0</v>
      </c>
      <c r="GU266">
        <v>0</v>
      </c>
      <c r="GV266">
        <v>0</v>
      </c>
      <c r="GW266">
        <v>0</v>
      </c>
      <c r="GX266">
        <v>0</v>
      </c>
      <c r="GY266">
        <v>0</v>
      </c>
      <c r="GZ266">
        <v>0</v>
      </c>
      <c r="HA266">
        <v>0</v>
      </c>
      <c r="HB266">
        <v>0</v>
      </c>
      <c r="HC266">
        <v>0</v>
      </c>
      <c r="HD266">
        <v>0</v>
      </c>
      <c r="HE266">
        <v>0</v>
      </c>
      <c r="HF266">
        <v>0</v>
      </c>
      <c r="HG266">
        <v>0</v>
      </c>
      <c r="HH266">
        <v>0</v>
      </c>
      <c r="HI266">
        <v>0</v>
      </c>
      <c r="HJ266">
        <v>0</v>
      </c>
      <c r="HK266">
        <v>0</v>
      </c>
      <c r="HL266">
        <v>0</v>
      </c>
      <c r="HM266" t="str">
        <v/>
      </c>
    </row>
    <row r="267" spans="2:221" x14ac:dyDescent="0.35">
      <c r="B267" t="str" cm="1">
        <f t="array" ref="B267:CX267">TRANSPOSE(_xlfn._xlws.SORT(_xlfn._xlws.FILTER(initialConditions[initial_conditions_level]&amp;" | "&amp;initialConditions[initial_conditions_name],initialConditions[experiment_ID]=A267)))</f>
        <v xml:space="preserve"> | </v>
      </c>
      <c r="C267" t="str">
        <v xml:space="preserve">0 | </v>
      </c>
      <c r="D267" t="str">
        <v xml:space="preserve">0 | </v>
      </c>
      <c r="E267" t="str">
        <v xml:space="preserve">0 | </v>
      </c>
      <c r="F267" t="str">
        <v xml:space="preserve">0 | </v>
      </c>
      <c r="G267" t="str">
        <v xml:space="preserve">0 | </v>
      </c>
      <c r="H267" t="str">
        <v xml:space="preserve">0 | </v>
      </c>
      <c r="I267" t="str">
        <v xml:space="preserve">0 | </v>
      </c>
      <c r="J267" t="str">
        <v xml:space="preserve">0 | </v>
      </c>
      <c r="K267" t="str">
        <v xml:space="preserve">0 | </v>
      </c>
      <c r="L267" t="str">
        <v xml:space="preserve">0 | </v>
      </c>
      <c r="M267" t="str">
        <v xml:space="preserve">0 | </v>
      </c>
      <c r="N267" t="str">
        <v xml:space="preserve">0 | </v>
      </c>
      <c r="O267" t="str">
        <v xml:space="preserve">0 | </v>
      </c>
      <c r="P267" t="str">
        <v xml:space="preserve">0 | </v>
      </c>
      <c r="Q267" t="str">
        <v xml:space="preserve">0 | </v>
      </c>
      <c r="R267" t="str">
        <v xml:space="preserve">0 | </v>
      </c>
      <c r="S267" t="str">
        <v xml:space="preserve">0 | </v>
      </c>
      <c r="T267" t="str">
        <v xml:space="preserve">0 | </v>
      </c>
      <c r="U267" t="str">
        <v xml:space="preserve">0 | </v>
      </c>
      <c r="V267" t="str">
        <v xml:space="preserve">0 | </v>
      </c>
      <c r="W267" t="str">
        <v xml:space="preserve">0 | </v>
      </c>
      <c r="X267" t="str">
        <v xml:space="preserve">0 | </v>
      </c>
      <c r="Y267" t="str">
        <v xml:space="preserve">0 | </v>
      </c>
      <c r="Z267" t="str">
        <v xml:space="preserve">0 | </v>
      </c>
      <c r="AA267" t="str">
        <v xml:space="preserve">0 | </v>
      </c>
      <c r="AB267" t="str">
        <v xml:space="preserve">0 | </v>
      </c>
      <c r="AC267" t="str">
        <v xml:space="preserve">0 | </v>
      </c>
      <c r="AD267" t="str">
        <v xml:space="preserve">0 | </v>
      </c>
      <c r="AE267" t="str">
        <v xml:space="preserve">0 | </v>
      </c>
      <c r="AF267" t="str">
        <v xml:space="preserve">0 | </v>
      </c>
      <c r="AG267" t="str">
        <v xml:space="preserve">0 | </v>
      </c>
      <c r="AH267" t="str">
        <v xml:space="preserve">0 | </v>
      </c>
      <c r="AI267" t="str">
        <v xml:space="preserve">0 | </v>
      </c>
      <c r="AJ267" t="str">
        <v xml:space="preserve">0 | </v>
      </c>
      <c r="AK267" t="str">
        <v xml:space="preserve">0 | </v>
      </c>
      <c r="AL267" t="str">
        <v xml:space="preserve">0 | </v>
      </c>
      <c r="AM267" t="str">
        <v xml:space="preserve">0 | </v>
      </c>
      <c r="AN267" t="str">
        <v xml:space="preserve">0 | </v>
      </c>
      <c r="AO267" t="str">
        <v xml:space="preserve">0 | </v>
      </c>
      <c r="AP267" t="str">
        <v xml:space="preserve">0 | </v>
      </c>
      <c r="AQ267" t="str">
        <v xml:space="preserve">0 | </v>
      </c>
      <c r="AR267" t="str">
        <v xml:space="preserve">0 | </v>
      </c>
      <c r="AS267" t="str">
        <v xml:space="preserve">0 | </v>
      </c>
      <c r="AT267" t="str">
        <v xml:space="preserve">0 | </v>
      </c>
      <c r="AU267" t="str">
        <v xml:space="preserve">0 | </v>
      </c>
      <c r="AV267" t="str">
        <v xml:space="preserve">0 | </v>
      </c>
      <c r="AW267" t="str">
        <v xml:space="preserve">0 | </v>
      </c>
      <c r="AX267" t="str">
        <v xml:space="preserve">0 | </v>
      </c>
      <c r="AY267" t="str">
        <v xml:space="preserve">0 | </v>
      </c>
      <c r="AZ267" t="str">
        <v xml:space="preserve">0 | </v>
      </c>
      <c r="BA267" t="str">
        <v xml:space="preserve">0 | </v>
      </c>
      <c r="BB267" t="str">
        <v xml:space="preserve">0 | </v>
      </c>
      <c r="BC267" t="str">
        <v xml:space="preserve">0 | </v>
      </c>
      <c r="BD267" t="str">
        <v xml:space="preserve">0 | </v>
      </c>
      <c r="BE267" t="str">
        <v xml:space="preserve">0 | </v>
      </c>
      <c r="BF267" t="str">
        <v xml:space="preserve">0 | </v>
      </c>
      <c r="BG267" t="str">
        <v xml:space="preserve">0 | </v>
      </c>
      <c r="BH267" t="str">
        <v xml:space="preserve">0 | </v>
      </c>
      <c r="BI267" t="str">
        <v xml:space="preserve">0 | </v>
      </c>
      <c r="BJ267" t="str">
        <v xml:space="preserve">0 | </v>
      </c>
      <c r="BK267" t="str">
        <v xml:space="preserve">0 | </v>
      </c>
      <c r="BL267" t="str">
        <v xml:space="preserve">0 | </v>
      </c>
      <c r="BM267" t="str">
        <v xml:space="preserve">0 | </v>
      </c>
      <c r="BN267" t="str">
        <v xml:space="preserve">0 | </v>
      </c>
      <c r="BO267" t="str">
        <v xml:space="preserve">0 | </v>
      </c>
      <c r="BP267" t="str">
        <v xml:space="preserve">0 | </v>
      </c>
      <c r="BQ267" t="str">
        <v xml:space="preserve">0 | </v>
      </c>
      <c r="BR267" t="str">
        <v xml:space="preserve">0 | </v>
      </c>
      <c r="BS267" t="str">
        <v xml:space="preserve">0 | </v>
      </c>
      <c r="BT267" t="str">
        <v xml:space="preserve">0 | </v>
      </c>
      <c r="BU267" t="str">
        <v xml:space="preserve">0 | </v>
      </c>
      <c r="BV267" t="str">
        <v xml:space="preserve">0 | </v>
      </c>
      <c r="BW267" t="str">
        <v xml:space="preserve">0 | </v>
      </c>
      <c r="BX267" t="str">
        <v xml:space="preserve">0 | </v>
      </c>
      <c r="BY267" t="str">
        <v xml:space="preserve">0 | </v>
      </c>
      <c r="BZ267" t="str">
        <v xml:space="preserve">0 | </v>
      </c>
      <c r="CA267" t="str">
        <v xml:space="preserve">0 | </v>
      </c>
      <c r="CB267" t="str">
        <v xml:space="preserve">0 | </v>
      </c>
      <c r="CC267" t="str">
        <v xml:space="preserve">0 | </v>
      </c>
      <c r="CD267" t="str">
        <v xml:space="preserve">0 | </v>
      </c>
      <c r="CE267" t="str">
        <v xml:space="preserve">0 | </v>
      </c>
      <c r="CF267" t="str">
        <v xml:space="preserve">0 | </v>
      </c>
      <c r="CG267" t="str">
        <v xml:space="preserve">0 | </v>
      </c>
      <c r="CH267" t="str">
        <v xml:space="preserve">0 | </v>
      </c>
      <c r="CI267" t="str">
        <v xml:space="preserve">0 | </v>
      </c>
      <c r="CJ267" t="str">
        <v xml:space="preserve">0 | </v>
      </c>
      <c r="CK267" t="str">
        <v xml:space="preserve">0 | </v>
      </c>
      <c r="CL267" t="str">
        <v xml:space="preserve">0 | </v>
      </c>
      <c r="CM267" t="str">
        <v xml:space="preserve">0 | </v>
      </c>
      <c r="CN267" t="str">
        <v xml:space="preserve">0 | </v>
      </c>
      <c r="CO267" t="str">
        <v xml:space="preserve">0 | </v>
      </c>
      <c r="CP267" t="str">
        <v xml:space="preserve">0 | </v>
      </c>
      <c r="CQ267" t="str">
        <v xml:space="preserve">0 | </v>
      </c>
      <c r="CR267" t="str">
        <v xml:space="preserve">0 | </v>
      </c>
      <c r="CS267" t="str">
        <v xml:space="preserve">0 | </v>
      </c>
      <c r="CT267" t="str">
        <v xml:space="preserve">0 | </v>
      </c>
      <c r="CU267" t="str">
        <v xml:space="preserve">0 | </v>
      </c>
      <c r="CV267" t="str">
        <v xml:space="preserve">0 | </v>
      </c>
      <c r="CW267" t="str">
        <v xml:space="preserve">0 | </v>
      </c>
      <c r="CX267" t="str">
        <v xml:space="preserve">0 | </v>
      </c>
      <c r="DQ267" cm="1">
        <f t="array" ref="DQ267:HM267">TRANSPOSE(_xlfn._xlws.SORT(_xlfn._xlws.FILTER(initialConditions[initial_conditions_level],initialConditions[experiment_ID]=A267)))</f>
        <v>0</v>
      </c>
      <c r="DR267">
        <v>0</v>
      </c>
      <c r="DS267">
        <v>0</v>
      </c>
      <c r="DT267">
        <v>0</v>
      </c>
      <c r="DU267">
        <v>0</v>
      </c>
      <c r="DV267">
        <v>0</v>
      </c>
      <c r="DW267">
        <v>0</v>
      </c>
      <c r="DX267">
        <v>0</v>
      </c>
      <c r="DY267">
        <v>0</v>
      </c>
      <c r="DZ267">
        <v>0</v>
      </c>
      <c r="EA267">
        <v>0</v>
      </c>
      <c r="EB267">
        <v>0</v>
      </c>
      <c r="EC267">
        <v>0</v>
      </c>
      <c r="ED267">
        <v>0</v>
      </c>
      <c r="EE267">
        <v>0</v>
      </c>
      <c r="EF267">
        <v>0</v>
      </c>
      <c r="EG267">
        <v>0</v>
      </c>
      <c r="EH267">
        <v>0</v>
      </c>
      <c r="EI267">
        <v>0</v>
      </c>
      <c r="EJ267">
        <v>0</v>
      </c>
      <c r="EK267">
        <v>0</v>
      </c>
      <c r="EL267">
        <v>0</v>
      </c>
      <c r="EM267">
        <v>0</v>
      </c>
      <c r="EN267">
        <v>0</v>
      </c>
      <c r="EO267">
        <v>0</v>
      </c>
      <c r="EP267">
        <v>0</v>
      </c>
      <c r="EQ267">
        <v>0</v>
      </c>
      <c r="ER267">
        <v>0</v>
      </c>
      <c r="ES267">
        <v>0</v>
      </c>
      <c r="ET267">
        <v>0</v>
      </c>
      <c r="EU267">
        <v>0</v>
      </c>
      <c r="EV267">
        <v>0</v>
      </c>
      <c r="EW267">
        <v>0</v>
      </c>
      <c r="EX267">
        <v>0</v>
      </c>
      <c r="EY267">
        <v>0</v>
      </c>
      <c r="EZ267">
        <v>0</v>
      </c>
      <c r="FA267">
        <v>0</v>
      </c>
      <c r="FB267">
        <v>0</v>
      </c>
      <c r="FC267">
        <v>0</v>
      </c>
      <c r="FD267">
        <v>0</v>
      </c>
      <c r="FE267">
        <v>0</v>
      </c>
      <c r="FF267">
        <v>0</v>
      </c>
      <c r="FG267">
        <v>0</v>
      </c>
      <c r="FH267">
        <v>0</v>
      </c>
      <c r="FI267">
        <v>0</v>
      </c>
      <c r="FJ267">
        <v>0</v>
      </c>
      <c r="FK267">
        <v>0</v>
      </c>
      <c r="FL267">
        <v>0</v>
      </c>
      <c r="FM267">
        <v>0</v>
      </c>
      <c r="FN267">
        <v>0</v>
      </c>
      <c r="FO267">
        <v>0</v>
      </c>
      <c r="FP267">
        <v>0</v>
      </c>
      <c r="FQ267">
        <v>0</v>
      </c>
      <c r="FR267">
        <v>0</v>
      </c>
      <c r="FS267">
        <v>0</v>
      </c>
      <c r="FT267">
        <v>0</v>
      </c>
      <c r="FU267">
        <v>0</v>
      </c>
      <c r="FV267">
        <v>0</v>
      </c>
      <c r="FW267">
        <v>0</v>
      </c>
      <c r="FX267">
        <v>0</v>
      </c>
      <c r="FY267">
        <v>0</v>
      </c>
      <c r="FZ267">
        <v>0</v>
      </c>
      <c r="GA267">
        <v>0</v>
      </c>
      <c r="GB267">
        <v>0</v>
      </c>
      <c r="GC267">
        <v>0</v>
      </c>
      <c r="GD267">
        <v>0</v>
      </c>
      <c r="GE267">
        <v>0</v>
      </c>
      <c r="GF267">
        <v>0</v>
      </c>
      <c r="GG267">
        <v>0</v>
      </c>
      <c r="GH267">
        <v>0</v>
      </c>
      <c r="GI267">
        <v>0</v>
      </c>
      <c r="GJ267">
        <v>0</v>
      </c>
      <c r="GK267">
        <v>0</v>
      </c>
      <c r="GL267">
        <v>0</v>
      </c>
      <c r="GM267">
        <v>0</v>
      </c>
      <c r="GN267">
        <v>0</v>
      </c>
      <c r="GO267">
        <v>0</v>
      </c>
      <c r="GP267">
        <v>0</v>
      </c>
      <c r="GQ267">
        <v>0</v>
      </c>
      <c r="GR267">
        <v>0</v>
      </c>
      <c r="GS267">
        <v>0</v>
      </c>
      <c r="GT267">
        <v>0</v>
      </c>
      <c r="GU267">
        <v>0</v>
      </c>
      <c r="GV267">
        <v>0</v>
      </c>
      <c r="GW267">
        <v>0</v>
      </c>
      <c r="GX267">
        <v>0</v>
      </c>
      <c r="GY267">
        <v>0</v>
      </c>
      <c r="GZ267">
        <v>0</v>
      </c>
      <c r="HA267">
        <v>0</v>
      </c>
      <c r="HB267">
        <v>0</v>
      </c>
      <c r="HC267">
        <v>0</v>
      </c>
      <c r="HD267">
        <v>0</v>
      </c>
      <c r="HE267">
        <v>0</v>
      </c>
      <c r="HF267">
        <v>0</v>
      </c>
      <c r="HG267">
        <v>0</v>
      </c>
      <c r="HH267">
        <v>0</v>
      </c>
      <c r="HI267">
        <v>0</v>
      </c>
      <c r="HJ267">
        <v>0</v>
      </c>
      <c r="HK267">
        <v>0</v>
      </c>
      <c r="HL267">
        <v>0</v>
      </c>
      <c r="HM267" t="str">
        <v/>
      </c>
    </row>
    <row r="268" spans="2:221" x14ac:dyDescent="0.35">
      <c r="B268" t="str" cm="1">
        <f t="array" ref="B268:CX268">TRANSPOSE(_xlfn._xlws.SORT(_xlfn._xlws.FILTER(initialConditions[initial_conditions_level]&amp;" | "&amp;initialConditions[initial_conditions_name],initialConditions[experiment_ID]=A268)))</f>
        <v xml:space="preserve"> | </v>
      </c>
      <c r="C268" t="str">
        <v xml:space="preserve">0 | </v>
      </c>
      <c r="D268" t="str">
        <v xml:space="preserve">0 | </v>
      </c>
      <c r="E268" t="str">
        <v xml:space="preserve">0 | </v>
      </c>
      <c r="F268" t="str">
        <v xml:space="preserve">0 | </v>
      </c>
      <c r="G268" t="str">
        <v xml:space="preserve">0 | </v>
      </c>
      <c r="H268" t="str">
        <v xml:space="preserve">0 | </v>
      </c>
      <c r="I268" t="str">
        <v xml:space="preserve">0 | </v>
      </c>
      <c r="J268" t="str">
        <v xml:space="preserve">0 | </v>
      </c>
      <c r="K268" t="str">
        <v xml:space="preserve">0 | </v>
      </c>
      <c r="L268" t="str">
        <v xml:space="preserve">0 | </v>
      </c>
      <c r="M268" t="str">
        <v xml:space="preserve">0 | </v>
      </c>
      <c r="N268" t="str">
        <v xml:space="preserve">0 | </v>
      </c>
      <c r="O268" t="str">
        <v xml:space="preserve">0 | </v>
      </c>
      <c r="P268" t="str">
        <v xml:space="preserve">0 | </v>
      </c>
      <c r="Q268" t="str">
        <v xml:space="preserve">0 | </v>
      </c>
      <c r="R268" t="str">
        <v xml:space="preserve">0 | </v>
      </c>
      <c r="S268" t="str">
        <v xml:space="preserve">0 | </v>
      </c>
      <c r="T268" t="str">
        <v xml:space="preserve">0 | </v>
      </c>
      <c r="U268" t="str">
        <v xml:space="preserve">0 | </v>
      </c>
      <c r="V268" t="str">
        <v xml:space="preserve">0 | </v>
      </c>
      <c r="W268" t="str">
        <v xml:space="preserve">0 | </v>
      </c>
      <c r="X268" t="str">
        <v xml:space="preserve">0 | </v>
      </c>
      <c r="Y268" t="str">
        <v xml:space="preserve">0 | </v>
      </c>
      <c r="Z268" t="str">
        <v xml:space="preserve">0 | </v>
      </c>
      <c r="AA268" t="str">
        <v xml:space="preserve">0 | </v>
      </c>
      <c r="AB268" t="str">
        <v xml:space="preserve">0 | </v>
      </c>
      <c r="AC268" t="str">
        <v xml:space="preserve">0 | </v>
      </c>
      <c r="AD268" t="str">
        <v xml:space="preserve">0 | </v>
      </c>
      <c r="AE268" t="str">
        <v xml:space="preserve">0 | </v>
      </c>
      <c r="AF268" t="str">
        <v xml:space="preserve">0 | </v>
      </c>
      <c r="AG268" t="str">
        <v xml:space="preserve">0 | </v>
      </c>
      <c r="AH268" t="str">
        <v xml:space="preserve">0 | </v>
      </c>
      <c r="AI268" t="str">
        <v xml:space="preserve">0 | </v>
      </c>
      <c r="AJ268" t="str">
        <v xml:space="preserve">0 | </v>
      </c>
      <c r="AK268" t="str">
        <v xml:space="preserve">0 | </v>
      </c>
      <c r="AL268" t="str">
        <v xml:space="preserve">0 | </v>
      </c>
      <c r="AM268" t="str">
        <v xml:space="preserve">0 | </v>
      </c>
      <c r="AN268" t="str">
        <v xml:space="preserve">0 | </v>
      </c>
      <c r="AO268" t="str">
        <v xml:space="preserve">0 | </v>
      </c>
      <c r="AP268" t="str">
        <v xml:space="preserve">0 | </v>
      </c>
      <c r="AQ268" t="str">
        <v xml:space="preserve">0 | </v>
      </c>
      <c r="AR268" t="str">
        <v xml:space="preserve">0 | </v>
      </c>
      <c r="AS268" t="str">
        <v xml:space="preserve">0 | </v>
      </c>
      <c r="AT268" t="str">
        <v xml:space="preserve">0 | </v>
      </c>
      <c r="AU268" t="str">
        <v xml:space="preserve">0 | </v>
      </c>
      <c r="AV268" t="str">
        <v xml:space="preserve">0 | </v>
      </c>
      <c r="AW268" t="str">
        <v xml:space="preserve">0 | </v>
      </c>
      <c r="AX268" t="str">
        <v xml:space="preserve">0 | </v>
      </c>
      <c r="AY268" t="str">
        <v xml:space="preserve">0 | </v>
      </c>
      <c r="AZ268" t="str">
        <v xml:space="preserve">0 | </v>
      </c>
      <c r="BA268" t="str">
        <v xml:space="preserve">0 | </v>
      </c>
      <c r="BB268" t="str">
        <v xml:space="preserve">0 | </v>
      </c>
      <c r="BC268" t="str">
        <v xml:space="preserve">0 | </v>
      </c>
      <c r="BD268" t="str">
        <v xml:space="preserve">0 | </v>
      </c>
      <c r="BE268" t="str">
        <v xml:space="preserve">0 | </v>
      </c>
      <c r="BF268" t="str">
        <v xml:space="preserve">0 | </v>
      </c>
      <c r="BG268" t="str">
        <v xml:space="preserve">0 | </v>
      </c>
      <c r="BH268" t="str">
        <v xml:space="preserve">0 | </v>
      </c>
      <c r="BI268" t="str">
        <v xml:space="preserve">0 | </v>
      </c>
      <c r="BJ268" t="str">
        <v xml:space="preserve">0 | </v>
      </c>
      <c r="BK268" t="str">
        <v xml:space="preserve">0 | </v>
      </c>
      <c r="BL268" t="str">
        <v xml:space="preserve">0 | </v>
      </c>
      <c r="BM268" t="str">
        <v xml:space="preserve">0 | </v>
      </c>
      <c r="BN268" t="str">
        <v xml:space="preserve">0 | </v>
      </c>
      <c r="BO268" t="str">
        <v xml:space="preserve">0 | </v>
      </c>
      <c r="BP268" t="str">
        <v xml:space="preserve">0 | </v>
      </c>
      <c r="BQ268" t="str">
        <v xml:space="preserve">0 | </v>
      </c>
      <c r="BR268" t="str">
        <v xml:space="preserve">0 | </v>
      </c>
      <c r="BS268" t="str">
        <v xml:space="preserve">0 | </v>
      </c>
      <c r="BT268" t="str">
        <v xml:space="preserve">0 | </v>
      </c>
      <c r="BU268" t="str">
        <v xml:space="preserve">0 | </v>
      </c>
      <c r="BV268" t="str">
        <v xml:space="preserve">0 | </v>
      </c>
      <c r="BW268" t="str">
        <v xml:space="preserve">0 | </v>
      </c>
      <c r="BX268" t="str">
        <v xml:space="preserve">0 | </v>
      </c>
      <c r="BY268" t="str">
        <v xml:space="preserve">0 | </v>
      </c>
      <c r="BZ268" t="str">
        <v xml:space="preserve">0 | </v>
      </c>
      <c r="CA268" t="str">
        <v xml:space="preserve">0 | </v>
      </c>
      <c r="CB268" t="str">
        <v xml:space="preserve">0 | </v>
      </c>
      <c r="CC268" t="str">
        <v xml:space="preserve">0 | </v>
      </c>
      <c r="CD268" t="str">
        <v xml:space="preserve">0 | </v>
      </c>
      <c r="CE268" t="str">
        <v xml:space="preserve">0 | </v>
      </c>
      <c r="CF268" t="str">
        <v xml:space="preserve">0 | </v>
      </c>
      <c r="CG268" t="str">
        <v xml:space="preserve">0 | </v>
      </c>
      <c r="CH268" t="str">
        <v xml:space="preserve">0 | </v>
      </c>
      <c r="CI268" t="str">
        <v xml:space="preserve">0 | </v>
      </c>
      <c r="CJ268" t="str">
        <v xml:space="preserve">0 | </v>
      </c>
      <c r="CK268" t="str">
        <v xml:space="preserve">0 | </v>
      </c>
      <c r="CL268" t="str">
        <v xml:space="preserve">0 | </v>
      </c>
      <c r="CM268" t="str">
        <v xml:space="preserve">0 | </v>
      </c>
      <c r="CN268" t="str">
        <v xml:space="preserve">0 | </v>
      </c>
      <c r="CO268" t="str">
        <v xml:space="preserve">0 | </v>
      </c>
      <c r="CP268" t="str">
        <v xml:space="preserve">0 | </v>
      </c>
      <c r="CQ268" t="str">
        <v xml:space="preserve">0 | </v>
      </c>
      <c r="CR268" t="str">
        <v xml:space="preserve">0 | </v>
      </c>
      <c r="CS268" t="str">
        <v xml:space="preserve">0 | </v>
      </c>
      <c r="CT268" t="str">
        <v xml:space="preserve">0 | </v>
      </c>
      <c r="CU268" t="str">
        <v xml:space="preserve">0 | </v>
      </c>
      <c r="CV268" t="str">
        <v xml:space="preserve">0 | </v>
      </c>
      <c r="CW268" t="str">
        <v xml:space="preserve">0 | </v>
      </c>
      <c r="CX268" t="str">
        <v xml:space="preserve">0 | </v>
      </c>
      <c r="DQ268" cm="1">
        <f t="array" ref="DQ268:HM268">TRANSPOSE(_xlfn._xlws.SORT(_xlfn._xlws.FILTER(initialConditions[initial_conditions_level],initialConditions[experiment_ID]=A268)))</f>
        <v>0</v>
      </c>
      <c r="DR268">
        <v>0</v>
      </c>
      <c r="DS268">
        <v>0</v>
      </c>
      <c r="DT268">
        <v>0</v>
      </c>
      <c r="DU268">
        <v>0</v>
      </c>
      <c r="DV268">
        <v>0</v>
      </c>
      <c r="DW268">
        <v>0</v>
      </c>
      <c r="DX268">
        <v>0</v>
      </c>
      <c r="DY268">
        <v>0</v>
      </c>
      <c r="DZ268">
        <v>0</v>
      </c>
      <c r="EA268">
        <v>0</v>
      </c>
      <c r="EB268">
        <v>0</v>
      </c>
      <c r="EC268">
        <v>0</v>
      </c>
      <c r="ED268">
        <v>0</v>
      </c>
      <c r="EE268">
        <v>0</v>
      </c>
      <c r="EF268">
        <v>0</v>
      </c>
      <c r="EG268">
        <v>0</v>
      </c>
      <c r="EH268">
        <v>0</v>
      </c>
      <c r="EI268">
        <v>0</v>
      </c>
      <c r="EJ268">
        <v>0</v>
      </c>
      <c r="EK268">
        <v>0</v>
      </c>
      <c r="EL268">
        <v>0</v>
      </c>
      <c r="EM268">
        <v>0</v>
      </c>
      <c r="EN268">
        <v>0</v>
      </c>
      <c r="EO268">
        <v>0</v>
      </c>
      <c r="EP268">
        <v>0</v>
      </c>
      <c r="EQ268">
        <v>0</v>
      </c>
      <c r="ER268">
        <v>0</v>
      </c>
      <c r="ES268">
        <v>0</v>
      </c>
      <c r="ET268">
        <v>0</v>
      </c>
      <c r="EU268">
        <v>0</v>
      </c>
      <c r="EV268">
        <v>0</v>
      </c>
      <c r="EW268">
        <v>0</v>
      </c>
      <c r="EX268">
        <v>0</v>
      </c>
      <c r="EY268">
        <v>0</v>
      </c>
      <c r="EZ268">
        <v>0</v>
      </c>
      <c r="FA268">
        <v>0</v>
      </c>
      <c r="FB268">
        <v>0</v>
      </c>
      <c r="FC268">
        <v>0</v>
      </c>
      <c r="FD268">
        <v>0</v>
      </c>
      <c r="FE268">
        <v>0</v>
      </c>
      <c r="FF268">
        <v>0</v>
      </c>
      <c r="FG268">
        <v>0</v>
      </c>
      <c r="FH268">
        <v>0</v>
      </c>
      <c r="FI268">
        <v>0</v>
      </c>
      <c r="FJ268">
        <v>0</v>
      </c>
      <c r="FK268">
        <v>0</v>
      </c>
      <c r="FL268">
        <v>0</v>
      </c>
      <c r="FM268">
        <v>0</v>
      </c>
      <c r="FN268">
        <v>0</v>
      </c>
      <c r="FO268">
        <v>0</v>
      </c>
      <c r="FP268">
        <v>0</v>
      </c>
      <c r="FQ268">
        <v>0</v>
      </c>
      <c r="FR268">
        <v>0</v>
      </c>
      <c r="FS268">
        <v>0</v>
      </c>
      <c r="FT268">
        <v>0</v>
      </c>
      <c r="FU268">
        <v>0</v>
      </c>
      <c r="FV268">
        <v>0</v>
      </c>
      <c r="FW268">
        <v>0</v>
      </c>
      <c r="FX268">
        <v>0</v>
      </c>
      <c r="FY268">
        <v>0</v>
      </c>
      <c r="FZ268">
        <v>0</v>
      </c>
      <c r="GA268">
        <v>0</v>
      </c>
      <c r="GB268">
        <v>0</v>
      </c>
      <c r="GC268">
        <v>0</v>
      </c>
      <c r="GD268">
        <v>0</v>
      </c>
      <c r="GE268">
        <v>0</v>
      </c>
      <c r="GF268">
        <v>0</v>
      </c>
      <c r="GG268">
        <v>0</v>
      </c>
      <c r="GH268">
        <v>0</v>
      </c>
      <c r="GI268">
        <v>0</v>
      </c>
      <c r="GJ268">
        <v>0</v>
      </c>
      <c r="GK268">
        <v>0</v>
      </c>
      <c r="GL268">
        <v>0</v>
      </c>
      <c r="GM268">
        <v>0</v>
      </c>
      <c r="GN268">
        <v>0</v>
      </c>
      <c r="GO268">
        <v>0</v>
      </c>
      <c r="GP268">
        <v>0</v>
      </c>
      <c r="GQ268">
        <v>0</v>
      </c>
      <c r="GR268">
        <v>0</v>
      </c>
      <c r="GS268">
        <v>0</v>
      </c>
      <c r="GT268">
        <v>0</v>
      </c>
      <c r="GU268">
        <v>0</v>
      </c>
      <c r="GV268">
        <v>0</v>
      </c>
      <c r="GW268">
        <v>0</v>
      </c>
      <c r="GX268">
        <v>0</v>
      </c>
      <c r="GY268">
        <v>0</v>
      </c>
      <c r="GZ268">
        <v>0</v>
      </c>
      <c r="HA268">
        <v>0</v>
      </c>
      <c r="HB268">
        <v>0</v>
      </c>
      <c r="HC268">
        <v>0</v>
      </c>
      <c r="HD268">
        <v>0</v>
      </c>
      <c r="HE268">
        <v>0</v>
      </c>
      <c r="HF268">
        <v>0</v>
      </c>
      <c r="HG268">
        <v>0</v>
      </c>
      <c r="HH268">
        <v>0</v>
      </c>
      <c r="HI268">
        <v>0</v>
      </c>
      <c r="HJ268">
        <v>0</v>
      </c>
      <c r="HK268">
        <v>0</v>
      </c>
      <c r="HL268">
        <v>0</v>
      </c>
      <c r="HM268" t="str">
        <v/>
      </c>
    </row>
    <row r="269" spans="2:221" x14ac:dyDescent="0.35">
      <c r="B269" t="str" cm="1">
        <f t="array" ref="B269:CX269">TRANSPOSE(_xlfn._xlws.SORT(_xlfn._xlws.FILTER(initialConditions[initial_conditions_level]&amp;" | "&amp;initialConditions[initial_conditions_name],initialConditions[experiment_ID]=A269)))</f>
        <v xml:space="preserve"> | </v>
      </c>
      <c r="C269" t="str">
        <v xml:space="preserve">0 | </v>
      </c>
      <c r="D269" t="str">
        <v xml:space="preserve">0 | </v>
      </c>
      <c r="E269" t="str">
        <v xml:space="preserve">0 | </v>
      </c>
      <c r="F269" t="str">
        <v xml:space="preserve">0 | </v>
      </c>
      <c r="G269" t="str">
        <v xml:space="preserve">0 | </v>
      </c>
      <c r="H269" t="str">
        <v xml:space="preserve">0 | </v>
      </c>
      <c r="I269" t="str">
        <v xml:space="preserve">0 | </v>
      </c>
      <c r="J269" t="str">
        <v xml:space="preserve">0 | </v>
      </c>
      <c r="K269" t="str">
        <v xml:space="preserve">0 | </v>
      </c>
      <c r="L269" t="str">
        <v xml:space="preserve">0 | </v>
      </c>
      <c r="M269" t="str">
        <v xml:space="preserve">0 | </v>
      </c>
      <c r="N269" t="str">
        <v xml:space="preserve">0 | </v>
      </c>
      <c r="O269" t="str">
        <v xml:space="preserve">0 | </v>
      </c>
      <c r="P269" t="str">
        <v xml:space="preserve">0 | </v>
      </c>
      <c r="Q269" t="str">
        <v xml:space="preserve">0 | </v>
      </c>
      <c r="R269" t="str">
        <v xml:space="preserve">0 | </v>
      </c>
      <c r="S269" t="str">
        <v xml:space="preserve">0 | </v>
      </c>
      <c r="T269" t="str">
        <v xml:space="preserve">0 | </v>
      </c>
      <c r="U269" t="str">
        <v xml:space="preserve">0 | </v>
      </c>
      <c r="V269" t="str">
        <v xml:space="preserve">0 | </v>
      </c>
      <c r="W269" t="str">
        <v xml:space="preserve">0 | </v>
      </c>
      <c r="X269" t="str">
        <v xml:space="preserve">0 | </v>
      </c>
      <c r="Y269" t="str">
        <v xml:space="preserve">0 | </v>
      </c>
      <c r="Z269" t="str">
        <v xml:space="preserve">0 | </v>
      </c>
      <c r="AA269" t="str">
        <v xml:space="preserve">0 | </v>
      </c>
      <c r="AB269" t="str">
        <v xml:space="preserve">0 | </v>
      </c>
      <c r="AC269" t="str">
        <v xml:space="preserve">0 | </v>
      </c>
      <c r="AD269" t="str">
        <v xml:space="preserve">0 | </v>
      </c>
      <c r="AE269" t="str">
        <v xml:space="preserve">0 | </v>
      </c>
      <c r="AF269" t="str">
        <v xml:space="preserve">0 | </v>
      </c>
      <c r="AG269" t="str">
        <v xml:space="preserve">0 | </v>
      </c>
      <c r="AH269" t="str">
        <v xml:space="preserve">0 | </v>
      </c>
      <c r="AI269" t="str">
        <v xml:space="preserve">0 | </v>
      </c>
      <c r="AJ269" t="str">
        <v xml:space="preserve">0 | </v>
      </c>
      <c r="AK269" t="str">
        <v xml:space="preserve">0 | </v>
      </c>
      <c r="AL269" t="str">
        <v xml:space="preserve">0 | </v>
      </c>
      <c r="AM269" t="str">
        <v xml:space="preserve">0 | </v>
      </c>
      <c r="AN269" t="str">
        <v xml:space="preserve">0 | </v>
      </c>
      <c r="AO269" t="str">
        <v xml:space="preserve">0 | </v>
      </c>
      <c r="AP269" t="str">
        <v xml:space="preserve">0 | </v>
      </c>
      <c r="AQ269" t="str">
        <v xml:space="preserve">0 | </v>
      </c>
      <c r="AR269" t="str">
        <v xml:space="preserve">0 | </v>
      </c>
      <c r="AS269" t="str">
        <v xml:space="preserve">0 | </v>
      </c>
      <c r="AT269" t="str">
        <v xml:space="preserve">0 | </v>
      </c>
      <c r="AU269" t="str">
        <v xml:space="preserve">0 | </v>
      </c>
      <c r="AV269" t="str">
        <v xml:space="preserve">0 | </v>
      </c>
      <c r="AW269" t="str">
        <v xml:space="preserve">0 | </v>
      </c>
      <c r="AX269" t="str">
        <v xml:space="preserve">0 | </v>
      </c>
      <c r="AY269" t="str">
        <v xml:space="preserve">0 | </v>
      </c>
      <c r="AZ269" t="str">
        <v xml:space="preserve">0 | </v>
      </c>
      <c r="BA269" t="str">
        <v xml:space="preserve">0 | </v>
      </c>
      <c r="BB269" t="str">
        <v xml:space="preserve">0 | </v>
      </c>
      <c r="BC269" t="str">
        <v xml:space="preserve">0 | </v>
      </c>
      <c r="BD269" t="str">
        <v xml:space="preserve">0 | </v>
      </c>
      <c r="BE269" t="str">
        <v xml:space="preserve">0 | </v>
      </c>
      <c r="BF269" t="str">
        <v xml:space="preserve">0 | </v>
      </c>
      <c r="BG269" t="str">
        <v xml:space="preserve">0 | </v>
      </c>
      <c r="BH269" t="str">
        <v xml:space="preserve">0 | </v>
      </c>
      <c r="BI269" t="str">
        <v xml:space="preserve">0 | </v>
      </c>
      <c r="BJ269" t="str">
        <v xml:space="preserve">0 | </v>
      </c>
      <c r="BK269" t="str">
        <v xml:space="preserve">0 | </v>
      </c>
      <c r="BL269" t="str">
        <v xml:space="preserve">0 | </v>
      </c>
      <c r="BM269" t="str">
        <v xml:space="preserve">0 | </v>
      </c>
      <c r="BN269" t="str">
        <v xml:space="preserve">0 | </v>
      </c>
      <c r="BO269" t="str">
        <v xml:space="preserve">0 | </v>
      </c>
      <c r="BP269" t="str">
        <v xml:space="preserve">0 | </v>
      </c>
      <c r="BQ269" t="str">
        <v xml:space="preserve">0 | </v>
      </c>
      <c r="BR269" t="str">
        <v xml:space="preserve">0 | </v>
      </c>
      <c r="BS269" t="str">
        <v xml:space="preserve">0 | </v>
      </c>
      <c r="BT269" t="str">
        <v xml:space="preserve">0 | </v>
      </c>
      <c r="BU269" t="str">
        <v xml:space="preserve">0 | </v>
      </c>
      <c r="BV269" t="str">
        <v xml:space="preserve">0 | </v>
      </c>
      <c r="BW269" t="str">
        <v xml:space="preserve">0 | </v>
      </c>
      <c r="BX269" t="str">
        <v xml:space="preserve">0 | </v>
      </c>
      <c r="BY269" t="str">
        <v xml:space="preserve">0 | </v>
      </c>
      <c r="BZ269" t="str">
        <v xml:space="preserve">0 | </v>
      </c>
      <c r="CA269" t="str">
        <v xml:space="preserve">0 | </v>
      </c>
      <c r="CB269" t="str">
        <v xml:space="preserve">0 | </v>
      </c>
      <c r="CC269" t="str">
        <v xml:space="preserve">0 | </v>
      </c>
      <c r="CD269" t="str">
        <v xml:space="preserve">0 | </v>
      </c>
      <c r="CE269" t="str">
        <v xml:space="preserve">0 | </v>
      </c>
      <c r="CF269" t="str">
        <v xml:space="preserve">0 | </v>
      </c>
      <c r="CG269" t="str">
        <v xml:space="preserve">0 | </v>
      </c>
      <c r="CH269" t="str">
        <v xml:space="preserve">0 | </v>
      </c>
      <c r="CI269" t="str">
        <v xml:space="preserve">0 | </v>
      </c>
      <c r="CJ269" t="str">
        <v xml:space="preserve">0 | </v>
      </c>
      <c r="CK269" t="str">
        <v xml:space="preserve">0 | </v>
      </c>
      <c r="CL269" t="str">
        <v xml:space="preserve">0 | </v>
      </c>
      <c r="CM269" t="str">
        <v xml:space="preserve">0 | </v>
      </c>
      <c r="CN269" t="str">
        <v xml:space="preserve">0 | </v>
      </c>
      <c r="CO269" t="str">
        <v xml:space="preserve">0 | </v>
      </c>
      <c r="CP269" t="str">
        <v xml:space="preserve">0 | </v>
      </c>
      <c r="CQ269" t="str">
        <v xml:space="preserve">0 | </v>
      </c>
      <c r="CR269" t="str">
        <v xml:space="preserve">0 | </v>
      </c>
      <c r="CS269" t="str">
        <v xml:space="preserve">0 | </v>
      </c>
      <c r="CT269" t="str">
        <v xml:space="preserve">0 | </v>
      </c>
      <c r="CU269" t="str">
        <v xml:space="preserve">0 | </v>
      </c>
      <c r="CV269" t="str">
        <v xml:space="preserve">0 | </v>
      </c>
      <c r="CW269" t="str">
        <v xml:space="preserve">0 | </v>
      </c>
      <c r="CX269" t="str">
        <v xml:space="preserve">0 | </v>
      </c>
      <c r="DQ269" cm="1">
        <f t="array" ref="DQ269:HM269">TRANSPOSE(_xlfn._xlws.SORT(_xlfn._xlws.FILTER(initialConditions[initial_conditions_level],initialConditions[experiment_ID]=A269)))</f>
        <v>0</v>
      </c>
      <c r="DR269">
        <v>0</v>
      </c>
      <c r="DS269">
        <v>0</v>
      </c>
      <c r="DT269">
        <v>0</v>
      </c>
      <c r="DU269">
        <v>0</v>
      </c>
      <c r="DV269">
        <v>0</v>
      </c>
      <c r="DW269">
        <v>0</v>
      </c>
      <c r="DX269">
        <v>0</v>
      </c>
      <c r="DY269">
        <v>0</v>
      </c>
      <c r="DZ269">
        <v>0</v>
      </c>
      <c r="EA269">
        <v>0</v>
      </c>
      <c r="EB269">
        <v>0</v>
      </c>
      <c r="EC269">
        <v>0</v>
      </c>
      <c r="ED269">
        <v>0</v>
      </c>
      <c r="EE269">
        <v>0</v>
      </c>
      <c r="EF269">
        <v>0</v>
      </c>
      <c r="EG269">
        <v>0</v>
      </c>
      <c r="EH269">
        <v>0</v>
      </c>
      <c r="EI269">
        <v>0</v>
      </c>
      <c r="EJ269">
        <v>0</v>
      </c>
      <c r="EK269">
        <v>0</v>
      </c>
      <c r="EL269">
        <v>0</v>
      </c>
      <c r="EM269">
        <v>0</v>
      </c>
      <c r="EN269">
        <v>0</v>
      </c>
      <c r="EO269">
        <v>0</v>
      </c>
      <c r="EP269">
        <v>0</v>
      </c>
      <c r="EQ269">
        <v>0</v>
      </c>
      <c r="ER269">
        <v>0</v>
      </c>
      <c r="ES269">
        <v>0</v>
      </c>
      <c r="ET269">
        <v>0</v>
      </c>
      <c r="EU269">
        <v>0</v>
      </c>
      <c r="EV269">
        <v>0</v>
      </c>
      <c r="EW269">
        <v>0</v>
      </c>
      <c r="EX269">
        <v>0</v>
      </c>
      <c r="EY269">
        <v>0</v>
      </c>
      <c r="EZ269">
        <v>0</v>
      </c>
      <c r="FA269">
        <v>0</v>
      </c>
      <c r="FB269">
        <v>0</v>
      </c>
      <c r="FC269">
        <v>0</v>
      </c>
      <c r="FD269">
        <v>0</v>
      </c>
      <c r="FE269">
        <v>0</v>
      </c>
      <c r="FF269">
        <v>0</v>
      </c>
      <c r="FG269">
        <v>0</v>
      </c>
      <c r="FH269">
        <v>0</v>
      </c>
      <c r="FI269">
        <v>0</v>
      </c>
      <c r="FJ269">
        <v>0</v>
      </c>
      <c r="FK269">
        <v>0</v>
      </c>
      <c r="FL269">
        <v>0</v>
      </c>
      <c r="FM269">
        <v>0</v>
      </c>
      <c r="FN269">
        <v>0</v>
      </c>
      <c r="FO269">
        <v>0</v>
      </c>
      <c r="FP269">
        <v>0</v>
      </c>
      <c r="FQ269">
        <v>0</v>
      </c>
      <c r="FR269">
        <v>0</v>
      </c>
      <c r="FS269">
        <v>0</v>
      </c>
      <c r="FT269">
        <v>0</v>
      </c>
      <c r="FU269">
        <v>0</v>
      </c>
      <c r="FV269">
        <v>0</v>
      </c>
      <c r="FW269">
        <v>0</v>
      </c>
      <c r="FX269">
        <v>0</v>
      </c>
      <c r="FY269">
        <v>0</v>
      </c>
      <c r="FZ269">
        <v>0</v>
      </c>
      <c r="GA269">
        <v>0</v>
      </c>
      <c r="GB269">
        <v>0</v>
      </c>
      <c r="GC269">
        <v>0</v>
      </c>
      <c r="GD269">
        <v>0</v>
      </c>
      <c r="GE269">
        <v>0</v>
      </c>
      <c r="GF269">
        <v>0</v>
      </c>
      <c r="GG269">
        <v>0</v>
      </c>
      <c r="GH269">
        <v>0</v>
      </c>
      <c r="GI269">
        <v>0</v>
      </c>
      <c r="GJ269">
        <v>0</v>
      </c>
      <c r="GK269">
        <v>0</v>
      </c>
      <c r="GL269">
        <v>0</v>
      </c>
      <c r="GM269">
        <v>0</v>
      </c>
      <c r="GN269">
        <v>0</v>
      </c>
      <c r="GO269">
        <v>0</v>
      </c>
      <c r="GP269">
        <v>0</v>
      </c>
      <c r="GQ269">
        <v>0</v>
      </c>
      <c r="GR269">
        <v>0</v>
      </c>
      <c r="GS269">
        <v>0</v>
      </c>
      <c r="GT269">
        <v>0</v>
      </c>
      <c r="GU269">
        <v>0</v>
      </c>
      <c r="GV269">
        <v>0</v>
      </c>
      <c r="GW269">
        <v>0</v>
      </c>
      <c r="GX269">
        <v>0</v>
      </c>
      <c r="GY269">
        <v>0</v>
      </c>
      <c r="GZ269">
        <v>0</v>
      </c>
      <c r="HA269">
        <v>0</v>
      </c>
      <c r="HB269">
        <v>0</v>
      </c>
      <c r="HC269">
        <v>0</v>
      </c>
      <c r="HD269">
        <v>0</v>
      </c>
      <c r="HE269">
        <v>0</v>
      </c>
      <c r="HF269">
        <v>0</v>
      </c>
      <c r="HG269">
        <v>0</v>
      </c>
      <c r="HH269">
        <v>0</v>
      </c>
      <c r="HI269">
        <v>0</v>
      </c>
      <c r="HJ269">
        <v>0</v>
      </c>
      <c r="HK269">
        <v>0</v>
      </c>
      <c r="HL269">
        <v>0</v>
      </c>
      <c r="HM269" t="str">
        <v/>
      </c>
    </row>
    <row r="270" spans="2:221" x14ac:dyDescent="0.35">
      <c r="B270" t="str" cm="1">
        <f t="array" ref="B270:CX270">TRANSPOSE(_xlfn._xlws.SORT(_xlfn._xlws.FILTER(initialConditions[initial_conditions_level]&amp;" | "&amp;initialConditions[initial_conditions_name],initialConditions[experiment_ID]=A270)))</f>
        <v xml:space="preserve"> | </v>
      </c>
      <c r="C270" t="str">
        <v xml:space="preserve">0 | </v>
      </c>
      <c r="D270" t="str">
        <v xml:space="preserve">0 | </v>
      </c>
      <c r="E270" t="str">
        <v xml:space="preserve">0 | </v>
      </c>
      <c r="F270" t="str">
        <v xml:space="preserve">0 | </v>
      </c>
      <c r="G270" t="str">
        <v xml:space="preserve">0 | </v>
      </c>
      <c r="H270" t="str">
        <v xml:space="preserve">0 | </v>
      </c>
      <c r="I270" t="str">
        <v xml:space="preserve">0 | </v>
      </c>
      <c r="J270" t="str">
        <v xml:space="preserve">0 | </v>
      </c>
      <c r="K270" t="str">
        <v xml:space="preserve">0 | </v>
      </c>
      <c r="L270" t="str">
        <v xml:space="preserve">0 | </v>
      </c>
      <c r="M270" t="str">
        <v xml:space="preserve">0 | </v>
      </c>
      <c r="N270" t="str">
        <v xml:space="preserve">0 | </v>
      </c>
      <c r="O270" t="str">
        <v xml:space="preserve">0 | </v>
      </c>
      <c r="P270" t="str">
        <v xml:space="preserve">0 | </v>
      </c>
      <c r="Q270" t="str">
        <v xml:space="preserve">0 | </v>
      </c>
      <c r="R270" t="str">
        <v xml:space="preserve">0 | </v>
      </c>
      <c r="S270" t="str">
        <v xml:space="preserve">0 | </v>
      </c>
      <c r="T270" t="str">
        <v xml:space="preserve">0 | </v>
      </c>
      <c r="U270" t="str">
        <v xml:space="preserve">0 | </v>
      </c>
      <c r="V270" t="str">
        <v xml:space="preserve">0 | </v>
      </c>
      <c r="W270" t="str">
        <v xml:space="preserve">0 | </v>
      </c>
      <c r="X270" t="str">
        <v xml:space="preserve">0 | </v>
      </c>
      <c r="Y270" t="str">
        <v xml:space="preserve">0 | </v>
      </c>
      <c r="Z270" t="str">
        <v xml:space="preserve">0 | </v>
      </c>
      <c r="AA270" t="str">
        <v xml:space="preserve">0 | </v>
      </c>
      <c r="AB270" t="str">
        <v xml:space="preserve">0 | </v>
      </c>
      <c r="AC270" t="str">
        <v xml:space="preserve">0 | </v>
      </c>
      <c r="AD270" t="str">
        <v xml:space="preserve">0 | </v>
      </c>
      <c r="AE270" t="str">
        <v xml:space="preserve">0 | </v>
      </c>
      <c r="AF270" t="str">
        <v xml:space="preserve">0 | </v>
      </c>
      <c r="AG270" t="str">
        <v xml:space="preserve">0 | </v>
      </c>
      <c r="AH270" t="str">
        <v xml:space="preserve">0 | </v>
      </c>
      <c r="AI270" t="str">
        <v xml:space="preserve">0 | </v>
      </c>
      <c r="AJ270" t="str">
        <v xml:space="preserve">0 | </v>
      </c>
      <c r="AK270" t="str">
        <v xml:space="preserve">0 | </v>
      </c>
      <c r="AL270" t="str">
        <v xml:space="preserve">0 | </v>
      </c>
      <c r="AM270" t="str">
        <v xml:space="preserve">0 | </v>
      </c>
      <c r="AN270" t="str">
        <v xml:space="preserve">0 | </v>
      </c>
      <c r="AO270" t="str">
        <v xml:space="preserve">0 | </v>
      </c>
      <c r="AP270" t="str">
        <v xml:space="preserve">0 | </v>
      </c>
      <c r="AQ270" t="str">
        <v xml:space="preserve">0 | </v>
      </c>
      <c r="AR270" t="str">
        <v xml:space="preserve">0 | </v>
      </c>
      <c r="AS270" t="str">
        <v xml:space="preserve">0 | </v>
      </c>
      <c r="AT270" t="str">
        <v xml:space="preserve">0 | </v>
      </c>
      <c r="AU270" t="str">
        <v xml:space="preserve">0 | </v>
      </c>
      <c r="AV270" t="str">
        <v xml:space="preserve">0 | </v>
      </c>
      <c r="AW270" t="str">
        <v xml:space="preserve">0 | </v>
      </c>
      <c r="AX270" t="str">
        <v xml:space="preserve">0 | </v>
      </c>
      <c r="AY270" t="str">
        <v xml:space="preserve">0 | </v>
      </c>
      <c r="AZ270" t="str">
        <v xml:space="preserve">0 | </v>
      </c>
      <c r="BA270" t="str">
        <v xml:space="preserve">0 | </v>
      </c>
      <c r="BB270" t="str">
        <v xml:space="preserve">0 | </v>
      </c>
      <c r="BC270" t="str">
        <v xml:space="preserve">0 | </v>
      </c>
      <c r="BD270" t="str">
        <v xml:space="preserve">0 | </v>
      </c>
      <c r="BE270" t="str">
        <v xml:space="preserve">0 | </v>
      </c>
      <c r="BF270" t="str">
        <v xml:space="preserve">0 | </v>
      </c>
      <c r="BG270" t="str">
        <v xml:space="preserve">0 | </v>
      </c>
      <c r="BH270" t="str">
        <v xml:space="preserve">0 | </v>
      </c>
      <c r="BI270" t="str">
        <v xml:space="preserve">0 | </v>
      </c>
      <c r="BJ270" t="str">
        <v xml:space="preserve">0 | </v>
      </c>
      <c r="BK270" t="str">
        <v xml:space="preserve">0 | </v>
      </c>
      <c r="BL270" t="str">
        <v xml:space="preserve">0 | </v>
      </c>
      <c r="BM270" t="str">
        <v xml:space="preserve">0 | </v>
      </c>
      <c r="BN270" t="str">
        <v xml:space="preserve">0 | </v>
      </c>
      <c r="BO270" t="str">
        <v xml:space="preserve">0 | </v>
      </c>
      <c r="BP270" t="str">
        <v xml:space="preserve">0 | </v>
      </c>
      <c r="BQ270" t="str">
        <v xml:space="preserve">0 | </v>
      </c>
      <c r="BR270" t="str">
        <v xml:space="preserve">0 | </v>
      </c>
      <c r="BS270" t="str">
        <v xml:space="preserve">0 | </v>
      </c>
      <c r="BT270" t="str">
        <v xml:space="preserve">0 | </v>
      </c>
      <c r="BU270" t="str">
        <v xml:space="preserve">0 | </v>
      </c>
      <c r="BV270" t="str">
        <v xml:space="preserve">0 | </v>
      </c>
      <c r="BW270" t="str">
        <v xml:space="preserve">0 | </v>
      </c>
      <c r="BX270" t="str">
        <v xml:space="preserve">0 | </v>
      </c>
      <c r="BY270" t="str">
        <v xml:space="preserve">0 | </v>
      </c>
      <c r="BZ270" t="str">
        <v xml:space="preserve">0 | </v>
      </c>
      <c r="CA270" t="str">
        <v xml:space="preserve">0 | </v>
      </c>
      <c r="CB270" t="str">
        <v xml:space="preserve">0 | </v>
      </c>
      <c r="CC270" t="str">
        <v xml:space="preserve">0 | </v>
      </c>
      <c r="CD270" t="str">
        <v xml:space="preserve">0 | </v>
      </c>
      <c r="CE270" t="str">
        <v xml:space="preserve">0 | </v>
      </c>
      <c r="CF270" t="str">
        <v xml:space="preserve">0 | </v>
      </c>
      <c r="CG270" t="str">
        <v xml:space="preserve">0 | </v>
      </c>
      <c r="CH270" t="str">
        <v xml:space="preserve">0 | </v>
      </c>
      <c r="CI270" t="str">
        <v xml:space="preserve">0 | </v>
      </c>
      <c r="CJ270" t="str">
        <v xml:space="preserve">0 | </v>
      </c>
      <c r="CK270" t="str">
        <v xml:space="preserve">0 | </v>
      </c>
      <c r="CL270" t="str">
        <v xml:space="preserve">0 | </v>
      </c>
      <c r="CM270" t="str">
        <v xml:space="preserve">0 | </v>
      </c>
      <c r="CN270" t="str">
        <v xml:space="preserve">0 | </v>
      </c>
      <c r="CO270" t="str">
        <v xml:space="preserve">0 | </v>
      </c>
      <c r="CP270" t="str">
        <v xml:space="preserve">0 | </v>
      </c>
      <c r="CQ270" t="str">
        <v xml:space="preserve">0 | </v>
      </c>
      <c r="CR270" t="str">
        <v xml:space="preserve">0 | </v>
      </c>
      <c r="CS270" t="str">
        <v xml:space="preserve">0 | </v>
      </c>
      <c r="CT270" t="str">
        <v xml:space="preserve">0 | </v>
      </c>
      <c r="CU270" t="str">
        <v xml:space="preserve">0 | </v>
      </c>
      <c r="CV270" t="str">
        <v xml:space="preserve">0 | </v>
      </c>
      <c r="CW270" t="str">
        <v xml:space="preserve">0 | </v>
      </c>
      <c r="CX270" t="str">
        <v xml:space="preserve">0 | </v>
      </c>
      <c r="DQ270" cm="1">
        <f t="array" ref="DQ270:HM270">TRANSPOSE(_xlfn._xlws.SORT(_xlfn._xlws.FILTER(initialConditions[initial_conditions_level],initialConditions[experiment_ID]=A270)))</f>
        <v>0</v>
      </c>
      <c r="DR270">
        <v>0</v>
      </c>
      <c r="DS270">
        <v>0</v>
      </c>
      <c r="DT270">
        <v>0</v>
      </c>
      <c r="DU270">
        <v>0</v>
      </c>
      <c r="DV270">
        <v>0</v>
      </c>
      <c r="DW270">
        <v>0</v>
      </c>
      <c r="DX270">
        <v>0</v>
      </c>
      <c r="DY270">
        <v>0</v>
      </c>
      <c r="DZ270">
        <v>0</v>
      </c>
      <c r="EA270">
        <v>0</v>
      </c>
      <c r="EB270">
        <v>0</v>
      </c>
      <c r="EC270">
        <v>0</v>
      </c>
      <c r="ED270">
        <v>0</v>
      </c>
      <c r="EE270">
        <v>0</v>
      </c>
      <c r="EF270">
        <v>0</v>
      </c>
      <c r="EG270">
        <v>0</v>
      </c>
      <c r="EH270">
        <v>0</v>
      </c>
      <c r="EI270">
        <v>0</v>
      </c>
      <c r="EJ270">
        <v>0</v>
      </c>
      <c r="EK270">
        <v>0</v>
      </c>
      <c r="EL270">
        <v>0</v>
      </c>
      <c r="EM270">
        <v>0</v>
      </c>
      <c r="EN270">
        <v>0</v>
      </c>
      <c r="EO270">
        <v>0</v>
      </c>
      <c r="EP270">
        <v>0</v>
      </c>
      <c r="EQ270">
        <v>0</v>
      </c>
      <c r="ER270">
        <v>0</v>
      </c>
      <c r="ES270">
        <v>0</v>
      </c>
      <c r="ET270">
        <v>0</v>
      </c>
      <c r="EU270">
        <v>0</v>
      </c>
      <c r="EV270">
        <v>0</v>
      </c>
      <c r="EW270">
        <v>0</v>
      </c>
      <c r="EX270">
        <v>0</v>
      </c>
      <c r="EY270">
        <v>0</v>
      </c>
      <c r="EZ270">
        <v>0</v>
      </c>
      <c r="FA270">
        <v>0</v>
      </c>
      <c r="FB270">
        <v>0</v>
      </c>
      <c r="FC270">
        <v>0</v>
      </c>
      <c r="FD270">
        <v>0</v>
      </c>
      <c r="FE270">
        <v>0</v>
      </c>
      <c r="FF270">
        <v>0</v>
      </c>
      <c r="FG270">
        <v>0</v>
      </c>
      <c r="FH270">
        <v>0</v>
      </c>
      <c r="FI270">
        <v>0</v>
      </c>
      <c r="FJ270">
        <v>0</v>
      </c>
      <c r="FK270">
        <v>0</v>
      </c>
      <c r="FL270">
        <v>0</v>
      </c>
      <c r="FM270">
        <v>0</v>
      </c>
      <c r="FN270">
        <v>0</v>
      </c>
      <c r="FO270">
        <v>0</v>
      </c>
      <c r="FP270">
        <v>0</v>
      </c>
      <c r="FQ270">
        <v>0</v>
      </c>
      <c r="FR270">
        <v>0</v>
      </c>
      <c r="FS270">
        <v>0</v>
      </c>
      <c r="FT270">
        <v>0</v>
      </c>
      <c r="FU270">
        <v>0</v>
      </c>
      <c r="FV270">
        <v>0</v>
      </c>
      <c r="FW270">
        <v>0</v>
      </c>
      <c r="FX270">
        <v>0</v>
      </c>
      <c r="FY270">
        <v>0</v>
      </c>
      <c r="FZ270">
        <v>0</v>
      </c>
      <c r="GA270">
        <v>0</v>
      </c>
      <c r="GB270">
        <v>0</v>
      </c>
      <c r="GC270">
        <v>0</v>
      </c>
      <c r="GD270">
        <v>0</v>
      </c>
      <c r="GE270">
        <v>0</v>
      </c>
      <c r="GF270">
        <v>0</v>
      </c>
      <c r="GG270">
        <v>0</v>
      </c>
      <c r="GH270">
        <v>0</v>
      </c>
      <c r="GI270">
        <v>0</v>
      </c>
      <c r="GJ270">
        <v>0</v>
      </c>
      <c r="GK270">
        <v>0</v>
      </c>
      <c r="GL270">
        <v>0</v>
      </c>
      <c r="GM270">
        <v>0</v>
      </c>
      <c r="GN270">
        <v>0</v>
      </c>
      <c r="GO270">
        <v>0</v>
      </c>
      <c r="GP270">
        <v>0</v>
      </c>
      <c r="GQ270">
        <v>0</v>
      </c>
      <c r="GR270">
        <v>0</v>
      </c>
      <c r="GS270">
        <v>0</v>
      </c>
      <c r="GT270">
        <v>0</v>
      </c>
      <c r="GU270">
        <v>0</v>
      </c>
      <c r="GV270">
        <v>0</v>
      </c>
      <c r="GW270">
        <v>0</v>
      </c>
      <c r="GX270">
        <v>0</v>
      </c>
      <c r="GY270">
        <v>0</v>
      </c>
      <c r="GZ270">
        <v>0</v>
      </c>
      <c r="HA270">
        <v>0</v>
      </c>
      <c r="HB270">
        <v>0</v>
      </c>
      <c r="HC270">
        <v>0</v>
      </c>
      <c r="HD270">
        <v>0</v>
      </c>
      <c r="HE270">
        <v>0</v>
      </c>
      <c r="HF270">
        <v>0</v>
      </c>
      <c r="HG270">
        <v>0</v>
      </c>
      <c r="HH270">
        <v>0</v>
      </c>
      <c r="HI270">
        <v>0</v>
      </c>
      <c r="HJ270">
        <v>0</v>
      </c>
      <c r="HK270">
        <v>0</v>
      </c>
      <c r="HL270">
        <v>0</v>
      </c>
      <c r="HM270" t="str">
        <v/>
      </c>
    </row>
    <row r="271" spans="2:221" x14ac:dyDescent="0.35">
      <c r="B271" t="str" cm="1">
        <f t="array" ref="B271:CX271">TRANSPOSE(_xlfn._xlws.SORT(_xlfn._xlws.FILTER(initialConditions[initial_conditions_level]&amp;" | "&amp;initialConditions[initial_conditions_name],initialConditions[experiment_ID]=A271)))</f>
        <v xml:space="preserve"> | </v>
      </c>
      <c r="C271" t="str">
        <v xml:space="preserve">0 | </v>
      </c>
      <c r="D271" t="str">
        <v xml:space="preserve">0 | </v>
      </c>
      <c r="E271" t="str">
        <v xml:space="preserve">0 | </v>
      </c>
      <c r="F271" t="str">
        <v xml:space="preserve">0 | </v>
      </c>
      <c r="G271" t="str">
        <v xml:space="preserve">0 | </v>
      </c>
      <c r="H271" t="str">
        <v xml:space="preserve">0 | </v>
      </c>
      <c r="I271" t="str">
        <v xml:space="preserve">0 | </v>
      </c>
      <c r="J271" t="str">
        <v xml:space="preserve">0 | </v>
      </c>
      <c r="K271" t="str">
        <v xml:space="preserve">0 | </v>
      </c>
      <c r="L271" t="str">
        <v xml:space="preserve">0 | </v>
      </c>
      <c r="M271" t="str">
        <v xml:space="preserve">0 | </v>
      </c>
      <c r="N271" t="str">
        <v xml:space="preserve">0 | </v>
      </c>
      <c r="O271" t="str">
        <v xml:space="preserve">0 | </v>
      </c>
      <c r="P271" t="str">
        <v xml:space="preserve">0 | </v>
      </c>
      <c r="Q271" t="str">
        <v xml:space="preserve">0 | </v>
      </c>
      <c r="R271" t="str">
        <v xml:space="preserve">0 | </v>
      </c>
      <c r="S271" t="str">
        <v xml:space="preserve">0 | </v>
      </c>
      <c r="T271" t="str">
        <v xml:space="preserve">0 | </v>
      </c>
      <c r="U271" t="str">
        <v xml:space="preserve">0 | </v>
      </c>
      <c r="V271" t="str">
        <v xml:space="preserve">0 | </v>
      </c>
      <c r="W271" t="str">
        <v xml:space="preserve">0 | </v>
      </c>
      <c r="X271" t="str">
        <v xml:space="preserve">0 | </v>
      </c>
      <c r="Y271" t="str">
        <v xml:space="preserve">0 | </v>
      </c>
      <c r="Z271" t="str">
        <v xml:space="preserve">0 | </v>
      </c>
      <c r="AA271" t="str">
        <v xml:space="preserve">0 | </v>
      </c>
      <c r="AB271" t="str">
        <v xml:space="preserve">0 | </v>
      </c>
      <c r="AC271" t="str">
        <v xml:space="preserve">0 | </v>
      </c>
      <c r="AD271" t="str">
        <v xml:space="preserve">0 | </v>
      </c>
      <c r="AE271" t="str">
        <v xml:space="preserve">0 | </v>
      </c>
      <c r="AF271" t="str">
        <v xml:space="preserve">0 | </v>
      </c>
      <c r="AG271" t="str">
        <v xml:space="preserve">0 | </v>
      </c>
      <c r="AH271" t="str">
        <v xml:space="preserve">0 | </v>
      </c>
      <c r="AI271" t="str">
        <v xml:space="preserve">0 | </v>
      </c>
      <c r="AJ271" t="str">
        <v xml:space="preserve">0 | </v>
      </c>
      <c r="AK271" t="str">
        <v xml:space="preserve">0 | </v>
      </c>
      <c r="AL271" t="str">
        <v xml:space="preserve">0 | </v>
      </c>
      <c r="AM271" t="str">
        <v xml:space="preserve">0 | </v>
      </c>
      <c r="AN271" t="str">
        <v xml:space="preserve">0 | </v>
      </c>
      <c r="AO271" t="str">
        <v xml:space="preserve">0 | </v>
      </c>
      <c r="AP271" t="str">
        <v xml:space="preserve">0 | </v>
      </c>
      <c r="AQ271" t="str">
        <v xml:space="preserve">0 | </v>
      </c>
      <c r="AR271" t="str">
        <v xml:space="preserve">0 | </v>
      </c>
      <c r="AS271" t="str">
        <v xml:space="preserve">0 | </v>
      </c>
      <c r="AT271" t="str">
        <v xml:space="preserve">0 | </v>
      </c>
      <c r="AU271" t="str">
        <v xml:space="preserve">0 | </v>
      </c>
      <c r="AV271" t="str">
        <v xml:space="preserve">0 | </v>
      </c>
      <c r="AW271" t="str">
        <v xml:space="preserve">0 | </v>
      </c>
      <c r="AX271" t="str">
        <v xml:space="preserve">0 | </v>
      </c>
      <c r="AY271" t="str">
        <v xml:space="preserve">0 | </v>
      </c>
      <c r="AZ271" t="str">
        <v xml:space="preserve">0 | </v>
      </c>
      <c r="BA271" t="str">
        <v xml:space="preserve">0 | </v>
      </c>
      <c r="BB271" t="str">
        <v xml:space="preserve">0 | </v>
      </c>
      <c r="BC271" t="str">
        <v xml:space="preserve">0 | </v>
      </c>
      <c r="BD271" t="str">
        <v xml:space="preserve">0 | </v>
      </c>
      <c r="BE271" t="str">
        <v xml:space="preserve">0 | </v>
      </c>
      <c r="BF271" t="str">
        <v xml:space="preserve">0 | </v>
      </c>
      <c r="BG271" t="str">
        <v xml:space="preserve">0 | </v>
      </c>
      <c r="BH271" t="str">
        <v xml:space="preserve">0 | </v>
      </c>
      <c r="BI271" t="str">
        <v xml:space="preserve">0 | </v>
      </c>
      <c r="BJ271" t="str">
        <v xml:space="preserve">0 | </v>
      </c>
      <c r="BK271" t="str">
        <v xml:space="preserve">0 | </v>
      </c>
      <c r="BL271" t="str">
        <v xml:space="preserve">0 | </v>
      </c>
      <c r="BM271" t="str">
        <v xml:space="preserve">0 | </v>
      </c>
      <c r="BN271" t="str">
        <v xml:space="preserve">0 | </v>
      </c>
      <c r="BO271" t="str">
        <v xml:space="preserve">0 | </v>
      </c>
      <c r="BP271" t="str">
        <v xml:space="preserve">0 | </v>
      </c>
      <c r="BQ271" t="str">
        <v xml:space="preserve">0 | </v>
      </c>
      <c r="BR271" t="str">
        <v xml:space="preserve">0 | </v>
      </c>
      <c r="BS271" t="str">
        <v xml:space="preserve">0 | </v>
      </c>
      <c r="BT271" t="str">
        <v xml:space="preserve">0 | </v>
      </c>
      <c r="BU271" t="str">
        <v xml:space="preserve">0 | </v>
      </c>
      <c r="BV271" t="str">
        <v xml:space="preserve">0 | </v>
      </c>
      <c r="BW271" t="str">
        <v xml:space="preserve">0 | </v>
      </c>
      <c r="BX271" t="str">
        <v xml:space="preserve">0 | </v>
      </c>
      <c r="BY271" t="str">
        <v xml:space="preserve">0 | </v>
      </c>
      <c r="BZ271" t="str">
        <v xml:space="preserve">0 | </v>
      </c>
      <c r="CA271" t="str">
        <v xml:space="preserve">0 | </v>
      </c>
      <c r="CB271" t="str">
        <v xml:space="preserve">0 | </v>
      </c>
      <c r="CC271" t="str">
        <v xml:space="preserve">0 | </v>
      </c>
      <c r="CD271" t="str">
        <v xml:space="preserve">0 | </v>
      </c>
      <c r="CE271" t="str">
        <v xml:space="preserve">0 | </v>
      </c>
      <c r="CF271" t="str">
        <v xml:space="preserve">0 | </v>
      </c>
      <c r="CG271" t="str">
        <v xml:space="preserve">0 | </v>
      </c>
      <c r="CH271" t="str">
        <v xml:space="preserve">0 | </v>
      </c>
      <c r="CI271" t="str">
        <v xml:space="preserve">0 | </v>
      </c>
      <c r="CJ271" t="str">
        <v xml:space="preserve">0 | </v>
      </c>
      <c r="CK271" t="str">
        <v xml:space="preserve">0 | </v>
      </c>
      <c r="CL271" t="str">
        <v xml:space="preserve">0 | </v>
      </c>
      <c r="CM271" t="str">
        <v xml:space="preserve">0 | </v>
      </c>
      <c r="CN271" t="str">
        <v xml:space="preserve">0 | </v>
      </c>
      <c r="CO271" t="str">
        <v xml:space="preserve">0 | </v>
      </c>
      <c r="CP271" t="str">
        <v xml:space="preserve">0 | </v>
      </c>
      <c r="CQ271" t="str">
        <v xml:space="preserve">0 | </v>
      </c>
      <c r="CR271" t="str">
        <v xml:space="preserve">0 | </v>
      </c>
      <c r="CS271" t="str">
        <v xml:space="preserve">0 | </v>
      </c>
      <c r="CT271" t="str">
        <v xml:space="preserve">0 | </v>
      </c>
      <c r="CU271" t="str">
        <v xml:space="preserve">0 | </v>
      </c>
      <c r="CV271" t="str">
        <v xml:space="preserve">0 | </v>
      </c>
      <c r="CW271" t="str">
        <v xml:space="preserve">0 | </v>
      </c>
      <c r="CX271" t="str">
        <v xml:space="preserve">0 | </v>
      </c>
      <c r="DQ271" cm="1">
        <f t="array" ref="DQ271:HM271">TRANSPOSE(_xlfn._xlws.SORT(_xlfn._xlws.FILTER(initialConditions[initial_conditions_level],initialConditions[experiment_ID]=A271)))</f>
        <v>0</v>
      </c>
      <c r="DR271">
        <v>0</v>
      </c>
      <c r="DS271">
        <v>0</v>
      </c>
      <c r="DT271">
        <v>0</v>
      </c>
      <c r="DU271">
        <v>0</v>
      </c>
      <c r="DV271">
        <v>0</v>
      </c>
      <c r="DW271">
        <v>0</v>
      </c>
      <c r="DX271">
        <v>0</v>
      </c>
      <c r="DY271">
        <v>0</v>
      </c>
      <c r="DZ271">
        <v>0</v>
      </c>
      <c r="EA271">
        <v>0</v>
      </c>
      <c r="EB271">
        <v>0</v>
      </c>
      <c r="EC271">
        <v>0</v>
      </c>
      <c r="ED271">
        <v>0</v>
      </c>
      <c r="EE271">
        <v>0</v>
      </c>
      <c r="EF271">
        <v>0</v>
      </c>
      <c r="EG271">
        <v>0</v>
      </c>
      <c r="EH271">
        <v>0</v>
      </c>
      <c r="EI271">
        <v>0</v>
      </c>
      <c r="EJ271">
        <v>0</v>
      </c>
      <c r="EK271">
        <v>0</v>
      </c>
      <c r="EL271">
        <v>0</v>
      </c>
      <c r="EM271">
        <v>0</v>
      </c>
      <c r="EN271">
        <v>0</v>
      </c>
      <c r="EO271">
        <v>0</v>
      </c>
      <c r="EP271">
        <v>0</v>
      </c>
      <c r="EQ271">
        <v>0</v>
      </c>
      <c r="ER271">
        <v>0</v>
      </c>
      <c r="ES271">
        <v>0</v>
      </c>
      <c r="ET271">
        <v>0</v>
      </c>
      <c r="EU271">
        <v>0</v>
      </c>
      <c r="EV271">
        <v>0</v>
      </c>
      <c r="EW271">
        <v>0</v>
      </c>
      <c r="EX271">
        <v>0</v>
      </c>
      <c r="EY271">
        <v>0</v>
      </c>
      <c r="EZ271">
        <v>0</v>
      </c>
      <c r="FA271">
        <v>0</v>
      </c>
      <c r="FB271">
        <v>0</v>
      </c>
      <c r="FC271">
        <v>0</v>
      </c>
      <c r="FD271">
        <v>0</v>
      </c>
      <c r="FE271">
        <v>0</v>
      </c>
      <c r="FF271">
        <v>0</v>
      </c>
      <c r="FG271">
        <v>0</v>
      </c>
      <c r="FH271">
        <v>0</v>
      </c>
      <c r="FI271">
        <v>0</v>
      </c>
      <c r="FJ271">
        <v>0</v>
      </c>
      <c r="FK271">
        <v>0</v>
      </c>
      <c r="FL271">
        <v>0</v>
      </c>
      <c r="FM271">
        <v>0</v>
      </c>
      <c r="FN271">
        <v>0</v>
      </c>
      <c r="FO271">
        <v>0</v>
      </c>
      <c r="FP271">
        <v>0</v>
      </c>
      <c r="FQ271">
        <v>0</v>
      </c>
      <c r="FR271">
        <v>0</v>
      </c>
      <c r="FS271">
        <v>0</v>
      </c>
      <c r="FT271">
        <v>0</v>
      </c>
      <c r="FU271">
        <v>0</v>
      </c>
      <c r="FV271">
        <v>0</v>
      </c>
      <c r="FW271">
        <v>0</v>
      </c>
      <c r="FX271">
        <v>0</v>
      </c>
      <c r="FY271">
        <v>0</v>
      </c>
      <c r="FZ271">
        <v>0</v>
      </c>
      <c r="GA271">
        <v>0</v>
      </c>
      <c r="GB271">
        <v>0</v>
      </c>
      <c r="GC271">
        <v>0</v>
      </c>
      <c r="GD271">
        <v>0</v>
      </c>
      <c r="GE271">
        <v>0</v>
      </c>
      <c r="GF271">
        <v>0</v>
      </c>
      <c r="GG271">
        <v>0</v>
      </c>
      <c r="GH271">
        <v>0</v>
      </c>
      <c r="GI271">
        <v>0</v>
      </c>
      <c r="GJ271">
        <v>0</v>
      </c>
      <c r="GK271">
        <v>0</v>
      </c>
      <c r="GL271">
        <v>0</v>
      </c>
      <c r="GM271">
        <v>0</v>
      </c>
      <c r="GN271">
        <v>0</v>
      </c>
      <c r="GO271">
        <v>0</v>
      </c>
      <c r="GP271">
        <v>0</v>
      </c>
      <c r="GQ271">
        <v>0</v>
      </c>
      <c r="GR271">
        <v>0</v>
      </c>
      <c r="GS271">
        <v>0</v>
      </c>
      <c r="GT271">
        <v>0</v>
      </c>
      <c r="GU271">
        <v>0</v>
      </c>
      <c r="GV271">
        <v>0</v>
      </c>
      <c r="GW271">
        <v>0</v>
      </c>
      <c r="GX271">
        <v>0</v>
      </c>
      <c r="GY271">
        <v>0</v>
      </c>
      <c r="GZ271">
        <v>0</v>
      </c>
      <c r="HA271">
        <v>0</v>
      </c>
      <c r="HB271">
        <v>0</v>
      </c>
      <c r="HC271">
        <v>0</v>
      </c>
      <c r="HD271">
        <v>0</v>
      </c>
      <c r="HE271">
        <v>0</v>
      </c>
      <c r="HF271">
        <v>0</v>
      </c>
      <c r="HG271">
        <v>0</v>
      </c>
      <c r="HH271">
        <v>0</v>
      </c>
      <c r="HI271">
        <v>0</v>
      </c>
      <c r="HJ271">
        <v>0</v>
      </c>
      <c r="HK271">
        <v>0</v>
      </c>
      <c r="HL271">
        <v>0</v>
      </c>
      <c r="HM271" t="str">
        <v/>
      </c>
    </row>
    <row r="272" spans="2:221" x14ac:dyDescent="0.35">
      <c r="B272" t="str" cm="1">
        <f t="array" ref="B272:CX272">TRANSPOSE(_xlfn._xlws.SORT(_xlfn._xlws.FILTER(initialConditions[initial_conditions_level]&amp;" | "&amp;initialConditions[initial_conditions_name],initialConditions[experiment_ID]=A272)))</f>
        <v xml:space="preserve"> | </v>
      </c>
      <c r="C272" t="str">
        <v xml:space="preserve">0 | </v>
      </c>
      <c r="D272" t="str">
        <v xml:space="preserve">0 | </v>
      </c>
      <c r="E272" t="str">
        <v xml:space="preserve">0 | </v>
      </c>
      <c r="F272" t="str">
        <v xml:space="preserve">0 | </v>
      </c>
      <c r="G272" t="str">
        <v xml:space="preserve">0 | </v>
      </c>
      <c r="H272" t="str">
        <v xml:space="preserve">0 | </v>
      </c>
      <c r="I272" t="str">
        <v xml:space="preserve">0 | </v>
      </c>
      <c r="J272" t="str">
        <v xml:space="preserve">0 | </v>
      </c>
      <c r="K272" t="str">
        <v xml:space="preserve">0 | </v>
      </c>
      <c r="L272" t="str">
        <v xml:space="preserve">0 | </v>
      </c>
      <c r="M272" t="str">
        <v xml:space="preserve">0 | </v>
      </c>
      <c r="N272" t="str">
        <v xml:space="preserve">0 | </v>
      </c>
      <c r="O272" t="str">
        <v xml:space="preserve">0 | </v>
      </c>
      <c r="P272" t="str">
        <v xml:space="preserve">0 | </v>
      </c>
      <c r="Q272" t="str">
        <v xml:space="preserve">0 | </v>
      </c>
      <c r="R272" t="str">
        <v xml:space="preserve">0 | </v>
      </c>
      <c r="S272" t="str">
        <v xml:space="preserve">0 | </v>
      </c>
      <c r="T272" t="str">
        <v xml:space="preserve">0 | </v>
      </c>
      <c r="U272" t="str">
        <v xml:space="preserve">0 | </v>
      </c>
      <c r="V272" t="str">
        <v xml:space="preserve">0 | </v>
      </c>
      <c r="W272" t="str">
        <v xml:space="preserve">0 | </v>
      </c>
      <c r="X272" t="str">
        <v xml:space="preserve">0 | </v>
      </c>
      <c r="Y272" t="str">
        <v xml:space="preserve">0 | </v>
      </c>
      <c r="Z272" t="str">
        <v xml:space="preserve">0 | </v>
      </c>
      <c r="AA272" t="str">
        <v xml:space="preserve">0 | </v>
      </c>
      <c r="AB272" t="str">
        <v xml:space="preserve">0 | </v>
      </c>
      <c r="AC272" t="str">
        <v xml:space="preserve">0 | </v>
      </c>
      <c r="AD272" t="str">
        <v xml:space="preserve">0 | </v>
      </c>
      <c r="AE272" t="str">
        <v xml:space="preserve">0 | </v>
      </c>
      <c r="AF272" t="str">
        <v xml:space="preserve">0 | </v>
      </c>
      <c r="AG272" t="str">
        <v xml:space="preserve">0 | </v>
      </c>
      <c r="AH272" t="str">
        <v xml:space="preserve">0 | </v>
      </c>
      <c r="AI272" t="str">
        <v xml:space="preserve">0 | </v>
      </c>
      <c r="AJ272" t="str">
        <v xml:space="preserve">0 | </v>
      </c>
      <c r="AK272" t="str">
        <v xml:space="preserve">0 | </v>
      </c>
      <c r="AL272" t="str">
        <v xml:space="preserve">0 | </v>
      </c>
      <c r="AM272" t="str">
        <v xml:space="preserve">0 | </v>
      </c>
      <c r="AN272" t="str">
        <v xml:space="preserve">0 | </v>
      </c>
      <c r="AO272" t="str">
        <v xml:space="preserve">0 | </v>
      </c>
      <c r="AP272" t="str">
        <v xml:space="preserve">0 | </v>
      </c>
      <c r="AQ272" t="str">
        <v xml:space="preserve">0 | </v>
      </c>
      <c r="AR272" t="str">
        <v xml:space="preserve">0 | </v>
      </c>
      <c r="AS272" t="str">
        <v xml:space="preserve">0 | </v>
      </c>
      <c r="AT272" t="str">
        <v xml:space="preserve">0 | </v>
      </c>
      <c r="AU272" t="str">
        <v xml:space="preserve">0 | </v>
      </c>
      <c r="AV272" t="str">
        <v xml:space="preserve">0 | </v>
      </c>
      <c r="AW272" t="str">
        <v xml:space="preserve">0 | </v>
      </c>
      <c r="AX272" t="str">
        <v xml:space="preserve">0 | </v>
      </c>
      <c r="AY272" t="str">
        <v xml:space="preserve">0 | </v>
      </c>
      <c r="AZ272" t="str">
        <v xml:space="preserve">0 | </v>
      </c>
      <c r="BA272" t="str">
        <v xml:space="preserve">0 | </v>
      </c>
      <c r="BB272" t="str">
        <v xml:space="preserve">0 | </v>
      </c>
      <c r="BC272" t="str">
        <v xml:space="preserve">0 | </v>
      </c>
      <c r="BD272" t="str">
        <v xml:space="preserve">0 | </v>
      </c>
      <c r="BE272" t="str">
        <v xml:space="preserve">0 | </v>
      </c>
      <c r="BF272" t="str">
        <v xml:space="preserve">0 | </v>
      </c>
      <c r="BG272" t="str">
        <v xml:space="preserve">0 | </v>
      </c>
      <c r="BH272" t="str">
        <v xml:space="preserve">0 | </v>
      </c>
      <c r="BI272" t="str">
        <v xml:space="preserve">0 | </v>
      </c>
      <c r="BJ272" t="str">
        <v xml:space="preserve">0 | </v>
      </c>
      <c r="BK272" t="str">
        <v xml:space="preserve">0 | </v>
      </c>
      <c r="BL272" t="str">
        <v xml:space="preserve">0 | </v>
      </c>
      <c r="BM272" t="str">
        <v xml:space="preserve">0 | </v>
      </c>
      <c r="BN272" t="str">
        <v xml:space="preserve">0 | </v>
      </c>
      <c r="BO272" t="str">
        <v xml:space="preserve">0 | </v>
      </c>
      <c r="BP272" t="str">
        <v xml:space="preserve">0 | </v>
      </c>
      <c r="BQ272" t="str">
        <v xml:space="preserve">0 | </v>
      </c>
      <c r="BR272" t="str">
        <v xml:space="preserve">0 | </v>
      </c>
      <c r="BS272" t="str">
        <v xml:space="preserve">0 | </v>
      </c>
      <c r="BT272" t="str">
        <v xml:space="preserve">0 | </v>
      </c>
      <c r="BU272" t="str">
        <v xml:space="preserve">0 | </v>
      </c>
      <c r="BV272" t="str">
        <v xml:space="preserve">0 | </v>
      </c>
      <c r="BW272" t="str">
        <v xml:space="preserve">0 | </v>
      </c>
      <c r="BX272" t="str">
        <v xml:space="preserve">0 | </v>
      </c>
      <c r="BY272" t="str">
        <v xml:space="preserve">0 | </v>
      </c>
      <c r="BZ272" t="str">
        <v xml:space="preserve">0 | </v>
      </c>
      <c r="CA272" t="str">
        <v xml:space="preserve">0 | </v>
      </c>
      <c r="CB272" t="str">
        <v xml:space="preserve">0 | </v>
      </c>
      <c r="CC272" t="str">
        <v xml:space="preserve">0 | </v>
      </c>
      <c r="CD272" t="str">
        <v xml:space="preserve">0 | </v>
      </c>
      <c r="CE272" t="str">
        <v xml:space="preserve">0 | </v>
      </c>
      <c r="CF272" t="str">
        <v xml:space="preserve">0 | </v>
      </c>
      <c r="CG272" t="str">
        <v xml:space="preserve">0 | </v>
      </c>
      <c r="CH272" t="str">
        <v xml:space="preserve">0 | </v>
      </c>
      <c r="CI272" t="str">
        <v xml:space="preserve">0 | </v>
      </c>
      <c r="CJ272" t="str">
        <v xml:space="preserve">0 | </v>
      </c>
      <c r="CK272" t="str">
        <v xml:space="preserve">0 | </v>
      </c>
      <c r="CL272" t="str">
        <v xml:space="preserve">0 | </v>
      </c>
      <c r="CM272" t="str">
        <v xml:space="preserve">0 | </v>
      </c>
      <c r="CN272" t="str">
        <v xml:space="preserve">0 | </v>
      </c>
      <c r="CO272" t="str">
        <v xml:space="preserve">0 | </v>
      </c>
      <c r="CP272" t="str">
        <v xml:space="preserve">0 | </v>
      </c>
      <c r="CQ272" t="str">
        <v xml:space="preserve">0 | </v>
      </c>
      <c r="CR272" t="str">
        <v xml:space="preserve">0 | </v>
      </c>
      <c r="CS272" t="str">
        <v xml:space="preserve">0 | </v>
      </c>
      <c r="CT272" t="str">
        <v xml:space="preserve">0 | </v>
      </c>
      <c r="CU272" t="str">
        <v xml:space="preserve">0 | </v>
      </c>
      <c r="CV272" t="str">
        <v xml:space="preserve">0 | </v>
      </c>
      <c r="CW272" t="str">
        <v xml:space="preserve">0 | </v>
      </c>
      <c r="CX272" t="str">
        <v xml:space="preserve">0 | </v>
      </c>
      <c r="DQ272" cm="1">
        <f t="array" ref="DQ272:HM272">TRANSPOSE(_xlfn._xlws.SORT(_xlfn._xlws.FILTER(initialConditions[initial_conditions_level],initialConditions[experiment_ID]=A272)))</f>
        <v>0</v>
      </c>
      <c r="DR272">
        <v>0</v>
      </c>
      <c r="DS272">
        <v>0</v>
      </c>
      <c r="DT272">
        <v>0</v>
      </c>
      <c r="DU272">
        <v>0</v>
      </c>
      <c r="DV272">
        <v>0</v>
      </c>
      <c r="DW272">
        <v>0</v>
      </c>
      <c r="DX272">
        <v>0</v>
      </c>
      <c r="DY272">
        <v>0</v>
      </c>
      <c r="DZ272">
        <v>0</v>
      </c>
      <c r="EA272">
        <v>0</v>
      </c>
      <c r="EB272">
        <v>0</v>
      </c>
      <c r="EC272">
        <v>0</v>
      </c>
      <c r="ED272">
        <v>0</v>
      </c>
      <c r="EE272">
        <v>0</v>
      </c>
      <c r="EF272">
        <v>0</v>
      </c>
      <c r="EG272">
        <v>0</v>
      </c>
      <c r="EH272">
        <v>0</v>
      </c>
      <c r="EI272">
        <v>0</v>
      </c>
      <c r="EJ272">
        <v>0</v>
      </c>
      <c r="EK272">
        <v>0</v>
      </c>
      <c r="EL272">
        <v>0</v>
      </c>
      <c r="EM272">
        <v>0</v>
      </c>
      <c r="EN272">
        <v>0</v>
      </c>
      <c r="EO272">
        <v>0</v>
      </c>
      <c r="EP272">
        <v>0</v>
      </c>
      <c r="EQ272">
        <v>0</v>
      </c>
      <c r="ER272">
        <v>0</v>
      </c>
      <c r="ES272">
        <v>0</v>
      </c>
      <c r="ET272">
        <v>0</v>
      </c>
      <c r="EU272">
        <v>0</v>
      </c>
      <c r="EV272">
        <v>0</v>
      </c>
      <c r="EW272">
        <v>0</v>
      </c>
      <c r="EX272">
        <v>0</v>
      </c>
      <c r="EY272">
        <v>0</v>
      </c>
      <c r="EZ272">
        <v>0</v>
      </c>
      <c r="FA272">
        <v>0</v>
      </c>
      <c r="FB272">
        <v>0</v>
      </c>
      <c r="FC272">
        <v>0</v>
      </c>
      <c r="FD272">
        <v>0</v>
      </c>
      <c r="FE272">
        <v>0</v>
      </c>
      <c r="FF272">
        <v>0</v>
      </c>
      <c r="FG272">
        <v>0</v>
      </c>
      <c r="FH272">
        <v>0</v>
      </c>
      <c r="FI272">
        <v>0</v>
      </c>
      <c r="FJ272">
        <v>0</v>
      </c>
      <c r="FK272">
        <v>0</v>
      </c>
      <c r="FL272">
        <v>0</v>
      </c>
      <c r="FM272">
        <v>0</v>
      </c>
      <c r="FN272">
        <v>0</v>
      </c>
      <c r="FO272">
        <v>0</v>
      </c>
      <c r="FP272">
        <v>0</v>
      </c>
      <c r="FQ272">
        <v>0</v>
      </c>
      <c r="FR272">
        <v>0</v>
      </c>
      <c r="FS272">
        <v>0</v>
      </c>
      <c r="FT272">
        <v>0</v>
      </c>
      <c r="FU272">
        <v>0</v>
      </c>
      <c r="FV272">
        <v>0</v>
      </c>
      <c r="FW272">
        <v>0</v>
      </c>
      <c r="FX272">
        <v>0</v>
      </c>
      <c r="FY272">
        <v>0</v>
      </c>
      <c r="FZ272">
        <v>0</v>
      </c>
      <c r="GA272">
        <v>0</v>
      </c>
      <c r="GB272">
        <v>0</v>
      </c>
      <c r="GC272">
        <v>0</v>
      </c>
      <c r="GD272">
        <v>0</v>
      </c>
      <c r="GE272">
        <v>0</v>
      </c>
      <c r="GF272">
        <v>0</v>
      </c>
      <c r="GG272">
        <v>0</v>
      </c>
      <c r="GH272">
        <v>0</v>
      </c>
      <c r="GI272">
        <v>0</v>
      </c>
      <c r="GJ272">
        <v>0</v>
      </c>
      <c r="GK272">
        <v>0</v>
      </c>
      <c r="GL272">
        <v>0</v>
      </c>
      <c r="GM272">
        <v>0</v>
      </c>
      <c r="GN272">
        <v>0</v>
      </c>
      <c r="GO272">
        <v>0</v>
      </c>
      <c r="GP272">
        <v>0</v>
      </c>
      <c r="GQ272">
        <v>0</v>
      </c>
      <c r="GR272">
        <v>0</v>
      </c>
      <c r="GS272">
        <v>0</v>
      </c>
      <c r="GT272">
        <v>0</v>
      </c>
      <c r="GU272">
        <v>0</v>
      </c>
      <c r="GV272">
        <v>0</v>
      </c>
      <c r="GW272">
        <v>0</v>
      </c>
      <c r="GX272">
        <v>0</v>
      </c>
      <c r="GY272">
        <v>0</v>
      </c>
      <c r="GZ272">
        <v>0</v>
      </c>
      <c r="HA272">
        <v>0</v>
      </c>
      <c r="HB272">
        <v>0</v>
      </c>
      <c r="HC272">
        <v>0</v>
      </c>
      <c r="HD272">
        <v>0</v>
      </c>
      <c r="HE272">
        <v>0</v>
      </c>
      <c r="HF272">
        <v>0</v>
      </c>
      <c r="HG272">
        <v>0</v>
      </c>
      <c r="HH272">
        <v>0</v>
      </c>
      <c r="HI272">
        <v>0</v>
      </c>
      <c r="HJ272">
        <v>0</v>
      </c>
      <c r="HK272">
        <v>0</v>
      </c>
      <c r="HL272">
        <v>0</v>
      </c>
      <c r="HM272" t="str">
        <v/>
      </c>
    </row>
    <row r="273" spans="2:221" x14ac:dyDescent="0.35">
      <c r="B273" t="str" cm="1">
        <f t="array" ref="B273:CX273">TRANSPOSE(_xlfn._xlws.SORT(_xlfn._xlws.FILTER(initialConditions[initial_conditions_level]&amp;" | "&amp;initialConditions[initial_conditions_name],initialConditions[experiment_ID]=A273)))</f>
        <v xml:space="preserve"> | </v>
      </c>
      <c r="C273" t="str">
        <v xml:space="preserve">0 | </v>
      </c>
      <c r="D273" t="str">
        <v xml:space="preserve">0 | </v>
      </c>
      <c r="E273" t="str">
        <v xml:space="preserve">0 | </v>
      </c>
      <c r="F273" t="str">
        <v xml:space="preserve">0 | </v>
      </c>
      <c r="G273" t="str">
        <v xml:space="preserve">0 | </v>
      </c>
      <c r="H273" t="str">
        <v xml:space="preserve">0 | </v>
      </c>
      <c r="I273" t="str">
        <v xml:space="preserve">0 | </v>
      </c>
      <c r="J273" t="str">
        <v xml:space="preserve">0 | </v>
      </c>
      <c r="K273" t="str">
        <v xml:space="preserve">0 | </v>
      </c>
      <c r="L273" t="str">
        <v xml:space="preserve">0 | </v>
      </c>
      <c r="M273" t="str">
        <v xml:space="preserve">0 | </v>
      </c>
      <c r="N273" t="str">
        <v xml:space="preserve">0 | </v>
      </c>
      <c r="O273" t="str">
        <v xml:space="preserve">0 | </v>
      </c>
      <c r="P273" t="str">
        <v xml:space="preserve">0 | </v>
      </c>
      <c r="Q273" t="str">
        <v xml:space="preserve">0 | </v>
      </c>
      <c r="R273" t="str">
        <v xml:space="preserve">0 | </v>
      </c>
      <c r="S273" t="str">
        <v xml:space="preserve">0 | </v>
      </c>
      <c r="T273" t="str">
        <v xml:space="preserve">0 | </v>
      </c>
      <c r="U273" t="str">
        <v xml:space="preserve">0 | </v>
      </c>
      <c r="V273" t="str">
        <v xml:space="preserve">0 | </v>
      </c>
      <c r="W273" t="str">
        <v xml:space="preserve">0 | </v>
      </c>
      <c r="X273" t="str">
        <v xml:space="preserve">0 | </v>
      </c>
      <c r="Y273" t="str">
        <v xml:space="preserve">0 | </v>
      </c>
      <c r="Z273" t="str">
        <v xml:space="preserve">0 | </v>
      </c>
      <c r="AA273" t="str">
        <v xml:space="preserve">0 | </v>
      </c>
      <c r="AB273" t="str">
        <v xml:space="preserve">0 | </v>
      </c>
      <c r="AC273" t="str">
        <v xml:space="preserve">0 | </v>
      </c>
      <c r="AD273" t="str">
        <v xml:space="preserve">0 | </v>
      </c>
      <c r="AE273" t="str">
        <v xml:space="preserve">0 | </v>
      </c>
      <c r="AF273" t="str">
        <v xml:space="preserve">0 | </v>
      </c>
      <c r="AG273" t="str">
        <v xml:space="preserve">0 | </v>
      </c>
      <c r="AH273" t="str">
        <v xml:space="preserve">0 | </v>
      </c>
      <c r="AI273" t="str">
        <v xml:space="preserve">0 | </v>
      </c>
      <c r="AJ273" t="str">
        <v xml:space="preserve">0 | </v>
      </c>
      <c r="AK273" t="str">
        <v xml:space="preserve">0 | </v>
      </c>
      <c r="AL273" t="str">
        <v xml:space="preserve">0 | </v>
      </c>
      <c r="AM273" t="str">
        <v xml:space="preserve">0 | </v>
      </c>
      <c r="AN273" t="str">
        <v xml:space="preserve">0 | </v>
      </c>
      <c r="AO273" t="str">
        <v xml:space="preserve">0 | </v>
      </c>
      <c r="AP273" t="str">
        <v xml:space="preserve">0 | </v>
      </c>
      <c r="AQ273" t="str">
        <v xml:space="preserve">0 | </v>
      </c>
      <c r="AR273" t="str">
        <v xml:space="preserve">0 | </v>
      </c>
      <c r="AS273" t="str">
        <v xml:space="preserve">0 | </v>
      </c>
      <c r="AT273" t="str">
        <v xml:space="preserve">0 | </v>
      </c>
      <c r="AU273" t="str">
        <v xml:space="preserve">0 | </v>
      </c>
      <c r="AV273" t="str">
        <v xml:space="preserve">0 | </v>
      </c>
      <c r="AW273" t="str">
        <v xml:space="preserve">0 | </v>
      </c>
      <c r="AX273" t="str">
        <v xml:space="preserve">0 | </v>
      </c>
      <c r="AY273" t="str">
        <v xml:space="preserve">0 | </v>
      </c>
      <c r="AZ273" t="str">
        <v xml:space="preserve">0 | </v>
      </c>
      <c r="BA273" t="str">
        <v xml:space="preserve">0 | </v>
      </c>
      <c r="BB273" t="str">
        <v xml:space="preserve">0 | </v>
      </c>
      <c r="BC273" t="str">
        <v xml:space="preserve">0 | </v>
      </c>
      <c r="BD273" t="str">
        <v xml:space="preserve">0 | </v>
      </c>
      <c r="BE273" t="str">
        <v xml:space="preserve">0 | </v>
      </c>
      <c r="BF273" t="str">
        <v xml:space="preserve">0 | </v>
      </c>
      <c r="BG273" t="str">
        <v xml:space="preserve">0 | </v>
      </c>
      <c r="BH273" t="str">
        <v xml:space="preserve">0 | </v>
      </c>
      <c r="BI273" t="str">
        <v xml:space="preserve">0 | </v>
      </c>
      <c r="BJ273" t="str">
        <v xml:space="preserve">0 | </v>
      </c>
      <c r="BK273" t="str">
        <v xml:space="preserve">0 | </v>
      </c>
      <c r="BL273" t="str">
        <v xml:space="preserve">0 | </v>
      </c>
      <c r="BM273" t="str">
        <v xml:space="preserve">0 | </v>
      </c>
      <c r="BN273" t="str">
        <v xml:space="preserve">0 | </v>
      </c>
      <c r="BO273" t="str">
        <v xml:space="preserve">0 | </v>
      </c>
      <c r="BP273" t="str">
        <v xml:space="preserve">0 | </v>
      </c>
      <c r="BQ273" t="str">
        <v xml:space="preserve">0 | </v>
      </c>
      <c r="BR273" t="str">
        <v xml:space="preserve">0 | </v>
      </c>
      <c r="BS273" t="str">
        <v xml:space="preserve">0 | </v>
      </c>
      <c r="BT273" t="str">
        <v xml:space="preserve">0 | </v>
      </c>
      <c r="BU273" t="str">
        <v xml:space="preserve">0 | </v>
      </c>
      <c r="BV273" t="str">
        <v xml:space="preserve">0 | </v>
      </c>
      <c r="BW273" t="str">
        <v xml:space="preserve">0 | </v>
      </c>
      <c r="BX273" t="str">
        <v xml:space="preserve">0 | </v>
      </c>
      <c r="BY273" t="str">
        <v xml:space="preserve">0 | </v>
      </c>
      <c r="BZ273" t="str">
        <v xml:space="preserve">0 | </v>
      </c>
      <c r="CA273" t="str">
        <v xml:space="preserve">0 | </v>
      </c>
      <c r="CB273" t="str">
        <v xml:space="preserve">0 | </v>
      </c>
      <c r="CC273" t="str">
        <v xml:space="preserve">0 | </v>
      </c>
      <c r="CD273" t="str">
        <v xml:space="preserve">0 | </v>
      </c>
      <c r="CE273" t="str">
        <v xml:space="preserve">0 | </v>
      </c>
      <c r="CF273" t="str">
        <v xml:space="preserve">0 | </v>
      </c>
      <c r="CG273" t="str">
        <v xml:space="preserve">0 | </v>
      </c>
      <c r="CH273" t="str">
        <v xml:space="preserve">0 | </v>
      </c>
      <c r="CI273" t="str">
        <v xml:space="preserve">0 | </v>
      </c>
      <c r="CJ273" t="str">
        <v xml:space="preserve">0 | </v>
      </c>
      <c r="CK273" t="str">
        <v xml:space="preserve">0 | </v>
      </c>
      <c r="CL273" t="str">
        <v xml:space="preserve">0 | </v>
      </c>
      <c r="CM273" t="str">
        <v xml:space="preserve">0 | </v>
      </c>
      <c r="CN273" t="str">
        <v xml:space="preserve">0 | </v>
      </c>
      <c r="CO273" t="str">
        <v xml:space="preserve">0 | </v>
      </c>
      <c r="CP273" t="str">
        <v xml:space="preserve">0 | </v>
      </c>
      <c r="CQ273" t="str">
        <v xml:space="preserve">0 | </v>
      </c>
      <c r="CR273" t="str">
        <v xml:space="preserve">0 | </v>
      </c>
      <c r="CS273" t="str">
        <v xml:space="preserve">0 | </v>
      </c>
      <c r="CT273" t="str">
        <v xml:space="preserve">0 | </v>
      </c>
      <c r="CU273" t="str">
        <v xml:space="preserve">0 | </v>
      </c>
      <c r="CV273" t="str">
        <v xml:space="preserve">0 | </v>
      </c>
      <c r="CW273" t="str">
        <v xml:space="preserve">0 | </v>
      </c>
      <c r="CX273" t="str">
        <v xml:space="preserve">0 | </v>
      </c>
      <c r="DQ273" cm="1">
        <f t="array" ref="DQ273:HM273">TRANSPOSE(_xlfn._xlws.SORT(_xlfn._xlws.FILTER(initialConditions[initial_conditions_level],initialConditions[experiment_ID]=A273)))</f>
        <v>0</v>
      </c>
      <c r="DR273">
        <v>0</v>
      </c>
      <c r="DS273">
        <v>0</v>
      </c>
      <c r="DT273">
        <v>0</v>
      </c>
      <c r="DU273">
        <v>0</v>
      </c>
      <c r="DV273">
        <v>0</v>
      </c>
      <c r="DW273">
        <v>0</v>
      </c>
      <c r="DX273">
        <v>0</v>
      </c>
      <c r="DY273">
        <v>0</v>
      </c>
      <c r="DZ273">
        <v>0</v>
      </c>
      <c r="EA273">
        <v>0</v>
      </c>
      <c r="EB273">
        <v>0</v>
      </c>
      <c r="EC273">
        <v>0</v>
      </c>
      <c r="ED273">
        <v>0</v>
      </c>
      <c r="EE273">
        <v>0</v>
      </c>
      <c r="EF273">
        <v>0</v>
      </c>
      <c r="EG273">
        <v>0</v>
      </c>
      <c r="EH273">
        <v>0</v>
      </c>
      <c r="EI273">
        <v>0</v>
      </c>
      <c r="EJ273">
        <v>0</v>
      </c>
      <c r="EK273">
        <v>0</v>
      </c>
      <c r="EL273">
        <v>0</v>
      </c>
      <c r="EM273">
        <v>0</v>
      </c>
      <c r="EN273">
        <v>0</v>
      </c>
      <c r="EO273">
        <v>0</v>
      </c>
      <c r="EP273">
        <v>0</v>
      </c>
      <c r="EQ273">
        <v>0</v>
      </c>
      <c r="ER273">
        <v>0</v>
      </c>
      <c r="ES273">
        <v>0</v>
      </c>
      <c r="ET273">
        <v>0</v>
      </c>
      <c r="EU273">
        <v>0</v>
      </c>
      <c r="EV273">
        <v>0</v>
      </c>
      <c r="EW273">
        <v>0</v>
      </c>
      <c r="EX273">
        <v>0</v>
      </c>
      <c r="EY273">
        <v>0</v>
      </c>
      <c r="EZ273">
        <v>0</v>
      </c>
      <c r="FA273">
        <v>0</v>
      </c>
      <c r="FB273">
        <v>0</v>
      </c>
      <c r="FC273">
        <v>0</v>
      </c>
      <c r="FD273">
        <v>0</v>
      </c>
      <c r="FE273">
        <v>0</v>
      </c>
      <c r="FF273">
        <v>0</v>
      </c>
      <c r="FG273">
        <v>0</v>
      </c>
      <c r="FH273">
        <v>0</v>
      </c>
      <c r="FI273">
        <v>0</v>
      </c>
      <c r="FJ273">
        <v>0</v>
      </c>
      <c r="FK273">
        <v>0</v>
      </c>
      <c r="FL273">
        <v>0</v>
      </c>
      <c r="FM273">
        <v>0</v>
      </c>
      <c r="FN273">
        <v>0</v>
      </c>
      <c r="FO273">
        <v>0</v>
      </c>
      <c r="FP273">
        <v>0</v>
      </c>
      <c r="FQ273">
        <v>0</v>
      </c>
      <c r="FR273">
        <v>0</v>
      </c>
      <c r="FS273">
        <v>0</v>
      </c>
      <c r="FT273">
        <v>0</v>
      </c>
      <c r="FU273">
        <v>0</v>
      </c>
      <c r="FV273">
        <v>0</v>
      </c>
      <c r="FW273">
        <v>0</v>
      </c>
      <c r="FX273">
        <v>0</v>
      </c>
      <c r="FY273">
        <v>0</v>
      </c>
      <c r="FZ273">
        <v>0</v>
      </c>
      <c r="GA273">
        <v>0</v>
      </c>
      <c r="GB273">
        <v>0</v>
      </c>
      <c r="GC273">
        <v>0</v>
      </c>
      <c r="GD273">
        <v>0</v>
      </c>
      <c r="GE273">
        <v>0</v>
      </c>
      <c r="GF273">
        <v>0</v>
      </c>
      <c r="GG273">
        <v>0</v>
      </c>
      <c r="GH273">
        <v>0</v>
      </c>
      <c r="GI273">
        <v>0</v>
      </c>
      <c r="GJ273">
        <v>0</v>
      </c>
      <c r="GK273">
        <v>0</v>
      </c>
      <c r="GL273">
        <v>0</v>
      </c>
      <c r="GM273">
        <v>0</v>
      </c>
      <c r="GN273">
        <v>0</v>
      </c>
      <c r="GO273">
        <v>0</v>
      </c>
      <c r="GP273">
        <v>0</v>
      </c>
      <c r="GQ273">
        <v>0</v>
      </c>
      <c r="GR273">
        <v>0</v>
      </c>
      <c r="GS273">
        <v>0</v>
      </c>
      <c r="GT273">
        <v>0</v>
      </c>
      <c r="GU273">
        <v>0</v>
      </c>
      <c r="GV273">
        <v>0</v>
      </c>
      <c r="GW273">
        <v>0</v>
      </c>
      <c r="GX273">
        <v>0</v>
      </c>
      <c r="GY273">
        <v>0</v>
      </c>
      <c r="GZ273">
        <v>0</v>
      </c>
      <c r="HA273">
        <v>0</v>
      </c>
      <c r="HB273">
        <v>0</v>
      </c>
      <c r="HC273">
        <v>0</v>
      </c>
      <c r="HD273">
        <v>0</v>
      </c>
      <c r="HE273">
        <v>0</v>
      </c>
      <c r="HF273">
        <v>0</v>
      </c>
      <c r="HG273">
        <v>0</v>
      </c>
      <c r="HH273">
        <v>0</v>
      </c>
      <c r="HI273">
        <v>0</v>
      </c>
      <c r="HJ273">
        <v>0</v>
      </c>
      <c r="HK273">
        <v>0</v>
      </c>
      <c r="HL273">
        <v>0</v>
      </c>
      <c r="HM273" t="str">
        <v/>
      </c>
    </row>
    <row r="274" spans="2:221" x14ac:dyDescent="0.35">
      <c r="B274" t="str" cm="1">
        <f t="array" ref="B274:CX274">TRANSPOSE(_xlfn._xlws.SORT(_xlfn._xlws.FILTER(initialConditions[initial_conditions_level]&amp;" | "&amp;initialConditions[initial_conditions_name],initialConditions[experiment_ID]=A274)))</f>
        <v xml:space="preserve"> | </v>
      </c>
      <c r="C274" t="str">
        <v xml:space="preserve">0 | </v>
      </c>
      <c r="D274" t="str">
        <v xml:space="preserve">0 | </v>
      </c>
      <c r="E274" t="str">
        <v xml:space="preserve">0 | </v>
      </c>
      <c r="F274" t="str">
        <v xml:space="preserve">0 | </v>
      </c>
      <c r="G274" t="str">
        <v xml:space="preserve">0 | </v>
      </c>
      <c r="H274" t="str">
        <v xml:space="preserve">0 | </v>
      </c>
      <c r="I274" t="str">
        <v xml:space="preserve">0 | </v>
      </c>
      <c r="J274" t="str">
        <v xml:space="preserve">0 | </v>
      </c>
      <c r="K274" t="str">
        <v xml:space="preserve">0 | </v>
      </c>
      <c r="L274" t="str">
        <v xml:space="preserve">0 | </v>
      </c>
      <c r="M274" t="str">
        <v xml:space="preserve">0 | </v>
      </c>
      <c r="N274" t="str">
        <v xml:space="preserve">0 | </v>
      </c>
      <c r="O274" t="str">
        <v xml:space="preserve">0 | </v>
      </c>
      <c r="P274" t="str">
        <v xml:space="preserve">0 | </v>
      </c>
      <c r="Q274" t="str">
        <v xml:space="preserve">0 | </v>
      </c>
      <c r="R274" t="str">
        <v xml:space="preserve">0 | </v>
      </c>
      <c r="S274" t="str">
        <v xml:space="preserve">0 | </v>
      </c>
      <c r="T274" t="str">
        <v xml:space="preserve">0 | </v>
      </c>
      <c r="U274" t="str">
        <v xml:space="preserve">0 | </v>
      </c>
      <c r="V274" t="str">
        <v xml:space="preserve">0 | </v>
      </c>
      <c r="W274" t="str">
        <v xml:space="preserve">0 | </v>
      </c>
      <c r="X274" t="str">
        <v xml:space="preserve">0 | </v>
      </c>
      <c r="Y274" t="str">
        <v xml:space="preserve">0 | </v>
      </c>
      <c r="Z274" t="str">
        <v xml:space="preserve">0 | </v>
      </c>
      <c r="AA274" t="str">
        <v xml:space="preserve">0 | </v>
      </c>
      <c r="AB274" t="str">
        <v xml:space="preserve">0 | </v>
      </c>
      <c r="AC274" t="str">
        <v xml:space="preserve">0 | </v>
      </c>
      <c r="AD274" t="str">
        <v xml:space="preserve">0 | </v>
      </c>
      <c r="AE274" t="str">
        <v xml:space="preserve">0 | </v>
      </c>
      <c r="AF274" t="str">
        <v xml:space="preserve">0 | </v>
      </c>
      <c r="AG274" t="str">
        <v xml:space="preserve">0 | </v>
      </c>
      <c r="AH274" t="str">
        <v xml:space="preserve">0 | </v>
      </c>
      <c r="AI274" t="str">
        <v xml:space="preserve">0 | </v>
      </c>
      <c r="AJ274" t="str">
        <v xml:space="preserve">0 | </v>
      </c>
      <c r="AK274" t="str">
        <v xml:space="preserve">0 | </v>
      </c>
      <c r="AL274" t="str">
        <v xml:space="preserve">0 | </v>
      </c>
      <c r="AM274" t="str">
        <v xml:space="preserve">0 | </v>
      </c>
      <c r="AN274" t="str">
        <v xml:space="preserve">0 | </v>
      </c>
      <c r="AO274" t="str">
        <v xml:space="preserve">0 | </v>
      </c>
      <c r="AP274" t="str">
        <v xml:space="preserve">0 | </v>
      </c>
      <c r="AQ274" t="str">
        <v xml:space="preserve">0 | </v>
      </c>
      <c r="AR274" t="str">
        <v xml:space="preserve">0 | </v>
      </c>
      <c r="AS274" t="str">
        <v xml:space="preserve">0 | </v>
      </c>
      <c r="AT274" t="str">
        <v xml:space="preserve">0 | </v>
      </c>
      <c r="AU274" t="str">
        <v xml:space="preserve">0 | </v>
      </c>
      <c r="AV274" t="str">
        <v xml:space="preserve">0 | </v>
      </c>
      <c r="AW274" t="str">
        <v xml:space="preserve">0 | </v>
      </c>
      <c r="AX274" t="str">
        <v xml:space="preserve">0 | </v>
      </c>
      <c r="AY274" t="str">
        <v xml:space="preserve">0 | </v>
      </c>
      <c r="AZ274" t="str">
        <v xml:space="preserve">0 | </v>
      </c>
      <c r="BA274" t="str">
        <v xml:space="preserve">0 | </v>
      </c>
      <c r="BB274" t="str">
        <v xml:space="preserve">0 | </v>
      </c>
      <c r="BC274" t="str">
        <v xml:space="preserve">0 | </v>
      </c>
      <c r="BD274" t="str">
        <v xml:space="preserve">0 | </v>
      </c>
      <c r="BE274" t="str">
        <v xml:space="preserve">0 | </v>
      </c>
      <c r="BF274" t="str">
        <v xml:space="preserve">0 | </v>
      </c>
      <c r="BG274" t="str">
        <v xml:space="preserve">0 | </v>
      </c>
      <c r="BH274" t="str">
        <v xml:space="preserve">0 | </v>
      </c>
      <c r="BI274" t="str">
        <v xml:space="preserve">0 | </v>
      </c>
      <c r="BJ274" t="str">
        <v xml:space="preserve">0 | </v>
      </c>
      <c r="BK274" t="str">
        <v xml:space="preserve">0 | </v>
      </c>
      <c r="BL274" t="str">
        <v xml:space="preserve">0 | </v>
      </c>
      <c r="BM274" t="str">
        <v xml:space="preserve">0 | </v>
      </c>
      <c r="BN274" t="str">
        <v xml:space="preserve">0 | </v>
      </c>
      <c r="BO274" t="str">
        <v xml:space="preserve">0 | </v>
      </c>
      <c r="BP274" t="str">
        <v xml:space="preserve">0 | </v>
      </c>
      <c r="BQ274" t="str">
        <v xml:space="preserve">0 | </v>
      </c>
      <c r="BR274" t="str">
        <v xml:space="preserve">0 | </v>
      </c>
      <c r="BS274" t="str">
        <v xml:space="preserve">0 | </v>
      </c>
      <c r="BT274" t="str">
        <v xml:space="preserve">0 | </v>
      </c>
      <c r="BU274" t="str">
        <v xml:space="preserve">0 | </v>
      </c>
      <c r="BV274" t="str">
        <v xml:space="preserve">0 | </v>
      </c>
      <c r="BW274" t="str">
        <v xml:space="preserve">0 | </v>
      </c>
      <c r="BX274" t="str">
        <v xml:space="preserve">0 | </v>
      </c>
      <c r="BY274" t="str">
        <v xml:space="preserve">0 | </v>
      </c>
      <c r="BZ274" t="str">
        <v xml:space="preserve">0 | </v>
      </c>
      <c r="CA274" t="str">
        <v xml:space="preserve">0 | </v>
      </c>
      <c r="CB274" t="str">
        <v xml:space="preserve">0 | </v>
      </c>
      <c r="CC274" t="str">
        <v xml:space="preserve">0 | </v>
      </c>
      <c r="CD274" t="str">
        <v xml:space="preserve">0 | </v>
      </c>
      <c r="CE274" t="str">
        <v xml:space="preserve">0 | </v>
      </c>
      <c r="CF274" t="str">
        <v xml:space="preserve">0 | </v>
      </c>
      <c r="CG274" t="str">
        <v xml:space="preserve">0 | </v>
      </c>
      <c r="CH274" t="str">
        <v xml:space="preserve">0 | </v>
      </c>
      <c r="CI274" t="str">
        <v xml:space="preserve">0 | </v>
      </c>
      <c r="CJ274" t="str">
        <v xml:space="preserve">0 | </v>
      </c>
      <c r="CK274" t="str">
        <v xml:space="preserve">0 | </v>
      </c>
      <c r="CL274" t="str">
        <v xml:space="preserve">0 | </v>
      </c>
      <c r="CM274" t="str">
        <v xml:space="preserve">0 | </v>
      </c>
      <c r="CN274" t="str">
        <v xml:space="preserve">0 | </v>
      </c>
      <c r="CO274" t="str">
        <v xml:space="preserve">0 | </v>
      </c>
      <c r="CP274" t="str">
        <v xml:space="preserve">0 | </v>
      </c>
      <c r="CQ274" t="str">
        <v xml:space="preserve">0 | </v>
      </c>
      <c r="CR274" t="str">
        <v xml:space="preserve">0 | </v>
      </c>
      <c r="CS274" t="str">
        <v xml:space="preserve">0 | </v>
      </c>
      <c r="CT274" t="str">
        <v xml:space="preserve">0 | </v>
      </c>
      <c r="CU274" t="str">
        <v xml:space="preserve">0 | </v>
      </c>
      <c r="CV274" t="str">
        <v xml:space="preserve">0 | </v>
      </c>
      <c r="CW274" t="str">
        <v xml:space="preserve">0 | </v>
      </c>
      <c r="CX274" t="str">
        <v xml:space="preserve">0 | </v>
      </c>
      <c r="DQ274" cm="1">
        <f t="array" ref="DQ274:HM274">TRANSPOSE(_xlfn._xlws.SORT(_xlfn._xlws.FILTER(initialConditions[initial_conditions_level],initialConditions[experiment_ID]=A274)))</f>
        <v>0</v>
      </c>
      <c r="DR274">
        <v>0</v>
      </c>
      <c r="DS274">
        <v>0</v>
      </c>
      <c r="DT274">
        <v>0</v>
      </c>
      <c r="DU274">
        <v>0</v>
      </c>
      <c r="DV274">
        <v>0</v>
      </c>
      <c r="DW274">
        <v>0</v>
      </c>
      <c r="DX274">
        <v>0</v>
      </c>
      <c r="DY274">
        <v>0</v>
      </c>
      <c r="DZ274">
        <v>0</v>
      </c>
      <c r="EA274">
        <v>0</v>
      </c>
      <c r="EB274">
        <v>0</v>
      </c>
      <c r="EC274">
        <v>0</v>
      </c>
      <c r="ED274">
        <v>0</v>
      </c>
      <c r="EE274">
        <v>0</v>
      </c>
      <c r="EF274">
        <v>0</v>
      </c>
      <c r="EG274">
        <v>0</v>
      </c>
      <c r="EH274">
        <v>0</v>
      </c>
      <c r="EI274">
        <v>0</v>
      </c>
      <c r="EJ274">
        <v>0</v>
      </c>
      <c r="EK274">
        <v>0</v>
      </c>
      <c r="EL274">
        <v>0</v>
      </c>
      <c r="EM274">
        <v>0</v>
      </c>
      <c r="EN274">
        <v>0</v>
      </c>
      <c r="EO274">
        <v>0</v>
      </c>
      <c r="EP274">
        <v>0</v>
      </c>
      <c r="EQ274">
        <v>0</v>
      </c>
      <c r="ER274">
        <v>0</v>
      </c>
      <c r="ES274">
        <v>0</v>
      </c>
      <c r="ET274">
        <v>0</v>
      </c>
      <c r="EU274">
        <v>0</v>
      </c>
      <c r="EV274">
        <v>0</v>
      </c>
      <c r="EW274">
        <v>0</v>
      </c>
      <c r="EX274">
        <v>0</v>
      </c>
      <c r="EY274">
        <v>0</v>
      </c>
      <c r="EZ274">
        <v>0</v>
      </c>
      <c r="FA274">
        <v>0</v>
      </c>
      <c r="FB274">
        <v>0</v>
      </c>
      <c r="FC274">
        <v>0</v>
      </c>
      <c r="FD274">
        <v>0</v>
      </c>
      <c r="FE274">
        <v>0</v>
      </c>
      <c r="FF274">
        <v>0</v>
      </c>
      <c r="FG274">
        <v>0</v>
      </c>
      <c r="FH274">
        <v>0</v>
      </c>
      <c r="FI274">
        <v>0</v>
      </c>
      <c r="FJ274">
        <v>0</v>
      </c>
      <c r="FK274">
        <v>0</v>
      </c>
      <c r="FL274">
        <v>0</v>
      </c>
      <c r="FM274">
        <v>0</v>
      </c>
      <c r="FN274">
        <v>0</v>
      </c>
      <c r="FO274">
        <v>0</v>
      </c>
      <c r="FP274">
        <v>0</v>
      </c>
      <c r="FQ274">
        <v>0</v>
      </c>
      <c r="FR274">
        <v>0</v>
      </c>
      <c r="FS274">
        <v>0</v>
      </c>
      <c r="FT274">
        <v>0</v>
      </c>
      <c r="FU274">
        <v>0</v>
      </c>
      <c r="FV274">
        <v>0</v>
      </c>
      <c r="FW274">
        <v>0</v>
      </c>
      <c r="FX274">
        <v>0</v>
      </c>
      <c r="FY274">
        <v>0</v>
      </c>
      <c r="FZ274">
        <v>0</v>
      </c>
      <c r="GA274">
        <v>0</v>
      </c>
      <c r="GB274">
        <v>0</v>
      </c>
      <c r="GC274">
        <v>0</v>
      </c>
      <c r="GD274">
        <v>0</v>
      </c>
      <c r="GE274">
        <v>0</v>
      </c>
      <c r="GF274">
        <v>0</v>
      </c>
      <c r="GG274">
        <v>0</v>
      </c>
      <c r="GH274">
        <v>0</v>
      </c>
      <c r="GI274">
        <v>0</v>
      </c>
      <c r="GJ274">
        <v>0</v>
      </c>
      <c r="GK274">
        <v>0</v>
      </c>
      <c r="GL274">
        <v>0</v>
      </c>
      <c r="GM274">
        <v>0</v>
      </c>
      <c r="GN274">
        <v>0</v>
      </c>
      <c r="GO274">
        <v>0</v>
      </c>
      <c r="GP274">
        <v>0</v>
      </c>
      <c r="GQ274">
        <v>0</v>
      </c>
      <c r="GR274">
        <v>0</v>
      </c>
      <c r="GS274">
        <v>0</v>
      </c>
      <c r="GT274">
        <v>0</v>
      </c>
      <c r="GU274">
        <v>0</v>
      </c>
      <c r="GV274">
        <v>0</v>
      </c>
      <c r="GW274">
        <v>0</v>
      </c>
      <c r="GX274">
        <v>0</v>
      </c>
      <c r="GY274">
        <v>0</v>
      </c>
      <c r="GZ274">
        <v>0</v>
      </c>
      <c r="HA274">
        <v>0</v>
      </c>
      <c r="HB274">
        <v>0</v>
      </c>
      <c r="HC274">
        <v>0</v>
      </c>
      <c r="HD274">
        <v>0</v>
      </c>
      <c r="HE274">
        <v>0</v>
      </c>
      <c r="HF274">
        <v>0</v>
      </c>
      <c r="HG274">
        <v>0</v>
      </c>
      <c r="HH274">
        <v>0</v>
      </c>
      <c r="HI274">
        <v>0</v>
      </c>
      <c r="HJ274">
        <v>0</v>
      </c>
      <c r="HK274">
        <v>0</v>
      </c>
      <c r="HL274">
        <v>0</v>
      </c>
      <c r="HM274" t="str">
        <v/>
      </c>
    </row>
    <row r="275" spans="2:221" x14ac:dyDescent="0.35">
      <c r="B275" t="str" cm="1">
        <f t="array" ref="B275:CX275">TRANSPOSE(_xlfn._xlws.SORT(_xlfn._xlws.FILTER(initialConditions[initial_conditions_level]&amp;" | "&amp;initialConditions[initial_conditions_name],initialConditions[experiment_ID]=A275)))</f>
        <v xml:space="preserve"> | </v>
      </c>
      <c r="C275" t="str">
        <v xml:space="preserve">0 | </v>
      </c>
      <c r="D275" t="str">
        <v xml:space="preserve">0 | </v>
      </c>
      <c r="E275" t="str">
        <v xml:space="preserve">0 | </v>
      </c>
      <c r="F275" t="str">
        <v xml:space="preserve">0 | </v>
      </c>
      <c r="G275" t="str">
        <v xml:space="preserve">0 | </v>
      </c>
      <c r="H275" t="str">
        <v xml:space="preserve">0 | </v>
      </c>
      <c r="I275" t="str">
        <v xml:space="preserve">0 | </v>
      </c>
      <c r="J275" t="str">
        <v xml:space="preserve">0 | </v>
      </c>
      <c r="K275" t="str">
        <v xml:space="preserve">0 | </v>
      </c>
      <c r="L275" t="str">
        <v xml:space="preserve">0 | </v>
      </c>
      <c r="M275" t="str">
        <v xml:space="preserve">0 | </v>
      </c>
      <c r="N275" t="str">
        <v xml:space="preserve">0 | </v>
      </c>
      <c r="O275" t="str">
        <v xml:space="preserve">0 | </v>
      </c>
      <c r="P275" t="str">
        <v xml:space="preserve">0 | </v>
      </c>
      <c r="Q275" t="str">
        <v xml:space="preserve">0 | </v>
      </c>
      <c r="R275" t="str">
        <v xml:space="preserve">0 | </v>
      </c>
      <c r="S275" t="str">
        <v xml:space="preserve">0 | </v>
      </c>
      <c r="T275" t="str">
        <v xml:space="preserve">0 | </v>
      </c>
      <c r="U275" t="str">
        <v xml:space="preserve">0 | </v>
      </c>
      <c r="V275" t="str">
        <v xml:space="preserve">0 | </v>
      </c>
      <c r="W275" t="str">
        <v xml:space="preserve">0 | </v>
      </c>
      <c r="X275" t="str">
        <v xml:space="preserve">0 | </v>
      </c>
      <c r="Y275" t="str">
        <v xml:space="preserve">0 | </v>
      </c>
      <c r="Z275" t="str">
        <v xml:space="preserve">0 | </v>
      </c>
      <c r="AA275" t="str">
        <v xml:space="preserve">0 | </v>
      </c>
      <c r="AB275" t="str">
        <v xml:space="preserve">0 | </v>
      </c>
      <c r="AC275" t="str">
        <v xml:space="preserve">0 | </v>
      </c>
      <c r="AD275" t="str">
        <v xml:space="preserve">0 | </v>
      </c>
      <c r="AE275" t="str">
        <v xml:space="preserve">0 | </v>
      </c>
      <c r="AF275" t="str">
        <v xml:space="preserve">0 | </v>
      </c>
      <c r="AG275" t="str">
        <v xml:space="preserve">0 | </v>
      </c>
      <c r="AH275" t="str">
        <v xml:space="preserve">0 | </v>
      </c>
      <c r="AI275" t="str">
        <v xml:space="preserve">0 | </v>
      </c>
      <c r="AJ275" t="str">
        <v xml:space="preserve">0 | </v>
      </c>
      <c r="AK275" t="str">
        <v xml:space="preserve">0 | </v>
      </c>
      <c r="AL275" t="str">
        <v xml:space="preserve">0 | </v>
      </c>
      <c r="AM275" t="str">
        <v xml:space="preserve">0 | </v>
      </c>
      <c r="AN275" t="str">
        <v xml:space="preserve">0 | </v>
      </c>
      <c r="AO275" t="str">
        <v xml:space="preserve">0 | </v>
      </c>
      <c r="AP275" t="str">
        <v xml:space="preserve">0 | </v>
      </c>
      <c r="AQ275" t="str">
        <v xml:space="preserve">0 | </v>
      </c>
      <c r="AR275" t="str">
        <v xml:space="preserve">0 | </v>
      </c>
      <c r="AS275" t="str">
        <v xml:space="preserve">0 | </v>
      </c>
      <c r="AT275" t="str">
        <v xml:space="preserve">0 | </v>
      </c>
      <c r="AU275" t="str">
        <v xml:space="preserve">0 | </v>
      </c>
      <c r="AV275" t="str">
        <v xml:space="preserve">0 | </v>
      </c>
      <c r="AW275" t="str">
        <v xml:space="preserve">0 | </v>
      </c>
      <c r="AX275" t="str">
        <v xml:space="preserve">0 | </v>
      </c>
      <c r="AY275" t="str">
        <v xml:space="preserve">0 | </v>
      </c>
      <c r="AZ275" t="str">
        <v xml:space="preserve">0 | </v>
      </c>
      <c r="BA275" t="str">
        <v xml:space="preserve">0 | </v>
      </c>
      <c r="BB275" t="str">
        <v xml:space="preserve">0 | </v>
      </c>
      <c r="BC275" t="str">
        <v xml:space="preserve">0 | </v>
      </c>
      <c r="BD275" t="str">
        <v xml:space="preserve">0 | </v>
      </c>
      <c r="BE275" t="str">
        <v xml:space="preserve">0 | </v>
      </c>
      <c r="BF275" t="str">
        <v xml:space="preserve">0 | </v>
      </c>
      <c r="BG275" t="str">
        <v xml:space="preserve">0 | </v>
      </c>
      <c r="BH275" t="str">
        <v xml:space="preserve">0 | </v>
      </c>
      <c r="BI275" t="str">
        <v xml:space="preserve">0 | </v>
      </c>
      <c r="BJ275" t="str">
        <v xml:space="preserve">0 | </v>
      </c>
      <c r="BK275" t="str">
        <v xml:space="preserve">0 | </v>
      </c>
      <c r="BL275" t="str">
        <v xml:space="preserve">0 | </v>
      </c>
      <c r="BM275" t="str">
        <v xml:space="preserve">0 | </v>
      </c>
      <c r="BN275" t="str">
        <v xml:space="preserve">0 | </v>
      </c>
      <c r="BO275" t="str">
        <v xml:space="preserve">0 | </v>
      </c>
      <c r="BP275" t="str">
        <v xml:space="preserve">0 | </v>
      </c>
      <c r="BQ275" t="str">
        <v xml:space="preserve">0 | </v>
      </c>
      <c r="BR275" t="str">
        <v xml:space="preserve">0 | </v>
      </c>
      <c r="BS275" t="str">
        <v xml:space="preserve">0 | </v>
      </c>
      <c r="BT275" t="str">
        <v xml:space="preserve">0 | </v>
      </c>
      <c r="BU275" t="str">
        <v xml:space="preserve">0 | </v>
      </c>
      <c r="BV275" t="str">
        <v xml:space="preserve">0 | </v>
      </c>
      <c r="BW275" t="str">
        <v xml:space="preserve">0 | </v>
      </c>
      <c r="BX275" t="str">
        <v xml:space="preserve">0 | </v>
      </c>
      <c r="BY275" t="str">
        <v xml:space="preserve">0 | </v>
      </c>
      <c r="BZ275" t="str">
        <v xml:space="preserve">0 | </v>
      </c>
      <c r="CA275" t="str">
        <v xml:space="preserve">0 | </v>
      </c>
      <c r="CB275" t="str">
        <v xml:space="preserve">0 | </v>
      </c>
      <c r="CC275" t="str">
        <v xml:space="preserve">0 | </v>
      </c>
      <c r="CD275" t="str">
        <v xml:space="preserve">0 | </v>
      </c>
      <c r="CE275" t="str">
        <v xml:space="preserve">0 | </v>
      </c>
      <c r="CF275" t="str">
        <v xml:space="preserve">0 | </v>
      </c>
      <c r="CG275" t="str">
        <v xml:space="preserve">0 | </v>
      </c>
      <c r="CH275" t="str">
        <v xml:space="preserve">0 | </v>
      </c>
      <c r="CI275" t="str">
        <v xml:space="preserve">0 | </v>
      </c>
      <c r="CJ275" t="str">
        <v xml:space="preserve">0 | </v>
      </c>
      <c r="CK275" t="str">
        <v xml:space="preserve">0 | </v>
      </c>
      <c r="CL275" t="str">
        <v xml:space="preserve">0 | </v>
      </c>
      <c r="CM275" t="str">
        <v xml:space="preserve">0 | </v>
      </c>
      <c r="CN275" t="str">
        <v xml:space="preserve">0 | </v>
      </c>
      <c r="CO275" t="str">
        <v xml:space="preserve">0 | </v>
      </c>
      <c r="CP275" t="str">
        <v xml:space="preserve">0 | </v>
      </c>
      <c r="CQ275" t="str">
        <v xml:space="preserve">0 | </v>
      </c>
      <c r="CR275" t="str">
        <v xml:space="preserve">0 | </v>
      </c>
      <c r="CS275" t="str">
        <v xml:space="preserve">0 | </v>
      </c>
      <c r="CT275" t="str">
        <v xml:space="preserve">0 | </v>
      </c>
      <c r="CU275" t="str">
        <v xml:space="preserve">0 | </v>
      </c>
      <c r="CV275" t="str">
        <v xml:space="preserve">0 | </v>
      </c>
      <c r="CW275" t="str">
        <v xml:space="preserve">0 | </v>
      </c>
      <c r="CX275" t="str">
        <v xml:space="preserve">0 | </v>
      </c>
      <c r="DQ275" cm="1">
        <f t="array" ref="DQ275:HM275">TRANSPOSE(_xlfn._xlws.SORT(_xlfn._xlws.FILTER(initialConditions[initial_conditions_level],initialConditions[experiment_ID]=A275)))</f>
        <v>0</v>
      </c>
      <c r="DR275">
        <v>0</v>
      </c>
      <c r="DS275">
        <v>0</v>
      </c>
      <c r="DT275">
        <v>0</v>
      </c>
      <c r="DU275">
        <v>0</v>
      </c>
      <c r="DV275">
        <v>0</v>
      </c>
      <c r="DW275">
        <v>0</v>
      </c>
      <c r="DX275">
        <v>0</v>
      </c>
      <c r="DY275">
        <v>0</v>
      </c>
      <c r="DZ275">
        <v>0</v>
      </c>
      <c r="EA275">
        <v>0</v>
      </c>
      <c r="EB275">
        <v>0</v>
      </c>
      <c r="EC275">
        <v>0</v>
      </c>
      <c r="ED275">
        <v>0</v>
      </c>
      <c r="EE275">
        <v>0</v>
      </c>
      <c r="EF275">
        <v>0</v>
      </c>
      <c r="EG275">
        <v>0</v>
      </c>
      <c r="EH275">
        <v>0</v>
      </c>
      <c r="EI275">
        <v>0</v>
      </c>
      <c r="EJ275">
        <v>0</v>
      </c>
      <c r="EK275">
        <v>0</v>
      </c>
      <c r="EL275">
        <v>0</v>
      </c>
      <c r="EM275">
        <v>0</v>
      </c>
      <c r="EN275">
        <v>0</v>
      </c>
      <c r="EO275">
        <v>0</v>
      </c>
      <c r="EP275">
        <v>0</v>
      </c>
      <c r="EQ275">
        <v>0</v>
      </c>
      <c r="ER275">
        <v>0</v>
      </c>
      <c r="ES275">
        <v>0</v>
      </c>
      <c r="ET275">
        <v>0</v>
      </c>
      <c r="EU275">
        <v>0</v>
      </c>
      <c r="EV275">
        <v>0</v>
      </c>
      <c r="EW275">
        <v>0</v>
      </c>
      <c r="EX275">
        <v>0</v>
      </c>
      <c r="EY275">
        <v>0</v>
      </c>
      <c r="EZ275">
        <v>0</v>
      </c>
      <c r="FA275">
        <v>0</v>
      </c>
      <c r="FB275">
        <v>0</v>
      </c>
      <c r="FC275">
        <v>0</v>
      </c>
      <c r="FD275">
        <v>0</v>
      </c>
      <c r="FE275">
        <v>0</v>
      </c>
      <c r="FF275">
        <v>0</v>
      </c>
      <c r="FG275">
        <v>0</v>
      </c>
      <c r="FH275">
        <v>0</v>
      </c>
      <c r="FI275">
        <v>0</v>
      </c>
      <c r="FJ275">
        <v>0</v>
      </c>
      <c r="FK275">
        <v>0</v>
      </c>
      <c r="FL275">
        <v>0</v>
      </c>
      <c r="FM275">
        <v>0</v>
      </c>
      <c r="FN275">
        <v>0</v>
      </c>
      <c r="FO275">
        <v>0</v>
      </c>
      <c r="FP275">
        <v>0</v>
      </c>
      <c r="FQ275">
        <v>0</v>
      </c>
      <c r="FR275">
        <v>0</v>
      </c>
      <c r="FS275">
        <v>0</v>
      </c>
      <c r="FT275">
        <v>0</v>
      </c>
      <c r="FU275">
        <v>0</v>
      </c>
      <c r="FV275">
        <v>0</v>
      </c>
      <c r="FW275">
        <v>0</v>
      </c>
      <c r="FX275">
        <v>0</v>
      </c>
      <c r="FY275">
        <v>0</v>
      </c>
      <c r="FZ275">
        <v>0</v>
      </c>
      <c r="GA275">
        <v>0</v>
      </c>
      <c r="GB275">
        <v>0</v>
      </c>
      <c r="GC275">
        <v>0</v>
      </c>
      <c r="GD275">
        <v>0</v>
      </c>
      <c r="GE275">
        <v>0</v>
      </c>
      <c r="GF275">
        <v>0</v>
      </c>
      <c r="GG275">
        <v>0</v>
      </c>
      <c r="GH275">
        <v>0</v>
      </c>
      <c r="GI275">
        <v>0</v>
      </c>
      <c r="GJ275">
        <v>0</v>
      </c>
      <c r="GK275">
        <v>0</v>
      </c>
      <c r="GL275">
        <v>0</v>
      </c>
      <c r="GM275">
        <v>0</v>
      </c>
      <c r="GN275">
        <v>0</v>
      </c>
      <c r="GO275">
        <v>0</v>
      </c>
      <c r="GP275">
        <v>0</v>
      </c>
      <c r="GQ275">
        <v>0</v>
      </c>
      <c r="GR275">
        <v>0</v>
      </c>
      <c r="GS275">
        <v>0</v>
      </c>
      <c r="GT275">
        <v>0</v>
      </c>
      <c r="GU275">
        <v>0</v>
      </c>
      <c r="GV275">
        <v>0</v>
      </c>
      <c r="GW275">
        <v>0</v>
      </c>
      <c r="GX275">
        <v>0</v>
      </c>
      <c r="GY275">
        <v>0</v>
      </c>
      <c r="GZ275">
        <v>0</v>
      </c>
      <c r="HA275">
        <v>0</v>
      </c>
      <c r="HB275">
        <v>0</v>
      </c>
      <c r="HC275">
        <v>0</v>
      </c>
      <c r="HD275">
        <v>0</v>
      </c>
      <c r="HE275">
        <v>0</v>
      </c>
      <c r="HF275">
        <v>0</v>
      </c>
      <c r="HG275">
        <v>0</v>
      </c>
      <c r="HH275">
        <v>0</v>
      </c>
      <c r="HI275">
        <v>0</v>
      </c>
      <c r="HJ275">
        <v>0</v>
      </c>
      <c r="HK275">
        <v>0</v>
      </c>
      <c r="HL275">
        <v>0</v>
      </c>
      <c r="HM275" t="str">
        <v/>
      </c>
    </row>
    <row r="276" spans="2:221" x14ac:dyDescent="0.35">
      <c r="B276" t="str" cm="1">
        <f t="array" ref="B276:CX276">TRANSPOSE(_xlfn._xlws.SORT(_xlfn._xlws.FILTER(initialConditions[initial_conditions_level]&amp;" | "&amp;initialConditions[initial_conditions_name],initialConditions[experiment_ID]=A276)))</f>
        <v xml:space="preserve"> | </v>
      </c>
      <c r="C276" t="str">
        <v xml:space="preserve">0 | </v>
      </c>
      <c r="D276" t="str">
        <v xml:space="preserve">0 | </v>
      </c>
      <c r="E276" t="str">
        <v xml:space="preserve">0 | </v>
      </c>
      <c r="F276" t="str">
        <v xml:space="preserve">0 | </v>
      </c>
      <c r="G276" t="str">
        <v xml:space="preserve">0 | </v>
      </c>
      <c r="H276" t="str">
        <v xml:space="preserve">0 | </v>
      </c>
      <c r="I276" t="str">
        <v xml:space="preserve">0 | </v>
      </c>
      <c r="J276" t="str">
        <v xml:space="preserve">0 | </v>
      </c>
      <c r="K276" t="str">
        <v xml:space="preserve">0 | </v>
      </c>
      <c r="L276" t="str">
        <v xml:space="preserve">0 | </v>
      </c>
      <c r="M276" t="str">
        <v xml:space="preserve">0 | </v>
      </c>
      <c r="N276" t="str">
        <v xml:space="preserve">0 | </v>
      </c>
      <c r="O276" t="str">
        <v xml:space="preserve">0 | </v>
      </c>
      <c r="P276" t="str">
        <v xml:space="preserve">0 | </v>
      </c>
      <c r="Q276" t="str">
        <v xml:space="preserve">0 | </v>
      </c>
      <c r="R276" t="str">
        <v xml:space="preserve">0 | </v>
      </c>
      <c r="S276" t="str">
        <v xml:space="preserve">0 | </v>
      </c>
      <c r="T276" t="str">
        <v xml:space="preserve">0 | </v>
      </c>
      <c r="U276" t="str">
        <v xml:space="preserve">0 | </v>
      </c>
      <c r="V276" t="str">
        <v xml:space="preserve">0 | </v>
      </c>
      <c r="W276" t="str">
        <v xml:space="preserve">0 | </v>
      </c>
      <c r="X276" t="str">
        <v xml:space="preserve">0 | </v>
      </c>
      <c r="Y276" t="str">
        <v xml:space="preserve">0 | </v>
      </c>
      <c r="Z276" t="str">
        <v xml:space="preserve">0 | </v>
      </c>
      <c r="AA276" t="str">
        <v xml:space="preserve">0 | </v>
      </c>
      <c r="AB276" t="str">
        <v xml:space="preserve">0 | </v>
      </c>
      <c r="AC276" t="str">
        <v xml:space="preserve">0 | </v>
      </c>
      <c r="AD276" t="str">
        <v xml:space="preserve">0 | </v>
      </c>
      <c r="AE276" t="str">
        <v xml:space="preserve">0 | </v>
      </c>
      <c r="AF276" t="str">
        <v xml:space="preserve">0 | </v>
      </c>
      <c r="AG276" t="str">
        <v xml:space="preserve">0 | </v>
      </c>
      <c r="AH276" t="str">
        <v xml:space="preserve">0 | </v>
      </c>
      <c r="AI276" t="str">
        <v xml:space="preserve">0 | </v>
      </c>
      <c r="AJ276" t="str">
        <v xml:space="preserve">0 | </v>
      </c>
      <c r="AK276" t="str">
        <v xml:space="preserve">0 | </v>
      </c>
      <c r="AL276" t="str">
        <v xml:space="preserve">0 | </v>
      </c>
      <c r="AM276" t="str">
        <v xml:space="preserve">0 | </v>
      </c>
      <c r="AN276" t="str">
        <v xml:space="preserve">0 | </v>
      </c>
      <c r="AO276" t="str">
        <v xml:space="preserve">0 | </v>
      </c>
      <c r="AP276" t="str">
        <v xml:space="preserve">0 | </v>
      </c>
      <c r="AQ276" t="str">
        <v xml:space="preserve">0 | </v>
      </c>
      <c r="AR276" t="str">
        <v xml:space="preserve">0 | </v>
      </c>
      <c r="AS276" t="str">
        <v xml:space="preserve">0 | </v>
      </c>
      <c r="AT276" t="str">
        <v xml:space="preserve">0 | </v>
      </c>
      <c r="AU276" t="str">
        <v xml:space="preserve">0 | </v>
      </c>
      <c r="AV276" t="str">
        <v xml:space="preserve">0 | </v>
      </c>
      <c r="AW276" t="str">
        <v xml:space="preserve">0 | </v>
      </c>
      <c r="AX276" t="str">
        <v xml:space="preserve">0 | </v>
      </c>
      <c r="AY276" t="str">
        <v xml:space="preserve">0 | </v>
      </c>
      <c r="AZ276" t="str">
        <v xml:space="preserve">0 | </v>
      </c>
      <c r="BA276" t="str">
        <v xml:space="preserve">0 | </v>
      </c>
      <c r="BB276" t="str">
        <v xml:space="preserve">0 | </v>
      </c>
      <c r="BC276" t="str">
        <v xml:space="preserve">0 | </v>
      </c>
      <c r="BD276" t="str">
        <v xml:space="preserve">0 | </v>
      </c>
      <c r="BE276" t="str">
        <v xml:space="preserve">0 | </v>
      </c>
      <c r="BF276" t="str">
        <v xml:space="preserve">0 | </v>
      </c>
      <c r="BG276" t="str">
        <v xml:space="preserve">0 | </v>
      </c>
      <c r="BH276" t="str">
        <v xml:space="preserve">0 | </v>
      </c>
      <c r="BI276" t="str">
        <v xml:space="preserve">0 | </v>
      </c>
      <c r="BJ276" t="str">
        <v xml:space="preserve">0 | </v>
      </c>
      <c r="BK276" t="str">
        <v xml:space="preserve">0 | </v>
      </c>
      <c r="BL276" t="str">
        <v xml:space="preserve">0 | </v>
      </c>
      <c r="BM276" t="str">
        <v xml:space="preserve">0 | </v>
      </c>
      <c r="BN276" t="str">
        <v xml:space="preserve">0 | </v>
      </c>
      <c r="BO276" t="str">
        <v xml:space="preserve">0 | </v>
      </c>
      <c r="BP276" t="str">
        <v xml:space="preserve">0 | </v>
      </c>
      <c r="BQ276" t="str">
        <v xml:space="preserve">0 | </v>
      </c>
      <c r="BR276" t="str">
        <v xml:space="preserve">0 | </v>
      </c>
      <c r="BS276" t="str">
        <v xml:space="preserve">0 | </v>
      </c>
      <c r="BT276" t="str">
        <v xml:space="preserve">0 | </v>
      </c>
      <c r="BU276" t="str">
        <v xml:space="preserve">0 | </v>
      </c>
      <c r="BV276" t="str">
        <v xml:space="preserve">0 | </v>
      </c>
      <c r="BW276" t="str">
        <v xml:space="preserve">0 | </v>
      </c>
      <c r="BX276" t="str">
        <v xml:space="preserve">0 | </v>
      </c>
      <c r="BY276" t="str">
        <v xml:space="preserve">0 | </v>
      </c>
      <c r="BZ276" t="str">
        <v xml:space="preserve">0 | </v>
      </c>
      <c r="CA276" t="str">
        <v xml:space="preserve">0 | </v>
      </c>
      <c r="CB276" t="str">
        <v xml:space="preserve">0 | </v>
      </c>
      <c r="CC276" t="str">
        <v xml:space="preserve">0 | </v>
      </c>
      <c r="CD276" t="str">
        <v xml:space="preserve">0 | </v>
      </c>
      <c r="CE276" t="str">
        <v xml:space="preserve">0 | </v>
      </c>
      <c r="CF276" t="str">
        <v xml:space="preserve">0 | </v>
      </c>
      <c r="CG276" t="str">
        <v xml:space="preserve">0 | </v>
      </c>
      <c r="CH276" t="str">
        <v xml:space="preserve">0 | </v>
      </c>
      <c r="CI276" t="str">
        <v xml:space="preserve">0 | </v>
      </c>
      <c r="CJ276" t="str">
        <v xml:space="preserve">0 | </v>
      </c>
      <c r="CK276" t="str">
        <v xml:space="preserve">0 | </v>
      </c>
      <c r="CL276" t="str">
        <v xml:space="preserve">0 | </v>
      </c>
      <c r="CM276" t="str">
        <v xml:space="preserve">0 | </v>
      </c>
      <c r="CN276" t="str">
        <v xml:space="preserve">0 | </v>
      </c>
      <c r="CO276" t="str">
        <v xml:space="preserve">0 | </v>
      </c>
      <c r="CP276" t="str">
        <v xml:space="preserve">0 | </v>
      </c>
      <c r="CQ276" t="str">
        <v xml:space="preserve">0 | </v>
      </c>
      <c r="CR276" t="str">
        <v xml:space="preserve">0 | </v>
      </c>
      <c r="CS276" t="str">
        <v xml:space="preserve">0 | </v>
      </c>
      <c r="CT276" t="str">
        <v xml:space="preserve">0 | </v>
      </c>
      <c r="CU276" t="str">
        <v xml:space="preserve">0 | </v>
      </c>
      <c r="CV276" t="str">
        <v xml:space="preserve">0 | </v>
      </c>
      <c r="CW276" t="str">
        <v xml:space="preserve">0 | </v>
      </c>
      <c r="CX276" t="str">
        <v xml:space="preserve">0 | </v>
      </c>
      <c r="DQ276" cm="1">
        <f t="array" ref="DQ276:HM276">TRANSPOSE(_xlfn._xlws.SORT(_xlfn._xlws.FILTER(initialConditions[initial_conditions_level],initialConditions[experiment_ID]=A276)))</f>
        <v>0</v>
      </c>
      <c r="DR276">
        <v>0</v>
      </c>
      <c r="DS276">
        <v>0</v>
      </c>
      <c r="DT276">
        <v>0</v>
      </c>
      <c r="DU276">
        <v>0</v>
      </c>
      <c r="DV276">
        <v>0</v>
      </c>
      <c r="DW276">
        <v>0</v>
      </c>
      <c r="DX276">
        <v>0</v>
      </c>
      <c r="DY276">
        <v>0</v>
      </c>
      <c r="DZ276">
        <v>0</v>
      </c>
      <c r="EA276">
        <v>0</v>
      </c>
      <c r="EB276">
        <v>0</v>
      </c>
      <c r="EC276">
        <v>0</v>
      </c>
      <c r="ED276">
        <v>0</v>
      </c>
      <c r="EE276">
        <v>0</v>
      </c>
      <c r="EF276">
        <v>0</v>
      </c>
      <c r="EG276">
        <v>0</v>
      </c>
      <c r="EH276">
        <v>0</v>
      </c>
      <c r="EI276">
        <v>0</v>
      </c>
      <c r="EJ276">
        <v>0</v>
      </c>
      <c r="EK276">
        <v>0</v>
      </c>
      <c r="EL276">
        <v>0</v>
      </c>
      <c r="EM276">
        <v>0</v>
      </c>
      <c r="EN276">
        <v>0</v>
      </c>
      <c r="EO276">
        <v>0</v>
      </c>
      <c r="EP276">
        <v>0</v>
      </c>
      <c r="EQ276">
        <v>0</v>
      </c>
      <c r="ER276">
        <v>0</v>
      </c>
      <c r="ES276">
        <v>0</v>
      </c>
      <c r="ET276">
        <v>0</v>
      </c>
      <c r="EU276">
        <v>0</v>
      </c>
      <c r="EV276">
        <v>0</v>
      </c>
      <c r="EW276">
        <v>0</v>
      </c>
      <c r="EX276">
        <v>0</v>
      </c>
      <c r="EY276">
        <v>0</v>
      </c>
      <c r="EZ276">
        <v>0</v>
      </c>
      <c r="FA276">
        <v>0</v>
      </c>
      <c r="FB276">
        <v>0</v>
      </c>
      <c r="FC276">
        <v>0</v>
      </c>
      <c r="FD276">
        <v>0</v>
      </c>
      <c r="FE276">
        <v>0</v>
      </c>
      <c r="FF276">
        <v>0</v>
      </c>
      <c r="FG276">
        <v>0</v>
      </c>
      <c r="FH276">
        <v>0</v>
      </c>
      <c r="FI276">
        <v>0</v>
      </c>
      <c r="FJ276">
        <v>0</v>
      </c>
      <c r="FK276">
        <v>0</v>
      </c>
      <c r="FL276">
        <v>0</v>
      </c>
      <c r="FM276">
        <v>0</v>
      </c>
      <c r="FN276">
        <v>0</v>
      </c>
      <c r="FO276">
        <v>0</v>
      </c>
      <c r="FP276">
        <v>0</v>
      </c>
      <c r="FQ276">
        <v>0</v>
      </c>
      <c r="FR276">
        <v>0</v>
      </c>
      <c r="FS276">
        <v>0</v>
      </c>
      <c r="FT276">
        <v>0</v>
      </c>
      <c r="FU276">
        <v>0</v>
      </c>
      <c r="FV276">
        <v>0</v>
      </c>
      <c r="FW276">
        <v>0</v>
      </c>
      <c r="FX276">
        <v>0</v>
      </c>
      <c r="FY276">
        <v>0</v>
      </c>
      <c r="FZ276">
        <v>0</v>
      </c>
      <c r="GA276">
        <v>0</v>
      </c>
      <c r="GB276">
        <v>0</v>
      </c>
      <c r="GC276">
        <v>0</v>
      </c>
      <c r="GD276">
        <v>0</v>
      </c>
      <c r="GE276">
        <v>0</v>
      </c>
      <c r="GF276">
        <v>0</v>
      </c>
      <c r="GG276">
        <v>0</v>
      </c>
      <c r="GH276">
        <v>0</v>
      </c>
      <c r="GI276">
        <v>0</v>
      </c>
      <c r="GJ276">
        <v>0</v>
      </c>
      <c r="GK276">
        <v>0</v>
      </c>
      <c r="GL276">
        <v>0</v>
      </c>
      <c r="GM276">
        <v>0</v>
      </c>
      <c r="GN276">
        <v>0</v>
      </c>
      <c r="GO276">
        <v>0</v>
      </c>
      <c r="GP276">
        <v>0</v>
      </c>
      <c r="GQ276">
        <v>0</v>
      </c>
      <c r="GR276">
        <v>0</v>
      </c>
      <c r="GS276">
        <v>0</v>
      </c>
      <c r="GT276">
        <v>0</v>
      </c>
      <c r="GU276">
        <v>0</v>
      </c>
      <c r="GV276">
        <v>0</v>
      </c>
      <c r="GW276">
        <v>0</v>
      </c>
      <c r="GX276">
        <v>0</v>
      </c>
      <c r="GY276">
        <v>0</v>
      </c>
      <c r="GZ276">
        <v>0</v>
      </c>
      <c r="HA276">
        <v>0</v>
      </c>
      <c r="HB276">
        <v>0</v>
      </c>
      <c r="HC276">
        <v>0</v>
      </c>
      <c r="HD276">
        <v>0</v>
      </c>
      <c r="HE276">
        <v>0</v>
      </c>
      <c r="HF276">
        <v>0</v>
      </c>
      <c r="HG276">
        <v>0</v>
      </c>
      <c r="HH276">
        <v>0</v>
      </c>
      <c r="HI276">
        <v>0</v>
      </c>
      <c r="HJ276">
        <v>0</v>
      </c>
      <c r="HK276">
        <v>0</v>
      </c>
      <c r="HL276">
        <v>0</v>
      </c>
      <c r="HM276" t="str">
        <v/>
      </c>
    </row>
    <row r="277" spans="2:221" x14ac:dyDescent="0.35">
      <c r="B277" t="str" cm="1">
        <f t="array" ref="B277:CX277">TRANSPOSE(_xlfn._xlws.SORT(_xlfn._xlws.FILTER(initialConditions[initial_conditions_level]&amp;" | "&amp;initialConditions[initial_conditions_name],initialConditions[experiment_ID]=A277)))</f>
        <v xml:space="preserve"> | </v>
      </c>
      <c r="C277" t="str">
        <v xml:space="preserve">0 | </v>
      </c>
      <c r="D277" t="str">
        <v xml:space="preserve">0 | </v>
      </c>
      <c r="E277" t="str">
        <v xml:space="preserve">0 | </v>
      </c>
      <c r="F277" t="str">
        <v xml:space="preserve">0 | </v>
      </c>
      <c r="G277" t="str">
        <v xml:space="preserve">0 | </v>
      </c>
      <c r="H277" t="str">
        <v xml:space="preserve">0 | </v>
      </c>
      <c r="I277" t="str">
        <v xml:space="preserve">0 | </v>
      </c>
      <c r="J277" t="str">
        <v xml:space="preserve">0 | </v>
      </c>
      <c r="K277" t="str">
        <v xml:space="preserve">0 | </v>
      </c>
      <c r="L277" t="str">
        <v xml:space="preserve">0 | </v>
      </c>
      <c r="M277" t="str">
        <v xml:space="preserve">0 | </v>
      </c>
      <c r="N277" t="str">
        <v xml:space="preserve">0 | </v>
      </c>
      <c r="O277" t="str">
        <v xml:space="preserve">0 | </v>
      </c>
      <c r="P277" t="str">
        <v xml:space="preserve">0 | </v>
      </c>
      <c r="Q277" t="str">
        <v xml:space="preserve">0 | </v>
      </c>
      <c r="R277" t="str">
        <v xml:space="preserve">0 | </v>
      </c>
      <c r="S277" t="str">
        <v xml:space="preserve">0 | </v>
      </c>
      <c r="T277" t="str">
        <v xml:space="preserve">0 | </v>
      </c>
      <c r="U277" t="str">
        <v xml:space="preserve">0 | </v>
      </c>
      <c r="V277" t="str">
        <v xml:space="preserve">0 | </v>
      </c>
      <c r="W277" t="str">
        <v xml:space="preserve">0 | </v>
      </c>
      <c r="X277" t="str">
        <v xml:space="preserve">0 | </v>
      </c>
      <c r="Y277" t="str">
        <v xml:space="preserve">0 | </v>
      </c>
      <c r="Z277" t="str">
        <v xml:space="preserve">0 | </v>
      </c>
      <c r="AA277" t="str">
        <v xml:space="preserve">0 | </v>
      </c>
      <c r="AB277" t="str">
        <v xml:space="preserve">0 | </v>
      </c>
      <c r="AC277" t="str">
        <v xml:space="preserve">0 | </v>
      </c>
      <c r="AD277" t="str">
        <v xml:space="preserve">0 | </v>
      </c>
      <c r="AE277" t="str">
        <v xml:space="preserve">0 | </v>
      </c>
      <c r="AF277" t="str">
        <v xml:space="preserve">0 | </v>
      </c>
      <c r="AG277" t="str">
        <v xml:space="preserve">0 | </v>
      </c>
      <c r="AH277" t="str">
        <v xml:space="preserve">0 | </v>
      </c>
      <c r="AI277" t="str">
        <v xml:space="preserve">0 | </v>
      </c>
      <c r="AJ277" t="str">
        <v xml:space="preserve">0 | </v>
      </c>
      <c r="AK277" t="str">
        <v xml:space="preserve">0 | </v>
      </c>
      <c r="AL277" t="str">
        <v xml:space="preserve">0 | </v>
      </c>
      <c r="AM277" t="str">
        <v xml:space="preserve">0 | </v>
      </c>
      <c r="AN277" t="str">
        <v xml:space="preserve">0 | </v>
      </c>
      <c r="AO277" t="str">
        <v xml:space="preserve">0 | </v>
      </c>
      <c r="AP277" t="str">
        <v xml:space="preserve">0 | </v>
      </c>
      <c r="AQ277" t="str">
        <v xml:space="preserve">0 | </v>
      </c>
      <c r="AR277" t="str">
        <v xml:space="preserve">0 | </v>
      </c>
      <c r="AS277" t="str">
        <v xml:space="preserve">0 | </v>
      </c>
      <c r="AT277" t="str">
        <v xml:space="preserve">0 | </v>
      </c>
      <c r="AU277" t="str">
        <v xml:space="preserve">0 | </v>
      </c>
      <c r="AV277" t="str">
        <v xml:space="preserve">0 | </v>
      </c>
      <c r="AW277" t="str">
        <v xml:space="preserve">0 | </v>
      </c>
      <c r="AX277" t="str">
        <v xml:space="preserve">0 | </v>
      </c>
      <c r="AY277" t="str">
        <v xml:space="preserve">0 | </v>
      </c>
      <c r="AZ277" t="str">
        <v xml:space="preserve">0 | </v>
      </c>
      <c r="BA277" t="str">
        <v xml:space="preserve">0 | </v>
      </c>
      <c r="BB277" t="str">
        <v xml:space="preserve">0 | </v>
      </c>
      <c r="BC277" t="str">
        <v xml:space="preserve">0 | </v>
      </c>
      <c r="BD277" t="str">
        <v xml:space="preserve">0 | </v>
      </c>
      <c r="BE277" t="str">
        <v xml:space="preserve">0 | </v>
      </c>
      <c r="BF277" t="str">
        <v xml:space="preserve">0 | </v>
      </c>
      <c r="BG277" t="str">
        <v xml:space="preserve">0 | </v>
      </c>
      <c r="BH277" t="str">
        <v xml:space="preserve">0 | </v>
      </c>
      <c r="BI277" t="str">
        <v xml:space="preserve">0 | </v>
      </c>
      <c r="BJ277" t="str">
        <v xml:space="preserve">0 | </v>
      </c>
      <c r="BK277" t="str">
        <v xml:space="preserve">0 | </v>
      </c>
      <c r="BL277" t="str">
        <v xml:space="preserve">0 | </v>
      </c>
      <c r="BM277" t="str">
        <v xml:space="preserve">0 | </v>
      </c>
      <c r="BN277" t="str">
        <v xml:space="preserve">0 | </v>
      </c>
      <c r="BO277" t="str">
        <v xml:space="preserve">0 | </v>
      </c>
      <c r="BP277" t="str">
        <v xml:space="preserve">0 | </v>
      </c>
      <c r="BQ277" t="str">
        <v xml:space="preserve">0 | </v>
      </c>
      <c r="BR277" t="str">
        <v xml:space="preserve">0 | </v>
      </c>
      <c r="BS277" t="str">
        <v xml:space="preserve">0 | </v>
      </c>
      <c r="BT277" t="str">
        <v xml:space="preserve">0 | </v>
      </c>
      <c r="BU277" t="str">
        <v xml:space="preserve">0 | </v>
      </c>
      <c r="BV277" t="str">
        <v xml:space="preserve">0 | </v>
      </c>
      <c r="BW277" t="str">
        <v xml:space="preserve">0 | </v>
      </c>
      <c r="BX277" t="str">
        <v xml:space="preserve">0 | </v>
      </c>
      <c r="BY277" t="str">
        <v xml:space="preserve">0 | </v>
      </c>
      <c r="BZ277" t="str">
        <v xml:space="preserve">0 | </v>
      </c>
      <c r="CA277" t="str">
        <v xml:space="preserve">0 | </v>
      </c>
      <c r="CB277" t="str">
        <v xml:space="preserve">0 | </v>
      </c>
      <c r="CC277" t="str">
        <v xml:space="preserve">0 | </v>
      </c>
      <c r="CD277" t="str">
        <v xml:space="preserve">0 | </v>
      </c>
      <c r="CE277" t="str">
        <v xml:space="preserve">0 | </v>
      </c>
      <c r="CF277" t="str">
        <v xml:space="preserve">0 | </v>
      </c>
      <c r="CG277" t="str">
        <v xml:space="preserve">0 | </v>
      </c>
      <c r="CH277" t="str">
        <v xml:space="preserve">0 | </v>
      </c>
      <c r="CI277" t="str">
        <v xml:space="preserve">0 | </v>
      </c>
      <c r="CJ277" t="str">
        <v xml:space="preserve">0 | </v>
      </c>
      <c r="CK277" t="str">
        <v xml:space="preserve">0 | </v>
      </c>
      <c r="CL277" t="str">
        <v xml:space="preserve">0 | </v>
      </c>
      <c r="CM277" t="str">
        <v xml:space="preserve">0 | </v>
      </c>
      <c r="CN277" t="str">
        <v xml:space="preserve">0 | </v>
      </c>
      <c r="CO277" t="str">
        <v xml:space="preserve">0 | </v>
      </c>
      <c r="CP277" t="str">
        <v xml:space="preserve">0 | </v>
      </c>
      <c r="CQ277" t="str">
        <v xml:space="preserve">0 | </v>
      </c>
      <c r="CR277" t="str">
        <v xml:space="preserve">0 | </v>
      </c>
      <c r="CS277" t="str">
        <v xml:space="preserve">0 | </v>
      </c>
      <c r="CT277" t="str">
        <v xml:space="preserve">0 | </v>
      </c>
      <c r="CU277" t="str">
        <v xml:space="preserve">0 | </v>
      </c>
      <c r="CV277" t="str">
        <v xml:space="preserve">0 | </v>
      </c>
      <c r="CW277" t="str">
        <v xml:space="preserve">0 | </v>
      </c>
      <c r="CX277" t="str">
        <v xml:space="preserve">0 | </v>
      </c>
      <c r="DQ277" cm="1">
        <f t="array" ref="DQ277:HM277">TRANSPOSE(_xlfn._xlws.SORT(_xlfn._xlws.FILTER(initialConditions[initial_conditions_level],initialConditions[experiment_ID]=A277)))</f>
        <v>0</v>
      </c>
      <c r="DR277">
        <v>0</v>
      </c>
      <c r="DS277">
        <v>0</v>
      </c>
      <c r="DT277">
        <v>0</v>
      </c>
      <c r="DU277">
        <v>0</v>
      </c>
      <c r="DV277">
        <v>0</v>
      </c>
      <c r="DW277">
        <v>0</v>
      </c>
      <c r="DX277">
        <v>0</v>
      </c>
      <c r="DY277">
        <v>0</v>
      </c>
      <c r="DZ277">
        <v>0</v>
      </c>
      <c r="EA277">
        <v>0</v>
      </c>
      <c r="EB277">
        <v>0</v>
      </c>
      <c r="EC277">
        <v>0</v>
      </c>
      <c r="ED277">
        <v>0</v>
      </c>
      <c r="EE277">
        <v>0</v>
      </c>
      <c r="EF277">
        <v>0</v>
      </c>
      <c r="EG277">
        <v>0</v>
      </c>
      <c r="EH277">
        <v>0</v>
      </c>
      <c r="EI277">
        <v>0</v>
      </c>
      <c r="EJ277">
        <v>0</v>
      </c>
      <c r="EK277">
        <v>0</v>
      </c>
      <c r="EL277">
        <v>0</v>
      </c>
      <c r="EM277">
        <v>0</v>
      </c>
      <c r="EN277">
        <v>0</v>
      </c>
      <c r="EO277">
        <v>0</v>
      </c>
      <c r="EP277">
        <v>0</v>
      </c>
      <c r="EQ277">
        <v>0</v>
      </c>
      <c r="ER277">
        <v>0</v>
      </c>
      <c r="ES277">
        <v>0</v>
      </c>
      <c r="ET277">
        <v>0</v>
      </c>
      <c r="EU277">
        <v>0</v>
      </c>
      <c r="EV277">
        <v>0</v>
      </c>
      <c r="EW277">
        <v>0</v>
      </c>
      <c r="EX277">
        <v>0</v>
      </c>
      <c r="EY277">
        <v>0</v>
      </c>
      <c r="EZ277">
        <v>0</v>
      </c>
      <c r="FA277">
        <v>0</v>
      </c>
      <c r="FB277">
        <v>0</v>
      </c>
      <c r="FC277">
        <v>0</v>
      </c>
      <c r="FD277">
        <v>0</v>
      </c>
      <c r="FE277">
        <v>0</v>
      </c>
      <c r="FF277">
        <v>0</v>
      </c>
      <c r="FG277">
        <v>0</v>
      </c>
      <c r="FH277">
        <v>0</v>
      </c>
      <c r="FI277">
        <v>0</v>
      </c>
      <c r="FJ277">
        <v>0</v>
      </c>
      <c r="FK277">
        <v>0</v>
      </c>
      <c r="FL277">
        <v>0</v>
      </c>
      <c r="FM277">
        <v>0</v>
      </c>
      <c r="FN277">
        <v>0</v>
      </c>
      <c r="FO277">
        <v>0</v>
      </c>
      <c r="FP277">
        <v>0</v>
      </c>
      <c r="FQ277">
        <v>0</v>
      </c>
      <c r="FR277">
        <v>0</v>
      </c>
      <c r="FS277">
        <v>0</v>
      </c>
      <c r="FT277">
        <v>0</v>
      </c>
      <c r="FU277">
        <v>0</v>
      </c>
      <c r="FV277">
        <v>0</v>
      </c>
      <c r="FW277">
        <v>0</v>
      </c>
      <c r="FX277">
        <v>0</v>
      </c>
      <c r="FY277">
        <v>0</v>
      </c>
      <c r="FZ277">
        <v>0</v>
      </c>
      <c r="GA277">
        <v>0</v>
      </c>
      <c r="GB277">
        <v>0</v>
      </c>
      <c r="GC277">
        <v>0</v>
      </c>
      <c r="GD277">
        <v>0</v>
      </c>
      <c r="GE277">
        <v>0</v>
      </c>
      <c r="GF277">
        <v>0</v>
      </c>
      <c r="GG277">
        <v>0</v>
      </c>
      <c r="GH277">
        <v>0</v>
      </c>
      <c r="GI277">
        <v>0</v>
      </c>
      <c r="GJ277">
        <v>0</v>
      </c>
      <c r="GK277">
        <v>0</v>
      </c>
      <c r="GL277">
        <v>0</v>
      </c>
      <c r="GM277">
        <v>0</v>
      </c>
      <c r="GN277">
        <v>0</v>
      </c>
      <c r="GO277">
        <v>0</v>
      </c>
      <c r="GP277">
        <v>0</v>
      </c>
      <c r="GQ277">
        <v>0</v>
      </c>
      <c r="GR277">
        <v>0</v>
      </c>
      <c r="GS277">
        <v>0</v>
      </c>
      <c r="GT277">
        <v>0</v>
      </c>
      <c r="GU277">
        <v>0</v>
      </c>
      <c r="GV277">
        <v>0</v>
      </c>
      <c r="GW277">
        <v>0</v>
      </c>
      <c r="GX277">
        <v>0</v>
      </c>
      <c r="GY277">
        <v>0</v>
      </c>
      <c r="GZ277">
        <v>0</v>
      </c>
      <c r="HA277">
        <v>0</v>
      </c>
      <c r="HB277">
        <v>0</v>
      </c>
      <c r="HC277">
        <v>0</v>
      </c>
      <c r="HD277">
        <v>0</v>
      </c>
      <c r="HE277">
        <v>0</v>
      </c>
      <c r="HF277">
        <v>0</v>
      </c>
      <c r="HG277">
        <v>0</v>
      </c>
      <c r="HH277">
        <v>0</v>
      </c>
      <c r="HI277">
        <v>0</v>
      </c>
      <c r="HJ277">
        <v>0</v>
      </c>
      <c r="HK277">
        <v>0</v>
      </c>
      <c r="HL277">
        <v>0</v>
      </c>
      <c r="HM277" t="str">
        <v/>
      </c>
    </row>
    <row r="278" spans="2:221" x14ac:dyDescent="0.35">
      <c r="B278" t="str" cm="1">
        <f t="array" ref="B278:CX278">TRANSPOSE(_xlfn._xlws.SORT(_xlfn._xlws.FILTER(initialConditions[initial_conditions_level]&amp;" | "&amp;initialConditions[initial_conditions_name],initialConditions[experiment_ID]=A278)))</f>
        <v xml:space="preserve"> | </v>
      </c>
      <c r="C278" t="str">
        <v xml:space="preserve">0 | </v>
      </c>
      <c r="D278" t="str">
        <v xml:space="preserve">0 | </v>
      </c>
      <c r="E278" t="str">
        <v xml:space="preserve">0 | </v>
      </c>
      <c r="F278" t="str">
        <v xml:space="preserve">0 | </v>
      </c>
      <c r="G278" t="str">
        <v xml:space="preserve">0 | </v>
      </c>
      <c r="H278" t="str">
        <v xml:space="preserve">0 | </v>
      </c>
      <c r="I278" t="str">
        <v xml:space="preserve">0 | </v>
      </c>
      <c r="J278" t="str">
        <v xml:space="preserve">0 | </v>
      </c>
      <c r="K278" t="str">
        <v xml:space="preserve">0 | </v>
      </c>
      <c r="L278" t="str">
        <v xml:space="preserve">0 | </v>
      </c>
      <c r="M278" t="str">
        <v xml:space="preserve">0 | </v>
      </c>
      <c r="N278" t="str">
        <v xml:space="preserve">0 | </v>
      </c>
      <c r="O278" t="str">
        <v xml:space="preserve">0 | </v>
      </c>
      <c r="P278" t="str">
        <v xml:space="preserve">0 | </v>
      </c>
      <c r="Q278" t="str">
        <v xml:space="preserve">0 | </v>
      </c>
      <c r="R278" t="str">
        <v xml:space="preserve">0 | </v>
      </c>
      <c r="S278" t="str">
        <v xml:space="preserve">0 | </v>
      </c>
      <c r="T278" t="str">
        <v xml:space="preserve">0 | </v>
      </c>
      <c r="U278" t="str">
        <v xml:space="preserve">0 | </v>
      </c>
      <c r="V278" t="str">
        <v xml:space="preserve">0 | </v>
      </c>
      <c r="W278" t="str">
        <v xml:space="preserve">0 | </v>
      </c>
      <c r="X278" t="str">
        <v xml:space="preserve">0 | </v>
      </c>
      <c r="Y278" t="str">
        <v xml:space="preserve">0 | </v>
      </c>
      <c r="Z278" t="str">
        <v xml:space="preserve">0 | </v>
      </c>
      <c r="AA278" t="str">
        <v xml:space="preserve">0 | </v>
      </c>
      <c r="AB278" t="str">
        <v xml:space="preserve">0 | </v>
      </c>
      <c r="AC278" t="str">
        <v xml:space="preserve">0 | </v>
      </c>
      <c r="AD278" t="str">
        <v xml:space="preserve">0 | </v>
      </c>
      <c r="AE278" t="str">
        <v xml:space="preserve">0 | </v>
      </c>
      <c r="AF278" t="str">
        <v xml:space="preserve">0 | </v>
      </c>
      <c r="AG278" t="str">
        <v xml:space="preserve">0 | </v>
      </c>
      <c r="AH278" t="str">
        <v xml:space="preserve">0 | </v>
      </c>
      <c r="AI278" t="str">
        <v xml:space="preserve">0 | </v>
      </c>
      <c r="AJ278" t="str">
        <v xml:space="preserve">0 | </v>
      </c>
      <c r="AK278" t="str">
        <v xml:space="preserve">0 | </v>
      </c>
      <c r="AL278" t="str">
        <v xml:space="preserve">0 | </v>
      </c>
      <c r="AM278" t="str">
        <v xml:space="preserve">0 | </v>
      </c>
      <c r="AN278" t="str">
        <v xml:space="preserve">0 | </v>
      </c>
      <c r="AO278" t="str">
        <v xml:space="preserve">0 | </v>
      </c>
      <c r="AP278" t="str">
        <v xml:space="preserve">0 | </v>
      </c>
      <c r="AQ278" t="str">
        <v xml:space="preserve">0 | </v>
      </c>
      <c r="AR278" t="str">
        <v xml:space="preserve">0 | </v>
      </c>
      <c r="AS278" t="str">
        <v xml:space="preserve">0 | </v>
      </c>
      <c r="AT278" t="str">
        <v xml:space="preserve">0 | </v>
      </c>
      <c r="AU278" t="str">
        <v xml:space="preserve">0 | </v>
      </c>
      <c r="AV278" t="str">
        <v xml:space="preserve">0 | </v>
      </c>
      <c r="AW278" t="str">
        <v xml:space="preserve">0 | </v>
      </c>
      <c r="AX278" t="str">
        <v xml:space="preserve">0 | </v>
      </c>
      <c r="AY278" t="str">
        <v xml:space="preserve">0 | </v>
      </c>
      <c r="AZ278" t="str">
        <v xml:space="preserve">0 | </v>
      </c>
      <c r="BA278" t="str">
        <v xml:space="preserve">0 | </v>
      </c>
      <c r="BB278" t="str">
        <v xml:space="preserve">0 | </v>
      </c>
      <c r="BC278" t="str">
        <v xml:space="preserve">0 | </v>
      </c>
      <c r="BD278" t="str">
        <v xml:space="preserve">0 | </v>
      </c>
      <c r="BE278" t="str">
        <v xml:space="preserve">0 | </v>
      </c>
      <c r="BF278" t="str">
        <v xml:space="preserve">0 | </v>
      </c>
      <c r="BG278" t="str">
        <v xml:space="preserve">0 | </v>
      </c>
      <c r="BH278" t="str">
        <v xml:space="preserve">0 | </v>
      </c>
      <c r="BI278" t="str">
        <v xml:space="preserve">0 | </v>
      </c>
      <c r="BJ278" t="str">
        <v xml:space="preserve">0 | </v>
      </c>
      <c r="BK278" t="str">
        <v xml:space="preserve">0 | </v>
      </c>
      <c r="BL278" t="str">
        <v xml:space="preserve">0 | </v>
      </c>
      <c r="BM278" t="str">
        <v xml:space="preserve">0 | </v>
      </c>
      <c r="BN278" t="str">
        <v xml:space="preserve">0 | </v>
      </c>
      <c r="BO278" t="str">
        <v xml:space="preserve">0 | </v>
      </c>
      <c r="BP278" t="str">
        <v xml:space="preserve">0 | </v>
      </c>
      <c r="BQ278" t="str">
        <v xml:space="preserve">0 | </v>
      </c>
      <c r="BR278" t="str">
        <v xml:space="preserve">0 | </v>
      </c>
      <c r="BS278" t="str">
        <v xml:space="preserve">0 | </v>
      </c>
      <c r="BT278" t="str">
        <v xml:space="preserve">0 | </v>
      </c>
      <c r="BU278" t="str">
        <v xml:space="preserve">0 | </v>
      </c>
      <c r="BV278" t="str">
        <v xml:space="preserve">0 | </v>
      </c>
      <c r="BW278" t="str">
        <v xml:space="preserve">0 | </v>
      </c>
      <c r="BX278" t="str">
        <v xml:space="preserve">0 | </v>
      </c>
      <c r="BY278" t="str">
        <v xml:space="preserve">0 | </v>
      </c>
      <c r="BZ278" t="str">
        <v xml:space="preserve">0 | </v>
      </c>
      <c r="CA278" t="str">
        <v xml:space="preserve">0 | </v>
      </c>
      <c r="CB278" t="str">
        <v xml:space="preserve">0 | </v>
      </c>
      <c r="CC278" t="str">
        <v xml:space="preserve">0 | </v>
      </c>
      <c r="CD278" t="str">
        <v xml:space="preserve">0 | </v>
      </c>
      <c r="CE278" t="str">
        <v xml:space="preserve">0 | </v>
      </c>
      <c r="CF278" t="str">
        <v xml:space="preserve">0 | </v>
      </c>
      <c r="CG278" t="str">
        <v xml:space="preserve">0 | </v>
      </c>
      <c r="CH278" t="str">
        <v xml:space="preserve">0 | </v>
      </c>
      <c r="CI278" t="str">
        <v xml:space="preserve">0 | </v>
      </c>
      <c r="CJ278" t="str">
        <v xml:space="preserve">0 | </v>
      </c>
      <c r="CK278" t="str">
        <v xml:space="preserve">0 | </v>
      </c>
      <c r="CL278" t="str">
        <v xml:space="preserve">0 | </v>
      </c>
      <c r="CM278" t="str">
        <v xml:space="preserve">0 | </v>
      </c>
      <c r="CN278" t="str">
        <v xml:space="preserve">0 | </v>
      </c>
      <c r="CO278" t="str">
        <v xml:space="preserve">0 | </v>
      </c>
      <c r="CP278" t="str">
        <v xml:space="preserve">0 | </v>
      </c>
      <c r="CQ278" t="str">
        <v xml:space="preserve">0 | </v>
      </c>
      <c r="CR278" t="str">
        <v xml:space="preserve">0 | </v>
      </c>
      <c r="CS278" t="str">
        <v xml:space="preserve">0 | </v>
      </c>
      <c r="CT278" t="str">
        <v xml:space="preserve">0 | </v>
      </c>
      <c r="CU278" t="str">
        <v xml:space="preserve">0 | </v>
      </c>
      <c r="CV278" t="str">
        <v xml:space="preserve">0 | </v>
      </c>
      <c r="CW278" t="str">
        <v xml:space="preserve">0 | </v>
      </c>
      <c r="CX278" t="str">
        <v xml:space="preserve">0 | </v>
      </c>
      <c r="DQ278" cm="1">
        <f t="array" ref="DQ278:HM278">TRANSPOSE(_xlfn._xlws.SORT(_xlfn._xlws.FILTER(initialConditions[initial_conditions_level],initialConditions[experiment_ID]=A278)))</f>
        <v>0</v>
      </c>
      <c r="DR278">
        <v>0</v>
      </c>
      <c r="DS278">
        <v>0</v>
      </c>
      <c r="DT278">
        <v>0</v>
      </c>
      <c r="DU278">
        <v>0</v>
      </c>
      <c r="DV278">
        <v>0</v>
      </c>
      <c r="DW278">
        <v>0</v>
      </c>
      <c r="DX278">
        <v>0</v>
      </c>
      <c r="DY278">
        <v>0</v>
      </c>
      <c r="DZ278">
        <v>0</v>
      </c>
      <c r="EA278">
        <v>0</v>
      </c>
      <c r="EB278">
        <v>0</v>
      </c>
      <c r="EC278">
        <v>0</v>
      </c>
      <c r="ED278">
        <v>0</v>
      </c>
      <c r="EE278">
        <v>0</v>
      </c>
      <c r="EF278">
        <v>0</v>
      </c>
      <c r="EG278">
        <v>0</v>
      </c>
      <c r="EH278">
        <v>0</v>
      </c>
      <c r="EI278">
        <v>0</v>
      </c>
      <c r="EJ278">
        <v>0</v>
      </c>
      <c r="EK278">
        <v>0</v>
      </c>
      <c r="EL278">
        <v>0</v>
      </c>
      <c r="EM278">
        <v>0</v>
      </c>
      <c r="EN278">
        <v>0</v>
      </c>
      <c r="EO278">
        <v>0</v>
      </c>
      <c r="EP278">
        <v>0</v>
      </c>
      <c r="EQ278">
        <v>0</v>
      </c>
      <c r="ER278">
        <v>0</v>
      </c>
      <c r="ES278">
        <v>0</v>
      </c>
      <c r="ET278">
        <v>0</v>
      </c>
      <c r="EU278">
        <v>0</v>
      </c>
      <c r="EV278">
        <v>0</v>
      </c>
      <c r="EW278">
        <v>0</v>
      </c>
      <c r="EX278">
        <v>0</v>
      </c>
      <c r="EY278">
        <v>0</v>
      </c>
      <c r="EZ278">
        <v>0</v>
      </c>
      <c r="FA278">
        <v>0</v>
      </c>
      <c r="FB278">
        <v>0</v>
      </c>
      <c r="FC278">
        <v>0</v>
      </c>
      <c r="FD278">
        <v>0</v>
      </c>
      <c r="FE278">
        <v>0</v>
      </c>
      <c r="FF278">
        <v>0</v>
      </c>
      <c r="FG278">
        <v>0</v>
      </c>
      <c r="FH278">
        <v>0</v>
      </c>
      <c r="FI278">
        <v>0</v>
      </c>
      <c r="FJ278">
        <v>0</v>
      </c>
      <c r="FK278">
        <v>0</v>
      </c>
      <c r="FL278">
        <v>0</v>
      </c>
      <c r="FM278">
        <v>0</v>
      </c>
      <c r="FN278">
        <v>0</v>
      </c>
      <c r="FO278">
        <v>0</v>
      </c>
      <c r="FP278">
        <v>0</v>
      </c>
      <c r="FQ278">
        <v>0</v>
      </c>
      <c r="FR278">
        <v>0</v>
      </c>
      <c r="FS278">
        <v>0</v>
      </c>
      <c r="FT278">
        <v>0</v>
      </c>
      <c r="FU278">
        <v>0</v>
      </c>
      <c r="FV278">
        <v>0</v>
      </c>
      <c r="FW278">
        <v>0</v>
      </c>
      <c r="FX278">
        <v>0</v>
      </c>
      <c r="FY278">
        <v>0</v>
      </c>
      <c r="FZ278">
        <v>0</v>
      </c>
      <c r="GA278">
        <v>0</v>
      </c>
      <c r="GB278">
        <v>0</v>
      </c>
      <c r="GC278">
        <v>0</v>
      </c>
      <c r="GD278">
        <v>0</v>
      </c>
      <c r="GE278">
        <v>0</v>
      </c>
      <c r="GF278">
        <v>0</v>
      </c>
      <c r="GG278">
        <v>0</v>
      </c>
      <c r="GH278">
        <v>0</v>
      </c>
      <c r="GI278">
        <v>0</v>
      </c>
      <c r="GJ278">
        <v>0</v>
      </c>
      <c r="GK278">
        <v>0</v>
      </c>
      <c r="GL278">
        <v>0</v>
      </c>
      <c r="GM278">
        <v>0</v>
      </c>
      <c r="GN278">
        <v>0</v>
      </c>
      <c r="GO278">
        <v>0</v>
      </c>
      <c r="GP278">
        <v>0</v>
      </c>
      <c r="GQ278">
        <v>0</v>
      </c>
      <c r="GR278">
        <v>0</v>
      </c>
      <c r="GS278">
        <v>0</v>
      </c>
      <c r="GT278">
        <v>0</v>
      </c>
      <c r="GU278">
        <v>0</v>
      </c>
      <c r="GV278">
        <v>0</v>
      </c>
      <c r="GW278">
        <v>0</v>
      </c>
      <c r="GX278">
        <v>0</v>
      </c>
      <c r="GY278">
        <v>0</v>
      </c>
      <c r="GZ278">
        <v>0</v>
      </c>
      <c r="HA278">
        <v>0</v>
      </c>
      <c r="HB278">
        <v>0</v>
      </c>
      <c r="HC278">
        <v>0</v>
      </c>
      <c r="HD278">
        <v>0</v>
      </c>
      <c r="HE278">
        <v>0</v>
      </c>
      <c r="HF278">
        <v>0</v>
      </c>
      <c r="HG278">
        <v>0</v>
      </c>
      <c r="HH278">
        <v>0</v>
      </c>
      <c r="HI278">
        <v>0</v>
      </c>
      <c r="HJ278">
        <v>0</v>
      </c>
      <c r="HK278">
        <v>0</v>
      </c>
      <c r="HL278">
        <v>0</v>
      </c>
      <c r="HM278" t="str">
        <v/>
      </c>
    </row>
    <row r="279" spans="2:221" x14ac:dyDescent="0.35">
      <c r="B279" t="str" cm="1">
        <f t="array" ref="B279:CX279">TRANSPOSE(_xlfn._xlws.SORT(_xlfn._xlws.FILTER(initialConditions[initial_conditions_level]&amp;" | "&amp;initialConditions[initial_conditions_name],initialConditions[experiment_ID]=A279)))</f>
        <v xml:space="preserve"> | </v>
      </c>
      <c r="C279" t="str">
        <v xml:space="preserve">0 | </v>
      </c>
      <c r="D279" t="str">
        <v xml:space="preserve">0 | </v>
      </c>
      <c r="E279" t="str">
        <v xml:space="preserve">0 | </v>
      </c>
      <c r="F279" t="str">
        <v xml:space="preserve">0 | </v>
      </c>
      <c r="G279" t="str">
        <v xml:space="preserve">0 | </v>
      </c>
      <c r="H279" t="str">
        <v xml:space="preserve">0 | </v>
      </c>
      <c r="I279" t="str">
        <v xml:space="preserve">0 | </v>
      </c>
      <c r="J279" t="str">
        <v xml:space="preserve">0 | </v>
      </c>
      <c r="K279" t="str">
        <v xml:space="preserve">0 | </v>
      </c>
      <c r="L279" t="str">
        <v xml:space="preserve">0 | </v>
      </c>
      <c r="M279" t="str">
        <v xml:space="preserve">0 | </v>
      </c>
      <c r="N279" t="str">
        <v xml:space="preserve">0 | </v>
      </c>
      <c r="O279" t="str">
        <v xml:space="preserve">0 | </v>
      </c>
      <c r="P279" t="str">
        <v xml:space="preserve">0 | </v>
      </c>
      <c r="Q279" t="str">
        <v xml:space="preserve">0 | </v>
      </c>
      <c r="R279" t="str">
        <v xml:space="preserve">0 | </v>
      </c>
      <c r="S279" t="str">
        <v xml:space="preserve">0 | </v>
      </c>
      <c r="T279" t="str">
        <v xml:space="preserve">0 | </v>
      </c>
      <c r="U279" t="str">
        <v xml:space="preserve">0 | </v>
      </c>
      <c r="V279" t="str">
        <v xml:space="preserve">0 | </v>
      </c>
      <c r="W279" t="str">
        <v xml:space="preserve">0 | </v>
      </c>
      <c r="X279" t="str">
        <v xml:space="preserve">0 | </v>
      </c>
      <c r="Y279" t="str">
        <v xml:space="preserve">0 | </v>
      </c>
      <c r="Z279" t="str">
        <v xml:space="preserve">0 | </v>
      </c>
      <c r="AA279" t="str">
        <v xml:space="preserve">0 | </v>
      </c>
      <c r="AB279" t="str">
        <v xml:space="preserve">0 | </v>
      </c>
      <c r="AC279" t="str">
        <v xml:space="preserve">0 | </v>
      </c>
      <c r="AD279" t="str">
        <v xml:space="preserve">0 | </v>
      </c>
      <c r="AE279" t="str">
        <v xml:space="preserve">0 | </v>
      </c>
      <c r="AF279" t="str">
        <v xml:space="preserve">0 | </v>
      </c>
      <c r="AG279" t="str">
        <v xml:space="preserve">0 | </v>
      </c>
      <c r="AH279" t="str">
        <v xml:space="preserve">0 | </v>
      </c>
      <c r="AI279" t="str">
        <v xml:space="preserve">0 | </v>
      </c>
      <c r="AJ279" t="str">
        <v xml:space="preserve">0 | </v>
      </c>
      <c r="AK279" t="str">
        <v xml:space="preserve">0 | </v>
      </c>
      <c r="AL279" t="str">
        <v xml:space="preserve">0 | </v>
      </c>
      <c r="AM279" t="str">
        <v xml:space="preserve">0 | </v>
      </c>
      <c r="AN279" t="str">
        <v xml:space="preserve">0 | </v>
      </c>
      <c r="AO279" t="str">
        <v xml:space="preserve">0 | </v>
      </c>
      <c r="AP279" t="str">
        <v xml:space="preserve">0 | </v>
      </c>
      <c r="AQ279" t="str">
        <v xml:space="preserve">0 | </v>
      </c>
      <c r="AR279" t="str">
        <v xml:space="preserve">0 | </v>
      </c>
      <c r="AS279" t="str">
        <v xml:space="preserve">0 | </v>
      </c>
      <c r="AT279" t="str">
        <v xml:space="preserve">0 | </v>
      </c>
      <c r="AU279" t="str">
        <v xml:space="preserve">0 | </v>
      </c>
      <c r="AV279" t="str">
        <v xml:space="preserve">0 | </v>
      </c>
      <c r="AW279" t="str">
        <v xml:space="preserve">0 | </v>
      </c>
      <c r="AX279" t="str">
        <v xml:space="preserve">0 | </v>
      </c>
      <c r="AY279" t="str">
        <v xml:space="preserve">0 | </v>
      </c>
      <c r="AZ279" t="str">
        <v xml:space="preserve">0 | </v>
      </c>
      <c r="BA279" t="str">
        <v xml:space="preserve">0 | </v>
      </c>
      <c r="BB279" t="str">
        <v xml:space="preserve">0 | </v>
      </c>
      <c r="BC279" t="str">
        <v xml:space="preserve">0 | </v>
      </c>
      <c r="BD279" t="str">
        <v xml:space="preserve">0 | </v>
      </c>
      <c r="BE279" t="str">
        <v xml:space="preserve">0 | </v>
      </c>
      <c r="BF279" t="str">
        <v xml:space="preserve">0 | </v>
      </c>
      <c r="BG279" t="str">
        <v xml:space="preserve">0 | </v>
      </c>
      <c r="BH279" t="str">
        <v xml:space="preserve">0 | </v>
      </c>
      <c r="BI279" t="str">
        <v xml:space="preserve">0 | </v>
      </c>
      <c r="BJ279" t="str">
        <v xml:space="preserve">0 | </v>
      </c>
      <c r="BK279" t="str">
        <v xml:space="preserve">0 | </v>
      </c>
      <c r="BL279" t="str">
        <v xml:space="preserve">0 | </v>
      </c>
      <c r="BM279" t="str">
        <v xml:space="preserve">0 | </v>
      </c>
      <c r="BN279" t="str">
        <v xml:space="preserve">0 | </v>
      </c>
      <c r="BO279" t="str">
        <v xml:space="preserve">0 | </v>
      </c>
      <c r="BP279" t="str">
        <v xml:space="preserve">0 | </v>
      </c>
      <c r="BQ279" t="str">
        <v xml:space="preserve">0 | </v>
      </c>
      <c r="BR279" t="str">
        <v xml:space="preserve">0 | </v>
      </c>
      <c r="BS279" t="str">
        <v xml:space="preserve">0 | </v>
      </c>
      <c r="BT279" t="str">
        <v xml:space="preserve">0 | </v>
      </c>
      <c r="BU279" t="str">
        <v xml:space="preserve">0 | </v>
      </c>
      <c r="BV279" t="str">
        <v xml:space="preserve">0 | </v>
      </c>
      <c r="BW279" t="str">
        <v xml:space="preserve">0 | </v>
      </c>
      <c r="BX279" t="str">
        <v xml:space="preserve">0 | </v>
      </c>
      <c r="BY279" t="str">
        <v xml:space="preserve">0 | </v>
      </c>
      <c r="BZ279" t="str">
        <v xml:space="preserve">0 | </v>
      </c>
      <c r="CA279" t="str">
        <v xml:space="preserve">0 | </v>
      </c>
      <c r="CB279" t="str">
        <v xml:space="preserve">0 | </v>
      </c>
      <c r="CC279" t="str">
        <v xml:space="preserve">0 | </v>
      </c>
      <c r="CD279" t="str">
        <v xml:space="preserve">0 | </v>
      </c>
      <c r="CE279" t="str">
        <v xml:space="preserve">0 | </v>
      </c>
      <c r="CF279" t="str">
        <v xml:space="preserve">0 | </v>
      </c>
      <c r="CG279" t="str">
        <v xml:space="preserve">0 | </v>
      </c>
      <c r="CH279" t="str">
        <v xml:space="preserve">0 | </v>
      </c>
      <c r="CI279" t="str">
        <v xml:space="preserve">0 | </v>
      </c>
      <c r="CJ279" t="str">
        <v xml:space="preserve">0 | </v>
      </c>
      <c r="CK279" t="str">
        <v xml:space="preserve">0 | </v>
      </c>
      <c r="CL279" t="str">
        <v xml:space="preserve">0 | </v>
      </c>
      <c r="CM279" t="str">
        <v xml:space="preserve">0 | </v>
      </c>
      <c r="CN279" t="str">
        <v xml:space="preserve">0 | </v>
      </c>
      <c r="CO279" t="str">
        <v xml:space="preserve">0 | </v>
      </c>
      <c r="CP279" t="str">
        <v xml:space="preserve">0 | </v>
      </c>
      <c r="CQ279" t="str">
        <v xml:space="preserve">0 | </v>
      </c>
      <c r="CR279" t="str">
        <v xml:space="preserve">0 | </v>
      </c>
      <c r="CS279" t="str">
        <v xml:space="preserve">0 | </v>
      </c>
      <c r="CT279" t="str">
        <v xml:space="preserve">0 | </v>
      </c>
      <c r="CU279" t="str">
        <v xml:space="preserve">0 | </v>
      </c>
      <c r="CV279" t="str">
        <v xml:space="preserve">0 | </v>
      </c>
      <c r="CW279" t="str">
        <v xml:space="preserve">0 | </v>
      </c>
      <c r="CX279" t="str">
        <v xml:space="preserve">0 | </v>
      </c>
      <c r="DQ279" cm="1">
        <f t="array" ref="DQ279:HM279">TRANSPOSE(_xlfn._xlws.SORT(_xlfn._xlws.FILTER(initialConditions[initial_conditions_level],initialConditions[experiment_ID]=A279)))</f>
        <v>0</v>
      </c>
      <c r="DR279">
        <v>0</v>
      </c>
      <c r="DS279">
        <v>0</v>
      </c>
      <c r="DT279">
        <v>0</v>
      </c>
      <c r="DU279">
        <v>0</v>
      </c>
      <c r="DV279">
        <v>0</v>
      </c>
      <c r="DW279">
        <v>0</v>
      </c>
      <c r="DX279">
        <v>0</v>
      </c>
      <c r="DY279">
        <v>0</v>
      </c>
      <c r="DZ279">
        <v>0</v>
      </c>
      <c r="EA279">
        <v>0</v>
      </c>
      <c r="EB279">
        <v>0</v>
      </c>
      <c r="EC279">
        <v>0</v>
      </c>
      <c r="ED279">
        <v>0</v>
      </c>
      <c r="EE279">
        <v>0</v>
      </c>
      <c r="EF279">
        <v>0</v>
      </c>
      <c r="EG279">
        <v>0</v>
      </c>
      <c r="EH279">
        <v>0</v>
      </c>
      <c r="EI279">
        <v>0</v>
      </c>
      <c r="EJ279">
        <v>0</v>
      </c>
      <c r="EK279">
        <v>0</v>
      </c>
      <c r="EL279">
        <v>0</v>
      </c>
      <c r="EM279">
        <v>0</v>
      </c>
      <c r="EN279">
        <v>0</v>
      </c>
      <c r="EO279">
        <v>0</v>
      </c>
      <c r="EP279">
        <v>0</v>
      </c>
      <c r="EQ279">
        <v>0</v>
      </c>
      <c r="ER279">
        <v>0</v>
      </c>
      <c r="ES279">
        <v>0</v>
      </c>
      <c r="ET279">
        <v>0</v>
      </c>
      <c r="EU279">
        <v>0</v>
      </c>
      <c r="EV279">
        <v>0</v>
      </c>
      <c r="EW279">
        <v>0</v>
      </c>
      <c r="EX279">
        <v>0</v>
      </c>
      <c r="EY279">
        <v>0</v>
      </c>
      <c r="EZ279">
        <v>0</v>
      </c>
      <c r="FA279">
        <v>0</v>
      </c>
      <c r="FB279">
        <v>0</v>
      </c>
      <c r="FC279">
        <v>0</v>
      </c>
      <c r="FD279">
        <v>0</v>
      </c>
      <c r="FE279">
        <v>0</v>
      </c>
      <c r="FF279">
        <v>0</v>
      </c>
      <c r="FG279">
        <v>0</v>
      </c>
      <c r="FH279">
        <v>0</v>
      </c>
      <c r="FI279">
        <v>0</v>
      </c>
      <c r="FJ279">
        <v>0</v>
      </c>
      <c r="FK279">
        <v>0</v>
      </c>
      <c r="FL279">
        <v>0</v>
      </c>
      <c r="FM279">
        <v>0</v>
      </c>
      <c r="FN279">
        <v>0</v>
      </c>
      <c r="FO279">
        <v>0</v>
      </c>
      <c r="FP279">
        <v>0</v>
      </c>
      <c r="FQ279">
        <v>0</v>
      </c>
      <c r="FR279">
        <v>0</v>
      </c>
      <c r="FS279">
        <v>0</v>
      </c>
      <c r="FT279">
        <v>0</v>
      </c>
      <c r="FU279">
        <v>0</v>
      </c>
      <c r="FV279">
        <v>0</v>
      </c>
      <c r="FW279">
        <v>0</v>
      </c>
      <c r="FX279">
        <v>0</v>
      </c>
      <c r="FY279">
        <v>0</v>
      </c>
      <c r="FZ279">
        <v>0</v>
      </c>
      <c r="GA279">
        <v>0</v>
      </c>
      <c r="GB279">
        <v>0</v>
      </c>
      <c r="GC279">
        <v>0</v>
      </c>
      <c r="GD279">
        <v>0</v>
      </c>
      <c r="GE279">
        <v>0</v>
      </c>
      <c r="GF279">
        <v>0</v>
      </c>
      <c r="GG279">
        <v>0</v>
      </c>
      <c r="GH279">
        <v>0</v>
      </c>
      <c r="GI279">
        <v>0</v>
      </c>
      <c r="GJ279">
        <v>0</v>
      </c>
      <c r="GK279">
        <v>0</v>
      </c>
      <c r="GL279">
        <v>0</v>
      </c>
      <c r="GM279">
        <v>0</v>
      </c>
      <c r="GN279">
        <v>0</v>
      </c>
      <c r="GO279">
        <v>0</v>
      </c>
      <c r="GP279">
        <v>0</v>
      </c>
      <c r="GQ279">
        <v>0</v>
      </c>
      <c r="GR279">
        <v>0</v>
      </c>
      <c r="GS279">
        <v>0</v>
      </c>
      <c r="GT279">
        <v>0</v>
      </c>
      <c r="GU279">
        <v>0</v>
      </c>
      <c r="GV279">
        <v>0</v>
      </c>
      <c r="GW279">
        <v>0</v>
      </c>
      <c r="GX279">
        <v>0</v>
      </c>
      <c r="GY279">
        <v>0</v>
      </c>
      <c r="GZ279">
        <v>0</v>
      </c>
      <c r="HA279">
        <v>0</v>
      </c>
      <c r="HB279">
        <v>0</v>
      </c>
      <c r="HC279">
        <v>0</v>
      </c>
      <c r="HD279">
        <v>0</v>
      </c>
      <c r="HE279">
        <v>0</v>
      </c>
      <c r="HF279">
        <v>0</v>
      </c>
      <c r="HG279">
        <v>0</v>
      </c>
      <c r="HH279">
        <v>0</v>
      </c>
      <c r="HI279">
        <v>0</v>
      </c>
      <c r="HJ279">
        <v>0</v>
      </c>
      <c r="HK279">
        <v>0</v>
      </c>
      <c r="HL279">
        <v>0</v>
      </c>
      <c r="HM279" t="str">
        <v/>
      </c>
    </row>
    <row r="280" spans="2:221" x14ac:dyDescent="0.35">
      <c r="B280" t="str" cm="1">
        <f t="array" ref="B280:CX280">TRANSPOSE(_xlfn._xlws.SORT(_xlfn._xlws.FILTER(initialConditions[initial_conditions_level]&amp;" | "&amp;initialConditions[initial_conditions_name],initialConditions[experiment_ID]=A280)))</f>
        <v xml:space="preserve"> | </v>
      </c>
      <c r="C280" t="str">
        <v xml:space="preserve">0 | </v>
      </c>
      <c r="D280" t="str">
        <v xml:space="preserve">0 | </v>
      </c>
      <c r="E280" t="str">
        <v xml:space="preserve">0 | </v>
      </c>
      <c r="F280" t="str">
        <v xml:space="preserve">0 | </v>
      </c>
      <c r="G280" t="str">
        <v xml:space="preserve">0 | </v>
      </c>
      <c r="H280" t="str">
        <v xml:space="preserve">0 | </v>
      </c>
      <c r="I280" t="str">
        <v xml:space="preserve">0 | </v>
      </c>
      <c r="J280" t="str">
        <v xml:space="preserve">0 | </v>
      </c>
      <c r="K280" t="str">
        <v xml:space="preserve">0 | </v>
      </c>
      <c r="L280" t="str">
        <v xml:space="preserve">0 | </v>
      </c>
      <c r="M280" t="str">
        <v xml:space="preserve">0 | </v>
      </c>
      <c r="N280" t="str">
        <v xml:space="preserve">0 | </v>
      </c>
      <c r="O280" t="str">
        <v xml:space="preserve">0 | </v>
      </c>
      <c r="P280" t="str">
        <v xml:space="preserve">0 | </v>
      </c>
      <c r="Q280" t="str">
        <v xml:space="preserve">0 | </v>
      </c>
      <c r="R280" t="str">
        <v xml:space="preserve">0 | </v>
      </c>
      <c r="S280" t="str">
        <v xml:space="preserve">0 | </v>
      </c>
      <c r="T280" t="str">
        <v xml:space="preserve">0 | </v>
      </c>
      <c r="U280" t="str">
        <v xml:space="preserve">0 | </v>
      </c>
      <c r="V280" t="str">
        <v xml:space="preserve">0 | </v>
      </c>
      <c r="W280" t="str">
        <v xml:space="preserve">0 | </v>
      </c>
      <c r="X280" t="str">
        <v xml:space="preserve">0 | </v>
      </c>
      <c r="Y280" t="str">
        <v xml:space="preserve">0 | </v>
      </c>
      <c r="Z280" t="str">
        <v xml:space="preserve">0 | </v>
      </c>
      <c r="AA280" t="str">
        <v xml:space="preserve">0 | </v>
      </c>
      <c r="AB280" t="str">
        <v xml:space="preserve">0 | </v>
      </c>
      <c r="AC280" t="str">
        <v xml:space="preserve">0 | </v>
      </c>
      <c r="AD280" t="str">
        <v xml:space="preserve">0 | </v>
      </c>
      <c r="AE280" t="str">
        <v xml:space="preserve">0 | </v>
      </c>
      <c r="AF280" t="str">
        <v xml:space="preserve">0 | </v>
      </c>
      <c r="AG280" t="str">
        <v xml:space="preserve">0 | </v>
      </c>
      <c r="AH280" t="str">
        <v xml:space="preserve">0 | </v>
      </c>
      <c r="AI280" t="str">
        <v xml:space="preserve">0 | </v>
      </c>
      <c r="AJ280" t="str">
        <v xml:space="preserve">0 | </v>
      </c>
      <c r="AK280" t="str">
        <v xml:space="preserve">0 | </v>
      </c>
      <c r="AL280" t="str">
        <v xml:space="preserve">0 | </v>
      </c>
      <c r="AM280" t="str">
        <v xml:space="preserve">0 | </v>
      </c>
      <c r="AN280" t="str">
        <v xml:space="preserve">0 | </v>
      </c>
      <c r="AO280" t="str">
        <v xml:space="preserve">0 | </v>
      </c>
      <c r="AP280" t="str">
        <v xml:space="preserve">0 | </v>
      </c>
      <c r="AQ280" t="str">
        <v xml:space="preserve">0 | </v>
      </c>
      <c r="AR280" t="str">
        <v xml:space="preserve">0 | </v>
      </c>
      <c r="AS280" t="str">
        <v xml:space="preserve">0 | </v>
      </c>
      <c r="AT280" t="str">
        <v xml:space="preserve">0 | </v>
      </c>
      <c r="AU280" t="str">
        <v xml:space="preserve">0 | </v>
      </c>
      <c r="AV280" t="str">
        <v xml:space="preserve">0 | </v>
      </c>
      <c r="AW280" t="str">
        <v xml:space="preserve">0 | </v>
      </c>
      <c r="AX280" t="str">
        <v xml:space="preserve">0 | </v>
      </c>
      <c r="AY280" t="str">
        <v xml:space="preserve">0 | </v>
      </c>
      <c r="AZ280" t="str">
        <v xml:space="preserve">0 | </v>
      </c>
      <c r="BA280" t="str">
        <v xml:space="preserve">0 | </v>
      </c>
      <c r="BB280" t="str">
        <v xml:space="preserve">0 | </v>
      </c>
      <c r="BC280" t="str">
        <v xml:space="preserve">0 | </v>
      </c>
      <c r="BD280" t="str">
        <v xml:space="preserve">0 | </v>
      </c>
      <c r="BE280" t="str">
        <v xml:space="preserve">0 | </v>
      </c>
      <c r="BF280" t="str">
        <v xml:space="preserve">0 | </v>
      </c>
      <c r="BG280" t="str">
        <v xml:space="preserve">0 | </v>
      </c>
      <c r="BH280" t="str">
        <v xml:space="preserve">0 | </v>
      </c>
      <c r="BI280" t="str">
        <v xml:space="preserve">0 | </v>
      </c>
      <c r="BJ280" t="str">
        <v xml:space="preserve">0 | </v>
      </c>
      <c r="BK280" t="str">
        <v xml:space="preserve">0 | </v>
      </c>
      <c r="BL280" t="str">
        <v xml:space="preserve">0 | </v>
      </c>
      <c r="BM280" t="str">
        <v xml:space="preserve">0 | </v>
      </c>
      <c r="BN280" t="str">
        <v xml:space="preserve">0 | </v>
      </c>
      <c r="BO280" t="str">
        <v xml:space="preserve">0 | </v>
      </c>
      <c r="BP280" t="str">
        <v xml:space="preserve">0 | </v>
      </c>
      <c r="BQ280" t="str">
        <v xml:space="preserve">0 | </v>
      </c>
      <c r="BR280" t="str">
        <v xml:space="preserve">0 | </v>
      </c>
      <c r="BS280" t="str">
        <v xml:space="preserve">0 | </v>
      </c>
      <c r="BT280" t="str">
        <v xml:space="preserve">0 | </v>
      </c>
      <c r="BU280" t="str">
        <v xml:space="preserve">0 | </v>
      </c>
      <c r="BV280" t="str">
        <v xml:space="preserve">0 | </v>
      </c>
      <c r="BW280" t="str">
        <v xml:space="preserve">0 | </v>
      </c>
      <c r="BX280" t="str">
        <v xml:space="preserve">0 | </v>
      </c>
      <c r="BY280" t="str">
        <v xml:space="preserve">0 | </v>
      </c>
      <c r="BZ280" t="str">
        <v xml:space="preserve">0 | </v>
      </c>
      <c r="CA280" t="str">
        <v xml:space="preserve">0 | </v>
      </c>
      <c r="CB280" t="str">
        <v xml:space="preserve">0 | </v>
      </c>
      <c r="CC280" t="str">
        <v xml:space="preserve">0 | </v>
      </c>
      <c r="CD280" t="str">
        <v xml:space="preserve">0 | </v>
      </c>
      <c r="CE280" t="str">
        <v xml:space="preserve">0 | </v>
      </c>
      <c r="CF280" t="str">
        <v xml:space="preserve">0 | </v>
      </c>
      <c r="CG280" t="str">
        <v xml:space="preserve">0 | </v>
      </c>
      <c r="CH280" t="str">
        <v xml:space="preserve">0 | </v>
      </c>
      <c r="CI280" t="str">
        <v xml:space="preserve">0 | </v>
      </c>
      <c r="CJ280" t="str">
        <v xml:space="preserve">0 | </v>
      </c>
      <c r="CK280" t="str">
        <v xml:space="preserve">0 | </v>
      </c>
      <c r="CL280" t="str">
        <v xml:space="preserve">0 | </v>
      </c>
      <c r="CM280" t="str">
        <v xml:space="preserve">0 | </v>
      </c>
      <c r="CN280" t="str">
        <v xml:space="preserve">0 | </v>
      </c>
      <c r="CO280" t="str">
        <v xml:space="preserve">0 | </v>
      </c>
      <c r="CP280" t="str">
        <v xml:space="preserve">0 | </v>
      </c>
      <c r="CQ280" t="str">
        <v xml:space="preserve">0 | </v>
      </c>
      <c r="CR280" t="str">
        <v xml:space="preserve">0 | </v>
      </c>
      <c r="CS280" t="str">
        <v xml:space="preserve">0 | </v>
      </c>
      <c r="CT280" t="str">
        <v xml:space="preserve">0 | </v>
      </c>
      <c r="CU280" t="str">
        <v xml:space="preserve">0 | </v>
      </c>
      <c r="CV280" t="str">
        <v xml:space="preserve">0 | </v>
      </c>
      <c r="CW280" t="str">
        <v xml:space="preserve">0 | </v>
      </c>
      <c r="CX280" t="str">
        <v xml:space="preserve">0 | </v>
      </c>
      <c r="DQ280" cm="1">
        <f t="array" ref="DQ280:HM280">TRANSPOSE(_xlfn._xlws.SORT(_xlfn._xlws.FILTER(initialConditions[initial_conditions_level],initialConditions[experiment_ID]=A280)))</f>
        <v>0</v>
      </c>
      <c r="DR280">
        <v>0</v>
      </c>
      <c r="DS280">
        <v>0</v>
      </c>
      <c r="DT280">
        <v>0</v>
      </c>
      <c r="DU280">
        <v>0</v>
      </c>
      <c r="DV280">
        <v>0</v>
      </c>
      <c r="DW280">
        <v>0</v>
      </c>
      <c r="DX280">
        <v>0</v>
      </c>
      <c r="DY280">
        <v>0</v>
      </c>
      <c r="DZ280">
        <v>0</v>
      </c>
      <c r="EA280">
        <v>0</v>
      </c>
      <c r="EB280">
        <v>0</v>
      </c>
      <c r="EC280">
        <v>0</v>
      </c>
      <c r="ED280">
        <v>0</v>
      </c>
      <c r="EE280">
        <v>0</v>
      </c>
      <c r="EF280">
        <v>0</v>
      </c>
      <c r="EG280">
        <v>0</v>
      </c>
      <c r="EH280">
        <v>0</v>
      </c>
      <c r="EI280">
        <v>0</v>
      </c>
      <c r="EJ280">
        <v>0</v>
      </c>
      <c r="EK280">
        <v>0</v>
      </c>
      <c r="EL280">
        <v>0</v>
      </c>
      <c r="EM280">
        <v>0</v>
      </c>
      <c r="EN280">
        <v>0</v>
      </c>
      <c r="EO280">
        <v>0</v>
      </c>
      <c r="EP280">
        <v>0</v>
      </c>
      <c r="EQ280">
        <v>0</v>
      </c>
      <c r="ER280">
        <v>0</v>
      </c>
      <c r="ES280">
        <v>0</v>
      </c>
      <c r="ET280">
        <v>0</v>
      </c>
      <c r="EU280">
        <v>0</v>
      </c>
      <c r="EV280">
        <v>0</v>
      </c>
      <c r="EW280">
        <v>0</v>
      </c>
      <c r="EX280">
        <v>0</v>
      </c>
      <c r="EY280">
        <v>0</v>
      </c>
      <c r="EZ280">
        <v>0</v>
      </c>
      <c r="FA280">
        <v>0</v>
      </c>
      <c r="FB280">
        <v>0</v>
      </c>
      <c r="FC280">
        <v>0</v>
      </c>
      <c r="FD280">
        <v>0</v>
      </c>
      <c r="FE280">
        <v>0</v>
      </c>
      <c r="FF280">
        <v>0</v>
      </c>
      <c r="FG280">
        <v>0</v>
      </c>
      <c r="FH280">
        <v>0</v>
      </c>
      <c r="FI280">
        <v>0</v>
      </c>
      <c r="FJ280">
        <v>0</v>
      </c>
      <c r="FK280">
        <v>0</v>
      </c>
      <c r="FL280">
        <v>0</v>
      </c>
      <c r="FM280">
        <v>0</v>
      </c>
      <c r="FN280">
        <v>0</v>
      </c>
      <c r="FO280">
        <v>0</v>
      </c>
      <c r="FP280">
        <v>0</v>
      </c>
      <c r="FQ280">
        <v>0</v>
      </c>
      <c r="FR280">
        <v>0</v>
      </c>
      <c r="FS280">
        <v>0</v>
      </c>
      <c r="FT280">
        <v>0</v>
      </c>
      <c r="FU280">
        <v>0</v>
      </c>
      <c r="FV280">
        <v>0</v>
      </c>
      <c r="FW280">
        <v>0</v>
      </c>
      <c r="FX280">
        <v>0</v>
      </c>
      <c r="FY280">
        <v>0</v>
      </c>
      <c r="FZ280">
        <v>0</v>
      </c>
      <c r="GA280">
        <v>0</v>
      </c>
      <c r="GB280">
        <v>0</v>
      </c>
      <c r="GC280">
        <v>0</v>
      </c>
      <c r="GD280">
        <v>0</v>
      </c>
      <c r="GE280">
        <v>0</v>
      </c>
      <c r="GF280">
        <v>0</v>
      </c>
      <c r="GG280">
        <v>0</v>
      </c>
      <c r="GH280">
        <v>0</v>
      </c>
      <c r="GI280">
        <v>0</v>
      </c>
      <c r="GJ280">
        <v>0</v>
      </c>
      <c r="GK280">
        <v>0</v>
      </c>
      <c r="GL280">
        <v>0</v>
      </c>
      <c r="GM280">
        <v>0</v>
      </c>
      <c r="GN280">
        <v>0</v>
      </c>
      <c r="GO280">
        <v>0</v>
      </c>
      <c r="GP280">
        <v>0</v>
      </c>
      <c r="GQ280">
        <v>0</v>
      </c>
      <c r="GR280">
        <v>0</v>
      </c>
      <c r="GS280">
        <v>0</v>
      </c>
      <c r="GT280">
        <v>0</v>
      </c>
      <c r="GU280">
        <v>0</v>
      </c>
      <c r="GV280">
        <v>0</v>
      </c>
      <c r="GW280">
        <v>0</v>
      </c>
      <c r="GX280">
        <v>0</v>
      </c>
      <c r="GY280">
        <v>0</v>
      </c>
      <c r="GZ280">
        <v>0</v>
      </c>
      <c r="HA280">
        <v>0</v>
      </c>
      <c r="HB280">
        <v>0</v>
      </c>
      <c r="HC280">
        <v>0</v>
      </c>
      <c r="HD280">
        <v>0</v>
      </c>
      <c r="HE280">
        <v>0</v>
      </c>
      <c r="HF280">
        <v>0</v>
      </c>
      <c r="HG280">
        <v>0</v>
      </c>
      <c r="HH280">
        <v>0</v>
      </c>
      <c r="HI280">
        <v>0</v>
      </c>
      <c r="HJ280">
        <v>0</v>
      </c>
      <c r="HK280">
        <v>0</v>
      </c>
      <c r="HL280">
        <v>0</v>
      </c>
      <c r="HM280" t="str">
        <v/>
      </c>
    </row>
    <row r="281" spans="2:221" x14ac:dyDescent="0.35">
      <c r="B281" t="str" cm="1">
        <f t="array" ref="B281:CX281">TRANSPOSE(_xlfn._xlws.SORT(_xlfn._xlws.FILTER(initialConditions[initial_conditions_level]&amp;" | "&amp;initialConditions[initial_conditions_name],initialConditions[experiment_ID]=A281)))</f>
        <v xml:space="preserve"> | </v>
      </c>
      <c r="C281" t="str">
        <v xml:space="preserve">0 | </v>
      </c>
      <c r="D281" t="str">
        <v xml:space="preserve">0 | </v>
      </c>
      <c r="E281" t="str">
        <v xml:space="preserve">0 | </v>
      </c>
      <c r="F281" t="str">
        <v xml:space="preserve">0 | </v>
      </c>
      <c r="G281" t="str">
        <v xml:space="preserve">0 | </v>
      </c>
      <c r="H281" t="str">
        <v xml:space="preserve">0 | </v>
      </c>
      <c r="I281" t="str">
        <v xml:space="preserve">0 | </v>
      </c>
      <c r="J281" t="str">
        <v xml:space="preserve">0 | </v>
      </c>
      <c r="K281" t="str">
        <v xml:space="preserve">0 | </v>
      </c>
      <c r="L281" t="str">
        <v xml:space="preserve">0 | </v>
      </c>
      <c r="M281" t="str">
        <v xml:space="preserve">0 | </v>
      </c>
      <c r="N281" t="str">
        <v xml:space="preserve">0 | </v>
      </c>
      <c r="O281" t="str">
        <v xml:space="preserve">0 | </v>
      </c>
      <c r="P281" t="str">
        <v xml:space="preserve">0 | </v>
      </c>
      <c r="Q281" t="str">
        <v xml:space="preserve">0 | </v>
      </c>
      <c r="R281" t="str">
        <v xml:space="preserve">0 | </v>
      </c>
      <c r="S281" t="str">
        <v xml:space="preserve">0 | </v>
      </c>
      <c r="T281" t="str">
        <v xml:space="preserve">0 | </v>
      </c>
      <c r="U281" t="str">
        <v xml:space="preserve">0 | </v>
      </c>
      <c r="V281" t="str">
        <v xml:space="preserve">0 | </v>
      </c>
      <c r="W281" t="str">
        <v xml:space="preserve">0 | </v>
      </c>
      <c r="X281" t="str">
        <v xml:space="preserve">0 | </v>
      </c>
      <c r="Y281" t="str">
        <v xml:space="preserve">0 | </v>
      </c>
      <c r="Z281" t="str">
        <v xml:space="preserve">0 | </v>
      </c>
      <c r="AA281" t="str">
        <v xml:space="preserve">0 | </v>
      </c>
      <c r="AB281" t="str">
        <v xml:space="preserve">0 | </v>
      </c>
      <c r="AC281" t="str">
        <v xml:space="preserve">0 | </v>
      </c>
      <c r="AD281" t="str">
        <v xml:space="preserve">0 | </v>
      </c>
      <c r="AE281" t="str">
        <v xml:space="preserve">0 | </v>
      </c>
      <c r="AF281" t="str">
        <v xml:space="preserve">0 | </v>
      </c>
      <c r="AG281" t="str">
        <v xml:space="preserve">0 | </v>
      </c>
      <c r="AH281" t="str">
        <v xml:space="preserve">0 | </v>
      </c>
      <c r="AI281" t="str">
        <v xml:space="preserve">0 | </v>
      </c>
      <c r="AJ281" t="str">
        <v xml:space="preserve">0 | </v>
      </c>
      <c r="AK281" t="str">
        <v xml:space="preserve">0 | </v>
      </c>
      <c r="AL281" t="str">
        <v xml:space="preserve">0 | </v>
      </c>
      <c r="AM281" t="str">
        <v xml:space="preserve">0 | </v>
      </c>
      <c r="AN281" t="str">
        <v xml:space="preserve">0 | </v>
      </c>
      <c r="AO281" t="str">
        <v xml:space="preserve">0 | </v>
      </c>
      <c r="AP281" t="str">
        <v xml:space="preserve">0 | </v>
      </c>
      <c r="AQ281" t="str">
        <v xml:space="preserve">0 | </v>
      </c>
      <c r="AR281" t="str">
        <v xml:space="preserve">0 | </v>
      </c>
      <c r="AS281" t="str">
        <v xml:space="preserve">0 | </v>
      </c>
      <c r="AT281" t="str">
        <v xml:space="preserve">0 | </v>
      </c>
      <c r="AU281" t="str">
        <v xml:space="preserve">0 | </v>
      </c>
      <c r="AV281" t="str">
        <v xml:space="preserve">0 | </v>
      </c>
      <c r="AW281" t="str">
        <v xml:space="preserve">0 | </v>
      </c>
      <c r="AX281" t="str">
        <v xml:space="preserve">0 | </v>
      </c>
      <c r="AY281" t="str">
        <v xml:space="preserve">0 | </v>
      </c>
      <c r="AZ281" t="str">
        <v xml:space="preserve">0 | </v>
      </c>
      <c r="BA281" t="str">
        <v xml:space="preserve">0 | </v>
      </c>
      <c r="BB281" t="str">
        <v xml:space="preserve">0 | </v>
      </c>
      <c r="BC281" t="str">
        <v xml:space="preserve">0 | </v>
      </c>
      <c r="BD281" t="str">
        <v xml:space="preserve">0 | </v>
      </c>
      <c r="BE281" t="str">
        <v xml:space="preserve">0 | </v>
      </c>
      <c r="BF281" t="str">
        <v xml:space="preserve">0 | </v>
      </c>
      <c r="BG281" t="str">
        <v xml:space="preserve">0 | </v>
      </c>
      <c r="BH281" t="str">
        <v xml:space="preserve">0 | </v>
      </c>
      <c r="BI281" t="str">
        <v xml:space="preserve">0 | </v>
      </c>
      <c r="BJ281" t="str">
        <v xml:space="preserve">0 | </v>
      </c>
      <c r="BK281" t="str">
        <v xml:space="preserve">0 | </v>
      </c>
      <c r="BL281" t="str">
        <v xml:space="preserve">0 | </v>
      </c>
      <c r="BM281" t="str">
        <v xml:space="preserve">0 | </v>
      </c>
      <c r="BN281" t="str">
        <v xml:space="preserve">0 | </v>
      </c>
      <c r="BO281" t="str">
        <v xml:space="preserve">0 | </v>
      </c>
      <c r="BP281" t="str">
        <v xml:space="preserve">0 | </v>
      </c>
      <c r="BQ281" t="str">
        <v xml:space="preserve">0 | </v>
      </c>
      <c r="BR281" t="str">
        <v xml:space="preserve">0 | </v>
      </c>
      <c r="BS281" t="str">
        <v xml:space="preserve">0 | </v>
      </c>
      <c r="BT281" t="str">
        <v xml:space="preserve">0 | </v>
      </c>
      <c r="BU281" t="str">
        <v xml:space="preserve">0 | </v>
      </c>
      <c r="BV281" t="str">
        <v xml:space="preserve">0 | </v>
      </c>
      <c r="BW281" t="str">
        <v xml:space="preserve">0 | </v>
      </c>
      <c r="BX281" t="str">
        <v xml:space="preserve">0 | </v>
      </c>
      <c r="BY281" t="str">
        <v xml:space="preserve">0 | </v>
      </c>
      <c r="BZ281" t="str">
        <v xml:space="preserve">0 | </v>
      </c>
      <c r="CA281" t="str">
        <v xml:space="preserve">0 | </v>
      </c>
      <c r="CB281" t="str">
        <v xml:space="preserve">0 | </v>
      </c>
      <c r="CC281" t="str">
        <v xml:space="preserve">0 | </v>
      </c>
      <c r="CD281" t="str">
        <v xml:space="preserve">0 | </v>
      </c>
      <c r="CE281" t="str">
        <v xml:space="preserve">0 | </v>
      </c>
      <c r="CF281" t="str">
        <v xml:space="preserve">0 | </v>
      </c>
      <c r="CG281" t="str">
        <v xml:space="preserve">0 | </v>
      </c>
      <c r="CH281" t="str">
        <v xml:space="preserve">0 | </v>
      </c>
      <c r="CI281" t="str">
        <v xml:space="preserve">0 | </v>
      </c>
      <c r="CJ281" t="str">
        <v xml:space="preserve">0 | </v>
      </c>
      <c r="CK281" t="str">
        <v xml:space="preserve">0 | </v>
      </c>
      <c r="CL281" t="str">
        <v xml:space="preserve">0 | </v>
      </c>
      <c r="CM281" t="str">
        <v xml:space="preserve">0 | </v>
      </c>
      <c r="CN281" t="str">
        <v xml:space="preserve">0 | </v>
      </c>
      <c r="CO281" t="str">
        <v xml:space="preserve">0 | </v>
      </c>
      <c r="CP281" t="str">
        <v xml:space="preserve">0 | </v>
      </c>
      <c r="CQ281" t="str">
        <v xml:space="preserve">0 | </v>
      </c>
      <c r="CR281" t="str">
        <v xml:space="preserve">0 | </v>
      </c>
      <c r="CS281" t="str">
        <v xml:space="preserve">0 | </v>
      </c>
      <c r="CT281" t="str">
        <v xml:space="preserve">0 | </v>
      </c>
      <c r="CU281" t="str">
        <v xml:space="preserve">0 | </v>
      </c>
      <c r="CV281" t="str">
        <v xml:space="preserve">0 | </v>
      </c>
      <c r="CW281" t="str">
        <v xml:space="preserve">0 | </v>
      </c>
      <c r="CX281" t="str">
        <v xml:space="preserve">0 | </v>
      </c>
      <c r="DQ281" cm="1">
        <f t="array" ref="DQ281:HM281">TRANSPOSE(_xlfn._xlws.SORT(_xlfn._xlws.FILTER(initialConditions[initial_conditions_level],initialConditions[experiment_ID]=A281)))</f>
        <v>0</v>
      </c>
      <c r="DR281">
        <v>0</v>
      </c>
      <c r="DS281">
        <v>0</v>
      </c>
      <c r="DT281">
        <v>0</v>
      </c>
      <c r="DU281">
        <v>0</v>
      </c>
      <c r="DV281">
        <v>0</v>
      </c>
      <c r="DW281">
        <v>0</v>
      </c>
      <c r="DX281">
        <v>0</v>
      </c>
      <c r="DY281">
        <v>0</v>
      </c>
      <c r="DZ281">
        <v>0</v>
      </c>
      <c r="EA281">
        <v>0</v>
      </c>
      <c r="EB281">
        <v>0</v>
      </c>
      <c r="EC281">
        <v>0</v>
      </c>
      <c r="ED281">
        <v>0</v>
      </c>
      <c r="EE281">
        <v>0</v>
      </c>
      <c r="EF281">
        <v>0</v>
      </c>
      <c r="EG281">
        <v>0</v>
      </c>
      <c r="EH281">
        <v>0</v>
      </c>
      <c r="EI281">
        <v>0</v>
      </c>
      <c r="EJ281">
        <v>0</v>
      </c>
      <c r="EK281">
        <v>0</v>
      </c>
      <c r="EL281">
        <v>0</v>
      </c>
      <c r="EM281">
        <v>0</v>
      </c>
      <c r="EN281">
        <v>0</v>
      </c>
      <c r="EO281">
        <v>0</v>
      </c>
      <c r="EP281">
        <v>0</v>
      </c>
      <c r="EQ281">
        <v>0</v>
      </c>
      <c r="ER281">
        <v>0</v>
      </c>
      <c r="ES281">
        <v>0</v>
      </c>
      <c r="ET281">
        <v>0</v>
      </c>
      <c r="EU281">
        <v>0</v>
      </c>
      <c r="EV281">
        <v>0</v>
      </c>
      <c r="EW281">
        <v>0</v>
      </c>
      <c r="EX281">
        <v>0</v>
      </c>
      <c r="EY281">
        <v>0</v>
      </c>
      <c r="EZ281">
        <v>0</v>
      </c>
      <c r="FA281">
        <v>0</v>
      </c>
      <c r="FB281">
        <v>0</v>
      </c>
      <c r="FC281">
        <v>0</v>
      </c>
      <c r="FD281">
        <v>0</v>
      </c>
      <c r="FE281">
        <v>0</v>
      </c>
      <c r="FF281">
        <v>0</v>
      </c>
      <c r="FG281">
        <v>0</v>
      </c>
      <c r="FH281">
        <v>0</v>
      </c>
      <c r="FI281">
        <v>0</v>
      </c>
      <c r="FJ281">
        <v>0</v>
      </c>
      <c r="FK281">
        <v>0</v>
      </c>
      <c r="FL281">
        <v>0</v>
      </c>
      <c r="FM281">
        <v>0</v>
      </c>
      <c r="FN281">
        <v>0</v>
      </c>
      <c r="FO281">
        <v>0</v>
      </c>
      <c r="FP281">
        <v>0</v>
      </c>
      <c r="FQ281">
        <v>0</v>
      </c>
      <c r="FR281">
        <v>0</v>
      </c>
      <c r="FS281">
        <v>0</v>
      </c>
      <c r="FT281">
        <v>0</v>
      </c>
      <c r="FU281">
        <v>0</v>
      </c>
      <c r="FV281">
        <v>0</v>
      </c>
      <c r="FW281">
        <v>0</v>
      </c>
      <c r="FX281">
        <v>0</v>
      </c>
      <c r="FY281">
        <v>0</v>
      </c>
      <c r="FZ281">
        <v>0</v>
      </c>
      <c r="GA281">
        <v>0</v>
      </c>
      <c r="GB281">
        <v>0</v>
      </c>
      <c r="GC281">
        <v>0</v>
      </c>
      <c r="GD281">
        <v>0</v>
      </c>
      <c r="GE281">
        <v>0</v>
      </c>
      <c r="GF281">
        <v>0</v>
      </c>
      <c r="GG281">
        <v>0</v>
      </c>
      <c r="GH281">
        <v>0</v>
      </c>
      <c r="GI281">
        <v>0</v>
      </c>
      <c r="GJ281">
        <v>0</v>
      </c>
      <c r="GK281">
        <v>0</v>
      </c>
      <c r="GL281">
        <v>0</v>
      </c>
      <c r="GM281">
        <v>0</v>
      </c>
      <c r="GN281">
        <v>0</v>
      </c>
      <c r="GO281">
        <v>0</v>
      </c>
      <c r="GP281">
        <v>0</v>
      </c>
      <c r="GQ281">
        <v>0</v>
      </c>
      <c r="GR281">
        <v>0</v>
      </c>
      <c r="GS281">
        <v>0</v>
      </c>
      <c r="GT281">
        <v>0</v>
      </c>
      <c r="GU281">
        <v>0</v>
      </c>
      <c r="GV281">
        <v>0</v>
      </c>
      <c r="GW281">
        <v>0</v>
      </c>
      <c r="GX281">
        <v>0</v>
      </c>
      <c r="GY281">
        <v>0</v>
      </c>
      <c r="GZ281">
        <v>0</v>
      </c>
      <c r="HA281">
        <v>0</v>
      </c>
      <c r="HB281">
        <v>0</v>
      </c>
      <c r="HC281">
        <v>0</v>
      </c>
      <c r="HD281">
        <v>0</v>
      </c>
      <c r="HE281">
        <v>0</v>
      </c>
      <c r="HF281">
        <v>0</v>
      </c>
      <c r="HG281">
        <v>0</v>
      </c>
      <c r="HH281">
        <v>0</v>
      </c>
      <c r="HI281">
        <v>0</v>
      </c>
      <c r="HJ281">
        <v>0</v>
      </c>
      <c r="HK281">
        <v>0</v>
      </c>
      <c r="HL281">
        <v>0</v>
      </c>
      <c r="HM281" t="str">
        <v/>
      </c>
    </row>
    <row r="282" spans="2:221" x14ac:dyDescent="0.35">
      <c r="B282" t="str" cm="1">
        <f t="array" ref="B282:CX282">TRANSPOSE(_xlfn._xlws.SORT(_xlfn._xlws.FILTER(initialConditions[initial_conditions_level]&amp;" | "&amp;initialConditions[initial_conditions_name],initialConditions[experiment_ID]=A282)))</f>
        <v xml:space="preserve"> | </v>
      </c>
      <c r="C282" t="str">
        <v xml:space="preserve">0 | </v>
      </c>
      <c r="D282" t="str">
        <v xml:space="preserve">0 | </v>
      </c>
      <c r="E282" t="str">
        <v xml:space="preserve">0 | </v>
      </c>
      <c r="F282" t="str">
        <v xml:space="preserve">0 | </v>
      </c>
      <c r="G282" t="str">
        <v xml:space="preserve">0 | </v>
      </c>
      <c r="H282" t="str">
        <v xml:space="preserve">0 | </v>
      </c>
      <c r="I282" t="str">
        <v xml:space="preserve">0 | </v>
      </c>
      <c r="J282" t="str">
        <v xml:space="preserve">0 | </v>
      </c>
      <c r="K282" t="str">
        <v xml:space="preserve">0 | </v>
      </c>
      <c r="L282" t="str">
        <v xml:space="preserve">0 | </v>
      </c>
      <c r="M282" t="str">
        <v xml:space="preserve">0 | </v>
      </c>
      <c r="N282" t="str">
        <v xml:space="preserve">0 | </v>
      </c>
      <c r="O282" t="str">
        <v xml:space="preserve">0 | </v>
      </c>
      <c r="P282" t="str">
        <v xml:space="preserve">0 | </v>
      </c>
      <c r="Q282" t="str">
        <v xml:space="preserve">0 | </v>
      </c>
      <c r="R282" t="str">
        <v xml:space="preserve">0 | </v>
      </c>
      <c r="S282" t="str">
        <v xml:space="preserve">0 | </v>
      </c>
      <c r="T282" t="str">
        <v xml:space="preserve">0 | </v>
      </c>
      <c r="U282" t="str">
        <v xml:space="preserve">0 | </v>
      </c>
      <c r="V282" t="str">
        <v xml:space="preserve">0 | </v>
      </c>
      <c r="W282" t="str">
        <v xml:space="preserve">0 | </v>
      </c>
      <c r="X282" t="str">
        <v xml:space="preserve">0 | </v>
      </c>
      <c r="Y282" t="str">
        <v xml:space="preserve">0 | </v>
      </c>
      <c r="Z282" t="str">
        <v xml:space="preserve">0 | </v>
      </c>
      <c r="AA282" t="str">
        <v xml:space="preserve">0 | </v>
      </c>
      <c r="AB282" t="str">
        <v xml:space="preserve">0 | </v>
      </c>
      <c r="AC282" t="str">
        <v xml:space="preserve">0 | </v>
      </c>
      <c r="AD282" t="str">
        <v xml:space="preserve">0 | </v>
      </c>
      <c r="AE282" t="str">
        <v xml:space="preserve">0 | </v>
      </c>
      <c r="AF282" t="str">
        <v xml:space="preserve">0 | </v>
      </c>
      <c r="AG282" t="str">
        <v xml:space="preserve">0 | </v>
      </c>
      <c r="AH282" t="str">
        <v xml:space="preserve">0 | </v>
      </c>
      <c r="AI282" t="str">
        <v xml:space="preserve">0 | </v>
      </c>
      <c r="AJ282" t="str">
        <v xml:space="preserve">0 | </v>
      </c>
      <c r="AK282" t="str">
        <v xml:space="preserve">0 | </v>
      </c>
      <c r="AL282" t="str">
        <v xml:space="preserve">0 | </v>
      </c>
      <c r="AM282" t="str">
        <v xml:space="preserve">0 | </v>
      </c>
      <c r="AN282" t="str">
        <v xml:space="preserve">0 | </v>
      </c>
      <c r="AO282" t="str">
        <v xml:space="preserve">0 | </v>
      </c>
      <c r="AP282" t="str">
        <v xml:space="preserve">0 | </v>
      </c>
      <c r="AQ282" t="str">
        <v xml:space="preserve">0 | </v>
      </c>
      <c r="AR282" t="str">
        <v xml:space="preserve">0 | </v>
      </c>
      <c r="AS282" t="str">
        <v xml:space="preserve">0 | </v>
      </c>
      <c r="AT282" t="str">
        <v xml:space="preserve">0 | </v>
      </c>
      <c r="AU282" t="str">
        <v xml:space="preserve">0 | </v>
      </c>
      <c r="AV282" t="str">
        <v xml:space="preserve">0 | </v>
      </c>
      <c r="AW282" t="str">
        <v xml:space="preserve">0 | </v>
      </c>
      <c r="AX282" t="str">
        <v xml:space="preserve">0 | </v>
      </c>
      <c r="AY282" t="str">
        <v xml:space="preserve">0 | </v>
      </c>
      <c r="AZ282" t="str">
        <v xml:space="preserve">0 | </v>
      </c>
      <c r="BA282" t="str">
        <v xml:space="preserve">0 | </v>
      </c>
      <c r="BB282" t="str">
        <v xml:space="preserve">0 | </v>
      </c>
      <c r="BC282" t="str">
        <v xml:space="preserve">0 | </v>
      </c>
      <c r="BD282" t="str">
        <v xml:space="preserve">0 | </v>
      </c>
      <c r="BE282" t="str">
        <v xml:space="preserve">0 | </v>
      </c>
      <c r="BF282" t="str">
        <v xml:space="preserve">0 | </v>
      </c>
      <c r="BG282" t="str">
        <v xml:space="preserve">0 | </v>
      </c>
      <c r="BH282" t="str">
        <v xml:space="preserve">0 | </v>
      </c>
      <c r="BI282" t="str">
        <v xml:space="preserve">0 | </v>
      </c>
      <c r="BJ282" t="str">
        <v xml:space="preserve">0 | </v>
      </c>
      <c r="BK282" t="str">
        <v xml:space="preserve">0 | </v>
      </c>
      <c r="BL282" t="str">
        <v xml:space="preserve">0 | </v>
      </c>
      <c r="BM282" t="str">
        <v xml:space="preserve">0 | </v>
      </c>
      <c r="BN282" t="str">
        <v xml:space="preserve">0 | </v>
      </c>
      <c r="BO282" t="str">
        <v xml:space="preserve">0 | </v>
      </c>
      <c r="BP282" t="str">
        <v xml:space="preserve">0 | </v>
      </c>
      <c r="BQ282" t="str">
        <v xml:space="preserve">0 | </v>
      </c>
      <c r="BR282" t="str">
        <v xml:space="preserve">0 | </v>
      </c>
      <c r="BS282" t="str">
        <v xml:space="preserve">0 | </v>
      </c>
      <c r="BT282" t="str">
        <v xml:space="preserve">0 | </v>
      </c>
      <c r="BU282" t="str">
        <v xml:space="preserve">0 | </v>
      </c>
      <c r="BV282" t="str">
        <v xml:space="preserve">0 | </v>
      </c>
      <c r="BW282" t="str">
        <v xml:space="preserve">0 | </v>
      </c>
      <c r="BX282" t="str">
        <v xml:space="preserve">0 | </v>
      </c>
      <c r="BY282" t="str">
        <v xml:space="preserve">0 | </v>
      </c>
      <c r="BZ282" t="str">
        <v xml:space="preserve">0 | </v>
      </c>
      <c r="CA282" t="str">
        <v xml:space="preserve">0 | </v>
      </c>
      <c r="CB282" t="str">
        <v xml:space="preserve">0 | </v>
      </c>
      <c r="CC282" t="str">
        <v xml:space="preserve">0 | </v>
      </c>
      <c r="CD282" t="str">
        <v xml:space="preserve">0 | </v>
      </c>
      <c r="CE282" t="str">
        <v xml:space="preserve">0 | </v>
      </c>
      <c r="CF282" t="str">
        <v xml:space="preserve">0 | </v>
      </c>
      <c r="CG282" t="str">
        <v xml:space="preserve">0 | </v>
      </c>
      <c r="CH282" t="str">
        <v xml:space="preserve">0 | </v>
      </c>
      <c r="CI282" t="str">
        <v xml:space="preserve">0 | </v>
      </c>
      <c r="CJ282" t="str">
        <v xml:space="preserve">0 | </v>
      </c>
      <c r="CK282" t="str">
        <v xml:space="preserve">0 | </v>
      </c>
      <c r="CL282" t="str">
        <v xml:space="preserve">0 | </v>
      </c>
      <c r="CM282" t="str">
        <v xml:space="preserve">0 | </v>
      </c>
      <c r="CN282" t="str">
        <v xml:space="preserve">0 | </v>
      </c>
      <c r="CO282" t="str">
        <v xml:space="preserve">0 | </v>
      </c>
      <c r="CP282" t="str">
        <v xml:space="preserve">0 | </v>
      </c>
      <c r="CQ282" t="str">
        <v xml:space="preserve">0 | </v>
      </c>
      <c r="CR282" t="str">
        <v xml:space="preserve">0 | </v>
      </c>
      <c r="CS282" t="str">
        <v xml:space="preserve">0 | </v>
      </c>
      <c r="CT282" t="str">
        <v xml:space="preserve">0 | </v>
      </c>
      <c r="CU282" t="str">
        <v xml:space="preserve">0 | </v>
      </c>
      <c r="CV282" t="str">
        <v xml:space="preserve">0 | </v>
      </c>
      <c r="CW282" t="str">
        <v xml:space="preserve">0 | </v>
      </c>
      <c r="CX282" t="str">
        <v xml:space="preserve">0 | </v>
      </c>
      <c r="DQ282" cm="1">
        <f t="array" ref="DQ282:HM282">TRANSPOSE(_xlfn._xlws.SORT(_xlfn._xlws.FILTER(initialConditions[initial_conditions_level],initialConditions[experiment_ID]=A282)))</f>
        <v>0</v>
      </c>
      <c r="DR282">
        <v>0</v>
      </c>
      <c r="DS282">
        <v>0</v>
      </c>
      <c r="DT282">
        <v>0</v>
      </c>
      <c r="DU282">
        <v>0</v>
      </c>
      <c r="DV282">
        <v>0</v>
      </c>
      <c r="DW282">
        <v>0</v>
      </c>
      <c r="DX282">
        <v>0</v>
      </c>
      <c r="DY282">
        <v>0</v>
      </c>
      <c r="DZ282">
        <v>0</v>
      </c>
      <c r="EA282">
        <v>0</v>
      </c>
      <c r="EB282">
        <v>0</v>
      </c>
      <c r="EC282">
        <v>0</v>
      </c>
      <c r="ED282">
        <v>0</v>
      </c>
      <c r="EE282">
        <v>0</v>
      </c>
      <c r="EF282">
        <v>0</v>
      </c>
      <c r="EG282">
        <v>0</v>
      </c>
      <c r="EH282">
        <v>0</v>
      </c>
      <c r="EI282">
        <v>0</v>
      </c>
      <c r="EJ282">
        <v>0</v>
      </c>
      <c r="EK282">
        <v>0</v>
      </c>
      <c r="EL282">
        <v>0</v>
      </c>
      <c r="EM282">
        <v>0</v>
      </c>
      <c r="EN282">
        <v>0</v>
      </c>
      <c r="EO282">
        <v>0</v>
      </c>
      <c r="EP282">
        <v>0</v>
      </c>
      <c r="EQ282">
        <v>0</v>
      </c>
      <c r="ER282">
        <v>0</v>
      </c>
      <c r="ES282">
        <v>0</v>
      </c>
      <c r="ET282">
        <v>0</v>
      </c>
      <c r="EU282">
        <v>0</v>
      </c>
      <c r="EV282">
        <v>0</v>
      </c>
      <c r="EW282">
        <v>0</v>
      </c>
      <c r="EX282">
        <v>0</v>
      </c>
      <c r="EY282">
        <v>0</v>
      </c>
      <c r="EZ282">
        <v>0</v>
      </c>
      <c r="FA282">
        <v>0</v>
      </c>
      <c r="FB282">
        <v>0</v>
      </c>
      <c r="FC282">
        <v>0</v>
      </c>
      <c r="FD282">
        <v>0</v>
      </c>
      <c r="FE282">
        <v>0</v>
      </c>
      <c r="FF282">
        <v>0</v>
      </c>
      <c r="FG282">
        <v>0</v>
      </c>
      <c r="FH282">
        <v>0</v>
      </c>
      <c r="FI282">
        <v>0</v>
      </c>
      <c r="FJ282">
        <v>0</v>
      </c>
      <c r="FK282">
        <v>0</v>
      </c>
      <c r="FL282">
        <v>0</v>
      </c>
      <c r="FM282">
        <v>0</v>
      </c>
      <c r="FN282">
        <v>0</v>
      </c>
      <c r="FO282">
        <v>0</v>
      </c>
      <c r="FP282">
        <v>0</v>
      </c>
      <c r="FQ282">
        <v>0</v>
      </c>
      <c r="FR282">
        <v>0</v>
      </c>
      <c r="FS282">
        <v>0</v>
      </c>
      <c r="FT282">
        <v>0</v>
      </c>
      <c r="FU282">
        <v>0</v>
      </c>
      <c r="FV282">
        <v>0</v>
      </c>
      <c r="FW282">
        <v>0</v>
      </c>
      <c r="FX282">
        <v>0</v>
      </c>
      <c r="FY282">
        <v>0</v>
      </c>
      <c r="FZ282">
        <v>0</v>
      </c>
      <c r="GA282">
        <v>0</v>
      </c>
      <c r="GB282">
        <v>0</v>
      </c>
      <c r="GC282">
        <v>0</v>
      </c>
      <c r="GD282">
        <v>0</v>
      </c>
      <c r="GE282">
        <v>0</v>
      </c>
      <c r="GF282">
        <v>0</v>
      </c>
      <c r="GG282">
        <v>0</v>
      </c>
      <c r="GH282">
        <v>0</v>
      </c>
      <c r="GI282">
        <v>0</v>
      </c>
      <c r="GJ282">
        <v>0</v>
      </c>
      <c r="GK282">
        <v>0</v>
      </c>
      <c r="GL282">
        <v>0</v>
      </c>
      <c r="GM282">
        <v>0</v>
      </c>
      <c r="GN282">
        <v>0</v>
      </c>
      <c r="GO282">
        <v>0</v>
      </c>
      <c r="GP282">
        <v>0</v>
      </c>
      <c r="GQ282">
        <v>0</v>
      </c>
      <c r="GR282">
        <v>0</v>
      </c>
      <c r="GS282">
        <v>0</v>
      </c>
      <c r="GT282">
        <v>0</v>
      </c>
      <c r="GU282">
        <v>0</v>
      </c>
      <c r="GV282">
        <v>0</v>
      </c>
      <c r="GW282">
        <v>0</v>
      </c>
      <c r="GX282">
        <v>0</v>
      </c>
      <c r="GY282">
        <v>0</v>
      </c>
      <c r="GZ282">
        <v>0</v>
      </c>
      <c r="HA282">
        <v>0</v>
      </c>
      <c r="HB282">
        <v>0</v>
      </c>
      <c r="HC282">
        <v>0</v>
      </c>
      <c r="HD282">
        <v>0</v>
      </c>
      <c r="HE282">
        <v>0</v>
      </c>
      <c r="HF282">
        <v>0</v>
      </c>
      <c r="HG282">
        <v>0</v>
      </c>
      <c r="HH282">
        <v>0</v>
      </c>
      <c r="HI282">
        <v>0</v>
      </c>
      <c r="HJ282">
        <v>0</v>
      </c>
      <c r="HK282">
        <v>0</v>
      </c>
      <c r="HL282">
        <v>0</v>
      </c>
      <c r="HM282" t="str">
        <v/>
      </c>
    </row>
    <row r="283" spans="2:221" x14ac:dyDescent="0.35">
      <c r="B283" t="str" cm="1">
        <f t="array" ref="B283:CX283">TRANSPOSE(_xlfn._xlws.SORT(_xlfn._xlws.FILTER(initialConditions[initial_conditions_level]&amp;" | "&amp;initialConditions[initial_conditions_name],initialConditions[experiment_ID]=A283)))</f>
        <v xml:space="preserve"> | </v>
      </c>
      <c r="C283" t="str">
        <v xml:space="preserve">0 | </v>
      </c>
      <c r="D283" t="str">
        <v xml:space="preserve">0 | </v>
      </c>
      <c r="E283" t="str">
        <v xml:space="preserve">0 | </v>
      </c>
      <c r="F283" t="str">
        <v xml:space="preserve">0 | </v>
      </c>
      <c r="G283" t="str">
        <v xml:space="preserve">0 | </v>
      </c>
      <c r="H283" t="str">
        <v xml:space="preserve">0 | </v>
      </c>
      <c r="I283" t="str">
        <v xml:space="preserve">0 | </v>
      </c>
      <c r="J283" t="str">
        <v xml:space="preserve">0 | </v>
      </c>
      <c r="K283" t="str">
        <v xml:space="preserve">0 | </v>
      </c>
      <c r="L283" t="str">
        <v xml:space="preserve">0 | </v>
      </c>
      <c r="M283" t="str">
        <v xml:space="preserve">0 | </v>
      </c>
      <c r="N283" t="str">
        <v xml:space="preserve">0 | </v>
      </c>
      <c r="O283" t="str">
        <v xml:space="preserve">0 | </v>
      </c>
      <c r="P283" t="str">
        <v xml:space="preserve">0 | </v>
      </c>
      <c r="Q283" t="str">
        <v xml:space="preserve">0 | </v>
      </c>
      <c r="R283" t="str">
        <v xml:space="preserve">0 | </v>
      </c>
      <c r="S283" t="str">
        <v xml:space="preserve">0 | </v>
      </c>
      <c r="T283" t="str">
        <v xml:space="preserve">0 | </v>
      </c>
      <c r="U283" t="str">
        <v xml:space="preserve">0 | </v>
      </c>
      <c r="V283" t="str">
        <v xml:space="preserve">0 | </v>
      </c>
      <c r="W283" t="str">
        <v xml:space="preserve">0 | </v>
      </c>
      <c r="X283" t="str">
        <v xml:space="preserve">0 | </v>
      </c>
      <c r="Y283" t="str">
        <v xml:space="preserve">0 | </v>
      </c>
      <c r="Z283" t="str">
        <v xml:space="preserve">0 | </v>
      </c>
      <c r="AA283" t="str">
        <v xml:space="preserve">0 | </v>
      </c>
      <c r="AB283" t="str">
        <v xml:space="preserve">0 | </v>
      </c>
      <c r="AC283" t="str">
        <v xml:space="preserve">0 | </v>
      </c>
      <c r="AD283" t="str">
        <v xml:space="preserve">0 | </v>
      </c>
      <c r="AE283" t="str">
        <v xml:space="preserve">0 | </v>
      </c>
      <c r="AF283" t="str">
        <v xml:space="preserve">0 | </v>
      </c>
      <c r="AG283" t="str">
        <v xml:space="preserve">0 | </v>
      </c>
      <c r="AH283" t="str">
        <v xml:space="preserve">0 | </v>
      </c>
      <c r="AI283" t="str">
        <v xml:space="preserve">0 | </v>
      </c>
      <c r="AJ283" t="str">
        <v xml:space="preserve">0 | </v>
      </c>
      <c r="AK283" t="str">
        <v xml:space="preserve">0 | </v>
      </c>
      <c r="AL283" t="str">
        <v xml:space="preserve">0 | </v>
      </c>
      <c r="AM283" t="str">
        <v xml:space="preserve">0 | </v>
      </c>
      <c r="AN283" t="str">
        <v xml:space="preserve">0 | </v>
      </c>
      <c r="AO283" t="str">
        <v xml:space="preserve">0 | </v>
      </c>
      <c r="AP283" t="str">
        <v xml:space="preserve">0 | </v>
      </c>
      <c r="AQ283" t="str">
        <v xml:space="preserve">0 | </v>
      </c>
      <c r="AR283" t="str">
        <v xml:space="preserve">0 | </v>
      </c>
      <c r="AS283" t="str">
        <v xml:space="preserve">0 | </v>
      </c>
      <c r="AT283" t="str">
        <v xml:space="preserve">0 | </v>
      </c>
      <c r="AU283" t="str">
        <v xml:space="preserve">0 | </v>
      </c>
      <c r="AV283" t="str">
        <v xml:space="preserve">0 | </v>
      </c>
      <c r="AW283" t="str">
        <v xml:space="preserve">0 | </v>
      </c>
      <c r="AX283" t="str">
        <v xml:space="preserve">0 | </v>
      </c>
      <c r="AY283" t="str">
        <v xml:space="preserve">0 | </v>
      </c>
      <c r="AZ283" t="str">
        <v xml:space="preserve">0 | </v>
      </c>
      <c r="BA283" t="str">
        <v xml:space="preserve">0 | </v>
      </c>
      <c r="BB283" t="str">
        <v xml:space="preserve">0 | </v>
      </c>
      <c r="BC283" t="str">
        <v xml:space="preserve">0 | </v>
      </c>
      <c r="BD283" t="str">
        <v xml:space="preserve">0 | </v>
      </c>
      <c r="BE283" t="str">
        <v xml:space="preserve">0 | </v>
      </c>
      <c r="BF283" t="str">
        <v xml:space="preserve">0 | </v>
      </c>
      <c r="BG283" t="str">
        <v xml:space="preserve">0 | </v>
      </c>
      <c r="BH283" t="str">
        <v xml:space="preserve">0 | </v>
      </c>
      <c r="BI283" t="str">
        <v xml:space="preserve">0 | </v>
      </c>
      <c r="BJ283" t="str">
        <v xml:space="preserve">0 | </v>
      </c>
      <c r="BK283" t="str">
        <v xml:space="preserve">0 | </v>
      </c>
      <c r="BL283" t="str">
        <v xml:space="preserve">0 | </v>
      </c>
      <c r="BM283" t="str">
        <v xml:space="preserve">0 | </v>
      </c>
      <c r="BN283" t="str">
        <v xml:space="preserve">0 | </v>
      </c>
      <c r="BO283" t="str">
        <v xml:space="preserve">0 | </v>
      </c>
      <c r="BP283" t="str">
        <v xml:space="preserve">0 | </v>
      </c>
      <c r="BQ283" t="str">
        <v xml:space="preserve">0 | </v>
      </c>
      <c r="BR283" t="str">
        <v xml:space="preserve">0 | </v>
      </c>
      <c r="BS283" t="str">
        <v xml:space="preserve">0 | </v>
      </c>
      <c r="BT283" t="str">
        <v xml:space="preserve">0 | </v>
      </c>
      <c r="BU283" t="str">
        <v xml:space="preserve">0 | </v>
      </c>
      <c r="BV283" t="str">
        <v xml:space="preserve">0 | </v>
      </c>
      <c r="BW283" t="str">
        <v xml:space="preserve">0 | </v>
      </c>
      <c r="BX283" t="str">
        <v xml:space="preserve">0 | </v>
      </c>
      <c r="BY283" t="str">
        <v xml:space="preserve">0 | </v>
      </c>
      <c r="BZ283" t="str">
        <v xml:space="preserve">0 | </v>
      </c>
      <c r="CA283" t="str">
        <v xml:space="preserve">0 | </v>
      </c>
      <c r="CB283" t="str">
        <v xml:space="preserve">0 | </v>
      </c>
      <c r="CC283" t="str">
        <v xml:space="preserve">0 | </v>
      </c>
      <c r="CD283" t="str">
        <v xml:space="preserve">0 | </v>
      </c>
      <c r="CE283" t="str">
        <v xml:space="preserve">0 | </v>
      </c>
      <c r="CF283" t="str">
        <v xml:space="preserve">0 | </v>
      </c>
      <c r="CG283" t="str">
        <v xml:space="preserve">0 | </v>
      </c>
      <c r="CH283" t="str">
        <v xml:space="preserve">0 | </v>
      </c>
      <c r="CI283" t="str">
        <v xml:space="preserve">0 | </v>
      </c>
      <c r="CJ283" t="str">
        <v xml:space="preserve">0 | </v>
      </c>
      <c r="CK283" t="str">
        <v xml:space="preserve">0 | </v>
      </c>
      <c r="CL283" t="str">
        <v xml:space="preserve">0 | </v>
      </c>
      <c r="CM283" t="str">
        <v xml:space="preserve">0 | </v>
      </c>
      <c r="CN283" t="str">
        <v xml:space="preserve">0 | </v>
      </c>
      <c r="CO283" t="str">
        <v xml:space="preserve">0 | </v>
      </c>
      <c r="CP283" t="str">
        <v xml:space="preserve">0 | </v>
      </c>
      <c r="CQ283" t="str">
        <v xml:space="preserve">0 | </v>
      </c>
      <c r="CR283" t="str">
        <v xml:space="preserve">0 | </v>
      </c>
      <c r="CS283" t="str">
        <v xml:space="preserve">0 | </v>
      </c>
      <c r="CT283" t="str">
        <v xml:space="preserve">0 | </v>
      </c>
      <c r="CU283" t="str">
        <v xml:space="preserve">0 | </v>
      </c>
      <c r="CV283" t="str">
        <v xml:space="preserve">0 | </v>
      </c>
      <c r="CW283" t="str">
        <v xml:space="preserve">0 | </v>
      </c>
      <c r="CX283" t="str">
        <v xml:space="preserve">0 | </v>
      </c>
      <c r="DQ283" cm="1">
        <f t="array" ref="DQ283:HM283">TRANSPOSE(_xlfn._xlws.SORT(_xlfn._xlws.FILTER(initialConditions[initial_conditions_level],initialConditions[experiment_ID]=A283)))</f>
        <v>0</v>
      </c>
      <c r="DR283">
        <v>0</v>
      </c>
      <c r="DS283">
        <v>0</v>
      </c>
      <c r="DT283">
        <v>0</v>
      </c>
      <c r="DU283">
        <v>0</v>
      </c>
      <c r="DV283">
        <v>0</v>
      </c>
      <c r="DW283">
        <v>0</v>
      </c>
      <c r="DX283">
        <v>0</v>
      </c>
      <c r="DY283">
        <v>0</v>
      </c>
      <c r="DZ283">
        <v>0</v>
      </c>
      <c r="EA283">
        <v>0</v>
      </c>
      <c r="EB283">
        <v>0</v>
      </c>
      <c r="EC283">
        <v>0</v>
      </c>
      <c r="ED283">
        <v>0</v>
      </c>
      <c r="EE283">
        <v>0</v>
      </c>
      <c r="EF283">
        <v>0</v>
      </c>
      <c r="EG283">
        <v>0</v>
      </c>
      <c r="EH283">
        <v>0</v>
      </c>
      <c r="EI283">
        <v>0</v>
      </c>
      <c r="EJ283">
        <v>0</v>
      </c>
      <c r="EK283">
        <v>0</v>
      </c>
      <c r="EL283">
        <v>0</v>
      </c>
      <c r="EM283">
        <v>0</v>
      </c>
      <c r="EN283">
        <v>0</v>
      </c>
      <c r="EO283">
        <v>0</v>
      </c>
      <c r="EP283">
        <v>0</v>
      </c>
      <c r="EQ283">
        <v>0</v>
      </c>
      <c r="ER283">
        <v>0</v>
      </c>
      <c r="ES283">
        <v>0</v>
      </c>
      <c r="ET283">
        <v>0</v>
      </c>
      <c r="EU283">
        <v>0</v>
      </c>
      <c r="EV283">
        <v>0</v>
      </c>
      <c r="EW283">
        <v>0</v>
      </c>
      <c r="EX283">
        <v>0</v>
      </c>
      <c r="EY283">
        <v>0</v>
      </c>
      <c r="EZ283">
        <v>0</v>
      </c>
      <c r="FA283">
        <v>0</v>
      </c>
      <c r="FB283">
        <v>0</v>
      </c>
      <c r="FC283">
        <v>0</v>
      </c>
      <c r="FD283">
        <v>0</v>
      </c>
      <c r="FE283">
        <v>0</v>
      </c>
      <c r="FF283">
        <v>0</v>
      </c>
      <c r="FG283">
        <v>0</v>
      </c>
      <c r="FH283">
        <v>0</v>
      </c>
      <c r="FI283">
        <v>0</v>
      </c>
      <c r="FJ283">
        <v>0</v>
      </c>
      <c r="FK283">
        <v>0</v>
      </c>
      <c r="FL283">
        <v>0</v>
      </c>
      <c r="FM283">
        <v>0</v>
      </c>
      <c r="FN283">
        <v>0</v>
      </c>
      <c r="FO283">
        <v>0</v>
      </c>
      <c r="FP283">
        <v>0</v>
      </c>
      <c r="FQ283">
        <v>0</v>
      </c>
      <c r="FR283">
        <v>0</v>
      </c>
      <c r="FS283">
        <v>0</v>
      </c>
      <c r="FT283">
        <v>0</v>
      </c>
      <c r="FU283">
        <v>0</v>
      </c>
      <c r="FV283">
        <v>0</v>
      </c>
      <c r="FW283">
        <v>0</v>
      </c>
      <c r="FX283">
        <v>0</v>
      </c>
      <c r="FY283">
        <v>0</v>
      </c>
      <c r="FZ283">
        <v>0</v>
      </c>
      <c r="GA283">
        <v>0</v>
      </c>
      <c r="GB283">
        <v>0</v>
      </c>
      <c r="GC283">
        <v>0</v>
      </c>
      <c r="GD283">
        <v>0</v>
      </c>
      <c r="GE283">
        <v>0</v>
      </c>
      <c r="GF283">
        <v>0</v>
      </c>
      <c r="GG283">
        <v>0</v>
      </c>
      <c r="GH283">
        <v>0</v>
      </c>
      <c r="GI283">
        <v>0</v>
      </c>
      <c r="GJ283">
        <v>0</v>
      </c>
      <c r="GK283">
        <v>0</v>
      </c>
      <c r="GL283">
        <v>0</v>
      </c>
      <c r="GM283">
        <v>0</v>
      </c>
      <c r="GN283">
        <v>0</v>
      </c>
      <c r="GO283">
        <v>0</v>
      </c>
      <c r="GP283">
        <v>0</v>
      </c>
      <c r="GQ283">
        <v>0</v>
      </c>
      <c r="GR283">
        <v>0</v>
      </c>
      <c r="GS283">
        <v>0</v>
      </c>
      <c r="GT283">
        <v>0</v>
      </c>
      <c r="GU283">
        <v>0</v>
      </c>
      <c r="GV283">
        <v>0</v>
      </c>
      <c r="GW283">
        <v>0</v>
      </c>
      <c r="GX283">
        <v>0</v>
      </c>
      <c r="GY283">
        <v>0</v>
      </c>
      <c r="GZ283">
        <v>0</v>
      </c>
      <c r="HA283">
        <v>0</v>
      </c>
      <c r="HB283">
        <v>0</v>
      </c>
      <c r="HC283">
        <v>0</v>
      </c>
      <c r="HD283">
        <v>0</v>
      </c>
      <c r="HE283">
        <v>0</v>
      </c>
      <c r="HF283">
        <v>0</v>
      </c>
      <c r="HG283">
        <v>0</v>
      </c>
      <c r="HH283">
        <v>0</v>
      </c>
      <c r="HI283">
        <v>0</v>
      </c>
      <c r="HJ283">
        <v>0</v>
      </c>
      <c r="HK283">
        <v>0</v>
      </c>
      <c r="HL283">
        <v>0</v>
      </c>
      <c r="HM283" t="str">
        <v/>
      </c>
    </row>
    <row r="284" spans="2:221" x14ac:dyDescent="0.35">
      <c r="B284" t="str" cm="1">
        <f t="array" ref="B284:CX284">TRANSPOSE(_xlfn._xlws.SORT(_xlfn._xlws.FILTER(initialConditions[initial_conditions_level]&amp;" | "&amp;initialConditions[initial_conditions_name],initialConditions[experiment_ID]=A284)))</f>
        <v xml:space="preserve"> | </v>
      </c>
      <c r="C284" t="str">
        <v xml:space="preserve">0 | </v>
      </c>
      <c r="D284" t="str">
        <v xml:space="preserve">0 | </v>
      </c>
      <c r="E284" t="str">
        <v xml:space="preserve">0 | </v>
      </c>
      <c r="F284" t="str">
        <v xml:space="preserve">0 | </v>
      </c>
      <c r="G284" t="str">
        <v xml:space="preserve">0 | </v>
      </c>
      <c r="H284" t="str">
        <v xml:space="preserve">0 | </v>
      </c>
      <c r="I284" t="str">
        <v xml:space="preserve">0 | </v>
      </c>
      <c r="J284" t="str">
        <v xml:space="preserve">0 | </v>
      </c>
      <c r="K284" t="str">
        <v xml:space="preserve">0 | </v>
      </c>
      <c r="L284" t="str">
        <v xml:space="preserve">0 | </v>
      </c>
      <c r="M284" t="str">
        <v xml:space="preserve">0 | </v>
      </c>
      <c r="N284" t="str">
        <v xml:space="preserve">0 | </v>
      </c>
      <c r="O284" t="str">
        <v xml:space="preserve">0 | </v>
      </c>
      <c r="P284" t="str">
        <v xml:space="preserve">0 | </v>
      </c>
      <c r="Q284" t="str">
        <v xml:space="preserve">0 | </v>
      </c>
      <c r="R284" t="str">
        <v xml:space="preserve">0 | </v>
      </c>
      <c r="S284" t="str">
        <v xml:space="preserve">0 | </v>
      </c>
      <c r="T284" t="str">
        <v xml:space="preserve">0 | </v>
      </c>
      <c r="U284" t="str">
        <v xml:space="preserve">0 | </v>
      </c>
      <c r="V284" t="str">
        <v xml:space="preserve">0 | </v>
      </c>
      <c r="W284" t="str">
        <v xml:space="preserve">0 | </v>
      </c>
      <c r="X284" t="str">
        <v xml:space="preserve">0 | </v>
      </c>
      <c r="Y284" t="str">
        <v xml:space="preserve">0 | </v>
      </c>
      <c r="Z284" t="str">
        <v xml:space="preserve">0 | </v>
      </c>
      <c r="AA284" t="str">
        <v xml:space="preserve">0 | </v>
      </c>
      <c r="AB284" t="str">
        <v xml:space="preserve">0 | </v>
      </c>
      <c r="AC284" t="str">
        <v xml:space="preserve">0 | </v>
      </c>
      <c r="AD284" t="str">
        <v xml:space="preserve">0 | </v>
      </c>
      <c r="AE284" t="str">
        <v xml:space="preserve">0 | </v>
      </c>
      <c r="AF284" t="str">
        <v xml:space="preserve">0 | </v>
      </c>
      <c r="AG284" t="str">
        <v xml:space="preserve">0 | </v>
      </c>
      <c r="AH284" t="str">
        <v xml:space="preserve">0 | </v>
      </c>
      <c r="AI284" t="str">
        <v xml:space="preserve">0 | </v>
      </c>
      <c r="AJ284" t="str">
        <v xml:space="preserve">0 | </v>
      </c>
      <c r="AK284" t="str">
        <v xml:space="preserve">0 | </v>
      </c>
      <c r="AL284" t="str">
        <v xml:space="preserve">0 | </v>
      </c>
      <c r="AM284" t="str">
        <v xml:space="preserve">0 | </v>
      </c>
      <c r="AN284" t="str">
        <v xml:space="preserve">0 | </v>
      </c>
      <c r="AO284" t="str">
        <v xml:space="preserve">0 | </v>
      </c>
      <c r="AP284" t="str">
        <v xml:space="preserve">0 | </v>
      </c>
      <c r="AQ284" t="str">
        <v xml:space="preserve">0 | </v>
      </c>
      <c r="AR284" t="str">
        <v xml:space="preserve">0 | </v>
      </c>
      <c r="AS284" t="str">
        <v xml:space="preserve">0 | </v>
      </c>
      <c r="AT284" t="str">
        <v xml:space="preserve">0 | </v>
      </c>
      <c r="AU284" t="str">
        <v xml:space="preserve">0 | </v>
      </c>
      <c r="AV284" t="str">
        <v xml:space="preserve">0 | </v>
      </c>
      <c r="AW284" t="str">
        <v xml:space="preserve">0 | </v>
      </c>
      <c r="AX284" t="str">
        <v xml:space="preserve">0 | </v>
      </c>
      <c r="AY284" t="str">
        <v xml:space="preserve">0 | </v>
      </c>
      <c r="AZ284" t="str">
        <v xml:space="preserve">0 | </v>
      </c>
      <c r="BA284" t="str">
        <v xml:space="preserve">0 | </v>
      </c>
      <c r="BB284" t="str">
        <v xml:space="preserve">0 | </v>
      </c>
      <c r="BC284" t="str">
        <v xml:space="preserve">0 | </v>
      </c>
      <c r="BD284" t="str">
        <v xml:space="preserve">0 | </v>
      </c>
      <c r="BE284" t="str">
        <v xml:space="preserve">0 | </v>
      </c>
      <c r="BF284" t="str">
        <v xml:space="preserve">0 | </v>
      </c>
      <c r="BG284" t="str">
        <v xml:space="preserve">0 | </v>
      </c>
      <c r="BH284" t="str">
        <v xml:space="preserve">0 | </v>
      </c>
      <c r="BI284" t="str">
        <v xml:space="preserve">0 | </v>
      </c>
      <c r="BJ284" t="str">
        <v xml:space="preserve">0 | </v>
      </c>
      <c r="BK284" t="str">
        <v xml:space="preserve">0 | </v>
      </c>
      <c r="BL284" t="str">
        <v xml:space="preserve">0 | </v>
      </c>
      <c r="BM284" t="str">
        <v xml:space="preserve">0 | </v>
      </c>
      <c r="BN284" t="str">
        <v xml:space="preserve">0 | </v>
      </c>
      <c r="BO284" t="str">
        <v xml:space="preserve">0 | </v>
      </c>
      <c r="BP284" t="str">
        <v xml:space="preserve">0 | </v>
      </c>
      <c r="BQ284" t="str">
        <v xml:space="preserve">0 | </v>
      </c>
      <c r="BR284" t="str">
        <v xml:space="preserve">0 | </v>
      </c>
      <c r="BS284" t="str">
        <v xml:space="preserve">0 | </v>
      </c>
      <c r="BT284" t="str">
        <v xml:space="preserve">0 | </v>
      </c>
      <c r="BU284" t="str">
        <v xml:space="preserve">0 | </v>
      </c>
      <c r="BV284" t="str">
        <v xml:space="preserve">0 | </v>
      </c>
      <c r="BW284" t="str">
        <v xml:space="preserve">0 | </v>
      </c>
      <c r="BX284" t="str">
        <v xml:space="preserve">0 | </v>
      </c>
      <c r="BY284" t="str">
        <v xml:space="preserve">0 | </v>
      </c>
      <c r="BZ284" t="str">
        <v xml:space="preserve">0 | </v>
      </c>
      <c r="CA284" t="str">
        <v xml:space="preserve">0 | </v>
      </c>
      <c r="CB284" t="str">
        <v xml:space="preserve">0 | </v>
      </c>
      <c r="CC284" t="str">
        <v xml:space="preserve">0 | </v>
      </c>
      <c r="CD284" t="str">
        <v xml:space="preserve">0 | </v>
      </c>
      <c r="CE284" t="str">
        <v xml:space="preserve">0 | </v>
      </c>
      <c r="CF284" t="str">
        <v xml:space="preserve">0 | </v>
      </c>
      <c r="CG284" t="str">
        <v xml:space="preserve">0 | </v>
      </c>
      <c r="CH284" t="str">
        <v xml:space="preserve">0 | </v>
      </c>
      <c r="CI284" t="str">
        <v xml:space="preserve">0 | </v>
      </c>
      <c r="CJ284" t="str">
        <v xml:space="preserve">0 | </v>
      </c>
      <c r="CK284" t="str">
        <v xml:space="preserve">0 | </v>
      </c>
      <c r="CL284" t="str">
        <v xml:space="preserve">0 | </v>
      </c>
      <c r="CM284" t="str">
        <v xml:space="preserve">0 | </v>
      </c>
      <c r="CN284" t="str">
        <v xml:space="preserve">0 | </v>
      </c>
      <c r="CO284" t="str">
        <v xml:space="preserve">0 | </v>
      </c>
      <c r="CP284" t="str">
        <v xml:space="preserve">0 | </v>
      </c>
      <c r="CQ284" t="str">
        <v xml:space="preserve">0 | </v>
      </c>
      <c r="CR284" t="str">
        <v xml:space="preserve">0 | </v>
      </c>
      <c r="CS284" t="str">
        <v xml:space="preserve">0 | </v>
      </c>
      <c r="CT284" t="str">
        <v xml:space="preserve">0 | </v>
      </c>
      <c r="CU284" t="str">
        <v xml:space="preserve">0 | </v>
      </c>
      <c r="CV284" t="str">
        <v xml:space="preserve">0 | </v>
      </c>
      <c r="CW284" t="str">
        <v xml:space="preserve">0 | </v>
      </c>
      <c r="CX284" t="str">
        <v xml:space="preserve">0 | </v>
      </c>
      <c r="DQ284" cm="1">
        <f t="array" ref="DQ284:HM284">TRANSPOSE(_xlfn._xlws.SORT(_xlfn._xlws.FILTER(initialConditions[initial_conditions_level],initialConditions[experiment_ID]=A284)))</f>
        <v>0</v>
      </c>
      <c r="DR284">
        <v>0</v>
      </c>
      <c r="DS284">
        <v>0</v>
      </c>
      <c r="DT284">
        <v>0</v>
      </c>
      <c r="DU284">
        <v>0</v>
      </c>
      <c r="DV284">
        <v>0</v>
      </c>
      <c r="DW284">
        <v>0</v>
      </c>
      <c r="DX284">
        <v>0</v>
      </c>
      <c r="DY284">
        <v>0</v>
      </c>
      <c r="DZ284">
        <v>0</v>
      </c>
      <c r="EA284">
        <v>0</v>
      </c>
      <c r="EB284">
        <v>0</v>
      </c>
      <c r="EC284">
        <v>0</v>
      </c>
      <c r="ED284">
        <v>0</v>
      </c>
      <c r="EE284">
        <v>0</v>
      </c>
      <c r="EF284">
        <v>0</v>
      </c>
      <c r="EG284">
        <v>0</v>
      </c>
      <c r="EH284">
        <v>0</v>
      </c>
      <c r="EI284">
        <v>0</v>
      </c>
      <c r="EJ284">
        <v>0</v>
      </c>
      <c r="EK284">
        <v>0</v>
      </c>
      <c r="EL284">
        <v>0</v>
      </c>
      <c r="EM284">
        <v>0</v>
      </c>
      <c r="EN284">
        <v>0</v>
      </c>
      <c r="EO284">
        <v>0</v>
      </c>
      <c r="EP284">
        <v>0</v>
      </c>
      <c r="EQ284">
        <v>0</v>
      </c>
      <c r="ER284">
        <v>0</v>
      </c>
      <c r="ES284">
        <v>0</v>
      </c>
      <c r="ET284">
        <v>0</v>
      </c>
      <c r="EU284">
        <v>0</v>
      </c>
      <c r="EV284">
        <v>0</v>
      </c>
      <c r="EW284">
        <v>0</v>
      </c>
      <c r="EX284">
        <v>0</v>
      </c>
      <c r="EY284">
        <v>0</v>
      </c>
      <c r="EZ284">
        <v>0</v>
      </c>
      <c r="FA284">
        <v>0</v>
      </c>
      <c r="FB284">
        <v>0</v>
      </c>
      <c r="FC284">
        <v>0</v>
      </c>
      <c r="FD284">
        <v>0</v>
      </c>
      <c r="FE284">
        <v>0</v>
      </c>
      <c r="FF284">
        <v>0</v>
      </c>
      <c r="FG284">
        <v>0</v>
      </c>
      <c r="FH284">
        <v>0</v>
      </c>
      <c r="FI284">
        <v>0</v>
      </c>
      <c r="FJ284">
        <v>0</v>
      </c>
      <c r="FK284">
        <v>0</v>
      </c>
      <c r="FL284">
        <v>0</v>
      </c>
      <c r="FM284">
        <v>0</v>
      </c>
      <c r="FN284">
        <v>0</v>
      </c>
      <c r="FO284">
        <v>0</v>
      </c>
      <c r="FP284">
        <v>0</v>
      </c>
      <c r="FQ284">
        <v>0</v>
      </c>
      <c r="FR284">
        <v>0</v>
      </c>
      <c r="FS284">
        <v>0</v>
      </c>
      <c r="FT284">
        <v>0</v>
      </c>
      <c r="FU284">
        <v>0</v>
      </c>
      <c r="FV284">
        <v>0</v>
      </c>
      <c r="FW284">
        <v>0</v>
      </c>
      <c r="FX284">
        <v>0</v>
      </c>
      <c r="FY284">
        <v>0</v>
      </c>
      <c r="FZ284">
        <v>0</v>
      </c>
      <c r="GA284">
        <v>0</v>
      </c>
      <c r="GB284">
        <v>0</v>
      </c>
      <c r="GC284">
        <v>0</v>
      </c>
      <c r="GD284">
        <v>0</v>
      </c>
      <c r="GE284">
        <v>0</v>
      </c>
      <c r="GF284">
        <v>0</v>
      </c>
      <c r="GG284">
        <v>0</v>
      </c>
      <c r="GH284">
        <v>0</v>
      </c>
      <c r="GI284">
        <v>0</v>
      </c>
      <c r="GJ284">
        <v>0</v>
      </c>
      <c r="GK284">
        <v>0</v>
      </c>
      <c r="GL284">
        <v>0</v>
      </c>
      <c r="GM284">
        <v>0</v>
      </c>
      <c r="GN284">
        <v>0</v>
      </c>
      <c r="GO284">
        <v>0</v>
      </c>
      <c r="GP284">
        <v>0</v>
      </c>
      <c r="GQ284">
        <v>0</v>
      </c>
      <c r="GR284">
        <v>0</v>
      </c>
      <c r="GS284">
        <v>0</v>
      </c>
      <c r="GT284">
        <v>0</v>
      </c>
      <c r="GU284">
        <v>0</v>
      </c>
      <c r="GV284">
        <v>0</v>
      </c>
      <c r="GW284">
        <v>0</v>
      </c>
      <c r="GX284">
        <v>0</v>
      </c>
      <c r="GY284">
        <v>0</v>
      </c>
      <c r="GZ284">
        <v>0</v>
      </c>
      <c r="HA284">
        <v>0</v>
      </c>
      <c r="HB284">
        <v>0</v>
      </c>
      <c r="HC284">
        <v>0</v>
      </c>
      <c r="HD284">
        <v>0</v>
      </c>
      <c r="HE284">
        <v>0</v>
      </c>
      <c r="HF284">
        <v>0</v>
      </c>
      <c r="HG284">
        <v>0</v>
      </c>
      <c r="HH284">
        <v>0</v>
      </c>
      <c r="HI284">
        <v>0</v>
      </c>
      <c r="HJ284">
        <v>0</v>
      </c>
      <c r="HK284">
        <v>0</v>
      </c>
      <c r="HL284">
        <v>0</v>
      </c>
      <c r="HM284" t="str">
        <v/>
      </c>
    </row>
    <row r="285" spans="2:221" x14ac:dyDescent="0.35">
      <c r="B285" t="str" cm="1">
        <f t="array" ref="B285:CX285">TRANSPOSE(_xlfn._xlws.SORT(_xlfn._xlws.FILTER(initialConditions[initial_conditions_level]&amp;" | "&amp;initialConditions[initial_conditions_name],initialConditions[experiment_ID]=A285)))</f>
        <v xml:space="preserve"> | </v>
      </c>
      <c r="C285" t="str">
        <v xml:space="preserve">0 | </v>
      </c>
      <c r="D285" t="str">
        <v xml:space="preserve">0 | </v>
      </c>
      <c r="E285" t="str">
        <v xml:space="preserve">0 | </v>
      </c>
      <c r="F285" t="str">
        <v xml:space="preserve">0 | </v>
      </c>
      <c r="G285" t="str">
        <v xml:space="preserve">0 | </v>
      </c>
      <c r="H285" t="str">
        <v xml:space="preserve">0 | </v>
      </c>
      <c r="I285" t="str">
        <v xml:space="preserve">0 | </v>
      </c>
      <c r="J285" t="str">
        <v xml:space="preserve">0 | </v>
      </c>
      <c r="K285" t="str">
        <v xml:space="preserve">0 | </v>
      </c>
      <c r="L285" t="str">
        <v xml:space="preserve">0 | </v>
      </c>
      <c r="M285" t="str">
        <v xml:space="preserve">0 | </v>
      </c>
      <c r="N285" t="str">
        <v xml:space="preserve">0 | </v>
      </c>
      <c r="O285" t="str">
        <v xml:space="preserve">0 | </v>
      </c>
      <c r="P285" t="str">
        <v xml:space="preserve">0 | </v>
      </c>
      <c r="Q285" t="str">
        <v xml:space="preserve">0 | </v>
      </c>
      <c r="R285" t="str">
        <v xml:space="preserve">0 | </v>
      </c>
      <c r="S285" t="str">
        <v xml:space="preserve">0 | </v>
      </c>
      <c r="T285" t="str">
        <v xml:space="preserve">0 | </v>
      </c>
      <c r="U285" t="str">
        <v xml:space="preserve">0 | </v>
      </c>
      <c r="V285" t="str">
        <v xml:space="preserve">0 | </v>
      </c>
      <c r="W285" t="str">
        <v xml:space="preserve">0 | </v>
      </c>
      <c r="X285" t="str">
        <v xml:space="preserve">0 | </v>
      </c>
      <c r="Y285" t="str">
        <v xml:space="preserve">0 | </v>
      </c>
      <c r="Z285" t="str">
        <v xml:space="preserve">0 | </v>
      </c>
      <c r="AA285" t="str">
        <v xml:space="preserve">0 | </v>
      </c>
      <c r="AB285" t="str">
        <v xml:space="preserve">0 | </v>
      </c>
      <c r="AC285" t="str">
        <v xml:space="preserve">0 | </v>
      </c>
      <c r="AD285" t="str">
        <v xml:space="preserve">0 | </v>
      </c>
      <c r="AE285" t="str">
        <v xml:space="preserve">0 | </v>
      </c>
      <c r="AF285" t="str">
        <v xml:space="preserve">0 | </v>
      </c>
      <c r="AG285" t="str">
        <v xml:space="preserve">0 | </v>
      </c>
      <c r="AH285" t="str">
        <v xml:space="preserve">0 | </v>
      </c>
      <c r="AI285" t="str">
        <v xml:space="preserve">0 | </v>
      </c>
      <c r="AJ285" t="str">
        <v xml:space="preserve">0 | </v>
      </c>
      <c r="AK285" t="str">
        <v xml:space="preserve">0 | </v>
      </c>
      <c r="AL285" t="str">
        <v xml:space="preserve">0 | </v>
      </c>
      <c r="AM285" t="str">
        <v xml:space="preserve">0 | </v>
      </c>
      <c r="AN285" t="str">
        <v xml:space="preserve">0 | </v>
      </c>
      <c r="AO285" t="str">
        <v xml:space="preserve">0 | </v>
      </c>
      <c r="AP285" t="str">
        <v xml:space="preserve">0 | </v>
      </c>
      <c r="AQ285" t="str">
        <v xml:space="preserve">0 | </v>
      </c>
      <c r="AR285" t="str">
        <v xml:space="preserve">0 | </v>
      </c>
      <c r="AS285" t="str">
        <v xml:space="preserve">0 | </v>
      </c>
      <c r="AT285" t="str">
        <v xml:space="preserve">0 | </v>
      </c>
      <c r="AU285" t="str">
        <v xml:space="preserve">0 | </v>
      </c>
      <c r="AV285" t="str">
        <v xml:space="preserve">0 | </v>
      </c>
      <c r="AW285" t="str">
        <v xml:space="preserve">0 | </v>
      </c>
      <c r="AX285" t="str">
        <v xml:space="preserve">0 | </v>
      </c>
      <c r="AY285" t="str">
        <v xml:space="preserve">0 | </v>
      </c>
      <c r="AZ285" t="str">
        <v xml:space="preserve">0 | </v>
      </c>
      <c r="BA285" t="str">
        <v xml:space="preserve">0 | </v>
      </c>
      <c r="BB285" t="str">
        <v xml:space="preserve">0 | </v>
      </c>
      <c r="BC285" t="str">
        <v xml:space="preserve">0 | </v>
      </c>
      <c r="BD285" t="str">
        <v xml:space="preserve">0 | </v>
      </c>
      <c r="BE285" t="str">
        <v xml:space="preserve">0 | </v>
      </c>
      <c r="BF285" t="str">
        <v xml:space="preserve">0 | </v>
      </c>
      <c r="BG285" t="str">
        <v xml:space="preserve">0 | </v>
      </c>
      <c r="BH285" t="str">
        <v xml:space="preserve">0 | </v>
      </c>
      <c r="BI285" t="str">
        <v xml:space="preserve">0 | </v>
      </c>
      <c r="BJ285" t="str">
        <v xml:space="preserve">0 | </v>
      </c>
      <c r="BK285" t="str">
        <v xml:space="preserve">0 | </v>
      </c>
      <c r="BL285" t="str">
        <v xml:space="preserve">0 | </v>
      </c>
      <c r="BM285" t="str">
        <v xml:space="preserve">0 | </v>
      </c>
      <c r="BN285" t="str">
        <v xml:space="preserve">0 | </v>
      </c>
      <c r="BO285" t="str">
        <v xml:space="preserve">0 | </v>
      </c>
      <c r="BP285" t="str">
        <v xml:space="preserve">0 | </v>
      </c>
      <c r="BQ285" t="str">
        <v xml:space="preserve">0 | </v>
      </c>
      <c r="BR285" t="str">
        <v xml:space="preserve">0 | </v>
      </c>
      <c r="BS285" t="str">
        <v xml:space="preserve">0 | </v>
      </c>
      <c r="BT285" t="str">
        <v xml:space="preserve">0 | </v>
      </c>
      <c r="BU285" t="str">
        <v xml:space="preserve">0 | </v>
      </c>
      <c r="BV285" t="str">
        <v xml:space="preserve">0 | </v>
      </c>
      <c r="BW285" t="str">
        <v xml:space="preserve">0 | </v>
      </c>
      <c r="BX285" t="str">
        <v xml:space="preserve">0 | </v>
      </c>
      <c r="BY285" t="str">
        <v xml:space="preserve">0 | </v>
      </c>
      <c r="BZ285" t="str">
        <v xml:space="preserve">0 | </v>
      </c>
      <c r="CA285" t="str">
        <v xml:space="preserve">0 | </v>
      </c>
      <c r="CB285" t="str">
        <v xml:space="preserve">0 | </v>
      </c>
      <c r="CC285" t="str">
        <v xml:space="preserve">0 | </v>
      </c>
      <c r="CD285" t="str">
        <v xml:space="preserve">0 | </v>
      </c>
      <c r="CE285" t="str">
        <v xml:space="preserve">0 | </v>
      </c>
      <c r="CF285" t="str">
        <v xml:space="preserve">0 | </v>
      </c>
      <c r="CG285" t="str">
        <v xml:space="preserve">0 | </v>
      </c>
      <c r="CH285" t="str">
        <v xml:space="preserve">0 | </v>
      </c>
      <c r="CI285" t="str">
        <v xml:space="preserve">0 | </v>
      </c>
      <c r="CJ285" t="str">
        <v xml:space="preserve">0 | </v>
      </c>
      <c r="CK285" t="str">
        <v xml:space="preserve">0 | </v>
      </c>
      <c r="CL285" t="str">
        <v xml:space="preserve">0 | </v>
      </c>
      <c r="CM285" t="str">
        <v xml:space="preserve">0 | </v>
      </c>
      <c r="CN285" t="str">
        <v xml:space="preserve">0 | </v>
      </c>
      <c r="CO285" t="str">
        <v xml:space="preserve">0 | </v>
      </c>
      <c r="CP285" t="str">
        <v xml:space="preserve">0 | </v>
      </c>
      <c r="CQ285" t="str">
        <v xml:space="preserve">0 | </v>
      </c>
      <c r="CR285" t="str">
        <v xml:space="preserve">0 | </v>
      </c>
      <c r="CS285" t="str">
        <v xml:space="preserve">0 | </v>
      </c>
      <c r="CT285" t="str">
        <v xml:space="preserve">0 | </v>
      </c>
      <c r="CU285" t="str">
        <v xml:space="preserve">0 | </v>
      </c>
      <c r="CV285" t="str">
        <v xml:space="preserve">0 | </v>
      </c>
      <c r="CW285" t="str">
        <v xml:space="preserve">0 | </v>
      </c>
      <c r="CX285" t="str">
        <v xml:space="preserve">0 | </v>
      </c>
      <c r="DQ285" cm="1">
        <f t="array" ref="DQ285:HM285">TRANSPOSE(_xlfn._xlws.SORT(_xlfn._xlws.FILTER(initialConditions[initial_conditions_level],initialConditions[experiment_ID]=A285)))</f>
        <v>0</v>
      </c>
      <c r="DR285">
        <v>0</v>
      </c>
      <c r="DS285">
        <v>0</v>
      </c>
      <c r="DT285">
        <v>0</v>
      </c>
      <c r="DU285">
        <v>0</v>
      </c>
      <c r="DV285">
        <v>0</v>
      </c>
      <c r="DW285">
        <v>0</v>
      </c>
      <c r="DX285">
        <v>0</v>
      </c>
      <c r="DY285">
        <v>0</v>
      </c>
      <c r="DZ285">
        <v>0</v>
      </c>
      <c r="EA285">
        <v>0</v>
      </c>
      <c r="EB285">
        <v>0</v>
      </c>
      <c r="EC285">
        <v>0</v>
      </c>
      <c r="ED285">
        <v>0</v>
      </c>
      <c r="EE285">
        <v>0</v>
      </c>
      <c r="EF285">
        <v>0</v>
      </c>
      <c r="EG285">
        <v>0</v>
      </c>
      <c r="EH285">
        <v>0</v>
      </c>
      <c r="EI285">
        <v>0</v>
      </c>
      <c r="EJ285">
        <v>0</v>
      </c>
      <c r="EK285">
        <v>0</v>
      </c>
      <c r="EL285">
        <v>0</v>
      </c>
      <c r="EM285">
        <v>0</v>
      </c>
      <c r="EN285">
        <v>0</v>
      </c>
      <c r="EO285">
        <v>0</v>
      </c>
      <c r="EP285">
        <v>0</v>
      </c>
      <c r="EQ285">
        <v>0</v>
      </c>
      <c r="ER285">
        <v>0</v>
      </c>
      <c r="ES285">
        <v>0</v>
      </c>
      <c r="ET285">
        <v>0</v>
      </c>
      <c r="EU285">
        <v>0</v>
      </c>
      <c r="EV285">
        <v>0</v>
      </c>
      <c r="EW285">
        <v>0</v>
      </c>
      <c r="EX285">
        <v>0</v>
      </c>
      <c r="EY285">
        <v>0</v>
      </c>
      <c r="EZ285">
        <v>0</v>
      </c>
      <c r="FA285">
        <v>0</v>
      </c>
      <c r="FB285">
        <v>0</v>
      </c>
      <c r="FC285">
        <v>0</v>
      </c>
      <c r="FD285">
        <v>0</v>
      </c>
      <c r="FE285">
        <v>0</v>
      </c>
      <c r="FF285">
        <v>0</v>
      </c>
      <c r="FG285">
        <v>0</v>
      </c>
      <c r="FH285">
        <v>0</v>
      </c>
      <c r="FI285">
        <v>0</v>
      </c>
      <c r="FJ285">
        <v>0</v>
      </c>
      <c r="FK285">
        <v>0</v>
      </c>
      <c r="FL285">
        <v>0</v>
      </c>
      <c r="FM285">
        <v>0</v>
      </c>
      <c r="FN285">
        <v>0</v>
      </c>
      <c r="FO285">
        <v>0</v>
      </c>
      <c r="FP285">
        <v>0</v>
      </c>
      <c r="FQ285">
        <v>0</v>
      </c>
      <c r="FR285">
        <v>0</v>
      </c>
      <c r="FS285">
        <v>0</v>
      </c>
      <c r="FT285">
        <v>0</v>
      </c>
      <c r="FU285">
        <v>0</v>
      </c>
      <c r="FV285">
        <v>0</v>
      </c>
      <c r="FW285">
        <v>0</v>
      </c>
      <c r="FX285">
        <v>0</v>
      </c>
      <c r="FY285">
        <v>0</v>
      </c>
      <c r="FZ285">
        <v>0</v>
      </c>
      <c r="GA285">
        <v>0</v>
      </c>
      <c r="GB285">
        <v>0</v>
      </c>
      <c r="GC285">
        <v>0</v>
      </c>
      <c r="GD285">
        <v>0</v>
      </c>
      <c r="GE285">
        <v>0</v>
      </c>
      <c r="GF285">
        <v>0</v>
      </c>
      <c r="GG285">
        <v>0</v>
      </c>
      <c r="GH285">
        <v>0</v>
      </c>
      <c r="GI285">
        <v>0</v>
      </c>
      <c r="GJ285">
        <v>0</v>
      </c>
      <c r="GK285">
        <v>0</v>
      </c>
      <c r="GL285">
        <v>0</v>
      </c>
      <c r="GM285">
        <v>0</v>
      </c>
      <c r="GN285">
        <v>0</v>
      </c>
      <c r="GO285">
        <v>0</v>
      </c>
      <c r="GP285">
        <v>0</v>
      </c>
      <c r="GQ285">
        <v>0</v>
      </c>
      <c r="GR285">
        <v>0</v>
      </c>
      <c r="GS285">
        <v>0</v>
      </c>
      <c r="GT285">
        <v>0</v>
      </c>
      <c r="GU285">
        <v>0</v>
      </c>
      <c r="GV285">
        <v>0</v>
      </c>
      <c r="GW285">
        <v>0</v>
      </c>
      <c r="GX285">
        <v>0</v>
      </c>
      <c r="GY285">
        <v>0</v>
      </c>
      <c r="GZ285">
        <v>0</v>
      </c>
      <c r="HA285">
        <v>0</v>
      </c>
      <c r="HB285">
        <v>0</v>
      </c>
      <c r="HC285">
        <v>0</v>
      </c>
      <c r="HD285">
        <v>0</v>
      </c>
      <c r="HE285">
        <v>0</v>
      </c>
      <c r="HF285">
        <v>0</v>
      </c>
      <c r="HG285">
        <v>0</v>
      </c>
      <c r="HH285">
        <v>0</v>
      </c>
      <c r="HI285">
        <v>0</v>
      </c>
      <c r="HJ285">
        <v>0</v>
      </c>
      <c r="HK285">
        <v>0</v>
      </c>
      <c r="HL285">
        <v>0</v>
      </c>
      <c r="HM285" t="str">
        <v/>
      </c>
    </row>
    <row r="286" spans="2:221" x14ac:dyDescent="0.35">
      <c r="B286" t="str" cm="1">
        <f t="array" ref="B286:CX286">TRANSPOSE(_xlfn._xlws.SORT(_xlfn._xlws.FILTER(initialConditions[initial_conditions_level]&amp;" | "&amp;initialConditions[initial_conditions_name],initialConditions[experiment_ID]=A286)))</f>
        <v xml:space="preserve"> | </v>
      </c>
      <c r="C286" t="str">
        <v xml:space="preserve">0 | </v>
      </c>
      <c r="D286" t="str">
        <v xml:space="preserve">0 | </v>
      </c>
      <c r="E286" t="str">
        <v xml:space="preserve">0 | </v>
      </c>
      <c r="F286" t="str">
        <v xml:space="preserve">0 | </v>
      </c>
      <c r="G286" t="str">
        <v xml:space="preserve">0 | </v>
      </c>
      <c r="H286" t="str">
        <v xml:space="preserve">0 | </v>
      </c>
      <c r="I286" t="str">
        <v xml:space="preserve">0 | </v>
      </c>
      <c r="J286" t="str">
        <v xml:space="preserve">0 | </v>
      </c>
      <c r="K286" t="str">
        <v xml:space="preserve">0 | </v>
      </c>
      <c r="L286" t="str">
        <v xml:space="preserve">0 | </v>
      </c>
      <c r="M286" t="str">
        <v xml:space="preserve">0 | </v>
      </c>
      <c r="N286" t="str">
        <v xml:space="preserve">0 | </v>
      </c>
      <c r="O286" t="str">
        <v xml:space="preserve">0 | </v>
      </c>
      <c r="P286" t="str">
        <v xml:space="preserve">0 | </v>
      </c>
      <c r="Q286" t="str">
        <v xml:space="preserve">0 | </v>
      </c>
      <c r="R286" t="str">
        <v xml:space="preserve">0 | </v>
      </c>
      <c r="S286" t="str">
        <v xml:space="preserve">0 | </v>
      </c>
      <c r="T286" t="str">
        <v xml:space="preserve">0 | </v>
      </c>
      <c r="U286" t="str">
        <v xml:space="preserve">0 | </v>
      </c>
      <c r="V286" t="str">
        <v xml:space="preserve">0 | </v>
      </c>
      <c r="W286" t="str">
        <v xml:space="preserve">0 | </v>
      </c>
      <c r="X286" t="str">
        <v xml:space="preserve">0 | </v>
      </c>
      <c r="Y286" t="str">
        <v xml:space="preserve">0 | </v>
      </c>
      <c r="Z286" t="str">
        <v xml:space="preserve">0 | </v>
      </c>
      <c r="AA286" t="str">
        <v xml:space="preserve">0 | </v>
      </c>
      <c r="AB286" t="str">
        <v xml:space="preserve">0 | </v>
      </c>
      <c r="AC286" t="str">
        <v xml:space="preserve">0 | </v>
      </c>
      <c r="AD286" t="str">
        <v xml:space="preserve">0 | </v>
      </c>
      <c r="AE286" t="str">
        <v xml:space="preserve">0 | </v>
      </c>
      <c r="AF286" t="str">
        <v xml:space="preserve">0 | </v>
      </c>
      <c r="AG286" t="str">
        <v xml:space="preserve">0 | </v>
      </c>
      <c r="AH286" t="str">
        <v xml:space="preserve">0 | </v>
      </c>
      <c r="AI286" t="str">
        <v xml:space="preserve">0 | </v>
      </c>
      <c r="AJ286" t="str">
        <v xml:space="preserve">0 | </v>
      </c>
      <c r="AK286" t="str">
        <v xml:space="preserve">0 | </v>
      </c>
      <c r="AL286" t="str">
        <v xml:space="preserve">0 | </v>
      </c>
      <c r="AM286" t="str">
        <v xml:space="preserve">0 | </v>
      </c>
      <c r="AN286" t="str">
        <v xml:space="preserve">0 | </v>
      </c>
      <c r="AO286" t="str">
        <v xml:space="preserve">0 | </v>
      </c>
      <c r="AP286" t="str">
        <v xml:space="preserve">0 | </v>
      </c>
      <c r="AQ286" t="str">
        <v xml:space="preserve">0 | </v>
      </c>
      <c r="AR286" t="str">
        <v xml:space="preserve">0 | </v>
      </c>
      <c r="AS286" t="str">
        <v xml:space="preserve">0 | </v>
      </c>
      <c r="AT286" t="str">
        <v xml:space="preserve">0 | </v>
      </c>
      <c r="AU286" t="str">
        <v xml:space="preserve">0 | </v>
      </c>
      <c r="AV286" t="str">
        <v xml:space="preserve">0 | </v>
      </c>
      <c r="AW286" t="str">
        <v xml:space="preserve">0 | </v>
      </c>
      <c r="AX286" t="str">
        <v xml:space="preserve">0 | </v>
      </c>
      <c r="AY286" t="str">
        <v xml:space="preserve">0 | </v>
      </c>
      <c r="AZ286" t="str">
        <v xml:space="preserve">0 | </v>
      </c>
      <c r="BA286" t="str">
        <v xml:space="preserve">0 | </v>
      </c>
      <c r="BB286" t="str">
        <v xml:space="preserve">0 | </v>
      </c>
      <c r="BC286" t="str">
        <v xml:space="preserve">0 | </v>
      </c>
      <c r="BD286" t="str">
        <v xml:space="preserve">0 | </v>
      </c>
      <c r="BE286" t="str">
        <v xml:space="preserve">0 | </v>
      </c>
      <c r="BF286" t="str">
        <v xml:space="preserve">0 | </v>
      </c>
      <c r="BG286" t="str">
        <v xml:space="preserve">0 | </v>
      </c>
      <c r="BH286" t="str">
        <v xml:space="preserve">0 | </v>
      </c>
      <c r="BI286" t="str">
        <v xml:space="preserve">0 | </v>
      </c>
      <c r="BJ286" t="str">
        <v xml:space="preserve">0 | </v>
      </c>
      <c r="BK286" t="str">
        <v xml:space="preserve">0 | </v>
      </c>
      <c r="BL286" t="str">
        <v xml:space="preserve">0 | </v>
      </c>
      <c r="BM286" t="str">
        <v xml:space="preserve">0 | </v>
      </c>
      <c r="BN286" t="str">
        <v xml:space="preserve">0 | </v>
      </c>
      <c r="BO286" t="str">
        <v xml:space="preserve">0 | </v>
      </c>
      <c r="BP286" t="str">
        <v xml:space="preserve">0 | </v>
      </c>
      <c r="BQ286" t="str">
        <v xml:space="preserve">0 | </v>
      </c>
      <c r="BR286" t="str">
        <v xml:space="preserve">0 | </v>
      </c>
      <c r="BS286" t="str">
        <v xml:space="preserve">0 | </v>
      </c>
      <c r="BT286" t="str">
        <v xml:space="preserve">0 | </v>
      </c>
      <c r="BU286" t="str">
        <v xml:space="preserve">0 | </v>
      </c>
      <c r="BV286" t="str">
        <v xml:space="preserve">0 | </v>
      </c>
      <c r="BW286" t="str">
        <v xml:space="preserve">0 | </v>
      </c>
      <c r="BX286" t="str">
        <v xml:space="preserve">0 | </v>
      </c>
      <c r="BY286" t="str">
        <v xml:space="preserve">0 | </v>
      </c>
      <c r="BZ286" t="str">
        <v xml:space="preserve">0 | </v>
      </c>
      <c r="CA286" t="str">
        <v xml:space="preserve">0 | </v>
      </c>
      <c r="CB286" t="str">
        <v xml:space="preserve">0 | </v>
      </c>
      <c r="CC286" t="str">
        <v xml:space="preserve">0 | </v>
      </c>
      <c r="CD286" t="str">
        <v xml:space="preserve">0 | </v>
      </c>
      <c r="CE286" t="str">
        <v xml:space="preserve">0 | </v>
      </c>
      <c r="CF286" t="str">
        <v xml:space="preserve">0 | </v>
      </c>
      <c r="CG286" t="str">
        <v xml:space="preserve">0 | </v>
      </c>
      <c r="CH286" t="str">
        <v xml:space="preserve">0 | </v>
      </c>
      <c r="CI286" t="str">
        <v xml:space="preserve">0 | </v>
      </c>
      <c r="CJ286" t="str">
        <v xml:space="preserve">0 | </v>
      </c>
      <c r="CK286" t="str">
        <v xml:space="preserve">0 | </v>
      </c>
      <c r="CL286" t="str">
        <v xml:space="preserve">0 | </v>
      </c>
      <c r="CM286" t="str">
        <v xml:space="preserve">0 | </v>
      </c>
      <c r="CN286" t="str">
        <v xml:space="preserve">0 | </v>
      </c>
      <c r="CO286" t="str">
        <v xml:space="preserve">0 | </v>
      </c>
      <c r="CP286" t="str">
        <v xml:space="preserve">0 | </v>
      </c>
      <c r="CQ286" t="str">
        <v xml:space="preserve">0 | </v>
      </c>
      <c r="CR286" t="str">
        <v xml:space="preserve">0 | </v>
      </c>
      <c r="CS286" t="str">
        <v xml:space="preserve">0 | </v>
      </c>
      <c r="CT286" t="str">
        <v xml:space="preserve">0 | </v>
      </c>
      <c r="CU286" t="str">
        <v xml:space="preserve">0 | </v>
      </c>
      <c r="CV286" t="str">
        <v xml:space="preserve">0 | </v>
      </c>
      <c r="CW286" t="str">
        <v xml:space="preserve">0 | </v>
      </c>
      <c r="CX286" t="str">
        <v xml:space="preserve">0 | </v>
      </c>
      <c r="DQ286" cm="1">
        <f t="array" ref="DQ286:HM286">TRANSPOSE(_xlfn._xlws.SORT(_xlfn._xlws.FILTER(initialConditions[initial_conditions_level],initialConditions[experiment_ID]=A286)))</f>
        <v>0</v>
      </c>
      <c r="DR286">
        <v>0</v>
      </c>
      <c r="DS286">
        <v>0</v>
      </c>
      <c r="DT286">
        <v>0</v>
      </c>
      <c r="DU286">
        <v>0</v>
      </c>
      <c r="DV286">
        <v>0</v>
      </c>
      <c r="DW286">
        <v>0</v>
      </c>
      <c r="DX286">
        <v>0</v>
      </c>
      <c r="DY286">
        <v>0</v>
      </c>
      <c r="DZ286">
        <v>0</v>
      </c>
      <c r="EA286">
        <v>0</v>
      </c>
      <c r="EB286">
        <v>0</v>
      </c>
      <c r="EC286">
        <v>0</v>
      </c>
      <c r="ED286">
        <v>0</v>
      </c>
      <c r="EE286">
        <v>0</v>
      </c>
      <c r="EF286">
        <v>0</v>
      </c>
      <c r="EG286">
        <v>0</v>
      </c>
      <c r="EH286">
        <v>0</v>
      </c>
      <c r="EI286">
        <v>0</v>
      </c>
      <c r="EJ286">
        <v>0</v>
      </c>
      <c r="EK286">
        <v>0</v>
      </c>
      <c r="EL286">
        <v>0</v>
      </c>
      <c r="EM286">
        <v>0</v>
      </c>
      <c r="EN286">
        <v>0</v>
      </c>
      <c r="EO286">
        <v>0</v>
      </c>
      <c r="EP286">
        <v>0</v>
      </c>
      <c r="EQ286">
        <v>0</v>
      </c>
      <c r="ER286">
        <v>0</v>
      </c>
      <c r="ES286">
        <v>0</v>
      </c>
      <c r="ET286">
        <v>0</v>
      </c>
      <c r="EU286">
        <v>0</v>
      </c>
      <c r="EV286">
        <v>0</v>
      </c>
      <c r="EW286">
        <v>0</v>
      </c>
      <c r="EX286">
        <v>0</v>
      </c>
      <c r="EY286">
        <v>0</v>
      </c>
      <c r="EZ286">
        <v>0</v>
      </c>
      <c r="FA286">
        <v>0</v>
      </c>
      <c r="FB286">
        <v>0</v>
      </c>
      <c r="FC286">
        <v>0</v>
      </c>
      <c r="FD286">
        <v>0</v>
      </c>
      <c r="FE286">
        <v>0</v>
      </c>
      <c r="FF286">
        <v>0</v>
      </c>
      <c r="FG286">
        <v>0</v>
      </c>
      <c r="FH286">
        <v>0</v>
      </c>
      <c r="FI286">
        <v>0</v>
      </c>
      <c r="FJ286">
        <v>0</v>
      </c>
      <c r="FK286">
        <v>0</v>
      </c>
      <c r="FL286">
        <v>0</v>
      </c>
      <c r="FM286">
        <v>0</v>
      </c>
      <c r="FN286">
        <v>0</v>
      </c>
      <c r="FO286">
        <v>0</v>
      </c>
      <c r="FP286">
        <v>0</v>
      </c>
      <c r="FQ286">
        <v>0</v>
      </c>
      <c r="FR286">
        <v>0</v>
      </c>
      <c r="FS286">
        <v>0</v>
      </c>
      <c r="FT286">
        <v>0</v>
      </c>
      <c r="FU286">
        <v>0</v>
      </c>
      <c r="FV286">
        <v>0</v>
      </c>
      <c r="FW286">
        <v>0</v>
      </c>
      <c r="FX286">
        <v>0</v>
      </c>
      <c r="FY286">
        <v>0</v>
      </c>
      <c r="FZ286">
        <v>0</v>
      </c>
      <c r="GA286">
        <v>0</v>
      </c>
      <c r="GB286">
        <v>0</v>
      </c>
      <c r="GC286">
        <v>0</v>
      </c>
      <c r="GD286">
        <v>0</v>
      </c>
      <c r="GE286">
        <v>0</v>
      </c>
      <c r="GF286">
        <v>0</v>
      </c>
      <c r="GG286">
        <v>0</v>
      </c>
      <c r="GH286">
        <v>0</v>
      </c>
      <c r="GI286">
        <v>0</v>
      </c>
      <c r="GJ286">
        <v>0</v>
      </c>
      <c r="GK286">
        <v>0</v>
      </c>
      <c r="GL286">
        <v>0</v>
      </c>
      <c r="GM286">
        <v>0</v>
      </c>
      <c r="GN286">
        <v>0</v>
      </c>
      <c r="GO286">
        <v>0</v>
      </c>
      <c r="GP286">
        <v>0</v>
      </c>
      <c r="GQ286">
        <v>0</v>
      </c>
      <c r="GR286">
        <v>0</v>
      </c>
      <c r="GS286">
        <v>0</v>
      </c>
      <c r="GT286">
        <v>0</v>
      </c>
      <c r="GU286">
        <v>0</v>
      </c>
      <c r="GV286">
        <v>0</v>
      </c>
      <c r="GW286">
        <v>0</v>
      </c>
      <c r="GX286">
        <v>0</v>
      </c>
      <c r="GY286">
        <v>0</v>
      </c>
      <c r="GZ286">
        <v>0</v>
      </c>
      <c r="HA286">
        <v>0</v>
      </c>
      <c r="HB286">
        <v>0</v>
      </c>
      <c r="HC286">
        <v>0</v>
      </c>
      <c r="HD286">
        <v>0</v>
      </c>
      <c r="HE286">
        <v>0</v>
      </c>
      <c r="HF286">
        <v>0</v>
      </c>
      <c r="HG286">
        <v>0</v>
      </c>
      <c r="HH286">
        <v>0</v>
      </c>
      <c r="HI286">
        <v>0</v>
      </c>
      <c r="HJ286">
        <v>0</v>
      </c>
      <c r="HK286">
        <v>0</v>
      </c>
      <c r="HL286">
        <v>0</v>
      </c>
      <c r="HM286" t="str">
        <v/>
      </c>
    </row>
    <row r="287" spans="2:221" x14ac:dyDescent="0.35">
      <c r="B287" t="str" cm="1">
        <f t="array" ref="B287:CX287">TRANSPOSE(_xlfn._xlws.SORT(_xlfn._xlws.FILTER(initialConditions[initial_conditions_level]&amp;" | "&amp;initialConditions[initial_conditions_name],initialConditions[experiment_ID]=A287)))</f>
        <v xml:space="preserve"> | </v>
      </c>
      <c r="C287" t="str">
        <v xml:space="preserve">0 | </v>
      </c>
      <c r="D287" t="str">
        <v xml:space="preserve">0 | </v>
      </c>
      <c r="E287" t="str">
        <v xml:space="preserve">0 | </v>
      </c>
      <c r="F287" t="str">
        <v xml:space="preserve">0 | </v>
      </c>
      <c r="G287" t="str">
        <v xml:space="preserve">0 | </v>
      </c>
      <c r="H287" t="str">
        <v xml:space="preserve">0 | </v>
      </c>
      <c r="I287" t="str">
        <v xml:space="preserve">0 | </v>
      </c>
      <c r="J287" t="str">
        <v xml:space="preserve">0 | </v>
      </c>
      <c r="K287" t="str">
        <v xml:space="preserve">0 | </v>
      </c>
      <c r="L287" t="str">
        <v xml:space="preserve">0 | </v>
      </c>
      <c r="M287" t="str">
        <v xml:space="preserve">0 | </v>
      </c>
      <c r="N287" t="str">
        <v xml:space="preserve">0 | </v>
      </c>
      <c r="O287" t="str">
        <v xml:space="preserve">0 | </v>
      </c>
      <c r="P287" t="str">
        <v xml:space="preserve">0 | </v>
      </c>
      <c r="Q287" t="str">
        <v xml:space="preserve">0 | </v>
      </c>
      <c r="R287" t="str">
        <v xml:space="preserve">0 | </v>
      </c>
      <c r="S287" t="str">
        <v xml:space="preserve">0 | </v>
      </c>
      <c r="T287" t="str">
        <v xml:space="preserve">0 | </v>
      </c>
      <c r="U287" t="str">
        <v xml:space="preserve">0 | </v>
      </c>
      <c r="V287" t="str">
        <v xml:space="preserve">0 | </v>
      </c>
      <c r="W287" t="str">
        <v xml:space="preserve">0 | </v>
      </c>
      <c r="X287" t="str">
        <v xml:space="preserve">0 | </v>
      </c>
      <c r="Y287" t="str">
        <v xml:space="preserve">0 | </v>
      </c>
      <c r="Z287" t="str">
        <v xml:space="preserve">0 | </v>
      </c>
      <c r="AA287" t="str">
        <v xml:space="preserve">0 | </v>
      </c>
      <c r="AB287" t="str">
        <v xml:space="preserve">0 | </v>
      </c>
      <c r="AC287" t="str">
        <v xml:space="preserve">0 | </v>
      </c>
      <c r="AD287" t="str">
        <v xml:space="preserve">0 | </v>
      </c>
      <c r="AE287" t="str">
        <v xml:space="preserve">0 | </v>
      </c>
      <c r="AF287" t="str">
        <v xml:space="preserve">0 | </v>
      </c>
      <c r="AG287" t="str">
        <v xml:space="preserve">0 | </v>
      </c>
      <c r="AH287" t="str">
        <v xml:space="preserve">0 | </v>
      </c>
      <c r="AI287" t="str">
        <v xml:space="preserve">0 | </v>
      </c>
      <c r="AJ287" t="str">
        <v xml:space="preserve">0 | </v>
      </c>
      <c r="AK287" t="str">
        <v xml:space="preserve">0 | </v>
      </c>
      <c r="AL287" t="str">
        <v xml:space="preserve">0 | </v>
      </c>
      <c r="AM287" t="str">
        <v xml:space="preserve">0 | </v>
      </c>
      <c r="AN287" t="str">
        <v xml:space="preserve">0 | </v>
      </c>
      <c r="AO287" t="str">
        <v xml:space="preserve">0 | </v>
      </c>
      <c r="AP287" t="str">
        <v xml:space="preserve">0 | </v>
      </c>
      <c r="AQ287" t="str">
        <v xml:space="preserve">0 | </v>
      </c>
      <c r="AR287" t="str">
        <v xml:space="preserve">0 | </v>
      </c>
      <c r="AS287" t="str">
        <v xml:space="preserve">0 | </v>
      </c>
      <c r="AT287" t="str">
        <v xml:space="preserve">0 | </v>
      </c>
      <c r="AU287" t="str">
        <v xml:space="preserve">0 | </v>
      </c>
      <c r="AV287" t="str">
        <v xml:space="preserve">0 | </v>
      </c>
      <c r="AW287" t="str">
        <v xml:space="preserve">0 | </v>
      </c>
      <c r="AX287" t="str">
        <v xml:space="preserve">0 | </v>
      </c>
      <c r="AY287" t="str">
        <v xml:space="preserve">0 | </v>
      </c>
      <c r="AZ287" t="str">
        <v xml:space="preserve">0 | </v>
      </c>
      <c r="BA287" t="str">
        <v xml:space="preserve">0 | </v>
      </c>
      <c r="BB287" t="str">
        <v xml:space="preserve">0 | </v>
      </c>
      <c r="BC287" t="str">
        <v xml:space="preserve">0 | </v>
      </c>
      <c r="BD287" t="str">
        <v xml:space="preserve">0 | </v>
      </c>
      <c r="BE287" t="str">
        <v xml:space="preserve">0 | </v>
      </c>
      <c r="BF287" t="str">
        <v xml:space="preserve">0 | </v>
      </c>
      <c r="BG287" t="str">
        <v xml:space="preserve">0 | </v>
      </c>
      <c r="BH287" t="str">
        <v xml:space="preserve">0 | </v>
      </c>
      <c r="BI287" t="str">
        <v xml:space="preserve">0 | </v>
      </c>
      <c r="BJ287" t="str">
        <v xml:space="preserve">0 | </v>
      </c>
      <c r="BK287" t="str">
        <v xml:space="preserve">0 | </v>
      </c>
      <c r="BL287" t="str">
        <v xml:space="preserve">0 | </v>
      </c>
      <c r="BM287" t="str">
        <v xml:space="preserve">0 | </v>
      </c>
      <c r="BN287" t="str">
        <v xml:space="preserve">0 | </v>
      </c>
      <c r="BO287" t="str">
        <v xml:space="preserve">0 | </v>
      </c>
      <c r="BP287" t="str">
        <v xml:space="preserve">0 | </v>
      </c>
      <c r="BQ287" t="str">
        <v xml:space="preserve">0 | </v>
      </c>
      <c r="BR287" t="str">
        <v xml:space="preserve">0 | </v>
      </c>
      <c r="BS287" t="str">
        <v xml:space="preserve">0 | </v>
      </c>
      <c r="BT287" t="str">
        <v xml:space="preserve">0 | </v>
      </c>
      <c r="BU287" t="str">
        <v xml:space="preserve">0 | </v>
      </c>
      <c r="BV287" t="str">
        <v xml:space="preserve">0 | </v>
      </c>
      <c r="BW287" t="str">
        <v xml:space="preserve">0 | </v>
      </c>
      <c r="BX287" t="str">
        <v xml:space="preserve">0 | </v>
      </c>
      <c r="BY287" t="str">
        <v xml:space="preserve">0 | </v>
      </c>
      <c r="BZ287" t="str">
        <v xml:space="preserve">0 | </v>
      </c>
      <c r="CA287" t="str">
        <v xml:space="preserve">0 | </v>
      </c>
      <c r="CB287" t="str">
        <v xml:space="preserve">0 | </v>
      </c>
      <c r="CC287" t="str">
        <v xml:space="preserve">0 | </v>
      </c>
      <c r="CD287" t="str">
        <v xml:space="preserve">0 | </v>
      </c>
      <c r="CE287" t="str">
        <v xml:space="preserve">0 | </v>
      </c>
      <c r="CF287" t="str">
        <v xml:space="preserve">0 | </v>
      </c>
      <c r="CG287" t="str">
        <v xml:space="preserve">0 | </v>
      </c>
      <c r="CH287" t="str">
        <v xml:space="preserve">0 | </v>
      </c>
      <c r="CI287" t="str">
        <v xml:space="preserve">0 | </v>
      </c>
      <c r="CJ287" t="str">
        <v xml:space="preserve">0 | </v>
      </c>
      <c r="CK287" t="str">
        <v xml:space="preserve">0 | </v>
      </c>
      <c r="CL287" t="str">
        <v xml:space="preserve">0 | </v>
      </c>
      <c r="CM287" t="str">
        <v xml:space="preserve">0 | </v>
      </c>
      <c r="CN287" t="str">
        <v xml:space="preserve">0 | </v>
      </c>
      <c r="CO287" t="str">
        <v xml:space="preserve">0 | </v>
      </c>
      <c r="CP287" t="str">
        <v xml:space="preserve">0 | </v>
      </c>
      <c r="CQ287" t="str">
        <v xml:space="preserve">0 | </v>
      </c>
      <c r="CR287" t="str">
        <v xml:space="preserve">0 | </v>
      </c>
      <c r="CS287" t="str">
        <v xml:space="preserve">0 | </v>
      </c>
      <c r="CT287" t="str">
        <v xml:space="preserve">0 | </v>
      </c>
      <c r="CU287" t="str">
        <v xml:space="preserve">0 | </v>
      </c>
      <c r="CV287" t="str">
        <v xml:space="preserve">0 | </v>
      </c>
      <c r="CW287" t="str">
        <v xml:space="preserve">0 | </v>
      </c>
      <c r="CX287" t="str">
        <v xml:space="preserve">0 | </v>
      </c>
      <c r="DQ287" cm="1">
        <f t="array" ref="DQ287:HM287">TRANSPOSE(_xlfn._xlws.SORT(_xlfn._xlws.FILTER(initialConditions[initial_conditions_level],initialConditions[experiment_ID]=A287)))</f>
        <v>0</v>
      </c>
      <c r="DR287">
        <v>0</v>
      </c>
      <c r="DS287">
        <v>0</v>
      </c>
      <c r="DT287">
        <v>0</v>
      </c>
      <c r="DU287">
        <v>0</v>
      </c>
      <c r="DV287">
        <v>0</v>
      </c>
      <c r="DW287">
        <v>0</v>
      </c>
      <c r="DX287">
        <v>0</v>
      </c>
      <c r="DY287">
        <v>0</v>
      </c>
      <c r="DZ287">
        <v>0</v>
      </c>
      <c r="EA287">
        <v>0</v>
      </c>
      <c r="EB287">
        <v>0</v>
      </c>
      <c r="EC287">
        <v>0</v>
      </c>
      <c r="ED287">
        <v>0</v>
      </c>
      <c r="EE287">
        <v>0</v>
      </c>
      <c r="EF287">
        <v>0</v>
      </c>
      <c r="EG287">
        <v>0</v>
      </c>
      <c r="EH287">
        <v>0</v>
      </c>
      <c r="EI287">
        <v>0</v>
      </c>
      <c r="EJ287">
        <v>0</v>
      </c>
      <c r="EK287">
        <v>0</v>
      </c>
      <c r="EL287">
        <v>0</v>
      </c>
      <c r="EM287">
        <v>0</v>
      </c>
      <c r="EN287">
        <v>0</v>
      </c>
      <c r="EO287">
        <v>0</v>
      </c>
      <c r="EP287">
        <v>0</v>
      </c>
      <c r="EQ287">
        <v>0</v>
      </c>
      <c r="ER287">
        <v>0</v>
      </c>
      <c r="ES287">
        <v>0</v>
      </c>
      <c r="ET287">
        <v>0</v>
      </c>
      <c r="EU287">
        <v>0</v>
      </c>
      <c r="EV287">
        <v>0</v>
      </c>
      <c r="EW287">
        <v>0</v>
      </c>
      <c r="EX287">
        <v>0</v>
      </c>
      <c r="EY287">
        <v>0</v>
      </c>
      <c r="EZ287">
        <v>0</v>
      </c>
      <c r="FA287">
        <v>0</v>
      </c>
      <c r="FB287">
        <v>0</v>
      </c>
      <c r="FC287">
        <v>0</v>
      </c>
      <c r="FD287">
        <v>0</v>
      </c>
      <c r="FE287">
        <v>0</v>
      </c>
      <c r="FF287">
        <v>0</v>
      </c>
      <c r="FG287">
        <v>0</v>
      </c>
      <c r="FH287">
        <v>0</v>
      </c>
      <c r="FI287">
        <v>0</v>
      </c>
      <c r="FJ287">
        <v>0</v>
      </c>
      <c r="FK287">
        <v>0</v>
      </c>
      <c r="FL287">
        <v>0</v>
      </c>
      <c r="FM287">
        <v>0</v>
      </c>
      <c r="FN287">
        <v>0</v>
      </c>
      <c r="FO287">
        <v>0</v>
      </c>
      <c r="FP287">
        <v>0</v>
      </c>
      <c r="FQ287">
        <v>0</v>
      </c>
      <c r="FR287">
        <v>0</v>
      </c>
      <c r="FS287">
        <v>0</v>
      </c>
      <c r="FT287">
        <v>0</v>
      </c>
      <c r="FU287">
        <v>0</v>
      </c>
      <c r="FV287">
        <v>0</v>
      </c>
      <c r="FW287">
        <v>0</v>
      </c>
      <c r="FX287">
        <v>0</v>
      </c>
      <c r="FY287">
        <v>0</v>
      </c>
      <c r="FZ287">
        <v>0</v>
      </c>
      <c r="GA287">
        <v>0</v>
      </c>
      <c r="GB287">
        <v>0</v>
      </c>
      <c r="GC287">
        <v>0</v>
      </c>
      <c r="GD287">
        <v>0</v>
      </c>
      <c r="GE287">
        <v>0</v>
      </c>
      <c r="GF287">
        <v>0</v>
      </c>
      <c r="GG287">
        <v>0</v>
      </c>
      <c r="GH287">
        <v>0</v>
      </c>
      <c r="GI287">
        <v>0</v>
      </c>
      <c r="GJ287">
        <v>0</v>
      </c>
      <c r="GK287">
        <v>0</v>
      </c>
      <c r="GL287">
        <v>0</v>
      </c>
      <c r="GM287">
        <v>0</v>
      </c>
      <c r="GN287">
        <v>0</v>
      </c>
      <c r="GO287">
        <v>0</v>
      </c>
      <c r="GP287">
        <v>0</v>
      </c>
      <c r="GQ287">
        <v>0</v>
      </c>
      <c r="GR287">
        <v>0</v>
      </c>
      <c r="GS287">
        <v>0</v>
      </c>
      <c r="GT287">
        <v>0</v>
      </c>
      <c r="GU287">
        <v>0</v>
      </c>
      <c r="GV287">
        <v>0</v>
      </c>
      <c r="GW287">
        <v>0</v>
      </c>
      <c r="GX287">
        <v>0</v>
      </c>
      <c r="GY287">
        <v>0</v>
      </c>
      <c r="GZ287">
        <v>0</v>
      </c>
      <c r="HA287">
        <v>0</v>
      </c>
      <c r="HB287">
        <v>0</v>
      </c>
      <c r="HC287">
        <v>0</v>
      </c>
      <c r="HD287">
        <v>0</v>
      </c>
      <c r="HE287">
        <v>0</v>
      </c>
      <c r="HF287">
        <v>0</v>
      </c>
      <c r="HG287">
        <v>0</v>
      </c>
      <c r="HH287">
        <v>0</v>
      </c>
      <c r="HI287">
        <v>0</v>
      </c>
      <c r="HJ287">
        <v>0</v>
      </c>
      <c r="HK287">
        <v>0</v>
      </c>
      <c r="HL287">
        <v>0</v>
      </c>
      <c r="HM287" t="str">
        <v/>
      </c>
    </row>
    <row r="288" spans="2:221" x14ac:dyDescent="0.35">
      <c r="B288" t="str" cm="1">
        <f t="array" ref="B288:CX288">TRANSPOSE(_xlfn._xlws.SORT(_xlfn._xlws.FILTER(initialConditions[initial_conditions_level]&amp;" | "&amp;initialConditions[initial_conditions_name],initialConditions[experiment_ID]=A288)))</f>
        <v xml:space="preserve"> | </v>
      </c>
      <c r="C288" t="str">
        <v xml:space="preserve">0 | </v>
      </c>
      <c r="D288" t="str">
        <v xml:space="preserve">0 | </v>
      </c>
      <c r="E288" t="str">
        <v xml:space="preserve">0 | </v>
      </c>
      <c r="F288" t="str">
        <v xml:space="preserve">0 | </v>
      </c>
      <c r="G288" t="str">
        <v xml:space="preserve">0 | </v>
      </c>
      <c r="H288" t="str">
        <v xml:space="preserve">0 | </v>
      </c>
      <c r="I288" t="str">
        <v xml:space="preserve">0 | </v>
      </c>
      <c r="J288" t="str">
        <v xml:space="preserve">0 | </v>
      </c>
      <c r="K288" t="str">
        <v xml:space="preserve">0 | </v>
      </c>
      <c r="L288" t="str">
        <v xml:space="preserve">0 | </v>
      </c>
      <c r="M288" t="str">
        <v xml:space="preserve">0 | </v>
      </c>
      <c r="N288" t="str">
        <v xml:space="preserve">0 | </v>
      </c>
      <c r="O288" t="str">
        <v xml:space="preserve">0 | </v>
      </c>
      <c r="P288" t="str">
        <v xml:space="preserve">0 | </v>
      </c>
      <c r="Q288" t="str">
        <v xml:space="preserve">0 | </v>
      </c>
      <c r="R288" t="str">
        <v xml:space="preserve">0 | </v>
      </c>
      <c r="S288" t="str">
        <v xml:space="preserve">0 | </v>
      </c>
      <c r="T288" t="str">
        <v xml:space="preserve">0 | </v>
      </c>
      <c r="U288" t="str">
        <v xml:space="preserve">0 | </v>
      </c>
      <c r="V288" t="str">
        <v xml:space="preserve">0 | </v>
      </c>
      <c r="W288" t="str">
        <v xml:space="preserve">0 | </v>
      </c>
      <c r="X288" t="str">
        <v xml:space="preserve">0 | </v>
      </c>
      <c r="Y288" t="str">
        <v xml:space="preserve">0 | </v>
      </c>
      <c r="Z288" t="str">
        <v xml:space="preserve">0 | </v>
      </c>
      <c r="AA288" t="str">
        <v xml:space="preserve">0 | </v>
      </c>
      <c r="AB288" t="str">
        <v xml:space="preserve">0 | </v>
      </c>
      <c r="AC288" t="str">
        <v xml:space="preserve">0 | </v>
      </c>
      <c r="AD288" t="str">
        <v xml:space="preserve">0 | </v>
      </c>
      <c r="AE288" t="str">
        <v xml:space="preserve">0 | </v>
      </c>
      <c r="AF288" t="str">
        <v xml:space="preserve">0 | </v>
      </c>
      <c r="AG288" t="str">
        <v xml:space="preserve">0 | </v>
      </c>
      <c r="AH288" t="str">
        <v xml:space="preserve">0 | </v>
      </c>
      <c r="AI288" t="str">
        <v xml:space="preserve">0 | </v>
      </c>
      <c r="AJ288" t="str">
        <v xml:space="preserve">0 | </v>
      </c>
      <c r="AK288" t="str">
        <v xml:space="preserve">0 | </v>
      </c>
      <c r="AL288" t="str">
        <v xml:space="preserve">0 | </v>
      </c>
      <c r="AM288" t="str">
        <v xml:space="preserve">0 | </v>
      </c>
      <c r="AN288" t="str">
        <v xml:space="preserve">0 | </v>
      </c>
      <c r="AO288" t="str">
        <v xml:space="preserve">0 | </v>
      </c>
      <c r="AP288" t="str">
        <v xml:space="preserve">0 | </v>
      </c>
      <c r="AQ288" t="str">
        <v xml:space="preserve">0 | </v>
      </c>
      <c r="AR288" t="str">
        <v xml:space="preserve">0 | </v>
      </c>
      <c r="AS288" t="str">
        <v xml:space="preserve">0 | </v>
      </c>
      <c r="AT288" t="str">
        <v xml:space="preserve">0 | </v>
      </c>
      <c r="AU288" t="str">
        <v xml:space="preserve">0 | </v>
      </c>
      <c r="AV288" t="str">
        <v xml:space="preserve">0 | </v>
      </c>
      <c r="AW288" t="str">
        <v xml:space="preserve">0 | </v>
      </c>
      <c r="AX288" t="str">
        <v xml:space="preserve">0 | </v>
      </c>
      <c r="AY288" t="str">
        <v xml:space="preserve">0 | </v>
      </c>
      <c r="AZ288" t="str">
        <v xml:space="preserve">0 | </v>
      </c>
      <c r="BA288" t="str">
        <v xml:space="preserve">0 | </v>
      </c>
      <c r="BB288" t="str">
        <v xml:space="preserve">0 | </v>
      </c>
      <c r="BC288" t="str">
        <v xml:space="preserve">0 | </v>
      </c>
      <c r="BD288" t="str">
        <v xml:space="preserve">0 | </v>
      </c>
      <c r="BE288" t="str">
        <v xml:space="preserve">0 | </v>
      </c>
      <c r="BF288" t="str">
        <v xml:space="preserve">0 | </v>
      </c>
      <c r="BG288" t="str">
        <v xml:space="preserve">0 | </v>
      </c>
      <c r="BH288" t="str">
        <v xml:space="preserve">0 | </v>
      </c>
      <c r="BI288" t="str">
        <v xml:space="preserve">0 | </v>
      </c>
      <c r="BJ288" t="str">
        <v xml:space="preserve">0 | </v>
      </c>
      <c r="BK288" t="str">
        <v xml:space="preserve">0 | </v>
      </c>
      <c r="BL288" t="str">
        <v xml:space="preserve">0 | </v>
      </c>
      <c r="BM288" t="str">
        <v xml:space="preserve">0 | </v>
      </c>
      <c r="BN288" t="str">
        <v xml:space="preserve">0 | </v>
      </c>
      <c r="BO288" t="str">
        <v xml:space="preserve">0 | </v>
      </c>
      <c r="BP288" t="str">
        <v xml:space="preserve">0 | </v>
      </c>
      <c r="BQ288" t="str">
        <v xml:space="preserve">0 | </v>
      </c>
      <c r="BR288" t="str">
        <v xml:space="preserve">0 | </v>
      </c>
      <c r="BS288" t="str">
        <v xml:space="preserve">0 | </v>
      </c>
      <c r="BT288" t="str">
        <v xml:space="preserve">0 | </v>
      </c>
      <c r="BU288" t="str">
        <v xml:space="preserve">0 | </v>
      </c>
      <c r="BV288" t="str">
        <v xml:space="preserve">0 | </v>
      </c>
      <c r="BW288" t="str">
        <v xml:space="preserve">0 | </v>
      </c>
      <c r="BX288" t="str">
        <v xml:space="preserve">0 | </v>
      </c>
      <c r="BY288" t="str">
        <v xml:space="preserve">0 | </v>
      </c>
      <c r="BZ288" t="str">
        <v xml:space="preserve">0 | </v>
      </c>
      <c r="CA288" t="str">
        <v xml:space="preserve">0 | </v>
      </c>
      <c r="CB288" t="str">
        <v xml:space="preserve">0 | </v>
      </c>
      <c r="CC288" t="str">
        <v xml:space="preserve">0 | </v>
      </c>
      <c r="CD288" t="str">
        <v xml:space="preserve">0 | </v>
      </c>
      <c r="CE288" t="str">
        <v xml:space="preserve">0 | </v>
      </c>
      <c r="CF288" t="str">
        <v xml:space="preserve">0 | </v>
      </c>
      <c r="CG288" t="str">
        <v xml:space="preserve">0 | </v>
      </c>
      <c r="CH288" t="str">
        <v xml:space="preserve">0 | </v>
      </c>
      <c r="CI288" t="str">
        <v xml:space="preserve">0 | </v>
      </c>
      <c r="CJ288" t="str">
        <v xml:space="preserve">0 | </v>
      </c>
      <c r="CK288" t="str">
        <v xml:space="preserve">0 | </v>
      </c>
      <c r="CL288" t="str">
        <v xml:space="preserve">0 | </v>
      </c>
      <c r="CM288" t="str">
        <v xml:space="preserve">0 | </v>
      </c>
      <c r="CN288" t="str">
        <v xml:space="preserve">0 | </v>
      </c>
      <c r="CO288" t="str">
        <v xml:space="preserve">0 | </v>
      </c>
      <c r="CP288" t="str">
        <v xml:space="preserve">0 | </v>
      </c>
      <c r="CQ288" t="str">
        <v xml:space="preserve">0 | </v>
      </c>
      <c r="CR288" t="str">
        <v xml:space="preserve">0 | </v>
      </c>
      <c r="CS288" t="str">
        <v xml:space="preserve">0 | </v>
      </c>
      <c r="CT288" t="str">
        <v xml:space="preserve">0 | </v>
      </c>
      <c r="CU288" t="str">
        <v xml:space="preserve">0 | </v>
      </c>
      <c r="CV288" t="str">
        <v xml:space="preserve">0 | </v>
      </c>
      <c r="CW288" t="str">
        <v xml:space="preserve">0 | </v>
      </c>
      <c r="CX288" t="str">
        <v xml:space="preserve">0 | </v>
      </c>
      <c r="DQ288" cm="1">
        <f t="array" ref="DQ288:HM288">TRANSPOSE(_xlfn._xlws.SORT(_xlfn._xlws.FILTER(initialConditions[initial_conditions_level],initialConditions[experiment_ID]=A288)))</f>
        <v>0</v>
      </c>
      <c r="DR288">
        <v>0</v>
      </c>
      <c r="DS288">
        <v>0</v>
      </c>
      <c r="DT288">
        <v>0</v>
      </c>
      <c r="DU288">
        <v>0</v>
      </c>
      <c r="DV288">
        <v>0</v>
      </c>
      <c r="DW288">
        <v>0</v>
      </c>
      <c r="DX288">
        <v>0</v>
      </c>
      <c r="DY288">
        <v>0</v>
      </c>
      <c r="DZ288">
        <v>0</v>
      </c>
      <c r="EA288">
        <v>0</v>
      </c>
      <c r="EB288">
        <v>0</v>
      </c>
      <c r="EC288">
        <v>0</v>
      </c>
      <c r="ED288">
        <v>0</v>
      </c>
      <c r="EE288">
        <v>0</v>
      </c>
      <c r="EF288">
        <v>0</v>
      </c>
      <c r="EG288">
        <v>0</v>
      </c>
      <c r="EH288">
        <v>0</v>
      </c>
      <c r="EI288">
        <v>0</v>
      </c>
      <c r="EJ288">
        <v>0</v>
      </c>
      <c r="EK288">
        <v>0</v>
      </c>
      <c r="EL288">
        <v>0</v>
      </c>
      <c r="EM288">
        <v>0</v>
      </c>
      <c r="EN288">
        <v>0</v>
      </c>
      <c r="EO288">
        <v>0</v>
      </c>
      <c r="EP288">
        <v>0</v>
      </c>
      <c r="EQ288">
        <v>0</v>
      </c>
      <c r="ER288">
        <v>0</v>
      </c>
      <c r="ES288">
        <v>0</v>
      </c>
      <c r="ET288">
        <v>0</v>
      </c>
      <c r="EU288">
        <v>0</v>
      </c>
      <c r="EV288">
        <v>0</v>
      </c>
      <c r="EW288">
        <v>0</v>
      </c>
      <c r="EX288">
        <v>0</v>
      </c>
      <c r="EY288">
        <v>0</v>
      </c>
      <c r="EZ288">
        <v>0</v>
      </c>
      <c r="FA288">
        <v>0</v>
      </c>
      <c r="FB288">
        <v>0</v>
      </c>
      <c r="FC288">
        <v>0</v>
      </c>
      <c r="FD288">
        <v>0</v>
      </c>
      <c r="FE288">
        <v>0</v>
      </c>
      <c r="FF288">
        <v>0</v>
      </c>
      <c r="FG288">
        <v>0</v>
      </c>
      <c r="FH288">
        <v>0</v>
      </c>
      <c r="FI288">
        <v>0</v>
      </c>
      <c r="FJ288">
        <v>0</v>
      </c>
      <c r="FK288">
        <v>0</v>
      </c>
      <c r="FL288">
        <v>0</v>
      </c>
      <c r="FM288">
        <v>0</v>
      </c>
      <c r="FN288">
        <v>0</v>
      </c>
      <c r="FO288">
        <v>0</v>
      </c>
      <c r="FP288">
        <v>0</v>
      </c>
      <c r="FQ288">
        <v>0</v>
      </c>
      <c r="FR288">
        <v>0</v>
      </c>
      <c r="FS288">
        <v>0</v>
      </c>
      <c r="FT288">
        <v>0</v>
      </c>
      <c r="FU288">
        <v>0</v>
      </c>
      <c r="FV288">
        <v>0</v>
      </c>
      <c r="FW288">
        <v>0</v>
      </c>
      <c r="FX288">
        <v>0</v>
      </c>
      <c r="FY288">
        <v>0</v>
      </c>
      <c r="FZ288">
        <v>0</v>
      </c>
      <c r="GA288">
        <v>0</v>
      </c>
      <c r="GB288">
        <v>0</v>
      </c>
      <c r="GC288">
        <v>0</v>
      </c>
      <c r="GD288">
        <v>0</v>
      </c>
      <c r="GE288">
        <v>0</v>
      </c>
      <c r="GF288">
        <v>0</v>
      </c>
      <c r="GG288">
        <v>0</v>
      </c>
      <c r="GH288">
        <v>0</v>
      </c>
      <c r="GI288">
        <v>0</v>
      </c>
      <c r="GJ288">
        <v>0</v>
      </c>
      <c r="GK288">
        <v>0</v>
      </c>
      <c r="GL288">
        <v>0</v>
      </c>
      <c r="GM288">
        <v>0</v>
      </c>
      <c r="GN288">
        <v>0</v>
      </c>
      <c r="GO288">
        <v>0</v>
      </c>
      <c r="GP288">
        <v>0</v>
      </c>
      <c r="GQ288">
        <v>0</v>
      </c>
      <c r="GR288">
        <v>0</v>
      </c>
      <c r="GS288">
        <v>0</v>
      </c>
      <c r="GT288">
        <v>0</v>
      </c>
      <c r="GU288">
        <v>0</v>
      </c>
      <c r="GV288">
        <v>0</v>
      </c>
      <c r="GW288">
        <v>0</v>
      </c>
      <c r="GX288">
        <v>0</v>
      </c>
      <c r="GY288">
        <v>0</v>
      </c>
      <c r="GZ288">
        <v>0</v>
      </c>
      <c r="HA288">
        <v>0</v>
      </c>
      <c r="HB288">
        <v>0</v>
      </c>
      <c r="HC288">
        <v>0</v>
      </c>
      <c r="HD288">
        <v>0</v>
      </c>
      <c r="HE288">
        <v>0</v>
      </c>
      <c r="HF288">
        <v>0</v>
      </c>
      <c r="HG288">
        <v>0</v>
      </c>
      <c r="HH288">
        <v>0</v>
      </c>
      <c r="HI288">
        <v>0</v>
      </c>
      <c r="HJ288">
        <v>0</v>
      </c>
      <c r="HK288">
        <v>0</v>
      </c>
      <c r="HL288">
        <v>0</v>
      </c>
      <c r="HM288" t="str">
        <v/>
      </c>
    </row>
    <row r="289" spans="2:221" x14ac:dyDescent="0.35">
      <c r="B289" t="str" cm="1">
        <f t="array" ref="B289:CX289">TRANSPOSE(_xlfn._xlws.SORT(_xlfn._xlws.FILTER(initialConditions[initial_conditions_level]&amp;" | "&amp;initialConditions[initial_conditions_name],initialConditions[experiment_ID]=A289)))</f>
        <v xml:space="preserve"> | </v>
      </c>
      <c r="C289" t="str">
        <v xml:space="preserve">0 | </v>
      </c>
      <c r="D289" t="str">
        <v xml:space="preserve">0 | </v>
      </c>
      <c r="E289" t="str">
        <v xml:space="preserve">0 | </v>
      </c>
      <c r="F289" t="str">
        <v xml:space="preserve">0 | </v>
      </c>
      <c r="G289" t="str">
        <v xml:space="preserve">0 | </v>
      </c>
      <c r="H289" t="str">
        <v xml:space="preserve">0 | </v>
      </c>
      <c r="I289" t="str">
        <v xml:space="preserve">0 | </v>
      </c>
      <c r="J289" t="str">
        <v xml:space="preserve">0 | </v>
      </c>
      <c r="K289" t="str">
        <v xml:space="preserve">0 | </v>
      </c>
      <c r="L289" t="str">
        <v xml:space="preserve">0 | </v>
      </c>
      <c r="M289" t="str">
        <v xml:space="preserve">0 | </v>
      </c>
      <c r="N289" t="str">
        <v xml:space="preserve">0 | </v>
      </c>
      <c r="O289" t="str">
        <v xml:space="preserve">0 | </v>
      </c>
      <c r="P289" t="str">
        <v xml:space="preserve">0 | </v>
      </c>
      <c r="Q289" t="str">
        <v xml:space="preserve">0 | </v>
      </c>
      <c r="R289" t="str">
        <v xml:space="preserve">0 | </v>
      </c>
      <c r="S289" t="str">
        <v xml:space="preserve">0 | </v>
      </c>
      <c r="T289" t="str">
        <v xml:space="preserve">0 | </v>
      </c>
      <c r="U289" t="str">
        <v xml:space="preserve">0 | </v>
      </c>
      <c r="V289" t="str">
        <v xml:space="preserve">0 | </v>
      </c>
      <c r="W289" t="str">
        <v xml:space="preserve">0 | </v>
      </c>
      <c r="X289" t="str">
        <v xml:space="preserve">0 | </v>
      </c>
      <c r="Y289" t="str">
        <v xml:space="preserve">0 | </v>
      </c>
      <c r="Z289" t="str">
        <v xml:space="preserve">0 | </v>
      </c>
      <c r="AA289" t="str">
        <v xml:space="preserve">0 | </v>
      </c>
      <c r="AB289" t="str">
        <v xml:space="preserve">0 | </v>
      </c>
      <c r="AC289" t="str">
        <v xml:space="preserve">0 | </v>
      </c>
      <c r="AD289" t="str">
        <v xml:space="preserve">0 | </v>
      </c>
      <c r="AE289" t="str">
        <v xml:space="preserve">0 | </v>
      </c>
      <c r="AF289" t="str">
        <v xml:space="preserve">0 | </v>
      </c>
      <c r="AG289" t="str">
        <v xml:space="preserve">0 | </v>
      </c>
      <c r="AH289" t="str">
        <v xml:space="preserve">0 | </v>
      </c>
      <c r="AI289" t="str">
        <v xml:space="preserve">0 | </v>
      </c>
      <c r="AJ289" t="str">
        <v xml:space="preserve">0 | </v>
      </c>
      <c r="AK289" t="str">
        <v xml:space="preserve">0 | </v>
      </c>
      <c r="AL289" t="str">
        <v xml:space="preserve">0 | </v>
      </c>
      <c r="AM289" t="str">
        <v xml:space="preserve">0 | </v>
      </c>
      <c r="AN289" t="str">
        <v xml:space="preserve">0 | </v>
      </c>
      <c r="AO289" t="str">
        <v xml:space="preserve">0 | </v>
      </c>
      <c r="AP289" t="str">
        <v xml:space="preserve">0 | </v>
      </c>
      <c r="AQ289" t="str">
        <v xml:space="preserve">0 | </v>
      </c>
      <c r="AR289" t="str">
        <v xml:space="preserve">0 | </v>
      </c>
      <c r="AS289" t="str">
        <v xml:space="preserve">0 | </v>
      </c>
      <c r="AT289" t="str">
        <v xml:space="preserve">0 | </v>
      </c>
      <c r="AU289" t="str">
        <v xml:space="preserve">0 | </v>
      </c>
      <c r="AV289" t="str">
        <v xml:space="preserve">0 | </v>
      </c>
      <c r="AW289" t="str">
        <v xml:space="preserve">0 | </v>
      </c>
      <c r="AX289" t="str">
        <v xml:space="preserve">0 | </v>
      </c>
      <c r="AY289" t="str">
        <v xml:space="preserve">0 | </v>
      </c>
      <c r="AZ289" t="str">
        <v xml:space="preserve">0 | </v>
      </c>
      <c r="BA289" t="str">
        <v xml:space="preserve">0 | </v>
      </c>
      <c r="BB289" t="str">
        <v xml:space="preserve">0 | </v>
      </c>
      <c r="BC289" t="str">
        <v xml:space="preserve">0 | </v>
      </c>
      <c r="BD289" t="str">
        <v xml:space="preserve">0 | </v>
      </c>
      <c r="BE289" t="str">
        <v xml:space="preserve">0 | </v>
      </c>
      <c r="BF289" t="str">
        <v xml:space="preserve">0 | </v>
      </c>
      <c r="BG289" t="str">
        <v xml:space="preserve">0 | </v>
      </c>
      <c r="BH289" t="str">
        <v xml:space="preserve">0 | </v>
      </c>
      <c r="BI289" t="str">
        <v xml:space="preserve">0 | </v>
      </c>
      <c r="BJ289" t="str">
        <v xml:space="preserve">0 | </v>
      </c>
      <c r="BK289" t="str">
        <v xml:space="preserve">0 | </v>
      </c>
      <c r="BL289" t="str">
        <v xml:space="preserve">0 | </v>
      </c>
      <c r="BM289" t="str">
        <v xml:space="preserve">0 | </v>
      </c>
      <c r="BN289" t="str">
        <v xml:space="preserve">0 | </v>
      </c>
      <c r="BO289" t="str">
        <v xml:space="preserve">0 | </v>
      </c>
      <c r="BP289" t="str">
        <v xml:space="preserve">0 | </v>
      </c>
      <c r="BQ289" t="str">
        <v xml:space="preserve">0 | </v>
      </c>
      <c r="BR289" t="str">
        <v xml:space="preserve">0 | </v>
      </c>
      <c r="BS289" t="str">
        <v xml:space="preserve">0 | </v>
      </c>
      <c r="BT289" t="str">
        <v xml:space="preserve">0 | </v>
      </c>
      <c r="BU289" t="str">
        <v xml:space="preserve">0 | </v>
      </c>
      <c r="BV289" t="str">
        <v xml:space="preserve">0 | </v>
      </c>
      <c r="BW289" t="str">
        <v xml:space="preserve">0 | </v>
      </c>
      <c r="BX289" t="str">
        <v xml:space="preserve">0 | </v>
      </c>
      <c r="BY289" t="str">
        <v xml:space="preserve">0 | </v>
      </c>
      <c r="BZ289" t="str">
        <v xml:space="preserve">0 | </v>
      </c>
      <c r="CA289" t="str">
        <v xml:space="preserve">0 | </v>
      </c>
      <c r="CB289" t="str">
        <v xml:space="preserve">0 | </v>
      </c>
      <c r="CC289" t="str">
        <v xml:space="preserve">0 | </v>
      </c>
      <c r="CD289" t="str">
        <v xml:space="preserve">0 | </v>
      </c>
      <c r="CE289" t="str">
        <v xml:space="preserve">0 | </v>
      </c>
      <c r="CF289" t="str">
        <v xml:space="preserve">0 | </v>
      </c>
      <c r="CG289" t="str">
        <v xml:space="preserve">0 | </v>
      </c>
      <c r="CH289" t="str">
        <v xml:space="preserve">0 | </v>
      </c>
      <c r="CI289" t="str">
        <v xml:space="preserve">0 | </v>
      </c>
      <c r="CJ289" t="str">
        <v xml:space="preserve">0 | </v>
      </c>
      <c r="CK289" t="str">
        <v xml:space="preserve">0 | </v>
      </c>
      <c r="CL289" t="str">
        <v xml:space="preserve">0 | </v>
      </c>
      <c r="CM289" t="str">
        <v xml:space="preserve">0 | </v>
      </c>
      <c r="CN289" t="str">
        <v xml:space="preserve">0 | </v>
      </c>
      <c r="CO289" t="str">
        <v xml:space="preserve">0 | </v>
      </c>
      <c r="CP289" t="str">
        <v xml:space="preserve">0 | </v>
      </c>
      <c r="CQ289" t="str">
        <v xml:space="preserve">0 | </v>
      </c>
      <c r="CR289" t="str">
        <v xml:space="preserve">0 | </v>
      </c>
      <c r="CS289" t="str">
        <v xml:space="preserve">0 | </v>
      </c>
      <c r="CT289" t="str">
        <v xml:space="preserve">0 | </v>
      </c>
      <c r="CU289" t="str">
        <v xml:space="preserve">0 | </v>
      </c>
      <c r="CV289" t="str">
        <v xml:space="preserve">0 | </v>
      </c>
      <c r="CW289" t="str">
        <v xml:space="preserve">0 | </v>
      </c>
      <c r="CX289" t="str">
        <v xml:space="preserve">0 | </v>
      </c>
      <c r="DQ289" cm="1">
        <f t="array" ref="DQ289:HM289">TRANSPOSE(_xlfn._xlws.SORT(_xlfn._xlws.FILTER(initialConditions[initial_conditions_level],initialConditions[experiment_ID]=A289)))</f>
        <v>0</v>
      </c>
      <c r="DR289">
        <v>0</v>
      </c>
      <c r="DS289">
        <v>0</v>
      </c>
      <c r="DT289">
        <v>0</v>
      </c>
      <c r="DU289">
        <v>0</v>
      </c>
      <c r="DV289">
        <v>0</v>
      </c>
      <c r="DW289">
        <v>0</v>
      </c>
      <c r="DX289">
        <v>0</v>
      </c>
      <c r="DY289">
        <v>0</v>
      </c>
      <c r="DZ289">
        <v>0</v>
      </c>
      <c r="EA289">
        <v>0</v>
      </c>
      <c r="EB289">
        <v>0</v>
      </c>
      <c r="EC289">
        <v>0</v>
      </c>
      <c r="ED289">
        <v>0</v>
      </c>
      <c r="EE289">
        <v>0</v>
      </c>
      <c r="EF289">
        <v>0</v>
      </c>
      <c r="EG289">
        <v>0</v>
      </c>
      <c r="EH289">
        <v>0</v>
      </c>
      <c r="EI289">
        <v>0</v>
      </c>
      <c r="EJ289">
        <v>0</v>
      </c>
      <c r="EK289">
        <v>0</v>
      </c>
      <c r="EL289">
        <v>0</v>
      </c>
      <c r="EM289">
        <v>0</v>
      </c>
      <c r="EN289">
        <v>0</v>
      </c>
      <c r="EO289">
        <v>0</v>
      </c>
      <c r="EP289">
        <v>0</v>
      </c>
      <c r="EQ289">
        <v>0</v>
      </c>
      <c r="ER289">
        <v>0</v>
      </c>
      <c r="ES289">
        <v>0</v>
      </c>
      <c r="ET289">
        <v>0</v>
      </c>
      <c r="EU289">
        <v>0</v>
      </c>
      <c r="EV289">
        <v>0</v>
      </c>
      <c r="EW289">
        <v>0</v>
      </c>
      <c r="EX289">
        <v>0</v>
      </c>
      <c r="EY289">
        <v>0</v>
      </c>
      <c r="EZ289">
        <v>0</v>
      </c>
      <c r="FA289">
        <v>0</v>
      </c>
      <c r="FB289">
        <v>0</v>
      </c>
      <c r="FC289">
        <v>0</v>
      </c>
      <c r="FD289">
        <v>0</v>
      </c>
      <c r="FE289">
        <v>0</v>
      </c>
      <c r="FF289">
        <v>0</v>
      </c>
      <c r="FG289">
        <v>0</v>
      </c>
      <c r="FH289">
        <v>0</v>
      </c>
      <c r="FI289">
        <v>0</v>
      </c>
      <c r="FJ289">
        <v>0</v>
      </c>
      <c r="FK289">
        <v>0</v>
      </c>
      <c r="FL289">
        <v>0</v>
      </c>
      <c r="FM289">
        <v>0</v>
      </c>
      <c r="FN289">
        <v>0</v>
      </c>
      <c r="FO289">
        <v>0</v>
      </c>
      <c r="FP289">
        <v>0</v>
      </c>
      <c r="FQ289">
        <v>0</v>
      </c>
      <c r="FR289">
        <v>0</v>
      </c>
      <c r="FS289">
        <v>0</v>
      </c>
      <c r="FT289">
        <v>0</v>
      </c>
      <c r="FU289">
        <v>0</v>
      </c>
      <c r="FV289">
        <v>0</v>
      </c>
      <c r="FW289">
        <v>0</v>
      </c>
      <c r="FX289">
        <v>0</v>
      </c>
      <c r="FY289">
        <v>0</v>
      </c>
      <c r="FZ289">
        <v>0</v>
      </c>
      <c r="GA289">
        <v>0</v>
      </c>
      <c r="GB289">
        <v>0</v>
      </c>
      <c r="GC289">
        <v>0</v>
      </c>
      <c r="GD289">
        <v>0</v>
      </c>
      <c r="GE289">
        <v>0</v>
      </c>
      <c r="GF289">
        <v>0</v>
      </c>
      <c r="GG289">
        <v>0</v>
      </c>
      <c r="GH289">
        <v>0</v>
      </c>
      <c r="GI289">
        <v>0</v>
      </c>
      <c r="GJ289">
        <v>0</v>
      </c>
      <c r="GK289">
        <v>0</v>
      </c>
      <c r="GL289">
        <v>0</v>
      </c>
      <c r="GM289">
        <v>0</v>
      </c>
      <c r="GN289">
        <v>0</v>
      </c>
      <c r="GO289">
        <v>0</v>
      </c>
      <c r="GP289">
        <v>0</v>
      </c>
      <c r="GQ289">
        <v>0</v>
      </c>
      <c r="GR289">
        <v>0</v>
      </c>
      <c r="GS289">
        <v>0</v>
      </c>
      <c r="GT289">
        <v>0</v>
      </c>
      <c r="GU289">
        <v>0</v>
      </c>
      <c r="GV289">
        <v>0</v>
      </c>
      <c r="GW289">
        <v>0</v>
      </c>
      <c r="GX289">
        <v>0</v>
      </c>
      <c r="GY289">
        <v>0</v>
      </c>
      <c r="GZ289">
        <v>0</v>
      </c>
      <c r="HA289">
        <v>0</v>
      </c>
      <c r="HB289">
        <v>0</v>
      </c>
      <c r="HC289">
        <v>0</v>
      </c>
      <c r="HD289">
        <v>0</v>
      </c>
      <c r="HE289">
        <v>0</v>
      </c>
      <c r="HF289">
        <v>0</v>
      </c>
      <c r="HG289">
        <v>0</v>
      </c>
      <c r="HH289">
        <v>0</v>
      </c>
      <c r="HI289">
        <v>0</v>
      </c>
      <c r="HJ289">
        <v>0</v>
      </c>
      <c r="HK289">
        <v>0</v>
      </c>
      <c r="HL289">
        <v>0</v>
      </c>
      <c r="HM289" t="str">
        <v/>
      </c>
    </row>
    <row r="290" spans="2:221" x14ac:dyDescent="0.35">
      <c r="B290" t="str" cm="1">
        <f t="array" ref="B290:CX290">TRANSPOSE(_xlfn._xlws.SORT(_xlfn._xlws.FILTER(initialConditions[initial_conditions_level]&amp;" | "&amp;initialConditions[initial_conditions_name],initialConditions[experiment_ID]=A290)))</f>
        <v xml:space="preserve"> | </v>
      </c>
      <c r="C290" t="str">
        <v xml:space="preserve">0 | </v>
      </c>
      <c r="D290" t="str">
        <v xml:space="preserve">0 | </v>
      </c>
      <c r="E290" t="str">
        <v xml:space="preserve">0 | </v>
      </c>
      <c r="F290" t="str">
        <v xml:space="preserve">0 | </v>
      </c>
      <c r="G290" t="str">
        <v xml:space="preserve">0 | </v>
      </c>
      <c r="H290" t="str">
        <v xml:space="preserve">0 | </v>
      </c>
      <c r="I290" t="str">
        <v xml:space="preserve">0 | </v>
      </c>
      <c r="J290" t="str">
        <v xml:space="preserve">0 | </v>
      </c>
      <c r="K290" t="str">
        <v xml:space="preserve">0 | </v>
      </c>
      <c r="L290" t="str">
        <v xml:space="preserve">0 | </v>
      </c>
      <c r="M290" t="str">
        <v xml:space="preserve">0 | </v>
      </c>
      <c r="N290" t="str">
        <v xml:space="preserve">0 | </v>
      </c>
      <c r="O290" t="str">
        <v xml:space="preserve">0 | </v>
      </c>
      <c r="P290" t="str">
        <v xml:space="preserve">0 | </v>
      </c>
      <c r="Q290" t="str">
        <v xml:space="preserve">0 | </v>
      </c>
      <c r="R290" t="str">
        <v xml:space="preserve">0 | </v>
      </c>
      <c r="S290" t="str">
        <v xml:space="preserve">0 | </v>
      </c>
      <c r="T290" t="str">
        <v xml:space="preserve">0 | </v>
      </c>
      <c r="U290" t="str">
        <v xml:space="preserve">0 | </v>
      </c>
      <c r="V290" t="str">
        <v xml:space="preserve">0 | </v>
      </c>
      <c r="W290" t="str">
        <v xml:space="preserve">0 | </v>
      </c>
      <c r="X290" t="str">
        <v xml:space="preserve">0 | </v>
      </c>
      <c r="Y290" t="str">
        <v xml:space="preserve">0 | </v>
      </c>
      <c r="Z290" t="str">
        <v xml:space="preserve">0 | </v>
      </c>
      <c r="AA290" t="str">
        <v xml:space="preserve">0 | </v>
      </c>
      <c r="AB290" t="str">
        <v xml:space="preserve">0 | </v>
      </c>
      <c r="AC290" t="str">
        <v xml:space="preserve">0 | </v>
      </c>
      <c r="AD290" t="str">
        <v xml:space="preserve">0 | </v>
      </c>
      <c r="AE290" t="str">
        <v xml:space="preserve">0 | </v>
      </c>
      <c r="AF290" t="str">
        <v xml:space="preserve">0 | </v>
      </c>
      <c r="AG290" t="str">
        <v xml:space="preserve">0 | </v>
      </c>
      <c r="AH290" t="str">
        <v xml:space="preserve">0 | </v>
      </c>
      <c r="AI290" t="str">
        <v xml:space="preserve">0 | </v>
      </c>
      <c r="AJ290" t="str">
        <v xml:space="preserve">0 | </v>
      </c>
      <c r="AK290" t="str">
        <v xml:space="preserve">0 | </v>
      </c>
      <c r="AL290" t="str">
        <v xml:space="preserve">0 | </v>
      </c>
      <c r="AM290" t="str">
        <v xml:space="preserve">0 | </v>
      </c>
      <c r="AN290" t="str">
        <v xml:space="preserve">0 | </v>
      </c>
      <c r="AO290" t="str">
        <v xml:space="preserve">0 | </v>
      </c>
      <c r="AP290" t="str">
        <v xml:space="preserve">0 | </v>
      </c>
      <c r="AQ290" t="str">
        <v xml:space="preserve">0 | </v>
      </c>
      <c r="AR290" t="str">
        <v xml:space="preserve">0 | </v>
      </c>
      <c r="AS290" t="str">
        <v xml:space="preserve">0 | </v>
      </c>
      <c r="AT290" t="str">
        <v xml:space="preserve">0 | </v>
      </c>
      <c r="AU290" t="str">
        <v xml:space="preserve">0 | </v>
      </c>
      <c r="AV290" t="str">
        <v xml:space="preserve">0 | </v>
      </c>
      <c r="AW290" t="str">
        <v xml:space="preserve">0 | </v>
      </c>
      <c r="AX290" t="str">
        <v xml:space="preserve">0 | </v>
      </c>
      <c r="AY290" t="str">
        <v xml:space="preserve">0 | </v>
      </c>
      <c r="AZ290" t="str">
        <v xml:space="preserve">0 | </v>
      </c>
      <c r="BA290" t="str">
        <v xml:space="preserve">0 | </v>
      </c>
      <c r="BB290" t="str">
        <v xml:space="preserve">0 | </v>
      </c>
      <c r="BC290" t="str">
        <v xml:space="preserve">0 | </v>
      </c>
      <c r="BD290" t="str">
        <v xml:space="preserve">0 | </v>
      </c>
      <c r="BE290" t="str">
        <v xml:space="preserve">0 | </v>
      </c>
      <c r="BF290" t="str">
        <v xml:space="preserve">0 | </v>
      </c>
      <c r="BG290" t="str">
        <v xml:space="preserve">0 | </v>
      </c>
      <c r="BH290" t="str">
        <v xml:space="preserve">0 | </v>
      </c>
      <c r="BI290" t="str">
        <v xml:space="preserve">0 | </v>
      </c>
      <c r="BJ290" t="str">
        <v xml:space="preserve">0 | </v>
      </c>
      <c r="BK290" t="str">
        <v xml:space="preserve">0 | </v>
      </c>
      <c r="BL290" t="str">
        <v xml:space="preserve">0 | </v>
      </c>
      <c r="BM290" t="str">
        <v xml:space="preserve">0 | </v>
      </c>
      <c r="BN290" t="str">
        <v xml:space="preserve">0 | </v>
      </c>
      <c r="BO290" t="str">
        <v xml:space="preserve">0 | </v>
      </c>
      <c r="BP290" t="str">
        <v xml:space="preserve">0 | </v>
      </c>
      <c r="BQ290" t="str">
        <v xml:space="preserve">0 | </v>
      </c>
      <c r="BR290" t="str">
        <v xml:space="preserve">0 | </v>
      </c>
      <c r="BS290" t="str">
        <v xml:space="preserve">0 | </v>
      </c>
      <c r="BT290" t="str">
        <v xml:space="preserve">0 | </v>
      </c>
      <c r="BU290" t="str">
        <v xml:space="preserve">0 | </v>
      </c>
      <c r="BV290" t="str">
        <v xml:space="preserve">0 | </v>
      </c>
      <c r="BW290" t="str">
        <v xml:space="preserve">0 | </v>
      </c>
      <c r="BX290" t="str">
        <v xml:space="preserve">0 | </v>
      </c>
      <c r="BY290" t="str">
        <v xml:space="preserve">0 | </v>
      </c>
      <c r="BZ290" t="str">
        <v xml:space="preserve">0 | </v>
      </c>
      <c r="CA290" t="str">
        <v xml:space="preserve">0 | </v>
      </c>
      <c r="CB290" t="str">
        <v xml:space="preserve">0 | </v>
      </c>
      <c r="CC290" t="str">
        <v xml:space="preserve">0 | </v>
      </c>
      <c r="CD290" t="str">
        <v xml:space="preserve">0 | </v>
      </c>
      <c r="CE290" t="str">
        <v xml:space="preserve">0 | </v>
      </c>
      <c r="CF290" t="str">
        <v xml:space="preserve">0 | </v>
      </c>
      <c r="CG290" t="str">
        <v xml:space="preserve">0 | </v>
      </c>
      <c r="CH290" t="str">
        <v xml:space="preserve">0 | </v>
      </c>
      <c r="CI290" t="str">
        <v xml:space="preserve">0 | </v>
      </c>
      <c r="CJ290" t="str">
        <v xml:space="preserve">0 | </v>
      </c>
      <c r="CK290" t="str">
        <v xml:space="preserve">0 | </v>
      </c>
      <c r="CL290" t="str">
        <v xml:space="preserve">0 | </v>
      </c>
      <c r="CM290" t="str">
        <v xml:space="preserve">0 | </v>
      </c>
      <c r="CN290" t="str">
        <v xml:space="preserve">0 | </v>
      </c>
      <c r="CO290" t="str">
        <v xml:space="preserve">0 | </v>
      </c>
      <c r="CP290" t="str">
        <v xml:space="preserve">0 | </v>
      </c>
      <c r="CQ290" t="str">
        <v xml:space="preserve">0 | </v>
      </c>
      <c r="CR290" t="str">
        <v xml:space="preserve">0 | </v>
      </c>
      <c r="CS290" t="str">
        <v xml:space="preserve">0 | </v>
      </c>
      <c r="CT290" t="str">
        <v xml:space="preserve">0 | </v>
      </c>
      <c r="CU290" t="str">
        <v xml:space="preserve">0 | </v>
      </c>
      <c r="CV290" t="str">
        <v xml:space="preserve">0 | </v>
      </c>
      <c r="CW290" t="str">
        <v xml:space="preserve">0 | </v>
      </c>
      <c r="CX290" t="str">
        <v xml:space="preserve">0 | </v>
      </c>
      <c r="DQ290" cm="1">
        <f t="array" ref="DQ290:HM290">TRANSPOSE(_xlfn._xlws.SORT(_xlfn._xlws.FILTER(initialConditions[initial_conditions_level],initialConditions[experiment_ID]=A290)))</f>
        <v>0</v>
      </c>
      <c r="DR290">
        <v>0</v>
      </c>
      <c r="DS290">
        <v>0</v>
      </c>
      <c r="DT290">
        <v>0</v>
      </c>
      <c r="DU290">
        <v>0</v>
      </c>
      <c r="DV290">
        <v>0</v>
      </c>
      <c r="DW290">
        <v>0</v>
      </c>
      <c r="DX290">
        <v>0</v>
      </c>
      <c r="DY290">
        <v>0</v>
      </c>
      <c r="DZ290">
        <v>0</v>
      </c>
      <c r="EA290">
        <v>0</v>
      </c>
      <c r="EB290">
        <v>0</v>
      </c>
      <c r="EC290">
        <v>0</v>
      </c>
      <c r="ED290">
        <v>0</v>
      </c>
      <c r="EE290">
        <v>0</v>
      </c>
      <c r="EF290">
        <v>0</v>
      </c>
      <c r="EG290">
        <v>0</v>
      </c>
      <c r="EH290">
        <v>0</v>
      </c>
      <c r="EI290">
        <v>0</v>
      </c>
      <c r="EJ290">
        <v>0</v>
      </c>
      <c r="EK290">
        <v>0</v>
      </c>
      <c r="EL290">
        <v>0</v>
      </c>
      <c r="EM290">
        <v>0</v>
      </c>
      <c r="EN290">
        <v>0</v>
      </c>
      <c r="EO290">
        <v>0</v>
      </c>
      <c r="EP290">
        <v>0</v>
      </c>
      <c r="EQ290">
        <v>0</v>
      </c>
      <c r="ER290">
        <v>0</v>
      </c>
      <c r="ES290">
        <v>0</v>
      </c>
      <c r="ET290">
        <v>0</v>
      </c>
      <c r="EU290">
        <v>0</v>
      </c>
      <c r="EV290">
        <v>0</v>
      </c>
      <c r="EW290">
        <v>0</v>
      </c>
      <c r="EX290">
        <v>0</v>
      </c>
      <c r="EY290">
        <v>0</v>
      </c>
      <c r="EZ290">
        <v>0</v>
      </c>
      <c r="FA290">
        <v>0</v>
      </c>
      <c r="FB290">
        <v>0</v>
      </c>
      <c r="FC290">
        <v>0</v>
      </c>
      <c r="FD290">
        <v>0</v>
      </c>
      <c r="FE290">
        <v>0</v>
      </c>
      <c r="FF290">
        <v>0</v>
      </c>
      <c r="FG290">
        <v>0</v>
      </c>
      <c r="FH290">
        <v>0</v>
      </c>
      <c r="FI290">
        <v>0</v>
      </c>
      <c r="FJ290">
        <v>0</v>
      </c>
      <c r="FK290">
        <v>0</v>
      </c>
      <c r="FL290">
        <v>0</v>
      </c>
      <c r="FM290">
        <v>0</v>
      </c>
      <c r="FN290">
        <v>0</v>
      </c>
      <c r="FO290">
        <v>0</v>
      </c>
      <c r="FP290">
        <v>0</v>
      </c>
      <c r="FQ290">
        <v>0</v>
      </c>
      <c r="FR290">
        <v>0</v>
      </c>
      <c r="FS290">
        <v>0</v>
      </c>
      <c r="FT290">
        <v>0</v>
      </c>
      <c r="FU290">
        <v>0</v>
      </c>
      <c r="FV290">
        <v>0</v>
      </c>
      <c r="FW290">
        <v>0</v>
      </c>
      <c r="FX290">
        <v>0</v>
      </c>
      <c r="FY290">
        <v>0</v>
      </c>
      <c r="FZ290">
        <v>0</v>
      </c>
      <c r="GA290">
        <v>0</v>
      </c>
      <c r="GB290">
        <v>0</v>
      </c>
      <c r="GC290">
        <v>0</v>
      </c>
      <c r="GD290">
        <v>0</v>
      </c>
      <c r="GE290">
        <v>0</v>
      </c>
      <c r="GF290">
        <v>0</v>
      </c>
      <c r="GG290">
        <v>0</v>
      </c>
      <c r="GH290">
        <v>0</v>
      </c>
      <c r="GI290">
        <v>0</v>
      </c>
      <c r="GJ290">
        <v>0</v>
      </c>
      <c r="GK290">
        <v>0</v>
      </c>
      <c r="GL290">
        <v>0</v>
      </c>
      <c r="GM290">
        <v>0</v>
      </c>
      <c r="GN290">
        <v>0</v>
      </c>
      <c r="GO290">
        <v>0</v>
      </c>
      <c r="GP290">
        <v>0</v>
      </c>
      <c r="GQ290">
        <v>0</v>
      </c>
      <c r="GR290">
        <v>0</v>
      </c>
      <c r="GS290">
        <v>0</v>
      </c>
      <c r="GT290">
        <v>0</v>
      </c>
      <c r="GU290">
        <v>0</v>
      </c>
      <c r="GV290">
        <v>0</v>
      </c>
      <c r="GW290">
        <v>0</v>
      </c>
      <c r="GX290">
        <v>0</v>
      </c>
      <c r="GY290">
        <v>0</v>
      </c>
      <c r="GZ290">
        <v>0</v>
      </c>
      <c r="HA290">
        <v>0</v>
      </c>
      <c r="HB290">
        <v>0</v>
      </c>
      <c r="HC290">
        <v>0</v>
      </c>
      <c r="HD290">
        <v>0</v>
      </c>
      <c r="HE290">
        <v>0</v>
      </c>
      <c r="HF290">
        <v>0</v>
      </c>
      <c r="HG290">
        <v>0</v>
      </c>
      <c r="HH290">
        <v>0</v>
      </c>
      <c r="HI290">
        <v>0</v>
      </c>
      <c r="HJ290">
        <v>0</v>
      </c>
      <c r="HK290">
        <v>0</v>
      </c>
      <c r="HL290">
        <v>0</v>
      </c>
      <c r="HM290" t="str">
        <v/>
      </c>
    </row>
    <row r="291" spans="2:221" x14ac:dyDescent="0.35">
      <c r="B291" t="str" cm="1">
        <f t="array" ref="B291:CX291">TRANSPOSE(_xlfn._xlws.SORT(_xlfn._xlws.FILTER(initialConditions[initial_conditions_level]&amp;" | "&amp;initialConditions[initial_conditions_name],initialConditions[experiment_ID]=A291)))</f>
        <v xml:space="preserve"> | </v>
      </c>
      <c r="C291" t="str">
        <v xml:space="preserve">0 | </v>
      </c>
      <c r="D291" t="str">
        <v xml:space="preserve">0 | </v>
      </c>
      <c r="E291" t="str">
        <v xml:space="preserve">0 | </v>
      </c>
      <c r="F291" t="str">
        <v xml:space="preserve">0 | </v>
      </c>
      <c r="G291" t="str">
        <v xml:space="preserve">0 | </v>
      </c>
      <c r="H291" t="str">
        <v xml:space="preserve">0 | </v>
      </c>
      <c r="I291" t="str">
        <v xml:space="preserve">0 | </v>
      </c>
      <c r="J291" t="str">
        <v xml:space="preserve">0 | </v>
      </c>
      <c r="K291" t="str">
        <v xml:space="preserve">0 | </v>
      </c>
      <c r="L291" t="str">
        <v xml:space="preserve">0 | </v>
      </c>
      <c r="M291" t="str">
        <v xml:space="preserve">0 | </v>
      </c>
      <c r="N291" t="str">
        <v xml:space="preserve">0 | </v>
      </c>
      <c r="O291" t="str">
        <v xml:space="preserve">0 | </v>
      </c>
      <c r="P291" t="str">
        <v xml:space="preserve">0 | </v>
      </c>
      <c r="Q291" t="str">
        <v xml:space="preserve">0 | </v>
      </c>
      <c r="R291" t="str">
        <v xml:space="preserve">0 | </v>
      </c>
      <c r="S291" t="str">
        <v xml:space="preserve">0 | </v>
      </c>
      <c r="T291" t="str">
        <v xml:space="preserve">0 | </v>
      </c>
      <c r="U291" t="str">
        <v xml:space="preserve">0 | </v>
      </c>
      <c r="V291" t="str">
        <v xml:space="preserve">0 | </v>
      </c>
      <c r="W291" t="str">
        <v xml:space="preserve">0 | </v>
      </c>
      <c r="X291" t="str">
        <v xml:space="preserve">0 | </v>
      </c>
      <c r="Y291" t="str">
        <v xml:space="preserve">0 | </v>
      </c>
      <c r="Z291" t="str">
        <v xml:space="preserve">0 | </v>
      </c>
      <c r="AA291" t="str">
        <v xml:space="preserve">0 | </v>
      </c>
      <c r="AB291" t="str">
        <v xml:space="preserve">0 | </v>
      </c>
      <c r="AC291" t="str">
        <v xml:space="preserve">0 | </v>
      </c>
      <c r="AD291" t="str">
        <v xml:space="preserve">0 | </v>
      </c>
      <c r="AE291" t="str">
        <v xml:space="preserve">0 | </v>
      </c>
      <c r="AF291" t="str">
        <v xml:space="preserve">0 | </v>
      </c>
      <c r="AG291" t="str">
        <v xml:space="preserve">0 | </v>
      </c>
      <c r="AH291" t="str">
        <v xml:space="preserve">0 | </v>
      </c>
      <c r="AI291" t="str">
        <v xml:space="preserve">0 | </v>
      </c>
      <c r="AJ291" t="str">
        <v xml:space="preserve">0 | </v>
      </c>
      <c r="AK291" t="str">
        <v xml:space="preserve">0 | </v>
      </c>
      <c r="AL291" t="str">
        <v xml:space="preserve">0 | </v>
      </c>
      <c r="AM291" t="str">
        <v xml:space="preserve">0 | </v>
      </c>
      <c r="AN291" t="str">
        <v xml:space="preserve">0 | </v>
      </c>
      <c r="AO291" t="str">
        <v xml:space="preserve">0 | </v>
      </c>
      <c r="AP291" t="str">
        <v xml:space="preserve">0 | </v>
      </c>
      <c r="AQ291" t="str">
        <v xml:space="preserve">0 | </v>
      </c>
      <c r="AR291" t="str">
        <v xml:space="preserve">0 | </v>
      </c>
      <c r="AS291" t="str">
        <v xml:space="preserve">0 | </v>
      </c>
      <c r="AT291" t="str">
        <v xml:space="preserve">0 | </v>
      </c>
      <c r="AU291" t="str">
        <v xml:space="preserve">0 | </v>
      </c>
      <c r="AV291" t="str">
        <v xml:space="preserve">0 | </v>
      </c>
      <c r="AW291" t="str">
        <v xml:space="preserve">0 | </v>
      </c>
      <c r="AX291" t="str">
        <v xml:space="preserve">0 | </v>
      </c>
      <c r="AY291" t="str">
        <v xml:space="preserve">0 | </v>
      </c>
      <c r="AZ291" t="str">
        <v xml:space="preserve">0 | </v>
      </c>
      <c r="BA291" t="str">
        <v xml:space="preserve">0 | </v>
      </c>
      <c r="BB291" t="str">
        <v xml:space="preserve">0 | </v>
      </c>
      <c r="BC291" t="str">
        <v xml:space="preserve">0 | </v>
      </c>
      <c r="BD291" t="str">
        <v xml:space="preserve">0 | </v>
      </c>
      <c r="BE291" t="str">
        <v xml:space="preserve">0 | </v>
      </c>
      <c r="BF291" t="str">
        <v xml:space="preserve">0 | </v>
      </c>
      <c r="BG291" t="str">
        <v xml:space="preserve">0 | </v>
      </c>
      <c r="BH291" t="str">
        <v xml:space="preserve">0 | </v>
      </c>
      <c r="BI291" t="str">
        <v xml:space="preserve">0 | </v>
      </c>
      <c r="BJ291" t="str">
        <v xml:space="preserve">0 | </v>
      </c>
      <c r="BK291" t="str">
        <v xml:space="preserve">0 | </v>
      </c>
      <c r="BL291" t="str">
        <v xml:space="preserve">0 | </v>
      </c>
      <c r="BM291" t="str">
        <v xml:space="preserve">0 | </v>
      </c>
      <c r="BN291" t="str">
        <v xml:space="preserve">0 | </v>
      </c>
      <c r="BO291" t="str">
        <v xml:space="preserve">0 | </v>
      </c>
      <c r="BP291" t="str">
        <v xml:space="preserve">0 | </v>
      </c>
      <c r="BQ291" t="str">
        <v xml:space="preserve">0 | </v>
      </c>
      <c r="BR291" t="str">
        <v xml:space="preserve">0 | </v>
      </c>
      <c r="BS291" t="str">
        <v xml:space="preserve">0 | </v>
      </c>
      <c r="BT291" t="str">
        <v xml:space="preserve">0 | </v>
      </c>
      <c r="BU291" t="str">
        <v xml:space="preserve">0 | </v>
      </c>
      <c r="BV291" t="str">
        <v xml:space="preserve">0 | </v>
      </c>
      <c r="BW291" t="str">
        <v xml:space="preserve">0 | </v>
      </c>
      <c r="BX291" t="str">
        <v xml:space="preserve">0 | </v>
      </c>
      <c r="BY291" t="str">
        <v xml:space="preserve">0 | </v>
      </c>
      <c r="BZ291" t="str">
        <v xml:space="preserve">0 | </v>
      </c>
      <c r="CA291" t="str">
        <v xml:space="preserve">0 | </v>
      </c>
      <c r="CB291" t="str">
        <v xml:space="preserve">0 | </v>
      </c>
      <c r="CC291" t="str">
        <v xml:space="preserve">0 | </v>
      </c>
      <c r="CD291" t="str">
        <v xml:space="preserve">0 | </v>
      </c>
      <c r="CE291" t="str">
        <v xml:space="preserve">0 | </v>
      </c>
      <c r="CF291" t="str">
        <v xml:space="preserve">0 | </v>
      </c>
      <c r="CG291" t="str">
        <v xml:space="preserve">0 | </v>
      </c>
      <c r="CH291" t="str">
        <v xml:space="preserve">0 | </v>
      </c>
      <c r="CI291" t="str">
        <v xml:space="preserve">0 | </v>
      </c>
      <c r="CJ291" t="str">
        <v xml:space="preserve">0 | </v>
      </c>
      <c r="CK291" t="str">
        <v xml:space="preserve">0 | </v>
      </c>
      <c r="CL291" t="str">
        <v xml:space="preserve">0 | </v>
      </c>
      <c r="CM291" t="str">
        <v xml:space="preserve">0 | </v>
      </c>
      <c r="CN291" t="str">
        <v xml:space="preserve">0 | </v>
      </c>
      <c r="CO291" t="str">
        <v xml:space="preserve">0 | </v>
      </c>
      <c r="CP291" t="str">
        <v xml:space="preserve">0 | </v>
      </c>
      <c r="CQ291" t="str">
        <v xml:space="preserve">0 | </v>
      </c>
      <c r="CR291" t="str">
        <v xml:space="preserve">0 | </v>
      </c>
      <c r="CS291" t="str">
        <v xml:space="preserve">0 | </v>
      </c>
      <c r="CT291" t="str">
        <v xml:space="preserve">0 | </v>
      </c>
      <c r="CU291" t="str">
        <v xml:space="preserve">0 | </v>
      </c>
      <c r="CV291" t="str">
        <v xml:space="preserve">0 | </v>
      </c>
      <c r="CW291" t="str">
        <v xml:space="preserve">0 | </v>
      </c>
      <c r="CX291" t="str">
        <v xml:space="preserve">0 | </v>
      </c>
      <c r="DQ291" cm="1">
        <f t="array" ref="DQ291:HM291">TRANSPOSE(_xlfn._xlws.SORT(_xlfn._xlws.FILTER(initialConditions[initial_conditions_level],initialConditions[experiment_ID]=A291)))</f>
        <v>0</v>
      </c>
      <c r="DR291">
        <v>0</v>
      </c>
      <c r="DS291">
        <v>0</v>
      </c>
      <c r="DT291">
        <v>0</v>
      </c>
      <c r="DU291">
        <v>0</v>
      </c>
      <c r="DV291">
        <v>0</v>
      </c>
      <c r="DW291">
        <v>0</v>
      </c>
      <c r="DX291">
        <v>0</v>
      </c>
      <c r="DY291">
        <v>0</v>
      </c>
      <c r="DZ291">
        <v>0</v>
      </c>
      <c r="EA291">
        <v>0</v>
      </c>
      <c r="EB291">
        <v>0</v>
      </c>
      <c r="EC291">
        <v>0</v>
      </c>
      <c r="ED291">
        <v>0</v>
      </c>
      <c r="EE291">
        <v>0</v>
      </c>
      <c r="EF291">
        <v>0</v>
      </c>
      <c r="EG291">
        <v>0</v>
      </c>
      <c r="EH291">
        <v>0</v>
      </c>
      <c r="EI291">
        <v>0</v>
      </c>
      <c r="EJ291">
        <v>0</v>
      </c>
      <c r="EK291">
        <v>0</v>
      </c>
      <c r="EL291">
        <v>0</v>
      </c>
      <c r="EM291">
        <v>0</v>
      </c>
      <c r="EN291">
        <v>0</v>
      </c>
      <c r="EO291">
        <v>0</v>
      </c>
      <c r="EP291">
        <v>0</v>
      </c>
      <c r="EQ291">
        <v>0</v>
      </c>
      <c r="ER291">
        <v>0</v>
      </c>
      <c r="ES291">
        <v>0</v>
      </c>
      <c r="ET291">
        <v>0</v>
      </c>
      <c r="EU291">
        <v>0</v>
      </c>
      <c r="EV291">
        <v>0</v>
      </c>
      <c r="EW291">
        <v>0</v>
      </c>
      <c r="EX291">
        <v>0</v>
      </c>
      <c r="EY291">
        <v>0</v>
      </c>
      <c r="EZ291">
        <v>0</v>
      </c>
      <c r="FA291">
        <v>0</v>
      </c>
      <c r="FB291">
        <v>0</v>
      </c>
      <c r="FC291">
        <v>0</v>
      </c>
      <c r="FD291">
        <v>0</v>
      </c>
      <c r="FE291">
        <v>0</v>
      </c>
      <c r="FF291">
        <v>0</v>
      </c>
      <c r="FG291">
        <v>0</v>
      </c>
      <c r="FH291">
        <v>0</v>
      </c>
      <c r="FI291">
        <v>0</v>
      </c>
      <c r="FJ291">
        <v>0</v>
      </c>
      <c r="FK291">
        <v>0</v>
      </c>
      <c r="FL291">
        <v>0</v>
      </c>
      <c r="FM291">
        <v>0</v>
      </c>
      <c r="FN291">
        <v>0</v>
      </c>
      <c r="FO291">
        <v>0</v>
      </c>
      <c r="FP291">
        <v>0</v>
      </c>
      <c r="FQ291">
        <v>0</v>
      </c>
      <c r="FR291">
        <v>0</v>
      </c>
      <c r="FS291">
        <v>0</v>
      </c>
      <c r="FT291">
        <v>0</v>
      </c>
      <c r="FU291">
        <v>0</v>
      </c>
      <c r="FV291">
        <v>0</v>
      </c>
      <c r="FW291">
        <v>0</v>
      </c>
      <c r="FX291">
        <v>0</v>
      </c>
      <c r="FY291">
        <v>0</v>
      </c>
      <c r="FZ291">
        <v>0</v>
      </c>
      <c r="GA291">
        <v>0</v>
      </c>
      <c r="GB291">
        <v>0</v>
      </c>
      <c r="GC291">
        <v>0</v>
      </c>
      <c r="GD291">
        <v>0</v>
      </c>
      <c r="GE291">
        <v>0</v>
      </c>
      <c r="GF291">
        <v>0</v>
      </c>
      <c r="GG291">
        <v>0</v>
      </c>
      <c r="GH291">
        <v>0</v>
      </c>
      <c r="GI291">
        <v>0</v>
      </c>
      <c r="GJ291">
        <v>0</v>
      </c>
      <c r="GK291">
        <v>0</v>
      </c>
      <c r="GL291">
        <v>0</v>
      </c>
      <c r="GM291">
        <v>0</v>
      </c>
      <c r="GN291">
        <v>0</v>
      </c>
      <c r="GO291">
        <v>0</v>
      </c>
      <c r="GP291">
        <v>0</v>
      </c>
      <c r="GQ291">
        <v>0</v>
      </c>
      <c r="GR291">
        <v>0</v>
      </c>
      <c r="GS291">
        <v>0</v>
      </c>
      <c r="GT291">
        <v>0</v>
      </c>
      <c r="GU291">
        <v>0</v>
      </c>
      <c r="GV291">
        <v>0</v>
      </c>
      <c r="GW291">
        <v>0</v>
      </c>
      <c r="GX291">
        <v>0</v>
      </c>
      <c r="GY291">
        <v>0</v>
      </c>
      <c r="GZ291">
        <v>0</v>
      </c>
      <c r="HA291">
        <v>0</v>
      </c>
      <c r="HB291">
        <v>0</v>
      </c>
      <c r="HC291">
        <v>0</v>
      </c>
      <c r="HD291">
        <v>0</v>
      </c>
      <c r="HE291">
        <v>0</v>
      </c>
      <c r="HF291">
        <v>0</v>
      </c>
      <c r="HG291">
        <v>0</v>
      </c>
      <c r="HH291">
        <v>0</v>
      </c>
      <c r="HI291">
        <v>0</v>
      </c>
      <c r="HJ291">
        <v>0</v>
      </c>
      <c r="HK291">
        <v>0</v>
      </c>
      <c r="HL291">
        <v>0</v>
      </c>
      <c r="HM291" t="str">
        <v/>
      </c>
    </row>
    <row r="292" spans="2:221" x14ac:dyDescent="0.35">
      <c r="B292" t="str" cm="1">
        <f t="array" ref="B292:CX292">TRANSPOSE(_xlfn._xlws.SORT(_xlfn._xlws.FILTER(initialConditions[initial_conditions_level]&amp;" | "&amp;initialConditions[initial_conditions_name],initialConditions[experiment_ID]=A292)))</f>
        <v xml:space="preserve"> | </v>
      </c>
      <c r="C292" t="str">
        <v xml:space="preserve">0 | </v>
      </c>
      <c r="D292" t="str">
        <v xml:space="preserve">0 | </v>
      </c>
      <c r="E292" t="str">
        <v xml:space="preserve">0 | </v>
      </c>
      <c r="F292" t="str">
        <v xml:space="preserve">0 | </v>
      </c>
      <c r="G292" t="str">
        <v xml:space="preserve">0 | </v>
      </c>
      <c r="H292" t="str">
        <v xml:space="preserve">0 | </v>
      </c>
      <c r="I292" t="str">
        <v xml:space="preserve">0 | </v>
      </c>
      <c r="J292" t="str">
        <v xml:space="preserve">0 | </v>
      </c>
      <c r="K292" t="str">
        <v xml:space="preserve">0 | </v>
      </c>
      <c r="L292" t="str">
        <v xml:space="preserve">0 | </v>
      </c>
      <c r="M292" t="str">
        <v xml:space="preserve">0 | </v>
      </c>
      <c r="N292" t="str">
        <v xml:space="preserve">0 | </v>
      </c>
      <c r="O292" t="str">
        <v xml:space="preserve">0 | </v>
      </c>
      <c r="P292" t="str">
        <v xml:space="preserve">0 | </v>
      </c>
      <c r="Q292" t="str">
        <v xml:space="preserve">0 | </v>
      </c>
      <c r="R292" t="str">
        <v xml:space="preserve">0 | </v>
      </c>
      <c r="S292" t="str">
        <v xml:space="preserve">0 | </v>
      </c>
      <c r="T292" t="str">
        <v xml:space="preserve">0 | </v>
      </c>
      <c r="U292" t="str">
        <v xml:space="preserve">0 | </v>
      </c>
      <c r="V292" t="str">
        <v xml:space="preserve">0 | </v>
      </c>
      <c r="W292" t="str">
        <v xml:space="preserve">0 | </v>
      </c>
      <c r="X292" t="str">
        <v xml:space="preserve">0 | </v>
      </c>
      <c r="Y292" t="str">
        <v xml:space="preserve">0 | </v>
      </c>
      <c r="Z292" t="str">
        <v xml:space="preserve">0 | </v>
      </c>
      <c r="AA292" t="str">
        <v xml:space="preserve">0 | </v>
      </c>
      <c r="AB292" t="str">
        <v xml:space="preserve">0 | </v>
      </c>
      <c r="AC292" t="str">
        <v xml:space="preserve">0 | </v>
      </c>
      <c r="AD292" t="str">
        <v xml:space="preserve">0 | </v>
      </c>
      <c r="AE292" t="str">
        <v xml:space="preserve">0 | </v>
      </c>
      <c r="AF292" t="str">
        <v xml:space="preserve">0 | </v>
      </c>
      <c r="AG292" t="str">
        <v xml:space="preserve">0 | </v>
      </c>
      <c r="AH292" t="str">
        <v xml:space="preserve">0 | </v>
      </c>
      <c r="AI292" t="str">
        <v xml:space="preserve">0 | </v>
      </c>
      <c r="AJ292" t="str">
        <v xml:space="preserve">0 | </v>
      </c>
      <c r="AK292" t="str">
        <v xml:space="preserve">0 | </v>
      </c>
      <c r="AL292" t="str">
        <v xml:space="preserve">0 | </v>
      </c>
      <c r="AM292" t="str">
        <v xml:space="preserve">0 | </v>
      </c>
      <c r="AN292" t="str">
        <v xml:space="preserve">0 | </v>
      </c>
      <c r="AO292" t="str">
        <v xml:space="preserve">0 | </v>
      </c>
      <c r="AP292" t="str">
        <v xml:space="preserve">0 | </v>
      </c>
      <c r="AQ292" t="str">
        <v xml:space="preserve">0 | </v>
      </c>
      <c r="AR292" t="str">
        <v xml:space="preserve">0 | </v>
      </c>
      <c r="AS292" t="str">
        <v xml:space="preserve">0 | </v>
      </c>
      <c r="AT292" t="str">
        <v xml:space="preserve">0 | </v>
      </c>
      <c r="AU292" t="str">
        <v xml:space="preserve">0 | </v>
      </c>
      <c r="AV292" t="str">
        <v xml:space="preserve">0 | </v>
      </c>
      <c r="AW292" t="str">
        <v xml:space="preserve">0 | </v>
      </c>
      <c r="AX292" t="str">
        <v xml:space="preserve">0 | </v>
      </c>
      <c r="AY292" t="str">
        <v xml:space="preserve">0 | </v>
      </c>
      <c r="AZ292" t="str">
        <v xml:space="preserve">0 | </v>
      </c>
      <c r="BA292" t="str">
        <v xml:space="preserve">0 | </v>
      </c>
      <c r="BB292" t="str">
        <v xml:space="preserve">0 | </v>
      </c>
      <c r="BC292" t="str">
        <v xml:space="preserve">0 | </v>
      </c>
      <c r="BD292" t="str">
        <v xml:space="preserve">0 | </v>
      </c>
      <c r="BE292" t="str">
        <v xml:space="preserve">0 | </v>
      </c>
      <c r="BF292" t="str">
        <v xml:space="preserve">0 | </v>
      </c>
      <c r="BG292" t="str">
        <v xml:space="preserve">0 | </v>
      </c>
      <c r="BH292" t="str">
        <v xml:space="preserve">0 | </v>
      </c>
      <c r="BI292" t="str">
        <v xml:space="preserve">0 | </v>
      </c>
      <c r="BJ292" t="str">
        <v xml:space="preserve">0 | </v>
      </c>
      <c r="BK292" t="str">
        <v xml:space="preserve">0 | </v>
      </c>
      <c r="BL292" t="str">
        <v xml:space="preserve">0 | </v>
      </c>
      <c r="BM292" t="str">
        <v xml:space="preserve">0 | </v>
      </c>
      <c r="BN292" t="str">
        <v xml:space="preserve">0 | </v>
      </c>
      <c r="BO292" t="str">
        <v xml:space="preserve">0 | </v>
      </c>
      <c r="BP292" t="str">
        <v xml:space="preserve">0 | </v>
      </c>
      <c r="BQ292" t="str">
        <v xml:space="preserve">0 | </v>
      </c>
      <c r="BR292" t="str">
        <v xml:space="preserve">0 | </v>
      </c>
      <c r="BS292" t="str">
        <v xml:space="preserve">0 | </v>
      </c>
      <c r="BT292" t="str">
        <v xml:space="preserve">0 | </v>
      </c>
      <c r="BU292" t="str">
        <v xml:space="preserve">0 | </v>
      </c>
      <c r="BV292" t="str">
        <v xml:space="preserve">0 | </v>
      </c>
      <c r="BW292" t="str">
        <v xml:space="preserve">0 | </v>
      </c>
      <c r="BX292" t="str">
        <v xml:space="preserve">0 | </v>
      </c>
      <c r="BY292" t="str">
        <v xml:space="preserve">0 | </v>
      </c>
      <c r="BZ292" t="str">
        <v xml:space="preserve">0 | </v>
      </c>
      <c r="CA292" t="str">
        <v xml:space="preserve">0 | </v>
      </c>
      <c r="CB292" t="str">
        <v xml:space="preserve">0 | </v>
      </c>
      <c r="CC292" t="str">
        <v xml:space="preserve">0 | </v>
      </c>
      <c r="CD292" t="str">
        <v xml:space="preserve">0 | </v>
      </c>
      <c r="CE292" t="str">
        <v xml:space="preserve">0 | </v>
      </c>
      <c r="CF292" t="str">
        <v xml:space="preserve">0 | </v>
      </c>
      <c r="CG292" t="str">
        <v xml:space="preserve">0 | </v>
      </c>
      <c r="CH292" t="str">
        <v xml:space="preserve">0 | </v>
      </c>
      <c r="CI292" t="str">
        <v xml:space="preserve">0 | </v>
      </c>
      <c r="CJ292" t="str">
        <v xml:space="preserve">0 | </v>
      </c>
      <c r="CK292" t="str">
        <v xml:space="preserve">0 | </v>
      </c>
      <c r="CL292" t="str">
        <v xml:space="preserve">0 | </v>
      </c>
      <c r="CM292" t="str">
        <v xml:space="preserve">0 | </v>
      </c>
      <c r="CN292" t="str">
        <v xml:space="preserve">0 | </v>
      </c>
      <c r="CO292" t="str">
        <v xml:space="preserve">0 | </v>
      </c>
      <c r="CP292" t="str">
        <v xml:space="preserve">0 | </v>
      </c>
      <c r="CQ292" t="str">
        <v xml:space="preserve">0 | </v>
      </c>
      <c r="CR292" t="str">
        <v xml:space="preserve">0 | </v>
      </c>
      <c r="CS292" t="str">
        <v xml:space="preserve">0 | </v>
      </c>
      <c r="CT292" t="str">
        <v xml:space="preserve">0 | </v>
      </c>
      <c r="CU292" t="str">
        <v xml:space="preserve">0 | </v>
      </c>
      <c r="CV292" t="str">
        <v xml:space="preserve">0 | </v>
      </c>
      <c r="CW292" t="str">
        <v xml:space="preserve">0 | </v>
      </c>
      <c r="CX292" t="str">
        <v xml:space="preserve">0 | </v>
      </c>
      <c r="DQ292" cm="1">
        <f t="array" ref="DQ292:HM292">TRANSPOSE(_xlfn._xlws.SORT(_xlfn._xlws.FILTER(initialConditions[initial_conditions_level],initialConditions[experiment_ID]=A292)))</f>
        <v>0</v>
      </c>
      <c r="DR292">
        <v>0</v>
      </c>
      <c r="DS292">
        <v>0</v>
      </c>
      <c r="DT292">
        <v>0</v>
      </c>
      <c r="DU292">
        <v>0</v>
      </c>
      <c r="DV292">
        <v>0</v>
      </c>
      <c r="DW292">
        <v>0</v>
      </c>
      <c r="DX292">
        <v>0</v>
      </c>
      <c r="DY292">
        <v>0</v>
      </c>
      <c r="DZ292">
        <v>0</v>
      </c>
      <c r="EA292">
        <v>0</v>
      </c>
      <c r="EB292">
        <v>0</v>
      </c>
      <c r="EC292">
        <v>0</v>
      </c>
      <c r="ED292">
        <v>0</v>
      </c>
      <c r="EE292">
        <v>0</v>
      </c>
      <c r="EF292">
        <v>0</v>
      </c>
      <c r="EG292">
        <v>0</v>
      </c>
      <c r="EH292">
        <v>0</v>
      </c>
      <c r="EI292">
        <v>0</v>
      </c>
      <c r="EJ292">
        <v>0</v>
      </c>
      <c r="EK292">
        <v>0</v>
      </c>
      <c r="EL292">
        <v>0</v>
      </c>
      <c r="EM292">
        <v>0</v>
      </c>
      <c r="EN292">
        <v>0</v>
      </c>
      <c r="EO292">
        <v>0</v>
      </c>
      <c r="EP292">
        <v>0</v>
      </c>
      <c r="EQ292">
        <v>0</v>
      </c>
      <c r="ER292">
        <v>0</v>
      </c>
      <c r="ES292">
        <v>0</v>
      </c>
      <c r="ET292">
        <v>0</v>
      </c>
      <c r="EU292">
        <v>0</v>
      </c>
      <c r="EV292">
        <v>0</v>
      </c>
      <c r="EW292">
        <v>0</v>
      </c>
      <c r="EX292">
        <v>0</v>
      </c>
      <c r="EY292">
        <v>0</v>
      </c>
      <c r="EZ292">
        <v>0</v>
      </c>
      <c r="FA292">
        <v>0</v>
      </c>
      <c r="FB292">
        <v>0</v>
      </c>
      <c r="FC292">
        <v>0</v>
      </c>
      <c r="FD292">
        <v>0</v>
      </c>
      <c r="FE292">
        <v>0</v>
      </c>
      <c r="FF292">
        <v>0</v>
      </c>
      <c r="FG292">
        <v>0</v>
      </c>
      <c r="FH292">
        <v>0</v>
      </c>
      <c r="FI292">
        <v>0</v>
      </c>
      <c r="FJ292">
        <v>0</v>
      </c>
      <c r="FK292">
        <v>0</v>
      </c>
      <c r="FL292">
        <v>0</v>
      </c>
      <c r="FM292">
        <v>0</v>
      </c>
      <c r="FN292">
        <v>0</v>
      </c>
      <c r="FO292">
        <v>0</v>
      </c>
      <c r="FP292">
        <v>0</v>
      </c>
      <c r="FQ292">
        <v>0</v>
      </c>
      <c r="FR292">
        <v>0</v>
      </c>
      <c r="FS292">
        <v>0</v>
      </c>
      <c r="FT292">
        <v>0</v>
      </c>
      <c r="FU292">
        <v>0</v>
      </c>
      <c r="FV292">
        <v>0</v>
      </c>
      <c r="FW292">
        <v>0</v>
      </c>
      <c r="FX292">
        <v>0</v>
      </c>
      <c r="FY292">
        <v>0</v>
      </c>
      <c r="FZ292">
        <v>0</v>
      </c>
      <c r="GA292">
        <v>0</v>
      </c>
      <c r="GB292">
        <v>0</v>
      </c>
      <c r="GC292">
        <v>0</v>
      </c>
      <c r="GD292">
        <v>0</v>
      </c>
      <c r="GE292">
        <v>0</v>
      </c>
      <c r="GF292">
        <v>0</v>
      </c>
      <c r="GG292">
        <v>0</v>
      </c>
      <c r="GH292">
        <v>0</v>
      </c>
      <c r="GI292">
        <v>0</v>
      </c>
      <c r="GJ292">
        <v>0</v>
      </c>
      <c r="GK292">
        <v>0</v>
      </c>
      <c r="GL292">
        <v>0</v>
      </c>
      <c r="GM292">
        <v>0</v>
      </c>
      <c r="GN292">
        <v>0</v>
      </c>
      <c r="GO292">
        <v>0</v>
      </c>
      <c r="GP292">
        <v>0</v>
      </c>
      <c r="GQ292">
        <v>0</v>
      </c>
      <c r="GR292">
        <v>0</v>
      </c>
      <c r="GS292">
        <v>0</v>
      </c>
      <c r="GT292">
        <v>0</v>
      </c>
      <c r="GU292">
        <v>0</v>
      </c>
      <c r="GV292">
        <v>0</v>
      </c>
      <c r="GW292">
        <v>0</v>
      </c>
      <c r="GX292">
        <v>0</v>
      </c>
      <c r="GY292">
        <v>0</v>
      </c>
      <c r="GZ292">
        <v>0</v>
      </c>
      <c r="HA292">
        <v>0</v>
      </c>
      <c r="HB292">
        <v>0</v>
      </c>
      <c r="HC292">
        <v>0</v>
      </c>
      <c r="HD292">
        <v>0</v>
      </c>
      <c r="HE292">
        <v>0</v>
      </c>
      <c r="HF292">
        <v>0</v>
      </c>
      <c r="HG292">
        <v>0</v>
      </c>
      <c r="HH292">
        <v>0</v>
      </c>
      <c r="HI292">
        <v>0</v>
      </c>
      <c r="HJ292">
        <v>0</v>
      </c>
      <c r="HK292">
        <v>0</v>
      </c>
      <c r="HL292">
        <v>0</v>
      </c>
      <c r="HM292" t="str">
        <v/>
      </c>
    </row>
    <row r="293" spans="2:221" x14ac:dyDescent="0.35">
      <c r="B293" t="str" cm="1">
        <f t="array" ref="B293:CX293">TRANSPOSE(_xlfn._xlws.SORT(_xlfn._xlws.FILTER(initialConditions[initial_conditions_level]&amp;" | "&amp;initialConditions[initial_conditions_name],initialConditions[experiment_ID]=A293)))</f>
        <v xml:space="preserve"> | </v>
      </c>
      <c r="C293" t="str">
        <v xml:space="preserve">0 | </v>
      </c>
      <c r="D293" t="str">
        <v xml:space="preserve">0 | </v>
      </c>
      <c r="E293" t="str">
        <v xml:space="preserve">0 | </v>
      </c>
      <c r="F293" t="str">
        <v xml:space="preserve">0 | </v>
      </c>
      <c r="G293" t="str">
        <v xml:space="preserve">0 | </v>
      </c>
      <c r="H293" t="str">
        <v xml:space="preserve">0 | </v>
      </c>
      <c r="I293" t="str">
        <v xml:space="preserve">0 | </v>
      </c>
      <c r="J293" t="str">
        <v xml:space="preserve">0 | </v>
      </c>
      <c r="K293" t="str">
        <v xml:space="preserve">0 | </v>
      </c>
      <c r="L293" t="str">
        <v xml:space="preserve">0 | </v>
      </c>
      <c r="M293" t="str">
        <v xml:space="preserve">0 | </v>
      </c>
      <c r="N293" t="str">
        <v xml:space="preserve">0 | </v>
      </c>
      <c r="O293" t="str">
        <v xml:space="preserve">0 | </v>
      </c>
      <c r="P293" t="str">
        <v xml:space="preserve">0 | </v>
      </c>
      <c r="Q293" t="str">
        <v xml:space="preserve">0 | </v>
      </c>
      <c r="R293" t="str">
        <v xml:space="preserve">0 | </v>
      </c>
      <c r="S293" t="str">
        <v xml:space="preserve">0 | </v>
      </c>
      <c r="T293" t="str">
        <v xml:space="preserve">0 | </v>
      </c>
      <c r="U293" t="str">
        <v xml:space="preserve">0 | </v>
      </c>
      <c r="V293" t="str">
        <v xml:space="preserve">0 | </v>
      </c>
      <c r="W293" t="str">
        <v xml:space="preserve">0 | </v>
      </c>
      <c r="X293" t="str">
        <v xml:space="preserve">0 | </v>
      </c>
      <c r="Y293" t="str">
        <v xml:space="preserve">0 | </v>
      </c>
      <c r="Z293" t="str">
        <v xml:space="preserve">0 | </v>
      </c>
      <c r="AA293" t="str">
        <v xml:space="preserve">0 | </v>
      </c>
      <c r="AB293" t="str">
        <v xml:space="preserve">0 | </v>
      </c>
      <c r="AC293" t="str">
        <v xml:space="preserve">0 | </v>
      </c>
      <c r="AD293" t="str">
        <v xml:space="preserve">0 | </v>
      </c>
      <c r="AE293" t="str">
        <v xml:space="preserve">0 | </v>
      </c>
      <c r="AF293" t="str">
        <v xml:space="preserve">0 | </v>
      </c>
      <c r="AG293" t="str">
        <v xml:space="preserve">0 | </v>
      </c>
      <c r="AH293" t="str">
        <v xml:space="preserve">0 | </v>
      </c>
      <c r="AI293" t="str">
        <v xml:space="preserve">0 | </v>
      </c>
      <c r="AJ293" t="str">
        <v xml:space="preserve">0 | </v>
      </c>
      <c r="AK293" t="str">
        <v xml:space="preserve">0 | </v>
      </c>
      <c r="AL293" t="str">
        <v xml:space="preserve">0 | </v>
      </c>
      <c r="AM293" t="str">
        <v xml:space="preserve">0 | </v>
      </c>
      <c r="AN293" t="str">
        <v xml:space="preserve">0 | </v>
      </c>
      <c r="AO293" t="str">
        <v xml:space="preserve">0 | </v>
      </c>
      <c r="AP293" t="str">
        <v xml:space="preserve">0 | </v>
      </c>
      <c r="AQ293" t="str">
        <v xml:space="preserve">0 | </v>
      </c>
      <c r="AR293" t="str">
        <v xml:space="preserve">0 | </v>
      </c>
      <c r="AS293" t="str">
        <v xml:space="preserve">0 | </v>
      </c>
      <c r="AT293" t="str">
        <v xml:space="preserve">0 | </v>
      </c>
      <c r="AU293" t="str">
        <v xml:space="preserve">0 | </v>
      </c>
      <c r="AV293" t="str">
        <v xml:space="preserve">0 | </v>
      </c>
      <c r="AW293" t="str">
        <v xml:space="preserve">0 | </v>
      </c>
      <c r="AX293" t="str">
        <v xml:space="preserve">0 | </v>
      </c>
      <c r="AY293" t="str">
        <v xml:space="preserve">0 | </v>
      </c>
      <c r="AZ293" t="str">
        <v xml:space="preserve">0 | </v>
      </c>
      <c r="BA293" t="str">
        <v xml:space="preserve">0 | </v>
      </c>
      <c r="BB293" t="str">
        <v xml:space="preserve">0 | </v>
      </c>
      <c r="BC293" t="str">
        <v xml:space="preserve">0 | </v>
      </c>
      <c r="BD293" t="str">
        <v xml:space="preserve">0 | </v>
      </c>
      <c r="BE293" t="str">
        <v xml:space="preserve">0 | </v>
      </c>
      <c r="BF293" t="str">
        <v xml:space="preserve">0 | </v>
      </c>
      <c r="BG293" t="str">
        <v xml:space="preserve">0 | </v>
      </c>
      <c r="BH293" t="str">
        <v xml:space="preserve">0 | </v>
      </c>
      <c r="BI293" t="str">
        <v xml:space="preserve">0 | </v>
      </c>
      <c r="BJ293" t="str">
        <v xml:space="preserve">0 | </v>
      </c>
      <c r="BK293" t="str">
        <v xml:space="preserve">0 | </v>
      </c>
      <c r="BL293" t="str">
        <v xml:space="preserve">0 | </v>
      </c>
      <c r="BM293" t="str">
        <v xml:space="preserve">0 | </v>
      </c>
      <c r="BN293" t="str">
        <v xml:space="preserve">0 | </v>
      </c>
      <c r="BO293" t="str">
        <v xml:space="preserve">0 | </v>
      </c>
      <c r="BP293" t="str">
        <v xml:space="preserve">0 | </v>
      </c>
      <c r="BQ293" t="str">
        <v xml:space="preserve">0 | </v>
      </c>
      <c r="BR293" t="str">
        <v xml:space="preserve">0 | </v>
      </c>
      <c r="BS293" t="str">
        <v xml:space="preserve">0 | </v>
      </c>
      <c r="BT293" t="str">
        <v xml:space="preserve">0 | </v>
      </c>
      <c r="BU293" t="str">
        <v xml:space="preserve">0 | </v>
      </c>
      <c r="BV293" t="str">
        <v xml:space="preserve">0 | </v>
      </c>
      <c r="BW293" t="str">
        <v xml:space="preserve">0 | </v>
      </c>
      <c r="BX293" t="str">
        <v xml:space="preserve">0 | </v>
      </c>
      <c r="BY293" t="str">
        <v xml:space="preserve">0 | </v>
      </c>
      <c r="BZ293" t="str">
        <v xml:space="preserve">0 | </v>
      </c>
      <c r="CA293" t="str">
        <v xml:space="preserve">0 | </v>
      </c>
      <c r="CB293" t="str">
        <v xml:space="preserve">0 | </v>
      </c>
      <c r="CC293" t="str">
        <v xml:space="preserve">0 | </v>
      </c>
      <c r="CD293" t="str">
        <v xml:space="preserve">0 | </v>
      </c>
      <c r="CE293" t="str">
        <v xml:space="preserve">0 | </v>
      </c>
      <c r="CF293" t="str">
        <v xml:space="preserve">0 | </v>
      </c>
      <c r="CG293" t="str">
        <v xml:space="preserve">0 | </v>
      </c>
      <c r="CH293" t="str">
        <v xml:space="preserve">0 | </v>
      </c>
      <c r="CI293" t="str">
        <v xml:space="preserve">0 | </v>
      </c>
      <c r="CJ293" t="str">
        <v xml:space="preserve">0 | </v>
      </c>
      <c r="CK293" t="str">
        <v xml:space="preserve">0 | </v>
      </c>
      <c r="CL293" t="str">
        <v xml:space="preserve">0 | </v>
      </c>
      <c r="CM293" t="str">
        <v xml:space="preserve">0 | </v>
      </c>
      <c r="CN293" t="str">
        <v xml:space="preserve">0 | </v>
      </c>
      <c r="CO293" t="str">
        <v xml:space="preserve">0 | </v>
      </c>
      <c r="CP293" t="str">
        <v xml:space="preserve">0 | </v>
      </c>
      <c r="CQ293" t="str">
        <v xml:space="preserve">0 | </v>
      </c>
      <c r="CR293" t="str">
        <v xml:space="preserve">0 | </v>
      </c>
      <c r="CS293" t="str">
        <v xml:space="preserve">0 | </v>
      </c>
      <c r="CT293" t="str">
        <v xml:space="preserve">0 | </v>
      </c>
      <c r="CU293" t="str">
        <v xml:space="preserve">0 | </v>
      </c>
      <c r="CV293" t="str">
        <v xml:space="preserve">0 | </v>
      </c>
      <c r="CW293" t="str">
        <v xml:space="preserve">0 | </v>
      </c>
      <c r="CX293" t="str">
        <v xml:space="preserve">0 | </v>
      </c>
      <c r="DQ293" cm="1">
        <f t="array" ref="DQ293:HM293">TRANSPOSE(_xlfn._xlws.SORT(_xlfn._xlws.FILTER(initialConditions[initial_conditions_level],initialConditions[experiment_ID]=A293)))</f>
        <v>0</v>
      </c>
      <c r="DR293">
        <v>0</v>
      </c>
      <c r="DS293">
        <v>0</v>
      </c>
      <c r="DT293">
        <v>0</v>
      </c>
      <c r="DU293">
        <v>0</v>
      </c>
      <c r="DV293">
        <v>0</v>
      </c>
      <c r="DW293">
        <v>0</v>
      </c>
      <c r="DX293">
        <v>0</v>
      </c>
      <c r="DY293">
        <v>0</v>
      </c>
      <c r="DZ293">
        <v>0</v>
      </c>
      <c r="EA293">
        <v>0</v>
      </c>
      <c r="EB293">
        <v>0</v>
      </c>
      <c r="EC293">
        <v>0</v>
      </c>
      <c r="ED293">
        <v>0</v>
      </c>
      <c r="EE293">
        <v>0</v>
      </c>
      <c r="EF293">
        <v>0</v>
      </c>
      <c r="EG293">
        <v>0</v>
      </c>
      <c r="EH293">
        <v>0</v>
      </c>
      <c r="EI293">
        <v>0</v>
      </c>
      <c r="EJ293">
        <v>0</v>
      </c>
      <c r="EK293">
        <v>0</v>
      </c>
      <c r="EL293">
        <v>0</v>
      </c>
      <c r="EM293">
        <v>0</v>
      </c>
      <c r="EN293">
        <v>0</v>
      </c>
      <c r="EO293">
        <v>0</v>
      </c>
      <c r="EP293">
        <v>0</v>
      </c>
      <c r="EQ293">
        <v>0</v>
      </c>
      <c r="ER293">
        <v>0</v>
      </c>
      <c r="ES293">
        <v>0</v>
      </c>
      <c r="ET293">
        <v>0</v>
      </c>
      <c r="EU293">
        <v>0</v>
      </c>
      <c r="EV293">
        <v>0</v>
      </c>
      <c r="EW293">
        <v>0</v>
      </c>
      <c r="EX293">
        <v>0</v>
      </c>
      <c r="EY293">
        <v>0</v>
      </c>
      <c r="EZ293">
        <v>0</v>
      </c>
      <c r="FA293">
        <v>0</v>
      </c>
      <c r="FB293">
        <v>0</v>
      </c>
      <c r="FC293">
        <v>0</v>
      </c>
      <c r="FD293">
        <v>0</v>
      </c>
      <c r="FE293">
        <v>0</v>
      </c>
      <c r="FF293">
        <v>0</v>
      </c>
      <c r="FG293">
        <v>0</v>
      </c>
      <c r="FH293">
        <v>0</v>
      </c>
      <c r="FI293">
        <v>0</v>
      </c>
      <c r="FJ293">
        <v>0</v>
      </c>
      <c r="FK293">
        <v>0</v>
      </c>
      <c r="FL293">
        <v>0</v>
      </c>
      <c r="FM293">
        <v>0</v>
      </c>
      <c r="FN293">
        <v>0</v>
      </c>
      <c r="FO293">
        <v>0</v>
      </c>
      <c r="FP293">
        <v>0</v>
      </c>
      <c r="FQ293">
        <v>0</v>
      </c>
      <c r="FR293">
        <v>0</v>
      </c>
      <c r="FS293">
        <v>0</v>
      </c>
      <c r="FT293">
        <v>0</v>
      </c>
      <c r="FU293">
        <v>0</v>
      </c>
      <c r="FV293">
        <v>0</v>
      </c>
      <c r="FW293">
        <v>0</v>
      </c>
      <c r="FX293">
        <v>0</v>
      </c>
      <c r="FY293">
        <v>0</v>
      </c>
      <c r="FZ293">
        <v>0</v>
      </c>
      <c r="GA293">
        <v>0</v>
      </c>
      <c r="GB293">
        <v>0</v>
      </c>
      <c r="GC293">
        <v>0</v>
      </c>
      <c r="GD293">
        <v>0</v>
      </c>
      <c r="GE293">
        <v>0</v>
      </c>
      <c r="GF293">
        <v>0</v>
      </c>
      <c r="GG293">
        <v>0</v>
      </c>
      <c r="GH293">
        <v>0</v>
      </c>
      <c r="GI293">
        <v>0</v>
      </c>
      <c r="GJ293">
        <v>0</v>
      </c>
      <c r="GK293">
        <v>0</v>
      </c>
      <c r="GL293">
        <v>0</v>
      </c>
      <c r="GM293">
        <v>0</v>
      </c>
      <c r="GN293">
        <v>0</v>
      </c>
      <c r="GO293">
        <v>0</v>
      </c>
      <c r="GP293">
        <v>0</v>
      </c>
      <c r="GQ293">
        <v>0</v>
      </c>
      <c r="GR293">
        <v>0</v>
      </c>
      <c r="GS293">
        <v>0</v>
      </c>
      <c r="GT293">
        <v>0</v>
      </c>
      <c r="GU293">
        <v>0</v>
      </c>
      <c r="GV293">
        <v>0</v>
      </c>
      <c r="GW293">
        <v>0</v>
      </c>
      <c r="GX293">
        <v>0</v>
      </c>
      <c r="GY293">
        <v>0</v>
      </c>
      <c r="GZ293">
        <v>0</v>
      </c>
      <c r="HA293">
        <v>0</v>
      </c>
      <c r="HB293">
        <v>0</v>
      </c>
      <c r="HC293">
        <v>0</v>
      </c>
      <c r="HD293">
        <v>0</v>
      </c>
      <c r="HE293">
        <v>0</v>
      </c>
      <c r="HF293">
        <v>0</v>
      </c>
      <c r="HG293">
        <v>0</v>
      </c>
      <c r="HH293">
        <v>0</v>
      </c>
      <c r="HI293">
        <v>0</v>
      </c>
      <c r="HJ293">
        <v>0</v>
      </c>
      <c r="HK293">
        <v>0</v>
      </c>
      <c r="HL293">
        <v>0</v>
      </c>
      <c r="HM293" t="str">
        <v/>
      </c>
    </row>
    <row r="294" spans="2:221" x14ac:dyDescent="0.35">
      <c r="B294" t="str" cm="1">
        <f t="array" ref="B294:CX294">TRANSPOSE(_xlfn._xlws.SORT(_xlfn._xlws.FILTER(initialConditions[initial_conditions_level]&amp;" | "&amp;initialConditions[initial_conditions_name],initialConditions[experiment_ID]=A294)))</f>
        <v xml:space="preserve"> | </v>
      </c>
      <c r="C294" t="str">
        <v xml:space="preserve">0 | </v>
      </c>
      <c r="D294" t="str">
        <v xml:space="preserve">0 | </v>
      </c>
      <c r="E294" t="str">
        <v xml:space="preserve">0 | </v>
      </c>
      <c r="F294" t="str">
        <v xml:space="preserve">0 | </v>
      </c>
      <c r="G294" t="str">
        <v xml:space="preserve">0 | </v>
      </c>
      <c r="H294" t="str">
        <v xml:space="preserve">0 | </v>
      </c>
      <c r="I294" t="str">
        <v xml:space="preserve">0 | </v>
      </c>
      <c r="J294" t="str">
        <v xml:space="preserve">0 | </v>
      </c>
      <c r="K294" t="str">
        <v xml:space="preserve">0 | </v>
      </c>
      <c r="L294" t="str">
        <v xml:space="preserve">0 | </v>
      </c>
      <c r="M294" t="str">
        <v xml:space="preserve">0 | </v>
      </c>
      <c r="N294" t="str">
        <v xml:space="preserve">0 | </v>
      </c>
      <c r="O294" t="str">
        <v xml:space="preserve">0 | </v>
      </c>
      <c r="P294" t="str">
        <v xml:space="preserve">0 | </v>
      </c>
      <c r="Q294" t="str">
        <v xml:space="preserve">0 | </v>
      </c>
      <c r="R294" t="str">
        <v xml:space="preserve">0 | </v>
      </c>
      <c r="S294" t="str">
        <v xml:space="preserve">0 | </v>
      </c>
      <c r="T294" t="str">
        <v xml:space="preserve">0 | </v>
      </c>
      <c r="U294" t="str">
        <v xml:space="preserve">0 | </v>
      </c>
      <c r="V294" t="str">
        <v xml:space="preserve">0 | </v>
      </c>
      <c r="W294" t="str">
        <v xml:space="preserve">0 | </v>
      </c>
      <c r="X294" t="str">
        <v xml:space="preserve">0 | </v>
      </c>
      <c r="Y294" t="str">
        <v xml:space="preserve">0 | </v>
      </c>
      <c r="Z294" t="str">
        <v xml:space="preserve">0 | </v>
      </c>
      <c r="AA294" t="str">
        <v xml:space="preserve">0 | </v>
      </c>
      <c r="AB294" t="str">
        <v xml:space="preserve">0 | </v>
      </c>
      <c r="AC294" t="str">
        <v xml:space="preserve">0 | </v>
      </c>
      <c r="AD294" t="str">
        <v xml:space="preserve">0 | </v>
      </c>
      <c r="AE294" t="str">
        <v xml:space="preserve">0 | </v>
      </c>
      <c r="AF294" t="str">
        <v xml:space="preserve">0 | </v>
      </c>
      <c r="AG294" t="str">
        <v xml:space="preserve">0 | </v>
      </c>
      <c r="AH294" t="str">
        <v xml:space="preserve">0 | </v>
      </c>
      <c r="AI294" t="str">
        <v xml:space="preserve">0 | </v>
      </c>
      <c r="AJ294" t="str">
        <v xml:space="preserve">0 | </v>
      </c>
      <c r="AK294" t="str">
        <v xml:space="preserve">0 | </v>
      </c>
      <c r="AL294" t="str">
        <v xml:space="preserve">0 | </v>
      </c>
      <c r="AM294" t="str">
        <v xml:space="preserve">0 | </v>
      </c>
      <c r="AN294" t="str">
        <v xml:space="preserve">0 | </v>
      </c>
      <c r="AO294" t="str">
        <v xml:space="preserve">0 | </v>
      </c>
      <c r="AP294" t="str">
        <v xml:space="preserve">0 | </v>
      </c>
      <c r="AQ294" t="str">
        <v xml:space="preserve">0 | </v>
      </c>
      <c r="AR294" t="str">
        <v xml:space="preserve">0 | </v>
      </c>
      <c r="AS294" t="str">
        <v xml:space="preserve">0 | </v>
      </c>
      <c r="AT294" t="str">
        <v xml:space="preserve">0 | </v>
      </c>
      <c r="AU294" t="str">
        <v xml:space="preserve">0 | </v>
      </c>
      <c r="AV294" t="str">
        <v xml:space="preserve">0 | </v>
      </c>
      <c r="AW294" t="str">
        <v xml:space="preserve">0 | </v>
      </c>
      <c r="AX294" t="str">
        <v xml:space="preserve">0 | </v>
      </c>
      <c r="AY294" t="str">
        <v xml:space="preserve">0 | </v>
      </c>
      <c r="AZ294" t="str">
        <v xml:space="preserve">0 | </v>
      </c>
      <c r="BA294" t="str">
        <v xml:space="preserve">0 | </v>
      </c>
      <c r="BB294" t="str">
        <v xml:space="preserve">0 | </v>
      </c>
      <c r="BC294" t="str">
        <v xml:space="preserve">0 | </v>
      </c>
      <c r="BD294" t="str">
        <v xml:space="preserve">0 | </v>
      </c>
      <c r="BE294" t="str">
        <v xml:space="preserve">0 | </v>
      </c>
      <c r="BF294" t="str">
        <v xml:space="preserve">0 | </v>
      </c>
      <c r="BG294" t="str">
        <v xml:space="preserve">0 | </v>
      </c>
      <c r="BH294" t="str">
        <v xml:space="preserve">0 | </v>
      </c>
      <c r="BI294" t="str">
        <v xml:space="preserve">0 | </v>
      </c>
      <c r="BJ294" t="str">
        <v xml:space="preserve">0 | </v>
      </c>
      <c r="BK294" t="str">
        <v xml:space="preserve">0 | </v>
      </c>
      <c r="BL294" t="str">
        <v xml:space="preserve">0 | </v>
      </c>
      <c r="BM294" t="str">
        <v xml:space="preserve">0 | </v>
      </c>
      <c r="BN294" t="str">
        <v xml:space="preserve">0 | </v>
      </c>
      <c r="BO294" t="str">
        <v xml:space="preserve">0 | </v>
      </c>
      <c r="BP294" t="str">
        <v xml:space="preserve">0 | </v>
      </c>
      <c r="BQ294" t="str">
        <v xml:space="preserve">0 | </v>
      </c>
      <c r="BR294" t="str">
        <v xml:space="preserve">0 | </v>
      </c>
      <c r="BS294" t="str">
        <v xml:space="preserve">0 | </v>
      </c>
      <c r="BT294" t="str">
        <v xml:space="preserve">0 | </v>
      </c>
      <c r="BU294" t="str">
        <v xml:space="preserve">0 | </v>
      </c>
      <c r="BV294" t="str">
        <v xml:space="preserve">0 | </v>
      </c>
      <c r="BW294" t="str">
        <v xml:space="preserve">0 | </v>
      </c>
      <c r="BX294" t="str">
        <v xml:space="preserve">0 | </v>
      </c>
      <c r="BY294" t="str">
        <v xml:space="preserve">0 | </v>
      </c>
      <c r="BZ294" t="str">
        <v xml:space="preserve">0 | </v>
      </c>
      <c r="CA294" t="str">
        <v xml:space="preserve">0 | </v>
      </c>
      <c r="CB294" t="str">
        <v xml:space="preserve">0 | </v>
      </c>
      <c r="CC294" t="str">
        <v xml:space="preserve">0 | </v>
      </c>
      <c r="CD294" t="str">
        <v xml:space="preserve">0 | </v>
      </c>
      <c r="CE294" t="str">
        <v xml:space="preserve">0 | </v>
      </c>
      <c r="CF294" t="str">
        <v xml:space="preserve">0 | </v>
      </c>
      <c r="CG294" t="str">
        <v xml:space="preserve">0 | </v>
      </c>
      <c r="CH294" t="str">
        <v xml:space="preserve">0 | </v>
      </c>
      <c r="CI294" t="str">
        <v xml:space="preserve">0 | </v>
      </c>
      <c r="CJ294" t="str">
        <v xml:space="preserve">0 | </v>
      </c>
      <c r="CK294" t="str">
        <v xml:space="preserve">0 | </v>
      </c>
      <c r="CL294" t="str">
        <v xml:space="preserve">0 | </v>
      </c>
      <c r="CM294" t="str">
        <v xml:space="preserve">0 | </v>
      </c>
      <c r="CN294" t="str">
        <v xml:space="preserve">0 | </v>
      </c>
      <c r="CO294" t="str">
        <v xml:space="preserve">0 | </v>
      </c>
      <c r="CP294" t="str">
        <v xml:space="preserve">0 | </v>
      </c>
      <c r="CQ294" t="str">
        <v xml:space="preserve">0 | </v>
      </c>
      <c r="CR294" t="str">
        <v xml:space="preserve">0 | </v>
      </c>
      <c r="CS294" t="str">
        <v xml:space="preserve">0 | </v>
      </c>
      <c r="CT294" t="str">
        <v xml:space="preserve">0 | </v>
      </c>
      <c r="CU294" t="str">
        <v xml:space="preserve">0 | </v>
      </c>
      <c r="CV294" t="str">
        <v xml:space="preserve">0 | </v>
      </c>
      <c r="CW294" t="str">
        <v xml:space="preserve">0 | </v>
      </c>
      <c r="CX294" t="str">
        <v xml:space="preserve">0 | </v>
      </c>
      <c r="DQ294" cm="1">
        <f t="array" ref="DQ294:HM294">TRANSPOSE(_xlfn._xlws.SORT(_xlfn._xlws.FILTER(initialConditions[initial_conditions_level],initialConditions[experiment_ID]=A294)))</f>
        <v>0</v>
      </c>
      <c r="DR294">
        <v>0</v>
      </c>
      <c r="DS294">
        <v>0</v>
      </c>
      <c r="DT294">
        <v>0</v>
      </c>
      <c r="DU294">
        <v>0</v>
      </c>
      <c r="DV294">
        <v>0</v>
      </c>
      <c r="DW294">
        <v>0</v>
      </c>
      <c r="DX294">
        <v>0</v>
      </c>
      <c r="DY294">
        <v>0</v>
      </c>
      <c r="DZ294">
        <v>0</v>
      </c>
      <c r="EA294">
        <v>0</v>
      </c>
      <c r="EB294">
        <v>0</v>
      </c>
      <c r="EC294">
        <v>0</v>
      </c>
      <c r="ED294">
        <v>0</v>
      </c>
      <c r="EE294">
        <v>0</v>
      </c>
      <c r="EF294">
        <v>0</v>
      </c>
      <c r="EG294">
        <v>0</v>
      </c>
      <c r="EH294">
        <v>0</v>
      </c>
      <c r="EI294">
        <v>0</v>
      </c>
      <c r="EJ294">
        <v>0</v>
      </c>
      <c r="EK294">
        <v>0</v>
      </c>
      <c r="EL294">
        <v>0</v>
      </c>
      <c r="EM294">
        <v>0</v>
      </c>
      <c r="EN294">
        <v>0</v>
      </c>
      <c r="EO294">
        <v>0</v>
      </c>
      <c r="EP294">
        <v>0</v>
      </c>
      <c r="EQ294">
        <v>0</v>
      </c>
      <c r="ER294">
        <v>0</v>
      </c>
      <c r="ES294">
        <v>0</v>
      </c>
      <c r="ET294">
        <v>0</v>
      </c>
      <c r="EU294">
        <v>0</v>
      </c>
      <c r="EV294">
        <v>0</v>
      </c>
      <c r="EW294">
        <v>0</v>
      </c>
      <c r="EX294">
        <v>0</v>
      </c>
      <c r="EY294">
        <v>0</v>
      </c>
      <c r="EZ294">
        <v>0</v>
      </c>
      <c r="FA294">
        <v>0</v>
      </c>
      <c r="FB294">
        <v>0</v>
      </c>
      <c r="FC294">
        <v>0</v>
      </c>
      <c r="FD294">
        <v>0</v>
      </c>
      <c r="FE294">
        <v>0</v>
      </c>
      <c r="FF294">
        <v>0</v>
      </c>
      <c r="FG294">
        <v>0</v>
      </c>
      <c r="FH294">
        <v>0</v>
      </c>
      <c r="FI294">
        <v>0</v>
      </c>
      <c r="FJ294">
        <v>0</v>
      </c>
      <c r="FK294">
        <v>0</v>
      </c>
      <c r="FL294">
        <v>0</v>
      </c>
      <c r="FM294">
        <v>0</v>
      </c>
      <c r="FN294">
        <v>0</v>
      </c>
      <c r="FO294">
        <v>0</v>
      </c>
      <c r="FP294">
        <v>0</v>
      </c>
      <c r="FQ294">
        <v>0</v>
      </c>
      <c r="FR294">
        <v>0</v>
      </c>
      <c r="FS294">
        <v>0</v>
      </c>
      <c r="FT294">
        <v>0</v>
      </c>
      <c r="FU294">
        <v>0</v>
      </c>
      <c r="FV294">
        <v>0</v>
      </c>
      <c r="FW294">
        <v>0</v>
      </c>
      <c r="FX294">
        <v>0</v>
      </c>
      <c r="FY294">
        <v>0</v>
      </c>
      <c r="FZ294">
        <v>0</v>
      </c>
      <c r="GA294">
        <v>0</v>
      </c>
      <c r="GB294">
        <v>0</v>
      </c>
      <c r="GC294">
        <v>0</v>
      </c>
      <c r="GD294">
        <v>0</v>
      </c>
      <c r="GE294">
        <v>0</v>
      </c>
      <c r="GF294">
        <v>0</v>
      </c>
      <c r="GG294">
        <v>0</v>
      </c>
      <c r="GH294">
        <v>0</v>
      </c>
      <c r="GI294">
        <v>0</v>
      </c>
      <c r="GJ294">
        <v>0</v>
      </c>
      <c r="GK294">
        <v>0</v>
      </c>
      <c r="GL294">
        <v>0</v>
      </c>
      <c r="GM294">
        <v>0</v>
      </c>
      <c r="GN294">
        <v>0</v>
      </c>
      <c r="GO294">
        <v>0</v>
      </c>
      <c r="GP294">
        <v>0</v>
      </c>
      <c r="GQ294">
        <v>0</v>
      </c>
      <c r="GR294">
        <v>0</v>
      </c>
      <c r="GS294">
        <v>0</v>
      </c>
      <c r="GT294">
        <v>0</v>
      </c>
      <c r="GU294">
        <v>0</v>
      </c>
      <c r="GV294">
        <v>0</v>
      </c>
      <c r="GW294">
        <v>0</v>
      </c>
      <c r="GX294">
        <v>0</v>
      </c>
      <c r="GY294">
        <v>0</v>
      </c>
      <c r="GZ294">
        <v>0</v>
      </c>
      <c r="HA294">
        <v>0</v>
      </c>
      <c r="HB294">
        <v>0</v>
      </c>
      <c r="HC294">
        <v>0</v>
      </c>
      <c r="HD294">
        <v>0</v>
      </c>
      <c r="HE294">
        <v>0</v>
      </c>
      <c r="HF294">
        <v>0</v>
      </c>
      <c r="HG294">
        <v>0</v>
      </c>
      <c r="HH294">
        <v>0</v>
      </c>
      <c r="HI294">
        <v>0</v>
      </c>
      <c r="HJ294">
        <v>0</v>
      </c>
      <c r="HK294">
        <v>0</v>
      </c>
      <c r="HL294">
        <v>0</v>
      </c>
      <c r="HM294" t="str">
        <v/>
      </c>
    </row>
    <row r="295" spans="2:221" x14ac:dyDescent="0.35">
      <c r="B295" t="str" cm="1">
        <f t="array" ref="B295:CX295">TRANSPOSE(_xlfn._xlws.SORT(_xlfn._xlws.FILTER(initialConditions[initial_conditions_level]&amp;" | "&amp;initialConditions[initial_conditions_name],initialConditions[experiment_ID]=A295)))</f>
        <v xml:space="preserve"> | </v>
      </c>
      <c r="C295" t="str">
        <v xml:space="preserve">0 | </v>
      </c>
      <c r="D295" t="str">
        <v xml:space="preserve">0 | </v>
      </c>
      <c r="E295" t="str">
        <v xml:space="preserve">0 | </v>
      </c>
      <c r="F295" t="str">
        <v xml:space="preserve">0 | </v>
      </c>
      <c r="G295" t="str">
        <v xml:space="preserve">0 | </v>
      </c>
      <c r="H295" t="str">
        <v xml:space="preserve">0 | </v>
      </c>
      <c r="I295" t="str">
        <v xml:space="preserve">0 | </v>
      </c>
      <c r="J295" t="str">
        <v xml:space="preserve">0 | </v>
      </c>
      <c r="K295" t="str">
        <v xml:space="preserve">0 | </v>
      </c>
      <c r="L295" t="str">
        <v xml:space="preserve">0 | </v>
      </c>
      <c r="M295" t="str">
        <v xml:space="preserve">0 | </v>
      </c>
      <c r="N295" t="str">
        <v xml:space="preserve">0 | </v>
      </c>
      <c r="O295" t="str">
        <v xml:space="preserve">0 | </v>
      </c>
      <c r="P295" t="str">
        <v xml:space="preserve">0 | </v>
      </c>
      <c r="Q295" t="str">
        <v xml:space="preserve">0 | </v>
      </c>
      <c r="R295" t="str">
        <v xml:space="preserve">0 | </v>
      </c>
      <c r="S295" t="str">
        <v xml:space="preserve">0 | </v>
      </c>
      <c r="T295" t="str">
        <v xml:space="preserve">0 | </v>
      </c>
      <c r="U295" t="str">
        <v xml:space="preserve">0 | </v>
      </c>
      <c r="V295" t="str">
        <v xml:space="preserve">0 | </v>
      </c>
      <c r="W295" t="str">
        <v xml:space="preserve">0 | </v>
      </c>
      <c r="X295" t="str">
        <v xml:space="preserve">0 | </v>
      </c>
      <c r="Y295" t="str">
        <v xml:space="preserve">0 | </v>
      </c>
      <c r="Z295" t="str">
        <v xml:space="preserve">0 | </v>
      </c>
      <c r="AA295" t="str">
        <v xml:space="preserve">0 | </v>
      </c>
      <c r="AB295" t="str">
        <v xml:space="preserve">0 | </v>
      </c>
      <c r="AC295" t="str">
        <v xml:space="preserve">0 | </v>
      </c>
      <c r="AD295" t="str">
        <v xml:space="preserve">0 | </v>
      </c>
      <c r="AE295" t="str">
        <v xml:space="preserve">0 | </v>
      </c>
      <c r="AF295" t="str">
        <v xml:space="preserve">0 | </v>
      </c>
      <c r="AG295" t="str">
        <v xml:space="preserve">0 | </v>
      </c>
      <c r="AH295" t="str">
        <v xml:space="preserve">0 | </v>
      </c>
      <c r="AI295" t="str">
        <v xml:space="preserve">0 | </v>
      </c>
      <c r="AJ295" t="str">
        <v xml:space="preserve">0 | </v>
      </c>
      <c r="AK295" t="str">
        <v xml:space="preserve">0 | </v>
      </c>
      <c r="AL295" t="str">
        <v xml:space="preserve">0 | </v>
      </c>
      <c r="AM295" t="str">
        <v xml:space="preserve">0 | </v>
      </c>
      <c r="AN295" t="str">
        <v xml:space="preserve">0 | </v>
      </c>
      <c r="AO295" t="str">
        <v xml:space="preserve">0 | </v>
      </c>
      <c r="AP295" t="str">
        <v xml:space="preserve">0 | </v>
      </c>
      <c r="AQ295" t="str">
        <v xml:space="preserve">0 | </v>
      </c>
      <c r="AR295" t="str">
        <v xml:space="preserve">0 | </v>
      </c>
      <c r="AS295" t="str">
        <v xml:space="preserve">0 | </v>
      </c>
      <c r="AT295" t="str">
        <v xml:space="preserve">0 | </v>
      </c>
      <c r="AU295" t="str">
        <v xml:space="preserve">0 | </v>
      </c>
      <c r="AV295" t="str">
        <v xml:space="preserve">0 | </v>
      </c>
      <c r="AW295" t="str">
        <v xml:space="preserve">0 | </v>
      </c>
      <c r="AX295" t="str">
        <v xml:space="preserve">0 | </v>
      </c>
      <c r="AY295" t="str">
        <v xml:space="preserve">0 | </v>
      </c>
      <c r="AZ295" t="str">
        <v xml:space="preserve">0 | </v>
      </c>
      <c r="BA295" t="str">
        <v xml:space="preserve">0 | </v>
      </c>
      <c r="BB295" t="str">
        <v xml:space="preserve">0 | </v>
      </c>
      <c r="BC295" t="str">
        <v xml:space="preserve">0 | </v>
      </c>
      <c r="BD295" t="str">
        <v xml:space="preserve">0 | </v>
      </c>
      <c r="BE295" t="str">
        <v xml:space="preserve">0 | </v>
      </c>
      <c r="BF295" t="str">
        <v xml:space="preserve">0 | </v>
      </c>
      <c r="BG295" t="str">
        <v xml:space="preserve">0 | </v>
      </c>
      <c r="BH295" t="str">
        <v xml:space="preserve">0 | </v>
      </c>
      <c r="BI295" t="str">
        <v xml:space="preserve">0 | </v>
      </c>
      <c r="BJ295" t="str">
        <v xml:space="preserve">0 | </v>
      </c>
      <c r="BK295" t="str">
        <v xml:space="preserve">0 | </v>
      </c>
      <c r="BL295" t="str">
        <v xml:space="preserve">0 | </v>
      </c>
      <c r="BM295" t="str">
        <v xml:space="preserve">0 | </v>
      </c>
      <c r="BN295" t="str">
        <v xml:space="preserve">0 | </v>
      </c>
      <c r="BO295" t="str">
        <v xml:space="preserve">0 | </v>
      </c>
      <c r="BP295" t="str">
        <v xml:space="preserve">0 | </v>
      </c>
      <c r="BQ295" t="str">
        <v xml:space="preserve">0 | </v>
      </c>
      <c r="BR295" t="str">
        <v xml:space="preserve">0 | </v>
      </c>
      <c r="BS295" t="str">
        <v xml:space="preserve">0 | </v>
      </c>
      <c r="BT295" t="str">
        <v xml:space="preserve">0 | </v>
      </c>
      <c r="BU295" t="str">
        <v xml:space="preserve">0 | </v>
      </c>
      <c r="BV295" t="str">
        <v xml:space="preserve">0 | </v>
      </c>
      <c r="BW295" t="str">
        <v xml:space="preserve">0 | </v>
      </c>
      <c r="BX295" t="str">
        <v xml:space="preserve">0 | </v>
      </c>
      <c r="BY295" t="str">
        <v xml:space="preserve">0 | </v>
      </c>
      <c r="BZ295" t="str">
        <v xml:space="preserve">0 | </v>
      </c>
      <c r="CA295" t="str">
        <v xml:space="preserve">0 | </v>
      </c>
      <c r="CB295" t="str">
        <v xml:space="preserve">0 | </v>
      </c>
      <c r="CC295" t="str">
        <v xml:space="preserve">0 | </v>
      </c>
      <c r="CD295" t="str">
        <v xml:space="preserve">0 | </v>
      </c>
      <c r="CE295" t="str">
        <v xml:space="preserve">0 | </v>
      </c>
      <c r="CF295" t="str">
        <v xml:space="preserve">0 | </v>
      </c>
      <c r="CG295" t="str">
        <v xml:space="preserve">0 | </v>
      </c>
      <c r="CH295" t="str">
        <v xml:space="preserve">0 | </v>
      </c>
      <c r="CI295" t="str">
        <v xml:space="preserve">0 | </v>
      </c>
      <c r="CJ295" t="str">
        <v xml:space="preserve">0 | </v>
      </c>
      <c r="CK295" t="str">
        <v xml:space="preserve">0 | </v>
      </c>
      <c r="CL295" t="str">
        <v xml:space="preserve">0 | </v>
      </c>
      <c r="CM295" t="str">
        <v xml:space="preserve">0 | </v>
      </c>
      <c r="CN295" t="str">
        <v xml:space="preserve">0 | </v>
      </c>
      <c r="CO295" t="str">
        <v xml:space="preserve">0 | </v>
      </c>
      <c r="CP295" t="str">
        <v xml:space="preserve">0 | </v>
      </c>
      <c r="CQ295" t="str">
        <v xml:space="preserve">0 | </v>
      </c>
      <c r="CR295" t="str">
        <v xml:space="preserve">0 | </v>
      </c>
      <c r="CS295" t="str">
        <v xml:space="preserve">0 | </v>
      </c>
      <c r="CT295" t="str">
        <v xml:space="preserve">0 | </v>
      </c>
      <c r="CU295" t="str">
        <v xml:space="preserve">0 | </v>
      </c>
      <c r="CV295" t="str">
        <v xml:space="preserve">0 | </v>
      </c>
      <c r="CW295" t="str">
        <v xml:space="preserve">0 | </v>
      </c>
      <c r="CX295" t="str">
        <v xml:space="preserve">0 | </v>
      </c>
      <c r="DQ295" cm="1">
        <f t="array" ref="DQ295:HM295">TRANSPOSE(_xlfn._xlws.SORT(_xlfn._xlws.FILTER(initialConditions[initial_conditions_level],initialConditions[experiment_ID]=A295)))</f>
        <v>0</v>
      </c>
      <c r="DR295">
        <v>0</v>
      </c>
      <c r="DS295">
        <v>0</v>
      </c>
      <c r="DT295">
        <v>0</v>
      </c>
      <c r="DU295">
        <v>0</v>
      </c>
      <c r="DV295">
        <v>0</v>
      </c>
      <c r="DW295">
        <v>0</v>
      </c>
      <c r="DX295">
        <v>0</v>
      </c>
      <c r="DY295">
        <v>0</v>
      </c>
      <c r="DZ295">
        <v>0</v>
      </c>
      <c r="EA295">
        <v>0</v>
      </c>
      <c r="EB295">
        <v>0</v>
      </c>
      <c r="EC295">
        <v>0</v>
      </c>
      <c r="ED295">
        <v>0</v>
      </c>
      <c r="EE295">
        <v>0</v>
      </c>
      <c r="EF295">
        <v>0</v>
      </c>
      <c r="EG295">
        <v>0</v>
      </c>
      <c r="EH295">
        <v>0</v>
      </c>
      <c r="EI295">
        <v>0</v>
      </c>
      <c r="EJ295">
        <v>0</v>
      </c>
      <c r="EK295">
        <v>0</v>
      </c>
      <c r="EL295">
        <v>0</v>
      </c>
      <c r="EM295">
        <v>0</v>
      </c>
      <c r="EN295">
        <v>0</v>
      </c>
      <c r="EO295">
        <v>0</v>
      </c>
      <c r="EP295">
        <v>0</v>
      </c>
      <c r="EQ295">
        <v>0</v>
      </c>
      <c r="ER295">
        <v>0</v>
      </c>
      <c r="ES295">
        <v>0</v>
      </c>
      <c r="ET295">
        <v>0</v>
      </c>
      <c r="EU295">
        <v>0</v>
      </c>
      <c r="EV295">
        <v>0</v>
      </c>
      <c r="EW295">
        <v>0</v>
      </c>
      <c r="EX295">
        <v>0</v>
      </c>
      <c r="EY295">
        <v>0</v>
      </c>
      <c r="EZ295">
        <v>0</v>
      </c>
      <c r="FA295">
        <v>0</v>
      </c>
      <c r="FB295">
        <v>0</v>
      </c>
      <c r="FC295">
        <v>0</v>
      </c>
      <c r="FD295">
        <v>0</v>
      </c>
      <c r="FE295">
        <v>0</v>
      </c>
      <c r="FF295">
        <v>0</v>
      </c>
      <c r="FG295">
        <v>0</v>
      </c>
      <c r="FH295">
        <v>0</v>
      </c>
      <c r="FI295">
        <v>0</v>
      </c>
      <c r="FJ295">
        <v>0</v>
      </c>
      <c r="FK295">
        <v>0</v>
      </c>
      <c r="FL295">
        <v>0</v>
      </c>
      <c r="FM295">
        <v>0</v>
      </c>
      <c r="FN295">
        <v>0</v>
      </c>
      <c r="FO295">
        <v>0</v>
      </c>
      <c r="FP295">
        <v>0</v>
      </c>
      <c r="FQ295">
        <v>0</v>
      </c>
      <c r="FR295">
        <v>0</v>
      </c>
      <c r="FS295">
        <v>0</v>
      </c>
      <c r="FT295">
        <v>0</v>
      </c>
      <c r="FU295">
        <v>0</v>
      </c>
      <c r="FV295">
        <v>0</v>
      </c>
      <c r="FW295">
        <v>0</v>
      </c>
      <c r="FX295">
        <v>0</v>
      </c>
      <c r="FY295">
        <v>0</v>
      </c>
      <c r="FZ295">
        <v>0</v>
      </c>
      <c r="GA295">
        <v>0</v>
      </c>
      <c r="GB295">
        <v>0</v>
      </c>
      <c r="GC295">
        <v>0</v>
      </c>
      <c r="GD295">
        <v>0</v>
      </c>
      <c r="GE295">
        <v>0</v>
      </c>
      <c r="GF295">
        <v>0</v>
      </c>
      <c r="GG295">
        <v>0</v>
      </c>
      <c r="GH295">
        <v>0</v>
      </c>
      <c r="GI295">
        <v>0</v>
      </c>
      <c r="GJ295">
        <v>0</v>
      </c>
      <c r="GK295">
        <v>0</v>
      </c>
      <c r="GL295">
        <v>0</v>
      </c>
      <c r="GM295">
        <v>0</v>
      </c>
      <c r="GN295">
        <v>0</v>
      </c>
      <c r="GO295">
        <v>0</v>
      </c>
      <c r="GP295">
        <v>0</v>
      </c>
      <c r="GQ295">
        <v>0</v>
      </c>
      <c r="GR295">
        <v>0</v>
      </c>
      <c r="GS295">
        <v>0</v>
      </c>
      <c r="GT295">
        <v>0</v>
      </c>
      <c r="GU295">
        <v>0</v>
      </c>
      <c r="GV295">
        <v>0</v>
      </c>
      <c r="GW295">
        <v>0</v>
      </c>
      <c r="GX295">
        <v>0</v>
      </c>
      <c r="GY295">
        <v>0</v>
      </c>
      <c r="GZ295">
        <v>0</v>
      </c>
      <c r="HA295">
        <v>0</v>
      </c>
      <c r="HB295">
        <v>0</v>
      </c>
      <c r="HC295">
        <v>0</v>
      </c>
      <c r="HD295">
        <v>0</v>
      </c>
      <c r="HE295">
        <v>0</v>
      </c>
      <c r="HF295">
        <v>0</v>
      </c>
      <c r="HG295">
        <v>0</v>
      </c>
      <c r="HH295">
        <v>0</v>
      </c>
      <c r="HI295">
        <v>0</v>
      </c>
      <c r="HJ295">
        <v>0</v>
      </c>
      <c r="HK295">
        <v>0</v>
      </c>
      <c r="HL295">
        <v>0</v>
      </c>
      <c r="HM295" t="str">
        <v/>
      </c>
    </row>
    <row r="296" spans="2:221" x14ac:dyDescent="0.35">
      <c r="B296" t="str" cm="1">
        <f t="array" ref="B296:CX296">TRANSPOSE(_xlfn._xlws.SORT(_xlfn._xlws.FILTER(initialConditions[initial_conditions_level]&amp;" | "&amp;initialConditions[initial_conditions_name],initialConditions[experiment_ID]=A296)))</f>
        <v xml:space="preserve"> | </v>
      </c>
      <c r="C296" t="str">
        <v xml:space="preserve">0 | </v>
      </c>
      <c r="D296" t="str">
        <v xml:space="preserve">0 | </v>
      </c>
      <c r="E296" t="str">
        <v xml:space="preserve">0 | </v>
      </c>
      <c r="F296" t="str">
        <v xml:space="preserve">0 | </v>
      </c>
      <c r="G296" t="str">
        <v xml:space="preserve">0 | </v>
      </c>
      <c r="H296" t="str">
        <v xml:space="preserve">0 | </v>
      </c>
      <c r="I296" t="str">
        <v xml:space="preserve">0 | </v>
      </c>
      <c r="J296" t="str">
        <v xml:space="preserve">0 | </v>
      </c>
      <c r="K296" t="str">
        <v xml:space="preserve">0 | </v>
      </c>
      <c r="L296" t="str">
        <v xml:space="preserve">0 | </v>
      </c>
      <c r="M296" t="str">
        <v xml:space="preserve">0 | </v>
      </c>
      <c r="N296" t="str">
        <v xml:space="preserve">0 | </v>
      </c>
      <c r="O296" t="str">
        <v xml:space="preserve">0 | </v>
      </c>
      <c r="P296" t="str">
        <v xml:space="preserve">0 | </v>
      </c>
      <c r="Q296" t="str">
        <v xml:space="preserve">0 | </v>
      </c>
      <c r="R296" t="str">
        <v xml:space="preserve">0 | </v>
      </c>
      <c r="S296" t="str">
        <v xml:space="preserve">0 | </v>
      </c>
      <c r="T296" t="str">
        <v xml:space="preserve">0 | </v>
      </c>
      <c r="U296" t="str">
        <v xml:space="preserve">0 | </v>
      </c>
      <c r="V296" t="str">
        <v xml:space="preserve">0 | </v>
      </c>
      <c r="W296" t="str">
        <v xml:space="preserve">0 | </v>
      </c>
      <c r="X296" t="str">
        <v xml:space="preserve">0 | </v>
      </c>
      <c r="Y296" t="str">
        <v xml:space="preserve">0 | </v>
      </c>
      <c r="Z296" t="str">
        <v xml:space="preserve">0 | </v>
      </c>
      <c r="AA296" t="str">
        <v xml:space="preserve">0 | </v>
      </c>
      <c r="AB296" t="str">
        <v xml:space="preserve">0 | </v>
      </c>
      <c r="AC296" t="str">
        <v xml:space="preserve">0 | </v>
      </c>
      <c r="AD296" t="str">
        <v xml:space="preserve">0 | </v>
      </c>
      <c r="AE296" t="str">
        <v xml:space="preserve">0 | </v>
      </c>
      <c r="AF296" t="str">
        <v xml:space="preserve">0 | </v>
      </c>
      <c r="AG296" t="str">
        <v xml:space="preserve">0 | </v>
      </c>
      <c r="AH296" t="str">
        <v xml:space="preserve">0 | </v>
      </c>
      <c r="AI296" t="str">
        <v xml:space="preserve">0 | </v>
      </c>
      <c r="AJ296" t="str">
        <v xml:space="preserve">0 | </v>
      </c>
      <c r="AK296" t="str">
        <v xml:space="preserve">0 | </v>
      </c>
      <c r="AL296" t="str">
        <v xml:space="preserve">0 | </v>
      </c>
      <c r="AM296" t="str">
        <v xml:space="preserve">0 | </v>
      </c>
      <c r="AN296" t="str">
        <v xml:space="preserve">0 | </v>
      </c>
      <c r="AO296" t="str">
        <v xml:space="preserve">0 | </v>
      </c>
      <c r="AP296" t="str">
        <v xml:space="preserve">0 | </v>
      </c>
      <c r="AQ296" t="str">
        <v xml:space="preserve">0 | </v>
      </c>
      <c r="AR296" t="str">
        <v xml:space="preserve">0 | </v>
      </c>
      <c r="AS296" t="str">
        <v xml:space="preserve">0 | </v>
      </c>
      <c r="AT296" t="str">
        <v xml:space="preserve">0 | </v>
      </c>
      <c r="AU296" t="str">
        <v xml:space="preserve">0 | </v>
      </c>
      <c r="AV296" t="str">
        <v xml:space="preserve">0 | </v>
      </c>
      <c r="AW296" t="str">
        <v xml:space="preserve">0 | </v>
      </c>
      <c r="AX296" t="str">
        <v xml:space="preserve">0 | </v>
      </c>
      <c r="AY296" t="str">
        <v xml:space="preserve">0 | </v>
      </c>
      <c r="AZ296" t="str">
        <v xml:space="preserve">0 | </v>
      </c>
      <c r="BA296" t="str">
        <v xml:space="preserve">0 | </v>
      </c>
      <c r="BB296" t="str">
        <v xml:space="preserve">0 | </v>
      </c>
      <c r="BC296" t="str">
        <v xml:space="preserve">0 | </v>
      </c>
      <c r="BD296" t="str">
        <v xml:space="preserve">0 | </v>
      </c>
      <c r="BE296" t="str">
        <v xml:space="preserve">0 | </v>
      </c>
      <c r="BF296" t="str">
        <v xml:space="preserve">0 | </v>
      </c>
      <c r="BG296" t="str">
        <v xml:space="preserve">0 | </v>
      </c>
      <c r="BH296" t="str">
        <v xml:space="preserve">0 | </v>
      </c>
      <c r="BI296" t="str">
        <v xml:space="preserve">0 | </v>
      </c>
      <c r="BJ296" t="str">
        <v xml:space="preserve">0 | </v>
      </c>
      <c r="BK296" t="str">
        <v xml:space="preserve">0 | </v>
      </c>
      <c r="BL296" t="str">
        <v xml:space="preserve">0 | </v>
      </c>
      <c r="BM296" t="str">
        <v xml:space="preserve">0 | </v>
      </c>
      <c r="BN296" t="str">
        <v xml:space="preserve">0 | </v>
      </c>
      <c r="BO296" t="str">
        <v xml:space="preserve">0 | </v>
      </c>
      <c r="BP296" t="str">
        <v xml:space="preserve">0 | </v>
      </c>
      <c r="BQ296" t="str">
        <v xml:space="preserve">0 | </v>
      </c>
      <c r="BR296" t="str">
        <v xml:space="preserve">0 | </v>
      </c>
      <c r="BS296" t="str">
        <v xml:space="preserve">0 | </v>
      </c>
      <c r="BT296" t="str">
        <v xml:space="preserve">0 | </v>
      </c>
      <c r="BU296" t="str">
        <v xml:space="preserve">0 | </v>
      </c>
      <c r="BV296" t="str">
        <v xml:space="preserve">0 | </v>
      </c>
      <c r="BW296" t="str">
        <v xml:space="preserve">0 | </v>
      </c>
      <c r="BX296" t="str">
        <v xml:space="preserve">0 | </v>
      </c>
      <c r="BY296" t="str">
        <v xml:space="preserve">0 | </v>
      </c>
      <c r="BZ296" t="str">
        <v xml:space="preserve">0 | </v>
      </c>
      <c r="CA296" t="str">
        <v xml:space="preserve">0 | </v>
      </c>
      <c r="CB296" t="str">
        <v xml:space="preserve">0 | </v>
      </c>
      <c r="CC296" t="str">
        <v xml:space="preserve">0 | </v>
      </c>
      <c r="CD296" t="str">
        <v xml:space="preserve">0 | </v>
      </c>
      <c r="CE296" t="str">
        <v xml:space="preserve">0 | </v>
      </c>
      <c r="CF296" t="str">
        <v xml:space="preserve">0 | </v>
      </c>
      <c r="CG296" t="str">
        <v xml:space="preserve">0 | </v>
      </c>
      <c r="CH296" t="str">
        <v xml:space="preserve">0 | </v>
      </c>
      <c r="CI296" t="str">
        <v xml:space="preserve">0 | </v>
      </c>
      <c r="CJ296" t="str">
        <v xml:space="preserve">0 | </v>
      </c>
      <c r="CK296" t="str">
        <v xml:space="preserve">0 | </v>
      </c>
      <c r="CL296" t="str">
        <v xml:space="preserve">0 | </v>
      </c>
      <c r="CM296" t="str">
        <v xml:space="preserve">0 | </v>
      </c>
      <c r="CN296" t="str">
        <v xml:space="preserve">0 | </v>
      </c>
      <c r="CO296" t="str">
        <v xml:space="preserve">0 | </v>
      </c>
      <c r="CP296" t="str">
        <v xml:space="preserve">0 | </v>
      </c>
      <c r="CQ296" t="str">
        <v xml:space="preserve">0 | </v>
      </c>
      <c r="CR296" t="str">
        <v xml:space="preserve">0 | </v>
      </c>
      <c r="CS296" t="str">
        <v xml:space="preserve">0 | </v>
      </c>
      <c r="CT296" t="str">
        <v xml:space="preserve">0 | </v>
      </c>
      <c r="CU296" t="str">
        <v xml:space="preserve">0 | </v>
      </c>
      <c r="CV296" t="str">
        <v xml:space="preserve">0 | </v>
      </c>
      <c r="CW296" t="str">
        <v xml:space="preserve">0 | </v>
      </c>
      <c r="CX296" t="str">
        <v xml:space="preserve">0 | </v>
      </c>
      <c r="DQ296" cm="1">
        <f t="array" ref="DQ296:HM296">TRANSPOSE(_xlfn._xlws.SORT(_xlfn._xlws.FILTER(initialConditions[initial_conditions_level],initialConditions[experiment_ID]=A296)))</f>
        <v>0</v>
      </c>
      <c r="DR296">
        <v>0</v>
      </c>
      <c r="DS296">
        <v>0</v>
      </c>
      <c r="DT296">
        <v>0</v>
      </c>
      <c r="DU296">
        <v>0</v>
      </c>
      <c r="DV296">
        <v>0</v>
      </c>
      <c r="DW296">
        <v>0</v>
      </c>
      <c r="DX296">
        <v>0</v>
      </c>
      <c r="DY296">
        <v>0</v>
      </c>
      <c r="DZ296">
        <v>0</v>
      </c>
      <c r="EA296">
        <v>0</v>
      </c>
      <c r="EB296">
        <v>0</v>
      </c>
      <c r="EC296">
        <v>0</v>
      </c>
      <c r="ED296">
        <v>0</v>
      </c>
      <c r="EE296">
        <v>0</v>
      </c>
      <c r="EF296">
        <v>0</v>
      </c>
      <c r="EG296">
        <v>0</v>
      </c>
      <c r="EH296">
        <v>0</v>
      </c>
      <c r="EI296">
        <v>0</v>
      </c>
      <c r="EJ296">
        <v>0</v>
      </c>
      <c r="EK296">
        <v>0</v>
      </c>
      <c r="EL296">
        <v>0</v>
      </c>
      <c r="EM296">
        <v>0</v>
      </c>
      <c r="EN296">
        <v>0</v>
      </c>
      <c r="EO296">
        <v>0</v>
      </c>
      <c r="EP296">
        <v>0</v>
      </c>
      <c r="EQ296">
        <v>0</v>
      </c>
      <c r="ER296">
        <v>0</v>
      </c>
      <c r="ES296">
        <v>0</v>
      </c>
      <c r="ET296">
        <v>0</v>
      </c>
      <c r="EU296">
        <v>0</v>
      </c>
      <c r="EV296">
        <v>0</v>
      </c>
      <c r="EW296">
        <v>0</v>
      </c>
      <c r="EX296">
        <v>0</v>
      </c>
      <c r="EY296">
        <v>0</v>
      </c>
      <c r="EZ296">
        <v>0</v>
      </c>
      <c r="FA296">
        <v>0</v>
      </c>
      <c r="FB296">
        <v>0</v>
      </c>
      <c r="FC296">
        <v>0</v>
      </c>
      <c r="FD296">
        <v>0</v>
      </c>
      <c r="FE296">
        <v>0</v>
      </c>
      <c r="FF296">
        <v>0</v>
      </c>
      <c r="FG296">
        <v>0</v>
      </c>
      <c r="FH296">
        <v>0</v>
      </c>
      <c r="FI296">
        <v>0</v>
      </c>
      <c r="FJ296">
        <v>0</v>
      </c>
      <c r="FK296">
        <v>0</v>
      </c>
      <c r="FL296">
        <v>0</v>
      </c>
      <c r="FM296">
        <v>0</v>
      </c>
      <c r="FN296">
        <v>0</v>
      </c>
      <c r="FO296">
        <v>0</v>
      </c>
      <c r="FP296">
        <v>0</v>
      </c>
      <c r="FQ296">
        <v>0</v>
      </c>
      <c r="FR296">
        <v>0</v>
      </c>
      <c r="FS296">
        <v>0</v>
      </c>
      <c r="FT296">
        <v>0</v>
      </c>
      <c r="FU296">
        <v>0</v>
      </c>
      <c r="FV296">
        <v>0</v>
      </c>
      <c r="FW296">
        <v>0</v>
      </c>
      <c r="FX296">
        <v>0</v>
      </c>
      <c r="FY296">
        <v>0</v>
      </c>
      <c r="FZ296">
        <v>0</v>
      </c>
      <c r="GA296">
        <v>0</v>
      </c>
      <c r="GB296">
        <v>0</v>
      </c>
      <c r="GC296">
        <v>0</v>
      </c>
      <c r="GD296">
        <v>0</v>
      </c>
      <c r="GE296">
        <v>0</v>
      </c>
      <c r="GF296">
        <v>0</v>
      </c>
      <c r="GG296">
        <v>0</v>
      </c>
      <c r="GH296">
        <v>0</v>
      </c>
      <c r="GI296">
        <v>0</v>
      </c>
      <c r="GJ296">
        <v>0</v>
      </c>
      <c r="GK296">
        <v>0</v>
      </c>
      <c r="GL296">
        <v>0</v>
      </c>
      <c r="GM296">
        <v>0</v>
      </c>
      <c r="GN296">
        <v>0</v>
      </c>
      <c r="GO296">
        <v>0</v>
      </c>
      <c r="GP296">
        <v>0</v>
      </c>
      <c r="GQ296">
        <v>0</v>
      </c>
      <c r="GR296">
        <v>0</v>
      </c>
      <c r="GS296">
        <v>0</v>
      </c>
      <c r="GT296">
        <v>0</v>
      </c>
      <c r="GU296">
        <v>0</v>
      </c>
      <c r="GV296">
        <v>0</v>
      </c>
      <c r="GW296">
        <v>0</v>
      </c>
      <c r="GX296">
        <v>0</v>
      </c>
      <c r="GY296">
        <v>0</v>
      </c>
      <c r="GZ296">
        <v>0</v>
      </c>
      <c r="HA296">
        <v>0</v>
      </c>
      <c r="HB296">
        <v>0</v>
      </c>
      <c r="HC296">
        <v>0</v>
      </c>
      <c r="HD296">
        <v>0</v>
      </c>
      <c r="HE296">
        <v>0</v>
      </c>
      <c r="HF296">
        <v>0</v>
      </c>
      <c r="HG296">
        <v>0</v>
      </c>
      <c r="HH296">
        <v>0</v>
      </c>
      <c r="HI296">
        <v>0</v>
      </c>
      <c r="HJ296">
        <v>0</v>
      </c>
      <c r="HK296">
        <v>0</v>
      </c>
      <c r="HL296">
        <v>0</v>
      </c>
      <c r="HM296" t="str">
        <v/>
      </c>
    </row>
    <row r="297" spans="2:221" x14ac:dyDescent="0.35">
      <c r="B297" t="str" cm="1">
        <f t="array" ref="B297:CX297">TRANSPOSE(_xlfn._xlws.SORT(_xlfn._xlws.FILTER(initialConditions[initial_conditions_level]&amp;" | "&amp;initialConditions[initial_conditions_name],initialConditions[experiment_ID]=A297)))</f>
        <v xml:space="preserve"> | </v>
      </c>
      <c r="C297" t="str">
        <v xml:space="preserve">0 | </v>
      </c>
      <c r="D297" t="str">
        <v xml:space="preserve">0 | </v>
      </c>
      <c r="E297" t="str">
        <v xml:space="preserve">0 | </v>
      </c>
      <c r="F297" t="str">
        <v xml:space="preserve">0 | </v>
      </c>
      <c r="G297" t="str">
        <v xml:space="preserve">0 | </v>
      </c>
      <c r="H297" t="str">
        <v xml:space="preserve">0 | </v>
      </c>
      <c r="I297" t="str">
        <v xml:space="preserve">0 | </v>
      </c>
      <c r="J297" t="str">
        <v xml:space="preserve">0 | </v>
      </c>
      <c r="K297" t="str">
        <v xml:space="preserve">0 | </v>
      </c>
      <c r="L297" t="str">
        <v xml:space="preserve">0 | </v>
      </c>
      <c r="M297" t="str">
        <v xml:space="preserve">0 | </v>
      </c>
      <c r="N297" t="str">
        <v xml:space="preserve">0 | </v>
      </c>
      <c r="O297" t="str">
        <v xml:space="preserve">0 | </v>
      </c>
      <c r="P297" t="str">
        <v xml:space="preserve">0 | </v>
      </c>
      <c r="Q297" t="str">
        <v xml:space="preserve">0 | </v>
      </c>
      <c r="R297" t="str">
        <v xml:space="preserve">0 | </v>
      </c>
      <c r="S297" t="str">
        <v xml:space="preserve">0 | </v>
      </c>
      <c r="T297" t="str">
        <v xml:space="preserve">0 | </v>
      </c>
      <c r="U297" t="str">
        <v xml:space="preserve">0 | </v>
      </c>
      <c r="V297" t="str">
        <v xml:space="preserve">0 | </v>
      </c>
      <c r="W297" t="str">
        <v xml:space="preserve">0 | </v>
      </c>
      <c r="X297" t="str">
        <v xml:space="preserve">0 | </v>
      </c>
      <c r="Y297" t="str">
        <v xml:space="preserve">0 | </v>
      </c>
      <c r="Z297" t="str">
        <v xml:space="preserve">0 | </v>
      </c>
      <c r="AA297" t="str">
        <v xml:space="preserve">0 | </v>
      </c>
      <c r="AB297" t="str">
        <v xml:space="preserve">0 | </v>
      </c>
      <c r="AC297" t="str">
        <v xml:space="preserve">0 | </v>
      </c>
      <c r="AD297" t="str">
        <v xml:space="preserve">0 | </v>
      </c>
      <c r="AE297" t="str">
        <v xml:space="preserve">0 | </v>
      </c>
      <c r="AF297" t="str">
        <v xml:space="preserve">0 | </v>
      </c>
      <c r="AG297" t="str">
        <v xml:space="preserve">0 | </v>
      </c>
      <c r="AH297" t="str">
        <v xml:space="preserve">0 | </v>
      </c>
      <c r="AI297" t="str">
        <v xml:space="preserve">0 | </v>
      </c>
      <c r="AJ297" t="str">
        <v xml:space="preserve">0 | </v>
      </c>
      <c r="AK297" t="str">
        <v xml:space="preserve">0 | </v>
      </c>
      <c r="AL297" t="str">
        <v xml:space="preserve">0 | </v>
      </c>
      <c r="AM297" t="str">
        <v xml:space="preserve">0 | </v>
      </c>
      <c r="AN297" t="str">
        <v xml:space="preserve">0 | </v>
      </c>
      <c r="AO297" t="str">
        <v xml:space="preserve">0 | </v>
      </c>
      <c r="AP297" t="str">
        <v xml:space="preserve">0 | </v>
      </c>
      <c r="AQ297" t="str">
        <v xml:space="preserve">0 | </v>
      </c>
      <c r="AR297" t="str">
        <v xml:space="preserve">0 | </v>
      </c>
      <c r="AS297" t="str">
        <v xml:space="preserve">0 | </v>
      </c>
      <c r="AT297" t="str">
        <v xml:space="preserve">0 | </v>
      </c>
      <c r="AU297" t="str">
        <v xml:space="preserve">0 | </v>
      </c>
      <c r="AV297" t="str">
        <v xml:space="preserve">0 | </v>
      </c>
      <c r="AW297" t="str">
        <v xml:space="preserve">0 | </v>
      </c>
      <c r="AX297" t="str">
        <v xml:space="preserve">0 | </v>
      </c>
      <c r="AY297" t="str">
        <v xml:space="preserve">0 | </v>
      </c>
      <c r="AZ297" t="str">
        <v xml:space="preserve">0 | </v>
      </c>
      <c r="BA297" t="str">
        <v xml:space="preserve">0 | </v>
      </c>
      <c r="BB297" t="str">
        <v xml:space="preserve">0 | </v>
      </c>
      <c r="BC297" t="str">
        <v xml:space="preserve">0 | </v>
      </c>
      <c r="BD297" t="str">
        <v xml:space="preserve">0 | </v>
      </c>
      <c r="BE297" t="str">
        <v xml:space="preserve">0 | </v>
      </c>
      <c r="BF297" t="str">
        <v xml:space="preserve">0 | </v>
      </c>
      <c r="BG297" t="str">
        <v xml:space="preserve">0 | </v>
      </c>
      <c r="BH297" t="str">
        <v xml:space="preserve">0 | </v>
      </c>
      <c r="BI297" t="str">
        <v xml:space="preserve">0 | </v>
      </c>
      <c r="BJ297" t="str">
        <v xml:space="preserve">0 | </v>
      </c>
      <c r="BK297" t="str">
        <v xml:space="preserve">0 | </v>
      </c>
      <c r="BL297" t="str">
        <v xml:space="preserve">0 | </v>
      </c>
      <c r="BM297" t="str">
        <v xml:space="preserve">0 | </v>
      </c>
      <c r="BN297" t="str">
        <v xml:space="preserve">0 | </v>
      </c>
      <c r="BO297" t="str">
        <v xml:space="preserve">0 | </v>
      </c>
      <c r="BP297" t="str">
        <v xml:space="preserve">0 | </v>
      </c>
      <c r="BQ297" t="str">
        <v xml:space="preserve">0 | </v>
      </c>
      <c r="BR297" t="str">
        <v xml:space="preserve">0 | </v>
      </c>
      <c r="BS297" t="str">
        <v xml:space="preserve">0 | </v>
      </c>
      <c r="BT297" t="str">
        <v xml:space="preserve">0 | </v>
      </c>
      <c r="BU297" t="str">
        <v xml:space="preserve">0 | </v>
      </c>
      <c r="BV297" t="str">
        <v xml:space="preserve">0 | </v>
      </c>
      <c r="BW297" t="str">
        <v xml:space="preserve">0 | </v>
      </c>
      <c r="BX297" t="str">
        <v xml:space="preserve">0 | </v>
      </c>
      <c r="BY297" t="str">
        <v xml:space="preserve">0 | </v>
      </c>
      <c r="BZ297" t="str">
        <v xml:space="preserve">0 | </v>
      </c>
      <c r="CA297" t="str">
        <v xml:space="preserve">0 | </v>
      </c>
      <c r="CB297" t="str">
        <v xml:space="preserve">0 | </v>
      </c>
      <c r="CC297" t="str">
        <v xml:space="preserve">0 | </v>
      </c>
      <c r="CD297" t="str">
        <v xml:space="preserve">0 | </v>
      </c>
      <c r="CE297" t="str">
        <v xml:space="preserve">0 | </v>
      </c>
      <c r="CF297" t="str">
        <v xml:space="preserve">0 | </v>
      </c>
      <c r="CG297" t="str">
        <v xml:space="preserve">0 | </v>
      </c>
      <c r="CH297" t="str">
        <v xml:space="preserve">0 | </v>
      </c>
      <c r="CI297" t="str">
        <v xml:space="preserve">0 | </v>
      </c>
      <c r="CJ297" t="str">
        <v xml:space="preserve">0 | </v>
      </c>
      <c r="CK297" t="str">
        <v xml:space="preserve">0 | </v>
      </c>
      <c r="CL297" t="str">
        <v xml:space="preserve">0 | </v>
      </c>
      <c r="CM297" t="str">
        <v xml:space="preserve">0 | </v>
      </c>
      <c r="CN297" t="str">
        <v xml:space="preserve">0 | </v>
      </c>
      <c r="CO297" t="str">
        <v xml:space="preserve">0 | </v>
      </c>
      <c r="CP297" t="str">
        <v xml:space="preserve">0 | </v>
      </c>
      <c r="CQ297" t="str">
        <v xml:space="preserve">0 | </v>
      </c>
      <c r="CR297" t="str">
        <v xml:space="preserve">0 | </v>
      </c>
      <c r="CS297" t="str">
        <v xml:space="preserve">0 | </v>
      </c>
      <c r="CT297" t="str">
        <v xml:space="preserve">0 | </v>
      </c>
      <c r="CU297" t="str">
        <v xml:space="preserve">0 | </v>
      </c>
      <c r="CV297" t="str">
        <v xml:space="preserve">0 | </v>
      </c>
      <c r="CW297" t="str">
        <v xml:space="preserve">0 | </v>
      </c>
      <c r="CX297" t="str">
        <v xml:space="preserve">0 | </v>
      </c>
      <c r="DQ297" cm="1">
        <f t="array" ref="DQ297:HM297">TRANSPOSE(_xlfn._xlws.SORT(_xlfn._xlws.FILTER(initialConditions[initial_conditions_level],initialConditions[experiment_ID]=A297)))</f>
        <v>0</v>
      </c>
      <c r="DR297">
        <v>0</v>
      </c>
      <c r="DS297">
        <v>0</v>
      </c>
      <c r="DT297">
        <v>0</v>
      </c>
      <c r="DU297">
        <v>0</v>
      </c>
      <c r="DV297">
        <v>0</v>
      </c>
      <c r="DW297">
        <v>0</v>
      </c>
      <c r="DX297">
        <v>0</v>
      </c>
      <c r="DY297">
        <v>0</v>
      </c>
      <c r="DZ297">
        <v>0</v>
      </c>
      <c r="EA297">
        <v>0</v>
      </c>
      <c r="EB297">
        <v>0</v>
      </c>
      <c r="EC297">
        <v>0</v>
      </c>
      <c r="ED297">
        <v>0</v>
      </c>
      <c r="EE297">
        <v>0</v>
      </c>
      <c r="EF297">
        <v>0</v>
      </c>
      <c r="EG297">
        <v>0</v>
      </c>
      <c r="EH297">
        <v>0</v>
      </c>
      <c r="EI297">
        <v>0</v>
      </c>
      <c r="EJ297">
        <v>0</v>
      </c>
      <c r="EK297">
        <v>0</v>
      </c>
      <c r="EL297">
        <v>0</v>
      </c>
      <c r="EM297">
        <v>0</v>
      </c>
      <c r="EN297">
        <v>0</v>
      </c>
      <c r="EO297">
        <v>0</v>
      </c>
      <c r="EP297">
        <v>0</v>
      </c>
      <c r="EQ297">
        <v>0</v>
      </c>
      <c r="ER297">
        <v>0</v>
      </c>
      <c r="ES297">
        <v>0</v>
      </c>
      <c r="ET297">
        <v>0</v>
      </c>
      <c r="EU297">
        <v>0</v>
      </c>
      <c r="EV297">
        <v>0</v>
      </c>
      <c r="EW297">
        <v>0</v>
      </c>
      <c r="EX297">
        <v>0</v>
      </c>
      <c r="EY297">
        <v>0</v>
      </c>
      <c r="EZ297">
        <v>0</v>
      </c>
      <c r="FA297">
        <v>0</v>
      </c>
      <c r="FB297">
        <v>0</v>
      </c>
      <c r="FC297">
        <v>0</v>
      </c>
      <c r="FD297">
        <v>0</v>
      </c>
      <c r="FE297">
        <v>0</v>
      </c>
      <c r="FF297">
        <v>0</v>
      </c>
      <c r="FG297">
        <v>0</v>
      </c>
      <c r="FH297">
        <v>0</v>
      </c>
      <c r="FI297">
        <v>0</v>
      </c>
      <c r="FJ297">
        <v>0</v>
      </c>
      <c r="FK297">
        <v>0</v>
      </c>
      <c r="FL297">
        <v>0</v>
      </c>
      <c r="FM297">
        <v>0</v>
      </c>
      <c r="FN297">
        <v>0</v>
      </c>
      <c r="FO297">
        <v>0</v>
      </c>
      <c r="FP297">
        <v>0</v>
      </c>
      <c r="FQ297">
        <v>0</v>
      </c>
      <c r="FR297">
        <v>0</v>
      </c>
      <c r="FS297">
        <v>0</v>
      </c>
      <c r="FT297">
        <v>0</v>
      </c>
      <c r="FU297">
        <v>0</v>
      </c>
      <c r="FV297">
        <v>0</v>
      </c>
      <c r="FW297">
        <v>0</v>
      </c>
      <c r="FX297">
        <v>0</v>
      </c>
      <c r="FY297">
        <v>0</v>
      </c>
      <c r="FZ297">
        <v>0</v>
      </c>
      <c r="GA297">
        <v>0</v>
      </c>
      <c r="GB297">
        <v>0</v>
      </c>
      <c r="GC297">
        <v>0</v>
      </c>
      <c r="GD297">
        <v>0</v>
      </c>
      <c r="GE297">
        <v>0</v>
      </c>
      <c r="GF297">
        <v>0</v>
      </c>
      <c r="GG297">
        <v>0</v>
      </c>
      <c r="GH297">
        <v>0</v>
      </c>
      <c r="GI297">
        <v>0</v>
      </c>
      <c r="GJ297">
        <v>0</v>
      </c>
      <c r="GK297">
        <v>0</v>
      </c>
      <c r="GL297">
        <v>0</v>
      </c>
      <c r="GM297">
        <v>0</v>
      </c>
      <c r="GN297">
        <v>0</v>
      </c>
      <c r="GO297">
        <v>0</v>
      </c>
      <c r="GP297">
        <v>0</v>
      </c>
      <c r="GQ297">
        <v>0</v>
      </c>
      <c r="GR297">
        <v>0</v>
      </c>
      <c r="GS297">
        <v>0</v>
      </c>
      <c r="GT297">
        <v>0</v>
      </c>
      <c r="GU297">
        <v>0</v>
      </c>
      <c r="GV297">
        <v>0</v>
      </c>
      <c r="GW297">
        <v>0</v>
      </c>
      <c r="GX297">
        <v>0</v>
      </c>
      <c r="GY297">
        <v>0</v>
      </c>
      <c r="GZ297">
        <v>0</v>
      </c>
      <c r="HA297">
        <v>0</v>
      </c>
      <c r="HB297">
        <v>0</v>
      </c>
      <c r="HC297">
        <v>0</v>
      </c>
      <c r="HD297">
        <v>0</v>
      </c>
      <c r="HE297">
        <v>0</v>
      </c>
      <c r="HF297">
        <v>0</v>
      </c>
      <c r="HG297">
        <v>0</v>
      </c>
      <c r="HH297">
        <v>0</v>
      </c>
      <c r="HI297">
        <v>0</v>
      </c>
      <c r="HJ297">
        <v>0</v>
      </c>
      <c r="HK297">
        <v>0</v>
      </c>
      <c r="HL297">
        <v>0</v>
      </c>
      <c r="HM297" t="str">
        <v/>
      </c>
    </row>
    <row r="298" spans="2:221" x14ac:dyDescent="0.35">
      <c r="B298" t="str" cm="1">
        <f t="array" ref="B298:CX298">TRANSPOSE(_xlfn._xlws.SORT(_xlfn._xlws.FILTER(initialConditions[initial_conditions_level]&amp;" | "&amp;initialConditions[initial_conditions_name],initialConditions[experiment_ID]=A298)))</f>
        <v xml:space="preserve"> | </v>
      </c>
      <c r="C298" t="str">
        <v xml:space="preserve">0 | </v>
      </c>
      <c r="D298" t="str">
        <v xml:space="preserve">0 | </v>
      </c>
      <c r="E298" t="str">
        <v xml:space="preserve">0 | </v>
      </c>
      <c r="F298" t="str">
        <v xml:space="preserve">0 | </v>
      </c>
      <c r="G298" t="str">
        <v xml:space="preserve">0 | </v>
      </c>
      <c r="H298" t="str">
        <v xml:space="preserve">0 | </v>
      </c>
      <c r="I298" t="str">
        <v xml:space="preserve">0 | </v>
      </c>
      <c r="J298" t="str">
        <v xml:space="preserve">0 | </v>
      </c>
      <c r="K298" t="str">
        <v xml:space="preserve">0 | </v>
      </c>
      <c r="L298" t="str">
        <v xml:space="preserve">0 | </v>
      </c>
      <c r="M298" t="str">
        <v xml:space="preserve">0 | </v>
      </c>
      <c r="N298" t="str">
        <v xml:space="preserve">0 | </v>
      </c>
      <c r="O298" t="str">
        <v xml:space="preserve">0 | </v>
      </c>
      <c r="P298" t="str">
        <v xml:space="preserve">0 | </v>
      </c>
      <c r="Q298" t="str">
        <v xml:space="preserve">0 | </v>
      </c>
      <c r="R298" t="str">
        <v xml:space="preserve">0 | </v>
      </c>
      <c r="S298" t="str">
        <v xml:space="preserve">0 | </v>
      </c>
      <c r="T298" t="str">
        <v xml:space="preserve">0 | </v>
      </c>
      <c r="U298" t="str">
        <v xml:space="preserve">0 | </v>
      </c>
      <c r="V298" t="str">
        <v xml:space="preserve">0 | </v>
      </c>
      <c r="W298" t="str">
        <v xml:space="preserve">0 | </v>
      </c>
      <c r="X298" t="str">
        <v xml:space="preserve">0 | </v>
      </c>
      <c r="Y298" t="str">
        <v xml:space="preserve">0 | </v>
      </c>
      <c r="Z298" t="str">
        <v xml:space="preserve">0 | </v>
      </c>
      <c r="AA298" t="str">
        <v xml:space="preserve">0 | </v>
      </c>
      <c r="AB298" t="str">
        <v xml:space="preserve">0 | </v>
      </c>
      <c r="AC298" t="str">
        <v xml:space="preserve">0 | </v>
      </c>
      <c r="AD298" t="str">
        <v xml:space="preserve">0 | </v>
      </c>
      <c r="AE298" t="str">
        <v xml:space="preserve">0 | </v>
      </c>
      <c r="AF298" t="str">
        <v xml:space="preserve">0 | </v>
      </c>
      <c r="AG298" t="str">
        <v xml:space="preserve">0 | </v>
      </c>
      <c r="AH298" t="str">
        <v xml:space="preserve">0 | </v>
      </c>
      <c r="AI298" t="str">
        <v xml:space="preserve">0 | </v>
      </c>
      <c r="AJ298" t="str">
        <v xml:space="preserve">0 | </v>
      </c>
      <c r="AK298" t="str">
        <v xml:space="preserve">0 | </v>
      </c>
      <c r="AL298" t="str">
        <v xml:space="preserve">0 | </v>
      </c>
      <c r="AM298" t="str">
        <v xml:space="preserve">0 | </v>
      </c>
      <c r="AN298" t="str">
        <v xml:space="preserve">0 | </v>
      </c>
      <c r="AO298" t="str">
        <v xml:space="preserve">0 | </v>
      </c>
      <c r="AP298" t="str">
        <v xml:space="preserve">0 | </v>
      </c>
      <c r="AQ298" t="str">
        <v xml:space="preserve">0 | </v>
      </c>
      <c r="AR298" t="str">
        <v xml:space="preserve">0 | </v>
      </c>
      <c r="AS298" t="str">
        <v xml:space="preserve">0 | </v>
      </c>
      <c r="AT298" t="str">
        <v xml:space="preserve">0 | </v>
      </c>
      <c r="AU298" t="str">
        <v xml:space="preserve">0 | </v>
      </c>
      <c r="AV298" t="str">
        <v xml:space="preserve">0 | </v>
      </c>
      <c r="AW298" t="str">
        <v xml:space="preserve">0 | </v>
      </c>
      <c r="AX298" t="str">
        <v xml:space="preserve">0 | </v>
      </c>
      <c r="AY298" t="str">
        <v xml:space="preserve">0 | </v>
      </c>
      <c r="AZ298" t="str">
        <v xml:space="preserve">0 | </v>
      </c>
      <c r="BA298" t="str">
        <v xml:space="preserve">0 | </v>
      </c>
      <c r="BB298" t="str">
        <v xml:space="preserve">0 | </v>
      </c>
      <c r="BC298" t="str">
        <v xml:space="preserve">0 | </v>
      </c>
      <c r="BD298" t="str">
        <v xml:space="preserve">0 | </v>
      </c>
      <c r="BE298" t="str">
        <v xml:space="preserve">0 | </v>
      </c>
      <c r="BF298" t="str">
        <v xml:space="preserve">0 | </v>
      </c>
      <c r="BG298" t="str">
        <v xml:space="preserve">0 | </v>
      </c>
      <c r="BH298" t="str">
        <v xml:space="preserve">0 | </v>
      </c>
      <c r="BI298" t="str">
        <v xml:space="preserve">0 | </v>
      </c>
      <c r="BJ298" t="str">
        <v xml:space="preserve">0 | </v>
      </c>
      <c r="BK298" t="str">
        <v xml:space="preserve">0 | </v>
      </c>
      <c r="BL298" t="str">
        <v xml:space="preserve">0 | </v>
      </c>
      <c r="BM298" t="str">
        <v xml:space="preserve">0 | </v>
      </c>
      <c r="BN298" t="str">
        <v xml:space="preserve">0 | </v>
      </c>
      <c r="BO298" t="str">
        <v xml:space="preserve">0 | </v>
      </c>
      <c r="BP298" t="str">
        <v xml:space="preserve">0 | </v>
      </c>
      <c r="BQ298" t="str">
        <v xml:space="preserve">0 | </v>
      </c>
      <c r="BR298" t="str">
        <v xml:space="preserve">0 | </v>
      </c>
      <c r="BS298" t="str">
        <v xml:space="preserve">0 | </v>
      </c>
      <c r="BT298" t="str">
        <v xml:space="preserve">0 | </v>
      </c>
      <c r="BU298" t="str">
        <v xml:space="preserve">0 | </v>
      </c>
      <c r="BV298" t="str">
        <v xml:space="preserve">0 | </v>
      </c>
      <c r="BW298" t="str">
        <v xml:space="preserve">0 | </v>
      </c>
      <c r="BX298" t="str">
        <v xml:space="preserve">0 | </v>
      </c>
      <c r="BY298" t="str">
        <v xml:space="preserve">0 | </v>
      </c>
      <c r="BZ298" t="str">
        <v xml:space="preserve">0 | </v>
      </c>
      <c r="CA298" t="str">
        <v xml:space="preserve">0 | </v>
      </c>
      <c r="CB298" t="str">
        <v xml:space="preserve">0 | </v>
      </c>
      <c r="CC298" t="str">
        <v xml:space="preserve">0 | </v>
      </c>
      <c r="CD298" t="str">
        <v xml:space="preserve">0 | </v>
      </c>
      <c r="CE298" t="str">
        <v xml:space="preserve">0 | </v>
      </c>
      <c r="CF298" t="str">
        <v xml:space="preserve">0 | </v>
      </c>
      <c r="CG298" t="str">
        <v xml:space="preserve">0 | </v>
      </c>
      <c r="CH298" t="str">
        <v xml:space="preserve">0 | </v>
      </c>
      <c r="CI298" t="str">
        <v xml:space="preserve">0 | </v>
      </c>
      <c r="CJ298" t="str">
        <v xml:space="preserve">0 | </v>
      </c>
      <c r="CK298" t="str">
        <v xml:space="preserve">0 | </v>
      </c>
      <c r="CL298" t="str">
        <v xml:space="preserve">0 | </v>
      </c>
      <c r="CM298" t="str">
        <v xml:space="preserve">0 | </v>
      </c>
      <c r="CN298" t="str">
        <v xml:space="preserve">0 | </v>
      </c>
      <c r="CO298" t="str">
        <v xml:space="preserve">0 | </v>
      </c>
      <c r="CP298" t="str">
        <v xml:space="preserve">0 | </v>
      </c>
      <c r="CQ298" t="str">
        <v xml:space="preserve">0 | </v>
      </c>
      <c r="CR298" t="str">
        <v xml:space="preserve">0 | </v>
      </c>
      <c r="CS298" t="str">
        <v xml:space="preserve">0 | </v>
      </c>
      <c r="CT298" t="str">
        <v xml:space="preserve">0 | </v>
      </c>
      <c r="CU298" t="str">
        <v xml:space="preserve">0 | </v>
      </c>
      <c r="CV298" t="str">
        <v xml:space="preserve">0 | </v>
      </c>
      <c r="CW298" t="str">
        <v xml:space="preserve">0 | </v>
      </c>
      <c r="CX298" t="str">
        <v xml:space="preserve">0 | </v>
      </c>
      <c r="DQ298" cm="1">
        <f t="array" ref="DQ298:HM298">TRANSPOSE(_xlfn._xlws.SORT(_xlfn._xlws.FILTER(initialConditions[initial_conditions_level],initialConditions[experiment_ID]=A298)))</f>
        <v>0</v>
      </c>
      <c r="DR298">
        <v>0</v>
      </c>
      <c r="DS298">
        <v>0</v>
      </c>
      <c r="DT298">
        <v>0</v>
      </c>
      <c r="DU298">
        <v>0</v>
      </c>
      <c r="DV298">
        <v>0</v>
      </c>
      <c r="DW298">
        <v>0</v>
      </c>
      <c r="DX298">
        <v>0</v>
      </c>
      <c r="DY298">
        <v>0</v>
      </c>
      <c r="DZ298">
        <v>0</v>
      </c>
      <c r="EA298">
        <v>0</v>
      </c>
      <c r="EB298">
        <v>0</v>
      </c>
      <c r="EC298">
        <v>0</v>
      </c>
      <c r="ED298">
        <v>0</v>
      </c>
      <c r="EE298">
        <v>0</v>
      </c>
      <c r="EF298">
        <v>0</v>
      </c>
      <c r="EG298">
        <v>0</v>
      </c>
      <c r="EH298">
        <v>0</v>
      </c>
      <c r="EI298">
        <v>0</v>
      </c>
      <c r="EJ298">
        <v>0</v>
      </c>
      <c r="EK298">
        <v>0</v>
      </c>
      <c r="EL298">
        <v>0</v>
      </c>
      <c r="EM298">
        <v>0</v>
      </c>
      <c r="EN298">
        <v>0</v>
      </c>
      <c r="EO298">
        <v>0</v>
      </c>
      <c r="EP298">
        <v>0</v>
      </c>
      <c r="EQ298">
        <v>0</v>
      </c>
      <c r="ER298">
        <v>0</v>
      </c>
      <c r="ES298">
        <v>0</v>
      </c>
      <c r="ET298">
        <v>0</v>
      </c>
      <c r="EU298">
        <v>0</v>
      </c>
      <c r="EV298">
        <v>0</v>
      </c>
      <c r="EW298">
        <v>0</v>
      </c>
      <c r="EX298">
        <v>0</v>
      </c>
      <c r="EY298">
        <v>0</v>
      </c>
      <c r="EZ298">
        <v>0</v>
      </c>
      <c r="FA298">
        <v>0</v>
      </c>
      <c r="FB298">
        <v>0</v>
      </c>
      <c r="FC298">
        <v>0</v>
      </c>
      <c r="FD298">
        <v>0</v>
      </c>
      <c r="FE298">
        <v>0</v>
      </c>
      <c r="FF298">
        <v>0</v>
      </c>
      <c r="FG298">
        <v>0</v>
      </c>
      <c r="FH298">
        <v>0</v>
      </c>
      <c r="FI298">
        <v>0</v>
      </c>
      <c r="FJ298">
        <v>0</v>
      </c>
      <c r="FK298">
        <v>0</v>
      </c>
      <c r="FL298">
        <v>0</v>
      </c>
      <c r="FM298">
        <v>0</v>
      </c>
      <c r="FN298">
        <v>0</v>
      </c>
      <c r="FO298">
        <v>0</v>
      </c>
      <c r="FP298">
        <v>0</v>
      </c>
      <c r="FQ298">
        <v>0</v>
      </c>
      <c r="FR298">
        <v>0</v>
      </c>
      <c r="FS298">
        <v>0</v>
      </c>
      <c r="FT298">
        <v>0</v>
      </c>
      <c r="FU298">
        <v>0</v>
      </c>
      <c r="FV298">
        <v>0</v>
      </c>
      <c r="FW298">
        <v>0</v>
      </c>
      <c r="FX298">
        <v>0</v>
      </c>
      <c r="FY298">
        <v>0</v>
      </c>
      <c r="FZ298">
        <v>0</v>
      </c>
      <c r="GA298">
        <v>0</v>
      </c>
      <c r="GB298">
        <v>0</v>
      </c>
      <c r="GC298">
        <v>0</v>
      </c>
      <c r="GD298">
        <v>0</v>
      </c>
      <c r="GE298">
        <v>0</v>
      </c>
      <c r="GF298">
        <v>0</v>
      </c>
      <c r="GG298">
        <v>0</v>
      </c>
      <c r="GH298">
        <v>0</v>
      </c>
      <c r="GI298">
        <v>0</v>
      </c>
      <c r="GJ298">
        <v>0</v>
      </c>
      <c r="GK298">
        <v>0</v>
      </c>
      <c r="GL298">
        <v>0</v>
      </c>
      <c r="GM298">
        <v>0</v>
      </c>
      <c r="GN298">
        <v>0</v>
      </c>
      <c r="GO298">
        <v>0</v>
      </c>
      <c r="GP298">
        <v>0</v>
      </c>
      <c r="GQ298">
        <v>0</v>
      </c>
      <c r="GR298">
        <v>0</v>
      </c>
      <c r="GS298">
        <v>0</v>
      </c>
      <c r="GT298">
        <v>0</v>
      </c>
      <c r="GU298">
        <v>0</v>
      </c>
      <c r="GV298">
        <v>0</v>
      </c>
      <c r="GW298">
        <v>0</v>
      </c>
      <c r="GX298">
        <v>0</v>
      </c>
      <c r="GY298">
        <v>0</v>
      </c>
      <c r="GZ298">
        <v>0</v>
      </c>
      <c r="HA298">
        <v>0</v>
      </c>
      <c r="HB298">
        <v>0</v>
      </c>
      <c r="HC298">
        <v>0</v>
      </c>
      <c r="HD298">
        <v>0</v>
      </c>
      <c r="HE298">
        <v>0</v>
      </c>
      <c r="HF298">
        <v>0</v>
      </c>
      <c r="HG298">
        <v>0</v>
      </c>
      <c r="HH298">
        <v>0</v>
      </c>
      <c r="HI298">
        <v>0</v>
      </c>
      <c r="HJ298">
        <v>0</v>
      </c>
      <c r="HK298">
        <v>0</v>
      </c>
      <c r="HL298">
        <v>0</v>
      </c>
      <c r="HM298" t="str">
        <v/>
      </c>
    </row>
    <row r="299" spans="2:221" x14ac:dyDescent="0.35">
      <c r="B299" t="str" cm="1">
        <f t="array" ref="B299:CX299">TRANSPOSE(_xlfn._xlws.SORT(_xlfn._xlws.FILTER(initialConditions[initial_conditions_level]&amp;" | "&amp;initialConditions[initial_conditions_name],initialConditions[experiment_ID]=A299)))</f>
        <v xml:space="preserve"> | </v>
      </c>
      <c r="C299" t="str">
        <v xml:space="preserve">0 | </v>
      </c>
      <c r="D299" t="str">
        <v xml:space="preserve">0 | </v>
      </c>
      <c r="E299" t="str">
        <v xml:space="preserve">0 | </v>
      </c>
      <c r="F299" t="str">
        <v xml:space="preserve">0 | </v>
      </c>
      <c r="G299" t="str">
        <v xml:space="preserve">0 | </v>
      </c>
      <c r="H299" t="str">
        <v xml:space="preserve">0 | </v>
      </c>
      <c r="I299" t="str">
        <v xml:space="preserve">0 | </v>
      </c>
      <c r="J299" t="str">
        <v xml:space="preserve">0 | </v>
      </c>
      <c r="K299" t="str">
        <v xml:space="preserve">0 | </v>
      </c>
      <c r="L299" t="str">
        <v xml:space="preserve">0 | </v>
      </c>
      <c r="M299" t="str">
        <v xml:space="preserve">0 | </v>
      </c>
      <c r="N299" t="str">
        <v xml:space="preserve">0 | </v>
      </c>
      <c r="O299" t="str">
        <v xml:space="preserve">0 | </v>
      </c>
      <c r="P299" t="str">
        <v xml:space="preserve">0 | </v>
      </c>
      <c r="Q299" t="str">
        <v xml:space="preserve">0 | </v>
      </c>
      <c r="R299" t="str">
        <v xml:space="preserve">0 | </v>
      </c>
      <c r="S299" t="str">
        <v xml:space="preserve">0 | </v>
      </c>
      <c r="T299" t="str">
        <v xml:space="preserve">0 | </v>
      </c>
      <c r="U299" t="str">
        <v xml:space="preserve">0 | </v>
      </c>
      <c r="V299" t="str">
        <v xml:space="preserve">0 | </v>
      </c>
      <c r="W299" t="str">
        <v xml:space="preserve">0 | </v>
      </c>
      <c r="X299" t="str">
        <v xml:space="preserve">0 | </v>
      </c>
      <c r="Y299" t="str">
        <v xml:space="preserve">0 | </v>
      </c>
      <c r="Z299" t="str">
        <v xml:space="preserve">0 | </v>
      </c>
      <c r="AA299" t="str">
        <v xml:space="preserve">0 | </v>
      </c>
      <c r="AB299" t="str">
        <v xml:space="preserve">0 | </v>
      </c>
      <c r="AC299" t="str">
        <v xml:space="preserve">0 | </v>
      </c>
      <c r="AD299" t="str">
        <v xml:space="preserve">0 | </v>
      </c>
      <c r="AE299" t="str">
        <v xml:space="preserve">0 | </v>
      </c>
      <c r="AF299" t="str">
        <v xml:space="preserve">0 | </v>
      </c>
      <c r="AG299" t="str">
        <v xml:space="preserve">0 | </v>
      </c>
      <c r="AH299" t="str">
        <v xml:space="preserve">0 | </v>
      </c>
      <c r="AI299" t="str">
        <v xml:space="preserve">0 | </v>
      </c>
      <c r="AJ299" t="str">
        <v xml:space="preserve">0 | </v>
      </c>
      <c r="AK299" t="str">
        <v xml:space="preserve">0 | </v>
      </c>
      <c r="AL299" t="str">
        <v xml:space="preserve">0 | </v>
      </c>
      <c r="AM299" t="str">
        <v xml:space="preserve">0 | </v>
      </c>
      <c r="AN299" t="str">
        <v xml:space="preserve">0 | </v>
      </c>
      <c r="AO299" t="str">
        <v xml:space="preserve">0 | </v>
      </c>
      <c r="AP299" t="str">
        <v xml:space="preserve">0 | </v>
      </c>
      <c r="AQ299" t="str">
        <v xml:space="preserve">0 | </v>
      </c>
      <c r="AR299" t="str">
        <v xml:space="preserve">0 | </v>
      </c>
      <c r="AS299" t="str">
        <v xml:space="preserve">0 | </v>
      </c>
      <c r="AT299" t="str">
        <v xml:space="preserve">0 | </v>
      </c>
      <c r="AU299" t="str">
        <v xml:space="preserve">0 | </v>
      </c>
      <c r="AV299" t="str">
        <v xml:space="preserve">0 | </v>
      </c>
      <c r="AW299" t="str">
        <v xml:space="preserve">0 | </v>
      </c>
      <c r="AX299" t="str">
        <v xml:space="preserve">0 | </v>
      </c>
      <c r="AY299" t="str">
        <v xml:space="preserve">0 | </v>
      </c>
      <c r="AZ299" t="str">
        <v xml:space="preserve">0 | </v>
      </c>
      <c r="BA299" t="str">
        <v xml:space="preserve">0 | </v>
      </c>
      <c r="BB299" t="str">
        <v xml:space="preserve">0 | </v>
      </c>
      <c r="BC299" t="str">
        <v xml:space="preserve">0 | </v>
      </c>
      <c r="BD299" t="str">
        <v xml:space="preserve">0 | </v>
      </c>
      <c r="BE299" t="str">
        <v xml:space="preserve">0 | </v>
      </c>
      <c r="BF299" t="str">
        <v xml:space="preserve">0 | </v>
      </c>
      <c r="BG299" t="str">
        <v xml:space="preserve">0 | </v>
      </c>
      <c r="BH299" t="str">
        <v xml:space="preserve">0 | </v>
      </c>
      <c r="BI299" t="str">
        <v xml:space="preserve">0 | </v>
      </c>
      <c r="BJ299" t="str">
        <v xml:space="preserve">0 | </v>
      </c>
      <c r="BK299" t="str">
        <v xml:space="preserve">0 | </v>
      </c>
      <c r="BL299" t="str">
        <v xml:space="preserve">0 | </v>
      </c>
      <c r="BM299" t="str">
        <v xml:space="preserve">0 | </v>
      </c>
      <c r="BN299" t="str">
        <v xml:space="preserve">0 | </v>
      </c>
      <c r="BO299" t="str">
        <v xml:space="preserve">0 | </v>
      </c>
      <c r="BP299" t="str">
        <v xml:space="preserve">0 | </v>
      </c>
      <c r="BQ299" t="str">
        <v xml:space="preserve">0 | </v>
      </c>
      <c r="BR299" t="str">
        <v xml:space="preserve">0 | </v>
      </c>
      <c r="BS299" t="str">
        <v xml:space="preserve">0 | </v>
      </c>
      <c r="BT299" t="str">
        <v xml:space="preserve">0 | </v>
      </c>
      <c r="BU299" t="str">
        <v xml:space="preserve">0 | </v>
      </c>
      <c r="BV299" t="str">
        <v xml:space="preserve">0 | </v>
      </c>
      <c r="BW299" t="str">
        <v xml:space="preserve">0 | </v>
      </c>
      <c r="BX299" t="str">
        <v xml:space="preserve">0 | </v>
      </c>
      <c r="BY299" t="str">
        <v xml:space="preserve">0 | </v>
      </c>
      <c r="BZ299" t="str">
        <v xml:space="preserve">0 | </v>
      </c>
      <c r="CA299" t="str">
        <v xml:space="preserve">0 | </v>
      </c>
      <c r="CB299" t="str">
        <v xml:space="preserve">0 | </v>
      </c>
      <c r="CC299" t="str">
        <v xml:space="preserve">0 | </v>
      </c>
      <c r="CD299" t="str">
        <v xml:space="preserve">0 | </v>
      </c>
      <c r="CE299" t="str">
        <v xml:space="preserve">0 | </v>
      </c>
      <c r="CF299" t="str">
        <v xml:space="preserve">0 | </v>
      </c>
      <c r="CG299" t="str">
        <v xml:space="preserve">0 | </v>
      </c>
      <c r="CH299" t="str">
        <v xml:space="preserve">0 | </v>
      </c>
      <c r="CI299" t="str">
        <v xml:space="preserve">0 | </v>
      </c>
      <c r="CJ299" t="str">
        <v xml:space="preserve">0 | </v>
      </c>
      <c r="CK299" t="str">
        <v xml:space="preserve">0 | </v>
      </c>
      <c r="CL299" t="str">
        <v xml:space="preserve">0 | </v>
      </c>
      <c r="CM299" t="str">
        <v xml:space="preserve">0 | </v>
      </c>
      <c r="CN299" t="str">
        <v xml:space="preserve">0 | </v>
      </c>
      <c r="CO299" t="str">
        <v xml:space="preserve">0 | </v>
      </c>
      <c r="CP299" t="str">
        <v xml:space="preserve">0 | </v>
      </c>
      <c r="CQ299" t="str">
        <v xml:space="preserve">0 | </v>
      </c>
      <c r="CR299" t="str">
        <v xml:space="preserve">0 | </v>
      </c>
      <c r="CS299" t="str">
        <v xml:space="preserve">0 | </v>
      </c>
      <c r="CT299" t="str">
        <v xml:space="preserve">0 | </v>
      </c>
      <c r="CU299" t="str">
        <v xml:space="preserve">0 | </v>
      </c>
      <c r="CV299" t="str">
        <v xml:space="preserve">0 | </v>
      </c>
      <c r="CW299" t="str">
        <v xml:space="preserve">0 | </v>
      </c>
      <c r="CX299" t="str">
        <v xml:space="preserve">0 | </v>
      </c>
      <c r="DQ299" cm="1">
        <f t="array" ref="DQ299:HM299">TRANSPOSE(_xlfn._xlws.SORT(_xlfn._xlws.FILTER(initialConditions[initial_conditions_level],initialConditions[experiment_ID]=A299)))</f>
        <v>0</v>
      </c>
      <c r="DR299">
        <v>0</v>
      </c>
      <c r="DS299">
        <v>0</v>
      </c>
      <c r="DT299">
        <v>0</v>
      </c>
      <c r="DU299">
        <v>0</v>
      </c>
      <c r="DV299">
        <v>0</v>
      </c>
      <c r="DW299">
        <v>0</v>
      </c>
      <c r="DX299">
        <v>0</v>
      </c>
      <c r="DY299">
        <v>0</v>
      </c>
      <c r="DZ299">
        <v>0</v>
      </c>
      <c r="EA299">
        <v>0</v>
      </c>
      <c r="EB299">
        <v>0</v>
      </c>
      <c r="EC299">
        <v>0</v>
      </c>
      <c r="ED299">
        <v>0</v>
      </c>
      <c r="EE299">
        <v>0</v>
      </c>
      <c r="EF299">
        <v>0</v>
      </c>
      <c r="EG299">
        <v>0</v>
      </c>
      <c r="EH299">
        <v>0</v>
      </c>
      <c r="EI299">
        <v>0</v>
      </c>
      <c r="EJ299">
        <v>0</v>
      </c>
      <c r="EK299">
        <v>0</v>
      </c>
      <c r="EL299">
        <v>0</v>
      </c>
      <c r="EM299">
        <v>0</v>
      </c>
      <c r="EN299">
        <v>0</v>
      </c>
      <c r="EO299">
        <v>0</v>
      </c>
      <c r="EP299">
        <v>0</v>
      </c>
      <c r="EQ299">
        <v>0</v>
      </c>
      <c r="ER299">
        <v>0</v>
      </c>
      <c r="ES299">
        <v>0</v>
      </c>
      <c r="ET299">
        <v>0</v>
      </c>
      <c r="EU299">
        <v>0</v>
      </c>
      <c r="EV299">
        <v>0</v>
      </c>
      <c r="EW299">
        <v>0</v>
      </c>
      <c r="EX299">
        <v>0</v>
      </c>
      <c r="EY299">
        <v>0</v>
      </c>
      <c r="EZ299">
        <v>0</v>
      </c>
      <c r="FA299">
        <v>0</v>
      </c>
      <c r="FB299">
        <v>0</v>
      </c>
      <c r="FC299">
        <v>0</v>
      </c>
      <c r="FD299">
        <v>0</v>
      </c>
      <c r="FE299">
        <v>0</v>
      </c>
      <c r="FF299">
        <v>0</v>
      </c>
      <c r="FG299">
        <v>0</v>
      </c>
      <c r="FH299">
        <v>0</v>
      </c>
      <c r="FI299">
        <v>0</v>
      </c>
      <c r="FJ299">
        <v>0</v>
      </c>
      <c r="FK299">
        <v>0</v>
      </c>
      <c r="FL299">
        <v>0</v>
      </c>
      <c r="FM299">
        <v>0</v>
      </c>
      <c r="FN299">
        <v>0</v>
      </c>
      <c r="FO299">
        <v>0</v>
      </c>
      <c r="FP299">
        <v>0</v>
      </c>
      <c r="FQ299">
        <v>0</v>
      </c>
      <c r="FR299">
        <v>0</v>
      </c>
      <c r="FS299">
        <v>0</v>
      </c>
      <c r="FT299">
        <v>0</v>
      </c>
      <c r="FU299">
        <v>0</v>
      </c>
      <c r="FV299">
        <v>0</v>
      </c>
      <c r="FW299">
        <v>0</v>
      </c>
      <c r="FX299">
        <v>0</v>
      </c>
      <c r="FY299">
        <v>0</v>
      </c>
      <c r="FZ299">
        <v>0</v>
      </c>
      <c r="GA299">
        <v>0</v>
      </c>
      <c r="GB299">
        <v>0</v>
      </c>
      <c r="GC299">
        <v>0</v>
      </c>
      <c r="GD299">
        <v>0</v>
      </c>
      <c r="GE299">
        <v>0</v>
      </c>
      <c r="GF299">
        <v>0</v>
      </c>
      <c r="GG299">
        <v>0</v>
      </c>
      <c r="GH299">
        <v>0</v>
      </c>
      <c r="GI299">
        <v>0</v>
      </c>
      <c r="GJ299">
        <v>0</v>
      </c>
      <c r="GK299">
        <v>0</v>
      </c>
      <c r="GL299">
        <v>0</v>
      </c>
      <c r="GM299">
        <v>0</v>
      </c>
      <c r="GN299">
        <v>0</v>
      </c>
      <c r="GO299">
        <v>0</v>
      </c>
      <c r="GP299">
        <v>0</v>
      </c>
      <c r="GQ299">
        <v>0</v>
      </c>
      <c r="GR299">
        <v>0</v>
      </c>
      <c r="GS299">
        <v>0</v>
      </c>
      <c r="GT299">
        <v>0</v>
      </c>
      <c r="GU299">
        <v>0</v>
      </c>
      <c r="GV299">
        <v>0</v>
      </c>
      <c r="GW299">
        <v>0</v>
      </c>
      <c r="GX299">
        <v>0</v>
      </c>
      <c r="GY299">
        <v>0</v>
      </c>
      <c r="GZ299">
        <v>0</v>
      </c>
      <c r="HA299">
        <v>0</v>
      </c>
      <c r="HB299">
        <v>0</v>
      </c>
      <c r="HC299">
        <v>0</v>
      </c>
      <c r="HD299">
        <v>0</v>
      </c>
      <c r="HE299">
        <v>0</v>
      </c>
      <c r="HF299">
        <v>0</v>
      </c>
      <c r="HG299">
        <v>0</v>
      </c>
      <c r="HH299">
        <v>0</v>
      </c>
      <c r="HI299">
        <v>0</v>
      </c>
      <c r="HJ299">
        <v>0</v>
      </c>
      <c r="HK299">
        <v>0</v>
      </c>
      <c r="HL299">
        <v>0</v>
      </c>
      <c r="HM299" t="str">
        <v/>
      </c>
    </row>
    <row r="300" spans="2:221" x14ac:dyDescent="0.35">
      <c r="B300" t="str" cm="1">
        <f t="array" ref="B300:CX300">TRANSPOSE(_xlfn._xlws.SORT(_xlfn._xlws.FILTER(initialConditions[initial_conditions_level]&amp;" | "&amp;initialConditions[initial_conditions_name],initialConditions[experiment_ID]=A300)))</f>
        <v xml:space="preserve"> | </v>
      </c>
      <c r="C300" t="str">
        <v xml:space="preserve">0 | </v>
      </c>
      <c r="D300" t="str">
        <v xml:space="preserve">0 | </v>
      </c>
      <c r="E300" t="str">
        <v xml:space="preserve">0 | </v>
      </c>
      <c r="F300" t="str">
        <v xml:space="preserve">0 | </v>
      </c>
      <c r="G300" t="str">
        <v xml:space="preserve">0 | </v>
      </c>
      <c r="H300" t="str">
        <v xml:space="preserve">0 | </v>
      </c>
      <c r="I300" t="str">
        <v xml:space="preserve">0 | </v>
      </c>
      <c r="J300" t="str">
        <v xml:space="preserve">0 | </v>
      </c>
      <c r="K300" t="str">
        <v xml:space="preserve">0 | </v>
      </c>
      <c r="L300" t="str">
        <v xml:space="preserve">0 | </v>
      </c>
      <c r="M300" t="str">
        <v xml:space="preserve">0 | </v>
      </c>
      <c r="N300" t="str">
        <v xml:space="preserve">0 | </v>
      </c>
      <c r="O300" t="str">
        <v xml:space="preserve">0 | </v>
      </c>
      <c r="P300" t="str">
        <v xml:space="preserve">0 | </v>
      </c>
      <c r="Q300" t="str">
        <v xml:space="preserve">0 | </v>
      </c>
      <c r="R300" t="str">
        <v xml:space="preserve">0 | </v>
      </c>
      <c r="S300" t="str">
        <v xml:space="preserve">0 | </v>
      </c>
      <c r="T300" t="str">
        <v xml:space="preserve">0 | </v>
      </c>
      <c r="U300" t="str">
        <v xml:space="preserve">0 | </v>
      </c>
      <c r="V300" t="str">
        <v xml:space="preserve">0 | </v>
      </c>
      <c r="W300" t="str">
        <v xml:space="preserve">0 | </v>
      </c>
      <c r="X300" t="str">
        <v xml:space="preserve">0 | </v>
      </c>
      <c r="Y300" t="str">
        <v xml:space="preserve">0 | </v>
      </c>
      <c r="Z300" t="str">
        <v xml:space="preserve">0 | </v>
      </c>
      <c r="AA300" t="str">
        <v xml:space="preserve">0 | </v>
      </c>
      <c r="AB300" t="str">
        <v xml:space="preserve">0 | </v>
      </c>
      <c r="AC300" t="str">
        <v xml:space="preserve">0 | </v>
      </c>
      <c r="AD300" t="str">
        <v xml:space="preserve">0 | </v>
      </c>
      <c r="AE300" t="str">
        <v xml:space="preserve">0 | </v>
      </c>
      <c r="AF300" t="str">
        <v xml:space="preserve">0 | </v>
      </c>
      <c r="AG300" t="str">
        <v xml:space="preserve">0 | </v>
      </c>
      <c r="AH300" t="str">
        <v xml:space="preserve">0 | </v>
      </c>
      <c r="AI300" t="str">
        <v xml:space="preserve">0 | </v>
      </c>
      <c r="AJ300" t="str">
        <v xml:space="preserve">0 | </v>
      </c>
      <c r="AK300" t="str">
        <v xml:space="preserve">0 | </v>
      </c>
      <c r="AL300" t="str">
        <v xml:space="preserve">0 | </v>
      </c>
      <c r="AM300" t="str">
        <v xml:space="preserve">0 | </v>
      </c>
      <c r="AN300" t="str">
        <v xml:space="preserve">0 | </v>
      </c>
      <c r="AO300" t="str">
        <v xml:space="preserve">0 | </v>
      </c>
      <c r="AP300" t="str">
        <v xml:space="preserve">0 | </v>
      </c>
      <c r="AQ300" t="str">
        <v xml:space="preserve">0 | </v>
      </c>
      <c r="AR300" t="str">
        <v xml:space="preserve">0 | </v>
      </c>
      <c r="AS300" t="str">
        <v xml:space="preserve">0 | </v>
      </c>
      <c r="AT300" t="str">
        <v xml:space="preserve">0 | </v>
      </c>
      <c r="AU300" t="str">
        <v xml:space="preserve">0 | </v>
      </c>
      <c r="AV300" t="str">
        <v xml:space="preserve">0 | </v>
      </c>
      <c r="AW300" t="str">
        <v xml:space="preserve">0 | </v>
      </c>
      <c r="AX300" t="str">
        <v xml:space="preserve">0 | </v>
      </c>
      <c r="AY300" t="str">
        <v xml:space="preserve">0 | </v>
      </c>
      <c r="AZ300" t="str">
        <v xml:space="preserve">0 | </v>
      </c>
      <c r="BA300" t="str">
        <v xml:space="preserve">0 | </v>
      </c>
      <c r="BB300" t="str">
        <v xml:space="preserve">0 | </v>
      </c>
      <c r="BC300" t="str">
        <v xml:space="preserve">0 | </v>
      </c>
      <c r="BD300" t="str">
        <v xml:space="preserve">0 | </v>
      </c>
      <c r="BE300" t="str">
        <v xml:space="preserve">0 | </v>
      </c>
      <c r="BF300" t="str">
        <v xml:space="preserve">0 | </v>
      </c>
      <c r="BG300" t="str">
        <v xml:space="preserve">0 | </v>
      </c>
      <c r="BH300" t="str">
        <v xml:space="preserve">0 | </v>
      </c>
      <c r="BI300" t="str">
        <v xml:space="preserve">0 | </v>
      </c>
      <c r="BJ300" t="str">
        <v xml:space="preserve">0 | </v>
      </c>
      <c r="BK300" t="str">
        <v xml:space="preserve">0 | </v>
      </c>
      <c r="BL300" t="str">
        <v xml:space="preserve">0 | </v>
      </c>
      <c r="BM300" t="str">
        <v xml:space="preserve">0 | </v>
      </c>
      <c r="BN300" t="str">
        <v xml:space="preserve">0 | </v>
      </c>
      <c r="BO300" t="str">
        <v xml:space="preserve">0 | </v>
      </c>
      <c r="BP300" t="str">
        <v xml:space="preserve">0 | </v>
      </c>
      <c r="BQ300" t="str">
        <v xml:space="preserve">0 | </v>
      </c>
      <c r="BR300" t="str">
        <v xml:space="preserve">0 | </v>
      </c>
      <c r="BS300" t="str">
        <v xml:space="preserve">0 | </v>
      </c>
      <c r="BT300" t="str">
        <v xml:space="preserve">0 | </v>
      </c>
      <c r="BU300" t="str">
        <v xml:space="preserve">0 | </v>
      </c>
      <c r="BV300" t="str">
        <v xml:space="preserve">0 | </v>
      </c>
      <c r="BW300" t="str">
        <v xml:space="preserve">0 | </v>
      </c>
      <c r="BX300" t="str">
        <v xml:space="preserve">0 | </v>
      </c>
      <c r="BY300" t="str">
        <v xml:space="preserve">0 | </v>
      </c>
      <c r="BZ300" t="str">
        <v xml:space="preserve">0 | </v>
      </c>
      <c r="CA300" t="str">
        <v xml:space="preserve">0 | </v>
      </c>
      <c r="CB300" t="str">
        <v xml:space="preserve">0 | </v>
      </c>
      <c r="CC300" t="str">
        <v xml:space="preserve">0 | </v>
      </c>
      <c r="CD300" t="str">
        <v xml:space="preserve">0 | </v>
      </c>
      <c r="CE300" t="str">
        <v xml:space="preserve">0 | </v>
      </c>
      <c r="CF300" t="str">
        <v xml:space="preserve">0 | </v>
      </c>
      <c r="CG300" t="str">
        <v xml:space="preserve">0 | </v>
      </c>
      <c r="CH300" t="str">
        <v xml:space="preserve">0 | </v>
      </c>
      <c r="CI300" t="str">
        <v xml:space="preserve">0 | </v>
      </c>
      <c r="CJ300" t="str">
        <v xml:space="preserve">0 | </v>
      </c>
      <c r="CK300" t="str">
        <v xml:space="preserve">0 | </v>
      </c>
      <c r="CL300" t="str">
        <v xml:space="preserve">0 | </v>
      </c>
      <c r="CM300" t="str">
        <v xml:space="preserve">0 | </v>
      </c>
      <c r="CN300" t="str">
        <v xml:space="preserve">0 | </v>
      </c>
      <c r="CO300" t="str">
        <v xml:space="preserve">0 | </v>
      </c>
      <c r="CP300" t="str">
        <v xml:space="preserve">0 | </v>
      </c>
      <c r="CQ300" t="str">
        <v xml:space="preserve">0 | </v>
      </c>
      <c r="CR300" t="str">
        <v xml:space="preserve">0 | </v>
      </c>
      <c r="CS300" t="str">
        <v xml:space="preserve">0 | </v>
      </c>
      <c r="CT300" t="str">
        <v xml:space="preserve">0 | </v>
      </c>
      <c r="CU300" t="str">
        <v xml:space="preserve">0 | </v>
      </c>
      <c r="CV300" t="str">
        <v xml:space="preserve">0 | </v>
      </c>
      <c r="CW300" t="str">
        <v xml:space="preserve">0 | </v>
      </c>
      <c r="CX300" t="str">
        <v xml:space="preserve">0 | </v>
      </c>
      <c r="DQ300" cm="1">
        <f t="array" ref="DQ300:HM300">TRANSPOSE(_xlfn._xlws.SORT(_xlfn._xlws.FILTER(initialConditions[initial_conditions_level],initialConditions[experiment_ID]=A300)))</f>
        <v>0</v>
      </c>
      <c r="DR300">
        <v>0</v>
      </c>
      <c r="DS300">
        <v>0</v>
      </c>
      <c r="DT300">
        <v>0</v>
      </c>
      <c r="DU300">
        <v>0</v>
      </c>
      <c r="DV300">
        <v>0</v>
      </c>
      <c r="DW300">
        <v>0</v>
      </c>
      <c r="DX300">
        <v>0</v>
      </c>
      <c r="DY300">
        <v>0</v>
      </c>
      <c r="DZ300">
        <v>0</v>
      </c>
      <c r="EA300">
        <v>0</v>
      </c>
      <c r="EB300">
        <v>0</v>
      </c>
      <c r="EC300">
        <v>0</v>
      </c>
      <c r="ED300">
        <v>0</v>
      </c>
      <c r="EE300">
        <v>0</v>
      </c>
      <c r="EF300">
        <v>0</v>
      </c>
      <c r="EG300">
        <v>0</v>
      </c>
      <c r="EH300">
        <v>0</v>
      </c>
      <c r="EI300">
        <v>0</v>
      </c>
      <c r="EJ300">
        <v>0</v>
      </c>
      <c r="EK300">
        <v>0</v>
      </c>
      <c r="EL300">
        <v>0</v>
      </c>
      <c r="EM300">
        <v>0</v>
      </c>
      <c r="EN300">
        <v>0</v>
      </c>
      <c r="EO300">
        <v>0</v>
      </c>
      <c r="EP300">
        <v>0</v>
      </c>
      <c r="EQ300">
        <v>0</v>
      </c>
      <c r="ER300">
        <v>0</v>
      </c>
      <c r="ES300">
        <v>0</v>
      </c>
      <c r="ET300">
        <v>0</v>
      </c>
      <c r="EU300">
        <v>0</v>
      </c>
      <c r="EV300">
        <v>0</v>
      </c>
      <c r="EW300">
        <v>0</v>
      </c>
      <c r="EX300">
        <v>0</v>
      </c>
      <c r="EY300">
        <v>0</v>
      </c>
      <c r="EZ300">
        <v>0</v>
      </c>
      <c r="FA300">
        <v>0</v>
      </c>
      <c r="FB300">
        <v>0</v>
      </c>
      <c r="FC300">
        <v>0</v>
      </c>
      <c r="FD300">
        <v>0</v>
      </c>
      <c r="FE300">
        <v>0</v>
      </c>
      <c r="FF300">
        <v>0</v>
      </c>
      <c r="FG300">
        <v>0</v>
      </c>
      <c r="FH300">
        <v>0</v>
      </c>
      <c r="FI300">
        <v>0</v>
      </c>
      <c r="FJ300">
        <v>0</v>
      </c>
      <c r="FK300">
        <v>0</v>
      </c>
      <c r="FL300">
        <v>0</v>
      </c>
      <c r="FM300">
        <v>0</v>
      </c>
      <c r="FN300">
        <v>0</v>
      </c>
      <c r="FO300">
        <v>0</v>
      </c>
      <c r="FP300">
        <v>0</v>
      </c>
      <c r="FQ300">
        <v>0</v>
      </c>
      <c r="FR300">
        <v>0</v>
      </c>
      <c r="FS300">
        <v>0</v>
      </c>
      <c r="FT300">
        <v>0</v>
      </c>
      <c r="FU300">
        <v>0</v>
      </c>
      <c r="FV300">
        <v>0</v>
      </c>
      <c r="FW300">
        <v>0</v>
      </c>
      <c r="FX300">
        <v>0</v>
      </c>
      <c r="FY300">
        <v>0</v>
      </c>
      <c r="FZ300">
        <v>0</v>
      </c>
      <c r="GA300">
        <v>0</v>
      </c>
      <c r="GB300">
        <v>0</v>
      </c>
      <c r="GC300">
        <v>0</v>
      </c>
      <c r="GD300">
        <v>0</v>
      </c>
      <c r="GE300">
        <v>0</v>
      </c>
      <c r="GF300">
        <v>0</v>
      </c>
      <c r="GG300">
        <v>0</v>
      </c>
      <c r="GH300">
        <v>0</v>
      </c>
      <c r="GI300">
        <v>0</v>
      </c>
      <c r="GJ300">
        <v>0</v>
      </c>
      <c r="GK300">
        <v>0</v>
      </c>
      <c r="GL300">
        <v>0</v>
      </c>
      <c r="GM300">
        <v>0</v>
      </c>
      <c r="GN300">
        <v>0</v>
      </c>
      <c r="GO300">
        <v>0</v>
      </c>
      <c r="GP300">
        <v>0</v>
      </c>
      <c r="GQ300">
        <v>0</v>
      </c>
      <c r="GR300">
        <v>0</v>
      </c>
      <c r="GS300">
        <v>0</v>
      </c>
      <c r="GT300">
        <v>0</v>
      </c>
      <c r="GU300">
        <v>0</v>
      </c>
      <c r="GV300">
        <v>0</v>
      </c>
      <c r="GW300">
        <v>0</v>
      </c>
      <c r="GX300">
        <v>0</v>
      </c>
      <c r="GY300">
        <v>0</v>
      </c>
      <c r="GZ300">
        <v>0</v>
      </c>
      <c r="HA300">
        <v>0</v>
      </c>
      <c r="HB300">
        <v>0</v>
      </c>
      <c r="HC300">
        <v>0</v>
      </c>
      <c r="HD300">
        <v>0</v>
      </c>
      <c r="HE300">
        <v>0</v>
      </c>
      <c r="HF300">
        <v>0</v>
      </c>
      <c r="HG300">
        <v>0</v>
      </c>
      <c r="HH300">
        <v>0</v>
      </c>
      <c r="HI300">
        <v>0</v>
      </c>
      <c r="HJ300">
        <v>0</v>
      </c>
      <c r="HK300">
        <v>0</v>
      </c>
      <c r="HL300">
        <v>0</v>
      </c>
      <c r="HM300" t="str">
        <v/>
      </c>
    </row>
    <row r="301" spans="2:221" x14ac:dyDescent="0.35">
      <c r="B301" t="str" cm="1">
        <f t="array" ref="B301:CX301">TRANSPOSE(_xlfn._xlws.SORT(_xlfn._xlws.FILTER(initialConditions[initial_conditions_level]&amp;" | "&amp;initialConditions[initial_conditions_name],initialConditions[experiment_ID]=A301)))</f>
        <v xml:space="preserve"> | </v>
      </c>
      <c r="C301" t="str">
        <v xml:space="preserve">0 | </v>
      </c>
      <c r="D301" t="str">
        <v xml:space="preserve">0 | </v>
      </c>
      <c r="E301" t="str">
        <v xml:space="preserve">0 | </v>
      </c>
      <c r="F301" t="str">
        <v xml:space="preserve">0 | </v>
      </c>
      <c r="G301" t="str">
        <v xml:space="preserve">0 | </v>
      </c>
      <c r="H301" t="str">
        <v xml:space="preserve">0 | </v>
      </c>
      <c r="I301" t="str">
        <v xml:space="preserve">0 | </v>
      </c>
      <c r="J301" t="str">
        <v xml:space="preserve">0 | </v>
      </c>
      <c r="K301" t="str">
        <v xml:space="preserve">0 | </v>
      </c>
      <c r="L301" t="str">
        <v xml:space="preserve">0 | </v>
      </c>
      <c r="M301" t="str">
        <v xml:space="preserve">0 | </v>
      </c>
      <c r="N301" t="str">
        <v xml:space="preserve">0 | </v>
      </c>
      <c r="O301" t="str">
        <v xml:space="preserve">0 | </v>
      </c>
      <c r="P301" t="str">
        <v xml:space="preserve">0 | </v>
      </c>
      <c r="Q301" t="str">
        <v xml:space="preserve">0 | </v>
      </c>
      <c r="R301" t="str">
        <v xml:space="preserve">0 | </v>
      </c>
      <c r="S301" t="str">
        <v xml:space="preserve">0 | </v>
      </c>
      <c r="T301" t="str">
        <v xml:space="preserve">0 | </v>
      </c>
      <c r="U301" t="str">
        <v xml:space="preserve">0 | </v>
      </c>
      <c r="V301" t="str">
        <v xml:space="preserve">0 | </v>
      </c>
      <c r="W301" t="str">
        <v xml:space="preserve">0 | </v>
      </c>
      <c r="X301" t="str">
        <v xml:space="preserve">0 | </v>
      </c>
      <c r="Y301" t="str">
        <v xml:space="preserve">0 | </v>
      </c>
      <c r="Z301" t="str">
        <v xml:space="preserve">0 | </v>
      </c>
      <c r="AA301" t="str">
        <v xml:space="preserve">0 | </v>
      </c>
      <c r="AB301" t="str">
        <v xml:space="preserve">0 | </v>
      </c>
      <c r="AC301" t="str">
        <v xml:space="preserve">0 | </v>
      </c>
      <c r="AD301" t="str">
        <v xml:space="preserve">0 | </v>
      </c>
      <c r="AE301" t="str">
        <v xml:space="preserve">0 | </v>
      </c>
      <c r="AF301" t="str">
        <v xml:space="preserve">0 | </v>
      </c>
      <c r="AG301" t="str">
        <v xml:space="preserve">0 | </v>
      </c>
      <c r="AH301" t="str">
        <v xml:space="preserve">0 | </v>
      </c>
      <c r="AI301" t="str">
        <v xml:space="preserve">0 | </v>
      </c>
      <c r="AJ301" t="str">
        <v xml:space="preserve">0 | </v>
      </c>
      <c r="AK301" t="str">
        <v xml:space="preserve">0 | </v>
      </c>
      <c r="AL301" t="str">
        <v xml:space="preserve">0 | </v>
      </c>
      <c r="AM301" t="str">
        <v xml:space="preserve">0 | </v>
      </c>
      <c r="AN301" t="str">
        <v xml:space="preserve">0 | </v>
      </c>
      <c r="AO301" t="str">
        <v xml:space="preserve">0 | </v>
      </c>
      <c r="AP301" t="str">
        <v xml:space="preserve">0 | </v>
      </c>
      <c r="AQ301" t="str">
        <v xml:space="preserve">0 | </v>
      </c>
      <c r="AR301" t="str">
        <v xml:space="preserve">0 | </v>
      </c>
      <c r="AS301" t="str">
        <v xml:space="preserve">0 | </v>
      </c>
      <c r="AT301" t="str">
        <v xml:space="preserve">0 | </v>
      </c>
      <c r="AU301" t="str">
        <v xml:space="preserve">0 | </v>
      </c>
      <c r="AV301" t="str">
        <v xml:space="preserve">0 | </v>
      </c>
      <c r="AW301" t="str">
        <v xml:space="preserve">0 | </v>
      </c>
      <c r="AX301" t="str">
        <v xml:space="preserve">0 | </v>
      </c>
      <c r="AY301" t="str">
        <v xml:space="preserve">0 | </v>
      </c>
      <c r="AZ301" t="str">
        <v xml:space="preserve">0 | </v>
      </c>
      <c r="BA301" t="str">
        <v xml:space="preserve">0 | </v>
      </c>
      <c r="BB301" t="str">
        <v xml:space="preserve">0 | </v>
      </c>
      <c r="BC301" t="str">
        <v xml:space="preserve">0 | </v>
      </c>
      <c r="BD301" t="str">
        <v xml:space="preserve">0 | </v>
      </c>
      <c r="BE301" t="str">
        <v xml:space="preserve">0 | </v>
      </c>
      <c r="BF301" t="str">
        <v xml:space="preserve">0 | </v>
      </c>
      <c r="BG301" t="str">
        <v xml:space="preserve">0 | </v>
      </c>
      <c r="BH301" t="str">
        <v xml:space="preserve">0 | </v>
      </c>
      <c r="BI301" t="str">
        <v xml:space="preserve">0 | </v>
      </c>
      <c r="BJ301" t="str">
        <v xml:space="preserve">0 | </v>
      </c>
      <c r="BK301" t="str">
        <v xml:space="preserve">0 | </v>
      </c>
      <c r="BL301" t="str">
        <v xml:space="preserve">0 | </v>
      </c>
      <c r="BM301" t="str">
        <v xml:space="preserve">0 | </v>
      </c>
      <c r="BN301" t="str">
        <v xml:space="preserve">0 | </v>
      </c>
      <c r="BO301" t="str">
        <v xml:space="preserve">0 | </v>
      </c>
      <c r="BP301" t="str">
        <v xml:space="preserve">0 | </v>
      </c>
      <c r="BQ301" t="str">
        <v xml:space="preserve">0 | </v>
      </c>
      <c r="BR301" t="str">
        <v xml:space="preserve">0 | </v>
      </c>
      <c r="BS301" t="str">
        <v xml:space="preserve">0 | </v>
      </c>
      <c r="BT301" t="str">
        <v xml:space="preserve">0 | </v>
      </c>
      <c r="BU301" t="str">
        <v xml:space="preserve">0 | </v>
      </c>
      <c r="BV301" t="str">
        <v xml:space="preserve">0 | </v>
      </c>
      <c r="BW301" t="str">
        <v xml:space="preserve">0 | </v>
      </c>
      <c r="BX301" t="str">
        <v xml:space="preserve">0 | </v>
      </c>
      <c r="BY301" t="str">
        <v xml:space="preserve">0 | </v>
      </c>
      <c r="BZ301" t="str">
        <v xml:space="preserve">0 | </v>
      </c>
      <c r="CA301" t="str">
        <v xml:space="preserve">0 | </v>
      </c>
      <c r="CB301" t="str">
        <v xml:space="preserve">0 | </v>
      </c>
      <c r="CC301" t="str">
        <v xml:space="preserve">0 | </v>
      </c>
      <c r="CD301" t="str">
        <v xml:space="preserve">0 | </v>
      </c>
      <c r="CE301" t="str">
        <v xml:space="preserve">0 | </v>
      </c>
      <c r="CF301" t="str">
        <v xml:space="preserve">0 | </v>
      </c>
      <c r="CG301" t="str">
        <v xml:space="preserve">0 | </v>
      </c>
      <c r="CH301" t="str">
        <v xml:space="preserve">0 | </v>
      </c>
      <c r="CI301" t="str">
        <v xml:space="preserve">0 | </v>
      </c>
      <c r="CJ301" t="str">
        <v xml:space="preserve">0 | </v>
      </c>
      <c r="CK301" t="str">
        <v xml:space="preserve">0 | </v>
      </c>
      <c r="CL301" t="str">
        <v xml:space="preserve">0 | </v>
      </c>
      <c r="CM301" t="str">
        <v xml:space="preserve">0 | </v>
      </c>
      <c r="CN301" t="str">
        <v xml:space="preserve">0 | </v>
      </c>
      <c r="CO301" t="str">
        <v xml:space="preserve">0 | </v>
      </c>
      <c r="CP301" t="str">
        <v xml:space="preserve">0 | </v>
      </c>
      <c r="CQ301" t="str">
        <v xml:space="preserve">0 | </v>
      </c>
      <c r="CR301" t="str">
        <v xml:space="preserve">0 | </v>
      </c>
      <c r="CS301" t="str">
        <v xml:space="preserve">0 | </v>
      </c>
      <c r="CT301" t="str">
        <v xml:space="preserve">0 | </v>
      </c>
      <c r="CU301" t="str">
        <v xml:space="preserve">0 | </v>
      </c>
      <c r="CV301" t="str">
        <v xml:space="preserve">0 | </v>
      </c>
      <c r="CW301" t="str">
        <v xml:space="preserve">0 | </v>
      </c>
      <c r="CX301" t="str">
        <v xml:space="preserve">0 | </v>
      </c>
      <c r="DQ301" cm="1">
        <f t="array" ref="DQ301:HM301">TRANSPOSE(_xlfn._xlws.SORT(_xlfn._xlws.FILTER(initialConditions[initial_conditions_level],initialConditions[experiment_ID]=A301)))</f>
        <v>0</v>
      </c>
      <c r="DR301">
        <v>0</v>
      </c>
      <c r="DS301">
        <v>0</v>
      </c>
      <c r="DT301">
        <v>0</v>
      </c>
      <c r="DU301">
        <v>0</v>
      </c>
      <c r="DV301">
        <v>0</v>
      </c>
      <c r="DW301">
        <v>0</v>
      </c>
      <c r="DX301">
        <v>0</v>
      </c>
      <c r="DY301">
        <v>0</v>
      </c>
      <c r="DZ301">
        <v>0</v>
      </c>
      <c r="EA301">
        <v>0</v>
      </c>
      <c r="EB301">
        <v>0</v>
      </c>
      <c r="EC301">
        <v>0</v>
      </c>
      <c r="ED301">
        <v>0</v>
      </c>
      <c r="EE301">
        <v>0</v>
      </c>
      <c r="EF301">
        <v>0</v>
      </c>
      <c r="EG301">
        <v>0</v>
      </c>
      <c r="EH301">
        <v>0</v>
      </c>
      <c r="EI301">
        <v>0</v>
      </c>
      <c r="EJ301">
        <v>0</v>
      </c>
      <c r="EK301">
        <v>0</v>
      </c>
      <c r="EL301">
        <v>0</v>
      </c>
      <c r="EM301">
        <v>0</v>
      </c>
      <c r="EN301">
        <v>0</v>
      </c>
      <c r="EO301">
        <v>0</v>
      </c>
      <c r="EP301">
        <v>0</v>
      </c>
      <c r="EQ301">
        <v>0</v>
      </c>
      <c r="ER301">
        <v>0</v>
      </c>
      <c r="ES301">
        <v>0</v>
      </c>
      <c r="ET301">
        <v>0</v>
      </c>
      <c r="EU301">
        <v>0</v>
      </c>
      <c r="EV301">
        <v>0</v>
      </c>
      <c r="EW301">
        <v>0</v>
      </c>
      <c r="EX301">
        <v>0</v>
      </c>
      <c r="EY301">
        <v>0</v>
      </c>
      <c r="EZ301">
        <v>0</v>
      </c>
      <c r="FA301">
        <v>0</v>
      </c>
      <c r="FB301">
        <v>0</v>
      </c>
      <c r="FC301">
        <v>0</v>
      </c>
      <c r="FD301">
        <v>0</v>
      </c>
      <c r="FE301">
        <v>0</v>
      </c>
      <c r="FF301">
        <v>0</v>
      </c>
      <c r="FG301">
        <v>0</v>
      </c>
      <c r="FH301">
        <v>0</v>
      </c>
      <c r="FI301">
        <v>0</v>
      </c>
      <c r="FJ301">
        <v>0</v>
      </c>
      <c r="FK301">
        <v>0</v>
      </c>
      <c r="FL301">
        <v>0</v>
      </c>
      <c r="FM301">
        <v>0</v>
      </c>
      <c r="FN301">
        <v>0</v>
      </c>
      <c r="FO301">
        <v>0</v>
      </c>
      <c r="FP301">
        <v>0</v>
      </c>
      <c r="FQ301">
        <v>0</v>
      </c>
      <c r="FR301">
        <v>0</v>
      </c>
      <c r="FS301">
        <v>0</v>
      </c>
      <c r="FT301">
        <v>0</v>
      </c>
      <c r="FU301">
        <v>0</v>
      </c>
      <c r="FV301">
        <v>0</v>
      </c>
      <c r="FW301">
        <v>0</v>
      </c>
      <c r="FX301">
        <v>0</v>
      </c>
      <c r="FY301">
        <v>0</v>
      </c>
      <c r="FZ301">
        <v>0</v>
      </c>
      <c r="GA301">
        <v>0</v>
      </c>
      <c r="GB301">
        <v>0</v>
      </c>
      <c r="GC301">
        <v>0</v>
      </c>
      <c r="GD301">
        <v>0</v>
      </c>
      <c r="GE301">
        <v>0</v>
      </c>
      <c r="GF301">
        <v>0</v>
      </c>
      <c r="GG301">
        <v>0</v>
      </c>
      <c r="GH301">
        <v>0</v>
      </c>
      <c r="GI301">
        <v>0</v>
      </c>
      <c r="GJ301">
        <v>0</v>
      </c>
      <c r="GK301">
        <v>0</v>
      </c>
      <c r="GL301">
        <v>0</v>
      </c>
      <c r="GM301">
        <v>0</v>
      </c>
      <c r="GN301">
        <v>0</v>
      </c>
      <c r="GO301">
        <v>0</v>
      </c>
      <c r="GP301">
        <v>0</v>
      </c>
      <c r="GQ301">
        <v>0</v>
      </c>
      <c r="GR301">
        <v>0</v>
      </c>
      <c r="GS301">
        <v>0</v>
      </c>
      <c r="GT301">
        <v>0</v>
      </c>
      <c r="GU301">
        <v>0</v>
      </c>
      <c r="GV301">
        <v>0</v>
      </c>
      <c r="GW301">
        <v>0</v>
      </c>
      <c r="GX301">
        <v>0</v>
      </c>
      <c r="GY301">
        <v>0</v>
      </c>
      <c r="GZ301">
        <v>0</v>
      </c>
      <c r="HA301">
        <v>0</v>
      </c>
      <c r="HB301">
        <v>0</v>
      </c>
      <c r="HC301">
        <v>0</v>
      </c>
      <c r="HD301">
        <v>0</v>
      </c>
      <c r="HE301">
        <v>0</v>
      </c>
      <c r="HF301">
        <v>0</v>
      </c>
      <c r="HG301">
        <v>0</v>
      </c>
      <c r="HH301">
        <v>0</v>
      </c>
      <c r="HI301">
        <v>0</v>
      </c>
      <c r="HJ301">
        <v>0</v>
      </c>
      <c r="HK301">
        <v>0</v>
      </c>
      <c r="HL301">
        <v>0</v>
      </c>
      <c r="HM301" t="str">
        <v/>
      </c>
    </row>
    <row r="302" spans="2:221" x14ac:dyDescent="0.35">
      <c r="B302" t="str" cm="1">
        <f t="array" ref="B302:CX302">TRANSPOSE(_xlfn._xlws.SORT(_xlfn._xlws.FILTER(initialConditions[initial_conditions_level]&amp;" | "&amp;initialConditions[initial_conditions_name],initialConditions[experiment_ID]=A302)))</f>
        <v xml:space="preserve"> | </v>
      </c>
      <c r="C302" t="str">
        <v xml:space="preserve">0 | </v>
      </c>
      <c r="D302" t="str">
        <v xml:space="preserve">0 | </v>
      </c>
      <c r="E302" t="str">
        <v xml:space="preserve">0 | </v>
      </c>
      <c r="F302" t="str">
        <v xml:space="preserve">0 | </v>
      </c>
      <c r="G302" t="str">
        <v xml:space="preserve">0 | </v>
      </c>
      <c r="H302" t="str">
        <v xml:space="preserve">0 | </v>
      </c>
      <c r="I302" t="str">
        <v xml:space="preserve">0 | </v>
      </c>
      <c r="J302" t="str">
        <v xml:space="preserve">0 | </v>
      </c>
      <c r="K302" t="str">
        <v xml:space="preserve">0 | </v>
      </c>
      <c r="L302" t="str">
        <v xml:space="preserve">0 | </v>
      </c>
      <c r="M302" t="str">
        <v xml:space="preserve">0 | </v>
      </c>
      <c r="N302" t="str">
        <v xml:space="preserve">0 | </v>
      </c>
      <c r="O302" t="str">
        <v xml:space="preserve">0 | </v>
      </c>
      <c r="P302" t="str">
        <v xml:space="preserve">0 | </v>
      </c>
      <c r="Q302" t="str">
        <v xml:space="preserve">0 | </v>
      </c>
      <c r="R302" t="str">
        <v xml:space="preserve">0 | </v>
      </c>
      <c r="S302" t="str">
        <v xml:space="preserve">0 | </v>
      </c>
      <c r="T302" t="str">
        <v xml:space="preserve">0 | </v>
      </c>
      <c r="U302" t="str">
        <v xml:space="preserve">0 | </v>
      </c>
      <c r="V302" t="str">
        <v xml:space="preserve">0 | </v>
      </c>
      <c r="W302" t="str">
        <v xml:space="preserve">0 | </v>
      </c>
      <c r="X302" t="str">
        <v xml:space="preserve">0 | </v>
      </c>
      <c r="Y302" t="str">
        <v xml:space="preserve">0 | </v>
      </c>
      <c r="Z302" t="str">
        <v xml:space="preserve">0 | </v>
      </c>
      <c r="AA302" t="str">
        <v xml:space="preserve">0 | </v>
      </c>
      <c r="AB302" t="str">
        <v xml:space="preserve">0 | </v>
      </c>
      <c r="AC302" t="str">
        <v xml:space="preserve">0 | </v>
      </c>
      <c r="AD302" t="str">
        <v xml:space="preserve">0 | </v>
      </c>
      <c r="AE302" t="str">
        <v xml:space="preserve">0 | </v>
      </c>
      <c r="AF302" t="str">
        <v xml:space="preserve">0 | </v>
      </c>
      <c r="AG302" t="str">
        <v xml:space="preserve">0 | </v>
      </c>
      <c r="AH302" t="str">
        <v xml:space="preserve">0 | </v>
      </c>
      <c r="AI302" t="str">
        <v xml:space="preserve">0 | </v>
      </c>
      <c r="AJ302" t="str">
        <v xml:space="preserve">0 | </v>
      </c>
      <c r="AK302" t="str">
        <v xml:space="preserve">0 | </v>
      </c>
      <c r="AL302" t="str">
        <v xml:space="preserve">0 | </v>
      </c>
      <c r="AM302" t="str">
        <v xml:space="preserve">0 | </v>
      </c>
      <c r="AN302" t="str">
        <v xml:space="preserve">0 | </v>
      </c>
      <c r="AO302" t="str">
        <v xml:space="preserve">0 | </v>
      </c>
      <c r="AP302" t="str">
        <v xml:space="preserve">0 | </v>
      </c>
      <c r="AQ302" t="str">
        <v xml:space="preserve">0 | </v>
      </c>
      <c r="AR302" t="str">
        <v xml:space="preserve">0 | </v>
      </c>
      <c r="AS302" t="str">
        <v xml:space="preserve">0 | </v>
      </c>
      <c r="AT302" t="str">
        <v xml:space="preserve">0 | </v>
      </c>
      <c r="AU302" t="str">
        <v xml:space="preserve">0 | </v>
      </c>
      <c r="AV302" t="str">
        <v xml:space="preserve">0 | </v>
      </c>
      <c r="AW302" t="str">
        <v xml:space="preserve">0 | </v>
      </c>
      <c r="AX302" t="str">
        <v xml:space="preserve">0 | </v>
      </c>
      <c r="AY302" t="str">
        <v xml:space="preserve">0 | </v>
      </c>
      <c r="AZ302" t="str">
        <v xml:space="preserve">0 | </v>
      </c>
      <c r="BA302" t="str">
        <v xml:space="preserve">0 | </v>
      </c>
      <c r="BB302" t="str">
        <v xml:space="preserve">0 | </v>
      </c>
      <c r="BC302" t="str">
        <v xml:space="preserve">0 | </v>
      </c>
      <c r="BD302" t="str">
        <v xml:space="preserve">0 | </v>
      </c>
      <c r="BE302" t="str">
        <v xml:space="preserve">0 | </v>
      </c>
      <c r="BF302" t="str">
        <v xml:space="preserve">0 | </v>
      </c>
      <c r="BG302" t="str">
        <v xml:space="preserve">0 | </v>
      </c>
      <c r="BH302" t="str">
        <v xml:space="preserve">0 | </v>
      </c>
      <c r="BI302" t="str">
        <v xml:space="preserve">0 | </v>
      </c>
      <c r="BJ302" t="str">
        <v xml:space="preserve">0 | </v>
      </c>
      <c r="BK302" t="str">
        <v xml:space="preserve">0 | </v>
      </c>
      <c r="BL302" t="str">
        <v xml:space="preserve">0 | </v>
      </c>
      <c r="BM302" t="str">
        <v xml:space="preserve">0 | </v>
      </c>
      <c r="BN302" t="str">
        <v xml:space="preserve">0 | </v>
      </c>
      <c r="BO302" t="str">
        <v xml:space="preserve">0 | </v>
      </c>
      <c r="BP302" t="str">
        <v xml:space="preserve">0 | </v>
      </c>
      <c r="BQ302" t="str">
        <v xml:space="preserve">0 | </v>
      </c>
      <c r="BR302" t="str">
        <v xml:space="preserve">0 | </v>
      </c>
      <c r="BS302" t="str">
        <v xml:space="preserve">0 | </v>
      </c>
      <c r="BT302" t="str">
        <v xml:space="preserve">0 | </v>
      </c>
      <c r="BU302" t="str">
        <v xml:space="preserve">0 | </v>
      </c>
      <c r="BV302" t="str">
        <v xml:space="preserve">0 | </v>
      </c>
      <c r="BW302" t="str">
        <v xml:space="preserve">0 | </v>
      </c>
      <c r="BX302" t="str">
        <v xml:space="preserve">0 | </v>
      </c>
      <c r="BY302" t="str">
        <v xml:space="preserve">0 | </v>
      </c>
      <c r="BZ302" t="str">
        <v xml:space="preserve">0 | </v>
      </c>
      <c r="CA302" t="str">
        <v xml:space="preserve">0 | </v>
      </c>
      <c r="CB302" t="str">
        <v xml:space="preserve">0 | </v>
      </c>
      <c r="CC302" t="str">
        <v xml:space="preserve">0 | </v>
      </c>
      <c r="CD302" t="str">
        <v xml:space="preserve">0 | </v>
      </c>
      <c r="CE302" t="str">
        <v xml:space="preserve">0 | </v>
      </c>
      <c r="CF302" t="str">
        <v xml:space="preserve">0 | </v>
      </c>
      <c r="CG302" t="str">
        <v xml:space="preserve">0 | </v>
      </c>
      <c r="CH302" t="str">
        <v xml:space="preserve">0 | </v>
      </c>
      <c r="CI302" t="str">
        <v xml:space="preserve">0 | </v>
      </c>
      <c r="CJ302" t="str">
        <v xml:space="preserve">0 | </v>
      </c>
      <c r="CK302" t="str">
        <v xml:space="preserve">0 | </v>
      </c>
      <c r="CL302" t="str">
        <v xml:space="preserve">0 | </v>
      </c>
      <c r="CM302" t="str">
        <v xml:space="preserve">0 | </v>
      </c>
      <c r="CN302" t="str">
        <v xml:space="preserve">0 | </v>
      </c>
      <c r="CO302" t="str">
        <v xml:space="preserve">0 | </v>
      </c>
      <c r="CP302" t="str">
        <v xml:space="preserve">0 | </v>
      </c>
      <c r="CQ302" t="str">
        <v xml:space="preserve">0 | </v>
      </c>
      <c r="CR302" t="str">
        <v xml:space="preserve">0 | </v>
      </c>
      <c r="CS302" t="str">
        <v xml:space="preserve">0 | </v>
      </c>
      <c r="CT302" t="str">
        <v xml:space="preserve">0 | </v>
      </c>
      <c r="CU302" t="str">
        <v xml:space="preserve">0 | </v>
      </c>
      <c r="CV302" t="str">
        <v xml:space="preserve">0 | </v>
      </c>
      <c r="CW302" t="str">
        <v xml:space="preserve">0 | </v>
      </c>
      <c r="CX302" t="str">
        <v xml:space="preserve">0 | </v>
      </c>
      <c r="DQ302" cm="1">
        <f t="array" ref="DQ302:HM302">TRANSPOSE(_xlfn._xlws.SORT(_xlfn._xlws.FILTER(initialConditions[initial_conditions_level],initialConditions[experiment_ID]=A302)))</f>
        <v>0</v>
      </c>
      <c r="DR302">
        <v>0</v>
      </c>
      <c r="DS302">
        <v>0</v>
      </c>
      <c r="DT302">
        <v>0</v>
      </c>
      <c r="DU302">
        <v>0</v>
      </c>
      <c r="DV302">
        <v>0</v>
      </c>
      <c r="DW302">
        <v>0</v>
      </c>
      <c r="DX302">
        <v>0</v>
      </c>
      <c r="DY302">
        <v>0</v>
      </c>
      <c r="DZ302">
        <v>0</v>
      </c>
      <c r="EA302">
        <v>0</v>
      </c>
      <c r="EB302">
        <v>0</v>
      </c>
      <c r="EC302">
        <v>0</v>
      </c>
      <c r="ED302">
        <v>0</v>
      </c>
      <c r="EE302">
        <v>0</v>
      </c>
      <c r="EF302">
        <v>0</v>
      </c>
      <c r="EG302">
        <v>0</v>
      </c>
      <c r="EH302">
        <v>0</v>
      </c>
      <c r="EI302">
        <v>0</v>
      </c>
      <c r="EJ302">
        <v>0</v>
      </c>
      <c r="EK302">
        <v>0</v>
      </c>
      <c r="EL302">
        <v>0</v>
      </c>
      <c r="EM302">
        <v>0</v>
      </c>
      <c r="EN302">
        <v>0</v>
      </c>
      <c r="EO302">
        <v>0</v>
      </c>
      <c r="EP302">
        <v>0</v>
      </c>
      <c r="EQ302">
        <v>0</v>
      </c>
      <c r="ER302">
        <v>0</v>
      </c>
      <c r="ES302">
        <v>0</v>
      </c>
      <c r="ET302">
        <v>0</v>
      </c>
      <c r="EU302">
        <v>0</v>
      </c>
      <c r="EV302">
        <v>0</v>
      </c>
      <c r="EW302">
        <v>0</v>
      </c>
      <c r="EX302">
        <v>0</v>
      </c>
      <c r="EY302">
        <v>0</v>
      </c>
      <c r="EZ302">
        <v>0</v>
      </c>
      <c r="FA302">
        <v>0</v>
      </c>
      <c r="FB302">
        <v>0</v>
      </c>
      <c r="FC302">
        <v>0</v>
      </c>
      <c r="FD302">
        <v>0</v>
      </c>
      <c r="FE302">
        <v>0</v>
      </c>
      <c r="FF302">
        <v>0</v>
      </c>
      <c r="FG302">
        <v>0</v>
      </c>
      <c r="FH302">
        <v>0</v>
      </c>
      <c r="FI302">
        <v>0</v>
      </c>
      <c r="FJ302">
        <v>0</v>
      </c>
      <c r="FK302">
        <v>0</v>
      </c>
      <c r="FL302">
        <v>0</v>
      </c>
      <c r="FM302">
        <v>0</v>
      </c>
      <c r="FN302">
        <v>0</v>
      </c>
      <c r="FO302">
        <v>0</v>
      </c>
      <c r="FP302">
        <v>0</v>
      </c>
      <c r="FQ302">
        <v>0</v>
      </c>
      <c r="FR302">
        <v>0</v>
      </c>
      <c r="FS302">
        <v>0</v>
      </c>
      <c r="FT302">
        <v>0</v>
      </c>
      <c r="FU302">
        <v>0</v>
      </c>
      <c r="FV302">
        <v>0</v>
      </c>
      <c r="FW302">
        <v>0</v>
      </c>
      <c r="FX302">
        <v>0</v>
      </c>
      <c r="FY302">
        <v>0</v>
      </c>
      <c r="FZ302">
        <v>0</v>
      </c>
      <c r="GA302">
        <v>0</v>
      </c>
      <c r="GB302">
        <v>0</v>
      </c>
      <c r="GC302">
        <v>0</v>
      </c>
      <c r="GD302">
        <v>0</v>
      </c>
      <c r="GE302">
        <v>0</v>
      </c>
      <c r="GF302">
        <v>0</v>
      </c>
      <c r="GG302">
        <v>0</v>
      </c>
      <c r="GH302">
        <v>0</v>
      </c>
      <c r="GI302">
        <v>0</v>
      </c>
      <c r="GJ302">
        <v>0</v>
      </c>
      <c r="GK302">
        <v>0</v>
      </c>
      <c r="GL302">
        <v>0</v>
      </c>
      <c r="GM302">
        <v>0</v>
      </c>
      <c r="GN302">
        <v>0</v>
      </c>
      <c r="GO302">
        <v>0</v>
      </c>
      <c r="GP302">
        <v>0</v>
      </c>
      <c r="GQ302">
        <v>0</v>
      </c>
      <c r="GR302">
        <v>0</v>
      </c>
      <c r="GS302">
        <v>0</v>
      </c>
      <c r="GT302">
        <v>0</v>
      </c>
      <c r="GU302">
        <v>0</v>
      </c>
      <c r="GV302">
        <v>0</v>
      </c>
      <c r="GW302">
        <v>0</v>
      </c>
      <c r="GX302">
        <v>0</v>
      </c>
      <c r="GY302">
        <v>0</v>
      </c>
      <c r="GZ302">
        <v>0</v>
      </c>
      <c r="HA302">
        <v>0</v>
      </c>
      <c r="HB302">
        <v>0</v>
      </c>
      <c r="HC302">
        <v>0</v>
      </c>
      <c r="HD302">
        <v>0</v>
      </c>
      <c r="HE302">
        <v>0</v>
      </c>
      <c r="HF302">
        <v>0</v>
      </c>
      <c r="HG302">
        <v>0</v>
      </c>
      <c r="HH302">
        <v>0</v>
      </c>
      <c r="HI302">
        <v>0</v>
      </c>
      <c r="HJ302">
        <v>0</v>
      </c>
      <c r="HK302">
        <v>0</v>
      </c>
      <c r="HL302">
        <v>0</v>
      </c>
      <c r="HM302" t="str">
        <v/>
      </c>
    </row>
    <row r="303" spans="2:221" x14ac:dyDescent="0.35">
      <c r="B303" t="str" cm="1">
        <f t="array" ref="B303:CX303">TRANSPOSE(_xlfn._xlws.SORT(_xlfn._xlws.FILTER(initialConditions[initial_conditions_level]&amp;" | "&amp;initialConditions[initial_conditions_name],initialConditions[experiment_ID]=A303)))</f>
        <v xml:space="preserve"> | </v>
      </c>
      <c r="C303" t="str">
        <v xml:space="preserve">0 | </v>
      </c>
      <c r="D303" t="str">
        <v xml:space="preserve">0 | </v>
      </c>
      <c r="E303" t="str">
        <v xml:space="preserve">0 | </v>
      </c>
      <c r="F303" t="str">
        <v xml:space="preserve">0 | </v>
      </c>
      <c r="G303" t="str">
        <v xml:space="preserve">0 | </v>
      </c>
      <c r="H303" t="str">
        <v xml:space="preserve">0 | </v>
      </c>
      <c r="I303" t="str">
        <v xml:space="preserve">0 | </v>
      </c>
      <c r="J303" t="str">
        <v xml:space="preserve">0 | </v>
      </c>
      <c r="K303" t="str">
        <v xml:space="preserve">0 | </v>
      </c>
      <c r="L303" t="str">
        <v xml:space="preserve">0 | </v>
      </c>
      <c r="M303" t="str">
        <v xml:space="preserve">0 | </v>
      </c>
      <c r="N303" t="str">
        <v xml:space="preserve">0 | </v>
      </c>
      <c r="O303" t="str">
        <v xml:space="preserve">0 | </v>
      </c>
      <c r="P303" t="str">
        <v xml:space="preserve">0 | </v>
      </c>
      <c r="Q303" t="str">
        <v xml:space="preserve">0 | </v>
      </c>
      <c r="R303" t="str">
        <v xml:space="preserve">0 | </v>
      </c>
      <c r="S303" t="str">
        <v xml:space="preserve">0 | </v>
      </c>
      <c r="T303" t="str">
        <v xml:space="preserve">0 | </v>
      </c>
      <c r="U303" t="str">
        <v xml:space="preserve">0 | </v>
      </c>
      <c r="V303" t="str">
        <v xml:space="preserve">0 | </v>
      </c>
      <c r="W303" t="str">
        <v xml:space="preserve">0 | </v>
      </c>
      <c r="X303" t="str">
        <v xml:space="preserve">0 | </v>
      </c>
      <c r="Y303" t="str">
        <v xml:space="preserve">0 | </v>
      </c>
      <c r="Z303" t="str">
        <v xml:space="preserve">0 | </v>
      </c>
      <c r="AA303" t="str">
        <v xml:space="preserve">0 | </v>
      </c>
      <c r="AB303" t="str">
        <v xml:space="preserve">0 | </v>
      </c>
      <c r="AC303" t="str">
        <v xml:space="preserve">0 | </v>
      </c>
      <c r="AD303" t="str">
        <v xml:space="preserve">0 | </v>
      </c>
      <c r="AE303" t="str">
        <v xml:space="preserve">0 | </v>
      </c>
      <c r="AF303" t="str">
        <v xml:space="preserve">0 | </v>
      </c>
      <c r="AG303" t="str">
        <v xml:space="preserve">0 | </v>
      </c>
      <c r="AH303" t="str">
        <v xml:space="preserve">0 | </v>
      </c>
      <c r="AI303" t="str">
        <v xml:space="preserve">0 | </v>
      </c>
      <c r="AJ303" t="str">
        <v xml:space="preserve">0 | </v>
      </c>
      <c r="AK303" t="str">
        <v xml:space="preserve">0 | </v>
      </c>
      <c r="AL303" t="str">
        <v xml:space="preserve">0 | </v>
      </c>
      <c r="AM303" t="str">
        <v xml:space="preserve">0 | </v>
      </c>
      <c r="AN303" t="str">
        <v xml:space="preserve">0 | </v>
      </c>
      <c r="AO303" t="str">
        <v xml:space="preserve">0 | </v>
      </c>
      <c r="AP303" t="str">
        <v xml:space="preserve">0 | </v>
      </c>
      <c r="AQ303" t="str">
        <v xml:space="preserve">0 | </v>
      </c>
      <c r="AR303" t="str">
        <v xml:space="preserve">0 | </v>
      </c>
      <c r="AS303" t="str">
        <v xml:space="preserve">0 | </v>
      </c>
      <c r="AT303" t="str">
        <v xml:space="preserve">0 | </v>
      </c>
      <c r="AU303" t="str">
        <v xml:space="preserve">0 | </v>
      </c>
      <c r="AV303" t="str">
        <v xml:space="preserve">0 | </v>
      </c>
      <c r="AW303" t="str">
        <v xml:space="preserve">0 | </v>
      </c>
      <c r="AX303" t="str">
        <v xml:space="preserve">0 | </v>
      </c>
      <c r="AY303" t="str">
        <v xml:space="preserve">0 | </v>
      </c>
      <c r="AZ303" t="str">
        <v xml:space="preserve">0 | </v>
      </c>
      <c r="BA303" t="str">
        <v xml:space="preserve">0 | </v>
      </c>
      <c r="BB303" t="str">
        <v xml:space="preserve">0 | </v>
      </c>
      <c r="BC303" t="str">
        <v xml:space="preserve">0 | </v>
      </c>
      <c r="BD303" t="str">
        <v xml:space="preserve">0 | </v>
      </c>
      <c r="BE303" t="str">
        <v xml:space="preserve">0 | </v>
      </c>
      <c r="BF303" t="str">
        <v xml:space="preserve">0 | </v>
      </c>
      <c r="BG303" t="str">
        <v xml:space="preserve">0 | </v>
      </c>
      <c r="BH303" t="str">
        <v xml:space="preserve">0 | </v>
      </c>
      <c r="BI303" t="str">
        <v xml:space="preserve">0 | </v>
      </c>
      <c r="BJ303" t="str">
        <v xml:space="preserve">0 | </v>
      </c>
      <c r="BK303" t="str">
        <v xml:space="preserve">0 | </v>
      </c>
      <c r="BL303" t="str">
        <v xml:space="preserve">0 | </v>
      </c>
      <c r="BM303" t="str">
        <v xml:space="preserve">0 | </v>
      </c>
      <c r="BN303" t="str">
        <v xml:space="preserve">0 | </v>
      </c>
      <c r="BO303" t="str">
        <v xml:space="preserve">0 | </v>
      </c>
      <c r="BP303" t="str">
        <v xml:space="preserve">0 | </v>
      </c>
      <c r="BQ303" t="str">
        <v xml:space="preserve">0 | </v>
      </c>
      <c r="BR303" t="str">
        <v xml:space="preserve">0 | </v>
      </c>
      <c r="BS303" t="str">
        <v xml:space="preserve">0 | </v>
      </c>
      <c r="BT303" t="str">
        <v xml:space="preserve">0 | </v>
      </c>
      <c r="BU303" t="str">
        <v xml:space="preserve">0 | </v>
      </c>
      <c r="BV303" t="str">
        <v xml:space="preserve">0 | </v>
      </c>
      <c r="BW303" t="str">
        <v xml:space="preserve">0 | </v>
      </c>
      <c r="BX303" t="str">
        <v xml:space="preserve">0 | </v>
      </c>
      <c r="BY303" t="str">
        <v xml:space="preserve">0 | </v>
      </c>
      <c r="BZ303" t="str">
        <v xml:space="preserve">0 | </v>
      </c>
      <c r="CA303" t="str">
        <v xml:space="preserve">0 | </v>
      </c>
      <c r="CB303" t="str">
        <v xml:space="preserve">0 | </v>
      </c>
      <c r="CC303" t="str">
        <v xml:space="preserve">0 | </v>
      </c>
      <c r="CD303" t="str">
        <v xml:space="preserve">0 | </v>
      </c>
      <c r="CE303" t="str">
        <v xml:space="preserve">0 | </v>
      </c>
      <c r="CF303" t="str">
        <v xml:space="preserve">0 | </v>
      </c>
      <c r="CG303" t="str">
        <v xml:space="preserve">0 | </v>
      </c>
      <c r="CH303" t="str">
        <v xml:space="preserve">0 | </v>
      </c>
      <c r="CI303" t="str">
        <v xml:space="preserve">0 | </v>
      </c>
      <c r="CJ303" t="str">
        <v xml:space="preserve">0 | </v>
      </c>
      <c r="CK303" t="str">
        <v xml:space="preserve">0 | </v>
      </c>
      <c r="CL303" t="str">
        <v xml:space="preserve">0 | </v>
      </c>
      <c r="CM303" t="str">
        <v xml:space="preserve">0 | </v>
      </c>
      <c r="CN303" t="str">
        <v xml:space="preserve">0 | </v>
      </c>
      <c r="CO303" t="str">
        <v xml:space="preserve">0 | </v>
      </c>
      <c r="CP303" t="str">
        <v xml:space="preserve">0 | </v>
      </c>
      <c r="CQ303" t="str">
        <v xml:space="preserve">0 | </v>
      </c>
      <c r="CR303" t="str">
        <v xml:space="preserve">0 | </v>
      </c>
      <c r="CS303" t="str">
        <v xml:space="preserve">0 | </v>
      </c>
      <c r="CT303" t="str">
        <v xml:space="preserve">0 | </v>
      </c>
      <c r="CU303" t="str">
        <v xml:space="preserve">0 | </v>
      </c>
      <c r="CV303" t="str">
        <v xml:space="preserve">0 | </v>
      </c>
      <c r="CW303" t="str">
        <v xml:space="preserve">0 | </v>
      </c>
      <c r="CX303" t="str">
        <v xml:space="preserve">0 | </v>
      </c>
      <c r="DQ303" cm="1">
        <f t="array" ref="DQ303:HM303">TRANSPOSE(_xlfn._xlws.SORT(_xlfn._xlws.FILTER(initialConditions[initial_conditions_level],initialConditions[experiment_ID]=A303)))</f>
        <v>0</v>
      </c>
      <c r="DR303">
        <v>0</v>
      </c>
      <c r="DS303">
        <v>0</v>
      </c>
      <c r="DT303">
        <v>0</v>
      </c>
      <c r="DU303">
        <v>0</v>
      </c>
      <c r="DV303">
        <v>0</v>
      </c>
      <c r="DW303">
        <v>0</v>
      </c>
      <c r="DX303">
        <v>0</v>
      </c>
      <c r="DY303">
        <v>0</v>
      </c>
      <c r="DZ303">
        <v>0</v>
      </c>
      <c r="EA303">
        <v>0</v>
      </c>
      <c r="EB303">
        <v>0</v>
      </c>
      <c r="EC303">
        <v>0</v>
      </c>
      <c r="ED303">
        <v>0</v>
      </c>
      <c r="EE303">
        <v>0</v>
      </c>
      <c r="EF303">
        <v>0</v>
      </c>
      <c r="EG303">
        <v>0</v>
      </c>
      <c r="EH303">
        <v>0</v>
      </c>
      <c r="EI303">
        <v>0</v>
      </c>
      <c r="EJ303">
        <v>0</v>
      </c>
      <c r="EK303">
        <v>0</v>
      </c>
      <c r="EL303">
        <v>0</v>
      </c>
      <c r="EM303">
        <v>0</v>
      </c>
      <c r="EN303">
        <v>0</v>
      </c>
      <c r="EO303">
        <v>0</v>
      </c>
      <c r="EP303">
        <v>0</v>
      </c>
      <c r="EQ303">
        <v>0</v>
      </c>
      <c r="ER303">
        <v>0</v>
      </c>
      <c r="ES303">
        <v>0</v>
      </c>
      <c r="ET303">
        <v>0</v>
      </c>
      <c r="EU303">
        <v>0</v>
      </c>
      <c r="EV303">
        <v>0</v>
      </c>
      <c r="EW303">
        <v>0</v>
      </c>
      <c r="EX303">
        <v>0</v>
      </c>
      <c r="EY303">
        <v>0</v>
      </c>
      <c r="EZ303">
        <v>0</v>
      </c>
      <c r="FA303">
        <v>0</v>
      </c>
      <c r="FB303">
        <v>0</v>
      </c>
      <c r="FC303">
        <v>0</v>
      </c>
      <c r="FD303">
        <v>0</v>
      </c>
      <c r="FE303">
        <v>0</v>
      </c>
      <c r="FF303">
        <v>0</v>
      </c>
      <c r="FG303">
        <v>0</v>
      </c>
      <c r="FH303">
        <v>0</v>
      </c>
      <c r="FI303">
        <v>0</v>
      </c>
      <c r="FJ303">
        <v>0</v>
      </c>
      <c r="FK303">
        <v>0</v>
      </c>
      <c r="FL303">
        <v>0</v>
      </c>
      <c r="FM303">
        <v>0</v>
      </c>
      <c r="FN303">
        <v>0</v>
      </c>
      <c r="FO303">
        <v>0</v>
      </c>
      <c r="FP303">
        <v>0</v>
      </c>
      <c r="FQ303">
        <v>0</v>
      </c>
      <c r="FR303">
        <v>0</v>
      </c>
      <c r="FS303">
        <v>0</v>
      </c>
      <c r="FT303">
        <v>0</v>
      </c>
      <c r="FU303">
        <v>0</v>
      </c>
      <c r="FV303">
        <v>0</v>
      </c>
      <c r="FW303">
        <v>0</v>
      </c>
      <c r="FX303">
        <v>0</v>
      </c>
      <c r="FY303">
        <v>0</v>
      </c>
      <c r="FZ303">
        <v>0</v>
      </c>
      <c r="GA303">
        <v>0</v>
      </c>
      <c r="GB303">
        <v>0</v>
      </c>
      <c r="GC303">
        <v>0</v>
      </c>
      <c r="GD303">
        <v>0</v>
      </c>
      <c r="GE303">
        <v>0</v>
      </c>
      <c r="GF303">
        <v>0</v>
      </c>
      <c r="GG303">
        <v>0</v>
      </c>
      <c r="GH303">
        <v>0</v>
      </c>
      <c r="GI303">
        <v>0</v>
      </c>
      <c r="GJ303">
        <v>0</v>
      </c>
      <c r="GK303">
        <v>0</v>
      </c>
      <c r="GL303">
        <v>0</v>
      </c>
      <c r="GM303">
        <v>0</v>
      </c>
      <c r="GN303">
        <v>0</v>
      </c>
      <c r="GO303">
        <v>0</v>
      </c>
      <c r="GP303">
        <v>0</v>
      </c>
      <c r="GQ303">
        <v>0</v>
      </c>
      <c r="GR303">
        <v>0</v>
      </c>
      <c r="GS303">
        <v>0</v>
      </c>
      <c r="GT303">
        <v>0</v>
      </c>
      <c r="GU303">
        <v>0</v>
      </c>
      <c r="GV303">
        <v>0</v>
      </c>
      <c r="GW303">
        <v>0</v>
      </c>
      <c r="GX303">
        <v>0</v>
      </c>
      <c r="GY303">
        <v>0</v>
      </c>
      <c r="GZ303">
        <v>0</v>
      </c>
      <c r="HA303">
        <v>0</v>
      </c>
      <c r="HB303">
        <v>0</v>
      </c>
      <c r="HC303">
        <v>0</v>
      </c>
      <c r="HD303">
        <v>0</v>
      </c>
      <c r="HE303">
        <v>0</v>
      </c>
      <c r="HF303">
        <v>0</v>
      </c>
      <c r="HG303">
        <v>0</v>
      </c>
      <c r="HH303">
        <v>0</v>
      </c>
      <c r="HI303">
        <v>0</v>
      </c>
      <c r="HJ303">
        <v>0</v>
      </c>
      <c r="HK303">
        <v>0</v>
      </c>
      <c r="HL303">
        <v>0</v>
      </c>
      <c r="HM303" t="str">
        <v/>
      </c>
    </row>
    <row r="304" spans="2:221" x14ac:dyDescent="0.35">
      <c r="B304" t="str" cm="1">
        <f t="array" ref="B304:CX304">TRANSPOSE(_xlfn._xlws.SORT(_xlfn._xlws.FILTER(initialConditions[initial_conditions_level]&amp;" | "&amp;initialConditions[initial_conditions_name],initialConditions[experiment_ID]=A304)))</f>
        <v xml:space="preserve"> | </v>
      </c>
      <c r="C304" t="str">
        <v xml:space="preserve">0 | </v>
      </c>
      <c r="D304" t="str">
        <v xml:space="preserve">0 | </v>
      </c>
      <c r="E304" t="str">
        <v xml:space="preserve">0 | </v>
      </c>
      <c r="F304" t="str">
        <v xml:space="preserve">0 | </v>
      </c>
      <c r="G304" t="str">
        <v xml:space="preserve">0 | </v>
      </c>
      <c r="H304" t="str">
        <v xml:space="preserve">0 | </v>
      </c>
      <c r="I304" t="str">
        <v xml:space="preserve">0 | </v>
      </c>
      <c r="J304" t="str">
        <v xml:space="preserve">0 | </v>
      </c>
      <c r="K304" t="str">
        <v xml:space="preserve">0 | </v>
      </c>
      <c r="L304" t="str">
        <v xml:space="preserve">0 | </v>
      </c>
      <c r="M304" t="str">
        <v xml:space="preserve">0 | </v>
      </c>
      <c r="N304" t="str">
        <v xml:space="preserve">0 | </v>
      </c>
      <c r="O304" t="str">
        <v xml:space="preserve">0 | </v>
      </c>
      <c r="P304" t="str">
        <v xml:space="preserve">0 | </v>
      </c>
      <c r="Q304" t="str">
        <v xml:space="preserve">0 | </v>
      </c>
      <c r="R304" t="str">
        <v xml:space="preserve">0 | </v>
      </c>
      <c r="S304" t="str">
        <v xml:space="preserve">0 | </v>
      </c>
      <c r="T304" t="str">
        <v xml:space="preserve">0 | </v>
      </c>
      <c r="U304" t="str">
        <v xml:space="preserve">0 | </v>
      </c>
      <c r="V304" t="str">
        <v xml:space="preserve">0 | </v>
      </c>
      <c r="W304" t="str">
        <v xml:space="preserve">0 | </v>
      </c>
      <c r="X304" t="str">
        <v xml:space="preserve">0 | </v>
      </c>
      <c r="Y304" t="str">
        <v xml:space="preserve">0 | </v>
      </c>
      <c r="Z304" t="str">
        <v xml:space="preserve">0 | </v>
      </c>
      <c r="AA304" t="str">
        <v xml:space="preserve">0 | </v>
      </c>
      <c r="AB304" t="str">
        <v xml:space="preserve">0 | </v>
      </c>
      <c r="AC304" t="str">
        <v xml:space="preserve">0 | </v>
      </c>
      <c r="AD304" t="str">
        <v xml:space="preserve">0 | </v>
      </c>
      <c r="AE304" t="str">
        <v xml:space="preserve">0 | </v>
      </c>
      <c r="AF304" t="str">
        <v xml:space="preserve">0 | </v>
      </c>
      <c r="AG304" t="str">
        <v xml:space="preserve">0 | </v>
      </c>
      <c r="AH304" t="str">
        <v xml:space="preserve">0 | </v>
      </c>
      <c r="AI304" t="str">
        <v xml:space="preserve">0 | </v>
      </c>
      <c r="AJ304" t="str">
        <v xml:space="preserve">0 | </v>
      </c>
      <c r="AK304" t="str">
        <v xml:space="preserve">0 | </v>
      </c>
      <c r="AL304" t="str">
        <v xml:space="preserve">0 | </v>
      </c>
      <c r="AM304" t="str">
        <v xml:space="preserve">0 | </v>
      </c>
      <c r="AN304" t="str">
        <v xml:space="preserve">0 | </v>
      </c>
      <c r="AO304" t="str">
        <v xml:space="preserve">0 | </v>
      </c>
      <c r="AP304" t="str">
        <v xml:space="preserve">0 | </v>
      </c>
      <c r="AQ304" t="str">
        <v xml:space="preserve">0 | </v>
      </c>
      <c r="AR304" t="str">
        <v xml:space="preserve">0 | </v>
      </c>
      <c r="AS304" t="str">
        <v xml:space="preserve">0 | </v>
      </c>
      <c r="AT304" t="str">
        <v xml:space="preserve">0 | </v>
      </c>
      <c r="AU304" t="str">
        <v xml:space="preserve">0 | </v>
      </c>
      <c r="AV304" t="str">
        <v xml:space="preserve">0 | </v>
      </c>
      <c r="AW304" t="str">
        <v xml:space="preserve">0 | </v>
      </c>
      <c r="AX304" t="str">
        <v xml:space="preserve">0 | </v>
      </c>
      <c r="AY304" t="str">
        <v xml:space="preserve">0 | </v>
      </c>
      <c r="AZ304" t="str">
        <v xml:space="preserve">0 | </v>
      </c>
      <c r="BA304" t="str">
        <v xml:space="preserve">0 | </v>
      </c>
      <c r="BB304" t="str">
        <v xml:space="preserve">0 | </v>
      </c>
      <c r="BC304" t="str">
        <v xml:space="preserve">0 | </v>
      </c>
      <c r="BD304" t="str">
        <v xml:space="preserve">0 | </v>
      </c>
      <c r="BE304" t="str">
        <v xml:space="preserve">0 | </v>
      </c>
      <c r="BF304" t="str">
        <v xml:space="preserve">0 | </v>
      </c>
      <c r="BG304" t="str">
        <v xml:space="preserve">0 | </v>
      </c>
      <c r="BH304" t="str">
        <v xml:space="preserve">0 | </v>
      </c>
      <c r="BI304" t="str">
        <v xml:space="preserve">0 | </v>
      </c>
      <c r="BJ304" t="str">
        <v xml:space="preserve">0 | </v>
      </c>
      <c r="BK304" t="str">
        <v xml:space="preserve">0 | </v>
      </c>
      <c r="BL304" t="str">
        <v xml:space="preserve">0 | </v>
      </c>
      <c r="BM304" t="str">
        <v xml:space="preserve">0 | </v>
      </c>
      <c r="BN304" t="str">
        <v xml:space="preserve">0 | </v>
      </c>
      <c r="BO304" t="str">
        <v xml:space="preserve">0 | </v>
      </c>
      <c r="BP304" t="str">
        <v xml:space="preserve">0 | </v>
      </c>
      <c r="BQ304" t="str">
        <v xml:space="preserve">0 | </v>
      </c>
      <c r="BR304" t="str">
        <v xml:space="preserve">0 | </v>
      </c>
      <c r="BS304" t="str">
        <v xml:space="preserve">0 | </v>
      </c>
      <c r="BT304" t="str">
        <v xml:space="preserve">0 | </v>
      </c>
      <c r="BU304" t="str">
        <v xml:space="preserve">0 | </v>
      </c>
      <c r="BV304" t="str">
        <v xml:space="preserve">0 | </v>
      </c>
      <c r="BW304" t="str">
        <v xml:space="preserve">0 | </v>
      </c>
      <c r="BX304" t="str">
        <v xml:space="preserve">0 | </v>
      </c>
      <c r="BY304" t="str">
        <v xml:space="preserve">0 | </v>
      </c>
      <c r="BZ304" t="str">
        <v xml:space="preserve">0 | </v>
      </c>
      <c r="CA304" t="str">
        <v xml:space="preserve">0 | </v>
      </c>
      <c r="CB304" t="str">
        <v xml:space="preserve">0 | </v>
      </c>
      <c r="CC304" t="str">
        <v xml:space="preserve">0 | </v>
      </c>
      <c r="CD304" t="str">
        <v xml:space="preserve">0 | </v>
      </c>
      <c r="CE304" t="str">
        <v xml:space="preserve">0 | </v>
      </c>
      <c r="CF304" t="str">
        <v xml:space="preserve">0 | </v>
      </c>
      <c r="CG304" t="str">
        <v xml:space="preserve">0 | </v>
      </c>
      <c r="CH304" t="str">
        <v xml:space="preserve">0 | </v>
      </c>
      <c r="CI304" t="str">
        <v xml:space="preserve">0 | </v>
      </c>
      <c r="CJ304" t="str">
        <v xml:space="preserve">0 | </v>
      </c>
      <c r="CK304" t="str">
        <v xml:space="preserve">0 | </v>
      </c>
      <c r="CL304" t="str">
        <v xml:space="preserve">0 | </v>
      </c>
      <c r="CM304" t="str">
        <v xml:space="preserve">0 | </v>
      </c>
      <c r="CN304" t="str">
        <v xml:space="preserve">0 | </v>
      </c>
      <c r="CO304" t="str">
        <v xml:space="preserve">0 | </v>
      </c>
      <c r="CP304" t="str">
        <v xml:space="preserve">0 | </v>
      </c>
      <c r="CQ304" t="str">
        <v xml:space="preserve">0 | </v>
      </c>
      <c r="CR304" t="str">
        <v xml:space="preserve">0 | </v>
      </c>
      <c r="CS304" t="str">
        <v xml:space="preserve">0 | </v>
      </c>
      <c r="CT304" t="str">
        <v xml:space="preserve">0 | </v>
      </c>
      <c r="CU304" t="str">
        <v xml:space="preserve">0 | </v>
      </c>
      <c r="CV304" t="str">
        <v xml:space="preserve">0 | </v>
      </c>
      <c r="CW304" t="str">
        <v xml:space="preserve">0 | </v>
      </c>
      <c r="CX304" t="str">
        <v xml:space="preserve">0 | </v>
      </c>
      <c r="DQ304" cm="1">
        <f t="array" ref="DQ304:HM304">TRANSPOSE(_xlfn._xlws.SORT(_xlfn._xlws.FILTER(initialConditions[initial_conditions_level],initialConditions[experiment_ID]=A304)))</f>
        <v>0</v>
      </c>
      <c r="DR304">
        <v>0</v>
      </c>
      <c r="DS304">
        <v>0</v>
      </c>
      <c r="DT304">
        <v>0</v>
      </c>
      <c r="DU304">
        <v>0</v>
      </c>
      <c r="DV304">
        <v>0</v>
      </c>
      <c r="DW304">
        <v>0</v>
      </c>
      <c r="DX304">
        <v>0</v>
      </c>
      <c r="DY304">
        <v>0</v>
      </c>
      <c r="DZ304">
        <v>0</v>
      </c>
      <c r="EA304">
        <v>0</v>
      </c>
      <c r="EB304">
        <v>0</v>
      </c>
      <c r="EC304">
        <v>0</v>
      </c>
      <c r="ED304">
        <v>0</v>
      </c>
      <c r="EE304">
        <v>0</v>
      </c>
      <c r="EF304">
        <v>0</v>
      </c>
      <c r="EG304">
        <v>0</v>
      </c>
      <c r="EH304">
        <v>0</v>
      </c>
      <c r="EI304">
        <v>0</v>
      </c>
      <c r="EJ304">
        <v>0</v>
      </c>
      <c r="EK304">
        <v>0</v>
      </c>
      <c r="EL304">
        <v>0</v>
      </c>
      <c r="EM304">
        <v>0</v>
      </c>
      <c r="EN304">
        <v>0</v>
      </c>
      <c r="EO304">
        <v>0</v>
      </c>
      <c r="EP304">
        <v>0</v>
      </c>
      <c r="EQ304">
        <v>0</v>
      </c>
      <c r="ER304">
        <v>0</v>
      </c>
      <c r="ES304">
        <v>0</v>
      </c>
      <c r="ET304">
        <v>0</v>
      </c>
      <c r="EU304">
        <v>0</v>
      </c>
      <c r="EV304">
        <v>0</v>
      </c>
      <c r="EW304">
        <v>0</v>
      </c>
      <c r="EX304">
        <v>0</v>
      </c>
      <c r="EY304">
        <v>0</v>
      </c>
      <c r="EZ304">
        <v>0</v>
      </c>
      <c r="FA304">
        <v>0</v>
      </c>
      <c r="FB304">
        <v>0</v>
      </c>
      <c r="FC304">
        <v>0</v>
      </c>
      <c r="FD304">
        <v>0</v>
      </c>
      <c r="FE304">
        <v>0</v>
      </c>
      <c r="FF304">
        <v>0</v>
      </c>
      <c r="FG304">
        <v>0</v>
      </c>
      <c r="FH304">
        <v>0</v>
      </c>
      <c r="FI304">
        <v>0</v>
      </c>
      <c r="FJ304">
        <v>0</v>
      </c>
      <c r="FK304">
        <v>0</v>
      </c>
      <c r="FL304">
        <v>0</v>
      </c>
      <c r="FM304">
        <v>0</v>
      </c>
      <c r="FN304">
        <v>0</v>
      </c>
      <c r="FO304">
        <v>0</v>
      </c>
      <c r="FP304">
        <v>0</v>
      </c>
      <c r="FQ304">
        <v>0</v>
      </c>
      <c r="FR304">
        <v>0</v>
      </c>
      <c r="FS304">
        <v>0</v>
      </c>
      <c r="FT304">
        <v>0</v>
      </c>
      <c r="FU304">
        <v>0</v>
      </c>
      <c r="FV304">
        <v>0</v>
      </c>
      <c r="FW304">
        <v>0</v>
      </c>
      <c r="FX304">
        <v>0</v>
      </c>
      <c r="FY304">
        <v>0</v>
      </c>
      <c r="FZ304">
        <v>0</v>
      </c>
      <c r="GA304">
        <v>0</v>
      </c>
      <c r="GB304">
        <v>0</v>
      </c>
      <c r="GC304">
        <v>0</v>
      </c>
      <c r="GD304">
        <v>0</v>
      </c>
      <c r="GE304">
        <v>0</v>
      </c>
      <c r="GF304">
        <v>0</v>
      </c>
      <c r="GG304">
        <v>0</v>
      </c>
      <c r="GH304">
        <v>0</v>
      </c>
      <c r="GI304">
        <v>0</v>
      </c>
      <c r="GJ304">
        <v>0</v>
      </c>
      <c r="GK304">
        <v>0</v>
      </c>
      <c r="GL304">
        <v>0</v>
      </c>
      <c r="GM304">
        <v>0</v>
      </c>
      <c r="GN304">
        <v>0</v>
      </c>
      <c r="GO304">
        <v>0</v>
      </c>
      <c r="GP304">
        <v>0</v>
      </c>
      <c r="GQ304">
        <v>0</v>
      </c>
      <c r="GR304">
        <v>0</v>
      </c>
      <c r="GS304">
        <v>0</v>
      </c>
      <c r="GT304">
        <v>0</v>
      </c>
      <c r="GU304">
        <v>0</v>
      </c>
      <c r="GV304">
        <v>0</v>
      </c>
      <c r="GW304">
        <v>0</v>
      </c>
      <c r="GX304">
        <v>0</v>
      </c>
      <c r="GY304">
        <v>0</v>
      </c>
      <c r="GZ304">
        <v>0</v>
      </c>
      <c r="HA304">
        <v>0</v>
      </c>
      <c r="HB304">
        <v>0</v>
      </c>
      <c r="HC304">
        <v>0</v>
      </c>
      <c r="HD304">
        <v>0</v>
      </c>
      <c r="HE304">
        <v>0</v>
      </c>
      <c r="HF304">
        <v>0</v>
      </c>
      <c r="HG304">
        <v>0</v>
      </c>
      <c r="HH304">
        <v>0</v>
      </c>
      <c r="HI304">
        <v>0</v>
      </c>
      <c r="HJ304">
        <v>0</v>
      </c>
      <c r="HK304">
        <v>0</v>
      </c>
      <c r="HL304">
        <v>0</v>
      </c>
      <c r="HM304" t="str">
        <v/>
      </c>
    </row>
    <row r="305" spans="2:221" x14ac:dyDescent="0.35">
      <c r="B305" t="str" cm="1">
        <f t="array" ref="B305:CX305">TRANSPOSE(_xlfn._xlws.SORT(_xlfn._xlws.FILTER(initialConditions[initial_conditions_level]&amp;" | "&amp;initialConditions[initial_conditions_name],initialConditions[experiment_ID]=A305)))</f>
        <v xml:space="preserve"> | </v>
      </c>
      <c r="C305" t="str">
        <v xml:space="preserve">0 | </v>
      </c>
      <c r="D305" t="str">
        <v xml:space="preserve">0 | </v>
      </c>
      <c r="E305" t="str">
        <v xml:space="preserve">0 | </v>
      </c>
      <c r="F305" t="str">
        <v xml:space="preserve">0 | </v>
      </c>
      <c r="G305" t="str">
        <v xml:space="preserve">0 | </v>
      </c>
      <c r="H305" t="str">
        <v xml:space="preserve">0 | </v>
      </c>
      <c r="I305" t="str">
        <v xml:space="preserve">0 | </v>
      </c>
      <c r="J305" t="str">
        <v xml:space="preserve">0 | </v>
      </c>
      <c r="K305" t="str">
        <v xml:space="preserve">0 | </v>
      </c>
      <c r="L305" t="str">
        <v xml:space="preserve">0 | </v>
      </c>
      <c r="M305" t="str">
        <v xml:space="preserve">0 | </v>
      </c>
      <c r="N305" t="str">
        <v xml:space="preserve">0 | </v>
      </c>
      <c r="O305" t="str">
        <v xml:space="preserve">0 | </v>
      </c>
      <c r="P305" t="str">
        <v xml:space="preserve">0 | </v>
      </c>
      <c r="Q305" t="str">
        <v xml:space="preserve">0 | </v>
      </c>
      <c r="R305" t="str">
        <v xml:space="preserve">0 | </v>
      </c>
      <c r="S305" t="str">
        <v xml:space="preserve">0 | </v>
      </c>
      <c r="T305" t="str">
        <v xml:space="preserve">0 | </v>
      </c>
      <c r="U305" t="str">
        <v xml:space="preserve">0 | </v>
      </c>
      <c r="V305" t="str">
        <v xml:space="preserve">0 | </v>
      </c>
      <c r="W305" t="str">
        <v xml:space="preserve">0 | </v>
      </c>
      <c r="X305" t="str">
        <v xml:space="preserve">0 | </v>
      </c>
      <c r="Y305" t="str">
        <v xml:space="preserve">0 | </v>
      </c>
      <c r="Z305" t="str">
        <v xml:space="preserve">0 | </v>
      </c>
      <c r="AA305" t="str">
        <v xml:space="preserve">0 | </v>
      </c>
      <c r="AB305" t="str">
        <v xml:space="preserve">0 | </v>
      </c>
      <c r="AC305" t="str">
        <v xml:space="preserve">0 | </v>
      </c>
      <c r="AD305" t="str">
        <v xml:space="preserve">0 | </v>
      </c>
      <c r="AE305" t="str">
        <v xml:space="preserve">0 | </v>
      </c>
      <c r="AF305" t="str">
        <v xml:space="preserve">0 | </v>
      </c>
      <c r="AG305" t="str">
        <v xml:space="preserve">0 | </v>
      </c>
      <c r="AH305" t="str">
        <v xml:space="preserve">0 | </v>
      </c>
      <c r="AI305" t="str">
        <v xml:space="preserve">0 | </v>
      </c>
      <c r="AJ305" t="str">
        <v xml:space="preserve">0 | </v>
      </c>
      <c r="AK305" t="str">
        <v xml:space="preserve">0 | </v>
      </c>
      <c r="AL305" t="str">
        <v xml:space="preserve">0 | </v>
      </c>
      <c r="AM305" t="str">
        <v xml:space="preserve">0 | </v>
      </c>
      <c r="AN305" t="str">
        <v xml:space="preserve">0 | </v>
      </c>
      <c r="AO305" t="str">
        <v xml:space="preserve">0 | </v>
      </c>
      <c r="AP305" t="str">
        <v xml:space="preserve">0 | </v>
      </c>
      <c r="AQ305" t="str">
        <v xml:space="preserve">0 | </v>
      </c>
      <c r="AR305" t="str">
        <v xml:space="preserve">0 | </v>
      </c>
      <c r="AS305" t="str">
        <v xml:space="preserve">0 | </v>
      </c>
      <c r="AT305" t="str">
        <v xml:space="preserve">0 | </v>
      </c>
      <c r="AU305" t="str">
        <v xml:space="preserve">0 | </v>
      </c>
      <c r="AV305" t="str">
        <v xml:space="preserve">0 | </v>
      </c>
      <c r="AW305" t="str">
        <v xml:space="preserve">0 | </v>
      </c>
      <c r="AX305" t="str">
        <v xml:space="preserve">0 | </v>
      </c>
      <c r="AY305" t="str">
        <v xml:space="preserve">0 | </v>
      </c>
      <c r="AZ305" t="str">
        <v xml:space="preserve">0 | </v>
      </c>
      <c r="BA305" t="str">
        <v xml:space="preserve">0 | </v>
      </c>
      <c r="BB305" t="str">
        <v xml:space="preserve">0 | </v>
      </c>
      <c r="BC305" t="str">
        <v xml:space="preserve">0 | </v>
      </c>
      <c r="BD305" t="str">
        <v xml:space="preserve">0 | </v>
      </c>
      <c r="BE305" t="str">
        <v xml:space="preserve">0 | </v>
      </c>
      <c r="BF305" t="str">
        <v xml:space="preserve">0 | </v>
      </c>
      <c r="BG305" t="str">
        <v xml:space="preserve">0 | </v>
      </c>
      <c r="BH305" t="str">
        <v xml:space="preserve">0 | </v>
      </c>
      <c r="BI305" t="str">
        <v xml:space="preserve">0 | </v>
      </c>
      <c r="BJ305" t="str">
        <v xml:space="preserve">0 | </v>
      </c>
      <c r="BK305" t="str">
        <v xml:space="preserve">0 | </v>
      </c>
      <c r="BL305" t="str">
        <v xml:space="preserve">0 | </v>
      </c>
      <c r="BM305" t="str">
        <v xml:space="preserve">0 | </v>
      </c>
      <c r="BN305" t="str">
        <v xml:space="preserve">0 | </v>
      </c>
      <c r="BO305" t="str">
        <v xml:space="preserve">0 | </v>
      </c>
      <c r="BP305" t="str">
        <v xml:space="preserve">0 | </v>
      </c>
      <c r="BQ305" t="str">
        <v xml:space="preserve">0 | </v>
      </c>
      <c r="BR305" t="str">
        <v xml:space="preserve">0 | </v>
      </c>
      <c r="BS305" t="str">
        <v xml:space="preserve">0 | </v>
      </c>
      <c r="BT305" t="str">
        <v xml:space="preserve">0 | </v>
      </c>
      <c r="BU305" t="str">
        <v xml:space="preserve">0 | </v>
      </c>
      <c r="BV305" t="str">
        <v xml:space="preserve">0 | </v>
      </c>
      <c r="BW305" t="str">
        <v xml:space="preserve">0 | </v>
      </c>
      <c r="BX305" t="str">
        <v xml:space="preserve">0 | </v>
      </c>
      <c r="BY305" t="str">
        <v xml:space="preserve">0 | </v>
      </c>
      <c r="BZ305" t="str">
        <v xml:space="preserve">0 | </v>
      </c>
      <c r="CA305" t="str">
        <v xml:space="preserve">0 | </v>
      </c>
      <c r="CB305" t="str">
        <v xml:space="preserve">0 | </v>
      </c>
      <c r="CC305" t="str">
        <v xml:space="preserve">0 | </v>
      </c>
      <c r="CD305" t="str">
        <v xml:space="preserve">0 | </v>
      </c>
      <c r="CE305" t="str">
        <v xml:space="preserve">0 | </v>
      </c>
      <c r="CF305" t="str">
        <v xml:space="preserve">0 | </v>
      </c>
      <c r="CG305" t="str">
        <v xml:space="preserve">0 | </v>
      </c>
      <c r="CH305" t="str">
        <v xml:space="preserve">0 | </v>
      </c>
      <c r="CI305" t="str">
        <v xml:space="preserve">0 | </v>
      </c>
      <c r="CJ305" t="str">
        <v xml:space="preserve">0 | </v>
      </c>
      <c r="CK305" t="str">
        <v xml:space="preserve">0 | </v>
      </c>
      <c r="CL305" t="str">
        <v xml:space="preserve">0 | </v>
      </c>
      <c r="CM305" t="str">
        <v xml:space="preserve">0 | </v>
      </c>
      <c r="CN305" t="str">
        <v xml:space="preserve">0 | </v>
      </c>
      <c r="CO305" t="str">
        <v xml:space="preserve">0 | </v>
      </c>
      <c r="CP305" t="str">
        <v xml:space="preserve">0 | </v>
      </c>
      <c r="CQ305" t="str">
        <v xml:space="preserve">0 | </v>
      </c>
      <c r="CR305" t="str">
        <v xml:space="preserve">0 | </v>
      </c>
      <c r="CS305" t="str">
        <v xml:space="preserve">0 | </v>
      </c>
      <c r="CT305" t="str">
        <v xml:space="preserve">0 | </v>
      </c>
      <c r="CU305" t="str">
        <v xml:space="preserve">0 | </v>
      </c>
      <c r="CV305" t="str">
        <v xml:space="preserve">0 | </v>
      </c>
      <c r="CW305" t="str">
        <v xml:space="preserve">0 | </v>
      </c>
      <c r="CX305" t="str">
        <v xml:space="preserve">0 | </v>
      </c>
      <c r="DQ305" cm="1">
        <f t="array" ref="DQ305:HM305">TRANSPOSE(_xlfn._xlws.SORT(_xlfn._xlws.FILTER(initialConditions[initial_conditions_level],initialConditions[experiment_ID]=A305)))</f>
        <v>0</v>
      </c>
      <c r="DR305">
        <v>0</v>
      </c>
      <c r="DS305">
        <v>0</v>
      </c>
      <c r="DT305">
        <v>0</v>
      </c>
      <c r="DU305">
        <v>0</v>
      </c>
      <c r="DV305">
        <v>0</v>
      </c>
      <c r="DW305">
        <v>0</v>
      </c>
      <c r="DX305">
        <v>0</v>
      </c>
      <c r="DY305">
        <v>0</v>
      </c>
      <c r="DZ305">
        <v>0</v>
      </c>
      <c r="EA305">
        <v>0</v>
      </c>
      <c r="EB305">
        <v>0</v>
      </c>
      <c r="EC305">
        <v>0</v>
      </c>
      <c r="ED305">
        <v>0</v>
      </c>
      <c r="EE305">
        <v>0</v>
      </c>
      <c r="EF305">
        <v>0</v>
      </c>
      <c r="EG305">
        <v>0</v>
      </c>
      <c r="EH305">
        <v>0</v>
      </c>
      <c r="EI305">
        <v>0</v>
      </c>
      <c r="EJ305">
        <v>0</v>
      </c>
      <c r="EK305">
        <v>0</v>
      </c>
      <c r="EL305">
        <v>0</v>
      </c>
      <c r="EM305">
        <v>0</v>
      </c>
      <c r="EN305">
        <v>0</v>
      </c>
      <c r="EO305">
        <v>0</v>
      </c>
      <c r="EP305">
        <v>0</v>
      </c>
      <c r="EQ305">
        <v>0</v>
      </c>
      <c r="ER305">
        <v>0</v>
      </c>
      <c r="ES305">
        <v>0</v>
      </c>
      <c r="ET305">
        <v>0</v>
      </c>
      <c r="EU305">
        <v>0</v>
      </c>
      <c r="EV305">
        <v>0</v>
      </c>
      <c r="EW305">
        <v>0</v>
      </c>
      <c r="EX305">
        <v>0</v>
      </c>
      <c r="EY305">
        <v>0</v>
      </c>
      <c r="EZ305">
        <v>0</v>
      </c>
      <c r="FA305">
        <v>0</v>
      </c>
      <c r="FB305">
        <v>0</v>
      </c>
      <c r="FC305">
        <v>0</v>
      </c>
      <c r="FD305">
        <v>0</v>
      </c>
      <c r="FE305">
        <v>0</v>
      </c>
      <c r="FF305">
        <v>0</v>
      </c>
      <c r="FG305">
        <v>0</v>
      </c>
      <c r="FH305">
        <v>0</v>
      </c>
      <c r="FI305">
        <v>0</v>
      </c>
      <c r="FJ305">
        <v>0</v>
      </c>
      <c r="FK305">
        <v>0</v>
      </c>
      <c r="FL305">
        <v>0</v>
      </c>
      <c r="FM305">
        <v>0</v>
      </c>
      <c r="FN305">
        <v>0</v>
      </c>
      <c r="FO305">
        <v>0</v>
      </c>
      <c r="FP305">
        <v>0</v>
      </c>
      <c r="FQ305">
        <v>0</v>
      </c>
      <c r="FR305">
        <v>0</v>
      </c>
      <c r="FS305">
        <v>0</v>
      </c>
      <c r="FT305">
        <v>0</v>
      </c>
      <c r="FU305">
        <v>0</v>
      </c>
      <c r="FV305">
        <v>0</v>
      </c>
      <c r="FW305">
        <v>0</v>
      </c>
      <c r="FX305">
        <v>0</v>
      </c>
      <c r="FY305">
        <v>0</v>
      </c>
      <c r="FZ305">
        <v>0</v>
      </c>
      <c r="GA305">
        <v>0</v>
      </c>
      <c r="GB305">
        <v>0</v>
      </c>
      <c r="GC305">
        <v>0</v>
      </c>
      <c r="GD305">
        <v>0</v>
      </c>
      <c r="GE305">
        <v>0</v>
      </c>
      <c r="GF305">
        <v>0</v>
      </c>
      <c r="GG305">
        <v>0</v>
      </c>
      <c r="GH305">
        <v>0</v>
      </c>
      <c r="GI305">
        <v>0</v>
      </c>
      <c r="GJ305">
        <v>0</v>
      </c>
      <c r="GK305">
        <v>0</v>
      </c>
      <c r="GL305">
        <v>0</v>
      </c>
      <c r="GM305">
        <v>0</v>
      </c>
      <c r="GN305">
        <v>0</v>
      </c>
      <c r="GO305">
        <v>0</v>
      </c>
      <c r="GP305">
        <v>0</v>
      </c>
      <c r="GQ305">
        <v>0</v>
      </c>
      <c r="GR305">
        <v>0</v>
      </c>
      <c r="GS305">
        <v>0</v>
      </c>
      <c r="GT305">
        <v>0</v>
      </c>
      <c r="GU305">
        <v>0</v>
      </c>
      <c r="GV305">
        <v>0</v>
      </c>
      <c r="GW305">
        <v>0</v>
      </c>
      <c r="GX305">
        <v>0</v>
      </c>
      <c r="GY305">
        <v>0</v>
      </c>
      <c r="GZ305">
        <v>0</v>
      </c>
      <c r="HA305">
        <v>0</v>
      </c>
      <c r="HB305">
        <v>0</v>
      </c>
      <c r="HC305">
        <v>0</v>
      </c>
      <c r="HD305">
        <v>0</v>
      </c>
      <c r="HE305">
        <v>0</v>
      </c>
      <c r="HF305">
        <v>0</v>
      </c>
      <c r="HG305">
        <v>0</v>
      </c>
      <c r="HH305">
        <v>0</v>
      </c>
      <c r="HI305">
        <v>0</v>
      </c>
      <c r="HJ305">
        <v>0</v>
      </c>
      <c r="HK305">
        <v>0</v>
      </c>
      <c r="HL305">
        <v>0</v>
      </c>
      <c r="HM305" t="str">
        <v/>
      </c>
    </row>
    <row r="306" spans="2:221" x14ac:dyDescent="0.35">
      <c r="B306" t="str" cm="1">
        <f t="array" ref="B306:CX306">TRANSPOSE(_xlfn._xlws.SORT(_xlfn._xlws.FILTER(initialConditions[initial_conditions_level]&amp;" | "&amp;initialConditions[initial_conditions_name],initialConditions[experiment_ID]=A306)))</f>
        <v xml:space="preserve"> | </v>
      </c>
      <c r="C306" t="str">
        <v xml:space="preserve">0 | </v>
      </c>
      <c r="D306" t="str">
        <v xml:space="preserve">0 | </v>
      </c>
      <c r="E306" t="str">
        <v xml:space="preserve">0 | </v>
      </c>
      <c r="F306" t="str">
        <v xml:space="preserve">0 | </v>
      </c>
      <c r="G306" t="str">
        <v xml:space="preserve">0 | </v>
      </c>
      <c r="H306" t="str">
        <v xml:space="preserve">0 | </v>
      </c>
      <c r="I306" t="str">
        <v xml:space="preserve">0 | </v>
      </c>
      <c r="J306" t="str">
        <v xml:space="preserve">0 | </v>
      </c>
      <c r="K306" t="str">
        <v xml:space="preserve">0 | </v>
      </c>
      <c r="L306" t="str">
        <v xml:space="preserve">0 | </v>
      </c>
      <c r="M306" t="str">
        <v xml:space="preserve">0 | </v>
      </c>
      <c r="N306" t="str">
        <v xml:space="preserve">0 | </v>
      </c>
      <c r="O306" t="str">
        <v xml:space="preserve">0 | </v>
      </c>
      <c r="P306" t="str">
        <v xml:space="preserve">0 | </v>
      </c>
      <c r="Q306" t="str">
        <v xml:space="preserve">0 | </v>
      </c>
      <c r="R306" t="str">
        <v xml:space="preserve">0 | </v>
      </c>
      <c r="S306" t="str">
        <v xml:space="preserve">0 | </v>
      </c>
      <c r="T306" t="str">
        <v xml:space="preserve">0 | </v>
      </c>
      <c r="U306" t="str">
        <v xml:space="preserve">0 | </v>
      </c>
      <c r="V306" t="str">
        <v xml:space="preserve">0 | </v>
      </c>
      <c r="W306" t="str">
        <v xml:space="preserve">0 | </v>
      </c>
      <c r="X306" t="str">
        <v xml:space="preserve">0 | </v>
      </c>
      <c r="Y306" t="str">
        <v xml:space="preserve">0 | </v>
      </c>
      <c r="Z306" t="str">
        <v xml:space="preserve">0 | </v>
      </c>
      <c r="AA306" t="str">
        <v xml:space="preserve">0 | </v>
      </c>
      <c r="AB306" t="str">
        <v xml:space="preserve">0 | </v>
      </c>
      <c r="AC306" t="str">
        <v xml:space="preserve">0 | </v>
      </c>
      <c r="AD306" t="str">
        <v xml:space="preserve">0 | </v>
      </c>
      <c r="AE306" t="str">
        <v xml:space="preserve">0 | </v>
      </c>
      <c r="AF306" t="str">
        <v xml:space="preserve">0 | </v>
      </c>
      <c r="AG306" t="str">
        <v xml:space="preserve">0 | </v>
      </c>
      <c r="AH306" t="str">
        <v xml:space="preserve">0 | </v>
      </c>
      <c r="AI306" t="str">
        <v xml:space="preserve">0 | </v>
      </c>
      <c r="AJ306" t="str">
        <v xml:space="preserve">0 | </v>
      </c>
      <c r="AK306" t="str">
        <v xml:space="preserve">0 | </v>
      </c>
      <c r="AL306" t="str">
        <v xml:space="preserve">0 | </v>
      </c>
      <c r="AM306" t="str">
        <v xml:space="preserve">0 | </v>
      </c>
      <c r="AN306" t="str">
        <v xml:space="preserve">0 | </v>
      </c>
      <c r="AO306" t="str">
        <v xml:space="preserve">0 | </v>
      </c>
      <c r="AP306" t="str">
        <v xml:space="preserve">0 | </v>
      </c>
      <c r="AQ306" t="str">
        <v xml:space="preserve">0 | </v>
      </c>
      <c r="AR306" t="str">
        <v xml:space="preserve">0 | </v>
      </c>
      <c r="AS306" t="str">
        <v xml:space="preserve">0 | </v>
      </c>
      <c r="AT306" t="str">
        <v xml:space="preserve">0 | </v>
      </c>
      <c r="AU306" t="str">
        <v xml:space="preserve">0 | </v>
      </c>
      <c r="AV306" t="str">
        <v xml:space="preserve">0 | </v>
      </c>
      <c r="AW306" t="str">
        <v xml:space="preserve">0 | </v>
      </c>
      <c r="AX306" t="str">
        <v xml:space="preserve">0 | </v>
      </c>
      <c r="AY306" t="str">
        <v xml:space="preserve">0 | </v>
      </c>
      <c r="AZ306" t="str">
        <v xml:space="preserve">0 | </v>
      </c>
      <c r="BA306" t="str">
        <v xml:space="preserve">0 | </v>
      </c>
      <c r="BB306" t="str">
        <v xml:space="preserve">0 | </v>
      </c>
      <c r="BC306" t="str">
        <v xml:space="preserve">0 | </v>
      </c>
      <c r="BD306" t="str">
        <v xml:space="preserve">0 | </v>
      </c>
      <c r="BE306" t="str">
        <v xml:space="preserve">0 | </v>
      </c>
      <c r="BF306" t="str">
        <v xml:space="preserve">0 | </v>
      </c>
      <c r="BG306" t="str">
        <v xml:space="preserve">0 | </v>
      </c>
      <c r="BH306" t="str">
        <v xml:space="preserve">0 | </v>
      </c>
      <c r="BI306" t="str">
        <v xml:space="preserve">0 | </v>
      </c>
      <c r="BJ306" t="str">
        <v xml:space="preserve">0 | </v>
      </c>
      <c r="BK306" t="str">
        <v xml:space="preserve">0 | </v>
      </c>
      <c r="BL306" t="str">
        <v xml:space="preserve">0 | </v>
      </c>
      <c r="BM306" t="str">
        <v xml:space="preserve">0 | </v>
      </c>
      <c r="BN306" t="str">
        <v xml:space="preserve">0 | </v>
      </c>
      <c r="BO306" t="str">
        <v xml:space="preserve">0 | </v>
      </c>
      <c r="BP306" t="str">
        <v xml:space="preserve">0 | </v>
      </c>
      <c r="BQ306" t="str">
        <v xml:space="preserve">0 | </v>
      </c>
      <c r="BR306" t="str">
        <v xml:space="preserve">0 | </v>
      </c>
      <c r="BS306" t="str">
        <v xml:space="preserve">0 | </v>
      </c>
      <c r="BT306" t="str">
        <v xml:space="preserve">0 | </v>
      </c>
      <c r="BU306" t="str">
        <v xml:space="preserve">0 | </v>
      </c>
      <c r="BV306" t="str">
        <v xml:space="preserve">0 | </v>
      </c>
      <c r="BW306" t="str">
        <v xml:space="preserve">0 | </v>
      </c>
      <c r="BX306" t="str">
        <v xml:space="preserve">0 | </v>
      </c>
      <c r="BY306" t="str">
        <v xml:space="preserve">0 | </v>
      </c>
      <c r="BZ306" t="str">
        <v xml:space="preserve">0 | </v>
      </c>
      <c r="CA306" t="str">
        <v xml:space="preserve">0 | </v>
      </c>
      <c r="CB306" t="str">
        <v xml:space="preserve">0 | </v>
      </c>
      <c r="CC306" t="str">
        <v xml:space="preserve">0 | </v>
      </c>
      <c r="CD306" t="str">
        <v xml:space="preserve">0 | </v>
      </c>
      <c r="CE306" t="str">
        <v xml:space="preserve">0 | </v>
      </c>
      <c r="CF306" t="str">
        <v xml:space="preserve">0 | </v>
      </c>
      <c r="CG306" t="str">
        <v xml:space="preserve">0 | </v>
      </c>
      <c r="CH306" t="str">
        <v xml:space="preserve">0 | </v>
      </c>
      <c r="CI306" t="str">
        <v xml:space="preserve">0 | </v>
      </c>
      <c r="CJ306" t="str">
        <v xml:space="preserve">0 | </v>
      </c>
      <c r="CK306" t="str">
        <v xml:space="preserve">0 | </v>
      </c>
      <c r="CL306" t="str">
        <v xml:space="preserve">0 | </v>
      </c>
      <c r="CM306" t="str">
        <v xml:space="preserve">0 | </v>
      </c>
      <c r="CN306" t="str">
        <v xml:space="preserve">0 | </v>
      </c>
      <c r="CO306" t="str">
        <v xml:space="preserve">0 | </v>
      </c>
      <c r="CP306" t="str">
        <v xml:space="preserve">0 | </v>
      </c>
      <c r="CQ306" t="str">
        <v xml:space="preserve">0 | </v>
      </c>
      <c r="CR306" t="str">
        <v xml:space="preserve">0 | </v>
      </c>
      <c r="CS306" t="str">
        <v xml:space="preserve">0 | </v>
      </c>
      <c r="CT306" t="str">
        <v xml:space="preserve">0 | </v>
      </c>
      <c r="CU306" t="str">
        <v xml:space="preserve">0 | </v>
      </c>
      <c r="CV306" t="str">
        <v xml:space="preserve">0 | </v>
      </c>
      <c r="CW306" t="str">
        <v xml:space="preserve">0 | </v>
      </c>
      <c r="CX306" t="str">
        <v xml:space="preserve">0 | </v>
      </c>
      <c r="DQ306" cm="1">
        <f t="array" ref="DQ306:HM306">TRANSPOSE(_xlfn._xlws.SORT(_xlfn._xlws.FILTER(initialConditions[initial_conditions_level],initialConditions[experiment_ID]=A306)))</f>
        <v>0</v>
      </c>
      <c r="DR306">
        <v>0</v>
      </c>
      <c r="DS306">
        <v>0</v>
      </c>
      <c r="DT306">
        <v>0</v>
      </c>
      <c r="DU306">
        <v>0</v>
      </c>
      <c r="DV306">
        <v>0</v>
      </c>
      <c r="DW306">
        <v>0</v>
      </c>
      <c r="DX306">
        <v>0</v>
      </c>
      <c r="DY306">
        <v>0</v>
      </c>
      <c r="DZ306">
        <v>0</v>
      </c>
      <c r="EA306">
        <v>0</v>
      </c>
      <c r="EB306">
        <v>0</v>
      </c>
      <c r="EC306">
        <v>0</v>
      </c>
      <c r="ED306">
        <v>0</v>
      </c>
      <c r="EE306">
        <v>0</v>
      </c>
      <c r="EF306">
        <v>0</v>
      </c>
      <c r="EG306">
        <v>0</v>
      </c>
      <c r="EH306">
        <v>0</v>
      </c>
      <c r="EI306">
        <v>0</v>
      </c>
      <c r="EJ306">
        <v>0</v>
      </c>
      <c r="EK306">
        <v>0</v>
      </c>
      <c r="EL306">
        <v>0</v>
      </c>
      <c r="EM306">
        <v>0</v>
      </c>
      <c r="EN306">
        <v>0</v>
      </c>
      <c r="EO306">
        <v>0</v>
      </c>
      <c r="EP306">
        <v>0</v>
      </c>
      <c r="EQ306">
        <v>0</v>
      </c>
      <c r="ER306">
        <v>0</v>
      </c>
      <c r="ES306">
        <v>0</v>
      </c>
      <c r="ET306">
        <v>0</v>
      </c>
      <c r="EU306">
        <v>0</v>
      </c>
      <c r="EV306">
        <v>0</v>
      </c>
      <c r="EW306">
        <v>0</v>
      </c>
      <c r="EX306">
        <v>0</v>
      </c>
      <c r="EY306">
        <v>0</v>
      </c>
      <c r="EZ306">
        <v>0</v>
      </c>
      <c r="FA306">
        <v>0</v>
      </c>
      <c r="FB306">
        <v>0</v>
      </c>
      <c r="FC306">
        <v>0</v>
      </c>
      <c r="FD306">
        <v>0</v>
      </c>
      <c r="FE306">
        <v>0</v>
      </c>
      <c r="FF306">
        <v>0</v>
      </c>
      <c r="FG306">
        <v>0</v>
      </c>
      <c r="FH306">
        <v>0</v>
      </c>
      <c r="FI306">
        <v>0</v>
      </c>
      <c r="FJ306">
        <v>0</v>
      </c>
      <c r="FK306">
        <v>0</v>
      </c>
      <c r="FL306">
        <v>0</v>
      </c>
      <c r="FM306">
        <v>0</v>
      </c>
      <c r="FN306">
        <v>0</v>
      </c>
      <c r="FO306">
        <v>0</v>
      </c>
      <c r="FP306">
        <v>0</v>
      </c>
      <c r="FQ306">
        <v>0</v>
      </c>
      <c r="FR306">
        <v>0</v>
      </c>
      <c r="FS306">
        <v>0</v>
      </c>
      <c r="FT306">
        <v>0</v>
      </c>
      <c r="FU306">
        <v>0</v>
      </c>
      <c r="FV306">
        <v>0</v>
      </c>
      <c r="FW306">
        <v>0</v>
      </c>
      <c r="FX306">
        <v>0</v>
      </c>
      <c r="FY306">
        <v>0</v>
      </c>
      <c r="FZ306">
        <v>0</v>
      </c>
      <c r="GA306">
        <v>0</v>
      </c>
      <c r="GB306">
        <v>0</v>
      </c>
      <c r="GC306">
        <v>0</v>
      </c>
      <c r="GD306">
        <v>0</v>
      </c>
      <c r="GE306">
        <v>0</v>
      </c>
      <c r="GF306">
        <v>0</v>
      </c>
      <c r="GG306">
        <v>0</v>
      </c>
      <c r="GH306">
        <v>0</v>
      </c>
      <c r="GI306">
        <v>0</v>
      </c>
      <c r="GJ306">
        <v>0</v>
      </c>
      <c r="GK306">
        <v>0</v>
      </c>
      <c r="GL306">
        <v>0</v>
      </c>
      <c r="GM306">
        <v>0</v>
      </c>
      <c r="GN306">
        <v>0</v>
      </c>
      <c r="GO306">
        <v>0</v>
      </c>
      <c r="GP306">
        <v>0</v>
      </c>
      <c r="GQ306">
        <v>0</v>
      </c>
      <c r="GR306">
        <v>0</v>
      </c>
      <c r="GS306">
        <v>0</v>
      </c>
      <c r="GT306">
        <v>0</v>
      </c>
      <c r="GU306">
        <v>0</v>
      </c>
      <c r="GV306">
        <v>0</v>
      </c>
      <c r="GW306">
        <v>0</v>
      </c>
      <c r="GX306">
        <v>0</v>
      </c>
      <c r="GY306">
        <v>0</v>
      </c>
      <c r="GZ306">
        <v>0</v>
      </c>
      <c r="HA306">
        <v>0</v>
      </c>
      <c r="HB306">
        <v>0</v>
      </c>
      <c r="HC306">
        <v>0</v>
      </c>
      <c r="HD306">
        <v>0</v>
      </c>
      <c r="HE306">
        <v>0</v>
      </c>
      <c r="HF306">
        <v>0</v>
      </c>
      <c r="HG306">
        <v>0</v>
      </c>
      <c r="HH306">
        <v>0</v>
      </c>
      <c r="HI306">
        <v>0</v>
      </c>
      <c r="HJ306">
        <v>0</v>
      </c>
      <c r="HK306">
        <v>0</v>
      </c>
      <c r="HL306">
        <v>0</v>
      </c>
      <c r="HM306" t="str">
        <v/>
      </c>
    </row>
    <row r="307" spans="2:221" x14ac:dyDescent="0.35">
      <c r="B307" t="str" cm="1">
        <f t="array" ref="B307:CX307">TRANSPOSE(_xlfn._xlws.SORT(_xlfn._xlws.FILTER(initialConditions[initial_conditions_level]&amp;" | "&amp;initialConditions[initial_conditions_name],initialConditions[experiment_ID]=A307)))</f>
        <v xml:space="preserve"> | </v>
      </c>
      <c r="C307" t="str">
        <v xml:space="preserve">0 | </v>
      </c>
      <c r="D307" t="str">
        <v xml:space="preserve">0 | </v>
      </c>
      <c r="E307" t="str">
        <v xml:space="preserve">0 | </v>
      </c>
      <c r="F307" t="str">
        <v xml:space="preserve">0 | </v>
      </c>
      <c r="G307" t="str">
        <v xml:space="preserve">0 | </v>
      </c>
      <c r="H307" t="str">
        <v xml:space="preserve">0 | </v>
      </c>
      <c r="I307" t="str">
        <v xml:space="preserve">0 | </v>
      </c>
      <c r="J307" t="str">
        <v xml:space="preserve">0 | </v>
      </c>
      <c r="K307" t="str">
        <v xml:space="preserve">0 | </v>
      </c>
      <c r="L307" t="str">
        <v xml:space="preserve">0 | </v>
      </c>
      <c r="M307" t="str">
        <v xml:space="preserve">0 | </v>
      </c>
      <c r="N307" t="str">
        <v xml:space="preserve">0 | </v>
      </c>
      <c r="O307" t="str">
        <v xml:space="preserve">0 | </v>
      </c>
      <c r="P307" t="str">
        <v xml:space="preserve">0 | </v>
      </c>
      <c r="Q307" t="str">
        <v xml:space="preserve">0 | </v>
      </c>
      <c r="R307" t="str">
        <v xml:space="preserve">0 | </v>
      </c>
      <c r="S307" t="str">
        <v xml:space="preserve">0 | </v>
      </c>
      <c r="T307" t="str">
        <v xml:space="preserve">0 | </v>
      </c>
      <c r="U307" t="str">
        <v xml:space="preserve">0 | </v>
      </c>
      <c r="V307" t="str">
        <v xml:space="preserve">0 | </v>
      </c>
      <c r="W307" t="str">
        <v xml:space="preserve">0 | </v>
      </c>
      <c r="X307" t="str">
        <v xml:space="preserve">0 | </v>
      </c>
      <c r="Y307" t="str">
        <v xml:space="preserve">0 | </v>
      </c>
      <c r="Z307" t="str">
        <v xml:space="preserve">0 | </v>
      </c>
      <c r="AA307" t="str">
        <v xml:space="preserve">0 | </v>
      </c>
      <c r="AB307" t="str">
        <v xml:space="preserve">0 | </v>
      </c>
      <c r="AC307" t="str">
        <v xml:space="preserve">0 | </v>
      </c>
      <c r="AD307" t="str">
        <v xml:space="preserve">0 | </v>
      </c>
      <c r="AE307" t="str">
        <v xml:space="preserve">0 | </v>
      </c>
      <c r="AF307" t="str">
        <v xml:space="preserve">0 | </v>
      </c>
      <c r="AG307" t="str">
        <v xml:space="preserve">0 | </v>
      </c>
      <c r="AH307" t="str">
        <v xml:space="preserve">0 | </v>
      </c>
      <c r="AI307" t="str">
        <v xml:space="preserve">0 | </v>
      </c>
      <c r="AJ307" t="str">
        <v xml:space="preserve">0 | </v>
      </c>
      <c r="AK307" t="str">
        <v xml:space="preserve">0 | </v>
      </c>
      <c r="AL307" t="str">
        <v xml:space="preserve">0 | </v>
      </c>
      <c r="AM307" t="str">
        <v xml:space="preserve">0 | </v>
      </c>
      <c r="AN307" t="str">
        <v xml:space="preserve">0 | </v>
      </c>
      <c r="AO307" t="str">
        <v xml:space="preserve">0 | </v>
      </c>
      <c r="AP307" t="str">
        <v xml:space="preserve">0 | </v>
      </c>
      <c r="AQ307" t="str">
        <v xml:space="preserve">0 | </v>
      </c>
      <c r="AR307" t="str">
        <v xml:space="preserve">0 | </v>
      </c>
      <c r="AS307" t="str">
        <v xml:space="preserve">0 | </v>
      </c>
      <c r="AT307" t="str">
        <v xml:space="preserve">0 | </v>
      </c>
      <c r="AU307" t="str">
        <v xml:space="preserve">0 | </v>
      </c>
      <c r="AV307" t="str">
        <v xml:space="preserve">0 | </v>
      </c>
      <c r="AW307" t="str">
        <v xml:space="preserve">0 | </v>
      </c>
      <c r="AX307" t="str">
        <v xml:space="preserve">0 | </v>
      </c>
      <c r="AY307" t="str">
        <v xml:space="preserve">0 | </v>
      </c>
      <c r="AZ307" t="str">
        <v xml:space="preserve">0 | </v>
      </c>
      <c r="BA307" t="str">
        <v xml:space="preserve">0 | </v>
      </c>
      <c r="BB307" t="str">
        <v xml:space="preserve">0 | </v>
      </c>
      <c r="BC307" t="str">
        <v xml:space="preserve">0 | </v>
      </c>
      <c r="BD307" t="str">
        <v xml:space="preserve">0 | </v>
      </c>
      <c r="BE307" t="str">
        <v xml:space="preserve">0 | </v>
      </c>
      <c r="BF307" t="str">
        <v xml:space="preserve">0 | </v>
      </c>
      <c r="BG307" t="str">
        <v xml:space="preserve">0 | </v>
      </c>
      <c r="BH307" t="str">
        <v xml:space="preserve">0 | </v>
      </c>
      <c r="BI307" t="str">
        <v xml:space="preserve">0 | </v>
      </c>
      <c r="BJ307" t="str">
        <v xml:space="preserve">0 | </v>
      </c>
      <c r="BK307" t="str">
        <v xml:space="preserve">0 | </v>
      </c>
      <c r="BL307" t="str">
        <v xml:space="preserve">0 | </v>
      </c>
      <c r="BM307" t="str">
        <v xml:space="preserve">0 | </v>
      </c>
      <c r="BN307" t="str">
        <v xml:space="preserve">0 | </v>
      </c>
      <c r="BO307" t="str">
        <v xml:space="preserve">0 | </v>
      </c>
      <c r="BP307" t="str">
        <v xml:space="preserve">0 | </v>
      </c>
      <c r="BQ307" t="str">
        <v xml:space="preserve">0 | </v>
      </c>
      <c r="BR307" t="str">
        <v xml:space="preserve">0 | </v>
      </c>
      <c r="BS307" t="str">
        <v xml:space="preserve">0 | </v>
      </c>
      <c r="BT307" t="str">
        <v xml:space="preserve">0 | </v>
      </c>
      <c r="BU307" t="str">
        <v xml:space="preserve">0 | </v>
      </c>
      <c r="BV307" t="str">
        <v xml:space="preserve">0 | </v>
      </c>
      <c r="BW307" t="str">
        <v xml:space="preserve">0 | </v>
      </c>
      <c r="BX307" t="str">
        <v xml:space="preserve">0 | </v>
      </c>
      <c r="BY307" t="str">
        <v xml:space="preserve">0 | </v>
      </c>
      <c r="BZ307" t="str">
        <v xml:space="preserve">0 | </v>
      </c>
      <c r="CA307" t="str">
        <v xml:space="preserve">0 | </v>
      </c>
      <c r="CB307" t="str">
        <v xml:space="preserve">0 | </v>
      </c>
      <c r="CC307" t="str">
        <v xml:space="preserve">0 | </v>
      </c>
      <c r="CD307" t="str">
        <v xml:space="preserve">0 | </v>
      </c>
      <c r="CE307" t="str">
        <v xml:space="preserve">0 | </v>
      </c>
      <c r="CF307" t="str">
        <v xml:space="preserve">0 | </v>
      </c>
      <c r="CG307" t="str">
        <v xml:space="preserve">0 | </v>
      </c>
      <c r="CH307" t="str">
        <v xml:space="preserve">0 | </v>
      </c>
      <c r="CI307" t="str">
        <v xml:space="preserve">0 | </v>
      </c>
      <c r="CJ307" t="str">
        <v xml:space="preserve">0 | </v>
      </c>
      <c r="CK307" t="str">
        <v xml:space="preserve">0 | </v>
      </c>
      <c r="CL307" t="str">
        <v xml:space="preserve">0 | </v>
      </c>
      <c r="CM307" t="str">
        <v xml:space="preserve">0 | </v>
      </c>
      <c r="CN307" t="str">
        <v xml:space="preserve">0 | </v>
      </c>
      <c r="CO307" t="str">
        <v xml:space="preserve">0 | </v>
      </c>
      <c r="CP307" t="str">
        <v xml:space="preserve">0 | </v>
      </c>
      <c r="CQ307" t="str">
        <v xml:space="preserve">0 | </v>
      </c>
      <c r="CR307" t="str">
        <v xml:space="preserve">0 | </v>
      </c>
      <c r="CS307" t="str">
        <v xml:space="preserve">0 | </v>
      </c>
      <c r="CT307" t="str">
        <v xml:space="preserve">0 | </v>
      </c>
      <c r="CU307" t="str">
        <v xml:space="preserve">0 | </v>
      </c>
      <c r="CV307" t="str">
        <v xml:space="preserve">0 | </v>
      </c>
      <c r="CW307" t="str">
        <v xml:space="preserve">0 | </v>
      </c>
      <c r="CX307" t="str">
        <v xml:space="preserve">0 | </v>
      </c>
      <c r="DQ307" cm="1">
        <f t="array" ref="DQ307:HM307">TRANSPOSE(_xlfn._xlws.SORT(_xlfn._xlws.FILTER(initialConditions[initial_conditions_level],initialConditions[experiment_ID]=A307)))</f>
        <v>0</v>
      </c>
      <c r="DR307">
        <v>0</v>
      </c>
      <c r="DS307">
        <v>0</v>
      </c>
      <c r="DT307">
        <v>0</v>
      </c>
      <c r="DU307">
        <v>0</v>
      </c>
      <c r="DV307">
        <v>0</v>
      </c>
      <c r="DW307">
        <v>0</v>
      </c>
      <c r="DX307">
        <v>0</v>
      </c>
      <c r="DY307">
        <v>0</v>
      </c>
      <c r="DZ307">
        <v>0</v>
      </c>
      <c r="EA307">
        <v>0</v>
      </c>
      <c r="EB307">
        <v>0</v>
      </c>
      <c r="EC307">
        <v>0</v>
      </c>
      <c r="ED307">
        <v>0</v>
      </c>
      <c r="EE307">
        <v>0</v>
      </c>
      <c r="EF307">
        <v>0</v>
      </c>
      <c r="EG307">
        <v>0</v>
      </c>
      <c r="EH307">
        <v>0</v>
      </c>
      <c r="EI307">
        <v>0</v>
      </c>
      <c r="EJ307">
        <v>0</v>
      </c>
      <c r="EK307">
        <v>0</v>
      </c>
      <c r="EL307">
        <v>0</v>
      </c>
      <c r="EM307">
        <v>0</v>
      </c>
      <c r="EN307">
        <v>0</v>
      </c>
      <c r="EO307">
        <v>0</v>
      </c>
      <c r="EP307">
        <v>0</v>
      </c>
      <c r="EQ307">
        <v>0</v>
      </c>
      <c r="ER307">
        <v>0</v>
      </c>
      <c r="ES307">
        <v>0</v>
      </c>
      <c r="ET307">
        <v>0</v>
      </c>
      <c r="EU307">
        <v>0</v>
      </c>
      <c r="EV307">
        <v>0</v>
      </c>
      <c r="EW307">
        <v>0</v>
      </c>
      <c r="EX307">
        <v>0</v>
      </c>
      <c r="EY307">
        <v>0</v>
      </c>
      <c r="EZ307">
        <v>0</v>
      </c>
      <c r="FA307">
        <v>0</v>
      </c>
      <c r="FB307">
        <v>0</v>
      </c>
      <c r="FC307">
        <v>0</v>
      </c>
      <c r="FD307">
        <v>0</v>
      </c>
      <c r="FE307">
        <v>0</v>
      </c>
      <c r="FF307">
        <v>0</v>
      </c>
      <c r="FG307">
        <v>0</v>
      </c>
      <c r="FH307">
        <v>0</v>
      </c>
      <c r="FI307">
        <v>0</v>
      </c>
      <c r="FJ307">
        <v>0</v>
      </c>
      <c r="FK307">
        <v>0</v>
      </c>
      <c r="FL307">
        <v>0</v>
      </c>
      <c r="FM307">
        <v>0</v>
      </c>
      <c r="FN307">
        <v>0</v>
      </c>
      <c r="FO307">
        <v>0</v>
      </c>
      <c r="FP307">
        <v>0</v>
      </c>
      <c r="FQ307">
        <v>0</v>
      </c>
      <c r="FR307">
        <v>0</v>
      </c>
      <c r="FS307">
        <v>0</v>
      </c>
      <c r="FT307">
        <v>0</v>
      </c>
      <c r="FU307">
        <v>0</v>
      </c>
      <c r="FV307">
        <v>0</v>
      </c>
      <c r="FW307">
        <v>0</v>
      </c>
      <c r="FX307">
        <v>0</v>
      </c>
      <c r="FY307">
        <v>0</v>
      </c>
      <c r="FZ307">
        <v>0</v>
      </c>
      <c r="GA307">
        <v>0</v>
      </c>
      <c r="GB307">
        <v>0</v>
      </c>
      <c r="GC307">
        <v>0</v>
      </c>
      <c r="GD307">
        <v>0</v>
      </c>
      <c r="GE307">
        <v>0</v>
      </c>
      <c r="GF307">
        <v>0</v>
      </c>
      <c r="GG307">
        <v>0</v>
      </c>
      <c r="GH307">
        <v>0</v>
      </c>
      <c r="GI307">
        <v>0</v>
      </c>
      <c r="GJ307">
        <v>0</v>
      </c>
      <c r="GK307">
        <v>0</v>
      </c>
      <c r="GL307">
        <v>0</v>
      </c>
      <c r="GM307">
        <v>0</v>
      </c>
      <c r="GN307">
        <v>0</v>
      </c>
      <c r="GO307">
        <v>0</v>
      </c>
      <c r="GP307">
        <v>0</v>
      </c>
      <c r="GQ307">
        <v>0</v>
      </c>
      <c r="GR307">
        <v>0</v>
      </c>
      <c r="GS307">
        <v>0</v>
      </c>
      <c r="GT307">
        <v>0</v>
      </c>
      <c r="GU307">
        <v>0</v>
      </c>
      <c r="GV307">
        <v>0</v>
      </c>
      <c r="GW307">
        <v>0</v>
      </c>
      <c r="GX307">
        <v>0</v>
      </c>
      <c r="GY307">
        <v>0</v>
      </c>
      <c r="GZ307">
        <v>0</v>
      </c>
      <c r="HA307">
        <v>0</v>
      </c>
      <c r="HB307">
        <v>0</v>
      </c>
      <c r="HC307">
        <v>0</v>
      </c>
      <c r="HD307">
        <v>0</v>
      </c>
      <c r="HE307">
        <v>0</v>
      </c>
      <c r="HF307">
        <v>0</v>
      </c>
      <c r="HG307">
        <v>0</v>
      </c>
      <c r="HH307">
        <v>0</v>
      </c>
      <c r="HI307">
        <v>0</v>
      </c>
      <c r="HJ307">
        <v>0</v>
      </c>
      <c r="HK307">
        <v>0</v>
      </c>
      <c r="HL307">
        <v>0</v>
      </c>
      <c r="HM307" t="str">
        <v/>
      </c>
    </row>
    <row r="308" spans="2:221" x14ac:dyDescent="0.35">
      <c r="B308" t="str" cm="1">
        <f t="array" ref="B308:CX308">TRANSPOSE(_xlfn._xlws.SORT(_xlfn._xlws.FILTER(initialConditions[initial_conditions_level]&amp;" | "&amp;initialConditions[initial_conditions_name],initialConditions[experiment_ID]=A308)))</f>
        <v xml:space="preserve"> | </v>
      </c>
      <c r="C308" t="str">
        <v xml:space="preserve">0 | </v>
      </c>
      <c r="D308" t="str">
        <v xml:space="preserve">0 | </v>
      </c>
      <c r="E308" t="str">
        <v xml:space="preserve">0 | </v>
      </c>
      <c r="F308" t="str">
        <v xml:space="preserve">0 | </v>
      </c>
      <c r="G308" t="str">
        <v xml:space="preserve">0 | </v>
      </c>
      <c r="H308" t="str">
        <v xml:space="preserve">0 | </v>
      </c>
      <c r="I308" t="str">
        <v xml:space="preserve">0 | </v>
      </c>
      <c r="J308" t="str">
        <v xml:space="preserve">0 | </v>
      </c>
      <c r="K308" t="str">
        <v xml:space="preserve">0 | </v>
      </c>
      <c r="L308" t="str">
        <v xml:space="preserve">0 | </v>
      </c>
      <c r="M308" t="str">
        <v xml:space="preserve">0 | </v>
      </c>
      <c r="N308" t="str">
        <v xml:space="preserve">0 | </v>
      </c>
      <c r="O308" t="str">
        <v xml:space="preserve">0 | </v>
      </c>
      <c r="P308" t="str">
        <v xml:space="preserve">0 | </v>
      </c>
      <c r="Q308" t="str">
        <v xml:space="preserve">0 | </v>
      </c>
      <c r="R308" t="str">
        <v xml:space="preserve">0 | </v>
      </c>
      <c r="S308" t="str">
        <v xml:space="preserve">0 | </v>
      </c>
      <c r="T308" t="str">
        <v xml:space="preserve">0 | </v>
      </c>
      <c r="U308" t="str">
        <v xml:space="preserve">0 | </v>
      </c>
      <c r="V308" t="str">
        <v xml:space="preserve">0 | </v>
      </c>
      <c r="W308" t="str">
        <v xml:space="preserve">0 | </v>
      </c>
      <c r="X308" t="str">
        <v xml:space="preserve">0 | </v>
      </c>
      <c r="Y308" t="str">
        <v xml:space="preserve">0 | </v>
      </c>
      <c r="Z308" t="str">
        <v xml:space="preserve">0 | </v>
      </c>
      <c r="AA308" t="str">
        <v xml:space="preserve">0 | </v>
      </c>
      <c r="AB308" t="str">
        <v xml:space="preserve">0 | </v>
      </c>
      <c r="AC308" t="str">
        <v xml:space="preserve">0 | </v>
      </c>
      <c r="AD308" t="str">
        <v xml:space="preserve">0 | </v>
      </c>
      <c r="AE308" t="str">
        <v xml:space="preserve">0 | </v>
      </c>
      <c r="AF308" t="str">
        <v xml:space="preserve">0 | </v>
      </c>
      <c r="AG308" t="str">
        <v xml:space="preserve">0 | </v>
      </c>
      <c r="AH308" t="str">
        <v xml:space="preserve">0 | </v>
      </c>
      <c r="AI308" t="str">
        <v xml:space="preserve">0 | </v>
      </c>
      <c r="AJ308" t="str">
        <v xml:space="preserve">0 | </v>
      </c>
      <c r="AK308" t="str">
        <v xml:space="preserve">0 | </v>
      </c>
      <c r="AL308" t="str">
        <v xml:space="preserve">0 | </v>
      </c>
      <c r="AM308" t="str">
        <v xml:space="preserve">0 | </v>
      </c>
      <c r="AN308" t="str">
        <v xml:space="preserve">0 | </v>
      </c>
      <c r="AO308" t="str">
        <v xml:space="preserve">0 | </v>
      </c>
      <c r="AP308" t="str">
        <v xml:space="preserve">0 | </v>
      </c>
      <c r="AQ308" t="str">
        <v xml:space="preserve">0 | </v>
      </c>
      <c r="AR308" t="str">
        <v xml:space="preserve">0 | </v>
      </c>
      <c r="AS308" t="str">
        <v xml:space="preserve">0 | </v>
      </c>
      <c r="AT308" t="str">
        <v xml:space="preserve">0 | </v>
      </c>
      <c r="AU308" t="str">
        <v xml:space="preserve">0 | </v>
      </c>
      <c r="AV308" t="str">
        <v xml:space="preserve">0 | </v>
      </c>
      <c r="AW308" t="str">
        <v xml:space="preserve">0 | </v>
      </c>
      <c r="AX308" t="str">
        <v xml:space="preserve">0 | </v>
      </c>
      <c r="AY308" t="str">
        <v xml:space="preserve">0 | </v>
      </c>
      <c r="AZ308" t="str">
        <v xml:space="preserve">0 | </v>
      </c>
      <c r="BA308" t="str">
        <v xml:space="preserve">0 | </v>
      </c>
      <c r="BB308" t="str">
        <v xml:space="preserve">0 | </v>
      </c>
      <c r="BC308" t="str">
        <v xml:space="preserve">0 | </v>
      </c>
      <c r="BD308" t="str">
        <v xml:space="preserve">0 | </v>
      </c>
      <c r="BE308" t="str">
        <v xml:space="preserve">0 | </v>
      </c>
      <c r="BF308" t="str">
        <v xml:space="preserve">0 | </v>
      </c>
      <c r="BG308" t="str">
        <v xml:space="preserve">0 | </v>
      </c>
      <c r="BH308" t="str">
        <v xml:space="preserve">0 | </v>
      </c>
      <c r="BI308" t="str">
        <v xml:space="preserve">0 | </v>
      </c>
      <c r="BJ308" t="str">
        <v xml:space="preserve">0 | </v>
      </c>
      <c r="BK308" t="str">
        <v xml:space="preserve">0 | </v>
      </c>
      <c r="BL308" t="str">
        <v xml:space="preserve">0 | </v>
      </c>
      <c r="BM308" t="str">
        <v xml:space="preserve">0 | </v>
      </c>
      <c r="BN308" t="str">
        <v xml:space="preserve">0 | </v>
      </c>
      <c r="BO308" t="str">
        <v xml:space="preserve">0 | </v>
      </c>
      <c r="BP308" t="str">
        <v xml:space="preserve">0 | </v>
      </c>
      <c r="BQ308" t="str">
        <v xml:space="preserve">0 | </v>
      </c>
      <c r="BR308" t="str">
        <v xml:space="preserve">0 | </v>
      </c>
      <c r="BS308" t="str">
        <v xml:space="preserve">0 | </v>
      </c>
      <c r="BT308" t="str">
        <v xml:space="preserve">0 | </v>
      </c>
      <c r="BU308" t="str">
        <v xml:space="preserve">0 | </v>
      </c>
      <c r="BV308" t="str">
        <v xml:space="preserve">0 | </v>
      </c>
      <c r="BW308" t="str">
        <v xml:space="preserve">0 | </v>
      </c>
      <c r="BX308" t="str">
        <v xml:space="preserve">0 | </v>
      </c>
      <c r="BY308" t="str">
        <v xml:space="preserve">0 | </v>
      </c>
      <c r="BZ308" t="str">
        <v xml:space="preserve">0 | </v>
      </c>
      <c r="CA308" t="str">
        <v xml:space="preserve">0 | </v>
      </c>
      <c r="CB308" t="str">
        <v xml:space="preserve">0 | </v>
      </c>
      <c r="CC308" t="str">
        <v xml:space="preserve">0 | </v>
      </c>
      <c r="CD308" t="str">
        <v xml:space="preserve">0 | </v>
      </c>
      <c r="CE308" t="str">
        <v xml:space="preserve">0 | </v>
      </c>
      <c r="CF308" t="str">
        <v xml:space="preserve">0 | </v>
      </c>
      <c r="CG308" t="str">
        <v xml:space="preserve">0 | </v>
      </c>
      <c r="CH308" t="str">
        <v xml:space="preserve">0 | </v>
      </c>
      <c r="CI308" t="str">
        <v xml:space="preserve">0 | </v>
      </c>
      <c r="CJ308" t="str">
        <v xml:space="preserve">0 | </v>
      </c>
      <c r="CK308" t="str">
        <v xml:space="preserve">0 | </v>
      </c>
      <c r="CL308" t="str">
        <v xml:space="preserve">0 | </v>
      </c>
      <c r="CM308" t="str">
        <v xml:space="preserve">0 | </v>
      </c>
      <c r="CN308" t="str">
        <v xml:space="preserve">0 | </v>
      </c>
      <c r="CO308" t="str">
        <v xml:space="preserve">0 | </v>
      </c>
      <c r="CP308" t="str">
        <v xml:space="preserve">0 | </v>
      </c>
      <c r="CQ308" t="str">
        <v xml:space="preserve">0 | </v>
      </c>
      <c r="CR308" t="str">
        <v xml:space="preserve">0 | </v>
      </c>
      <c r="CS308" t="str">
        <v xml:space="preserve">0 | </v>
      </c>
      <c r="CT308" t="str">
        <v xml:space="preserve">0 | </v>
      </c>
      <c r="CU308" t="str">
        <v xml:space="preserve">0 | </v>
      </c>
      <c r="CV308" t="str">
        <v xml:space="preserve">0 | </v>
      </c>
      <c r="CW308" t="str">
        <v xml:space="preserve">0 | </v>
      </c>
      <c r="CX308" t="str">
        <v xml:space="preserve">0 | </v>
      </c>
      <c r="DQ308" cm="1">
        <f t="array" ref="DQ308:HM308">TRANSPOSE(_xlfn._xlws.SORT(_xlfn._xlws.FILTER(initialConditions[initial_conditions_level],initialConditions[experiment_ID]=A308)))</f>
        <v>0</v>
      </c>
      <c r="DR308">
        <v>0</v>
      </c>
      <c r="DS308">
        <v>0</v>
      </c>
      <c r="DT308">
        <v>0</v>
      </c>
      <c r="DU308">
        <v>0</v>
      </c>
      <c r="DV308">
        <v>0</v>
      </c>
      <c r="DW308">
        <v>0</v>
      </c>
      <c r="DX308">
        <v>0</v>
      </c>
      <c r="DY308">
        <v>0</v>
      </c>
      <c r="DZ308">
        <v>0</v>
      </c>
      <c r="EA308">
        <v>0</v>
      </c>
      <c r="EB308">
        <v>0</v>
      </c>
      <c r="EC308">
        <v>0</v>
      </c>
      <c r="ED308">
        <v>0</v>
      </c>
      <c r="EE308">
        <v>0</v>
      </c>
      <c r="EF308">
        <v>0</v>
      </c>
      <c r="EG308">
        <v>0</v>
      </c>
      <c r="EH308">
        <v>0</v>
      </c>
      <c r="EI308">
        <v>0</v>
      </c>
      <c r="EJ308">
        <v>0</v>
      </c>
      <c r="EK308">
        <v>0</v>
      </c>
      <c r="EL308">
        <v>0</v>
      </c>
      <c r="EM308">
        <v>0</v>
      </c>
      <c r="EN308">
        <v>0</v>
      </c>
      <c r="EO308">
        <v>0</v>
      </c>
      <c r="EP308">
        <v>0</v>
      </c>
      <c r="EQ308">
        <v>0</v>
      </c>
      <c r="ER308">
        <v>0</v>
      </c>
      <c r="ES308">
        <v>0</v>
      </c>
      <c r="ET308">
        <v>0</v>
      </c>
      <c r="EU308">
        <v>0</v>
      </c>
      <c r="EV308">
        <v>0</v>
      </c>
      <c r="EW308">
        <v>0</v>
      </c>
      <c r="EX308">
        <v>0</v>
      </c>
      <c r="EY308">
        <v>0</v>
      </c>
      <c r="EZ308">
        <v>0</v>
      </c>
      <c r="FA308">
        <v>0</v>
      </c>
      <c r="FB308">
        <v>0</v>
      </c>
      <c r="FC308">
        <v>0</v>
      </c>
      <c r="FD308">
        <v>0</v>
      </c>
      <c r="FE308">
        <v>0</v>
      </c>
      <c r="FF308">
        <v>0</v>
      </c>
      <c r="FG308">
        <v>0</v>
      </c>
      <c r="FH308">
        <v>0</v>
      </c>
      <c r="FI308">
        <v>0</v>
      </c>
      <c r="FJ308">
        <v>0</v>
      </c>
      <c r="FK308">
        <v>0</v>
      </c>
      <c r="FL308">
        <v>0</v>
      </c>
      <c r="FM308">
        <v>0</v>
      </c>
      <c r="FN308">
        <v>0</v>
      </c>
      <c r="FO308">
        <v>0</v>
      </c>
      <c r="FP308">
        <v>0</v>
      </c>
      <c r="FQ308">
        <v>0</v>
      </c>
      <c r="FR308">
        <v>0</v>
      </c>
      <c r="FS308">
        <v>0</v>
      </c>
      <c r="FT308">
        <v>0</v>
      </c>
      <c r="FU308">
        <v>0</v>
      </c>
      <c r="FV308">
        <v>0</v>
      </c>
      <c r="FW308">
        <v>0</v>
      </c>
      <c r="FX308">
        <v>0</v>
      </c>
      <c r="FY308">
        <v>0</v>
      </c>
      <c r="FZ308">
        <v>0</v>
      </c>
      <c r="GA308">
        <v>0</v>
      </c>
      <c r="GB308">
        <v>0</v>
      </c>
      <c r="GC308">
        <v>0</v>
      </c>
      <c r="GD308">
        <v>0</v>
      </c>
      <c r="GE308">
        <v>0</v>
      </c>
      <c r="GF308">
        <v>0</v>
      </c>
      <c r="GG308">
        <v>0</v>
      </c>
      <c r="GH308">
        <v>0</v>
      </c>
      <c r="GI308">
        <v>0</v>
      </c>
      <c r="GJ308">
        <v>0</v>
      </c>
      <c r="GK308">
        <v>0</v>
      </c>
      <c r="GL308">
        <v>0</v>
      </c>
      <c r="GM308">
        <v>0</v>
      </c>
      <c r="GN308">
        <v>0</v>
      </c>
      <c r="GO308">
        <v>0</v>
      </c>
      <c r="GP308">
        <v>0</v>
      </c>
      <c r="GQ308">
        <v>0</v>
      </c>
      <c r="GR308">
        <v>0</v>
      </c>
      <c r="GS308">
        <v>0</v>
      </c>
      <c r="GT308">
        <v>0</v>
      </c>
      <c r="GU308">
        <v>0</v>
      </c>
      <c r="GV308">
        <v>0</v>
      </c>
      <c r="GW308">
        <v>0</v>
      </c>
      <c r="GX308">
        <v>0</v>
      </c>
      <c r="GY308">
        <v>0</v>
      </c>
      <c r="GZ308">
        <v>0</v>
      </c>
      <c r="HA308">
        <v>0</v>
      </c>
      <c r="HB308">
        <v>0</v>
      </c>
      <c r="HC308">
        <v>0</v>
      </c>
      <c r="HD308">
        <v>0</v>
      </c>
      <c r="HE308">
        <v>0</v>
      </c>
      <c r="HF308">
        <v>0</v>
      </c>
      <c r="HG308">
        <v>0</v>
      </c>
      <c r="HH308">
        <v>0</v>
      </c>
      <c r="HI308">
        <v>0</v>
      </c>
      <c r="HJ308">
        <v>0</v>
      </c>
      <c r="HK308">
        <v>0</v>
      </c>
      <c r="HL308">
        <v>0</v>
      </c>
      <c r="HM308" t="str">
        <v/>
      </c>
    </row>
    <row r="309" spans="2:221" x14ac:dyDescent="0.35">
      <c r="B309" t="str" cm="1">
        <f t="array" ref="B309:CX309">TRANSPOSE(_xlfn._xlws.SORT(_xlfn._xlws.FILTER(initialConditions[initial_conditions_level]&amp;" | "&amp;initialConditions[initial_conditions_name],initialConditions[experiment_ID]=A309)))</f>
        <v xml:space="preserve"> | </v>
      </c>
      <c r="C309" t="str">
        <v xml:space="preserve">0 | </v>
      </c>
      <c r="D309" t="str">
        <v xml:space="preserve">0 | </v>
      </c>
      <c r="E309" t="str">
        <v xml:space="preserve">0 | </v>
      </c>
      <c r="F309" t="str">
        <v xml:space="preserve">0 | </v>
      </c>
      <c r="G309" t="str">
        <v xml:space="preserve">0 | </v>
      </c>
      <c r="H309" t="str">
        <v xml:space="preserve">0 | </v>
      </c>
      <c r="I309" t="str">
        <v xml:space="preserve">0 | </v>
      </c>
      <c r="J309" t="str">
        <v xml:space="preserve">0 | </v>
      </c>
      <c r="K309" t="str">
        <v xml:space="preserve">0 | </v>
      </c>
      <c r="L309" t="str">
        <v xml:space="preserve">0 | </v>
      </c>
      <c r="M309" t="str">
        <v xml:space="preserve">0 | </v>
      </c>
      <c r="N309" t="str">
        <v xml:space="preserve">0 | </v>
      </c>
      <c r="O309" t="str">
        <v xml:space="preserve">0 | </v>
      </c>
      <c r="P309" t="str">
        <v xml:space="preserve">0 | </v>
      </c>
      <c r="Q309" t="str">
        <v xml:space="preserve">0 | </v>
      </c>
      <c r="R309" t="str">
        <v xml:space="preserve">0 | </v>
      </c>
      <c r="S309" t="str">
        <v xml:space="preserve">0 | </v>
      </c>
      <c r="T309" t="str">
        <v xml:space="preserve">0 | </v>
      </c>
      <c r="U309" t="str">
        <v xml:space="preserve">0 | </v>
      </c>
      <c r="V309" t="str">
        <v xml:space="preserve">0 | </v>
      </c>
      <c r="W309" t="str">
        <v xml:space="preserve">0 | </v>
      </c>
      <c r="X309" t="str">
        <v xml:space="preserve">0 | </v>
      </c>
      <c r="Y309" t="str">
        <v xml:space="preserve">0 | </v>
      </c>
      <c r="Z309" t="str">
        <v xml:space="preserve">0 | </v>
      </c>
      <c r="AA309" t="str">
        <v xml:space="preserve">0 | </v>
      </c>
      <c r="AB309" t="str">
        <v xml:space="preserve">0 | </v>
      </c>
      <c r="AC309" t="str">
        <v xml:space="preserve">0 | </v>
      </c>
      <c r="AD309" t="str">
        <v xml:space="preserve">0 | </v>
      </c>
      <c r="AE309" t="str">
        <v xml:space="preserve">0 | </v>
      </c>
      <c r="AF309" t="str">
        <v xml:space="preserve">0 | </v>
      </c>
      <c r="AG309" t="str">
        <v xml:space="preserve">0 | </v>
      </c>
      <c r="AH309" t="str">
        <v xml:space="preserve">0 | </v>
      </c>
      <c r="AI309" t="str">
        <v xml:space="preserve">0 | </v>
      </c>
      <c r="AJ309" t="str">
        <v xml:space="preserve">0 | </v>
      </c>
      <c r="AK309" t="str">
        <v xml:space="preserve">0 | </v>
      </c>
      <c r="AL309" t="str">
        <v xml:space="preserve">0 | </v>
      </c>
      <c r="AM309" t="str">
        <v xml:space="preserve">0 | </v>
      </c>
      <c r="AN309" t="str">
        <v xml:space="preserve">0 | </v>
      </c>
      <c r="AO309" t="str">
        <v xml:space="preserve">0 | </v>
      </c>
      <c r="AP309" t="str">
        <v xml:space="preserve">0 | </v>
      </c>
      <c r="AQ309" t="str">
        <v xml:space="preserve">0 | </v>
      </c>
      <c r="AR309" t="str">
        <v xml:space="preserve">0 | </v>
      </c>
      <c r="AS309" t="str">
        <v xml:space="preserve">0 | </v>
      </c>
      <c r="AT309" t="str">
        <v xml:space="preserve">0 | </v>
      </c>
      <c r="AU309" t="str">
        <v xml:space="preserve">0 | </v>
      </c>
      <c r="AV309" t="str">
        <v xml:space="preserve">0 | </v>
      </c>
      <c r="AW309" t="str">
        <v xml:space="preserve">0 | </v>
      </c>
      <c r="AX309" t="str">
        <v xml:space="preserve">0 | </v>
      </c>
      <c r="AY309" t="str">
        <v xml:space="preserve">0 | </v>
      </c>
      <c r="AZ309" t="str">
        <v xml:space="preserve">0 | </v>
      </c>
      <c r="BA309" t="str">
        <v xml:space="preserve">0 | </v>
      </c>
      <c r="BB309" t="str">
        <v xml:space="preserve">0 | </v>
      </c>
      <c r="BC309" t="str">
        <v xml:space="preserve">0 | </v>
      </c>
      <c r="BD309" t="str">
        <v xml:space="preserve">0 | </v>
      </c>
      <c r="BE309" t="str">
        <v xml:space="preserve">0 | </v>
      </c>
      <c r="BF309" t="str">
        <v xml:space="preserve">0 | </v>
      </c>
      <c r="BG309" t="str">
        <v xml:space="preserve">0 | </v>
      </c>
      <c r="BH309" t="str">
        <v xml:space="preserve">0 | </v>
      </c>
      <c r="BI309" t="str">
        <v xml:space="preserve">0 | </v>
      </c>
      <c r="BJ309" t="str">
        <v xml:space="preserve">0 | </v>
      </c>
      <c r="BK309" t="str">
        <v xml:space="preserve">0 | </v>
      </c>
      <c r="BL309" t="str">
        <v xml:space="preserve">0 | </v>
      </c>
      <c r="BM309" t="str">
        <v xml:space="preserve">0 | </v>
      </c>
      <c r="BN309" t="str">
        <v xml:space="preserve">0 | </v>
      </c>
      <c r="BO309" t="str">
        <v xml:space="preserve">0 | </v>
      </c>
      <c r="BP309" t="str">
        <v xml:space="preserve">0 | </v>
      </c>
      <c r="BQ309" t="str">
        <v xml:space="preserve">0 | </v>
      </c>
      <c r="BR309" t="str">
        <v xml:space="preserve">0 | </v>
      </c>
      <c r="BS309" t="str">
        <v xml:space="preserve">0 | </v>
      </c>
      <c r="BT309" t="str">
        <v xml:space="preserve">0 | </v>
      </c>
      <c r="BU309" t="str">
        <v xml:space="preserve">0 | </v>
      </c>
      <c r="BV309" t="str">
        <v xml:space="preserve">0 | </v>
      </c>
      <c r="BW309" t="str">
        <v xml:space="preserve">0 | </v>
      </c>
      <c r="BX309" t="str">
        <v xml:space="preserve">0 | </v>
      </c>
      <c r="BY309" t="str">
        <v xml:space="preserve">0 | </v>
      </c>
      <c r="BZ309" t="str">
        <v xml:space="preserve">0 | </v>
      </c>
      <c r="CA309" t="str">
        <v xml:space="preserve">0 | </v>
      </c>
      <c r="CB309" t="str">
        <v xml:space="preserve">0 | </v>
      </c>
      <c r="CC309" t="str">
        <v xml:space="preserve">0 | </v>
      </c>
      <c r="CD309" t="str">
        <v xml:space="preserve">0 | </v>
      </c>
      <c r="CE309" t="str">
        <v xml:space="preserve">0 | </v>
      </c>
      <c r="CF309" t="str">
        <v xml:space="preserve">0 | </v>
      </c>
      <c r="CG309" t="str">
        <v xml:space="preserve">0 | </v>
      </c>
      <c r="CH309" t="str">
        <v xml:space="preserve">0 | </v>
      </c>
      <c r="CI309" t="str">
        <v xml:space="preserve">0 | </v>
      </c>
      <c r="CJ309" t="str">
        <v xml:space="preserve">0 | </v>
      </c>
      <c r="CK309" t="str">
        <v xml:space="preserve">0 | </v>
      </c>
      <c r="CL309" t="str">
        <v xml:space="preserve">0 | </v>
      </c>
      <c r="CM309" t="str">
        <v xml:space="preserve">0 | </v>
      </c>
      <c r="CN309" t="str">
        <v xml:space="preserve">0 | </v>
      </c>
      <c r="CO309" t="str">
        <v xml:space="preserve">0 | </v>
      </c>
      <c r="CP309" t="str">
        <v xml:space="preserve">0 | </v>
      </c>
      <c r="CQ309" t="str">
        <v xml:space="preserve">0 | </v>
      </c>
      <c r="CR309" t="str">
        <v xml:space="preserve">0 | </v>
      </c>
      <c r="CS309" t="str">
        <v xml:space="preserve">0 | </v>
      </c>
      <c r="CT309" t="str">
        <v xml:space="preserve">0 | </v>
      </c>
      <c r="CU309" t="str">
        <v xml:space="preserve">0 | </v>
      </c>
      <c r="CV309" t="str">
        <v xml:space="preserve">0 | </v>
      </c>
      <c r="CW309" t="str">
        <v xml:space="preserve">0 | </v>
      </c>
      <c r="CX309" t="str">
        <v xml:space="preserve">0 | </v>
      </c>
      <c r="DQ309" cm="1">
        <f t="array" ref="DQ309:HM309">TRANSPOSE(_xlfn._xlws.SORT(_xlfn._xlws.FILTER(initialConditions[initial_conditions_level],initialConditions[experiment_ID]=A309)))</f>
        <v>0</v>
      </c>
      <c r="DR309">
        <v>0</v>
      </c>
      <c r="DS309">
        <v>0</v>
      </c>
      <c r="DT309">
        <v>0</v>
      </c>
      <c r="DU309">
        <v>0</v>
      </c>
      <c r="DV309">
        <v>0</v>
      </c>
      <c r="DW309">
        <v>0</v>
      </c>
      <c r="DX309">
        <v>0</v>
      </c>
      <c r="DY309">
        <v>0</v>
      </c>
      <c r="DZ309">
        <v>0</v>
      </c>
      <c r="EA309">
        <v>0</v>
      </c>
      <c r="EB309">
        <v>0</v>
      </c>
      <c r="EC309">
        <v>0</v>
      </c>
      <c r="ED309">
        <v>0</v>
      </c>
      <c r="EE309">
        <v>0</v>
      </c>
      <c r="EF309">
        <v>0</v>
      </c>
      <c r="EG309">
        <v>0</v>
      </c>
      <c r="EH309">
        <v>0</v>
      </c>
      <c r="EI309">
        <v>0</v>
      </c>
      <c r="EJ309">
        <v>0</v>
      </c>
      <c r="EK309">
        <v>0</v>
      </c>
      <c r="EL309">
        <v>0</v>
      </c>
      <c r="EM309">
        <v>0</v>
      </c>
      <c r="EN309">
        <v>0</v>
      </c>
      <c r="EO309">
        <v>0</v>
      </c>
      <c r="EP309">
        <v>0</v>
      </c>
      <c r="EQ309">
        <v>0</v>
      </c>
      <c r="ER309">
        <v>0</v>
      </c>
      <c r="ES309">
        <v>0</v>
      </c>
      <c r="ET309">
        <v>0</v>
      </c>
      <c r="EU309">
        <v>0</v>
      </c>
      <c r="EV309">
        <v>0</v>
      </c>
      <c r="EW309">
        <v>0</v>
      </c>
      <c r="EX309">
        <v>0</v>
      </c>
      <c r="EY309">
        <v>0</v>
      </c>
      <c r="EZ309">
        <v>0</v>
      </c>
      <c r="FA309">
        <v>0</v>
      </c>
      <c r="FB309">
        <v>0</v>
      </c>
      <c r="FC309">
        <v>0</v>
      </c>
      <c r="FD309">
        <v>0</v>
      </c>
      <c r="FE309">
        <v>0</v>
      </c>
      <c r="FF309">
        <v>0</v>
      </c>
      <c r="FG309">
        <v>0</v>
      </c>
      <c r="FH309">
        <v>0</v>
      </c>
      <c r="FI309">
        <v>0</v>
      </c>
      <c r="FJ309">
        <v>0</v>
      </c>
      <c r="FK309">
        <v>0</v>
      </c>
      <c r="FL309">
        <v>0</v>
      </c>
      <c r="FM309">
        <v>0</v>
      </c>
      <c r="FN309">
        <v>0</v>
      </c>
      <c r="FO309">
        <v>0</v>
      </c>
      <c r="FP309">
        <v>0</v>
      </c>
      <c r="FQ309">
        <v>0</v>
      </c>
      <c r="FR309">
        <v>0</v>
      </c>
      <c r="FS309">
        <v>0</v>
      </c>
      <c r="FT309">
        <v>0</v>
      </c>
      <c r="FU309">
        <v>0</v>
      </c>
      <c r="FV309">
        <v>0</v>
      </c>
      <c r="FW309">
        <v>0</v>
      </c>
      <c r="FX309">
        <v>0</v>
      </c>
      <c r="FY309">
        <v>0</v>
      </c>
      <c r="FZ309">
        <v>0</v>
      </c>
      <c r="GA309">
        <v>0</v>
      </c>
      <c r="GB309">
        <v>0</v>
      </c>
      <c r="GC309">
        <v>0</v>
      </c>
      <c r="GD309">
        <v>0</v>
      </c>
      <c r="GE309">
        <v>0</v>
      </c>
      <c r="GF309">
        <v>0</v>
      </c>
      <c r="GG309">
        <v>0</v>
      </c>
      <c r="GH309">
        <v>0</v>
      </c>
      <c r="GI309">
        <v>0</v>
      </c>
      <c r="GJ309">
        <v>0</v>
      </c>
      <c r="GK309">
        <v>0</v>
      </c>
      <c r="GL309">
        <v>0</v>
      </c>
      <c r="GM309">
        <v>0</v>
      </c>
      <c r="GN309">
        <v>0</v>
      </c>
      <c r="GO309">
        <v>0</v>
      </c>
      <c r="GP309">
        <v>0</v>
      </c>
      <c r="GQ309">
        <v>0</v>
      </c>
      <c r="GR309">
        <v>0</v>
      </c>
      <c r="GS309">
        <v>0</v>
      </c>
      <c r="GT309">
        <v>0</v>
      </c>
      <c r="GU309">
        <v>0</v>
      </c>
      <c r="GV309">
        <v>0</v>
      </c>
      <c r="GW309">
        <v>0</v>
      </c>
      <c r="GX309">
        <v>0</v>
      </c>
      <c r="GY309">
        <v>0</v>
      </c>
      <c r="GZ309">
        <v>0</v>
      </c>
      <c r="HA309">
        <v>0</v>
      </c>
      <c r="HB309">
        <v>0</v>
      </c>
      <c r="HC309">
        <v>0</v>
      </c>
      <c r="HD309">
        <v>0</v>
      </c>
      <c r="HE309">
        <v>0</v>
      </c>
      <c r="HF309">
        <v>0</v>
      </c>
      <c r="HG309">
        <v>0</v>
      </c>
      <c r="HH309">
        <v>0</v>
      </c>
      <c r="HI309">
        <v>0</v>
      </c>
      <c r="HJ309">
        <v>0</v>
      </c>
      <c r="HK309">
        <v>0</v>
      </c>
      <c r="HL309">
        <v>0</v>
      </c>
      <c r="HM309" t="str">
        <v/>
      </c>
    </row>
    <row r="310" spans="2:221" x14ac:dyDescent="0.35">
      <c r="B310" t="str" cm="1">
        <f t="array" ref="B310:CX310">TRANSPOSE(_xlfn._xlws.SORT(_xlfn._xlws.FILTER(initialConditions[initial_conditions_level]&amp;" | "&amp;initialConditions[initial_conditions_name],initialConditions[experiment_ID]=A310)))</f>
        <v xml:space="preserve"> | </v>
      </c>
      <c r="C310" t="str">
        <v xml:space="preserve">0 | </v>
      </c>
      <c r="D310" t="str">
        <v xml:space="preserve">0 | </v>
      </c>
      <c r="E310" t="str">
        <v xml:space="preserve">0 | </v>
      </c>
      <c r="F310" t="str">
        <v xml:space="preserve">0 | </v>
      </c>
      <c r="G310" t="str">
        <v xml:space="preserve">0 | </v>
      </c>
      <c r="H310" t="str">
        <v xml:space="preserve">0 | </v>
      </c>
      <c r="I310" t="str">
        <v xml:space="preserve">0 | </v>
      </c>
      <c r="J310" t="str">
        <v xml:space="preserve">0 | </v>
      </c>
      <c r="K310" t="str">
        <v xml:space="preserve">0 | </v>
      </c>
      <c r="L310" t="str">
        <v xml:space="preserve">0 | </v>
      </c>
      <c r="M310" t="str">
        <v xml:space="preserve">0 | </v>
      </c>
      <c r="N310" t="str">
        <v xml:space="preserve">0 | </v>
      </c>
      <c r="O310" t="str">
        <v xml:space="preserve">0 | </v>
      </c>
      <c r="P310" t="str">
        <v xml:space="preserve">0 | </v>
      </c>
      <c r="Q310" t="str">
        <v xml:space="preserve">0 | </v>
      </c>
      <c r="R310" t="str">
        <v xml:space="preserve">0 | </v>
      </c>
      <c r="S310" t="str">
        <v xml:space="preserve">0 | </v>
      </c>
      <c r="T310" t="str">
        <v xml:space="preserve">0 | </v>
      </c>
      <c r="U310" t="str">
        <v xml:space="preserve">0 | </v>
      </c>
      <c r="V310" t="str">
        <v xml:space="preserve">0 | </v>
      </c>
      <c r="W310" t="str">
        <v xml:space="preserve">0 | </v>
      </c>
      <c r="X310" t="str">
        <v xml:space="preserve">0 | </v>
      </c>
      <c r="Y310" t="str">
        <v xml:space="preserve">0 | </v>
      </c>
      <c r="Z310" t="str">
        <v xml:space="preserve">0 | </v>
      </c>
      <c r="AA310" t="str">
        <v xml:space="preserve">0 | </v>
      </c>
      <c r="AB310" t="str">
        <v xml:space="preserve">0 | </v>
      </c>
      <c r="AC310" t="str">
        <v xml:space="preserve">0 | </v>
      </c>
      <c r="AD310" t="str">
        <v xml:space="preserve">0 | </v>
      </c>
      <c r="AE310" t="str">
        <v xml:space="preserve">0 | </v>
      </c>
      <c r="AF310" t="str">
        <v xml:space="preserve">0 | </v>
      </c>
      <c r="AG310" t="str">
        <v xml:space="preserve">0 | </v>
      </c>
      <c r="AH310" t="str">
        <v xml:space="preserve">0 | </v>
      </c>
      <c r="AI310" t="str">
        <v xml:space="preserve">0 | </v>
      </c>
      <c r="AJ310" t="str">
        <v xml:space="preserve">0 | </v>
      </c>
      <c r="AK310" t="str">
        <v xml:space="preserve">0 | </v>
      </c>
      <c r="AL310" t="str">
        <v xml:space="preserve">0 | </v>
      </c>
      <c r="AM310" t="str">
        <v xml:space="preserve">0 | </v>
      </c>
      <c r="AN310" t="str">
        <v xml:space="preserve">0 | </v>
      </c>
      <c r="AO310" t="str">
        <v xml:space="preserve">0 | </v>
      </c>
      <c r="AP310" t="str">
        <v xml:space="preserve">0 | </v>
      </c>
      <c r="AQ310" t="str">
        <v xml:space="preserve">0 | </v>
      </c>
      <c r="AR310" t="str">
        <v xml:space="preserve">0 | </v>
      </c>
      <c r="AS310" t="str">
        <v xml:space="preserve">0 | </v>
      </c>
      <c r="AT310" t="str">
        <v xml:space="preserve">0 | </v>
      </c>
      <c r="AU310" t="str">
        <v xml:space="preserve">0 | </v>
      </c>
      <c r="AV310" t="str">
        <v xml:space="preserve">0 | </v>
      </c>
      <c r="AW310" t="str">
        <v xml:space="preserve">0 | </v>
      </c>
      <c r="AX310" t="str">
        <v xml:space="preserve">0 | </v>
      </c>
      <c r="AY310" t="str">
        <v xml:space="preserve">0 | </v>
      </c>
      <c r="AZ310" t="str">
        <v xml:space="preserve">0 | </v>
      </c>
      <c r="BA310" t="str">
        <v xml:space="preserve">0 | </v>
      </c>
      <c r="BB310" t="str">
        <v xml:space="preserve">0 | </v>
      </c>
      <c r="BC310" t="str">
        <v xml:space="preserve">0 | </v>
      </c>
      <c r="BD310" t="str">
        <v xml:space="preserve">0 | </v>
      </c>
      <c r="BE310" t="str">
        <v xml:space="preserve">0 | </v>
      </c>
      <c r="BF310" t="str">
        <v xml:space="preserve">0 | </v>
      </c>
      <c r="BG310" t="str">
        <v xml:space="preserve">0 | </v>
      </c>
      <c r="BH310" t="str">
        <v xml:space="preserve">0 | </v>
      </c>
      <c r="BI310" t="str">
        <v xml:space="preserve">0 | </v>
      </c>
      <c r="BJ310" t="str">
        <v xml:space="preserve">0 | </v>
      </c>
      <c r="BK310" t="str">
        <v xml:space="preserve">0 | </v>
      </c>
      <c r="BL310" t="str">
        <v xml:space="preserve">0 | </v>
      </c>
      <c r="BM310" t="str">
        <v xml:space="preserve">0 | </v>
      </c>
      <c r="BN310" t="str">
        <v xml:space="preserve">0 | </v>
      </c>
      <c r="BO310" t="str">
        <v xml:space="preserve">0 | </v>
      </c>
      <c r="BP310" t="str">
        <v xml:space="preserve">0 | </v>
      </c>
      <c r="BQ310" t="str">
        <v xml:space="preserve">0 | </v>
      </c>
      <c r="BR310" t="str">
        <v xml:space="preserve">0 | </v>
      </c>
      <c r="BS310" t="str">
        <v xml:space="preserve">0 | </v>
      </c>
      <c r="BT310" t="str">
        <v xml:space="preserve">0 | </v>
      </c>
      <c r="BU310" t="str">
        <v xml:space="preserve">0 | </v>
      </c>
      <c r="BV310" t="str">
        <v xml:space="preserve">0 | </v>
      </c>
      <c r="BW310" t="str">
        <v xml:space="preserve">0 | </v>
      </c>
      <c r="BX310" t="str">
        <v xml:space="preserve">0 | </v>
      </c>
      <c r="BY310" t="str">
        <v xml:space="preserve">0 | </v>
      </c>
      <c r="BZ310" t="str">
        <v xml:space="preserve">0 | </v>
      </c>
      <c r="CA310" t="str">
        <v xml:space="preserve">0 | </v>
      </c>
      <c r="CB310" t="str">
        <v xml:space="preserve">0 | </v>
      </c>
      <c r="CC310" t="str">
        <v xml:space="preserve">0 | </v>
      </c>
      <c r="CD310" t="str">
        <v xml:space="preserve">0 | </v>
      </c>
      <c r="CE310" t="str">
        <v xml:space="preserve">0 | </v>
      </c>
      <c r="CF310" t="str">
        <v xml:space="preserve">0 | </v>
      </c>
      <c r="CG310" t="str">
        <v xml:space="preserve">0 | </v>
      </c>
      <c r="CH310" t="str">
        <v xml:space="preserve">0 | </v>
      </c>
      <c r="CI310" t="str">
        <v xml:space="preserve">0 | </v>
      </c>
      <c r="CJ310" t="str">
        <v xml:space="preserve">0 | </v>
      </c>
      <c r="CK310" t="str">
        <v xml:space="preserve">0 | </v>
      </c>
      <c r="CL310" t="str">
        <v xml:space="preserve">0 | </v>
      </c>
      <c r="CM310" t="str">
        <v xml:space="preserve">0 | </v>
      </c>
      <c r="CN310" t="str">
        <v xml:space="preserve">0 | </v>
      </c>
      <c r="CO310" t="str">
        <v xml:space="preserve">0 | </v>
      </c>
      <c r="CP310" t="str">
        <v xml:space="preserve">0 | </v>
      </c>
      <c r="CQ310" t="str">
        <v xml:space="preserve">0 | </v>
      </c>
      <c r="CR310" t="str">
        <v xml:space="preserve">0 | </v>
      </c>
      <c r="CS310" t="str">
        <v xml:space="preserve">0 | </v>
      </c>
      <c r="CT310" t="str">
        <v xml:space="preserve">0 | </v>
      </c>
      <c r="CU310" t="str">
        <v xml:space="preserve">0 | </v>
      </c>
      <c r="CV310" t="str">
        <v xml:space="preserve">0 | </v>
      </c>
      <c r="CW310" t="str">
        <v xml:space="preserve">0 | </v>
      </c>
      <c r="CX310" t="str">
        <v xml:space="preserve">0 | </v>
      </c>
      <c r="DQ310" cm="1">
        <f t="array" ref="DQ310:HM310">TRANSPOSE(_xlfn._xlws.SORT(_xlfn._xlws.FILTER(initialConditions[initial_conditions_level],initialConditions[experiment_ID]=A310)))</f>
        <v>0</v>
      </c>
      <c r="DR310">
        <v>0</v>
      </c>
      <c r="DS310">
        <v>0</v>
      </c>
      <c r="DT310">
        <v>0</v>
      </c>
      <c r="DU310">
        <v>0</v>
      </c>
      <c r="DV310">
        <v>0</v>
      </c>
      <c r="DW310">
        <v>0</v>
      </c>
      <c r="DX310">
        <v>0</v>
      </c>
      <c r="DY310">
        <v>0</v>
      </c>
      <c r="DZ310">
        <v>0</v>
      </c>
      <c r="EA310">
        <v>0</v>
      </c>
      <c r="EB310">
        <v>0</v>
      </c>
      <c r="EC310">
        <v>0</v>
      </c>
      <c r="ED310">
        <v>0</v>
      </c>
      <c r="EE310">
        <v>0</v>
      </c>
      <c r="EF310">
        <v>0</v>
      </c>
      <c r="EG310">
        <v>0</v>
      </c>
      <c r="EH310">
        <v>0</v>
      </c>
      <c r="EI310">
        <v>0</v>
      </c>
      <c r="EJ310">
        <v>0</v>
      </c>
      <c r="EK310">
        <v>0</v>
      </c>
      <c r="EL310">
        <v>0</v>
      </c>
      <c r="EM310">
        <v>0</v>
      </c>
      <c r="EN310">
        <v>0</v>
      </c>
      <c r="EO310">
        <v>0</v>
      </c>
      <c r="EP310">
        <v>0</v>
      </c>
      <c r="EQ310">
        <v>0</v>
      </c>
      <c r="ER310">
        <v>0</v>
      </c>
      <c r="ES310">
        <v>0</v>
      </c>
      <c r="ET310">
        <v>0</v>
      </c>
      <c r="EU310">
        <v>0</v>
      </c>
      <c r="EV310">
        <v>0</v>
      </c>
      <c r="EW310">
        <v>0</v>
      </c>
      <c r="EX310">
        <v>0</v>
      </c>
      <c r="EY310">
        <v>0</v>
      </c>
      <c r="EZ310">
        <v>0</v>
      </c>
      <c r="FA310">
        <v>0</v>
      </c>
      <c r="FB310">
        <v>0</v>
      </c>
      <c r="FC310">
        <v>0</v>
      </c>
      <c r="FD310">
        <v>0</v>
      </c>
      <c r="FE310">
        <v>0</v>
      </c>
      <c r="FF310">
        <v>0</v>
      </c>
      <c r="FG310">
        <v>0</v>
      </c>
      <c r="FH310">
        <v>0</v>
      </c>
      <c r="FI310">
        <v>0</v>
      </c>
      <c r="FJ310">
        <v>0</v>
      </c>
      <c r="FK310">
        <v>0</v>
      </c>
      <c r="FL310">
        <v>0</v>
      </c>
      <c r="FM310">
        <v>0</v>
      </c>
      <c r="FN310">
        <v>0</v>
      </c>
      <c r="FO310">
        <v>0</v>
      </c>
      <c r="FP310">
        <v>0</v>
      </c>
      <c r="FQ310">
        <v>0</v>
      </c>
      <c r="FR310">
        <v>0</v>
      </c>
      <c r="FS310">
        <v>0</v>
      </c>
      <c r="FT310">
        <v>0</v>
      </c>
      <c r="FU310">
        <v>0</v>
      </c>
      <c r="FV310">
        <v>0</v>
      </c>
      <c r="FW310">
        <v>0</v>
      </c>
      <c r="FX310">
        <v>0</v>
      </c>
      <c r="FY310">
        <v>0</v>
      </c>
      <c r="FZ310">
        <v>0</v>
      </c>
      <c r="GA310">
        <v>0</v>
      </c>
      <c r="GB310">
        <v>0</v>
      </c>
      <c r="GC310">
        <v>0</v>
      </c>
      <c r="GD310">
        <v>0</v>
      </c>
      <c r="GE310">
        <v>0</v>
      </c>
      <c r="GF310">
        <v>0</v>
      </c>
      <c r="GG310">
        <v>0</v>
      </c>
      <c r="GH310">
        <v>0</v>
      </c>
      <c r="GI310">
        <v>0</v>
      </c>
      <c r="GJ310">
        <v>0</v>
      </c>
      <c r="GK310">
        <v>0</v>
      </c>
      <c r="GL310">
        <v>0</v>
      </c>
      <c r="GM310">
        <v>0</v>
      </c>
      <c r="GN310">
        <v>0</v>
      </c>
      <c r="GO310">
        <v>0</v>
      </c>
      <c r="GP310">
        <v>0</v>
      </c>
      <c r="GQ310">
        <v>0</v>
      </c>
      <c r="GR310">
        <v>0</v>
      </c>
      <c r="GS310">
        <v>0</v>
      </c>
      <c r="GT310">
        <v>0</v>
      </c>
      <c r="GU310">
        <v>0</v>
      </c>
      <c r="GV310">
        <v>0</v>
      </c>
      <c r="GW310">
        <v>0</v>
      </c>
      <c r="GX310">
        <v>0</v>
      </c>
      <c r="GY310">
        <v>0</v>
      </c>
      <c r="GZ310">
        <v>0</v>
      </c>
      <c r="HA310">
        <v>0</v>
      </c>
      <c r="HB310">
        <v>0</v>
      </c>
      <c r="HC310">
        <v>0</v>
      </c>
      <c r="HD310">
        <v>0</v>
      </c>
      <c r="HE310">
        <v>0</v>
      </c>
      <c r="HF310">
        <v>0</v>
      </c>
      <c r="HG310">
        <v>0</v>
      </c>
      <c r="HH310">
        <v>0</v>
      </c>
      <c r="HI310">
        <v>0</v>
      </c>
      <c r="HJ310">
        <v>0</v>
      </c>
      <c r="HK310">
        <v>0</v>
      </c>
      <c r="HL310">
        <v>0</v>
      </c>
      <c r="HM310" t="str">
        <v/>
      </c>
    </row>
    <row r="311" spans="2:221" x14ac:dyDescent="0.35">
      <c r="B311" t="str" cm="1">
        <f t="array" ref="B311:CX311">TRANSPOSE(_xlfn._xlws.SORT(_xlfn._xlws.FILTER(initialConditions[initial_conditions_level]&amp;" | "&amp;initialConditions[initial_conditions_name],initialConditions[experiment_ID]=A311)))</f>
        <v xml:space="preserve"> | </v>
      </c>
      <c r="C311" t="str">
        <v xml:space="preserve">0 | </v>
      </c>
      <c r="D311" t="str">
        <v xml:space="preserve">0 | </v>
      </c>
      <c r="E311" t="str">
        <v xml:space="preserve">0 | </v>
      </c>
      <c r="F311" t="str">
        <v xml:space="preserve">0 | </v>
      </c>
      <c r="G311" t="str">
        <v xml:space="preserve">0 | </v>
      </c>
      <c r="H311" t="str">
        <v xml:space="preserve">0 | </v>
      </c>
      <c r="I311" t="str">
        <v xml:space="preserve">0 | </v>
      </c>
      <c r="J311" t="str">
        <v xml:space="preserve">0 | </v>
      </c>
      <c r="K311" t="str">
        <v xml:space="preserve">0 | </v>
      </c>
      <c r="L311" t="str">
        <v xml:space="preserve">0 | </v>
      </c>
      <c r="M311" t="str">
        <v xml:space="preserve">0 | </v>
      </c>
      <c r="N311" t="str">
        <v xml:space="preserve">0 | </v>
      </c>
      <c r="O311" t="str">
        <v xml:space="preserve">0 | </v>
      </c>
      <c r="P311" t="str">
        <v xml:space="preserve">0 | </v>
      </c>
      <c r="Q311" t="str">
        <v xml:space="preserve">0 | </v>
      </c>
      <c r="R311" t="str">
        <v xml:space="preserve">0 | </v>
      </c>
      <c r="S311" t="str">
        <v xml:space="preserve">0 | </v>
      </c>
      <c r="T311" t="str">
        <v xml:space="preserve">0 | </v>
      </c>
      <c r="U311" t="str">
        <v xml:space="preserve">0 | </v>
      </c>
      <c r="V311" t="str">
        <v xml:space="preserve">0 | </v>
      </c>
      <c r="W311" t="str">
        <v xml:space="preserve">0 | </v>
      </c>
      <c r="X311" t="str">
        <v xml:space="preserve">0 | </v>
      </c>
      <c r="Y311" t="str">
        <v xml:space="preserve">0 | </v>
      </c>
      <c r="Z311" t="str">
        <v xml:space="preserve">0 | </v>
      </c>
      <c r="AA311" t="str">
        <v xml:space="preserve">0 | </v>
      </c>
      <c r="AB311" t="str">
        <v xml:space="preserve">0 | </v>
      </c>
      <c r="AC311" t="str">
        <v xml:space="preserve">0 | </v>
      </c>
      <c r="AD311" t="str">
        <v xml:space="preserve">0 | </v>
      </c>
      <c r="AE311" t="str">
        <v xml:space="preserve">0 | </v>
      </c>
      <c r="AF311" t="str">
        <v xml:space="preserve">0 | </v>
      </c>
      <c r="AG311" t="str">
        <v xml:space="preserve">0 | </v>
      </c>
      <c r="AH311" t="str">
        <v xml:space="preserve">0 | </v>
      </c>
      <c r="AI311" t="str">
        <v xml:space="preserve">0 | </v>
      </c>
      <c r="AJ311" t="str">
        <v xml:space="preserve">0 | </v>
      </c>
      <c r="AK311" t="str">
        <v xml:space="preserve">0 | </v>
      </c>
      <c r="AL311" t="str">
        <v xml:space="preserve">0 | </v>
      </c>
      <c r="AM311" t="str">
        <v xml:space="preserve">0 | </v>
      </c>
      <c r="AN311" t="str">
        <v xml:space="preserve">0 | </v>
      </c>
      <c r="AO311" t="str">
        <v xml:space="preserve">0 | </v>
      </c>
      <c r="AP311" t="str">
        <v xml:space="preserve">0 | </v>
      </c>
      <c r="AQ311" t="str">
        <v xml:space="preserve">0 | </v>
      </c>
      <c r="AR311" t="str">
        <v xml:space="preserve">0 | </v>
      </c>
      <c r="AS311" t="str">
        <v xml:space="preserve">0 | </v>
      </c>
      <c r="AT311" t="str">
        <v xml:space="preserve">0 | </v>
      </c>
      <c r="AU311" t="str">
        <v xml:space="preserve">0 | </v>
      </c>
      <c r="AV311" t="str">
        <v xml:space="preserve">0 | </v>
      </c>
      <c r="AW311" t="str">
        <v xml:space="preserve">0 | </v>
      </c>
      <c r="AX311" t="str">
        <v xml:space="preserve">0 | </v>
      </c>
      <c r="AY311" t="str">
        <v xml:space="preserve">0 | </v>
      </c>
      <c r="AZ311" t="str">
        <v xml:space="preserve">0 | </v>
      </c>
      <c r="BA311" t="str">
        <v xml:space="preserve">0 | </v>
      </c>
      <c r="BB311" t="str">
        <v xml:space="preserve">0 | </v>
      </c>
      <c r="BC311" t="str">
        <v xml:space="preserve">0 | </v>
      </c>
      <c r="BD311" t="str">
        <v xml:space="preserve">0 | </v>
      </c>
      <c r="BE311" t="str">
        <v xml:space="preserve">0 | </v>
      </c>
      <c r="BF311" t="str">
        <v xml:space="preserve">0 | </v>
      </c>
      <c r="BG311" t="str">
        <v xml:space="preserve">0 | </v>
      </c>
      <c r="BH311" t="str">
        <v xml:space="preserve">0 | </v>
      </c>
      <c r="BI311" t="str">
        <v xml:space="preserve">0 | </v>
      </c>
      <c r="BJ311" t="str">
        <v xml:space="preserve">0 | </v>
      </c>
      <c r="BK311" t="str">
        <v xml:space="preserve">0 | </v>
      </c>
      <c r="BL311" t="str">
        <v xml:space="preserve">0 | </v>
      </c>
      <c r="BM311" t="str">
        <v xml:space="preserve">0 | </v>
      </c>
      <c r="BN311" t="str">
        <v xml:space="preserve">0 | </v>
      </c>
      <c r="BO311" t="str">
        <v xml:space="preserve">0 | </v>
      </c>
      <c r="BP311" t="str">
        <v xml:space="preserve">0 | </v>
      </c>
      <c r="BQ311" t="str">
        <v xml:space="preserve">0 | </v>
      </c>
      <c r="BR311" t="str">
        <v xml:space="preserve">0 | </v>
      </c>
      <c r="BS311" t="str">
        <v xml:space="preserve">0 | </v>
      </c>
      <c r="BT311" t="str">
        <v xml:space="preserve">0 | </v>
      </c>
      <c r="BU311" t="str">
        <v xml:space="preserve">0 | </v>
      </c>
      <c r="BV311" t="str">
        <v xml:space="preserve">0 | </v>
      </c>
      <c r="BW311" t="str">
        <v xml:space="preserve">0 | </v>
      </c>
      <c r="BX311" t="str">
        <v xml:space="preserve">0 | </v>
      </c>
      <c r="BY311" t="str">
        <v xml:space="preserve">0 | </v>
      </c>
      <c r="BZ311" t="str">
        <v xml:space="preserve">0 | </v>
      </c>
      <c r="CA311" t="str">
        <v xml:space="preserve">0 | </v>
      </c>
      <c r="CB311" t="str">
        <v xml:space="preserve">0 | </v>
      </c>
      <c r="CC311" t="str">
        <v xml:space="preserve">0 | </v>
      </c>
      <c r="CD311" t="str">
        <v xml:space="preserve">0 | </v>
      </c>
      <c r="CE311" t="str">
        <v xml:space="preserve">0 | </v>
      </c>
      <c r="CF311" t="str">
        <v xml:space="preserve">0 | </v>
      </c>
      <c r="CG311" t="str">
        <v xml:space="preserve">0 | </v>
      </c>
      <c r="CH311" t="str">
        <v xml:space="preserve">0 | </v>
      </c>
      <c r="CI311" t="str">
        <v xml:space="preserve">0 | </v>
      </c>
      <c r="CJ311" t="str">
        <v xml:space="preserve">0 | </v>
      </c>
      <c r="CK311" t="str">
        <v xml:space="preserve">0 | </v>
      </c>
      <c r="CL311" t="str">
        <v xml:space="preserve">0 | </v>
      </c>
      <c r="CM311" t="str">
        <v xml:space="preserve">0 | </v>
      </c>
      <c r="CN311" t="str">
        <v xml:space="preserve">0 | </v>
      </c>
      <c r="CO311" t="str">
        <v xml:space="preserve">0 | </v>
      </c>
      <c r="CP311" t="str">
        <v xml:space="preserve">0 | </v>
      </c>
      <c r="CQ311" t="str">
        <v xml:space="preserve">0 | </v>
      </c>
      <c r="CR311" t="str">
        <v xml:space="preserve">0 | </v>
      </c>
      <c r="CS311" t="str">
        <v xml:space="preserve">0 | </v>
      </c>
      <c r="CT311" t="str">
        <v xml:space="preserve">0 | </v>
      </c>
      <c r="CU311" t="str">
        <v xml:space="preserve">0 | </v>
      </c>
      <c r="CV311" t="str">
        <v xml:space="preserve">0 | </v>
      </c>
      <c r="CW311" t="str">
        <v xml:space="preserve">0 | </v>
      </c>
      <c r="CX311" t="str">
        <v xml:space="preserve">0 | </v>
      </c>
      <c r="DQ311" cm="1">
        <f t="array" ref="DQ311:HM311">TRANSPOSE(_xlfn._xlws.SORT(_xlfn._xlws.FILTER(initialConditions[initial_conditions_level],initialConditions[experiment_ID]=A311)))</f>
        <v>0</v>
      </c>
      <c r="DR311">
        <v>0</v>
      </c>
      <c r="DS311">
        <v>0</v>
      </c>
      <c r="DT311">
        <v>0</v>
      </c>
      <c r="DU311">
        <v>0</v>
      </c>
      <c r="DV311">
        <v>0</v>
      </c>
      <c r="DW311">
        <v>0</v>
      </c>
      <c r="DX311">
        <v>0</v>
      </c>
      <c r="DY311">
        <v>0</v>
      </c>
      <c r="DZ311">
        <v>0</v>
      </c>
      <c r="EA311">
        <v>0</v>
      </c>
      <c r="EB311">
        <v>0</v>
      </c>
      <c r="EC311">
        <v>0</v>
      </c>
      <c r="ED311">
        <v>0</v>
      </c>
      <c r="EE311">
        <v>0</v>
      </c>
      <c r="EF311">
        <v>0</v>
      </c>
      <c r="EG311">
        <v>0</v>
      </c>
      <c r="EH311">
        <v>0</v>
      </c>
      <c r="EI311">
        <v>0</v>
      </c>
      <c r="EJ311">
        <v>0</v>
      </c>
      <c r="EK311">
        <v>0</v>
      </c>
      <c r="EL311">
        <v>0</v>
      </c>
      <c r="EM311">
        <v>0</v>
      </c>
      <c r="EN311">
        <v>0</v>
      </c>
      <c r="EO311">
        <v>0</v>
      </c>
      <c r="EP311">
        <v>0</v>
      </c>
      <c r="EQ311">
        <v>0</v>
      </c>
      <c r="ER311">
        <v>0</v>
      </c>
      <c r="ES311">
        <v>0</v>
      </c>
      <c r="ET311">
        <v>0</v>
      </c>
      <c r="EU311">
        <v>0</v>
      </c>
      <c r="EV311">
        <v>0</v>
      </c>
      <c r="EW311">
        <v>0</v>
      </c>
      <c r="EX311">
        <v>0</v>
      </c>
      <c r="EY311">
        <v>0</v>
      </c>
      <c r="EZ311">
        <v>0</v>
      </c>
      <c r="FA311">
        <v>0</v>
      </c>
      <c r="FB311">
        <v>0</v>
      </c>
      <c r="FC311">
        <v>0</v>
      </c>
      <c r="FD311">
        <v>0</v>
      </c>
      <c r="FE311">
        <v>0</v>
      </c>
      <c r="FF311">
        <v>0</v>
      </c>
      <c r="FG311">
        <v>0</v>
      </c>
      <c r="FH311">
        <v>0</v>
      </c>
      <c r="FI311">
        <v>0</v>
      </c>
      <c r="FJ311">
        <v>0</v>
      </c>
      <c r="FK311">
        <v>0</v>
      </c>
      <c r="FL311">
        <v>0</v>
      </c>
      <c r="FM311">
        <v>0</v>
      </c>
      <c r="FN311">
        <v>0</v>
      </c>
      <c r="FO311">
        <v>0</v>
      </c>
      <c r="FP311">
        <v>0</v>
      </c>
      <c r="FQ311">
        <v>0</v>
      </c>
      <c r="FR311">
        <v>0</v>
      </c>
      <c r="FS311">
        <v>0</v>
      </c>
      <c r="FT311">
        <v>0</v>
      </c>
      <c r="FU311">
        <v>0</v>
      </c>
      <c r="FV311">
        <v>0</v>
      </c>
      <c r="FW311">
        <v>0</v>
      </c>
      <c r="FX311">
        <v>0</v>
      </c>
      <c r="FY311">
        <v>0</v>
      </c>
      <c r="FZ311">
        <v>0</v>
      </c>
      <c r="GA311">
        <v>0</v>
      </c>
      <c r="GB311">
        <v>0</v>
      </c>
      <c r="GC311">
        <v>0</v>
      </c>
      <c r="GD311">
        <v>0</v>
      </c>
      <c r="GE311">
        <v>0</v>
      </c>
      <c r="GF311">
        <v>0</v>
      </c>
      <c r="GG311">
        <v>0</v>
      </c>
      <c r="GH311">
        <v>0</v>
      </c>
      <c r="GI311">
        <v>0</v>
      </c>
      <c r="GJ311">
        <v>0</v>
      </c>
      <c r="GK311">
        <v>0</v>
      </c>
      <c r="GL311">
        <v>0</v>
      </c>
      <c r="GM311">
        <v>0</v>
      </c>
      <c r="GN311">
        <v>0</v>
      </c>
      <c r="GO311">
        <v>0</v>
      </c>
      <c r="GP311">
        <v>0</v>
      </c>
      <c r="GQ311">
        <v>0</v>
      </c>
      <c r="GR311">
        <v>0</v>
      </c>
      <c r="GS311">
        <v>0</v>
      </c>
      <c r="GT311">
        <v>0</v>
      </c>
      <c r="GU311">
        <v>0</v>
      </c>
      <c r="GV311">
        <v>0</v>
      </c>
      <c r="GW311">
        <v>0</v>
      </c>
      <c r="GX311">
        <v>0</v>
      </c>
      <c r="GY311">
        <v>0</v>
      </c>
      <c r="GZ311">
        <v>0</v>
      </c>
      <c r="HA311">
        <v>0</v>
      </c>
      <c r="HB311">
        <v>0</v>
      </c>
      <c r="HC311">
        <v>0</v>
      </c>
      <c r="HD311">
        <v>0</v>
      </c>
      <c r="HE311">
        <v>0</v>
      </c>
      <c r="HF311">
        <v>0</v>
      </c>
      <c r="HG311">
        <v>0</v>
      </c>
      <c r="HH311">
        <v>0</v>
      </c>
      <c r="HI311">
        <v>0</v>
      </c>
      <c r="HJ311">
        <v>0</v>
      </c>
      <c r="HK311">
        <v>0</v>
      </c>
      <c r="HL311">
        <v>0</v>
      </c>
      <c r="HM311" t="str">
        <v/>
      </c>
    </row>
    <row r="312" spans="2:221" x14ac:dyDescent="0.35">
      <c r="B312" t="str" cm="1">
        <f t="array" ref="B312:CX312">TRANSPOSE(_xlfn._xlws.SORT(_xlfn._xlws.FILTER(initialConditions[initial_conditions_level]&amp;" | "&amp;initialConditions[initial_conditions_name],initialConditions[experiment_ID]=A312)))</f>
        <v xml:space="preserve"> | </v>
      </c>
      <c r="C312" t="str">
        <v xml:space="preserve">0 | </v>
      </c>
      <c r="D312" t="str">
        <v xml:space="preserve">0 | </v>
      </c>
      <c r="E312" t="str">
        <v xml:space="preserve">0 | </v>
      </c>
      <c r="F312" t="str">
        <v xml:space="preserve">0 | </v>
      </c>
      <c r="G312" t="str">
        <v xml:space="preserve">0 | </v>
      </c>
      <c r="H312" t="str">
        <v xml:space="preserve">0 | </v>
      </c>
      <c r="I312" t="str">
        <v xml:space="preserve">0 | </v>
      </c>
      <c r="J312" t="str">
        <v xml:space="preserve">0 | </v>
      </c>
      <c r="K312" t="str">
        <v xml:space="preserve">0 | </v>
      </c>
      <c r="L312" t="str">
        <v xml:space="preserve">0 | </v>
      </c>
      <c r="M312" t="str">
        <v xml:space="preserve">0 | </v>
      </c>
      <c r="N312" t="str">
        <v xml:space="preserve">0 | </v>
      </c>
      <c r="O312" t="str">
        <v xml:space="preserve">0 | </v>
      </c>
      <c r="P312" t="str">
        <v xml:space="preserve">0 | </v>
      </c>
      <c r="Q312" t="str">
        <v xml:space="preserve">0 | </v>
      </c>
      <c r="R312" t="str">
        <v xml:space="preserve">0 | </v>
      </c>
      <c r="S312" t="str">
        <v xml:space="preserve">0 | </v>
      </c>
      <c r="T312" t="str">
        <v xml:space="preserve">0 | </v>
      </c>
      <c r="U312" t="str">
        <v xml:space="preserve">0 | </v>
      </c>
      <c r="V312" t="str">
        <v xml:space="preserve">0 | </v>
      </c>
      <c r="W312" t="str">
        <v xml:space="preserve">0 | </v>
      </c>
      <c r="X312" t="str">
        <v xml:space="preserve">0 | </v>
      </c>
      <c r="Y312" t="str">
        <v xml:space="preserve">0 | </v>
      </c>
      <c r="Z312" t="str">
        <v xml:space="preserve">0 | </v>
      </c>
      <c r="AA312" t="str">
        <v xml:space="preserve">0 | </v>
      </c>
      <c r="AB312" t="str">
        <v xml:space="preserve">0 | </v>
      </c>
      <c r="AC312" t="str">
        <v xml:space="preserve">0 | </v>
      </c>
      <c r="AD312" t="str">
        <v xml:space="preserve">0 | </v>
      </c>
      <c r="AE312" t="str">
        <v xml:space="preserve">0 | </v>
      </c>
      <c r="AF312" t="str">
        <v xml:space="preserve">0 | </v>
      </c>
      <c r="AG312" t="str">
        <v xml:space="preserve">0 | </v>
      </c>
      <c r="AH312" t="str">
        <v xml:space="preserve">0 | </v>
      </c>
      <c r="AI312" t="str">
        <v xml:space="preserve">0 | </v>
      </c>
      <c r="AJ312" t="str">
        <v xml:space="preserve">0 | </v>
      </c>
      <c r="AK312" t="str">
        <v xml:space="preserve">0 | </v>
      </c>
      <c r="AL312" t="str">
        <v xml:space="preserve">0 | </v>
      </c>
      <c r="AM312" t="str">
        <v xml:space="preserve">0 | </v>
      </c>
      <c r="AN312" t="str">
        <v xml:space="preserve">0 | </v>
      </c>
      <c r="AO312" t="str">
        <v xml:space="preserve">0 | </v>
      </c>
      <c r="AP312" t="str">
        <v xml:space="preserve">0 | </v>
      </c>
      <c r="AQ312" t="str">
        <v xml:space="preserve">0 | </v>
      </c>
      <c r="AR312" t="str">
        <v xml:space="preserve">0 | </v>
      </c>
      <c r="AS312" t="str">
        <v xml:space="preserve">0 | </v>
      </c>
      <c r="AT312" t="str">
        <v xml:space="preserve">0 | </v>
      </c>
      <c r="AU312" t="str">
        <v xml:space="preserve">0 | </v>
      </c>
      <c r="AV312" t="str">
        <v xml:space="preserve">0 | </v>
      </c>
      <c r="AW312" t="str">
        <v xml:space="preserve">0 | </v>
      </c>
      <c r="AX312" t="str">
        <v xml:space="preserve">0 | </v>
      </c>
      <c r="AY312" t="str">
        <v xml:space="preserve">0 | </v>
      </c>
      <c r="AZ312" t="str">
        <v xml:space="preserve">0 | </v>
      </c>
      <c r="BA312" t="str">
        <v xml:space="preserve">0 | </v>
      </c>
      <c r="BB312" t="str">
        <v xml:space="preserve">0 | </v>
      </c>
      <c r="BC312" t="str">
        <v xml:space="preserve">0 | </v>
      </c>
      <c r="BD312" t="str">
        <v xml:space="preserve">0 | </v>
      </c>
      <c r="BE312" t="str">
        <v xml:space="preserve">0 | </v>
      </c>
      <c r="BF312" t="str">
        <v xml:space="preserve">0 | </v>
      </c>
      <c r="BG312" t="str">
        <v xml:space="preserve">0 | </v>
      </c>
      <c r="BH312" t="str">
        <v xml:space="preserve">0 | </v>
      </c>
      <c r="BI312" t="str">
        <v xml:space="preserve">0 | </v>
      </c>
      <c r="BJ312" t="str">
        <v xml:space="preserve">0 | </v>
      </c>
      <c r="BK312" t="str">
        <v xml:space="preserve">0 | </v>
      </c>
      <c r="BL312" t="str">
        <v xml:space="preserve">0 | </v>
      </c>
      <c r="BM312" t="str">
        <v xml:space="preserve">0 | </v>
      </c>
      <c r="BN312" t="str">
        <v xml:space="preserve">0 | </v>
      </c>
      <c r="BO312" t="str">
        <v xml:space="preserve">0 | </v>
      </c>
      <c r="BP312" t="str">
        <v xml:space="preserve">0 | </v>
      </c>
      <c r="BQ312" t="str">
        <v xml:space="preserve">0 | </v>
      </c>
      <c r="BR312" t="str">
        <v xml:space="preserve">0 | </v>
      </c>
      <c r="BS312" t="str">
        <v xml:space="preserve">0 | </v>
      </c>
      <c r="BT312" t="str">
        <v xml:space="preserve">0 | </v>
      </c>
      <c r="BU312" t="str">
        <v xml:space="preserve">0 | </v>
      </c>
      <c r="BV312" t="str">
        <v xml:space="preserve">0 | </v>
      </c>
      <c r="BW312" t="str">
        <v xml:space="preserve">0 | </v>
      </c>
      <c r="BX312" t="str">
        <v xml:space="preserve">0 | </v>
      </c>
      <c r="BY312" t="str">
        <v xml:space="preserve">0 | </v>
      </c>
      <c r="BZ312" t="str">
        <v xml:space="preserve">0 | </v>
      </c>
      <c r="CA312" t="str">
        <v xml:space="preserve">0 | </v>
      </c>
      <c r="CB312" t="str">
        <v xml:space="preserve">0 | </v>
      </c>
      <c r="CC312" t="str">
        <v xml:space="preserve">0 | </v>
      </c>
      <c r="CD312" t="str">
        <v xml:space="preserve">0 | </v>
      </c>
      <c r="CE312" t="str">
        <v xml:space="preserve">0 | </v>
      </c>
      <c r="CF312" t="str">
        <v xml:space="preserve">0 | </v>
      </c>
      <c r="CG312" t="str">
        <v xml:space="preserve">0 | </v>
      </c>
      <c r="CH312" t="str">
        <v xml:space="preserve">0 | </v>
      </c>
      <c r="CI312" t="str">
        <v xml:space="preserve">0 | </v>
      </c>
      <c r="CJ312" t="str">
        <v xml:space="preserve">0 | </v>
      </c>
      <c r="CK312" t="str">
        <v xml:space="preserve">0 | </v>
      </c>
      <c r="CL312" t="str">
        <v xml:space="preserve">0 | </v>
      </c>
      <c r="CM312" t="str">
        <v xml:space="preserve">0 | </v>
      </c>
      <c r="CN312" t="str">
        <v xml:space="preserve">0 | </v>
      </c>
      <c r="CO312" t="str">
        <v xml:space="preserve">0 | </v>
      </c>
      <c r="CP312" t="str">
        <v xml:space="preserve">0 | </v>
      </c>
      <c r="CQ312" t="str">
        <v xml:space="preserve">0 | </v>
      </c>
      <c r="CR312" t="str">
        <v xml:space="preserve">0 | </v>
      </c>
      <c r="CS312" t="str">
        <v xml:space="preserve">0 | </v>
      </c>
      <c r="CT312" t="str">
        <v xml:space="preserve">0 | </v>
      </c>
      <c r="CU312" t="str">
        <v xml:space="preserve">0 | </v>
      </c>
      <c r="CV312" t="str">
        <v xml:space="preserve">0 | </v>
      </c>
      <c r="CW312" t="str">
        <v xml:space="preserve">0 | </v>
      </c>
      <c r="CX312" t="str">
        <v xml:space="preserve">0 | </v>
      </c>
      <c r="DQ312" cm="1">
        <f t="array" ref="DQ312:HM312">TRANSPOSE(_xlfn._xlws.SORT(_xlfn._xlws.FILTER(initialConditions[initial_conditions_level],initialConditions[experiment_ID]=A312)))</f>
        <v>0</v>
      </c>
      <c r="DR312">
        <v>0</v>
      </c>
      <c r="DS312">
        <v>0</v>
      </c>
      <c r="DT312">
        <v>0</v>
      </c>
      <c r="DU312">
        <v>0</v>
      </c>
      <c r="DV312">
        <v>0</v>
      </c>
      <c r="DW312">
        <v>0</v>
      </c>
      <c r="DX312">
        <v>0</v>
      </c>
      <c r="DY312">
        <v>0</v>
      </c>
      <c r="DZ312">
        <v>0</v>
      </c>
      <c r="EA312">
        <v>0</v>
      </c>
      <c r="EB312">
        <v>0</v>
      </c>
      <c r="EC312">
        <v>0</v>
      </c>
      <c r="ED312">
        <v>0</v>
      </c>
      <c r="EE312">
        <v>0</v>
      </c>
      <c r="EF312">
        <v>0</v>
      </c>
      <c r="EG312">
        <v>0</v>
      </c>
      <c r="EH312">
        <v>0</v>
      </c>
      <c r="EI312">
        <v>0</v>
      </c>
      <c r="EJ312">
        <v>0</v>
      </c>
      <c r="EK312">
        <v>0</v>
      </c>
      <c r="EL312">
        <v>0</v>
      </c>
      <c r="EM312">
        <v>0</v>
      </c>
      <c r="EN312">
        <v>0</v>
      </c>
      <c r="EO312">
        <v>0</v>
      </c>
      <c r="EP312">
        <v>0</v>
      </c>
      <c r="EQ312">
        <v>0</v>
      </c>
      <c r="ER312">
        <v>0</v>
      </c>
      <c r="ES312">
        <v>0</v>
      </c>
      <c r="ET312">
        <v>0</v>
      </c>
      <c r="EU312">
        <v>0</v>
      </c>
      <c r="EV312">
        <v>0</v>
      </c>
      <c r="EW312">
        <v>0</v>
      </c>
      <c r="EX312">
        <v>0</v>
      </c>
      <c r="EY312">
        <v>0</v>
      </c>
      <c r="EZ312">
        <v>0</v>
      </c>
      <c r="FA312">
        <v>0</v>
      </c>
      <c r="FB312">
        <v>0</v>
      </c>
      <c r="FC312">
        <v>0</v>
      </c>
      <c r="FD312">
        <v>0</v>
      </c>
      <c r="FE312">
        <v>0</v>
      </c>
      <c r="FF312">
        <v>0</v>
      </c>
      <c r="FG312">
        <v>0</v>
      </c>
      <c r="FH312">
        <v>0</v>
      </c>
      <c r="FI312">
        <v>0</v>
      </c>
      <c r="FJ312">
        <v>0</v>
      </c>
      <c r="FK312">
        <v>0</v>
      </c>
      <c r="FL312">
        <v>0</v>
      </c>
      <c r="FM312">
        <v>0</v>
      </c>
      <c r="FN312">
        <v>0</v>
      </c>
      <c r="FO312">
        <v>0</v>
      </c>
      <c r="FP312">
        <v>0</v>
      </c>
      <c r="FQ312">
        <v>0</v>
      </c>
      <c r="FR312">
        <v>0</v>
      </c>
      <c r="FS312">
        <v>0</v>
      </c>
      <c r="FT312">
        <v>0</v>
      </c>
      <c r="FU312">
        <v>0</v>
      </c>
      <c r="FV312">
        <v>0</v>
      </c>
      <c r="FW312">
        <v>0</v>
      </c>
      <c r="FX312">
        <v>0</v>
      </c>
      <c r="FY312">
        <v>0</v>
      </c>
      <c r="FZ312">
        <v>0</v>
      </c>
      <c r="GA312">
        <v>0</v>
      </c>
      <c r="GB312">
        <v>0</v>
      </c>
      <c r="GC312">
        <v>0</v>
      </c>
      <c r="GD312">
        <v>0</v>
      </c>
      <c r="GE312">
        <v>0</v>
      </c>
      <c r="GF312">
        <v>0</v>
      </c>
      <c r="GG312">
        <v>0</v>
      </c>
      <c r="GH312">
        <v>0</v>
      </c>
      <c r="GI312">
        <v>0</v>
      </c>
      <c r="GJ312">
        <v>0</v>
      </c>
      <c r="GK312">
        <v>0</v>
      </c>
      <c r="GL312">
        <v>0</v>
      </c>
      <c r="GM312">
        <v>0</v>
      </c>
      <c r="GN312">
        <v>0</v>
      </c>
      <c r="GO312">
        <v>0</v>
      </c>
      <c r="GP312">
        <v>0</v>
      </c>
      <c r="GQ312">
        <v>0</v>
      </c>
      <c r="GR312">
        <v>0</v>
      </c>
      <c r="GS312">
        <v>0</v>
      </c>
      <c r="GT312">
        <v>0</v>
      </c>
      <c r="GU312">
        <v>0</v>
      </c>
      <c r="GV312">
        <v>0</v>
      </c>
      <c r="GW312">
        <v>0</v>
      </c>
      <c r="GX312">
        <v>0</v>
      </c>
      <c r="GY312">
        <v>0</v>
      </c>
      <c r="GZ312">
        <v>0</v>
      </c>
      <c r="HA312">
        <v>0</v>
      </c>
      <c r="HB312">
        <v>0</v>
      </c>
      <c r="HC312">
        <v>0</v>
      </c>
      <c r="HD312">
        <v>0</v>
      </c>
      <c r="HE312">
        <v>0</v>
      </c>
      <c r="HF312">
        <v>0</v>
      </c>
      <c r="HG312">
        <v>0</v>
      </c>
      <c r="HH312">
        <v>0</v>
      </c>
      <c r="HI312">
        <v>0</v>
      </c>
      <c r="HJ312">
        <v>0</v>
      </c>
      <c r="HK312">
        <v>0</v>
      </c>
      <c r="HL312">
        <v>0</v>
      </c>
      <c r="HM312" t="str">
        <v/>
      </c>
    </row>
    <row r="313" spans="2:221" x14ac:dyDescent="0.35">
      <c r="B313" t="str" cm="1">
        <f t="array" ref="B313:CX313">TRANSPOSE(_xlfn._xlws.SORT(_xlfn._xlws.FILTER(initialConditions[initial_conditions_level]&amp;" | "&amp;initialConditions[initial_conditions_name],initialConditions[experiment_ID]=A313)))</f>
        <v xml:space="preserve"> | </v>
      </c>
      <c r="C313" t="str">
        <v xml:space="preserve">0 | </v>
      </c>
      <c r="D313" t="str">
        <v xml:space="preserve">0 | </v>
      </c>
      <c r="E313" t="str">
        <v xml:space="preserve">0 | </v>
      </c>
      <c r="F313" t="str">
        <v xml:space="preserve">0 | </v>
      </c>
      <c r="G313" t="str">
        <v xml:space="preserve">0 | </v>
      </c>
      <c r="H313" t="str">
        <v xml:space="preserve">0 | </v>
      </c>
      <c r="I313" t="str">
        <v xml:space="preserve">0 | </v>
      </c>
      <c r="J313" t="str">
        <v xml:space="preserve">0 | </v>
      </c>
      <c r="K313" t="str">
        <v xml:space="preserve">0 | </v>
      </c>
      <c r="L313" t="str">
        <v xml:space="preserve">0 | </v>
      </c>
      <c r="M313" t="str">
        <v xml:space="preserve">0 | </v>
      </c>
      <c r="N313" t="str">
        <v xml:space="preserve">0 | </v>
      </c>
      <c r="O313" t="str">
        <v xml:space="preserve">0 | </v>
      </c>
      <c r="P313" t="str">
        <v xml:space="preserve">0 | </v>
      </c>
      <c r="Q313" t="str">
        <v xml:space="preserve">0 | </v>
      </c>
      <c r="R313" t="str">
        <v xml:space="preserve">0 | </v>
      </c>
      <c r="S313" t="str">
        <v xml:space="preserve">0 | </v>
      </c>
      <c r="T313" t="str">
        <v xml:space="preserve">0 | </v>
      </c>
      <c r="U313" t="str">
        <v xml:space="preserve">0 | </v>
      </c>
      <c r="V313" t="str">
        <v xml:space="preserve">0 | </v>
      </c>
      <c r="W313" t="str">
        <v xml:space="preserve">0 | </v>
      </c>
      <c r="X313" t="str">
        <v xml:space="preserve">0 | </v>
      </c>
      <c r="Y313" t="str">
        <v xml:space="preserve">0 | </v>
      </c>
      <c r="Z313" t="str">
        <v xml:space="preserve">0 | </v>
      </c>
      <c r="AA313" t="str">
        <v xml:space="preserve">0 | </v>
      </c>
      <c r="AB313" t="str">
        <v xml:space="preserve">0 | </v>
      </c>
      <c r="AC313" t="str">
        <v xml:space="preserve">0 | </v>
      </c>
      <c r="AD313" t="str">
        <v xml:space="preserve">0 | </v>
      </c>
      <c r="AE313" t="str">
        <v xml:space="preserve">0 | </v>
      </c>
      <c r="AF313" t="str">
        <v xml:space="preserve">0 | </v>
      </c>
      <c r="AG313" t="str">
        <v xml:space="preserve">0 | </v>
      </c>
      <c r="AH313" t="str">
        <v xml:space="preserve">0 | </v>
      </c>
      <c r="AI313" t="str">
        <v xml:space="preserve">0 | </v>
      </c>
      <c r="AJ313" t="str">
        <v xml:space="preserve">0 | </v>
      </c>
      <c r="AK313" t="str">
        <v xml:space="preserve">0 | </v>
      </c>
      <c r="AL313" t="str">
        <v xml:space="preserve">0 | </v>
      </c>
      <c r="AM313" t="str">
        <v xml:space="preserve">0 | </v>
      </c>
      <c r="AN313" t="str">
        <v xml:space="preserve">0 | </v>
      </c>
      <c r="AO313" t="str">
        <v xml:space="preserve">0 | </v>
      </c>
      <c r="AP313" t="str">
        <v xml:space="preserve">0 | </v>
      </c>
      <c r="AQ313" t="str">
        <v xml:space="preserve">0 | </v>
      </c>
      <c r="AR313" t="str">
        <v xml:space="preserve">0 | </v>
      </c>
      <c r="AS313" t="str">
        <v xml:space="preserve">0 | </v>
      </c>
      <c r="AT313" t="str">
        <v xml:space="preserve">0 | </v>
      </c>
      <c r="AU313" t="str">
        <v xml:space="preserve">0 | </v>
      </c>
      <c r="AV313" t="str">
        <v xml:space="preserve">0 | </v>
      </c>
      <c r="AW313" t="str">
        <v xml:space="preserve">0 | </v>
      </c>
      <c r="AX313" t="str">
        <v xml:space="preserve">0 | </v>
      </c>
      <c r="AY313" t="str">
        <v xml:space="preserve">0 | </v>
      </c>
      <c r="AZ313" t="str">
        <v xml:space="preserve">0 | </v>
      </c>
      <c r="BA313" t="str">
        <v xml:space="preserve">0 | </v>
      </c>
      <c r="BB313" t="str">
        <v xml:space="preserve">0 | </v>
      </c>
      <c r="BC313" t="str">
        <v xml:space="preserve">0 | </v>
      </c>
      <c r="BD313" t="str">
        <v xml:space="preserve">0 | </v>
      </c>
      <c r="BE313" t="str">
        <v xml:space="preserve">0 | </v>
      </c>
      <c r="BF313" t="str">
        <v xml:space="preserve">0 | </v>
      </c>
      <c r="BG313" t="str">
        <v xml:space="preserve">0 | </v>
      </c>
      <c r="BH313" t="str">
        <v xml:space="preserve">0 | </v>
      </c>
      <c r="BI313" t="str">
        <v xml:space="preserve">0 | </v>
      </c>
      <c r="BJ313" t="str">
        <v xml:space="preserve">0 | </v>
      </c>
      <c r="BK313" t="str">
        <v xml:space="preserve">0 | </v>
      </c>
      <c r="BL313" t="str">
        <v xml:space="preserve">0 | </v>
      </c>
      <c r="BM313" t="str">
        <v xml:space="preserve">0 | </v>
      </c>
      <c r="BN313" t="str">
        <v xml:space="preserve">0 | </v>
      </c>
      <c r="BO313" t="str">
        <v xml:space="preserve">0 | </v>
      </c>
      <c r="BP313" t="str">
        <v xml:space="preserve">0 | </v>
      </c>
      <c r="BQ313" t="str">
        <v xml:space="preserve">0 | </v>
      </c>
      <c r="BR313" t="str">
        <v xml:space="preserve">0 | </v>
      </c>
      <c r="BS313" t="str">
        <v xml:space="preserve">0 | </v>
      </c>
      <c r="BT313" t="str">
        <v xml:space="preserve">0 | </v>
      </c>
      <c r="BU313" t="str">
        <v xml:space="preserve">0 | </v>
      </c>
      <c r="BV313" t="str">
        <v xml:space="preserve">0 | </v>
      </c>
      <c r="BW313" t="str">
        <v xml:space="preserve">0 | </v>
      </c>
      <c r="BX313" t="str">
        <v xml:space="preserve">0 | </v>
      </c>
      <c r="BY313" t="str">
        <v xml:space="preserve">0 | </v>
      </c>
      <c r="BZ313" t="str">
        <v xml:space="preserve">0 | </v>
      </c>
      <c r="CA313" t="str">
        <v xml:space="preserve">0 | </v>
      </c>
      <c r="CB313" t="str">
        <v xml:space="preserve">0 | </v>
      </c>
      <c r="CC313" t="str">
        <v xml:space="preserve">0 | </v>
      </c>
      <c r="CD313" t="str">
        <v xml:space="preserve">0 | </v>
      </c>
      <c r="CE313" t="str">
        <v xml:space="preserve">0 | </v>
      </c>
      <c r="CF313" t="str">
        <v xml:space="preserve">0 | </v>
      </c>
      <c r="CG313" t="str">
        <v xml:space="preserve">0 | </v>
      </c>
      <c r="CH313" t="str">
        <v xml:space="preserve">0 | </v>
      </c>
      <c r="CI313" t="str">
        <v xml:space="preserve">0 | </v>
      </c>
      <c r="CJ313" t="str">
        <v xml:space="preserve">0 | </v>
      </c>
      <c r="CK313" t="str">
        <v xml:space="preserve">0 | </v>
      </c>
      <c r="CL313" t="str">
        <v xml:space="preserve">0 | </v>
      </c>
      <c r="CM313" t="str">
        <v xml:space="preserve">0 | </v>
      </c>
      <c r="CN313" t="str">
        <v xml:space="preserve">0 | </v>
      </c>
      <c r="CO313" t="str">
        <v xml:space="preserve">0 | </v>
      </c>
      <c r="CP313" t="str">
        <v xml:space="preserve">0 | </v>
      </c>
      <c r="CQ313" t="str">
        <v xml:space="preserve">0 | </v>
      </c>
      <c r="CR313" t="str">
        <v xml:space="preserve">0 | </v>
      </c>
      <c r="CS313" t="str">
        <v xml:space="preserve">0 | </v>
      </c>
      <c r="CT313" t="str">
        <v xml:space="preserve">0 | </v>
      </c>
      <c r="CU313" t="str">
        <v xml:space="preserve">0 | </v>
      </c>
      <c r="CV313" t="str">
        <v xml:space="preserve">0 | </v>
      </c>
      <c r="CW313" t="str">
        <v xml:space="preserve">0 | </v>
      </c>
      <c r="CX313" t="str">
        <v xml:space="preserve">0 | </v>
      </c>
      <c r="DQ313" cm="1">
        <f t="array" ref="DQ313:HM313">TRANSPOSE(_xlfn._xlws.SORT(_xlfn._xlws.FILTER(initialConditions[initial_conditions_level],initialConditions[experiment_ID]=A313)))</f>
        <v>0</v>
      </c>
      <c r="DR313">
        <v>0</v>
      </c>
      <c r="DS313">
        <v>0</v>
      </c>
      <c r="DT313">
        <v>0</v>
      </c>
      <c r="DU313">
        <v>0</v>
      </c>
      <c r="DV313">
        <v>0</v>
      </c>
      <c r="DW313">
        <v>0</v>
      </c>
      <c r="DX313">
        <v>0</v>
      </c>
      <c r="DY313">
        <v>0</v>
      </c>
      <c r="DZ313">
        <v>0</v>
      </c>
      <c r="EA313">
        <v>0</v>
      </c>
      <c r="EB313">
        <v>0</v>
      </c>
      <c r="EC313">
        <v>0</v>
      </c>
      <c r="ED313">
        <v>0</v>
      </c>
      <c r="EE313">
        <v>0</v>
      </c>
      <c r="EF313">
        <v>0</v>
      </c>
      <c r="EG313">
        <v>0</v>
      </c>
      <c r="EH313">
        <v>0</v>
      </c>
      <c r="EI313">
        <v>0</v>
      </c>
      <c r="EJ313">
        <v>0</v>
      </c>
      <c r="EK313">
        <v>0</v>
      </c>
      <c r="EL313">
        <v>0</v>
      </c>
      <c r="EM313">
        <v>0</v>
      </c>
      <c r="EN313">
        <v>0</v>
      </c>
      <c r="EO313">
        <v>0</v>
      </c>
      <c r="EP313">
        <v>0</v>
      </c>
      <c r="EQ313">
        <v>0</v>
      </c>
      <c r="ER313">
        <v>0</v>
      </c>
      <c r="ES313">
        <v>0</v>
      </c>
      <c r="ET313">
        <v>0</v>
      </c>
      <c r="EU313">
        <v>0</v>
      </c>
      <c r="EV313">
        <v>0</v>
      </c>
      <c r="EW313">
        <v>0</v>
      </c>
      <c r="EX313">
        <v>0</v>
      </c>
      <c r="EY313">
        <v>0</v>
      </c>
      <c r="EZ313">
        <v>0</v>
      </c>
      <c r="FA313">
        <v>0</v>
      </c>
      <c r="FB313">
        <v>0</v>
      </c>
      <c r="FC313">
        <v>0</v>
      </c>
      <c r="FD313">
        <v>0</v>
      </c>
      <c r="FE313">
        <v>0</v>
      </c>
      <c r="FF313">
        <v>0</v>
      </c>
      <c r="FG313">
        <v>0</v>
      </c>
      <c r="FH313">
        <v>0</v>
      </c>
      <c r="FI313">
        <v>0</v>
      </c>
      <c r="FJ313">
        <v>0</v>
      </c>
      <c r="FK313">
        <v>0</v>
      </c>
      <c r="FL313">
        <v>0</v>
      </c>
      <c r="FM313">
        <v>0</v>
      </c>
      <c r="FN313">
        <v>0</v>
      </c>
      <c r="FO313">
        <v>0</v>
      </c>
      <c r="FP313">
        <v>0</v>
      </c>
      <c r="FQ313">
        <v>0</v>
      </c>
      <c r="FR313">
        <v>0</v>
      </c>
      <c r="FS313">
        <v>0</v>
      </c>
      <c r="FT313">
        <v>0</v>
      </c>
      <c r="FU313">
        <v>0</v>
      </c>
      <c r="FV313">
        <v>0</v>
      </c>
      <c r="FW313">
        <v>0</v>
      </c>
      <c r="FX313">
        <v>0</v>
      </c>
      <c r="FY313">
        <v>0</v>
      </c>
      <c r="FZ313">
        <v>0</v>
      </c>
      <c r="GA313">
        <v>0</v>
      </c>
      <c r="GB313">
        <v>0</v>
      </c>
      <c r="GC313">
        <v>0</v>
      </c>
      <c r="GD313">
        <v>0</v>
      </c>
      <c r="GE313">
        <v>0</v>
      </c>
      <c r="GF313">
        <v>0</v>
      </c>
      <c r="GG313">
        <v>0</v>
      </c>
      <c r="GH313">
        <v>0</v>
      </c>
      <c r="GI313">
        <v>0</v>
      </c>
      <c r="GJ313">
        <v>0</v>
      </c>
      <c r="GK313">
        <v>0</v>
      </c>
      <c r="GL313">
        <v>0</v>
      </c>
      <c r="GM313">
        <v>0</v>
      </c>
      <c r="GN313">
        <v>0</v>
      </c>
      <c r="GO313">
        <v>0</v>
      </c>
      <c r="GP313">
        <v>0</v>
      </c>
      <c r="GQ313">
        <v>0</v>
      </c>
      <c r="GR313">
        <v>0</v>
      </c>
      <c r="GS313">
        <v>0</v>
      </c>
      <c r="GT313">
        <v>0</v>
      </c>
      <c r="GU313">
        <v>0</v>
      </c>
      <c r="GV313">
        <v>0</v>
      </c>
      <c r="GW313">
        <v>0</v>
      </c>
      <c r="GX313">
        <v>0</v>
      </c>
      <c r="GY313">
        <v>0</v>
      </c>
      <c r="GZ313">
        <v>0</v>
      </c>
      <c r="HA313">
        <v>0</v>
      </c>
      <c r="HB313">
        <v>0</v>
      </c>
      <c r="HC313">
        <v>0</v>
      </c>
      <c r="HD313">
        <v>0</v>
      </c>
      <c r="HE313">
        <v>0</v>
      </c>
      <c r="HF313">
        <v>0</v>
      </c>
      <c r="HG313">
        <v>0</v>
      </c>
      <c r="HH313">
        <v>0</v>
      </c>
      <c r="HI313">
        <v>0</v>
      </c>
      <c r="HJ313">
        <v>0</v>
      </c>
      <c r="HK313">
        <v>0</v>
      </c>
      <c r="HL313">
        <v>0</v>
      </c>
      <c r="HM313" t="str">
        <v/>
      </c>
    </row>
    <row r="314" spans="2:221" x14ac:dyDescent="0.35">
      <c r="B314" t="str" cm="1">
        <f t="array" ref="B314:CX314">TRANSPOSE(_xlfn._xlws.SORT(_xlfn._xlws.FILTER(initialConditions[initial_conditions_level]&amp;" | "&amp;initialConditions[initial_conditions_name],initialConditions[experiment_ID]=A314)))</f>
        <v xml:space="preserve"> | </v>
      </c>
      <c r="C314" t="str">
        <v xml:space="preserve">0 | </v>
      </c>
      <c r="D314" t="str">
        <v xml:space="preserve">0 | </v>
      </c>
      <c r="E314" t="str">
        <v xml:space="preserve">0 | </v>
      </c>
      <c r="F314" t="str">
        <v xml:space="preserve">0 | </v>
      </c>
      <c r="G314" t="str">
        <v xml:space="preserve">0 | </v>
      </c>
      <c r="H314" t="str">
        <v xml:space="preserve">0 | </v>
      </c>
      <c r="I314" t="str">
        <v xml:space="preserve">0 | </v>
      </c>
      <c r="J314" t="str">
        <v xml:space="preserve">0 | </v>
      </c>
      <c r="K314" t="str">
        <v xml:space="preserve">0 | </v>
      </c>
      <c r="L314" t="str">
        <v xml:space="preserve">0 | </v>
      </c>
      <c r="M314" t="str">
        <v xml:space="preserve">0 | </v>
      </c>
      <c r="N314" t="str">
        <v xml:space="preserve">0 | </v>
      </c>
      <c r="O314" t="str">
        <v xml:space="preserve">0 | </v>
      </c>
      <c r="P314" t="str">
        <v xml:space="preserve">0 | </v>
      </c>
      <c r="Q314" t="str">
        <v xml:space="preserve">0 | </v>
      </c>
      <c r="R314" t="str">
        <v xml:space="preserve">0 | </v>
      </c>
      <c r="S314" t="str">
        <v xml:space="preserve">0 | </v>
      </c>
      <c r="T314" t="str">
        <v xml:space="preserve">0 | </v>
      </c>
      <c r="U314" t="str">
        <v xml:space="preserve">0 | </v>
      </c>
      <c r="V314" t="str">
        <v xml:space="preserve">0 | </v>
      </c>
      <c r="W314" t="str">
        <v xml:space="preserve">0 | </v>
      </c>
      <c r="X314" t="str">
        <v xml:space="preserve">0 | </v>
      </c>
      <c r="Y314" t="str">
        <v xml:space="preserve">0 | </v>
      </c>
      <c r="Z314" t="str">
        <v xml:space="preserve">0 | </v>
      </c>
      <c r="AA314" t="str">
        <v xml:space="preserve">0 | </v>
      </c>
      <c r="AB314" t="str">
        <v xml:space="preserve">0 | </v>
      </c>
      <c r="AC314" t="str">
        <v xml:space="preserve">0 | </v>
      </c>
      <c r="AD314" t="str">
        <v xml:space="preserve">0 | </v>
      </c>
      <c r="AE314" t="str">
        <v xml:space="preserve">0 | </v>
      </c>
      <c r="AF314" t="str">
        <v xml:space="preserve">0 | </v>
      </c>
      <c r="AG314" t="str">
        <v xml:space="preserve">0 | </v>
      </c>
      <c r="AH314" t="str">
        <v xml:space="preserve">0 | </v>
      </c>
      <c r="AI314" t="str">
        <v xml:space="preserve">0 | </v>
      </c>
      <c r="AJ314" t="str">
        <v xml:space="preserve">0 | </v>
      </c>
      <c r="AK314" t="str">
        <v xml:space="preserve">0 | </v>
      </c>
      <c r="AL314" t="str">
        <v xml:space="preserve">0 | </v>
      </c>
      <c r="AM314" t="str">
        <v xml:space="preserve">0 | </v>
      </c>
      <c r="AN314" t="str">
        <v xml:space="preserve">0 | </v>
      </c>
      <c r="AO314" t="str">
        <v xml:space="preserve">0 | </v>
      </c>
      <c r="AP314" t="str">
        <v xml:space="preserve">0 | </v>
      </c>
      <c r="AQ314" t="str">
        <v xml:space="preserve">0 | </v>
      </c>
      <c r="AR314" t="str">
        <v xml:space="preserve">0 | </v>
      </c>
      <c r="AS314" t="str">
        <v xml:space="preserve">0 | </v>
      </c>
      <c r="AT314" t="str">
        <v xml:space="preserve">0 | </v>
      </c>
      <c r="AU314" t="str">
        <v xml:space="preserve">0 | </v>
      </c>
      <c r="AV314" t="str">
        <v xml:space="preserve">0 | </v>
      </c>
      <c r="AW314" t="str">
        <v xml:space="preserve">0 | </v>
      </c>
      <c r="AX314" t="str">
        <v xml:space="preserve">0 | </v>
      </c>
      <c r="AY314" t="str">
        <v xml:space="preserve">0 | </v>
      </c>
      <c r="AZ314" t="str">
        <v xml:space="preserve">0 | </v>
      </c>
      <c r="BA314" t="str">
        <v xml:space="preserve">0 | </v>
      </c>
      <c r="BB314" t="str">
        <v xml:space="preserve">0 | </v>
      </c>
      <c r="BC314" t="str">
        <v xml:space="preserve">0 | </v>
      </c>
      <c r="BD314" t="str">
        <v xml:space="preserve">0 | </v>
      </c>
      <c r="BE314" t="str">
        <v xml:space="preserve">0 | </v>
      </c>
      <c r="BF314" t="str">
        <v xml:space="preserve">0 | </v>
      </c>
      <c r="BG314" t="str">
        <v xml:space="preserve">0 | </v>
      </c>
      <c r="BH314" t="str">
        <v xml:space="preserve">0 | </v>
      </c>
      <c r="BI314" t="str">
        <v xml:space="preserve">0 | </v>
      </c>
      <c r="BJ314" t="str">
        <v xml:space="preserve">0 | </v>
      </c>
      <c r="BK314" t="str">
        <v xml:space="preserve">0 | </v>
      </c>
      <c r="BL314" t="str">
        <v xml:space="preserve">0 | </v>
      </c>
      <c r="BM314" t="str">
        <v xml:space="preserve">0 | </v>
      </c>
      <c r="BN314" t="str">
        <v xml:space="preserve">0 | </v>
      </c>
      <c r="BO314" t="str">
        <v xml:space="preserve">0 | </v>
      </c>
      <c r="BP314" t="str">
        <v xml:space="preserve">0 | </v>
      </c>
      <c r="BQ314" t="str">
        <v xml:space="preserve">0 | </v>
      </c>
      <c r="BR314" t="str">
        <v xml:space="preserve">0 | </v>
      </c>
      <c r="BS314" t="str">
        <v xml:space="preserve">0 | </v>
      </c>
      <c r="BT314" t="str">
        <v xml:space="preserve">0 | </v>
      </c>
      <c r="BU314" t="str">
        <v xml:space="preserve">0 | </v>
      </c>
      <c r="BV314" t="str">
        <v xml:space="preserve">0 | </v>
      </c>
      <c r="BW314" t="str">
        <v xml:space="preserve">0 | </v>
      </c>
      <c r="BX314" t="str">
        <v xml:space="preserve">0 | </v>
      </c>
      <c r="BY314" t="str">
        <v xml:space="preserve">0 | </v>
      </c>
      <c r="BZ314" t="str">
        <v xml:space="preserve">0 | </v>
      </c>
      <c r="CA314" t="str">
        <v xml:space="preserve">0 | </v>
      </c>
      <c r="CB314" t="str">
        <v xml:space="preserve">0 | </v>
      </c>
      <c r="CC314" t="str">
        <v xml:space="preserve">0 | </v>
      </c>
      <c r="CD314" t="str">
        <v xml:space="preserve">0 | </v>
      </c>
      <c r="CE314" t="str">
        <v xml:space="preserve">0 | </v>
      </c>
      <c r="CF314" t="str">
        <v xml:space="preserve">0 | </v>
      </c>
      <c r="CG314" t="str">
        <v xml:space="preserve">0 | </v>
      </c>
      <c r="CH314" t="str">
        <v xml:space="preserve">0 | </v>
      </c>
      <c r="CI314" t="str">
        <v xml:space="preserve">0 | </v>
      </c>
      <c r="CJ314" t="str">
        <v xml:space="preserve">0 | </v>
      </c>
      <c r="CK314" t="str">
        <v xml:space="preserve">0 | </v>
      </c>
      <c r="CL314" t="str">
        <v xml:space="preserve">0 | </v>
      </c>
      <c r="CM314" t="str">
        <v xml:space="preserve">0 | </v>
      </c>
      <c r="CN314" t="str">
        <v xml:space="preserve">0 | </v>
      </c>
      <c r="CO314" t="str">
        <v xml:space="preserve">0 | </v>
      </c>
      <c r="CP314" t="str">
        <v xml:space="preserve">0 | </v>
      </c>
      <c r="CQ314" t="str">
        <v xml:space="preserve">0 | </v>
      </c>
      <c r="CR314" t="str">
        <v xml:space="preserve">0 | </v>
      </c>
      <c r="CS314" t="str">
        <v xml:space="preserve">0 | </v>
      </c>
      <c r="CT314" t="str">
        <v xml:space="preserve">0 | </v>
      </c>
      <c r="CU314" t="str">
        <v xml:space="preserve">0 | </v>
      </c>
      <c r="CV314" t="str">
        <v xml:space="preserve">0 | </v>
      </c>
      <c r="CW314" t="str">
        <v xml:space="preserve">0 | </v>
      </c>
      <c r="CX314" t="str">
        <v xml:space="preserve">0 | </v>
      </c>
      <c r="DQ314" cm="1">
        <f t="array" ref="DQ314:HM314">TRANSPOSE(_xlfn._xlws.SORT(_xlfn._xlws.FILTER(initialConditions[initial_conditions_level],initialConditions[experiment_ID]=A314)))</f>
        <v>0</v>
      </c>
      <c r="DR314">
        <v>0</v>
      </c>
      <c r="DS314">
        <v>0</v>
      </c>
      <c r="DT314">
        <v>0</v>
      </c>
      <c r="DU314">
        <v>0</v>
      </c>
      <c r="DV314">
        <v>0</v>
      </c>
      <c r="DW314">
        <v>0</v>
      </c>
      <c r="DX314">
        <v>0</v>
      </c>
      <c r="DY314">
        <v>0</v>
      </c>
      <c r="DZ314">
        <v>0</v>
      </c>
      <c r="EA314">
        <v>0</v>
      </c>
      <c r="EB314">
        <v>0</v>
      </c>
      <c r="EC314">
        <v>0</v>
      </c>
      <c r="ED314">
        <v>0</v>
      </c>
      <c r="EE314">
        <v>0</v>
      </c>
      <c r="EF314">
        <v>0</v>
      </c>
      <c r="EG314">
        <v>0</v>
      </c>
      <c r="EH314">
        <v>0</v>
      </c>
      <c r="EI314">
        <v>0</v>
      </c>
      <c r="EJ314">
        <v>0</v>
      </c>
      <c r="EK314">
        <v>0</v>
      </c>
      <c r="EL314">
        <v>0</v>
      </c>
      <c r="EM314">
        <v>0</v>
      </c>
      <c r="EN314">
        <v>0</v>
      </c>
      <c r="EO314">
        <v>0</v>
      </c>
      <c r="EP314">
        <v>0</v>
      </c>
      <c r="EQ314">
        <v>0</v>
      </c>
      <c r="ER314">
        <v>0</v>
      </c>
      <c r="ES314">
        <v>0</v>
      </c>
      <c r="ET314">
        <v>0</v>
      </c>
      <c r="EU314">
        <v>0</v>
      </c>
      <c r="EV314">
        <v>0</v>
      </c>
      <c r="EW314">
        <v>0</v>
      </c>
      <c r="EX314">
        <v>0</v>
      </c>
      <c r="EY314">
        <v>0</v>
      </c>
      <c r="EZ314">
        <v>0</v>
      </c>
      <c r="FA314">
        <v>0</v>
      </c>
      <c r="FB314">
        <v>0</v>
      </c>
      <c r="FC314">
        <v>0</v>
      </c>
      <c r="FD314">
        <v>0</v>
      </c>
      <c r="FE314">
        <v>0</v>
      </c>
      <c r="FF314">
        <v>0</v>
      </c>
      <c r="FG314">
        <v>0</v>
      </c>
      <c r="FH314">
        <v>0</v>
      </c>
      <c r="FI314">
        <v>0</v>
      </c>
      <c r="FJ314">
        <v>0</v>
      </c>
      <c r="FK314">
        <v>0</v>
      </c>
      <c r="FL314">
        <v>0</v>
      </c>
      <c r="FM314">
        <v>0</v>
      </c>
      <c r="FN314">
        <v>0</v>
      </c>
      <c r="FO314">
        <v>0</v>
      </c>
      <c r="FP314">
        <v>0</v>
      </c>
      <c r="FQ314">
        <v>0</v>
      </c>
      <c r="FR314">
        <v>0</v>
      </c>
      <c r="FS314">
        <v>0</v>
      </c>
      <c r="FT314">
        <v>0</v>
      </c>
      <c r="FU314">
        <v>0</v>
      </c>
      <c r="FV314">
        <v>0</v>
      </c>
      <c r="FW314">
        <v>0</v>
      </c>
      <c r="FX314">
        <v>0</v>
      </c>
      <c r="FY314">
        <v>0</v>
      </c>
      <c r="FZ314">
        <v>0</v>
      </c>
      <c r="GA314">
        <v>0</v>
      </c>
      <c r="GB314">
        <v>0</v>
      </c>
      <c r="GC314">
        <v>0</v>
      </c>
      <c r="GD314">
        <v>0</v>
      </c>
      <c r="GE314">
        <v>0</v>
      </c>
      <c r="GF314">
        <v>0</v>
      </c>
      <c r="GG314">
        <v>0</v>
      </c>
      <c r="GH314">
        <v>0</v>
      </c>
      <c r="GI314">
        <v>0</v>
      </c>
      <c r="GJ314">
        <v>0</v>
      </c>
      <c r="GK314">
        <v>0</v>
      </c>
      <c r="GL314">
        <v>0</v>
      </c>
      <c r="GM314">
        <v>0</v>
      </c>
      <c r="GN314">
        <v>0</v>
      </c>
      <c r="GO314">
        <v>0</v>
      </c>
      <c r="GP314">
        <v>0</v>
      </c>
      <c r="GQ314">
        <v>0</v>
      </c>
      <c r="GR314">
        <v>0</v>
      </c>
      <c r="GS314">
        <v>0</v>
      </c>
      <c r="GT314">
        <v>0</v>
      </c>
      <c r="GU314">
        <v>0</v>
      </c>
      <c r="GV314">
        <v>0</v>
      </c>
      <c r="GW314">
        <v>0</v>
      </c>
      <c r="GX314">
        <v>0</v>
      </c>
      <c r="GY314">
        <v>0</v>
      </c>
      <c r="GZ314">
        <v>0</v>
      </c>
      <c r="HA314">
        <v>0</v>
      </c>
      <c r="HB314">
        <v>0</v>
      </c>
      <c r="HC314">
        <v>0</v>
      </c>
      <c r="HD314">
        <v>0</v>
      </c>
      <c r="HE314">
        <v>0</v>
      </c>
      <c r="HF314">
        <v>0</v>
      </c>
      <c r="HG314">
        <v>0</v>
      </c>
      <c r="HH314">
        <v>0</v>
      </c>
      <c r="HI314">
        <v>0</v>
      </c>
      <c r="HJ314">
        <v>0</v>
      </c>
      <c r="HK314">
        <v>0</v>
      </c>
      <c r="HL314">
        <v>0</v>
      </c>
      <c r="HM314" t="str">
        <v/>
      </c>
    </row>
    <row r="315" spans="2:221" x14ac:dyDescent="0.35">
      <c r="B315" t="str" cm="1">
        <f t="array" ref="B315:CX315">TRANSPOSE(_xlfn._xlws.SORT(_xlfn._xlws.FILTER(initialConditions[initial_conditions_level]&amp;" | "&amp;initialConditions[initial_conditions_name],initialConditions[experiment_ID]=A315)))</f>
        <v xml:space="preserve"> | </v>
      </c>
      <c r="C315" t="str">
        <v xml:space="preserve">0 | </v>
      </c>
      <c r="D315" t="str">
        <v xml:space="preserve">0 | </v>
      </c>
      <c r="E315" t="str">
        <v xml:space="preserve">0 | </v>
      </c>
      <c r="F315" t="str">
        <v xml:space="preserve">0 | </v>
      </c>
      <c r="G315" t="str">
        <v xml:space="preserve">0 | </v>
      </c>
      <c r="H315" t="str">
        <v xml:space="preserve">0 | </v>
      </c>
      <c r="I315" t="str">
        <v xml:space="preserve">0 | </v>
      </c>
      <c r="J315" t="str">
        <v xml:space="preserve">0 | </v>
      </c>
      <c r="K315" t="str">
        <v xml:space="preserve">0 | </v>
      </c>
      <c r="L315" t="str">
        <v xml:space="preserve">0 | </v>
      </c>
      <c r="M315" t="str">
        <v xml:space="preserve">0 | </v>
      </c>
      <c r="N315" t="str">
        <v xml:space="preserve">0 | </v>
      </c>
      <c r="O315" t="str">
        <v xml:space="preserve">0 | </v>
      </c>
      <c r="P315" t="str">
        <v xml:space="preserve">0 | </v>
      </c>
      <c r="Q315" t="str">
        <v xml:space="preserve">0 | </v>
      </c>
      <c r="R315" t="str">
        <v xml:space="preserve">0 | </v>
      </c>
      <c r="S315" t="str">
        <v xml:space="preserve">0 | </v>
      </c>
      <c r="T315" t="str">
        <v xml:space="preserve">0 | </v>
      </c>
      <c r="U315" t="str">
        <v xml:space="preserve">0 | </v>
      </c>
      <c r="V315" t="str">
        <v xml:space="preserve">0 | </v>
      </c>
      <c r="W315" t="str">
        <v xml:space="preserve">0 | </v>
      </c>
      <c r="X315" t="str">
        <v xml:space="preserve">0 | </v>
      </c>
      <c r="Y315" t="str">
        <v xml:space="preserve">0 | </v>
      </c>
      <c r="Z315" t="str">
        <v xml:space="preserve">0 | </v>
      </c>
      <c r="AA315" t="str">
        <v xml:space="preserve">0 | </v>
      </c>
      <c r="AB315" t="str">
        <v xml:space="preserve">0 | </v>
      </c>
      <c r="AC315" t="str">
        <v xml:space="preserve">0 | </v>
      </c>
      <c r="AD315" t="str">
        <v xml:space="preserve">0 | </v>
      </c>
      <c r="AE315" t="str">
        <v xml:space="preserve">0 | </v>
      </c>
      <c r="AF315" t="str">
        <v xml:space="preserve">0 | </v>
      </c>
      <c r="AG315" t="str">
        <v xml:space="preserve">0 | </v>
      </c>
      <c r="AH315" t="str">
        <v xml:space="preserve">0 | </v>
      </c>
      <c r="AI315" t="str">
        <v xml:space="preserve">0 | </v>
      </c>
      <c r="AJ315" t="str">
        <v xml:space="preserve">0 | </v>
      </c>
      <c r="AK315" t="str">
        <v xml:space="preserve">0 | </v>
      </c>
      <c r="AL315" t="str">
        <v xml:space="preserve">0 | </v>
      </c>
      <c r="AM315" t="str">
        <v xml:space="preserve">0 | </v>
      </c>
      <c r="AN315" t="str">
        <v xml:space="preserve">0 | </v>
      </c>
      <c r="AO315" t="str">
        <v xml:space="preserve">0 | </v>
      </c>
      <c r="AP315" t="str">
        <v xml:space="preserve">0 | </v>
      </c>
      <c r="AQ315" t="str">
        <v xml:space="preserve">0 | </v>
      </c>
      <c r="AR315" t="str">
        <v xml:space="preserve">0 | </v>
      </c>
      <c r="AS315" t="str">
        <v xml:space="preserve">0 | </v>
      </c>
      <c r="AT315" t="str">
        <v xml:space="preserve">0 | </v>
      </c>
      <c r="AU315" t="str">
        <v xml:space="preserve">0 | </v>
      </c>
      <c r="AV315" t="str">
        <v xml:space="preserve">0 | </v>
      </c>
      <c r="AW315" t="str">
        <v xml:space="preserve">0 | </v>
      </c>
      <c r="AX315" t="str">
        <v xml:space="preserve">0 | </v>
      </c>
      <c r="AY315" t="str">
        <v xml:space="preserve">0 | </v>
      </c>
      <c r="AZ315" t="str">
        <v xml:space="preserve">0 | </v>
      </c>
      <c r="BA315" t="str">
        <v xml:space="preserve">0 | </v>
      </c>
      <c r="BB315" t="str">
        <v xml:space="preserve">0 | </v>
      </c>
      <c r="BC315" t="str">
        <v xml:space="preserve">0 | </v>
      </c>
      <c r="BD315" t="str">
        <v xml:space="preserve">0 | </v>
      </c>
      <c r="BE315" t="str">
        <v xml:space="preserve">0 | </v>
      </c>
      <c r="BF315" t="str">
        <v xml:space="preserve">0 | </v>
      </c>
      <c r="BG315" t="str">
        <v xml:space="preserve">0 | </v>
      </c>
      <c r="BH315" t="str">
        <v xml:space="preserve">0 | </v>
      </c>
      <c r="BI315" t="str">
        <v xml:space="preserve">0 | </v>
      </c>
      <c r="BJ315" t="str">
        <v xml:space="preserve">0 | </v>
      </c>
      <c r="BK315" t="str">
        <v xml:space="preserve">0 | </v>
      </c>
      <c r="BL315" t="str">
        <v xml:space="preserve">0 | </v>
      </c>
      <c r="BM315" t="str">
        <v xml:space="preserve">0 | </v>
      </c>
      <c r="BN315" t="str">
        <v xml:space="preserve">0 | </v>
      </c>
      <c r="BO315" t="str">
        <v xml:space="preserve">0 | </v>
      </c>
      <c r="BP315" t="str">
        <v xml:space="preserve">0 | </v>
      </c>
      <c r="BQ315" t="str">
        <v xml:space="preserve">0 | </v>
      </c>
      <c r="BR315" t="str">
        <v xml:space="preserve">0 | </v>
      </c>
      <c r="BS315" t="str">
        <v xml:space="preserve">0 | </v>
      </c>
      <c r="BT315" t="str">
        <v xml:space="preserve">0 | </v>
      </c>
      <c r="BU315" t="str">
        <v xml:space="preserve">0 | </v>
      </c>
      <c r="BV315" t="str">
        <v xml:space="preserve">0 | </v>
      </c>
      <c r="BW315" t="str">
        <v xml:space="preserve">0 | </v>
      </c>
      <c r="BX315" t="str">
        <v xml:space="preserve">0 | </v>
      </c>
      <c r="BY315" t="str">
        <v xml:space="preserve">0 | </v>
      </c>
      <c r="BZ315" t="str">
        <v xml:space="preserve">0 | </v>
      </c>
      <c r="CA315" t="str">
        <v xml:space="preserve">0 | </v>
      </c>
      <c r="CB315" t="str">
        <v xml:space="preserve">0 | </v>
      </c>
      <c r="CC315" t="str">
        <v xml:space="preserve">0 | </v>
      </c>
      <c r="CD315" t="str">
        <v xml:space="preserve">0 | </v>
      </c>
      <c r="CE315" t="str">
        <v xml:space="preserve">0 | </v>
      </c>
      <c r="CF315" t="str">
        <v xml:space="preserve">0 | </v>
      </c>
      <c r="CG315" t="str">
        <v xml:space="preserve">0 | </v>
      </c>
      <c r="CH315" t="str">
        <v xml:space="preserve">0 | </v>
      </c>
      <c r="CI315" t="str">
        <v xml:space="preserve">0 | </v>
      </c>
      <c r="CJ315" t="str">
        <v xml:space="preserve">0 | </v>
      </c>
      <c r="CK315" t="str">
        <v xml:space="preserve">0 | </v>
      </c>
      <c r="CL315" t="str">
        <v xml:space="preserve">0 | </v>
      </c>
      <c r="CM315" t="str">
        <v xml:space="preserve">0 | </v>
      </c>
      <c r="CN315" t="str">
        <v xml:space="preserve">0 | </v>
      </c>
      <c r="CO315" t="str">
        <v xml:space="preserve">0 | </v>
      </c>
      <c r="CP315" t="str">
        <v xml:space="preserve">0 | </v>
      </c>
      <c r="CQ315" t="str">
        <v xml:space="preserve">0 | </v>
      </c>
      <c r="CR315" t="str">
        <v xml:space="preserve">0 | </v>
      </c>
      <c r="CS315" t="str">
        <v xml:space="preserve">0 | </v>
      </c>
      <c r="CT315" t="str">
        <v xml:space="preserve">0 | </v>
      </c>
      <c r="CU315" t="str">
        <v xml:space="preserve">0 | </v>
      </c>
      <c r="CV315" t="str">
        <v xml:space="preserve">0 | </v>
      </c>
      <c r="CW315" t="str">
        <v xml:space="preserve">0 | </v>
      </c>
      <c r="CX315" t="str">
        <v xml:space="preserve">0 | </v>
      </c>
      <c r="DQ315" cm="1">
        <f t="array" ref="DQ315:HM315">TRANSPOSE(_xlfn._xlws.SORT(_xlfn._xlws.FILTER(initialConditions[initial_conditions_level],initialConditions[experiment_ID]=A315)))</f>
        <v>0</v>
      </c>
      <c r="DR315">
        <v>0</v>
      </c>
      <c r="DS315">
        <v>0</v>
      </c>
      <c r="DT315">
        <v>0</v>
      </c>
      <c r="DU315">
        <v>0</v>
      </c>
      <c r="DV315">
        <v>0</v>
      </c>
      <c r="DW315">
        <v>0</v>
      </c>
      <c r="DX315">
        <v>0</v>
      </c>
      <c r="DY315">
        <v>0</v>
      </c>
      <c r="DZ315">
        <v>0</v>
      </c>
      <c r="EA315">
        <v>0</v>
      </c>
      <c r="EB315">
        <v>0</v>
      </c>
      <c r="EC315">
        <v>0</v>
      </c>
      <c r="ED315">
        <v>0</v>
      </c>
      <c r="EE315">
        <v>0</v>
      </c>
      <c r="EF315">
        <v>0</v>
      </c>
      <c r="EG315">
        <v>0</v>
      </c>
      <c r="EH315">
        <v>0</v>
      </c>
      <c r="EI315">
        <v>0</v>
      </c>
      <c r="EJ315">
        <v>0</v>
      </c>
      <c r="EK315">
        <v>0</v>
      </c>
      <c r="EL315">
        <v>0</v>
      </c>
      <c r="EM315">
        <v>0</v>
      </c>
      <c r="EN315">
        <v>0</v>
      </c>
      <c r="EO315">
        <v>0</v>
      </c>
      <c r="EP315">
        <v>0</v>
      </c>
      <c r="EQ315">
        <v>0</v>
      </c>
      <c r="ER315">
        <v>0</v>
      </c>
      <c r="ES315">
        <v>0</v>
      </c>
      <c r="ET315">
        <v>0</v>
      </c>
      <c r="EU315">
        <v>0</v>
      </c>
      <c r="EV315">
        <v>0</v>
      </c>
      <c r="EW315">
        <v>0</v>
      </c>
      <c r="EX315">
        <v>0</v>
      </c>
      <c r="EY315">
        <v>0</v>
      </c>
      <c r="EZ315">
        <v>0</v>
      </c>
      <c r="FA315">
        <v>0</v>
      </c>
      <c r="FB315">
        <v>0</v>
      </c>
      <c r="FC315">
        <v>0</v>
      </c>
      <c r="FD315">
        <v>0</v>
      </c>
      <c r="FE315">
        <v>0</v>
      </c>
      <c r="FF315">
        <v>0</v>
      </c>
      <c r="FG315">
        <v>0</v>
      </c>
      <c r="FH315">
        <v>0</v>
      </c>
      <c r="FI315">
        <v>0</v>
      </c>
      <c r="FJ315">
        <v>0</v>
      </c>
      <c r="FK315">
        <v>0</v>
      </c>
      <c r="FL315">
        <v>0</v>
      </c>
      <c r="FM315">
        <v>0</v>
      </c>
      <c r="FN315">
        <v>0</v>
      </c>
      <c r="FO315">
        <v>0</v>
      </c>
      <c r="FP315">
        <v>0</v>
      </c>
      <c r="FQ315">
        <v>0</v>
      </c>
      <c r="FR315">
        <v>0</v>
      </c>
      <c r="FS315">
        <v>0</v>
      </c>
      <c r="FT315">
        <v>0</v>
      </c>
      <c r="FU315">
        <v>0</v>
      </c>
      <c r="FV315">
        <v>0</v>
      </c>
      <c r="FW315">
        <v>0</v>
      </c>
      <c r="FX315">
        <v>0</v>
      </c>
      <c r="FY315">
        <v>0</v>
      </c>
      <c r="FZ315">
        <v>0</v>
      </c>
      <c r="GA315">
        <v>0</v>
      </c>
      <c r="GB315">
        <v>0</v>
      </c>
      <c r="GC315">
        <v>0</v>
      </c>
      <c r="GD315">
        <v>0</v>
      </c>
      <c r="GE315">
        <v>0</v>
      </c>
      <c r="GF315">
        <v>0</v>
      </c>
      <c r="GG315">
        <v>0</v>
      </c>
      <c r="GH315">
        <v>0</v>
      </c>
      <c r="GI315">
        <v>0</v>
      </c>
      <c r="GJ315">
        <v>0</v>
      </c>
      <c r="GK315">
        <v>0</v>
      </c>
      <c r="GL315">
        <v>0</v>
      </c>
      <c r="GM315">
        <v>0</v>
      </c>
      <c r="GN315">
        <v>0</v>
      </c>
      <c r="GO315">
        <v>0</v>
      </c>
      <c r="GP315">
        <v>0</v>
      </c>
      <c r="GQ315">
        <v>0</v>
      </c>
      <c r="GR315">
        <v>0</v>
      </c>
      <c r="GS315">
        <v>0</v>
      </c>
      <c r="GT315">
        <v>0</v>
      </c>
      <c r="GU315">
        <v>0</v>
      </c>
      <c r="GV315">
        <v>0</v>
      </c>
      <c r="GW315">
        <v>0</v>
      </c>
      <c r="GX315">
        <v>0</v>
      </c>
      <c r="GY315">
        <v>0</v>
      </c>
      <c r="GZ315">
        <v>0</v>
      </c>
      <c r="HA315">
        <v>0</v>
      </c>
      <c r="HB315">
        <v>0</v>
      </c>
      <c r="HC315">
        <v>0</v>
      </c>
      <c r="HD315">
        <v>0</v>
      </c>
      <c r="HE315">
        <v>0</v>
      </c>
      <c r="HF315">
        <v>0</v>
      </c>
      <c r="HG315">
        <v>0</v>
      </c>
      <c r="HH315">
        <v>0</v>
      </c>
      <c r="HI315">
        <v>0</v>
      </c>
      <c r="HJ315">
        <v>0</v>
      </c>
      <c r="HK315">
        <v>0</v>
      </c>
      <c r="HL315">
        <v>0</v>
      </c>
      <c r="HM315" t="str">
        <v/>
      </c>
    </row>
    <row r="316" spans="2:221" x14ac:dyDescent="0.35">
      <c r="B316" t="str" cm="1">
        <f t="array" ref="B316:CX316">TRANSPOSE(_xlfn._xlws.SORT(_xlfn._xlws.FILTER(initialConditions[initial_conditions_level]&amp;" | "&amp;initialConditions[initial_conditions_name],initialConditions[experiment_ID]=A316)))</f>
        <v xml:space="preserve"> | </v>
      </c>
      <c r="C316" t="str">
        <v xml:space="preserve">0 | </v>
      </c>
      <c r="D316" t="str">
        <v xml:space="preserve">0 | </v>
      </c>
      <c r="E316" t="str">
        <v xml:space="preserve">0 | </v>
      </c>
      <c r="F316" t="str">
        <v xml:space="preserve">0 | </v>
      </c>
      <c r="G316" t="str">
        <v xml:space="preserve">0 | </v>
      </c>
      <c r="H316" t="str">
        <v xml:space="preserve">0 | </v>
      </c>
      <c r="I316" t="str">
        <v xml:space="preserve">0 | </v>
      </c>
      <c r="J316" t="str">
        <v xml:space="preserve">0 | </v>
      </c>
      <c r="K316" t="str">
        <v xml:space="preserve">0 | </v>
      </c>
      <c r="L316" t="str">
        <v xml:space="preserve">0 | </v>
      </c>
      <c r="M316" t="str">
        <v xml:space="preserve">0 | </v>
      </c>
      <c r="N316" t="str">
        <v xml:space="preserve">0 | </v>
      </c>
      <c r="O316" t="str">
        <v xml:space="preserve">0 | </v>
      </c>
      <c r="P316" t="str">
        <v xml:space="preserve">0 | </v>
      </c>
      <c r="Q316" t="str">
        <v xml:space="preserve">0 | </v>
      </c>
      <c r="R316" t="str">
        <v xml:space="preserve">0 | </v>
      </c>
      <c r="S316" t="str">
        <v xml:space="preserve">0 | </v>
      </c>
      <c r="T316" t="str">
        <v xml:space="preserve">0 | </v>
      </c>
      <c r="U316" t="str">
        <v xml:space="preserve">0 | </v>
      </c>
      <c r="V316" t="str">
        <v xml:space="preserve">0 | </v>
      </c>
      <c r="W316" t="str">
        <v xml:space="preserve">0 | </v>
      </c>
      <c r="X316" t="str">
        <v xml:space="preserve">0 | </v>
      </c>
      <c r="Y316" t="str">
        <v xml:space="preserve">0 | </v>
      </c>
      <c r="Z316" t="str">
        <v xml:space="preserve">0 | </v>
      </c>
      <c r="AA316" t="str">
        <v xml:space="preserve">0 | </v>
      </c>
      <c r="AB316" t="str">
        <v xml:space="preserve">0 | </v>
      </c>
      <c r="AC316" t="str">
        <v xml:space="preserve">0 | </v>
      </c>
      <c r="AD316" t="str">
        <v xml:space="preserve">0 | </v>
      </c>
      <c r="AE316" t="str">
        <v xml:space="preserve">0 | </v>
      </c>
      <c r="AF316" t="str">
        <v xml:space="preserve">0 | </v>
      </c>
      <c r="AG316" t="str">
        <v xml:space="preserve">0 | </v>
      </c>
      <c r="AH316" t="str">
        <v xml:space="preserve">0 | </v>
      </c>
      <c r="AI316" t="str">
        <v xml:space="preserve">0 | </v>
      </c>
      <c r="AJ316" t="str">
        <v xml:space="preserve">0 | </v>
      </c>
      <c r="AK316" t="str">
        <v xml:space="preserve">0 | </v>
      </c>
      <c r="AL316" t="str">
        <v xml:space="preserve">0 | </v>
      </c>
      <c r="AM316" t="str">
        <v xml:space="preserve">0 | </v>
      </c>
      <c r="AN316" t="str">
        <v xml:space="preserve">0 | </v>
      </c>
      <c r="AO316" t="str">
        <v xml:space="preserve">0 | </v>
      </c>
      <c r="AP316" t="str">
        <v xml:space="preserve">0 | </v>
      </c>
      <c r="AQ316" t="str">
        <v xml:space="preserve">0 | </v>
      </c>
      <c r="AR316" t="str">
        <v xml:space="preserve">0 | </v>
      </c>
      <c r="AS316" t="str">
        <v xml:space="preserve">0 | </v>
      </c>
      <c r="AT316" t="str">
        <v xml:space="preserve">0 | </v>
      </c>
      <c r="AU316" t="str">
        <v xml:space="preserve">0 | </v>
      </c>
      <c r="AV316" t="str">
        <v xml:space="preserve">0 | </v>
      </c>
      <c r="AW316" t="str">
        <v xml:space="preserve">0 | </v>
      </c>
      <c r="AX316" t="str">
        <v xml:space="preserve">0 | </v>
      </c>
      <c r="AY316" t="str">
        <v xml:space="preserve">0 | </v>
      </c>
      <c r="AZ316" t="str">
        <v xml:space="preserve">0 | </v>
      </c>
      <c r="BA316" t="str">
        <v xml:space="preserve">0 | </v>
      </c>
      <c r="BB316" t="str">
        <v xml:space="preserve">0 | </v>
      </c>
      <c r="BC316" t="str">
        <v xml:space="preserve">0 | </v>
      </c>
      <c r="BD316" t="str">
        <v xml:space="preserve">0 | </v>
      </c>
      <c r="BE316" t="str">
        <v xml:space="preserve">0 | </v>
      </c>
      <c r="BF316" t="str">
        <v xml:space="preserve">0 | </v>
      </c>
      <c r="BG316" t="str">
        <v xml:space="preserve">0 | </v>
      </c>
      <c r="BH316" t="str">
        <v xml:space="preserve">0 | </v>
      </c>
      <c r="BI316" t="str">
        <v xml:space="preserve">0 | </v>
      </c>
      <c r="BJ316" t="str">
        <v xml:space="preserve">0 | </v>
      </c>
      <c r="BK316" t="str">
        <v xml:space="preserve">0 | </v>
      </c>
      <c r="BL316" t="str">
        <v xml:space="preserve">0 | </v>
      </c>
      <c r="BM316" t="str">
        <v xml:space="preserve">0 | </v>
      </c>
      <c r="BN316" t="str">
        <v xml:space="preserve">0 | </v>
      </c>
      <c r="BO316" t="str">
        <v xml:space="preserve">0 | </v>
      </c>
      <c r="BP316" t="str">
        <v xml:space="preserve">0 | </v>
      </c>
      <c r="BQ316" t="str">
        <v xml:space="preserve">0 | </v>
      </c>
      <c r="BR316" t="str">
        <v xml:space="preserve">0 | </v>
      </c>
      <c r="BS316" t="str">
        <v xml:space="preserve">0 | </v>
      </c>
      <c r="BT316" t="str">
        <v xml:space="preserve">0 | </v>
      </c>
      <c r="BU316" t="str">
        <v xml:space="preserve">0 | </v>
      </c>
      <c r="BV316" t="str">
        <v xml:space="preserve">0 | </v>
      </c>
      <c r="BW316" t="str">
        <v xml:space="preserve">0 | </v>
      </c>
      <c r="BX316" t="str">
        <v xml:space="preserve">0 | </v>
      </c>
      <c r="BY316" t="str">
        <v xml:space="preserve">0 | </v>
      </c>
      <c r="BZ316" t="str">
        <v xml:space="preserve">0 | </v>
      </c>
      <c r="CA316" t="str">
        <v xml:space="preserve">0 | </v>
      </c>
      <c r="CB316" t="str">
        <v xml:space="preserve">0 | </v>
      </c>
      <c r="CC316" t="str">
        <v xml:space="preserve">0 | </v>
      </c>
      <c r="CD316" t="str">
        <v xml:space="preserve">0 | </v>
      </c>
      <c r="CE316" t="str">
        <v xml:space="preserve">0 | </v>
      </c>
      <c r="CF316" t="str">
        <v xml:space="preserve">0 | </v>
      </c>
      <c r="CG316" t="str">
        <v xml:space="preserve">0 | </v>
      </c>
      <c r="CH316" t="str">
        <v xml:space="preserve">0 | </v>
      </c>
      <c r="CI316" t="str">
        <v xml:space="preserve">0 | </v>
      </c>
      <c r="CJ316" t="str">
        <v xml:space="preserve">0 | </v>
      </c>
      <c r="CK316" t="str">
        <v xml:space="preserve">0 | </v>
      </c>
      <c r="CL316" t="str">
        <v xml:space="preserve">0 | </v>
      </c>
      <c r="CM316" t="str">
        <v xml:space="preserve">0 | </v>
      </c>
      <c r="CN316" t="str">
        <v xml:space="preserve">0 | </v>
      </c>
      <c r="CO316" t="str">
        <v xml:space="preserve">0 | </v>
      </c>
      <c r="CP316" t="str">
        <v xml:space="preserve">0 | </v>
      </c>
      <c r="CQ316" t="str">
        <v xml:space="preserve">0 | </v>
      </c>
      <c r="CR316" t="str">
        <v xml:space="preserve">0 | </v>
      </c>
      <c r="CS316" t="str">
        <v xml:space="preserve">0 | </v>
      </c>
      <c r="CT316" t="str">
        <v xml:space="preserve">0 | </v>
      </c>
      <c r="CU316" t="str">
        <v xml:space="preserve">0 | </v>
      </c>
      <c r="CV316" t="str">
        <v xml:space="preserve">0 | </v>
      </c>
      <c r="CW316" t="str">
        <v xml:space="preserve">0 | </v>
      </c>
      <c r="CX316" t="str">
        <v xml:space="preserve">0 | </v>
      </c>
      <c r="DQ316" cm="1">
        <f t="array" ref="DQ316:HM316">TRANSPOSE(_xlfn._xlws.SORT(_xlfn._xlws.FILTER(initialConditions[initial_conditions_level],initialConditions[experiment_ID]=A316)))</f>
        <v>0</v>
      </c>
      <c r="DR316">
        <v>0</v>
      </c>
      <c r="DS316">
        <v>0</v>
      </c>
      <c r="DT316">
        <v>0</v>
      </c>
      <c r="DU316">
        <v>0</v>
      </c>
      <c r="DV316">
        <v>0</v>
      </c>
      <c r="DW316">
        <v>0</v>
      </c>
      <c r="DX316">
        <v>0</v>
      </c>
      <c r="DY316">
        <v>0</v>
      </c>
      <c r="DZ316">
        <v>0</v>
      </c>
      <c r="EA316">
        <v>0</v>
      </c>
      <c r="EB316">
        <v>0</v>
      </c>
      <c r="EC316">
        <v>0</v>
      </c>
      <c r="ED316">
        <v>0</v>
      </c>
      <c r="EE316">
        <v>0</v>
      </c>
      <c r="EF316">
        <v>0</v>
      </c>
      <c r="EG316">
        <v>0</v>
      </c>
      <c r="EH316">
        <v>0</v>
      </c>
      <c r="EI316">
        <v>0</v>
      </c>
      <c r="EJ316">
        <v>0</v>
      </c>
      <c r="EK316">
        <v>0</v>
      </c>
      <c r="EL316">
        <v>0</v>
      </c>
      <c r="EM316">
        <v>0</v>
      </c>
      <c r="EN316">
        <v>0</v>
      </c>
      <c r="EO316">
        <v>0</v>
      </c>
      <c r="EP316">
        <v>0</v>
      </c>
      <c r="EQ316">
        <v>0</v>
      </c>
      <c r="ER316">
        <v>0</v>
      </c>
      <c r="ES316">
        <v>0</v>
      </c>
      <c r="ET316">
        <v>0</v>
      </c>
      <c r="EU316">
        <v>0</v>
      </c>
      <c r="EV316">
        <v>0</v>
      </c>
      <c r="EW316">
        <v>0</v>
      </c>
      <c r="EX316">
        <v>0</v>
      </c>
      <c r="EY316">
        <v>0</v>
      </c>
      <c r="EZ316">
        <v>0</v>
      </c>
      <c r="FA316">
        <v>0</v>
      </c>
      <c r="FB316">
        <v>0</v>
      </c>
      <c r="FC316">
        <v>0</v>
      </c>
      <c r="FD316">
        <v>0</v>
      </c>
      <c r="FE316">
        <v>0</v>
      </c>
      <c r="FF316">
        <v>0</v>
      </c>
      <c r="FG316">
        <v>0</v>
      </c>
      <c r="FH316">
        <v>0</v>
      </c>
      <c r="FI316">
        <v>0</v>
      </c>
      <c r="FJ316">
        <v>0</v>
      </c>
      <c r="FK316">
        <v>0</v>
      </c>
      <c r="FL316">
        <v>0</v>
      </c>
      <c r="FM316">
        <v>0</v>
      </c>
      <c r="FN316">
        <v>0</v>
      </c>
      <c r="FO316">
        <v>0</v>
      </c>
      <c r="FP316">
        <v>0</v>
      </c>
      <c r="FQ316">
        <v>0</v>
      </c>
      <c r="FR316">
        <v>0</v>
      </c>
      <c r="FS316">
        <v>0</v>
      </c>
      <c r="FT316">
        <v>0</v>
      </c>
      <c r="FU316">
        <v>0</v>
      </c>
      <c r="FV316">
        <v>0</v>
      </c>
      <c r="FW316">
        <v>0</v>
      </c>
      <c r="FX316">
        <v>0</v>
      </c>
      <c r="FY316">
        <v>0</v>
      </c>
      <c r="FZ316">
        <v>0</v>
      </c>
      <c r="GA316">
        <v>0</v>
      </c>
      <c r="GB316">
        <v>0</v>
      </c>
      <c r="GC316">
        <v>0</v>
      </c>
      <c r="GD316">
        <v>0</v>
      </c>
      <c r="GE316">
        <v>0</v>
      </c>
      <c r="GF316">
        <v>0</v>
      </c>
      <c r="GG316">
        <v>0</v>
      </c>
      <c r="GH316">
        <v>0</v>
      </c>
      <c r="GI316">
        <v>0</v>
      </c>
      <c r="GJ316">
        <v>0</v>
      </c>
      <c r="GK316">
        <v>0</v>
      </c>
      <c r="GL316">
        <v>0</v>
      </c>
      <c r="GM316">
        <v>0</v>
      </c>
      <c r="GN316">
        <v>0</v>
      </c>
      <c r="GO316">
        <v>0</v>
      </c>
      <c r="GP316">
        <v>0</v>
      </c>
      <c r="GQ316">
        <v>0</v>
      </c>
      <c r="GR316">
        <v>0</v>
      </c>
      <c r="GS316">
        <v>0</v>
      </c>
      <c r="GT316">
        <v>0</v>
      </c>
      <c r="GU316">
        <v>0</v>
      </c>
      <c r="GV316">
        <v>0</v>
      </c>
      <c r="GW316">
        <v>0</v>
      </c>
      <c r="GX316">
        <v>0</v>
      </c>
      <c r="GY316">
        <v>0</v>
      </c>
      <c r="GZ316">
        <v>0</v>
      </c>
      <c r="HA316">
        <v>0</v>
      </c>
      <c r="HB316">
        <v>0</v>
      </c>
      <c r="HC316">
        <v>0</v>
      </c>
      <c r="HD316">
        <v>0</v>
      </c>
      <c r="HE316">
        <v>0</v>
      </c>
      <c r="HF316">
        <v>0</v>
      </c>
      <c r="HG316">
        <v>0</v>
      </c>
      <c r="HH316">
        <v>0</v>
      </c>
      <c r="HI316">
        <v>0</v>
      </c>
      <c r="HJ316">
        <v>0</v>
      </c>
      <c r="HK316">
        <v>0</v>
      </c>
      <c r="HL316">
        <v>0</v>
      </c>
      <c r="HM316" t="str">
        <v/>
      </c>
    </row>
    <row r="317" spans="2:221" x14ac:dyDescent="0.35">
      <c r="B317" t="str" cm="1">
        <f t="array" ref="B317:CX317">TRANSPOSE(_xlfn._xlws.SORT(_xlfn._xlws.FILTER(initialConditions[initial_conditions_level]&amp;" | "&amp;initialConditions[initial_conditions_name],initialConditions[experiment_ID]=A317)))</f>
        <v xml:space="preserve"> | </v>
      </c>
      <c r="C317" t="str">
        <v xml:space="preserve">0 | </v>
      </c>
      <c r="D317" t="str">
        <v xml:space="preserve">0 | </v>
      </c>
      <c r="E317" t="str">
        <v xml:space="preserve">0 | </v>
      </c>
      <c r="F317" t="str">
        <v xml:space="preserve">0 | </v>
      </c>
      <c r="G317" t="str">
        <v xml:space="preserve">0 | </v>
      </c>
      <c r="H317" t="str">
        <v xml:space="preserve">0 | </v>
      </c>
      <c r="I317" t="str">
        <v xml:space="preserve">0 | </v>
      </c>
      <c r="J317" t="str">
        <v xml:space="preserve">0 | </v>
      </c>
      <c r="K317" t="str">
        <v xml:space="preserve">0 | </v>
      </c>
      <c r="L317" t="str">
        <v xml:space="preserve">0 | </v>
      </c>
      <c r="M317" t="str">
        <v xml:space="preserve">0 | </v>
      </c>
      <c r="N317" t="str">
        <v xml:space="preserve">0 | </v>
      </c>
      <c r="O317" t="str">
        <v xml:space="preserve">0 | </v>
      </c>
      <c r="P317" t="str">
        <v xml:space="preserve">0 | </v>
      </c>
      <c r="Q317" t="str">
        <v xml:space="preserve">0 | </v>
      </c>
      <c r="R317" t="str">
        <v xml:space="preserve">0 | </v>
      </c>
      <c r="S317" t="str">
        <v xml:space="preserve">0 | </v>
      </c>
      <c r="T317" t="str">
        <v xml:space="preserve">0 | </v>
      </c>
      <c r="U317" t="str">
        <v xml:space="preserve">0 | </v>
      </c>
      <c r="V317" t="str">
        <v xml:space="preserve">0 | </v>
      </c>
      <c r="W317" t="str">
        <v xml:space="preserve">0 | </v>
      </c>
      <c r="X317" t="str">
        <v xml:space="preserve">0 | </v>
      </c>
      <c r="Y317" t="str">
        <v xml:space="preserve">0 | </v>
      </c>
      <c r="Z317" t="str">
        <v xml:space="preserve">0 | </v>
      </c>
      <c r="AA317" t="str">
        <v xml:space="preserve">0 | </v>
      </c>
      <c r="AB317" t="str">
        <v xml:space="preserve">0 | </v>
      </c>
      <c r="AC317" t="str">
        <v xml:space="preserve">0 | </v>
      </c>
      <c r="AD317" t="str">
        <v xml:space="preserve">0 | </v>
      </c>
      <c r="AE317" t="str">
        <v xml:space="preserve">0 | </v>
      </c>
      <c r="AF317" t="str">
        <v xml:space="preserve">0 | </v>
      </c>
      <c r="AG317" t="str">
        <v xml:space="preserve">0 | </v>
      </c>
      <c r="AH317" t="str">
        <v xml:space="preserve">0 | </v>
      </c>
      <c r="AI317" t="str">
        <v xml:space="preserve">0 | </v>
      </c>
      <c r="AJ317" t="str">
        <v xml:space="preserve">0 | </v>
      </c>
      <c r="AK317" t="str">
        <v xml:space="preserve">0 | </v>
      </c>
      <c r="AL317" t="str">
        <v xml:space="preserve">0 | </v>
      </c>
      <c r="AM317" t="str">
        <v xml:space="preserve">0 | </v>
      </c>
      <c r="AN317" t="str">
        <v xml:space="preserve">0 | </v>
      </c>
      <c r="AO317" t="str">
        <v xml:space="preserve">0 | </v>
      </c>
      <c r="AP317" t="str">
        <v xml:space="preserve">0 | </v>
      </c>
      <c r="AQ317" t="str">
        <v xml:space="preserve">0 | </v>
      </c>
      <c r="AR317" t="str">
        <v xml:space="preserve">0 | </v>
      </c>
      <c r="AS317" t="str">
        <v xml:space="preserve">0 | </v>
      </c>
      <c r="AT317" t="str">
        <v xml:space="preserve">0 | </v>
      </c>
      <c r="AU317" t="str">
        <v xml:space="preserve">0 | </v>
      </c>
      <c r="AV317" t="str">
        <v xml:space="preserve">0 | </v>
      </c>
      <c r="AW317" t="str">
        <v xml:space="preserve">0 | </v>
      </c>
      <c r="AX317" t="str">
        <v xml:space="preserve">0 | </v>
      </c>
      <c r="AY317" t="str">
        <v xml:space="preserve">0 | </v>
      </c>
      <c r="AZ317" t="str">
        <v xml:space="preserve">0 | </v>
      </c>
      <c r="BA317" t="str">
        <v xml:space="preserve">0 | </v>
      </c>
      <c r="BB317" t="str">
        <v xml:space="preserve">0 | </v>
      </c>
      <c r="BC317" t="str">
        <v xml:space="preserve">0 | </v>
      </c>
      <c r="BD317" t="str">
        <v xml:space="preserve">0 | </v>
      </c>
      <c r="BE317" t="str">
        <v xml:space="preserve">0 | </v>
      </c>
      <c r="BF317" t="str">
        <v xml:space="preserve">0 | </v>
      </c>
      <c r="BG317" t="str">
        <v xml:space="preserve">0 | </v>
      </c>
      <c r="BH317" t="str">
        <v xml:space="preserve">0 | </v>
      </c>
      <c r="BI317" t="str">
        <v xml:space="preserve">0 | </v>
      </c>
      <c r="BJ317" t="str">
        <v xml:space="preserve">0 | </v>
      </c>
      <c r="BK317" t="str">
        <v xml:space="preserve">0 | </v>
      </c>
      <c r="BL317" t="str">
        <v xml:space="preserve">0 | </v>
      </c>
      <c r="BM317" t="str">
        <v xml:space="preserve">0 | </v>
      </c>
      <c r="BN317" t="str">
        <v xml:space="preserve">0 | </v>
      </c>
      <c r="BO317" t="str">
        <v xml:space="preserve">0 | </v>
      </c>
      <c r="BP317" t="str">
        <v xml:space="preserve">0 | </v>
      </c>
      <c r="BQ317" t="str">
        <v xml:space="preserve">0 | </v>
      </c>
      <c r="BR317" t="str">
        <v xml:space="preserve">0 | </v>
      </c>
      <c r="BS317" t="str">
        <v xml:space="preserve">0 | </v>
      </c>
      <c r="BT317" t="str">
        <v xml:space="preserve">0 | </v>
      </c>
      <c r="BU317" t="str">
        <v xml:space="preserve">0 | </v>
      </c>
      <c r="BV317" t="str">
        <v xml:space="preserve">0 | </v>
      </c>
      <c r="BW317" t="str">
        <v xml:space="preserve">0 | </v>
      </c>
      <c r="BX317" t="str">
        <v xml:space="preserve">0 | </v>
      </c>
      <c r="BY317" t="str">
        <v xml:space="preserve">0 | </v>
      </c>
      <c r="BZ317" t="str">
        <v xml:space="preserve">0 | </v>
      </c>
      <c r="CA317" t="str">
        <v xml:space="preserve">0 | </v>
      </c>
      <c r="CB317" t="str">
        <v xml:space="preserve">0 | </v>
      </c>
      <c r="CC317" t="str">
        <v xml:space="preserve">0 | </v>
      </c>
      <c r="CD317" t="str">
        <v xml:space="preserve">0 | </v>
      </c>
      <c r="CE317" t="str">
        <v xml:space="preserve">0 | </v>
      </c>
      <c r="CF317" t="str">
        <v xml:space="preserve">0 | </v>
      </c>
      <c r="CG317" t="str">
        <v xml:space="preserve">0 | </v>
      </c>
      <c r="CH317" t="str">
        <v xml:space="preserve">0 | </v>
      </c>
      <c r="CI317" t="str">
        <v xml:space="preserve">0 | </v>
      </c>
      <c r="CJ317" t="str">
        <v xml:space="preserve">0 | </v>
      </c>
      <c r="CK317" t="str">
        <v xml:space="preserve">0 | </v>
      </c>
      <c r="CL317" t="str">
        <v xml:space="preserve">0 | </v>
      </c>
      <c r="CM317" t="str">
        <v xml:space="preserve">0 | </v>
      </c>
      <c r="CN317" t="str">
        <v xml:space="preserve">0 | </v>
      </c>
      <c r="CO317" t="str">
        <v xml:space="preserve">0 | </v>
      </c>
      <c r="CP317" t="str">
        <v xml:space="preserve">0 | </v>
      </c>
      <c r="CQ317" t="str">
        <v xml:space="preserve">0 | </v>
      </c>
      <c r="CR317" t="str">
        <v xml:space="preserve">0 | </v>
      </c>
      <c r="CS317" t="str">
        <v xml:space="preserve">0 | </v>
      </c>
      <c r="CT317" t="str">
        <v xml:space="preserve">0 | </v>
      </c>
      <c r="CU317" t="str">
        <v xml:space="preserve">0 | </v>
      </c>
      <c r="CV317" t="str">
        <v xml:space="preserve">0 | </v>
      </c>
      <c r="CW317" t="str">
        <v xml:space="preserve">0 | </v>
      </c>
      <c r="CX317" t="str">
        <v xml:space="preserve">0 | </v>
      </c>
      <c r="DQ317" cm="1">
        <f t="array" ref="DQ317:HM317">TRANSPOSE(_xlfn._xlws.SORT(_xlfn._xlws.FILTER(initialConditions[initial_conditions_level],initialConditions[experiment_ID]=A317)))</f>
        <v>0</v>
      </c>
      <c r="DR317">
        <v>0</v>
      </c>
      <c r="DS317">
        <v>0</v>
      </c>
      <c r="DT317">
        <v>0</v>
      </c>
      <c r="DU317">
        <v>0</v>
      </c>
      <c r="DV317">
        <v>0</v>
      </c>
      <c r="DW317">
        <v>0</v>
      </c>
      <c r="DX317">
        <v>0</v>
      </c>
      <c r="DY317">
        <v>0</v>
      </c>
      <c r="DZ317">
        <v>0</v>
      </c>
      <c r="EA317">
        <v>0</v>
      </c>
      <c r="EB317">
        <v>0</v>
      </c>
      <c r="EC317">
        <v>0</v>
      </c>
      <c r="ED317">
        <v>0</v>
      </c>
      <c r="EE317">
        <v>0</v>
      </c>
      <c r="EF317">
        <v>0</v>
      </c>
      <c r="EG317">
        <v>0</v>
      </c>
      <c r="EH317">
        <v>0</v>
      </c>
      <c r="EI317">
        <v>0</v>
      </c>
      <c r="EJ317">
        <v>0</v>
      </c>
      <c r="EK317">
        <v>0</v>
      </c>
      <c r="EL317">
        <v>0</v>
      </c>
      <c r="EM317">
        <v>0</v>
      </c>
      <c r="EN317">
        <v>0</v>
      </c>
      <c r="EO317">
        <v>0</v>
      </c>
      <c r="EP317">
        <v>0</v>
      </c>
      <c r="EQ317">
        <v>0</v>
      </c>
      <c r="ER317">
        <v>0</v>
      </c>
      <c r="ES317">
        <v>0</v>
      </c>
      <c r="ET317">
        <v>0</v>
      </c>
      <c r="EU317">
        <v>0</v>
      </c>
      <c r="EV317">
        <v>0</v>
      </c>
      <c r="EW317">
        <v>0</v>
      </c>
      <c r="EX317">
        <v>0</v>
      </c>
      <c r="EY317">
        <v>0</v>
      </c>
      <c r="EZ317">
        <v>0</v>
      </c>
      <c r="FA317">
        <v>0</v>
      </c>
      <c r="FB317">
        <v>0</v>
      </c>
      <c r="FC317">
        <v>0</v>
      </c>
      <c r="FD317">
        <v>0</v>
      </c>
      <c r="FE317">
        <v>0</v>
      </c>
      <c r="FF317">
        <v>0</v>
      </c>
      <c r="FG317">
        <v>0</v>
      </c>
      <c r="FH317">
        <v>0</v>
      </c>
      <c r="FI317">
        <v>0</v>
      </c>
      <c r="FJ317">
        <v>0</v>
      </c>
      <c r="FK317">
        <v>0</v>
      </c>
      <c r="FL317">
        <v>0</v>
      </c>
      <c r="FM317">
        <v>0</v>
      </c>
      <c r="FN317">
        <v>0</v>
      </c>
      <c r="FO317">
        <v>0</v>
      </c>
      <c r="FP317">
        <v>0</v>
      </c>
      <c r="FQ317">
        <v>0</v>
      </c>
      <c r="FR317">
        <v>0</v>
      </c>
      <c r="FS317">
        <v>0</v>
      </c>
      <c r="FT317">
        <v>0</v>
      </c>
      <c r="FU317">
        <v>0</v>
      </c>
      <c r="FV317">
        <v>0</v>
      </c>
      <c r="FW317">
        <v>0</v>
      </c>
      <c r="FX317">
        <v>0</v>
      </c>
      <c r="FY317">
        <v>0</v>
      </c>
      <c r="FZ317">
        <v>0</v>
      </c>
      <c r="GA317">
        <v>0</v>
      </c>
      <c r="GB317">
        <v>0</v>
      </c>
      <c r="GC317">
        <v>0</v>
      </c>
      <c r="GD317">
        <v>0</v>
      </c>
      <c r="GE317">
        <v>0</v>
      </c>
      <c r="GF317">
        <v>0</v>
      </c>
      <c r="GG317">
        <v>0</v>
      </c>
      <c r="GH317">
        <v>0</v>
      </c>
      <c r="GI317">
        <v>0</v>
      </c>
      <c r="GJ317">
        <v>0</v>
      </c>
      <c r="GK317">
        <v>0</v>
      </c>
      <c r="GL317">
        <v>0</v>
      </c>
      <c r="GM317">
        <v>0</v>
      </c>
      <c r="GN317">
        <v>0</v>
      </c>
      <c r="GO317">
        <v>0</v>
      </c>
      <c r="GP317">
        <v>0</v>
      </c>
      <c r="GQ317">
        <v>0</v>
      </c>
      <c r="GR317">
        <v>0</v>
      </c>
      <c r="GS317">
        <v>0</v>
      </c>
      <c r="GT317">
        <v>0</v>
      </c>
      <c r="GU317">
        <v>0</v>
      </c>
      <c r="GV317">
        <v>0</v>
      </c>
      <c r="GW317">
        <v>0</v>
      </c>
      <c r="GX317">
        <v>0</v>
      </c>
      <c r="GY317">
        <v>0</v>
      </c>
      <c r="GZ317">
        <v>0</v>
      </c>
      <c r="HA317">
        <v>0</v>
      </c>
      <c r="HB317">
        <v>0</v>
      </c>
      <c r="HC317">
        <v>0</v>
      </c>
      <c r="HD317">
        <v>0</v>
      </c>
      <c r="HE317">
        <v>0</v>
      </c>
      <c r="HF317">
        <v>0</v>
      </c>
      <c r="HG317">
        <v>0</v>
      </c>
      <c r="HH317">
        <v>0</v>
      </c>
      <c r="HI317">
        <v>0</v>
      </c>
      <c r="HJ317">
        <v>0</v>
      </c>
      <c r="HK317">
        <v>0</v>
      </c>
      <c r="HL317">
        <v>0</v>
      </c>
      <c r="HM317" t="str">
        <v/>
      </c>
    </row>
    <row r="318" spans="2:221" x14ac:dyDescent="0.35">
      <c r="B318" t="str" cm="1">
        <f t="array" ref="B318:CX318">TRANSPOSE(_xlfn._xlws.SORT(_xlfn._xlws.FILTER(initialConditions[initial_conditions_level]&amp;" | "&amp;initialConditions[initial_conditions_name],initialConditions[experiment_ID]=A318)))</f>
        <v xml:space="preserve"> | </v>
      </c>
      <c r="C318" t="str">
        <v xml:space="preserve">0 | </v>
      </c>
      <c r="D318" t="str">
        <v xml:space="preserve">0 | </v>
      </c>
      <c r="E318" t="str">
        <v xml:space="preserve">0 | </v>
      </c>
      <c r="F318" t="str">
        <v xml:space="preserve">0 | </v>
      </c>
      <c r="G318" t="str">
        <v xml:space="preserve">0 | </v>
      </c>
      <c r="H318" t="str">
        <v xml:space="preserve">0 | </v>
      </c>
      <c r="I318" t="str">
        <v xml:space="preserve">0 | </v>
      </c>
      <c r="J318" t="str">
        <v xml:space="preserve">0 | </v>
      </c>
      <c r="K318" t="str">
        <v xml:space="preserve">0 | </v>
      </c>
      <c r="L318" t="str">
        <v xml:space="preserve">0 | </v>
      </c>
      <c r="M318" t="str">
        <v xml:space="preserve">0 | </v>
      </c>
      <c r="N318" t="str">
        <v xml:space="preserve">0 | </v>
      </c>
      <c r="O318" t="str">
        <v xml:space="preserve">0 | </v>
      </c>
      <c r="P318" t="str">
        <v xml:space="preserve">0 | </v>
      </c>
      <c r="Q318" t="str">
        <v xml:space="preserve">0 | </v>
      </c>
      <c r="R318" t="str">
        <v xml:space="preserve">0 | </v>
      </c>
      <c r="S318" t="str">
        <v xml:space="preserve">0 | </v>
      </c>
      <c r="T318" t="str">
        <v xml:space="preserve">0 | </v>
      </c>
      <c r="U318" t="str">
        <v xml:space="preserve">0 | </v>
      </c>
      <c r="V318" t="str">
        <v xml:space="preserve">0 | </v>
      </c>
      <c r="W318" t="str">
        <v xml:space="preserve">0 | </v>
      </c>
      <c r="X318" t="str">
        <v xml:space="preserve">0 | </v>
      </c>
      <c r="Y318" t="str">
        <v xml:space="preserve">0 | </v>
      </c>
      <c r="Z318" t="str">
        <v xml:space="preserve">0 | </v>
      </c>
      <c r="AA318" t="str">
        <v xml:space="preserve">0 | </v>
      </c>
      <c r="AB318" t="str">
        <v xml:space="preserve">0 | </v>
      </c>
      <c r="AC318" t="str">
        <v xml:space="preserve">0 | </v>
      </c>
      <c r="AD318" t="str">
        <v xml:space="preserve">0 | </v>
      </c>
      <c r="AE318" t="str">
        <v xml:space="preserve">0 | </v>
      </c>
      <c r="AF318" t="str">
        <v xml:space="preserve">0 | </v>
      </c>
      <c r="AG318" t="str">
        <v xml:space="preserve">0 | </v>
      </c>
      <c r="AH318" t="str">
        <v xml:space="preserve">0 | </v>
      </c>
      <c r="AI318" t="str">
        <v xml:space="preserve">0 | </v>
      </c>
      <c r="AJ318" t="str">
        <v xml:space="preserve">0 | </v>
      </c>
      <c r="AK318" t="str">
        <v xml:space="preserve">0 | </v>
      </c>
      <c r="AL318" t="str">
        <v xml:space="preserve">0 | </v>
      </c>
      <c r="AM318" t="str">
        <v xml:space="preserve">0 | </v>
      </c>
      <c r="AN318" t="str">
        <v xml:space="preserve">0 | </v>
      </c>
      <c r="AO318" t="str">
        <v xml:space="preserve">0 | </v>
      </c>
      <c r="AP318" t="str">
        <v xml:space="preserve">0 | </v>
      </c>
      <c r="AQ318" t="str">
        <v xml:space="preserve">0 | </v>
      </c>
      <c r="AR318" t="str">
        <v xml:space="preserve">0 | </v>
      </c>
      <c r="AS318" t="str">
        <v xml:space="preserve">0 | </v>
      </c>
      <c r="AT318" t="str">
        <v xml:space="preserve">0 | </v>
      </c>
      <c r="AU318" t="str">
        <v xml:space="preserve">0 | </v>
      </c>
      <c r="AV318" t="str">
        <v xml:space="preserve">0 | </v>
      </c>
      <c r="AW318" t="str">
        <v xml:space="preserve">0 | </v>
      </c>
      <c r="AX318" t="str">
        <v xml:space="preserve">0 | </v>
      </c>
      <c r="AY318" t="str">
        <v xml:space="preserve">0 | </v>
      </c>
      <c r="AZ318" t="str">
        <v xml:space="preserve">0 | </v>
      </c>
      <c r="BA318" t="str">
        <v xml:space="preserve">0 | </v>
      </c>
      <c r="BB318" t="str">
        <v xml:space="preserve">0 | </v>
      </c>
      <c r="BC318" t="str">
        <v xml:space="preserve">0 | </v>
      </c>
      <c r="BD318" t="str">
        <v xml:space="preserve">0 | </v>
      </c>
      <c r="BE318" t="str">
        <v xml:space="preserve">0 | </v>
      </c>
      <c r="BF318" t="str">
        <v xml:space="preserve">0 | </v>
      </c>
      <c r="BG318" t="str">
        <v xml:space="preserve">0 | </v>
      </c>
      <c r="BH318" t="str">
        <v xml:space="preserve">0 | </v>
      </c>
      <c r="BI318" t="str">
        <v xml:space="preserve">0 | </v>
      </c>
      <c r="BJ318" t="str">
        <v xml:space="preserve">0 | </v>
      </c>
      <c r="BK318" t="str">
        <v xml:space="preserve">0 | </v>
      </c>
      <c r="BL318" t="str">
        <v xml:space="preserve">0 | </v>
      </c>
      <c r="BM318" t="str">
        <v xml:space="preserve">0 | </v>
      </c>
      <c r="BN318" t="str">
        <v xml:space="preserve">0 | </v>
      </c>
      <c r="BO318" t="str">
        <v xml:space="preserve">0 | </v>
      </c>
      <c r="BP318" t="str">
        <v xml:space="preserve">0 | </v>
      </c>
      <c r="BQ318" t="str">
        <v xml:space="preserve">0 | </v>
      </c>
      <c r="BR318" t="str">
        <v xml:space="preserve">0 | </v>
      </c>
      <c r="BS318" t="str">
        <v xml:space="preserve">0 | </v>
      </c>
      <c r="BT318" t="str">
        <v xml:space="preserve">0 | </v>
      </c>
      <c r="BU318" t="str">
        <v xml:space="preserve">0 | </v>
      </c>
      <c r="BV318" t="str">
        <v xml:space="preserve">0 | </v>
      </c>
      <c r="BW318" t="str">
        <v xml:space="preserve">0 | </v>
      </c>
      <c r="BX318" t="str">
        <v xml:space="preserve">0 | </v>
      </c>
      <c r="BY318" t="str">
        <v xml:space="preserve">0 | </v>
      </c>
      <c r="BZ318" t="str">
        <v xml:space="preserve">0 | </v>
      </c>
      <c r="CA318" t="str">
        <v xml:space="preserve">0 | </v>
      </c>
      <c r="CB318" t="str">
        <v xml:space="preserve">0 | </v>
      </c>
      <c r="CC318" t="str">
        <v xml:space="preserve">0 | </v>
      </c>
      <c r="CD318" t="str">
        <v xml:space="preserve">0 | </v>
      </c>
      <c r="CE318" t="str">
        <v xml:space="preserve">0 | </v>
      </c>
      <c r="CF318" t="str">
        <v xml:space="preserve">0 | </v>
      </c>
      <c r="CG318" t="str">
        <v xml:space="preserve">0 | </v>
      </c>
      <c r="CH318" t="str">
        <v xml:space="preserve">0 | </v>
      </c>
      <c r="CI318" t="str">
        <v xml:space="preserve">0 | </v>
      </c>
      <c r="CJ318" t="str">
        <v xml:space="preserve">0 | </v>
      </c>
      <c r="CK318" t="str">
        <v xml:space="preserve">0 | </v>
      </c>
      <c r="CL318" t="str">
        <v xml:space="preserve">0 | </v>
      </c>
      <c r="CM318" t="str">
        <v xml:space="preserve">0 | </v>
      </c>
      <c r="CN318" t="str">
        <v xml:space="preserve">0 | </v>
      </c>
      <c r="CO318" t="str">
        <v xml:space="preserve">0 | </v>
      </c>
      <c r="CP318" t="str">
        <v xml:space="preserve">0 | </v>
      </c>
      <c r="CQ318" t="str">
        <v xml:space="preserve">0 | </v>
      </c>
      <c r="CR318" t="str">
        <v xml:space="preserve">0 | </v>
      </c>
      <c r="CS318" t="str">
        <v xml:space="preserve">0 | </v>
      </c>
      <c r="CT318" t="str">
        <v xml:space="preserve">0 | </v>
      </c>
      <c r="CU318" t="str">
        <v xml:space="preserve">0 | </v>
      </c>
      <c r="CV318" t="str">
        <v xml:space="preserve">0 | </v>
      </c>
      <c r="CW318" t="str">
        <v xml:space="preserve">0 | </v>
      </c>
      <c r="CX318" t="str">
        <v xml:space="preserve">0 | </v>
      </c>
      <c r="DQ318" cm="1">
        <f t="array" ref="DQ318:HM318">TRANSPOSE(_xlfn._xlws.SORT(_xlfn._xlws.FILTER(initialConditions[initial_conditions_level],initialConditions[experiment_ID]=A318)))</f>
        <v>0</v>
      </c>
      <c r="DR318">
        <v>0</v>
      </c>
      <c r="DS318">
        <v>0</v>
      </c>
      <c r="DT318">
        <v>0</v>
      </c>
      <c r="DU318">
        <v>0</v>
      </c>
      <c r="DV318">
        <v>0</v>
      </c>
      <c r="DW318">
        <v>0</v>
      </c>
      <c r="DX318">
        <v>0</v>
      </c>
      <c r="DY318">
        <v>0</v>
      </c>
      <c r="DZ318">
        <v>0</v>
      </c>
      <c r="EA318">
        <v>0</v>
      </c>
      <c r="EB318">
        <v>0</v>
      </c>
      <c r="EC318">
        <v>0</v>
      </c>
      <c r="ED318">
        <v>0</v>
      </c>
      <c r="EE318">
        <v>0</v>
      </c>
      <c r="EF318">
        <v>0</v>
      </c>
      <c r="EG318">
        <v>0</v>
      </c>
      <c r="EH318">
        <v>0</v>
      </c>
      <c r="EI318">
        <v>0</v>
      </c>
      <c r="EJ318">
        <v>0</v>
      </c>
      <c r="EK318">
        <v>0</v>
      </c>
      <c r="EL318">
        <v>0</v>
      </c>
      <c r="EM318">
        <v>0</v>
      </c>
      <c r="EN318">
        <v>0</v>
      </c>
      <c r="EO318">
        <v>0</v>
      </c>
      <c r="EP318">
        <v>0</v>
      </c>
      <c r="EQ318">
        <v>0</v>
      </c>
      <c r="ER318">
        <v>0</v>
      </c>
      <c r="ES318">
        <v>0</v>
      </c>
      <c r="ET318">
        <v>0</v>
      </c>
      <c r="EU318">
        <v>0</v>
      </c>
      <c r="EV318">
        <v>0</v>
      </c>
      <c r="EW318">
        <v>0</v>
      </c>
      <c r="EX318">
        <v>0</v>
      </c>
      <c r="EY318">
        <v>0</v>
      </c>
      <c r="EZ318">
        <v>0</v>
      </c>
      <c r="FA318">
        <v>0</v>
      </c>
      <c r="FB318">
        <v>0</v>
      </c>
      <c r="FC318">
        <v>0</v>
      </c>
      <c r="FD318">
        <v>0</v>
      </c>
      <c r="FE318">
        <v>0</v>
      </c>
      <c r="FF318">
        <v>0</v>
      </c>
      <c r="FG318">
        <v>0</v>
      </c>
      <c r="FH318">
        <v>0</v>
      </c>
      <c r="FI318">
        <v>0</v>
      </c>
      <c r="FJ318">
        <v>0</v>
      </c>
      <c r="FK318">
        <v>0</v>
      </c>
      <c r="FL318">
        <v>0</v>
      </c>
      <c r="FM318">
        <v>0</v>
      </c>
      <c r="FN318">
        <v>0</v>
      </c>
      <c r="FO318">
        <v>0</v>
      </c>
      <c r="FP318">
        <v>0</v>
      </c>
      <c r="FQ318">
        <v>0</v>
      </c>
      <c r="FR318">
        <v>0</v>
      </c>
      <c r="FS318">
        <v>0</v>
      </c>
      <c r="FT318">
        <v>0</v>
      </c>
      <c r="FU318">
        <v>0</v>
      </c>
      <c r="FV318">
        <v>0</v>
      </c>
      <c r="FW318">
        <v>0</v>
      </c>
      <c r="FX318">
        <v>0</v>
      </c>
      <c r="FY318">
        <v>0</v>
      </c>
      <c r="FZ318">
        <v>0</v>
      </c>
      <c r="GA318">
        <v>0</v>
      </c>
      <c r="GB318">
        <v>0</v>
      </c>
      <c r="GC318">
        <v>0</v>
      </c>
      <c r="GD318">
        <v>0</v>
      </c>
      <c r="GE318">
        <v>0</v>
      </c>
      <c r="GF318">
        <v>0</v>
      </c>
      <c r="GG318">
        <v>0</v>
      </c>
      <c r="GH318">
        <v>0</v>
      </c>
      <c r="GI318">
        <v>0</v>
      </c>
      <c r="GJ318">
        <v>0</v>
      </c>
      <c r="GK318">
        <v>0</v>
      </c>
      <c r="GL318">
        <v>0</v>
      </c>
      <c r="GM318">
        <v>0</v>
      </c>
      <c r="GN318">
        <v>0</v>
      </c>
      <c r="GO318">
        <v>0</v>
      </c>
      <c r="GP318">
        <v>0</v>
      </c>
      <c r="GQ318">
        <v>0</v>
      </c>
      <c r="GR318">
        <v>0</v>
      </c>
      <c r="GS318">
        <v>0</v>
      </c>
      <c r="GT318">
        <v>0</v>
      </c>
      <c r="GU318">
        <v>0</v>
      </c>
      <c r="GV318">
        <v>0</v>
      </c>
      <c r="GW318">
        <v>0</v>
      </c>
      <c r="GX318">
        <v>0</v>
      </c>
      <c r="GY318">
        <v>0</v>
      </c>
      <c r="GZ318">
        <v>0</v>
      </c>
      <c r="HA318">
        <v>0</v>
      </c>
      <c r="HB318">
        <v>0</v>
      </c>
      <c r="HC318">
        <v>0</v>
      </c>
      <c r="HD318">
        <v>0</v>
      </c>
      <c r="HE318">
        <v>0</v>
      </c>
      <c r="HF318">
        <v>0</v>
      </c>
      <c r="HG318">
        <v>0</v>
      </c>
      <c r="HH318">
        <v>0</v>
      </c>
      <c r="HI318">
        <v>0</v>
      </c>
      <c r="HJ318">
        <v>0</v>
      </c>
      <c r="HK318">
        <v>0</v>
      </c>
      <c r="HL318">
        <v>0</v>
      </c>
      <c r="HM318" t="str">
        <v/>
      </c>
    </row>
    <row r="319" spans="2:221" x14ac:dyDescent="0.35">
      <c r="B319" t="str" cm="1">
        <f t="array" ref="B319:CX319">TRANSPOSE(_xlfn._xlws.SORT(_xlfn._xlws.FILTER(initialConditions[initial_conditions_level]&amp;" | "&amp;initialConditions[initial_conditions_name],initialConditions[experiment_ID]=A319)))</f>
        <v xml:space="preserve"> | </v>
      </c>
      <c r="C319" t="str">
        <v xml:space="preserve">0 | </v>
      </c>
      <c r="D319" t="str">
        <v xml:space="preserve">0 | </v>
      </c>
      <c r="E319" t="str">
        <v xml:space="preserve">0 | </v>
      </c>
      <c r="F319" t="str">
        <v xml:space="preserve">0 | </v>
      </c>
      <c r="G319" t="str">
        <v xml:space="preserve">0 | </v>
      </c>
      <c r="H319" t="str">
        <v xml:space="preserve">0 | </v>
      </c>
      <c r="I319" t="str">
        <v xml:space="preserve">0 | </v>
      </c>
      <c r="J319" t="str">
        <v xml:space="preserve">0 | </v>
      </c>
      <c r="K319" t="str">
        <v xml:space="preserve">0 | </v>
      </c>
      <c r="L319" t="str">
        <v xml:space="preserve">0 | </v>
      </c>
      <c r="M319" t="str">
        <v xml:space="preserve">0 | </v>
      </c>
      <c r="N319" t="str">
        <v xml:space="preserve">0 | </v>
      </c>
      <c r="O319" t="str">
        <v xml:space="preserve">0 | </v>
      </c>
      <c r="P319" t="str">
        <v xml:space="preserve">0 | </v>
      </c>
      <c r="Q319" t="str">
        <v xml:space="preserve">0 | </v>
      </c>
      <c r="R319" t="str">
        <v xml:space="preserve">0 | </v>
      </c>
      <c r="S319" t="str">
        <v xml:space="preserve">0 | </v>
      </c>
      <c r="T319" t="str">
        <v xml:space="preserve">0 | </v>
      </c>
      <c r="U319" t="str">
        <v xml:space="preserve">0 | </v>
      </c>
      <c r="V319" t="str">
        <v xml:space="preserve">0 | </v>
      </c>
      <c r="W319" t="str">
        <v xml:space="preserve">0 | </v>
      </c>
      <c r="X319" t="str">
        <v xml:space="preserve">0 | </v>
      </c>
      <c r="Y319" t="str">
        <v xml:space="preserve">0 | </v>
      </c>
      <c r="Z319" t="str">
        <v xml:space="preserve">0 | </v>
      </c>
      <c r="AA319" t="str">
        <v xml:space="preserve">0 | </v>
      </c>
      <c r="AB319" t="str">
        <v xml:space="preserve">0 | </v>
      </c>
      <c r="AC319" t="str">
        <v xml:space="preserve">0 | </v>
      </c>
      <c r="AD319" t="str">
        <v xml:space="preserve">0 | </v>
      </c>
      <c r="AE319" t="str">
        <v xml:space="preserve">0 | </v>
      </c>
      <c r="AF319" t="str">
        <v xml:space="preserve">0 | </v>
      </c>
      <c r="AG319" t="str">
        <v xml:space="preserve">0 | </v>
      </c>
      <c r="AH319" t="str">
        <v xml:space="preserve">0 | </v>
      </c>
      <c r="AI319" t="str">
        <v xml:space="preserve">0 | </v>
      </c>
      <c r="AJ319" t="str">
        <v xml:space="preserve">0 | </v>
      </c>
      <c r="AK319" t="str">
        <v xml:space="preserve">0 | </v>
      </c>
      <c r="AL319" t="str">
        <v xml:space="preserve">0 | </v>
      </c>
      <c r="AM319" t="str">
        <v xml:space="preserve">0 | </v>
      </c>
      <c r="AN319" t="str">
        <v xml:space="preserve">0 | </v>
      </c>
      <c r="AO319" t="str">
        <v xml:space="preserve">0 | </v>
      </c>
      <c r="AP319" t="str">
        <v xml:space="preserve">0 | </v>
      </c>
      <c r="AQ319" t="str">
        <v xml:space="preserve">0 | </v>
      </c>
      <c r="AR319" t="str">
        <v xml:space="preserve">0 | </v>
      </c>
      <c r="AS319" t="str">
        <v xml:space="preserve">0 | </v>
      </c>
      <c r="AT319" t="str">
        <v xml:space="preserve">0 | </v>
      </c>
      <c r="AU319" t="str">
        <v xml:space="preserve">0 | </v>
      </c>
      <c r="AV319" t="str">
        <v xml:space="preserve">0 | </v>
      </c>
      <c r="AW319" t="str">
        <v xml:space="preserve">0 | </v>
      </c>
      <c r="AX319" t="str">
        <v xml:space="preserve">0 | </v>
      </c>
      <c r="AY319" t="str">
        <v xml:space="preserve">0 | </v>
      </c>
      <c r="AZ319" t="str">
        <v xml:space="preserve">0 | </v>
      </c>
      <c r="BA319" t="str">
        <v xml:space="preserve">0 | </v>
      </c>
      <c r="BB319" t="str">
        <v xml:space="preserve">0 | </v>
      </c>
      <c r="BC319" t="str">
        <v xml:space="preserve">0 | </v>
      </c>
      <c r="BD319" t="str">
        <v xml:space="preserve">0 | </v>
      </c>
      <c r="BE319" t="str">
        <v xml:space="preserve">0 | </v>
      </c>
      <c r="BF319" t="str">
        <v xml:space="preserve">0 | </v>
      </c>
      <c r="BG319" t="str">
        <v xml:space="preserve">0 | </v>
      </c>
      <c r="BH319" t="str">
        <v xml:space="preserve">0 | </v>
      </c>
      <c r="BI319" t="str">
        <v xml:space="preserve">0 | </v>
      </c>
      <c r="BJ319" t="str">
        <v xml:space="preserve">0 | </v>
      </c>
      <c r="BK319" t="str">
        <v xml:space="preserve">0 | </v>
      </c>
      <c r="BL319" t="str">
        <v xml:space="preserve">0 | </v>
      </c>
      <c r="BM319" t="str">
        <v xml:space="preserve">0 | </v>
      </c>
      <c r="BN319" t="str">
        <v xml:space="preserve">0 | </v>
      </c>
      <c r="BO319" t="str">
        <v xml:space="preserve">0 | </v>
      </c>
      <c r="BP319" t="str">
        <v xml:space="preserve">0 | </v>
      </c>
      <c r="BQ319" t="str">
        <v xml:space="preserve">0 | </v>
      </c>
      <c r="BR319" t="str">
        <v xml:space="preserve">0 | </v>
      </c>
      <c r="BS319" t="str">
        <v xml:space="preserve">0 | </v>
      </c>
      <c r="BT319" t="str">
        <v xml:space="preserve">0 | </v>
      </c>
      <c r="BU319" t="str">
        <v xml:space="preserve">0 | </v>
      </c>
      <c r="BV319" t="str">
        <v xml:space="preserve">0 | </v>
      </c>
      <c r="BW319" t="str">
        <v xml:space="preserve">0 | </v>
      </c>
      <c r="BX319" t="str">
        <v xml:space="preserve">0 | </v>
      </c>
      <c r="BY319" t="str">
        <v xml:space="preserve">0 | </v>
      </c>
      <c r="BZ319" t="str">
        <v xml:space="preserve">0 | </v>
      </c>
      <c r="CA319" t="str">
        <v xml:space="preserve">0 | </v>
      </c>
      <c r="CB319" t="str">
        <v xml:space="preserve">0 | </v>
      </c>
      <c r="CC319" t="str">
        <v xml:space="preserve">0 | </v>
      </c>
      <c r="CD319" t="str">
        <v xml:space="preserve">0 | </v>
      </c>
      <c r="CE319" t="str">
        <v xml:space="preserve">0 | </v>
      </c>
      <c r="CF319" t="str">
        <v xml:space="preserve">0 | </v>
      </c>
      <c r="CG319" t="str">
        <v xml:space="preserve">0 | </v>
      </c>
      <c r="CH319" t="str">
        <v xml:space="preserve">0 | </v>
      </c>
      <c r="CI319" t="str">
        <v xml:space="preserve">0 | </v>
      </c>
      <c r="CJ319" t="str">
        <v xml:space="preserve">0 | </v>
      </c>
      <c r="CK319" t="str">
        <v xml:space="preserve">0 | </v>
      </c>
      <c r="CL319" t="str">
        <v xml:space="preserve">0 | </v>
      </c>
      <c r="CM319" t="str">
        <v xml:space="preserve">0 | </v>
      </c>
      <c r="CN319" t="str">
        <v xml:space="preserve">0 | </v>
      </c>
      <c r="CO319" t="str">
        <v xml:space="preserve">0 | </v>
      </c>
      <c r="CP319" t="str">
        <v xml:space="preserve">0 | </v>
      </c>
      <c r="CQ319" t="str">
        <v xml:space="preserve">0 | </v>
      </c>
      <c r="CR319" t="str">
        <v xml:space="preserve">0 | </v>
      </c>
      <c r="CS319" t="str">
        <v xml:space="preserve">0 | </v>
      </c>
      <c r="CT319" t="str">
        <v xml:space="preserve">0 | </v>
      </c>
      <c r="CU319" t="str">
        <v xml:space="preserve">0 | </v>
      </c>
      <c r="CV319" t="str">
        <v xml:space="preserve">0 | </v>
      </c>
      <c r="CW319" t="str">
        <v xml:space="preserve">0 | </v>
      </c>
      <c r="CX319" t="str">
        <v xml:space="preserve">0 | </v>
      </c>
      <c r="DQ319" cm="1">
        <f t="array" ref="DQ319:HM319">TRANSPOSE(_xlfn._xlws.SORT(_xlfn._xlws.FILTER(initialConditions[initial_conditions_level],initialConditions[experiment_ID]=A319)))</f>
        <v>0</v>
      </c>
      <c r="DR319">
        <v>0</v>
      </c>
      <c r="DS319">
        <v>0</v>
      </c>
      <c r="DT319">
        <v>0</v>
      </c>
      <c r="DU319">
        <v>0</v>
      </c>
      <c r="DV319">
        <v>0</v>
      </c>
      <c r="DW319">
        <v>0</v>
      </c>
      <c r="DX319">
        <v>0</v>
      </c>
      <c r="DY319">
        <v>0</v>
      </c>
      <c r="DZ319">
        <v>0</v>
      </c>
      <c r="EA319">
        <v>0</v>
      </c>
      <c r="EB319">
        <v>0</v>
      </c>
      <c r="EC319">
        <v>0</v>
      </c>
      <c r="ED319">
        <v>0</v>
      </c>
      <c r="EE319">
        <v>0</v>
      </c>
      <c r="EF319">
        <v>0</v>
      </c>
      <c r="EG319">
        <v>0</v>
      </c>
      <c r="EH319">
        <v>0</v>
      </c>
      <c r="EI319">
        <v>0</v>
      </c>
      <c r="EJ319">
        <v>0</v>
      </c>
      <c r="EK319">
        <v>0</v>
      </c>
      <c r="EL319">
        <v>0</v>
      </c>
      <c r="EM319">
        <v>0</v>
      </c>
      <c r="EN319">
        <v>0</v>
      </c>
      <c r="EO319">
        <v>0</v>
      </c>
      <c r="EP319">
        <v>0</v>
      </c>
      <c r="EQ319">
        <v>0</v>
      </c>
      <c r="ER319">
        <v>0</v>
      </c>
      <c r="ES319">
        <v>0</v>
      </c>
      <c r="ET319">
        <v>0</v>
      </c>
      <c r="EU319">
        <v>0</v>
      </c>
      <c r="EV319">
        <v>0</v>
      </c>
      <c r="EW319">
        <v>0</v>
      </c>
      <c r="EX319">
        <v>0</v>
      </c>
      <c r="EY319">
        <v>0</v>
      </c>
      <c r="EZ319">
        <v>0</v>
      </c>
      <c r="FA319">
        <v>0</v>
      </c>
      <c r="FB319">
        <v>0</v>
      </c>
      <c r="FC319">
        <v>0</v>
      </c>
      <c r="FD319">
        <v>0</v>
      </c>
      <c r="FE319">
        <v>0</v>
      </c>
      <c r="FF319">
        <v>0</v>
      </c>
      <c r="FG319">
        <v>0</v>
      </c>
      <c r="FH319">
        <v>0</v>
      </c>
      <c r="FI319">
        <v>0</v>
      </c>
      <c r="FJ319">
        <v>0</v>
      </c>
      <c r="FK319">
        <v>0</v>
      </c>
      <c r="FL319">
        <v>0</v>
      </c>
      <c r="FM319">
        <v>0</v>
      </c>
      <c r="FN319">
        <v>0</v>
      </c>
      <c r="FO319">
        <v>0</v>
      </c>
      <c r="FP319">
        <v>0</v>
      </c>
      <c r="FQ319">
        <v>0</v>
      </c>
      <c r="FR319">
        <v>0</v>
      </c>
      <c r="FS319">
        <v>0</v>
      </c>
      <c r="FT319">
        <v>0</v>
      </c>
      <c r="FU319">
        <v>0</v>
      </c>
      <c r="FV319">
        <v>0</v>
      </c>
      <c r="FW319">
        <v>0</v>
      </c>
      <c r="FX319">
        <v>0</v>
      </c>
      <c r="FY319">
        <v>0</v>
      </c>
      <c r="FZ319">
        <v>0</v>
      </c>
      <c r="GA319">
        <v>0</v>
      </c>
      <c r="GB319">
        <v>0</v>
      </c>
      <c r="GC319">
        <v>0</v>
      </c>
      <c r="GD319">
        <v>0</v>
      </c>
      <c r="GE319">
        <v>0</v>
      </c>
      <c r="GF319">
        <v>0</v>
      </c>
      <c r="GG319">
        <v>0</v>
      </c>
      <c r="GH319">
        <v>0</v>
      </c>
      <c r="GI319">
        <v>0</v>
      </c>
      <c r="GJ319">
        <v>0</v>
      </c>
      <c r="GK319">
        <v>0</v>
      </c>
      <c r="GL319">
        <v>0</v>
      </c>
      <c r="GM319">
        <v>0</v>
      </c>
      <c r="GN319">
        <v>0</v>
      </c>
      <c r="GO319">
        <v>0</v>
      </c>
      <c r="GP319">
        <v>0</v>
      </c>
      <c r="GQ319">
        <v>0</v>
      </c>
      <c r="GR319">
        <v>0</v>
      </c>
      <c r="GS319">
        <v>0</v>
      </c>
      <c r="GT319">
        <v>0</v>
      </c>
      <c r="GU319">
        <v>0</v>
      </c>
      <c r="GV319">
        <v>0</v>
      </c>
      <c r="GW319">
        <v>0</v>
      </c>
      <c r="GX319">
        <v>0</v>
      </c>
      <c r="GY319">
        <v>0</v>
      </c>
      <c r="GZ319">
        <v>0</v>
      </c>
      <c r="HA319">
        <v>0</v>
      </c>
      <c r="HB319">
        <v>0</v>
      </c>
      <c r="HC319">
        <v>0</v>
      </c>
      <c r="HD319">
        <v>0</v>
      </c>
      <c r="HE319">
        <v>0</v>
      </c>
      <c r="HF319">
        <v>0</v>
      </c>
      <c r="HG319">
        <v>0</v>
      </c>
      <c r="HH319">
        <v>0</v>
      </c>
      <c r="HI319">
        <v>0</v>
      </c>
      <c r="HJ319">
        <v>0</v>
      </c>
      <c r="HK319">
        <v>0</v>
      </c>
      <c r="HL319">
        <v>0</v>
      </c>
      <c r="HM319" t="str">
        <v/>
      </c>
    </row>
    <row r="320" spans="2:221" x14ac:dyDescent="0.35">
      <c r="B320" t="str" cm="1">
        <f t="array" ref="B320:CX320">TRANSPOSE(_xlfn._xlws.SORT(_xlfn._xlws.FILTER(initialConditions[initial_conditions_level]&amp;" | "&amp;initialConditions[initial_conditions_name],initialConditions[experiment_ID]=A320)))</f>
        <v xml:space="preserve"> | </v>
      </c>
      <c r="C320" t="str">
        <v xml:space="preserve">0 | </v>
      </c>
      <c r="D320" t="str">
        <v xml:space="preserve">0 | </v>
      </c>
      <c r="E320" t="str">
        <v xml:space="preserve">0 | </v>
      </c>
      <c r="F320" t="str">
        <v xml:space="preserve">0 | </v>
      </c>
      <c r="G320" t="str">
        <v xml:space="preserve">0 | </v>
      </c>
      <c r="H320" t="str">
        <v xml:space="preserve">0 | </v>
      </c>
      <c r="I320" t="str">
        <v xml:space="preserve">0 | </v>
      </c>
      <c r="J320" t="str">
        <v xml:space="preserve">0 | </v>
      </c>
      <c r="K320" t="str">
        <v xml:space="preserve">0 | </v>
      </c>
      <c r="L320" t="str">
        <v xml:space="preserve">0 | </v>
      </c>
      <c r="M320" t="str">
        <v xml:space="preserve">0 | </v>
      </c>
      <c r="N320" t="str">
        <v xml:space="preserve">0 | </v>
      </c>
      <c r="O320" t="str">
        <v xml:space="preserve">0 | </v>
      </c>
      <c r="P320" t="str">
        <v xml:space="preserve">0 | </v>
      </c>
      <c r="Q320" t="str">
        <v xml:space="preserve">0 | </v>
      </c>
      <c r="R320" t="str">
        <v xml:space="preserve">0 | </v>
      </c>
      <c r="S320" t="str">
        <v xml:space="preserve">0 | </v>
      </c>
      <c r="T320" t="str">
        <v xml:space="preserve">0 | </v>
      </c>
      <c r="U320" t="str">
        <v xml:space="preserve">0 | </v>
      </c>
      <c r="V320" t="str">
        <v xml:space="preserve">0 | </v>
      </c>
      <c r="W320" t="str">
        <v xml:space="preserve">0 | </v>
      </c>
      <c r="X320" t="str">
        <v xml:space="preserve">0 | </v>
      </c>
      <c r="Y320" t="str">
        <v xml:space="preserve">0 | </v>
      </c>
      <c r="Z320" t="str">
        <v xml:space="preserve">0 | </v>
      </c>
      <c r="AA320" t="str">
        <v xml:space="preserve">0 | </v>
      </c>
      <c r="AB320" t="str">
        <v xml:space="preserve">0 | </v>
      </c>
      <c r="AC320" t="str">
        <v xml:space="preserve">0 | </v>
      </c>
      <c r="AD320" t="str">
        <v xml:space="preserve">0 | </v>
      </c>
      <c r="AE320" t="str">
        <v xml:space="preserve">0 | </v>
      </c>
      <c r="AF320" t="str">
        <v xml:space="preserve">0 | </v>
      </c>
      <c r="AG320" t="str">
        <v xml:space="preserve">0 | </v>
      </c>
      <c r="AH320" t="str">
        <v xml:space="preserve">0 | </v>
      </c>
      <c r="AI320" t="str">
        <v xml:space="preserve">0 | </v>
      </c>
      <c r="AJ320" t="str">
        <v xml:space="preserve">0 | </v>
      </c>
      <c r="AK320" t="str">
        <v xml:space="preserve">0 | </v>
      </c>
      <c r="AL320" t="str">
        <v xml:space="preserve">0 | </v>
      </c>
      <c r="AM320" t="str">
        <v xml:space="preserve">0 | </v>
      </c>
      <c r="AN320" t="str">
        <v xml:space="preserve">0 | </v>
      </c>
      <c r="AO320" t="str">
        <v xml:space="preserve">0 | </v>
      </c>
      <c r="AP320" t="str">
        <v xml:space="preserve">0 | </v>
      </c>
      <c r="AQ320" t="str">
        <v xml:space="preserve">0 | </v>
      </c>
      <c r="AR320" t="str">
        <v xml:space="preserve">0 | </v>
      </c>
      <c r="AS320" t="str">
        <v xml:space="preserve">0 | </v>
      </c>
      <c r="AT320" t="str">
        <v xml:space="preserve">0 | </v>
      </c>
      <c r="AU320" t="str">
        <v xml:space="preserve">0 | </v>
      </c>
      <c r="AV320" t="str">
        <v xml:space="preserve">0 | </v>
      </c>
      <c r="AW320" t="str">
        <v xml:space="preserve">0 | </v>
      </c>
      <c r="AX320" t="str">
        <v xml:space="preserve">0 | </v>
      </c>
      <c r="AY320" t="str">
        <v xml:space="preserve">0 | </v>
      </c>
      <c r="AZ320" t="str">
        <v xml:space="preserve">0 | </v>
      </c>
      <c r="BA320" t="str">
        <v xml:space="preserve">0 | </v>
      </c>
      <c r="BB320" t="str">
        <v xml:space="preserve">0 | </v>
      </c>
      <c r="BC320" t="str">
        <v xml:space="preserve">0 | </v>
      </c>
      <c r="BD320" t="str">
        <v xml:space="preserve">0 | </v>
      </c>
      <c r="BE320" t="str">
        <v xml:space="preserve">0 | </v>
      </c>
      <c r="BF320" t="str">
        <v xml:space="preserve">0 | </v>
      </c>
      <c r="BG320" t="str">
        <v xml:space="preserve">0 | </v>
      </c>
      <c r="BH320" t="str">
        <v xml:space="preserve">0 | </v>
      </c>
      <c r="BI320" t="str">
        <v xml:space="preserve">0 | </v>
      </c>
      <c r="BJ320" t="str">
        <v xml:space="preserve">0 | </v>
      </c>
      <c r="BK320" t="str">
        <v xml:space="preserve">0 | </v>
      </c>
      <c r="BL320" t="str">
        <v xml:space="preserve">0 | </v>
      </c>
      <c r="BM320" t="str">
        <v xml:space="preserve">0 | </v>
      </c>
      <c r="BN320" t="str">
        <v xml:space="preserve">0 | </v>
      </c>
      <c r="BO320" t="str">
        <v xml:space="preserve">0 | </v>
      </c>
      <c r="BP320" t="str">
        <v xml:space="preserve">0 | </v>
      </c>
      <c r="BQ320" t="str">
        <v xml:space="preserve">0 | </v>
      </c>
      <c r="BR320" t="str">
        <v xml:space="preserve">0 | </v>
      </c>
      <c r="BS320" t="str">
        <v xml:space="preserve">0 | </v>
      </c>
      <c r="BT320" t="str">
        <v xml:space="preserve">0 | </v>
      </c>
      <c r="BU320" t="str">
        <v xml:space="preserve">0 | </v>
      </c>
      <c r="BV320" t="str">
        <v xml:space="preserve">0 | </v>
      </c>
      <c r="BW320" t="str">
        <v xml:space="preserve">0 | </v>
      </c>
      <c r="BX320" t="str">
        <v xml:space="preserve">0 | </v>
      </c>
      <c r="BY320" t="str">
        <v xml:space="preserve">0 | </v>
      </c>
      <c r="BZ320" t="str">
        <v xml:space="preserve">0 | </v>
      </c>
      <c r="CA320" t="str">
        <v xml:space="preserve">0 | </v>
      </c>
      <c r="CB320" t="str">
        <v xml:space="preserve">0 | </v>
      </c>
      <c r="CC320" t="str">
        <v xml:space="preserve">0 | </v>
      </c>
      <c r="CD320" t="str">
        <v xml:space="preserve">0 | </v>
      </c>
      <c r="CE320" t="str">
        <v xml:space="preserve">0 | </v>
      </c>
      <c r="CF320" t="str">
        <v xml:space="preserve">0 | </v>
      </c>
      <c r="CG320" t="str">
        <v xml:space="preserve">0 | </v>
      </c>
      <c r="CH320" t="str">
        <v xml:space="preserve">0 | </v>
      </c>
      <c r="CI320" t="str">
        <v xml:space="preserve">0 | </v>
      </c>
      <c r="CJ320" t="str">
        <v xml:space="preserve">0 | </v>
      </c>
      <c r="CK320" t="str">
        <v xml:space="preserve">0 | </v>
      </c>
      <c r="CL320" t="str">
        <v xml:space="preserve">0 | </v>
      </c>
      <c r="CM320" t="str">
        <v xml:space="preserve">0 | </v>
      </c>
      <c r="CN320" t="str">
        <v xml:space="preserve">0 | </v>
      </c>
      <c r="CO320" t="str">
        <v xml:space="preserve">0 | </v>
      </c>
      <c r="CP320" t="str">
        <v xml:space="preserve">0 | </v>
      </c>
      <c r="CQ320" t="str">
        <v xml:space="preserve">0 | </v>
      </c>
      <c r="CR320" t="str">
        <v xml:space="preserve">0 | </v>
      </c>
      <c r="CS320" t="str">
        <v xml:space="preserve">0 | </v>
      </c>
      <c r="CT320" t="str">
        <v xml:space="preserve">0 | </v>
      </c>
      <c r="CU320" t="str">
        <v xml:space="preserve">0 | </v>
      </c>
      <c r="CV320" t="str">
        <v xml:space="preserve">0 | </v>
      </c>
      <c r="CW320" t="str">
        <v xml:space="preserve">0 | </v>
      </c>
      <c r="CX320" t="str">
        <v xml:space="preserve">0 | </v>
      </c>
      <c r="DQ320" cm="1">
        <f t="array" ref="DQ320:HM320">TRANSPOSE(_xlfn._xlws.SORT(_xlfn._xlws.FILTER(initialConditions[initial_conditions_level],initialConditions[experiment_ID]=A320)))</f>
        <v>0</v>
      </c>
      <c r="DR320">
        <v>0</v>
      </c>
      <c r="DS320">
        <v>0</v>
      </c>
      <c r="DT320">
        <v>0</v>
      </c>
      <c r="DU320">
        <v>0</v>
      </c>
      <c r="DV320">
        <v>0</v>
      </c>
      <c r="DW320">
        <v>0</v>
      </c>
      <c r="DX320">
        <v>0</v>
      </c>
      <c r="DY320">
        <v>0</v>
      </c>
      <c r="DZ320">
        <v>0</v>
      </c>
      <c r="EA320">
        <v>0</v>
      </c>
      <c r="EB320">
        <v>0</v>
      </c>
      <c r="EC320">
        <v>0</v>
      </c>
      <c r="ED320">
        <v>0</v>
      </c>
      <c r="EE320">
        <v>0</v>
      </c>
      <c r="EF320">
        <v>0</v>
      </c>
      <c r="EG320">
        <v>0</v>
      </c>
      <c r="EH320">
        <v>0</v>
      </c>
      <c r="EI320">
        <v>0</v>
      </c>
      <c r="EJ320">
        <v>0</v>
      </c>
      <c r="EK320">
        <v>0</v>
      </c>
      <c r="EL320">
        <v>0</v>
      </c>
      <c r="EM320">
        <v>0</v>
      </c>
      <c r="EN320">
        <v>0</v>
      </c>
      <c r="EO320">
        <v>0</v>
      </c>
      <c r="EP320">
        <v>0</v>
      </c>
      <c r="EQ320">
        <v>0</v>
      </c>
      <c r="ER320">
        <v>0</v>
      </c>
      <c r="ES320">
        <v>0</v>
      </c>
      <c r="ET320">
        <v>0</v>
      </c>
      <c r="EU320">
        <v>0</v>
      </c>
      <c r="EV320">
        <v>0</v>
      </c>
      <c r="EW320">
        <v>0</v>
      </c>
      <c r="EX320">
        <v>0</v>
      </c>
      <c r="EY320">
        <v>0</v>
      </c>
      <c r="EZ320">
        <v>0</v>
      </c>
      <c r="FA320">
        <v>0</v>
      </c>
      <c r="FB320">
        <v>0</v>
      </c>
      <c r="FC320">
        <v>0</v>
      </c>
      <c r="FD320">
        <v>0</v>
      </c>
      <c r="FE320">
        <v>0</v>
      </c>
      <c r="FF320">
        <v>0</v>
      </c>
      <c r="FG320">
        <v>0</v>
      </c>
      <c r="FH320">
        <v>0</v>
      </c>
      <c r="FI320">
        <v>0</v>
      </c>
      <c r="FJ320">
        <v>0</v>
      </c>
      <c r="FK320">
        <v>0</v>
      </c>
      <c r="FL320">
        <v>0</v>
      </c>
      <c r="FM320">
        <v>0</v>
      </c>
      <c r="FN320">
        <v>0</v>
      </c>
      <c r="FO320">
        <v>0</v>
      </c>
      <c r="FP320">
        <v>0</v>
      </c>
      <c r="FQ320">
        <v>0</v>
      </c>
      <c r="FR320">
        <v>0</v>
      </c>
      <c r="FS320">
        <v>0</v>
      </c>
      <c r="FT320">
        <v>0</v>
      </c>
      <c r="FU320">
        <v>0</v>
      </c>
      <c r="FV320">
        <v>0</v>
      </c>
      <c r="FW320">
        <v>0</v>
      </c>
      <c r="FX320">
        <v>0</v>
      </c>
      <c r="FY320">
        <v>0</v>
      </c>
      <c r="FZ320">
        <v>0</v>
      </c>
      <c r="GA320">
        <v>0</v>
      </c>
      <c r="GB320">
        <v>0</v>
      </c>
      <c r="GC320">
        <v>0</v>
      </c>
      <c r="GD320">
        <v>0</v>
      </c>
      <c r="GE320">
        <v>0</v>
      </c>
      <c r="GF320">
        <v>0</v>
      </c>
      <c r="GG320">
        <v>0</v>
      </c>
      <c r="GH320">
        <v>0</v>
      </c>
      <c r="GI320">
        <v>0</v>
      </c>
      <c r="GJ320">
        <v>0</v>
      </c>
      <c r="GK320">
        <v>0</v>
      </c>
      <c r="GL320">
        <v>0</v>
      </c>
      <c r="GM320">
        <v>0</v>
      </c>
      <c r="GN320">
        <v>0</v>
      </c>
      <c r="GO320">
        <v>0</v>
      </c>
      <c r="GP320">
        <v>0</v>
      </c>
      <c r="GQ320">
        <v>0</v>
      </c>
      <c r="GR320">
        <v>0</v>
      </c>
      <c r="GS320">
        <v>0</v>
      </c>
      <c r="GT320">
        <v>0</v>
      </c>
      <c r="GU320">
        <v>0</v>
      </c>
      <c r="GV320">
        <v>0</v>
      </c>
      <c r="GW320">
        <v>0</v>
      </c>
      <c r="GX320">
        <v>0</v>
      </c>
      <c r="GY320">
        <v>0</v>
      </c>
      <c r="GZ320">
        <v>0</v>
      </c>
      <c r="HA320">
        <v>0</v>
      </c>
      <c r="HB320">
        <v>0</v>
      </c>
      <c r="HC320">
        <v>0</v>
      </c>
      <c r="HD320">
        <v>0</v>
      </c>
      <c r="HE320">
        <v>0</v>
      </c>
      <c r="HF320">
        <v>0</v>
      </c>
      <c r="HG320">
        <v>0</v>
      </c>
      <c r="HH320">
        <v>0</v>
      </c>
      <c r="HI320">
        <v>0</v>
      </c>
      <c r="HJ320">
        <v>0</v>
      </c>
      <c r="HK320">
        <v>0</v>
      </c>
      <c r="HL320">
        <v>0</v>
      </c>
      <c r="HM320" t="str">
        <v/>
      </c>
    </row>
    <row r="321" spans="2:221" x14ac:dyDescent="0.35">
      <c r="B321" t="str" cm="1">
        <f t="array" ref="B321:CX321">TRANSPOSE(_xlfn._xlws.SORT(_xlfn._xlws.FILTER(initialConditions[initial_conditions_level]&amp;" | "&amp;initialConditions[initial_conditions_name],initialConditions[experiment_ID]=A321)))</f>
        <v xml:space="preserve"> | </v>
      </c>
      <c r="C321" t="str">
        <v xml:space="preserve">0 | </v>
      </c>
      <c r="D321" t="str">
        <v xml:space="preserve">0 | </v>
      </c>
      <c r="E321" t="str">
        <v xml:space="preserve">0 | </v>
      </c>
      <c r="F321" t="str">
        <v xml:space="preserve">0 | </v>
      </c>
      <c r="G321" t="str">
        <v xml:space="preserve">0 | </v>
      </c>
      <c r="H321" t="str">
        <v xml:space="preserve">0 | </v>
      </c>
      <c r="I321" t="str">
        <v xml:space="preserve">0 | </v>
      </c>
      <c r="J321" t="str">
        <v xml:space="preserve">0 | </v>
      </c>
      <c r="K321" t="str">
        <v xml:space="preserve">0 | </v>
      </c>
      <c r="L321" t="str">
        <v xml:space="preserve">0 | </v>
      </c>
      <c r="M321" t="str">
        <v xml:space="preserve">0 | </v>
      </c>
      <c r="N321" t="str">
        <v xml:space="preserve">0 | </v>
      </c>
      <c r="O321" t="str">
        <v xml:space="preserve">0 | </v>
      </c>
      <c r="P321" t="str">
        <v xml:space="preserve">0 | </v>
      </c>
      <c r="Q321" t="str">
        <v xml:space="preserve">0 | </v>
      </c>
      <c r="R321" t="str">
        <v xml:space="preserve">0 | </v>
      </c>
      <c r="S321" t="str">
        <v xml:space="preserve">0 | </v>
      </c>
      <c r="T321" t="str">
        <v xml:space="preserve">0 | </v>
      </c>
      <c r="U321" t="str">
        <v xml:space="preserve">0 | </v>
      </c>
      <c r="V321" t="str">
        <v xml:space="preserve">0 | </v>
      </c>
      <c r="W321" t="str">
        <v xml:space="preserve">0 | </v>
      </c>
      <c r="X321" t="str">
        <v xml:space="preserve">0 | </v>
      </c>
      <c r="Y321" t="str">
        <v xml:space="preserve">0 | </v>
      </c>
      <c r="Z321" t="str">
        <v xml:space="preserve">0 | </v>
      </c>
      <c r="AA321" t="str">
        <v xml:space="preserve">0 | </v>
      </c>
      <c r="AB321" t="str">
        <v xml:space="preserve">0 | </v>
      </c>
      <c r="AC321" t="str">
        <v xml:space="preserve">0 | </v>
      </c>
      <c r="AD321" t="str">
        <v xml:space="preserve">0 | </v>
      </c>
      <c r="AE321" t="str">
        <v xml:space="preserve">0 | </v>
      </c>
      <c r="AF321" t="str">
        <v xml:space="preserve">0 | </v>
      </c>
      <c r="AG321" t="str">
        <v xml:space="preserve">0 | </v>
      </c>
      <c r="AH321" t="str">
        <v xml:space="preserve">0 | </v>
      </c>
      <c r="AI321" t="str">
        <v xml:space="preserve">0 | </v>
      </c>
      <c r="AJ321" t="str">
        <v xml:space="preserve">0 | </v>
      </c>
      <c r="AK321" t="str">
        <v xml:space="preserve">0 | </v>
      </c>
      <c r="AL321" t="str">
        <v xml:space="preserve">0 | </v>
      </c>
      <c r="AM321" t="str">
        <v xml:space="preserve">0 | </v>
      </c>
      <c r="AN321" t="str">
        <v xml:space="preserve">0 | </v>
      </c>
      <c r="AO321" t="str">
        <v xml:space="preserve">0 | </v>
      </c>
      <c r="AP321" t="str">
        <v xml:space="preserve">0 | </v>
      </c>
      <c r="AQ321" t="str">
        <v xml:space="preserve">0 | </v>
      </c>
      <c r="AR321" t="str">
        <v xml:space="preserve">0 | </v>
      </c>
      <c r="AS321" t="str">
        <v xml:space="preserve">0 | </v>
      </c>
      <c r="AT321" t="str">
        <v xml:space="preserve">0 | </v>
      </c>
      <c r="AU321" t="str">
        <v xml:space="preserve">0 | </v>
      </c>
      <c r="AV321" t="str">
        <v xml:space="preserve">0 | </v>
      </c>
      <c r="AW321" t="str">
        <v xml:space="preserve">0 | </v>
      </c>
      <c r="AX321" t="str">
        <v xml:space="preserve">0 | </v>
      </c>
      <c r="AY321" t="str">
        <v xml:space="preserve">0 | </v>
      </c>
      <c r="AZ321" t="str">
        <v xml:space="preserve">0 | </v>
      </c>
      <c r="BA321" t="str">
        <v xml:space="preserve">0 | </v>
      </c>
      <c r="BB321" t="str">
        <v xml:space="preserve">0 | </v>
      </c>
      <c r="BC321" t="str">
        <v xml:space="preserve">0 | </v>
      </c>
      <c r="BD321" t="str">
        <v xml:space="preserve">0 | </v>
      </c>
      <c r="BE321" t="str">
        <v xml:space="preserve">0 | </v>
      </c>
      <c r="BF321" t="str">
        <v xml:space="preserve">0 | </v>
      </c>
      <c r="BG321" t="str">
        <v xml:space="preserve">0 | </v>
      </c>
      <c r="BH321" t="str">
        <v xml:space="preserve">0 | </v>
      </c>
      <c r="BI321" t="str">
        <v xml:space="preserve">0 | </v>
      </c>
      <c r="BJ321" t="str">
        <v xml:space="preserve">0 | </v>
      </c>
      <c r="BK321" t="str">
        <v xml:space="preserve">0 | </v>
      </c>
      <c r="BL321" t="str">
        <v xml:space="preserve">0 | </v>
      </c>
      <c r="BM321" t="str">
        <v xml:space="preserve">0 | </v>
      </c>
      <c r="BN321" t="str">
        <v xml:space="preserve">0 | </v>
      </c>
      <c r="BO321" t="str">
        <v xml:space="preserve">0 | </v>
      </c>
      <c r="BP321" t="str">
        <v xml:space="preserve">0 | </v>
      </c>
      <c r="BQ321" t="str">
        <v xml:space="preserve">0 | </v>
      </c>
      <c r="BR321" t="str">
        <v xml:space="preserve">0 | </v>
      </c>
      <c r="BS321" t="str">
        <v xml:space="preserve">0 | </v>
      </c>
      <c r="BT321" t="str">
        <v xml:space="preserve">0 | </v>
      </c>
      <c r="BU321" t="str">
        <v xml:space="preserve">0 | </v>
      </c>
      <c r="BV321" t="str">
        <v xml:space="preserve">0 | </v>
      </c>
      <c r="BW321" t="str">
        <v xml:space="preserve">0 | </v>
      </c>
      <c r="BX321" t="str">
        <v xml:space="preserve">0 | </v>
      </c>
      <c r="BY321" t="str">
        <v xml:space="preserve">0 | </v>
      </c>
      <c r="BZ321" t="str">
        <v xml:space="preserve">0 | </v>
      </c>
      <c r="CA321" t="str">
        <v xml:space="preserve">0 | </v>
      </c>
      <c r="CB321" t="str">
        <v xml:space="preserve">0 | </v>
      </c>
      <c r="CC321" t="str">
        <v xml:space="preserve">0 | </v>
      </c>
      <c r="CD321" t="str">
        <v xml:space="preserve">0 | </v>
      </c>
      <c r="CE321" t="str">
        <v xml:space="preserve">0 | </v>
      </c>
      <c r="CF321" t="str">
        <v xml:space="preserve">0 | </v>
      </c>
      <c r="CG321" t="str">
        <v xml:space="preserve">0 | </v>
      </c>
      <c r="CH321" t="str">
        <v xml:space="preserve">0 | </v>
      </c>
      <c r="CI321" t="str">
        <v xml:space="preserve">0 | </v>
      </c>
      <c r="CJ321" t="str">
        <v xml:space="preserve">0 | </v>
      </c>
      <c r="CK321" t="str">
        <v xml:space="preserve">0 | </v>
      </c>
      <c r="CL321" t="str">
        <v xml:space="preserve">0 | </v>
      </c>
      <c r="CM321" t="str">
        <v xml:space="preserve">0 | </v>
      </c>
      <c r="CN321" t="str">
        <v xml:space="preserve">0 | </v>
      </c>
      <c r="CO321" t="str">
        <v xml:space="preserve">0 | </v>
      </c>
      <c r="CP321" t="str">
        <v xml:space="preserve">0 | </v>
      </c>
      <c r="CQ321" t="str">
        <v xml:space="preserve">0 | </v>
      </c>
      <c r="CR321" t="str">
        <v xml:space="preserve">0 | </v>
      </c>
      <c r="CS321" t="str">
        <v xml:space="preserve">0 | </v>
      </c>
      <c r="CT321" t="str">
        <v xml:space="preserve">0 | </v>
      </c>
      <c r="CU321" t="str">
        <v xml:space="preserve">0 | </v>
      </c>
      <c r="CV321" t="str">
        <v xml:space="preserve">0 | </v>
      </c>
      <c r="CW321" t="str">
        <v xml:space="preserve">0 | </v>
      </c>
      <c r="CX321" t="str">
        <v xml:space="preserve">0 | </v>
      </c>
      <c r="DQ321" cm="1">
        <f t="array" ref="DQ321:HM321">TRANSPOSE(_xlfn._xlws.SORT(_xlfn._xlws.FILTER(initialConditions[initial_conditions_level],initialConditions[experiment_ID]=A321)))</f>
        <v>0</v>
      </c>
      <c r="DR321">
        <v>0</v>
      </c>
      <c r="DS321">
        <v>0</v>
      </c>
      <c r="DT321">
        <v>0</v>
      </c>
      <c r="DU321">
        <v>0</v>
      </c>
      <c r="DV321">
        <v>0</v>
      </c>
      <c r="DW321">
        <v>0</v>
      </c>
      <c r="DX321">
        <v>0</v>
      </c>
      <c r="DY321">
        <v>0</v>
      </c>
      <c r="DZ321">
        <v>0</v>
      </c>
      <c r="EA321">
        <v>0</v>
      </c>
      <c r="EB321">
        <v>0</v>
      </c>
      <c r="EC321">
        <v>0</v>
      </c>
      <c r="ED321">
        <v>0</v>
      </c>
      <c r="EE321">
        <v>0</v>
      </c>
      <c r="EF321">
        <v>0</v>
      </c>
      <c r="EG321">
        <v>0</v>
      </c>
      <c r="EH321">
        <v>0</v>
      </c>
      <c r="EI321">
        <v>0</v>
      </c>
      <c r="EJ321">
        <v>0</v>
      </c>
      <c r="EK321">
        <v>0</v>
      </c>
      <c r="EL321">
        <v>0</v>
      </c>
      <c r="EM321">
        <v>0</v>
      </c>
      <c r="EN321">
        <v>0</v>
      </c>
      <c r="EO321">
        <v>0</v>
      </c>
      <c r="EP321">
        <v>0</v>
      </c>
      <c r="EQ321">
        <v>0</v>
      </c>
      <c r="ER321">
        <v>0</v>
      </c>
      <c r="ES321">
        <v>0</v>
      </c>
      <c r="ET321">
        <v>0</v>
      </c>
      <c r="EU321">
        <v>0</v>
      </c>
      <c r="EV321">
        <v>0</v>
      </c>
      <c r="EW321">
        <v>0</v>
      </c>
      <c r="EX321">
        <v>0</v>
      </c>
      <c r="EY321">
        <v>0</v>
      </c>
      <c r="EZ321">
        <v>0</v>
      </c>
      <c r="FA321">
        <v>0</v>
      </c>
      <c r="FB321">
        <v>0</v>
      </c>
      <c r="FC321">
        <v>0</v>
      </c>
      <c r="FD321">
        <v>0</v>
      </c>
      <c r="FE321">
        <v>0</v>
      </c>
      <c r="FF321">
        <v>0</v>
      </c>
      <c r="FG321">
        <v>0</v>
      </c>
      <c r="FH321">
        <v>0</v>
      </c>
      <c r="FI321">
        <v>0</v>
      </c>
      <c r="FJ321">
        <v>0</v>
      </c>
      <c r="FK321">
        <v>0</v>
      </c>
      <c r="FL321">
        <v>0</v>
      </c>
      <c r="FM321">
        <v>0</v>
      </c>
      <c r="FN321">
        <v>0</v>
      </c>
      <c r="FO321">
        <v>0</v>
      </c>
      <c r="FP321">
        <v>0</v>
      </c>
      <c r="FQ321">
        <v>0</v>
      </c>
      <c r="FR321">
        <v>0</v>
      </c>
      <c r="FS321">
        <v>0</v>
      </c>
      <c r="FT321">
        <v>0</v>
      </c>
      <c r="FU321">
        <v>0</v>
      </c>
      <c r="FV321">
        <v>0</v>
      </c>
      <c r="FW321">
        <v>0</v>
      </c>
      <c r="FX321">
        <v>0</v>
      </c>
      <c r="FY321">
        <v>0</v>
      </c>
      <c r="FZ321">
        <v>0</v>
      </c>
      <c r="GA321">
        <v>0</v>
      </c>
      <c r="GB321">
        <v>0</v>
      </c>
      <c r="GC321">
        <v>0</v>
      </c>
      <c r="GD321">
        <v>0</v>
      </c>
      <c r="GE321">
        <v>0</v>
      </c>
      <c r="GF321">
        <v>0</v>
      </c>
      <c r="GG321">
        <v>0</v>
      </c>
      <c r="GH321">
        <v>0</v>
      </c>
      <c r="GI321">
        <v>0</v>
      </c>
      <c r="GJ321">
        <v>0</v>
      </c>
      <c r="GK321">
        <v>0</v>
      </c>
      <c r="GL321">
        <v>0</v>
      </c>
      <c r="GM321">
        <v>0</v>
      </c>
      <c r="GN321">
        <v>0</v>
      </c>
      <c r="GO321">
        <v>0</v>
      </c>
      <c r="GP321">
        <v>0</v>
      </c>
      <c r="GQ321">
        <v>0</v>
      </c>
      <c r="GR321">
        <v>0</v>
      </c>
      <c r="GS321">
        <v>0</v>
      </c>
      <c r="GT321">
        <v>0</v>
      </c>
      <c r="GU321">
        <v>0</v>
      </c>
      <c r="GV321">
        <v>0</v>
      </c>
      <c r="GW321">
        <v>0</v>
      </c>
      <c r="GX321">
        <v>0</v>
      </c>
      <c r="GY321">
        <v>0</v>
      </c>
      <c r="GZ321">
        <v>0</v>
      </c>
      <c r="HA321">
        <v>0</v>
      </c>
      <c r="HB321">
        <v>0</v>
      </c>
      <c r="HC321">
        <v>0</v>
      </c>
      <c r="HD321">
        <v>0</v>
      </c>
      <c r="HE321">
        <v>0</v>
      </c>
      <c r="HF321">
        <v>0</v>
      </c>
      <c r="HG321">
        <v>0</v>
      </c>
      <c r="HH321">
        <v>0</v>
      </c>
      <c r="HI321">
        <v>0</v>
      </c>
      <c r="HJ321">
        <v>0</v>
      </c>
      <c r="HK321">
        <v>0</v>
      </c>
      <c r="HL321">
        <v>0</v>
      </c>
      <c r="HM321" t="str">
        <v/>
      </c>
    </row>
    <row r="322" spans="2:221" x14ac:dyDescent="0.35">
      <c r="B322" t="str" cm="1">
        <f t="array" ref="B322:CX322">TRANSPOSE(_xlfn._xlws.SORT(_xlfn._xlws.FILTER(initialConditions[initial_conditions_level]&amp;" | "&amp;initialConditions[initial_conditions_name],initialConditions[experiment_ID]=A322)))</f>
        <v xml:space="preserve"> | </v>
      </c>
      <c r="C322" t="str">
        <v xml:space="preserve">0 | </v>
      </c>
      <c r="D322" t="str">
        <v xml:space="preserve">0 | </v>
      </c>
      <c r="E322" t="str">
        <v xml:space="preserve">0 | </v>
      </c>
      <c r="F322" t="str">
        <v xml:space="preserve">0 | </v>
      </c>
      <c r="G322" t="str">
        <v xml:space="preserve">0 | </v>
      </c>
      <c r="H322" t="str">
        <v xml:space="preserve">0 | </v>
      </c>
      <c r="I322" t="str">
        <v xml:space="preserve">0 | </v>
      </c>
      <c r="J322" t="str">
        <v xml:space="preserve">0 | </v>
      </c>
      <c r="K322" t="str">
        <v xml:space="preserve">0 | </v>
      </c>
      <c r="L322" t="str">
        <v xml:space="preserve">0 | </v>
      </c>
      <c r="M322" t="str">
        <v xml:space="preserve">0 | </v>
      </c>
      <c r="N322" t="str">
        <v xml:space="preserve">0 | </v>
      </c>
      <c r="O322" t="str">
        <v xml:space="preserve">0 | </v>
      </c>
      <c r="P322" t="str">
        <v xml:space="preserve">0 | </v>
      </c>
      <c r="Q322" t="str">
        <v xml:space="preserve">0 | </v>
      </c>
      <c r="R322" t="str">
        <v xml:space="preserve">0 | </v>
      </c>
      <c r="S322" t="str">
        <v xml:space="preserve">0 | </v>
      </c>
      <c r="T322" t="str">
        <v xml:space="preserve">0 | </v>
      </c>
      <c r="U322" t="str">
        <v xml:space="preserve">0 | </v>
      </c>
      <c r="V322" t="str">
        <v xml:space="preserve">0 | </v>
      </c>
      <c r="W322" t="str">
        <v xml:space="preserve">0 | </v>
      </c>
      <c r="X322" t="str">
        <v xml:space="preserve">0 | </v>
      </c>
      <c r="Y322" t="str">
        <v xml:space="preserve">0 | </v>
      </c>
      <c r="Z322" t="str">
        <v xml:space="preserve">0 | </v>
      </c>
      <c r="AA322" t="str">
        <v xml:space="preserve">0 | </v>
      </c>
      <c r="AB322" t="str">
        <v xml:space="preserve">0 | </v>
      </c>
      <c r="AC322" t="str">
        <v xml:space="preserve">0 | </v>
      </c>
      <c r="AD322" t="str">
        <v xml:space="preserve">0 | </v>
      </c>
      <c r="AE322" t="str">
        <v xml:space="preserve">0 | </v>
      </c>
      <c r="AF322" t="str">
        <v xml:space="preserve">0 | </v>
      </c>
      <c r="AG322" t="str">
        <v xml:space="preserve">0 | </v>
      </c>
      <c r="AH322" t="str">
        <v xml:space="preserve">0 | </v>
      </c>
      <c r="AI322" t="str">
        <v xml:space="preserve">0 | </v>
      </c>
      <c r="AJ322" t="str">
        <v xml:space="preserve">0 | </v>
      </c>
      <c r="AK322" t="str">
        <v xml:space="preserve">0 | </v>
      </c>
      <c r="AL322" t="str">
        <v xml:space="preserve">0 | </v>
      </c>
      <c r="AM322" t="str">
        <v xml:space="preserve">0 | </v>
      </c>
      <c r="AN322" t="str">
        <v xml:space="preserve">0 | </v>
      </c>
      <c r="AO322" t="str">
        <v xml:space="preserve">0 | </v>
      </c>
      <c r="AP322" t="str">
        <v xml:space="preserve">0 | </v>
      </c>
      <c r="AQ322" t="str">
        <v xml:space="preserve">0 | </v>
      </c>
      <c r="AR322" t="str">
        <v xml:space="preserve">0 | </v>
      </c>
      <c r="AS322" t="str">
        <v xml:space="preserve">0 | </v>
      </c>
      <c r="AT322" t="str">
        <v xml:space="preserve">0 | </v>
      </c>
      <c r="AU322" t="str">
        <v xml:space="preserve">0 | </v>
      </c>
      <c r="AV322" t="str">
        <v xml:space="preserve">0 | </v>
      </c>
      <c r="AW322" t="str">
        <v xml:space="preserve">0 | </v>
      </c>
      <c r="AX322" t="str">
        <v xml:space="preserve">0 | </v>
      </c>
      <c r="AY322" t="str">
        <v xml:space="preserve">0 | </v>
      </c>
      <c r="AZ322" t="str">
        <v xml:space="preserve">0 | </v>
      </c>
      <c r="BA322" t="str">
        <v xml:space="preserve">0 | </v>
      </c>
      <c r="BB322" t="str">
        <v xml:space="preserve">0 | </v>
      </c>
      <c r="BC322" t="str">
        <v xml:space="preserve">0 | </v>
      </c>
      <c r="BD322" t="str">
        <v xml:space="preserve">0 | </v>
      </c>
      <c r="BE322" t="str">
        <v xml:space="preserve">0 | </v>
      </c>
      <c r="BF322" t="str">
        <v xml:space="preserve">0 | </v>
      </c>
      <c r="BG322" t="str">
        <v xml:space="preserve">0 | </v>
      </c>
      <c r="BH322" t="str">
        <v xml:space="preserve">0 | </v>
      </c>
      <c r="BI322" t="str">
        <v xml:space="preserve">0 | </v>
      </c>
      <c r="BJ322" t="str">
        <v xml:space="preserve">0 | </v>
      </c>
      <c r="BK322" t="str">
        <v xml:space="preserve">0 | </v>
      </c>
      <c r="BL322" t="str">
        <v xml:space="preserve">0 | </v>
      </c>
      <c r="BM322" t="str">
        <v xml:space="preserve">0 | </v>
      </c>
      <c r="BN322" t="str">
        <v xml:space="preserve">0 | </v>
      </c>
      <c r="BO322" t="str">
        <v xml:space="preserve">0 | </v>
      </c>
      <c r="BP322" t="str">
        <v xml:space="preserve">0 | </v>
      </c>
      <c r="BQ322" t="str">
        <v xml:space="preserve">0 | </v>
      </c>
      <c r="BR322" t="str">
        <v xml:space="preserve">0 | </v>
      </c>
      <c r="BS322" t="str">
        <v xml:space="preserve">0 | </v>
      </c>
      <c r="BT322" t="str">
        <v xml:space="preserve">0 | </v>
      </c>
      <c r="BU322" t="str">
        <v xml:space="preserve">0 | </v>
      </c>
      <c r="BV322" t="str">
        <v xml:space="preserve">0 | </v>
      </c>
      <c r="BW322" t="str">
        <v xml:space="preserve">0 | </v>
      </c>
      <c r="BX322" t="str">
        <v xml:space="preserve">0 | </v>
      </c>
      <c r="BY322" t="str">
        <v xml:space="preserve">0 | </v>
      </c>
      <c r="BZ322" t="str">
        <v xml:space="preserve">0 | </v>
      </c>
      <c r="CA322" t="str">
        <v xml:space="preserve">0 | </v>
      </c>
      <c r="CB322" t="str">
        <v xml:space="preserve">0 | </v>
      </c>
      <c r="CC322" t="str">
        <v xml:space="preserve">0 | </v>
      </c>
      <c r="CD322" t="str">
        <v xml:space="preserve">0 | </v>
      </c>
      <c r="CE322" t="str">
        <v xml:space="preserve">0 | </v>
      </c>
      <c r="CF322" t="str">
        <v xml:space="preserve">0 | </v>
      </c>
      <c r="CG322" t="str">
        <v xml:space="preserve">0 | </v>
      </c>
      <c r="CH322" t="str">
        <v xml:space="preserve">0 | </v>
      </c>
      <c r="CI322" t="str">
        <v xml:space="preserve">0 | </v>
      </c>
      <c r="CJ322" t="str">
        <v xml:space="preserve">0 | </v>
      </c>
      <c r="CK322" t="str">
        <v xml:space="preserve">0 | </v>
      </c>
      <c r="CL322" t="str">
        <v xml:space="preserve">0 | </v>
      </c>
      <c r="CM322" t="str">
        <v xml:space="preserve">0 | </v>
      </c>
      <c r="CN322" t="str">
        <v xml:space="preserve">0 | </v>
      </c>
      <c r="CO322" t="str">
        <v xml:space="preserve">0 | </v>
      </c>
      <c r="CP322" t="str">
        <v xml:space="preserve">0 | </v>
      </c>
      <c r="CQ322" t="str">
        <v xml:space="preserve">0 | </v>
      </c>
      <c r="CR322" t="str">
        <v xml:space="preserve">0 | </v>
      </c>
      <c r="CS322" t="str">
        <v xml:space="preserve">0 | </v>
      </c>
      <c r="CT322" t="str">
        <v xml:space="preserve">0 | </v>
      </c>
      <c r="CU322" t="str">
        <v xml:space="preserve">0 | </v>
      </c>
      <c r="CV322" t="str">
        <v xml:space="preserve">0 | </v>
      </c>
      <c r="CW322" t="str">
        <v xml:space="preserve">0 | </v>
      </c>
      <c r="CX322" t="str">
        <v xml:space="preserve">0 | </v>
      </c>
      <c r="DQ322" cm="1">
        <f t="array" ref="DQ322:HM322">TRANSPOSE(_xlfn._xlws.SORT(_xlfn._xlws.FILTER(initialConditions[initial_conditions_level],initialConditions[experiment_ID]=A322)))</f>
        <v>0</v>
      </c>
      <c r="DR322">
        <v>0</v>
      </c>
      <c r="DS322">
        <v>0</v>
      </c>
      <c r="DT322">
        <v>0</v>
      </c>
      <c r="DU322">
        <v>0</v>
      </c>
      <c r="DV322">
        <v>0</v>
      </c>
      <c r="DW322">
        <v>0</v>
      </c>
      <c r="DX322">
        <v>0</v>
      </c>
      <c r="DY322">
        <v>0</v>
      </c>
      <c r="DZ322">
        <v>0</v>
      </c>
      <c r="EA322">
        <v>0</v>
      </c>
      <c r="EB322">
        <v>0</v>
      </c>
      <c r="EC322">
        <v>0</v>
      </c>
      <c r="ED322">
        <v>0</v>
      </c>
      <c r="EE322">
        <v>0</v>
      </c>
      <c r="EF322">
        <v>0</v>
      </c>
      <c r="EG322">
        <v>0</v>
      </c>
      <c r="EH322">
        <v>0</v>
      </c>
      <c r="EI322">
        <v>0</v>
      </c>
      <c r="EJ322">
        <v>0</v>
      </c>
      <c r="EK322">
        <v>0</v>
      </c>
      <c r="EL322">
        <v>0</v>
      </c>
      <c r="EM322">
        <v>0</v>
      </c>
      <c r="EN322">
        <v>0</v>
      </c>
      <c r="EO322">
        <v>0</v>
      </c>
      <c r="EP322">
        <v>0</v>
      </c>
      <c r="EQ322">
        <v>0</v>
      </c>
      <c r="ER322">
        <v>0</v>
      </c>
      <c r="ES322">
        <v>0</v>
      </c>
      <c r="ET322">
        <v>0</v>
      </c>
      <c r="EU322">
        <v>0</v>
      </c>
      <c r="EV322">
        <v>0</v>
      </c>
      <c r="EW322">
        <v>0</v>
      </c>
      <c r="EX322">
        <v>0</v>
      </c>
      <c r="EY322">
        <v>0</v>
      </c>
      <c r="EZ322">
        <v>0</v>
      </c>
      <c r="FA322">
        <v>0</v>
      </c>
      <c r="FB322">
        <v>0</v>
      </c>
      <c r="FC322">
        <v>0</v>
      </c>
      <c r="FD322">
        <v>0</v>
      </c>
      <c r="FE322">
        <v>0</v>
      </c>
      <c r="FF322">
        <v>0</v>
      </c>
      <c r="FG322">
        <v>0</v>
      </c>
      <c r="FH322">
        <v>0</v>
      </c>
      <c r="FI322">
        <v>0</v>
      </c>
      <c r="FJ322">
        <v>0</v>
      </c>
      <c r="FK322">
        <v>0</v>
      </c>
      <c r="FL322">
        <v>0</v>
      </c>
      <c r="FM322">
        <v>0</v>
      </c>
      <c r="FN322">
        <v>0</v>
      </c>
      <c r="FO322">
        <v>0</v>
      </c>
      <c r="FP322">
        <v>0</v>
      </c>
      <c r="FQ322">
        <v>0</v>
      </c>
      <c r="FR322">
        <v>0</v>
      </c>
      <c r="FS322">
        <v>0</v>
      </c>
      <c r="FT322">
        <v>0</v>
      </c>
      <c r="FU322">
        <v>0</v>
      </c>
      <c r="FV322">
        <v>0</v>
      </c>
      <c r="FW322">
        <v>0</v>
      </c>
      <c r="FX322">
        <v>0</v>
      </c>
      <c r="FY322">
        <v>0</v>
      </c>
      <c r="FZ322">
        <v>0</v>
      </c>
      <c r="GA322">
        <v>0</v>
      </c>
      <c r="GB322">
        <v>0</v>
      </c>
      <c r="GC322">
        <v>0</v>
      </c>
      <c r="GD322">
        <v>0</v>
      </c>
      <c r="GE322">
        <v>0</v>
      </c>
      <c r="GF322">
        <v>0</v>
      </c>
      <c r="GG322">
        <v>0</v>
      </c>
      <c r="GH322">
        <v>0</v>
      </c>
      <c r="GI322">
        <v>0</v>
      </c>
      <c r="GJ322">
        <v>0</v>
      </c>
      <c r="GK322">
        <v>0</v>
      </c>
      <c r="GL322">
        <v>0</v>
      </c>
      <c r="GM322">
        <v>0</v>
      </c>
      <c r="GN322">
        <v>0</v>
      </c>
      <c r="GO322">
        <v>0</v>
      </c>
      <c r="GP322">
        <v>0</v>
      </c>
      <c r="GQ322">
        <v>0</v>
      </c>
      <c r="GR322">
        <v>0</v>
      </c>
      <c r="GS322">
        <v>0</v>
      </c>
      <c r="GT322">
        <v>0</v>
      </c>
      <c r="GU322">
        <v>0</v>
      </c>
      <c r="GV322">
        <v>0</v>
      </c>
      <c r="GW322">
        <v>0</v>
      </c>
      <c r="GX322">
        <v>0</v>
      </c>
      <c r="GY322">
        <v>0</v>
      </c>
      <c r="GZ322">
        <v>0</v>
      </c>
      <c r="HA322">
        <v>0</v>
      </c>
      <c r="HB322">
        <v>0</v>
      </c>
      <c r="HC322">
        <v>0</v>
      </c>
      <c r="HD322">
        <v>0</v>
      </c>
      <c r="HE322">
        <v>0</v>
      </c>
      <c r="HF322">
        <v>0</v>
      </c>
      <c r="HG322">
        <v>0</v>
      </c>
      <c r="HH322">
        <v>0</v>
      </c>
      <c r="HI322">
        <v>0</v>
      </c>
      <c r="HJ322">
        <v>0</v>
      </c>
      <c r="HK322">
        <v>0</v>
      </c>
      <c r="HL322">
        <v>0</v>
      </c>
      <c r="HM322" t="str">
        <v/>
      </c>
    </row>
    <row r="323" spans="2:221" x14ac:dyDescent="0.35">
      <c r="B323" t="str" cm="1">
        <f t="array" ref="B323:CX323">TRANSPOSE(_xlfn._xlws.SORT(_xlfn._xlws.FILTER(initialConditions[initial_conditions_level]&amp;" | "&amp;initialConditions[initial_conditions_name],initialConditions[experiment_ID]=A323)))</f>
        <v xml:space="preserve"> | </v>
      </c>
      <c r="C323" t="str">
        <v xml:space="preserve">0 | </v>
      </c>
      <c r="D323" t="str">
        <v xml:space="preserve">0 | </v>
      </c>
      <c r="E323" t="str">
        <v xml:space="preserve">0 | </v>
      </c>
      <c r="F323" t="str">
        <v xml:space="preserve">0 | </v>
      </c>
      <c r="G323" t="str">
        <v xml:space="preserve">0 | </v>
      </c>
      <c r="H323" t="str">
        <v xml:space="preserve">0 | </v>
      </c>
      <c r="I323" t="str">
        <v xml:space="preserve">0 | </v>
      </c>
      <c r="J323" t="str">
        <v xml:space="preserve">0 | </v>
      </c>
      <c r="K323" t="str">
        <v xml:space="preserve">0 | </v>
      </c>
      <c r="L323" t="str">
        <v xml:space="preserve">0 | </v>
      </c>
      <c r="M323" t="str">
        <v xml:space="preserve">0 | </v>
      </c>
      <c r="N323" t="str">
        <v xml:space="preserve">0 | </v>
      </c>
      <c r="O323" t="str">
        <v xml:space="preserve">0 | </v>
      </c>
      <c r="P323" t="str">
        <v xml:space="preserve">0 | </v>
      </c>
      <c r="Q323" t="str">
        <v xml:space="preserve">0 | </v>
      </c>
      <c r="R323" t="str">
        <v xml:space="preserve">0 | </v>
      </c>
      <c r="S323" t="str">
        <v xml:space="preserve">0 | </v>
      </c>
      <c r="T323" t="str">
        <v xml:space="preserve">0 | </v>
      </c>
      <c r="U323" t="str">
        <v xml:space="preserve">0 | </v>
      </c>
      <c r="V323" t="str">
        <v xml:space="preserve">0 | </v>
      </c>
      <c r="W323" t="str">
        <v xml:space="preserve">0 | </v>
      </c>
      <c r="X323" t="str">
        <v xml:space="preserve">0 | </v>
      </c>
      <c r="Y323" t="str">
        <v xml:space="preserve">0 | </v>
      </c>
      <c r="Z323" t="str">
        <v xml:space="preserve">0 | </v>
      </c>
      <c r="AA323" t="str">
        <v xml:space="preserve">0 | </v>
      </c>
      <c r="AB323" t="str">
        <v xml:space="preserve">0 | </v>
      </c>
      <c r="AC323" t="str">
        <v xml:space="preserve">0 | </v>
      </c>
      <c r="AD323" t="str">
        <v xml:space="preserve">0 | </v>
      </c>
      <c r="AE323" t="str">
        <v xml:space="preserve">0 | </v>
      </c>
      <c r="AF323" t="str">
        <v xml:space="preserve">0 | </v>
      </c>
      <c r="AG323" t="str">
        <v xml:space="preserve">0 | </v>
      </c>
      <c r="AH323" t="str">
        <v xml:space="preserve">0 | </v>
      </c>
      <c r="AI323" t="str">
        <v xml:space="preserve">0 | </v>
      </c>
      <c r="AJ323" t="str">
        <v xml:space="preserve">0 | </v>
      </c>
      <c r="AK323" t="str">
        <v xml:space="preserve">0 | </v>
      </c>
      <c r="AL323" t="str">
        <v xml:space="preserve">0 | </v>
      </c>
      <c r="AM323" t="str">
        <v xml:space="preserve">0 | </v>
      </c>
      <c r="AN323" t="str">
        <v xml:space="preserve">0 | </v>
      </c>
      <c r="AO323" t="str">
        <v xml:space="preserve">0 | </v>
      </c>
      <c r="AP323" t="str">
        <v xml:space="preserve">0 | </v>
      </c>
      <c r="AQ323" t="str">
        <v xml:space="preserve">0 | </v>
      </c>
      <c r="AR323" t="str">
        <v xml:space="preserve">0 | </v>
      </c>
      <c r="AS323" t="str">
        <v xml:space="preserve">0 | </v>
      </c>
      <c r="AT323" t="str">
        <v xml:space="preserve">0 | </v>
      </c>
      <c r="AU323" t="str">
        <v xml:space="preserve">0 | </v>
      </c>
      <c r="AV323" t="str">
        <v xml:space="preserve">0 | </v>
      </c>
      <c r="AW323" t="str">
        <v xml:space="preserve">0 | </v>
      </c>
      <c r="AX323" t="str">
        <v xml:space="preserve">0 | </v>
      </c>
      <c r="AY323" t="str">
        <v xml:space="preserve">0 | </v>
      </c>
      <c r="AZ323" t="str">
        <v xml:space="preserve">0 | </v>
      </c>
      <c r="BA323" t="str">
        <v xml:space="preserve">0 | </v>
      </c>
      <c r="BB323" t="str">
        <v xml:space="preserve">0 | </v>
      </c>
      <c r="BC323" t="str">
        <v xml:space="preserve">0 | </v>
      </c>
      <c r="BD323" t="str">
        <v xml:space="preserve">0 | </v>
      </c>
      <c r="BE323" t="str">
        <v xml:space="preserve">0 | </v>
      </c>
      <c r="BF323" t="str">
        <v xml:space="preserve">0 | </v>
      </c>
      <c r="BG323" t="str">
        <v xml:space="preserve">0 | </v>
      </c>
      <c r="BH323" t="str">
        <v xml:space="preserve">0 | </v>
      </c>
      <c r="BI323" t="str">
        <v xml:space="preserve">0 | </v>
      </c>
      <c r="BJ323" t="str">
        <v xml:space="preserve">0 | </v>
      </c>
      <c r="BK323" t="str">
        <v xml:space="preserve">0 | </v>
      </c>
      <c r="BL323" t="str">
        <v xml:space="preserve">0 | </v>
      </c>
      <c r="BM323" t="str">
        <v xml:space="preserve">0 | </v>
      </c>
      <c r="BN323" t="str">
        <v xml:space="preserve">0 | </v>
      </c>
      <c r="BO323" t="str">
        <v xml:space="preserve">0 | </v>
      </c>
      <c r="BP323" t="str">
        <v xml:space="preserve">0 | </v>
      </c>
      <c r="BQ323" t="str">
        <v xml:space="preserve">0 | </v>
      </c>
      <c r="BR323" t="str">
        <v xml:space="preserve">0 | </v>
      </c>
      <c r="BS323" t="str">
        <v xml:space="preserve">0 | </v>
      </c>
      <c r="BT323" t="str">
        <v xml:space="preserve">0 | </v>
      </c>
      <c r="BU323" t="str">
        <v xml:space="preserve">0 | </v>
      </c>
      <c r="BV323" t="str">
        <v xml:space="preserve">0 | </v>
      </c>
      <c r="BW323" t="str">
        <v xml:space="preserve">0 | </v>
      </c>
      <c r="BX323" t="str">
        <v xml:space="preserve">0 | </v>
      </c>
      <c r="BY323" t="str">
        <v xml:space="preserve">0 | </v>
      </c>
      <c r="BZ323" t="str">
        <v xml:space="preserve">0 | </v>
      </c>
      <c r="CA323" t="str">
        <v xml:space="preserve">0 | </v>
      </c>
      <c r="CB323" t="str">
        <v xml:space="preserve">0 | </v>
      </c>
      <c r="CC323" t="str">
        <v xml:space="preserve">0 | </v>
      </c>
      <c r="CD323" t="str">
        <v xml:space="preserve">0 | </v>
      </c>
      <c r="CE323" t="str">
        <v xml:space="preserve">0 | </v>
      </c>
      <c r="CF323" t="str">
        <v xml:space="preserve">0 | </v>
      </c>
      <c r="CG323" t="str">
        <v xml:space="preserve">0 | </v>
      </c>
      <c r="CH323" t="str">
        <v xml:space="preserve">0 | </v>
      </c>
      <c r="CI323" t="str">
        <v xml:space="preserve">0 | </v>
      </c>
      <c r="CJ323" t="str">
        <v xml:space="preserve">0 | </v>
      </c>
      <c r="CK323" t="str">
        <v xml:space="preserve">0 | </v>
      </c>
      <c r="CL323" t="str">
        <v xml:space="preserve">0 | </v>
      </c>
      <c r="CM323" t="str">
        <v xml:space="preserve">0 | </v>
      </c>
      <c r="CN323" t="str">
        <v xml:space="preserve">0 | </v>
      </c>
      <c r="CO323" t="str">
        <v xml:space="preserve">0 | </v>
      </c>
      <c r="CP323" t="str">
        <v xml:space="preserve">0 | </v>
      </c>
      <c r="CQ323" t="str">
        <v xml:space="preserve">0 | </v>
      </c>
      <c r="CR323" t="str">
        <v xml:space="preserve">0 | </v>
      </c>
      <c r="CS323" t="str">
        <v xml:space="preserve">0 | </v>
      </c>
      <c r="CT323" t="str">
        <v xml:space="preserve">0 | </v>
      </c>
      <c r="CU323" t="str">
        <v xml:space="preserve">0 | </v>
      </c>
      <c r="CV323" t="str">
        <v xml:space="preserve">0 | </v>
      </c>
      <c r="CW323" t="str">
        <v xml:space="preserve">0 | </v>
      </c>
      <c r="CX323" t="str">
        <v xml:space="preserve">0 | </v>
      </c>
      <c r="DQ323" cm="1">
        <f t="array" ref="DQ323:HM323">TRANSPOSE(_xlfn._xlws.SORT(_xlfn._xlws.FILTER(initialConditions[initial_conditions_level],initialConditions[experiment_ID]=A323)))</f>
        <v>0</v>
      </c>
      <c r="DR323">
        <v>0</v>
      </c>
      <c r="DS323">
        <v>0</v>
      </c>
      <c r="DT323">
        <v>0</v>
      </c>
      <c r="DU323">
        <v>0</v>
      </c>
      <c r="DV323">
        <v>0</v>
      </c>
      <c r="DW323">
        <v>0</v>
      </c>
      <c r="DX323">
        <v>0</v>
      </c>
      <c r="DY323">
        <v>0</v>
      </c>
      <c r="DZ323">
        <v>0</v>
      </c>
      <c r="EA323">
        <v>0</v>
      </c>
      <c r="EB323">
        <v>0</v>
      </c>
      <c r="EC323">
        <v>0</v>
      </c>
      <c r="ED323">
        <v>0</v>
      </c>
      <c r="EE323">
        <v>0</v>
      </c>
      <c r="EF323">
        <v>0</v>
      </c>
      <c r="EG323">
        <v>0</v>
      </c>
      <c r="EH323">
        <v>0</v>
      </c>
      <c r="EI323">
        <v>0</v>
      </c>
      <c r="EJ323">
        <v>0</v>
      </c>
      <c r="EK323">
        <v>0</v>
      </c>
      <c r="EL323">
        <v>0</v>
      </c>
      <c r="EM323">
        <v>0</v>
      </c>
      <c r="EN323">
        <v>0</v>
      </c>
      <c r="EO323">
        <v>0</v>
      </c>
      <c r="EP323">
        <v>0</v>
      </c>
      <c r="EQ323">
        <v>0</v>
      </c>
      <c r="ER323">
        <v>0</v>
      </c>
      <c r="ES323">
        <v>0</v>
      </c>
      <c r="ET323">
        <v>0</v>
      </c>
      <c r="EU323">
        <v>0</v>
      </c>
      <c r="EV323">
        <v>0</v>
      </c>
      <c r="EW323">
        <v>0</v>
      </c>
      <c r="EX323">
        <v>0</v>
      </c>
      <c r="EY323">
        <v>0</v>
      </c>
      <c r="EZ323">
        <v>0</v>
      </c>
      <c r="FA323">
        <v>0</v>
      </c>
      <c r="FB323">
        <v>0</v>
      </c>
      <c r="FC323">
        <v>0</v>
      </c>
      <c r="FD323">
        <v>0</v>
      </c>
      <c r="FE323">
        <v>0</v>
      </c>
      <c r="FF323">
        <v>0</v>
      </c>
      <c r="FG323">
        <v>0</v>
      </c>
      <c r="FH323">
        <v>0</v>
      </c>
      <c r="FI323">
        <v>0</v>
      </c>
      <c r="FJ323">
        <v>0</v>
      </c>
      <c r="FK323">
        <v>0</v>
      </c>
      <c r="FL323">
        <v>0</v>
      </c>
      <c r="FM323">
        <v>0</v>
      </c>
      <c r="FN323">
        <v>0</v>
      </c>
      <c r="FO323">
        <v>0</v>
      </c>
      <c r="FP323">
        <v>0</v>
      </c>
      <c r="FQ323">
        <v>0</v>
      </c>
      <c r="FR323">
        <v>0</v>
      </c>
      <c r="FS323">
        <v>0</v>
      </c>
      <c r="FT323">
        <v>0</v>
      </c>
      <c r="FU323">
        <v>0</v>
      </c>
      <c r="FV323">
        <v>0</v>
      </c>
      <c r="FW323">
        <v>0</v>
      </c>
      <c r="FX323">
        <v>0</v>
      </c>
      <c r="FY323">
        <v>0</v>
      </c>
      <c r="FZ323">
        <v>0</v>
      </c>
      <c r="GA323">
        <v>0</v>
      </c>
      <c r="GB323">
        <v>0</v>
      </c>
      <c r="GC323">
        <v>0</v>
      </c>
      <c r="GD323">
        <v>0</v>
      </c>
      <c r="GE323">
        <v>0</v>
      </c>
      <c r="GF323">
        <v>0</v>
      </c>
      <c r="GG323">
        <v>0</v>
      </c>
      <c r="GH323">
        <v>0</v>
      </c>
      <c r="GI323">
        <v>0</v>
      </c>
      <c r="GJ323">
        <v>0</v>
      </c>
      <c r="GK323">
        <v>0</v>
      </c>
      <c r="GL323">
        <v>0</v>
      </c>
      <c r="GM323">
        <v>0</v>
      </c>
      <c r="GN323">
        <v>0</v>
      </c>
      <c r="GO323">
        <v>0</v>
      </c>
      <c r="GP323">
        <v>0</v>
      </c>
      <c r="GQ323">
        <v>0</v>
      </c>
      <c r="GR323">
        <v>0</v>
      </c>
      <c r="GS323">
        <v>0</v>
      </c>
      <c r="GT323">
        <v>0</v>
      </c>
      <c r="GU323">
        <v>0</v>
      </c>
      <c r="GV323">
        <v>0</v>
      </c>
      <c r="GW323">
        <v>0</v>
      </c>
      <c r="GX323">
        <v>0</v>
      </c>
      <c r="GY323">
        <v>0</v>
      </c>
      <c r="GZ323">
        <v>0</v>
      </c>
      <c r="HA323">
        <v>0</v>
      </c>
      <c r="HB323">
        <v>0</v>
      </c>
      <c r="HC323">
        <v>0</v>
      </c>
      <c r="HD323">
        <v>0</v>
      </c>
      <c r="HE323">
        <v>0</v>
      </c>
      <c r="HF323">
        <v>0</v>
      </c>
      <c r="HG323">
        <v>0</v>
      </c>
      <c r="HH323">
        <v>0</v>
      </c>
      <c r="HI323">
        <v>0</v>
      </c>
      <c r="HJ323">
        <v>0</v>
      </c>
      <c r="HK323">
        <v>0</v>
      </c>
      <c r="HL323">
        <v>0</v>
      </c>
      <c r="HM323" t="str">
        <v/>
      </c>
    </row>
    <row r="324" spans="2:221" x14ac:dyDescent="0.35">
      <c r="B324" t="str" cm="1">
        <f t="array" ref="B324:CX324">TRANSPOSE(_xlfn._xlws.SORT(_xlfn._xlws.FILTER(initialConditions[initial_conditions_level]&amp;" | "&amp;initialConditions[initial_conditions_name],initialConditions[experiment_ID]=A324)))</f>
        <v xml:space="preserve"> | </v>
      </c>
      <c r="C324" t="str">
        <v xml:space="preserve">0 | </v>
      </c>
      <c r="D324" t="str">
        <v xml:space="preserve">0 | </v>
      </c>
      <c r="E324" t="str">
        <v xml:space="preserve">0 | </v>
      </c>
      <c r="F324" t="str">
        <v xml:space="preserve">0 | </v>
      </c>
      <c r="G324" t="str">
        <v xml:space="preserve">0 | </v>
      </c>
      <c r="H324" t="str">
        <v xml:space="preserve">0 | </v>
      </c>
      <c r="I324" t="str">
        <v xml:space="preserve">0 | </v>
      </c>
      <c r="J324" t="str">
        <v xml:space="preserve">0 | </v>
      </c>
      <c r="K324" t="str">
        <v xml:space="preserve">0 | </v>
      </c>
      <c r="L324" t="str">
        <v xml:space="preserve">0 | </v>
      </c>
      <c r="M324" t="str">
        <v xml:space="preserve">0 | </v>
      </c>
      <c r="N324" t="str">
        <v xml:space="preserve">0 | </v>
      </c>
      <c r="O324" t="str">
        <v xml:space="preserve">0 | </v>
      </c>
      <c r="P324" t="str">
        <v xml:space="preserve">0 | </v>
      </c>
      <c r="Q324" t="str">
        <v xml:space="preserve">0 | </v>
      </c>
      <c r="R324" t="str">
        <v xml:space="preserve">0 | </v>
      </c>
      <c r="S324" t="str">
        <v xml:space="preserve">0 | </v>
      </c>
      <c r="T324" t="str">
        <v xml:space="preserve">0 | </v>
      </c>
      <c r="U324" t="str">
        <v xml:space="preserve">0 | </v>
      </c>
      <c r="V324" t="str">
        <v xml:space="preserve">0 | </v>
      </c>
      <c r="W324" t="str">
        <v xml:space="preserve">0 | </v>
      </c>
      <c r="X324" t="str">
        <v xml:space="preserve">0 | </v>
      </c>
      <c r="Y324" t="str">
        <v xml:space="preserve">0 | </v>
      </c>
      <c r="Z324" t="str">
        <v xml:space="preserve">0 | </v>
      </c>
      <c r="AA324" t="str">
        <v xml:space="preserve">0 | </v>
      </c>
      <c r="AB324" t="str">
        <v xml:space="preserve">0 | </v>
      </c>
      <c r="AC324" t="str">
        <v xml:space="preserve">0 | </v>
      </c>
      <c r="AD324" t="str">
        <v xml:space="preserve">0 | </v>
      </c>
      <c r="AE324" t="str">
        <v xml:space="preserve">0 | </v>
      </c>
      <c r="AF324" t="str">
        <v xml:space="preserve">0 | </v>
      </c>
      <c r="AG324" t="str">
        <v xml:space="preserve">0 | </v>
      </c>
      <c r="AH324" t="str">
        <v xml:space="preserve">0 | </v>
      </c>
      <c r="AI324" t="str">
        <v xml:space="preserve">0 | </v>
      </c>
      <c r="AJ324" t="str">
        <v xml:space="preserve">0 | </v>
      </c>
      <c r="AK324" t="str">
        <v xml:space="preserve">0 | </v>
      </c>
      <c r="AL324" t="str">
        <v xml:space="preserve">0 | </v>
      </c>
      <c r="AM324" t="str">
        <v xml:space="preserve">0 | </v>
      </c>
      <c r="AN324" t="str">
        <v xml:space="preserve">0 | </v>
      </c>
      <c r="AO324" t="str">
        <v xml:space="preserve">0 | </v>
      </c>
      <c r="AP324" t="str">
        <v xml:space="preserve">0 | </v>
      </c>
      <c r="AQ324" t="str">
        <v xml:space="preserve">0 | </v>
      </c>
      <c r="AR324" t="str">
        <v xml:space="preserve">0 | </v>
      </c>
      <c r="AS324" t="str">
        <v xml:space="preserve">0 | </v>
      </c>
      <c r="AT324" t="str">
        <v xml:space="preserve">0 | </v>
      </c>
      <c r="AU324" t="str">
        <v xml:space="preserve">0 | </v>
      </c>
      <c r="AV324" t="str">
        <v xml:space="preserve">0 | </v>
      </c>
      <c r="AW324" t="str">
        <v xml:space="preserve">0 | </v>
      </c>
      <c r="AX324" t="str">
        <v xml:space="preserve">0 | </v>
      </c>
      <c r="AY324" t="str">
        <v xml:space="preserve">0 | </v>
      </c>
      <c r="AZ324" t="str">
        <v xml:space="preserve">0 | </v>
      </c>
      <c r="BA324" t="str">
        <v xml:space="preserve">0 | </v>
      </c>
      <c r="BB324" t="str">
        <v xml:space="preserve">0 | </v>
      </c>
      <c r="BC324" t="str">
        <v xml:space="preserve">0 | </v>
      </c>
      <c r="BD324" t="str">
        <v xml:space="preserve">0 | </v>
      </c>
      <c r="BE324" t="str">
        <v xml:space="preserve">0 | </v>
      </c>
      <c r="BF324" t="str">
        <v xml:space="preserve">0 | </v>
      </c>
      <c r="BG324" t="str">
        <v xml:space="preserve">0 | </v>
      </c>
      <c r="BH324" t="str">
        <v xml:space="preserve">0 | </v>
      </c>
      <c r="BI324" t="str">
        <v xml:space="preserve">0 | </v>
      </c>
      <c r="BJ324" t="str">
        <v xml:space="preserve">0 | </v>
      </c>
      <c r="BK324" t="str">
        <v xml:space="preserve">0 | </v>
      </c>
      <c r="BL324" t="str">
        <v xml:space="preserve">0 | </v>
      </c>
      <c r="BM324" t="str">
        <v xml:space="preserve">0 | </v>
      </c>
      <c r="BN324" t="str">
        <v xml:space="preserve">0 | </v>
      </c>
      <c r="BO324" t="str">
        <v xml:space="preserve">0 | </v>
      </c>
      <c r="BP324" t="str">
        <v xml:space="preserve">0 | </v>
      </c>
      <c r="BQ324" t="str">
        <v xml:space="preserve">0 | </v>
      </c>
      <c r="BR324" t="str">
        <v xml:space="preserve">0 | </v>
      </c>
      <c r="BS324" t="str">
        <v xml:space="preserve">0 | </v>
      </c>
      <c r="BT324" t="str">
        <v xml:space="preserve">0 | </v>
      </c>
      <c r="BU324" t="str">
        <v xml:space="preserve">0 | </v>
      </c>
      <c r="BV324" t="str">
        <v xml:space="preserve">0 | </v>
      </c>
      <c r="BW324" t="str">
        <v xml:space="preserve">0 | </v>
      </c>
      <c r="BX324" t="str">
        <v xml:space="preserve">0 | </v>
      </c>
      <c r="BY324" t="str">
        <v xml:space="preserve">0 | </v>
      </c>
      <c r="BZ324" t="str">
        <v xml:space="preserve">0 | </v>
      </c>
      <c r="CA324" t="str">
        <v xml:space="preserve">0 | </v>
      </c>
      <c r="CB324" t="str">
        <v xml:space="preserve">0 | </v>
      </c>
      <c r="CC324" t="str">
        <v xml:space="preserve">0 | </v>
      </c>
      <c r="CD324" t="str">
        <v xml:space="preserve">0 | </v>
      </c>
      <c r="CE324" t="str">
        <v xml:space="preserve">0 | </v>
      </c>
      <c r="CF324" t="str">
        <v xml:space="preserve">0 | </v>
      </c>
      <c r="CG324" t="str">
        <v xml:space="preserve">0 | </v>
      </c>
      <c r="CH324" t="str">
        <v xml:space="preserve">0 | </v>
      </c>
      <c r="CI324" t="str">
        <v xml:space="preserve">0 | </v>
      </c>
      <c r="CJ324" t="str">
        <v xml:space="preserve">0 | </v>
      </c>
      <c r="CK324" t="str">
        <v xml:space="preserve">0 | </v>
      </c>
      <c r="CL324" t="str">
        <v xml:space="preserve">0 | </v>
      </c>
      <c r="CM324" t="str">
        <v xml:space="preserve">0 | </v>
      </c>
      <c r="CN324" t="str">
        <v xml:space="preserve">0 | </v>
      </c>
      <c r="CO324" t="str">
        <v xml:space="preserve">0 | </v>
      </c>
      <c r="CP324" t="str">
        <v xml:space="preserve">0 | </v>
      </c>
      <c r="CQ324" t="str">
        <v xml:space="preserve">0 | </v>
      </c>
      <c r="CR324" t="str">
        <v xml:space="preserve">0 | </v>
      </c>
      <c r="CS324" t="str">
        <v xml:space="preserve">0 | </v>
      </c>
      <c r="CT324" t="str">
        <v xml:space="preserve">0 | </v>
      </c>
      <c r="CU324" t="str">
        <v xml:space="preserve">0 | </v>
      </c>
      <c r="CV324" t="str">
        <v xml:space="preserve">0 | </v>
      </c>
      <c r="CW324" t="str">
        <v xml:space="preserve">0 | </v>
      </c>
      <c r="CX324" t="str">
        <v xml:space="preserve">0 | </v>
      </c>
      <c r="DQ324" cm="1">
        <f t="array" ref="DQ324:HM324">TRANSPOSE(_xlfn._xlws.SORT(_xlfn._xlws.FILTER(initialConditions[initial_conditions_level],initialConditions[experiment_ID]=A324)))</f>
        <v>0</v>
      </c>
      <c r="DR324">
        <v>0</v>
      </c>
      <c r="DS324">
        <v>0</v>
      </c>
      <c r="DT324">
        <v>0</v>
      </c>
      <c r="DU324">
        <v>0</v>
      </c>
      <c r="DV324">
        <v>0</v>
      </c>
      <c r="DW324">
        <v>0</v>
      </c>
      <c r="DX324">
        <v>0</v>
      </c>
      <c r="DY324">
        <v>0</v>
      </c>
      <c r="DZ324">
        <v>0</v>
      </c>
      <c r="EA324">
        <v>0</v>
      </c>
      <c r="EB324">
        <v>0</v>
      </c>
      <c r="EC324">
        <v>0</v>
      </c>
      <c r="ED324">
        <v>0</v>
      </c>
      <c r="EE324">
        <v>0</v>
      </c>
      <c r="EF324">
        <v>0</v>
      </c>
      <c r="EG324">
        <v>0</v>
      </c>
      <c r="EH324">
        <v>0</v>
      </c>
      <c r="EI324">
        <v>0</v>
      </c>
      <c r="EJ324">
        <v>0</v>
      </c>
      <c r="EK324">
        <v>0</v>
      </c>
      <c r="EL324">
        <v>0</v>
      </c>
      <c r="EM324">
        <v>0</v>
      </c>
      <c r="EN324">
        <v>0</v>
      </c>
      <c r="EO324">
        <v>0</v>
      </c>
      <c r="EP324">
        <v>0</v>
      </c>
      <c r="EQ324">
        <v>0</v>
      </c>
      <c r="ER324">
        <v>0</v>
      </c>
      <c r="ES324">
        <v>0</v>
      </c>
      <c r="ET324">
        <v>0</v>
      </c>
      <c r="EU324">
        <v>0</v>
      </c>
      <c r="EV324">
        <v>0</v>
      </c>
      <c r="EW324">
        <v>0</v>
      </c>
      <c r="EX324">
        <v>0</v>
      </c>
      <c r="EY324">
        <v>0</v>
      </c>
      <c r="EZ324">
        <v>0</v>
      </c>
      <c r="FA324">
        <v>0</v>
      </c>
      <c r="FB324">
        <v>0</v>
      </c>
      <c r="FC324">
        <v>0</v>
      </c>
      <c r="FD324">
        <v>0</v>
      </c>
      <c r="FE324">
        <v>0</v>
      </c>
      <c r="FF324">
        <v>0</v>
      </c>
      <c r="FG324">
        <v>0</v>
      </c>
      <c r="FH324">
        <v>0</v>
      </c>
      <c r="FI324">
        <v>0</v>
      </c>
      <c r="FJ324">
        <v>0</v>
      </c>
      <c r="FK324">
        <v>0</v>
      </c>
      <c r="FL324">
        <v>0</v>
      </c>
      <c r="FM324">
        <v>0</v>
      </c>
      <c r="FN324">
        <v>0</v>
      </c>
      <c r="FO324">
        <v>0</v>
      </c>
      <c r="FP324">
        <v>0</v>
      </c>
      <c r="FQ324">
        <v>0</v>
      </c>
      <c r="FR324">
        <v>0</v>
      </c>
      <c r="FS324">
        <v>0</v>
      </c>
      <c r="FT324">
        <v>0</v>
      </c>
      <c r="FU324">
        <v>0</v>
      </c>
      <c r="FV324">
        <v>0</v>
      </c>
      <c r="FW324">
        <v>0</v>
      </c>
      <c r="FX324">
        <v>0</v>
      </c>
      <c r="FY324">
        <v>0</v>
      </c>
      <c r="FZ324">
        <v>0</v>
      </c>
      <c r="GA324">
        <v>0</v>
      </c>
      <c r="GB324">
        <v>0</v>
      </c>
      <c r="GC324">
        <v>0</v>
      </c>
      <c r="GD324">
        <v>0</v>
      </c>
      <c r="GE324">
        <v>0</v>
      </c>
      <c r="GF324">
        <v>0</v>
      </c>
      <c r="GG324">
        <v>0</v>
      </c>
      <c r="GH324">
        <v>0</v>
      </c>
      <c r="GI324">
        <v>0</v>
      </c>
      <c r="GJ324">
        <v>0</v>
      </c>
      <c r="GK324">
        <v>0</v>
      </c>
      <c r="GL324">
        <v>0</v>
      </c>
      <c r="GM324">
        <v>0</v>
      </c>
      <c r="GN324">
        <v>0</v>
      </c>
      <c r="GO324">
        <v>0</v>
      </c>
      <c r="GP324">
        <v>0</v>
      </c>
      <c r="GQ324">
        <v>0</v>
      </c>
      <c r="GR324">
        <v>0</v>
      </c>
      <c r="GS324">
        <v>0</v>
      </c>
      <c r="GT324">
        <v>0</v>
      </c>
      <c r="GU324">
        <v>0</v>
      </c>
      <c r="GV324">
        <v>0</v>
      </c>
      <c r="GW324">
        <v>0</v>
      </c>
      <c r="GX324">
        <v>0</v>
      </c>
      <c r="GY324">
        <v>0</v>
      </c>
      <c r="GZ324">
        <v>0</v>
      </c>
      <c r="HA324">
        <v>0</v>
      </c>
      <c r="HB324">
        <v>0</v>
      </c>
      <c r="HC324">
        <v>0</v>
      </c>
      <c r="HD324">
        <v>0</v>
      </c>
      <c r="HE324">
        <v>0</v>
      </c>
      <c r="HF324">
        <v>0</v>
      </c>
      <c r="HG324">
        <v>0</v>
      </c>
      <c r="HH324">
        <v>0</v>
      </c>
      <c r="HI324">
        <v>0</v>
      </c>
      <c r="HJ324">
        <v>0</v>
      </c>
      <c r="HK324">
        <v>0</v>
      </c>
      <c r="HL324">
        <v>0</v>
      </c>
      <c r="HM324" t="str">
        <v/>
      </c>
    </row>
    <row r="325" spans="2:221" x14ac:dyDescent="0.35">
      <c r="B325" t="str" cm="1">
        <f t="array" ref="B325:CX325">TRANSPOSE(_xlfn._xlws.SORT(_xlfn._xlws.FILTER(initialConditions[initial_conditions_level]&amp;" | "&amp;initialConditions[initial_conditions_name],initialConditions[experiment_ID]=A325)))</f>
        <v xml:space="preserve"> | </v>
      </c>
      <c r="C325" t="str">
        <v xml:space="preserve">0 | </v>
      </c>
      <c r="D325" t="str">
        <v xml:space="preserve">0 | </v>
      </c>
      <c r="E325" t="str">
        <v xml:space="preserve">0 | </v>
      </c>
      <c r="F325" t="str">
        <v xml:space="preserve">0 | </v>
      </c>
      <c r="G325" t="str">
        <v xml:space="preserve">0 | </v>
      </c>
      <c r="H325" t="str">
        <v xml:space="preserve">0 | </v>
      </c>
      <c r="I325" t="str">
        <v xml:space="preserve">0 | </v>
      </c>
      <c r="J325" t="str">
        <v xml:space="preserve">0 | </v>
      </c>
      <c r="K325" t="str">
        <v xml:space="preserve">0 | </v>
      </c>
      <c r="L325" t="str">
        <v xml:space="preserve">0 | </v>
      </c>
      <c r="M325" t="str">
        <v xml:space="preserve">0 | </v>
      </c>
      <c r="N325" t="str">
        <v xml:space="preserve">0 | </v>
      </c>
      <c r="O325" t="str">
        <v xml:space="preserve">0 | </v>
      </c>
      <c r="P325" t="str">
        <v xml:space="preserve">0 | </v>
      </c>
      <c r="Q325" t="str">
        <v xml:space="preserve">0 | </v>
      </c>
      <c r="R325" t="str">
        <v xml:space="preserve">0 | </v>
      </c>
      <c r="S325" t="str">
        <v xml:space="preserve">0 | </v>
      </c>
      <c r="T325" t="str">
        <v xml:space="preserve">0 | </v>
      </c>
      <c r="U325" t="str">
        <v xml:space="preserve">0 | </v>
      </c>
      <c r="V325" t="str">
        <v xml:space="preserve">0 | </v>
      </c>
      <c r="W325" t="str">
        <v xml:space="preserve">0 | </v>
      </c>
      <c r="X325" t="str">
        <v xml:space="preserve">0 | </v>
      </c>
      <c r="Y325" t="str">
        <v xml:space="preserve">0 | </v>
      </c>
      <c r="Z325" t="str">
        <v xml:space="preserve">0 | </v>
      </c>
      <c r="AA325" t="str">
        <v xml:space="preserve">0 | </v>
      </c>
      <c r="AB325" t="str">
        <v xml:space="preserve">0 | </v>
      </c>
      <c r="AC325" t="str">
        <v xml:space="preserve">0 | </v>
      </c>
      <c r="AD325" t="str">
        <v xml:space="preserve">0 | </v>
      </c>
      <c r="AE325" t="str">
        <v xml:space="preserve">0 | </v>
      </c>
      <c r="AF325" t="str">
        <v xml:space="preserve">0 | </v>
      </c>
      <c r="AG325" t="str">
        <v xml:space="preserve">0 | </v>
      </c>
      <c r="AH325" t="str">
        <v xml:space="preserve">0 | </v>
      </c>
      <c r="AI325" t="str">
        <v xml:space="preserve">0 | </v>
      </c>
      <c r="AJ325" t="str">
        <v xml:space="preserve">0 | </v>
      </c>
      <c r="AK325" t="str">
        <v xml:space="preserve">0 | </v>
      </c>
      <c r="AL325" t="str">
        <v xml:space="preserve">0 | </v>
      </c>
      <c r="AM325" t="str">
        <v xml:space="preserve">0 | </v>
      </c>
      <c r="AN325" t="str">
        <v xml:space="preserve">0 | </v>
      </c>
      <c r="AO325" t="str">
        <v xml:space="preserve">0 | </v>
      </c>
      <c r="AP325" t="str">
        <v xml:space="preserve">0 | </v>
      </c>
      <c r="AQ325" t="str">
        <v xml:space="preserve">0 | </v>
      </c>
      <c r="AR325" t="str">
        <v xml:space="preserve">0 | </v>
      </c>
      <c r="AS325" t="str">
        <v xml:space="preserve">0 | </v>
      </c>
      <c r="AT325" t="str">
        <v xml:space="preserve">0 | </v>
      </c>
      <c r="AU325" t="str">
        <v xml:space="preserve">0 | </v>
      </c>
      <c r="AV325" t="str">
        <v xml:space="preserve">0 | </v>
      </c>
      <c r="AW325" t="str">
        <v xml:space="preserve">0 | </v>
      </c>
      <c r="AX325" t="str">
        <v xml:space="preserve">0 | </v>
      </c>
      <c r="AY325" t="str">
        <v xml:space="preserve">0 | </v>
      </c>
      <c r="AZ325" t="str">
        <v xml:space="preserve">0 | </v>
      </c>
      <c r="BA325" t="str">
        <v xml:space="preserve">0 | </v>
      </c>
      <c r="BB325" t="str">
        <v xml:space="preserve">0 | </v>
      </c>
      <c r="BC325" t="str">
        <v xml:space="preserve">0 | </v>
      </c>
      <c r="BD325" t="str">
        <v xml:space="preserve">0 | </v>
      </c>
      <c r="BE325" t="str">
        <v xml:space="preserve">0 | </v>
      </c>
      <c r="BF325" t="str">
        <v xml:space="preserve">0 | </v>
      </c>
      <c r="BG325" t="str">
        <v xml:space="preserve">0 | </v>
      </c>
      <c r="BH325" t="str">
        <v xml:space="preserve">0 | </v>
      </c>
      <c r="BI325" t="str">
        <v xml:space="preserve">0 | </v>
      </c>
      <c r="BJ325" t="str">
        <v xml:space="preserve">0 | </v>
      </c>
      <c r="BK325" t="str">
        <v xml:space="preserve">0 | </v>
      </c>
      <c r="BL325" t="str">
        <v xml:space="preserve">0 | </v>
      </c>
      <c r="BM325" t="str">
        <v xml:space="preserve">0 | </v>
      </c>
      <c r="BN325" t="str">
        <v xml:space="preserve">0 | </v>
      </c>
      <c r="BO325" t="str">
        <v xml:space="preserve">0 | </v>
      </c>
      <c r="BP325" t="str">
        <v xml:space="preserve">0 | </v>
      </c>
      <c r="BQ325" t="str">
        <v xml:space="preserve">0 | </v>
      </c>
      <c r="BR325" t="str">
        <v xml:space="preserve">0 | </v>
      </c>
      <c r="BS325" t="str">
        <v xml:space="preserve">0 | </v>
      </c>
      <c r="BT325" t="str">
        <v xml:space="preserve">0 | </v>
      </c>
      <c r="BU325" t="str">
        <v xml:space="preserve">0 | </v>
      </c>
      <c r="BV325" t="str">
        <v xml:space="preserve">0 | </v>
      </c>
      <c r="BW325" t="str">
        <v xml:space="preserve">0 | </v>
      </c>
      <c r="BX325" t="str">
        <v xml:space="preserve">0 | </v>
      </c>
      <c r="BY325" t="str">
        <v xml:space="preserve">0 | </v>
      </c>
      <c r="BZ325" t="str">
        <v xml:space="preserve">0 | </v>
      </c>
      <c r="CA325" t="str">
        <v xml:space="preserve">0 | </v>
      </c>
      <c r="CB325" t="str">
        <v xml:space="preserve">0 | </v>
      </c>
      <c r="CC325" t="str">
        <v xml:space="preserve">0 | </v>
      </c>
      <c r="CD325" t="str">
        <v xml:space="preserve">0 | </v>
      </c>
      <c r="CE325" t="str">
        <v xml:space="preserve">0 | </v>
      </c>
      <c r="CF325" t="str">
        <v xml:space="preserve">0 | </v>
      </c>
      <c r="CG325" t="str">
        <v xml:space="preserve">0 | </v>
      </c>
      <c r="CH325" t="str">
        <v xml:space="preserve">0 | </v>
      </c>
      <c r="CI325" t="str">
        <v xml:space="preserve">0 | </v>
      </c>
      <c r="CJ325" t="str">
        <v xml:space="preserve">0 | </v>
      </c>
      <c r="CK325" t="str">
        <v xml:space="preserve">0 | </v>
      </c>
      <c r="CL325" t="str">
        <v xml:space="preserve">0 | </v>
      </c>
      <c r="CM325" t="str">
        <v xml:space="preserve">0 | </v>
      </c>
      <c r="CN325" t="str">
        <v xml:space="preserve">0 | </v>
      </c>
      <c r="CO325" t="str">
        <v xml:space="preserve">0 | </v>
      </c>
      <c r="CP325" t="str">
        <v xml:space="preserve">0 | </v>
      </c>
      <c r="CQ325" t="str">
        <v xml:space="preserve">0 | </v>
      </c>
      <c r="CR325" t="str">
        <v xml:space="preserve">0 | </v>
      </c>
      <c r="CS325" t="str">
        <v xml:space="preserve">0 | </v>
      </c>
      <c r="CT325" t="str">
        <v xml:space="preserve">0 | </v>
      </c>
      <c r="CU325" t="str">
        <v xml:space="preserve">0 | </v>
      </c>
      <c r="CV325" t="str">
        <v xml:space="preserve">0 | </v>
      </c>
      <c r="CW325" t="str">
        <v xml:space="preserve">0 | </v>
      </c>
      <c r="CX325" t="str">
        <v xml:space="preserve">0 | </v>
      </c>
      <c r="DQ325" cm="1">
        <f t="array" ref="DQ325:HM325">TRANSPOSE(_xlfn._xlws.SORT(_xlfn._xlws.FILTER(initialConditions[initial_conditions_level],initialConditions[experiment_ID]=A325)))</f>
        <v>0</v>
      </c>
      <c r="DR325">
        <v>0</v>
      </c>
      <c r="DS325">
        <v>0</v>
      </c>
      <c r="DT325">
        <v>0</v>
      </c>
      <c r="DU325">
        <v>0</v>
      </c>
      <c r="DV325">
        <v>0</v>
      </c>
      <c r="DW325">
        <v>0</v>
      </c>
      <c r="DX325">
        <v>0</v>
      </c>
      <c r="DY325">
        <v>0</v>
      </c>
      <c r="DZ325">
        <v>0</v>
      </c>
      <c r="EA325">
        <v>0</v>
      </c>
      <c r="EB325">
        <v>0</v>
      </c>
      <c r="EC325">
        <v>0</v>
      </c>
      <c r="ED325">
        <v>0</v>
      </c>
      <c r="EE325">
        <v>0</v>
      </c>
      <c r="EF325">
        <v>0</v>
      </c>
      <c r="EG325">
        <v>0</v>
      </c>
      <c r="EH325">
        <v>0</v>
      </c>
      <c r="EI325">
        <v>0</v>
      </c>
      <c r="EJ325">
        <v>0</v>
      </c>
      <c r="EK325">
        <v>0</v>
      </c>
      <c r="EL325">
        <v>0</v>
      </c>
      <c r="EM325">
        <v>0</v>
      </c>
      <c r="EN325">
        <v>0</v>
      </c>
      <c r="EO325">
        <v>0</v>
      </c>
      <c r="EP325">
        <v>0</v>
      </c>
      <c r="EQ325">
        <v>0</v>
      </c>
      <c r="ER325">
        <v>0</v>
      </c>
      <c r="ES325">
        <v>0</v>
      </c>
      <c r="ET325">
        <v>0</v>
      </c>
      <c r="EU325">
        <v>0</v>
      </c>
      <c r="EV325">
        <v>0</v>
      </c>
      <c r="EW325">
        <v>0</v>
      </c>
      <c r="EX325">
        <v>0</v>
      </c>
      <c r="EY325">
        <v>0</v>
      </c>
      <c r="EZ325">
        <v>0</v>
      </c>
      <c r="FA325">
        <v>0</v>
      </c>
      <c r="FB325">
        <v>0</v>
      </c>
      <c r="FC325">
        <v>0</v>
      </c>
      <c r="FD325">
        <v>0</v>
      </c>
      <c r="FE325">
        <v>0</v>
      </c>
      <c r="FF325">
        <v>0</v>
      </c>
      <c r="FG325">
        <v>0</v>
      </c>
      <c r="FH325">
        <v>0</v>
      </c>
      <c r="FI325">
        <v>0</v>
      </c>
      <c r="FJ325">
        <v>0</v>
      </c>
      <c r="FK325">
        <v>0</v>
      </c>
      <c r="FL325">
        <v>0</v>
      </c>
      <c r="FM325">
        <v>0</v>
      </c>
      <c r="FN325">
        <v>0</v>
      </c>
      <c r="FO325">
        <v>0</v>
      </c>
      <c r="FP325">
        <v>0</v>
      </c>
      <c r="FQ325">
        <v>0</v>
      </c>
      <c r="FR325">
        <v>0</v>
      </c>
      <c r="FS325">
        <v>0</v>
      </c>
      <c r="FT325">
        <v>0</v>
      </c>
      <c r="FU325">
        <v>0</v>
      </c>
      <c r="FV325">
        <v>0</v>
      </c>
      <c r="FW325">
        <v>0</v>
      </c>
      <c r="FX325">
        <v>0</v>
      </c>
      <c r="FY325">
        <v>0</v>
      </c>
      <c r="FZ325">
        <v>0</v>
      </c>
      <c r="GA325">
        <v>0</v>
      </c>
      <c r="GB325">
        <v>0</v>
      </c>
      <c r="GC325">
        <v>0</v>
      </c>
      <c r="GD325">
        <v>0</v>
      </c>
      <c r="GE325">
        <v>0</v>
      </c>
      <c r="GF325">
        <v>0</v>
      </c>
      <c r="GG325">
        <v>0</v>
      </c>
      <c r="GH325">
        <v>0</v>
      </c>
      <c r="GI325">
        <v>0</v>
      </c>
      <c r="GJ325">
        <v>0</v>
      </c>
      <c r="GK325">
        <v>0</v>
      </c>
      <c r="GL325">
        <v>0</v>
      </c>
      <c r="GM325">
        <v>0</v>
      </c>
      <c r="GN325">
        <v>0</v>
      </c>
      <c r="GO325">
        <v>0</v>
      </c>
      <c r="GP325">
        <v>0</v>
      </c>
      <c r="GQ325">
        <v>0</v>
      </c>
      <c r="GR325">
        <v>0</v>
      </c>
      <c r="GS325">
        <v>0</v>
      </c>
      <c r="GT325">
        <v>0</v>
      </c>
      <c r="GU325">
        <v>0</v>
      </c>
      <c r="GV325">
        <v>0</v>
      </c>
      <c r="GW325">
        <v>0</v>
      </c>
      <c r="GX325">
        <v>0</v>
      </c>
      <c r="GY325">
        <v>0</v>
      </c>
      <c r="GZ325">
        <v>0</v>
      </c>
      <c r="HA325">
        <v>0</v>
      </c>
      <c r="HB325">
        <v>0</v>
      </c>
      <c r="HC325">
        <v>0</v>
      </c>
      <c r="HD325">
        <v>0</v>
      </c>
      <c r="HE325">
        <v>0</v>
      </c>
      <c r="HF325">
        <v>0</v>
      </c>
      <c r="HG325">
        <v>0</v>
      </c>
      <c r="HH325">
        <v>0</v>
      </c>
      <c r="HI325">
        <v>0</v>
      </c>
      <c r="HJ325">
        <v>0</v>
      </c>
      <c r="HK325">
        <v>0</v>
      </c>
      <c r="HL325">
        <v>0</v>
      </c>
      <c r="HM325" t="str">
        <v/>
      </c>
    </row>
    <row r="326" spans="2:221" x14ac:dyDescent="0.35">
      <c r="B326" t="str" cm="1">
        <f t="array" ref="B326:CX326">TRANSPOSE(_xlfn._xlws.SORT(_xlfn._xlws.FILTER(initialConditions[initial_conditions_level]&amp;" | "&amp;initialConditions[initial_conditions_name],initialConditions[experiment_ID]=A326)))</f>
        <v xml:space="preserve"> | </v>
      </c>
      <c r="C326" t="str">
        <v xml:space="preserve">0 | </v>
      </c>
      <c r="D326" t="str">
        <v xml:space="preserve">0 | </v>
      </c>
      <c r="E326" t="str">
        <v xml:space="preserve">0 | </v>
      </c>
      <c r="F326" t="str">
        <v xml:space="preserve">0 | </v>
      </c>
      <c r="G326" t="str">
        <v xml:space="preserve">0 | </v>
      </c>
      <c r="H326" t="str">
        <v xml:space="preserve">0 | </v>
      </c>
      <c r="I326" t="str">
        <v xml:space="preserve">0 | </v>
      </c>
      <c r="J326" t="str">
        <v xml:space="preserve">0 | </v>
      </c>
      <c r="K326" t="str">
        <v xml:space="preserve">0 | </v>
      </c>
      <c r="L326" t="str">
        <v xml:space="preserve">0 | </v>
      </c>
      <c r="M326" t="str">
        <v xml:space="preserve">0 | </v>
      </c>
      <c r="N326" t="str">
        <v xml:space="preserve">0 | </v>
      </c>
      <c r="O326" t="str">
        <v xml:space="preserve">0 | </v>
      </c>
      <c r="P326" t="str">
        <v xml:space="preserve">0 | </v>
      </c>
      <c r="Q326" t="str">
        <v xml:space="preserve">0 | </v>
      </c>
      <c r="R326" t="str">
        <v xml:space="preserve">0 | </v>
      </c>
      <c r="S326" t="str">
        <v xml:space="preserve">0 | </v>
      </c>
      <c r="T326" t="str">
        <v xml:space="preserve">0 | </v>
      </c>
      <c r="U326" t="str">
        <v xml:space="preserve">0 | </v>
      </c>
      <c r="V326" t="str">
        <v xml:space="preserve">0 | </v>
      </c>
      <c r="W326" t="str">
        <v xml:space="preserve">0 | </v>
      </c>
      <c r="X326" t="str">
        <v xml:space="preserve">0 | </v>
      </c>
      <c r="Y326" t="str">
        <v xml:space="preserve">0 | </v>
      </c>
      <c r="Z326" t="str">
        <v xml:space="preserve">0 | </v>
      </c>
      <c r="AA326" t="str">
        <v xml:space="preserve">0 | </v>
      </c>
      <c r="AB326" t="str">
        <v xml:space="preserve">0 | </v>
      </c>
      <c r="AC326" t="str">
        <v xml:space="preserve">0 | </v>
      </c>
      <c r="AD326" t="str">
        <v xml:space="preserve">0 | </v>
      </c>
      <c r="AE326" t="str">
        <v xml:space="preserve">0 | </v>
      </c>
      <c r="AF326" t="str">
        <v xml:space="preserve">0 | </v>
      </c>
      <c r="AG326" t="str">
        <v xml:space="preserve">0 | </v>
      </c>
      <c r="AH326" t="str">
        <v xml:space="preserve">0 | </v>
      </c>
      <c r="AI326" t="str">
        <v xml:space="preserve">0 | </v>
      </c>
      <c r="AJ326" t="str">
        <v xml:space="preserve">0 | </v>
      </c>
      <c r="AK326" t="str">
        <v xml:space="preserve">0 | </v>
      </c>
      <c r="AL326" t="str">
        <v xml:space="preserve">0 | </v>
      </c>
      <c r="AM326" t="str">
        <v xml:space="preserve">0 | </v>
      </c>
      <c r="AN326" t="str">
        <v xml:space="preserve">0 | </v>
      </c>
      <c r="AO326" t="str">
        <v xml:space="preserve">0 | </v>
      </c>
      <c r="AP326" t="str">
        <v xml:space="preserve">0 | </v>
      </c>
      <c r="AQ326" t="str">
        <v xml:space="preserve">0 | </v>
      </c>
      <c r="AR326" t="str">
        <v xml:space="preserve">0 | </v>
      </c>
      <c r="AS326" t="str">
        <v xml:space="preserve">0 | </v>
      </c>
      <c r="AT326" t="str">
        <v xml:space="preserve">0 | </v>
      </c>
      <c r="AU326" t="str">
        <v xml:space="preserve">0 | </v>
      </c>
      <c r="AV326" t="str">
        <v xml:space="preserve">0 | </v>
      </c>
      <c r="AW326" t="str">
        <v xml:space="preserve">0 | </v>
      </c>
      <c r="AX326" t="str">
        <v xml:space="preserve">0 | </v>
      </c>
      <c r="AY326" t="str">
        <v xml:space="preserve">0 | </v>
      </c>
      <c r="AZ326" t="str">
        <v xml:space="preserve">0 | </v>
      </c>
      <c r="BA326" t="str">
        <v xml:space="preserve">0 | </v>
      </c>
      <c r="BB326" t="str">
        <v xml:space="preserve">0 | </v>
      </c>
      <c r="BC326" t="str">
        <v xml:space="preserve">0 | </v>
      </c>
      <c r="BD326" t="str">
        <v xml:space="preserve">0 | </v>
      </c>
      <c r="BE326" t="str">
        <v xml:space="preserve">0 | </v>
      </c>
      <c r="BF326" t="str">
        <v xml:space="preserve">0 | </v>
      </c>
      <c r="BG326" t="str">
        <v xml:space="preserve">0 | </v>
      </c>
      <c r="BH326" t="str">
        <v xml:space="preserve">0 | </v>
      </c>
      <c r="BI326" t="str">
        <v xml:space="preserve">0 | </v>
      </c>
      <c r="BJ326" t="str">
        <v xml:space="preserve">0 | </v>
      </c>
      <c r="BK326" t="str">
        <v xml:space="preserve">0 | </v>
      </c>
      <c r="BL326" t="str">
        <v xml:space="preserve">0 | </v>
      </c>
      <c r="BM326" t="str">
        <v xml:space="preserve">0 | </v>
      </c>
      <c r="BN326" t="str">
        <v xml:space="preserve">0 | </v>
      </c>
      <c r="BO326" t="str">
        <v xml:space="preserve">0 | </v>
      </c>
      <c r="BP326" t="str">
        <v xml:space="preserve">0 | </v>
      </c>
      <c r="BQ326" t="str">
        <v xml:space="preserve">0 | </v>
      </c>
      <c r="BR326" t="str">
        <v xml:space="preserve">0 | </v>
      </c>
      <c r="BS326" t="str">
        <v xml:space="preserve">0 | </v>
      </c>
      <c r="BT326" t="str">
        <v xml:space="preserve">0 | </v>
      </c>
      <c r="BU326" t="str">
        <v xml:space="preserve">0 | </v>
      </c>
      <c r="BV326" t="str">
        <v xml:space="preserve">0 | </v>
      </c>
      <c r="BW326" t="str">
        <v xml:space="preserve">0 | </v>
      </c>
      <c r="BX326" t="str">
        <v xml:space="preserve">0 | </v>
      </c>
      <c r="BY326" t="str">
        <v xml:space="preserve">0 | </v>
      </c>
      <c r="BZ326" t="str">
        <v xml:space="preserve">0 | </v>
      </c>
      <c r="CA326" t="str">
        <v xml:space="preserve">0 | </v>
      </c>
      <c r="CB326" t="str">
        <v xml:space="preserve">0 | </v>
      </c>
      <c r="CC326" t="str">
        <v xml:space="preserve">0 | </v>
      </c>
      <c r="CD326" t="str">
        <v xml:space="preserve">0 | </v>
      </c>
      <c r="CE326" t="str">
        <v xml:space="preserve">0 | </v>
      </c>
      <c r="CF326" t="str">
        <v xml:space="preserve">0 | </v>
      </c>
      <c r="CG326" t="str">
        <v xml:space="preserve">0 | </v>
      </c>
      <c r="CH326" t="str">
        <v xml:space="preserve">0 | </v>
      </c>
      <c r="CI326" t="str">
        <v xml:space="preserve">0 | </v>
      </c>
      <c r="CJ326" t="str">
        <v xml:space="preserve">0 | </v>
      </c>
      <c r="CK326" t="str">
        <v xml:space="preserve">0 | </v>
      </c>
      <c r="CL326" t="str">
        <v xml:space="preserve">0 | </v>
      </c>
      <c r="CM326" t="str">
        <v xml:space="preserve">0 | </v>
      </c>
      <c r="CN326" t="str">
        <v xml:space="preserve">0 | </v>
      </c>
      <c r="CO326" t="str">
        <v xml:space="preserve">0 | </v>
      </c>
      <c r="CP326" t="str">
        <v xml:space="preserve">0 | </v>
      </c>
      <c r="CQ326" t="str">
        <v xml:space="preserve">0 | </v>
      </c>
      <c r="CR326" t="str">
        <v xml:space="preserve">0 | </v>
      </c>
      <c r="CS326" t="str">
        <v xml:space="preserve">0 | </v>
      </c>
      <c r="CT326" t="str">
        <v xml:space="preserve">0 | </v>
      </c>
      <c r="CU326" t="str">
        <v xml:space="preserve">0 | </v>
      </c>
      <c r="CV326" t="str">
        <v xml:space="preserve">0 | </v>
      </c>
      <c r="CW326" t="str">
        <v xml:space="preserve">0 | </v>
      </c>
      <c r="CX326" t="str">
        <v xml:space="preserve">0 | </v>
      </c>
      <c r="DQ326" cm="1">
        <f t="array" ref="DQ326:HM326">TRANSPOSE(_xlfn._xlws.SORT(_xlfn._xlws.FILTER(initialConditions[initial_conditions_level],initialConditions[experiment_ID]=A326)))</f>
        <v>0</v>
      </c>
      <c r="DR326">
        <v>0</v>
      </c>
      <c r="DS326">
        <v>0</v>
      </c>
      <c r="DT326">
        <v>0</v>
      </c>
      <c r="DU326">
        <v>0</v>
      </c>
      <c r="DV326">
        <v>0</v>
      </c>
      <c r="DW326">
        <v>0</v>
      </c>
      <c r="DX326">
        <v>0</v>
      </c>
      <c r="DY326">
        <v>0</v>
      </c>
      <c r="DZ326">
        <v>0</v>
      </c>
      <c r="EA326">
        <v>0</v>
      </c>
      <c r="EB326">
        <v>0</v>
      </c>
      <c r="EC326">
        <v>0</v>
      </c>
      <c r="ED326">
        <v>0</v>
      </c>
      <c r="EE326">
        <v>0</v>
      </c>
      <c r="EF326">
        <v>0</v>
      </c>
      <c r="EG326">
        <v>0</v>
      </c>
      <c r="EH326">
        <v>0</v>
      </c>
      <c r="EI326">
        <v>0</v>
      </c>
      <c r="EJ326">
        <v>0</v>
      </c>
      <c r="EK326">
        <v>0</v>
      </c>
      <c r="EL326">
        <v>0</v>
      </c>
      <c r="EM326">
        <v>0</v>
      </c>
      <c r="EN326">
        <v>0</v>
      </c>
      <c r="EO326">
        <v>0</v>
      </c>
      <c r="EP326">
        <v>0</v>
      </c>
      <c r="EQ326">
        <v>0</v>
      </c>
      <c r="ER326">
        <v>0</v>
      </c>
      <c r="ES326">
        <v>0</v>
      </c>
      <c r="ET326">
        <v>0</v>
      </c>
      <c r="EU326">
        <v>0</v>
      </c>
      <c r="EV326">
        <v>0</v>
      </c>
      <c r="EW326">
        <v>0</v>
      </c>
      <c r="EX326">
        <v>0</v>
      </c>
      <c r="EY326">
        <v>0</v>
      </c>
      <c r="EZ326">
        <v>0</v>
      </c>
      <c r="FA326">
        <v>0</v>
      </c>
      <c r="FB326">
        <v>0</v>
      </c>
      <c r="FC326">
        <v>0</v>
      </c>
      <c r="FD326">
        <v>0</v>
      </c>
      <c r="FE326">
        <v>0</v>
      </c>
      <c r="FF326">
        <v>0</v>
      </c>
      <c r="FG326">
        <v>0</v>
      </c>
      <c r="FH326">
        <v>0</v>
      </c>
      <c r="FI326">
        <v>0</v>
      </c>
      <c r="FJ326">
        <v>0</v>
      </c>
      <c r="FK326">
        <v>0</v>
      </c>
      <c r="FL326">
        <v>0</v>
      </c>
      <c r="FM326">
        <v>0</v>
      </c>
      <c r="FN326">
        <v>0</v>
      </c>
      <c r="FO326">
        <v>0</v>
      </c>
      <c r="FP326">
        <v>0</v>
      </c>
      <c r="FQ326">
        <v>0</v>
      </c>
      <c r="FR326">
        <v>0</v>
      </c>
      <c r="FS326">
        <v>0</v>
      </c>
      <c r="FT326">
        <v>0</v>
      </c>
      <c r="FU326">
        <v>0</v>
      </c>
      <c r="FV326">
        <v>0</v>
      </c>
      <c r="FW326">
        <v>0</v>
      </c>
      <c r="FX326">
        <v>0</v>
      </c>
      <c r="FY326">
        <v>0</v>
      </c>
      <c r="FZ326">
        <v>0</v>
      </c>
      <c r="GA326">
        <v>0</v>
      </c>
      <c r="GB326">
        <v>0</v>
      </c>
      <c r="GC326">
        <v>0</v>
      </c>
      <c r="GD326">
        <v>0</v>
      </c>
      <c r="GE326">
        <v>0</v>
      </c>
      <c r="GF326">
        <v>0</v>
      </c>
      <c r="GG326">
        <v>0</v>
      </c>
      <c r="GH326">
        <v>0</v>
      </c>
      <c r="GI326">
        <v>0</v>
      </c>
      <c r="GJ326">
        <v>0</v>
      </c>
      <c r="GK326">
        <v>0</v>
      </c>
      <c r="GL326">
        <v>0</v>
      </c>
      <c r="GM326">
        <v>0</v>
      </c>
      <c r="GN326">
        <v>0</v>
      </c>
      <c r="GO326">
        <v>0</v>
      </c>
      <c r="GP326">
        <v>0</v>
      </c>
      <c r="GQ326">
        <v>0</v>
      </c>
      <c r="GR326">
        <v>0</v>
      </c>
      <c r="GS326">
        <v>0</v>
      </c>
      <c r="GT326">
        <v>0</v>
      </c>
      <c r="GU326">
        <v>0</v>
      </c>
      <c r="GV326">
        <v>0</v>
      </c>
      <c r="GW326">
        <v>0</v>
      </c>
      <c r="GX326">
        <v>0</v>
      </c>
      <c r="GY326">
        <v>0</v>
      </c>
      <c r="GZ326">
        <v>0</v>
      </c>
      <c r="HA326">
        <v>0</v>
      </c>
      <c r="HB326">
        <v>0</v>
      </c>
      <c r="HC326">
        <v>0</v>
      </c>
      <c r="HD326">
        <v>0</v>
      </c>
      <c r="HE326">
        <v>0</v>
      </c>
      <c r="HF326">
        <v>0</v>
      </c>
      <c r="HG326">
        <v>0</v>
      </c>
      <c r="HH326">
        <v>0</v>
      </c>
      <c r="HI326">
        <v>0</v>
      </c>
      <c r="HJ326">
        <v>0</v>
      </c>
      <c r="HK326">
        <v>0</v>
      </c>
      <c r="HL326">
        <v>0</v>
      </c>
      <c r="HM326" t="str">
        <v/>
      </c>
    </row>
    <row r="327" spans="2:221" x14ac:dyDescent="0.35">
      <c r="B327" t="str" cm="1">
        <f t="array" ref="B327:CX327">TRANSPOSE(_xlfn._xlws.SORT(_xlfn._xlws.FILTER(initialConditions[initial_conditions_level]&amp;" | "&amp;initialConditions[initial_conditions_name],initialConditions[experiment_ID]=A327)))</f>
        <v xml:space="preserve"> | </v>
      </c>
      <c r="C327" t="str">
        <v xml:space="preserve">0 | </v>
      </c>
      <c r="D327" t="str">
        <v xml:space="preserve">0 | </v>
      </c>
      <c r="E327" t="str">
        <v xml:space="preserve">0 | </v>
      </c>
      <c r="F327" t="str">
        <v xml:space="preserve">0 | </v>
      </c>
      <c r="G327" t="str">
        <v xml:space="preserve">0 | </v>
      </c>
      <c r="H327" t="str">
        <v xml:space="preserve">0 | </v>
      </c>
      <c r="I327" t="str">
        <v xml:space="preserve">0 | </v>
      </c>
      <c r="J327" t="str">
        <v xml:space="preserve">0 | </v>
      </c>
      <c r="K327" t="str">
        <v xml:space="preserve">0 | </v>
      </c>
      <c r="L327" t="str">
        <v xml:space="preserve">0 | </v>
      </c>
      <c r="M327" t="str">
        <v xml:space="preserve">0 | </v>
      </c>
      <c r="N327" t="str">
        <v xml:space="preserve">0 | </v>
      </c>
      <c r="O327" t="str">
        <v xml:space="preserve">0 | </v>
      </c>
      <c r="P327" t="str">
        <v xml:space="preserve">0 | </v>
      </c>
      <c r="Q327" t="str">
        <v xml:space="preserve">0 | </v>
      </c>
      <c r="R327" t="str">
        <v xml:space="preserve">0 | </v>
      </c>
      <c r="S327" t="str">
        <v xml:space="preserve">0 | </v>
      </c>
      <c r="T327" t="str">
        <v xml:space="preserve">0 | </v>
      </c>
      <c r="U327" t="str">
        <v xml:space="preserve">0 | </v>
      </c>
      <c r="V327" t="str">
        <v xml:space="preserve">0 | </v>
      </c>
      <c r="W327" t="str">
        <v xml:space="preserve">0 | </v>
      </c>
      <c r="X327" t="str">
        <v xml:space="preserve">0 | </v>
      </c>
      <c r="Y327" t="str">
        <v xml:space="preserve">0 | </v>
      </c>
      <c r="Z327" t="str">
        <v xml:space="preserve">0 | </v>
      </c>
      <c r="AA327" t="str">
        <v xml:space="preserve">0 | </v>
      </c>
      <c r="AB327" t="str">
        <v xml:space="preserve">0 | </v>
      </c>
      <c r="AC327" t="str">
        <v xml:space="preserve">0 | </v>
      </c>
      <c r="AD327" t="str">
        <v xml:space="preserve">0 | </v>
      </c>
      <c r="AE327" t="str">
        <v xml:space="preserve">0 | </v>
      </c>
      <c r="AF327" t="str">
        <v xml:space="preserve">0 | </v>
      </c>
      <c r="AG327" t="str">
        <v xml:space="preserve">0 | </v>
      </c>
      <c r="AH327" t="str">
        <v xml:space="preserve">0 | </v>
      </c>
      <c r="AI327" t="str">
        <v xml:space="preserve">0 | </v>
      </c>
      <c r="AJ327" t="str">
        <v xml:space="preserve">0 | </v>
      </c>
      <c r="AK327" t="str">
        <v xml:space="preserve">0 | </v>
      </c>
      <c r="AL327" t="str">
        <v xml:space="preserve">0 | </v>
      </c>
      <c r="AM327" t="str">
        <v xml:space="preserve">0 | </v>
      </c>
      <c r="AN327" t="str">
        <v xml:space="preserve">0 | </v>
      </c>
      <c r="AO327" t="str">
        <v xml:space="preserve">0 | </v>
      </c>
      <c r="AP327" t="str">
        <v xml:space="preserve">0 | </v>
      </c>
      <c r="AQ327" t="str">
        <v xml:space="preserve">0 | </v>
      </c>
      <c r="AR327" t="str">
        <v xml:space="preserve">0 | </v>
      </c>
      <c r="AS327" t="str">
        <v xml:space="preserve">0 | </v>
      </c>
      <c r="AT327" t="str">
        <v xml:space="preserve">0 | </v>
      </c>
      <c r="AU327" t="str">
        <v xml:space="preserve">0 | </v>
      </c>
      <c r="AV327" t="str">
        <v xml:space="preserve">0 | </v>
      </c>
      <c r="AW327" t="str">
        <v xml:space="preserve">0 | </v>
      </c>
      <c r="AX327" t="str">
        <v xml:space="preserve">0 | </v>
      </c>
      <c r="AY327" t="str">
        <v xml:space="preserve">0 | </v>
      </c>
      <c r="AZ327" t="str">
        <v xml:space="preserve">0 | </v>
      </c>
      <c r="BA327" t="str">
        <v xml:space="preserve">0 | </v>
      </c>
      <c r="BB327" t="str">
        <v xml:space="preserve">0 | </v>
      </c>
      <c r="BC327" t="str">
        <v xml:space="preserve">0 | </v>
      </c>
      <c r="BD327" t="str">
        <v xml:space="preserve">0 | </v>
      </c>
      <c r="BE327" t="str">
        <v xml:space="preserve">0 | </v>
      </c>
      <c r="BF327" t="str">
        <v xml:space="preserve">0 | </v>
      </c>
      <c r="BG327" t="str">
        <v xml:space="preserve">0 | </v>
      </c>
      <c r="BH327" t="str">
        <v xml:space="preserve">0 | </v>
      </c>
      <c r="BI327" t="str">
        <v xml:space="preserve">0 | </v>
      </c>
      <c r="BJ327" t="str">
        <v xml:space="preserve">0 | </v>
      </c>
      <c r="BK327" t="str">
        <v xml:space="preserve">0 | </v>
      </c>
      <c r="BL327" t="str">
        <v xml:space="preserve">0 | </v>
      </c>
      <c r="BM327" t="str">
        <v xml:space="preserve">0 | </v>
      </c>
      <c r="BN327" t="str">
        <v xml:space="preserve">0 | </v>
      </c>
      <c r="BO327" t="str">
        <v xml:space="preserve">0 | </v>
      </c>
      <c r="BP327" t="str">
        <v xml:space="preserve">0 | </v>
      </c>
      <c r="BQ327" t="str">
        <v xml:space="preserve">0 | </v>
      </c>
      <c r="BR327" t="str">
        <v xml:space="preserve">0 | </v>
      </c>
      <c r="BS327" t="str">
        <v xml:space="preserve">0 | </v>
      </c>
      <c r="BT327" t="str">
        <v xml:space="preserve">0 | </v>
      </c>
      <c r="BU327" t="str">
        <v xml:space="preserve">0 | </v>
      </c>
      <c r="BV327" t="str">
        <v xml:space="preserve">0 | </v>
      </c>
      <c r="BW327" t="str">
        <v xml:space="preserve">0 | </v>
      </c>
      <c r="BX327" t="str">
        <v xml:space="preserve">0 | </v>
      </c>
      <c r="BY327" t="str">
        <v xml:space="preserve">0 | </v>
      </c>
      <c r="BZ327" t="str">
        <v xml:space="preserve">0 | </v>
      </c>
      <c r="CA327" t="str">
        <v xml:space="preserve">0 | </v>
      </c>
      <c r="CB327" t="str">
        <v xml:space="preserve">0 | </v>
      </c>
      <c r="CC327" t="str">
        <v xml:space="preserve">0 | </v>
      </c>
      <c r="CD327" t="str">
        <v xml:space="preserve">0 | </v>
      </c>
      <c r="CE327" t="str">
        <v xml:space="preserve">0 | </v>
      </c>
      <c r="CF327" t="str">
        <v xml:space="preserve">0 | </v>
      </c>
      <c r="CG327" t="str">
        <v xml:space="preserve">0 | </v>
      </c>
      <c r="CH327" t="str">
        <v xml:space="preserve">0 | </v>
      </c>
      <c r="CI327" t="str">
        <v xml:space="preserve">0 | </v>
      </c>
      <c r="CJ327" t="str">
        <v xml:space="preserve">0 | </v>
      </c>
      <c r="CK327" t="str">
        <v xml:space="preserve">0 | </v>
      </c>
      <c r="CL327" t="str">
        <v xml:space="preserve">0 | </v>
      </c>
      <c r="CM327" t="str">
        <v xml:space="preserve">0 | </v>
      </c>
      <c r="CN327" t="str">
        <v xml:space="preserve">0 | </v>
      </c>
      <c r="CO327" t="str">
        <v xml:space="preserve">0 | </v>
      </c>
      <c r="CP327" t="str">
        <v xml:space="preserve">0 | </v>
      </c>
      <c r="CQ327" t="str">
        <v xml:space="preserve">0 | </v>
      </c>
      <c r="CR327" t="str">
        <v xml:space="preserve">0 | </v>
      </c>
      <c r="CS327" t="str">
        <v xml:space="preserve">0 | </v>
      </c>
      <c r="CT327" t="str">
        <v xml:space="preserve">0 | </v>
      </c>
      <c r="CU327" t="str">
        <v xml:space="preserve">0 | </v>
      </c>
      <c r="CV327" t="str">
        <v xml:space="preserve">0 | </v>
      </c>
      <c r="CW327" t="str">
        <v xml:space="preserve">0 | </v>
      </c>
      <c r="CX327" t="str">
        <v xml:space="preserve">0 | </v>
      </c>
      <c r="DQ327" cm="1">
        <f t="array" ref="DQ327:HM327">TRANSPOSE(_xlfn._xlws.SORT(_xlfn._xlws.FILTER(initialConditions[initial_conditions_level],initialConditions[experiment_ID]=A327)))</f>
        <v>0</v>
      </c>
      <c r="DR327">
        <v>0</v>
      </c>
      <c r="DS327">
        <v>0</v>
      </c>
      <c r="DT327">
        <v>0</v>
      </c>
      <c r="DU327">
        <v>0</v>
      </c>
      <c r="DV327">
        <v>0</v>
      </c>
      <c r="DW327">
        <v>0</v>
      </c>
      <c r="DX327">
        <v>0</v>
      </c>
      <c r="DY327">
        <v>0</v>
      </c>
      <c r="DZ327">
        <v>0</v>
      </c>
      <c r="EA327">
        <v>0</v>
      </c>
      <c r="EB327">
        <v>0</v>
      </c>
      <c r="EC327">
        <v>0</v>
      </c>
      <c r="ED327">
        <v>0</v>
      </c>
      <c r="EE327">
        <v>0</v>
      </c>
      <c r="EF327">
        <v>0</v>
      </c>
      <c r="EG327">
        <v>0</v>
      </c>
      <c r="EH327">
        <v>0</v>
      </c>
      <c r="EI327">
        <v>0</v>
      </c>
      <c r="EJ327">
        <v>0</v>
      </c>
      <c r="EK327">
        <v>0</v>
      </c>
      <c r="EL327">
        <v>0</v>
      </c>
      <c r="EM327">
        <v>0</v>
      </c>
      <c r="EN327">
        <v>0</v>
      </c>
      <c r="EO327">
        <v>0</v>
      </c>
      <c r="EP327">
        <v>0</v>
      </c>
      <c r="EQ327">
        <v>0</v>
      </c>
      <c r="ER327">
        <v>0</v>
      </c>
      <c r="ES327">
        <v>0</v>
      </c>
      <c r="ET327">
        <v>0</v>
      </c>
      <c r="EU327">
        <v>0</v>
      </c>
      <c r="EV327">
        <v>0</v>
      </c>
      <c r="EW327">
        <v>0</v>
      </c>
      <c r="EX327">
        <v>0</v>
      </c>
      <c r="EY327">
        <v>0</v>
      </c>
      <c r="EZ327">
        <v>0</v>
      </c>
      <c r="FA327">
        <v>0</v>
      </c>
      <c r="FB327">
        <v>0</v>
      </c>
      <c r="FC327">
        <v>0</v>
      </c>
      <c r="FD327">
        <v>0</v>
      </c>
      <c r="FE327">
        <v>0</v>
      </c>
      <c r="FF327">
        <v>0</v>
      </c>
      <c r="FG327">
        <v>0</v>
      </c>
      <c r="FH327">
        <v>0</v>
      </c>
      <c r="FI327">
        <v>0</v>
      </c>
      <c r="FJ327">
        <v>0</v>
      </c>
      <c r="FK327">
        <v>0</v>
      </c>
      <c r="FL327">
        <v>0</v>
      </c>
      <c r="FM327">
        <v>0</v>
      </c>
      <c r="FN327">
        <v>0</v>
      </c>
      <c r="FO327">
        <v>0</v>
      </c>
      <c r="FP327">
        <v>0</v>
      </c>
      <c r="FQ327">
        <v>0</v>
      </c>
      <c r="FR327">
        <v>0</v>
      </c>
      <c r="FS327">
        <v>0</v>
      </c>
      <c r="FT327">
        <v>0</v>
      </c>
      <c r="FU327">
        <v>0</v>
      </c>
      <c r="FV327">
        <v>0</v>
      </c>
      <c r="FW327">
        <v>0</v>
      </c>
      <c r="FX327">
        <v>0</v>
      </c>
      <c r="FY327">
        <v>0</v>
      </c>
      <c r="FZ327">
        <v>0</v>
      </c>
      <c r="GA327">
        <v>0</v>
      </c>
      <c r="GB327">
        <v>0</v>
      </c>
      <c r="GC327">
        <v>0</v>
      </c>
      <c r="GD327">
        <v>0</v>
      </c>
      <c r="GE327">
        <v>0</v>
      </c>
      <c r="GF327">
        <v>0</v>
      </c>
      <c r="GG327">
        <v>0</v>
      </c>
      <c r="GH327">
        <v>0</v>
      </c>
      <c r="GI327">
        <v>0</v>
      </c>
      <c r="GJ327">
        <v>0</v>
      </c>
      <c r="GK327">
        <v>0</v>
      </c>
      <c r="GL327">
        <v>0</v>
      </c>
      <c r="GM327">
        <v>0</v>
      </c>
      <c r="GN327">
        <v>0</v>
      </c>
      <c r="GO327">
        <v>0</v>
      </c>
      <c r="GP327">
        <v>0</v>
      </c>
      <c r="GQ327">
        <v>0</v>
      </c>
      <c r="GR327">
        <v>0</v>
      </c>
      <c r="GS327">
        <v>0</v>
      </c>
      <c r="GT327">
        <v>0</v>
      </c>
      <c r="GU327">
        <v>0</v>
      </c>
      <c r="GV327">
        <v>0</v>
      </c>
      <c r="GW327">
        <v>0</v>
      </c>
      <c r="GX327">
        <v>0</v>
      </c>
      <c r="GY327">
        <v>0</v>
      </c>
      <c r="GZ327">
        <v>0</v>
      </c>
      <c r="HA327">
        <v>0</v>
      </c>
      <c r="HB327">
        <v>0</v>
      </c>
      <c r="HC327">
        <v>0</v>
      </c>
      <c r="HD327">
        <v>0</v>
      </c>
      <c r="HE327">
        <v>0</v>
      </c>
      <c r="HF327">
        <v>0</v>
      </c>
      <c r="HG327">
        <v>0</v>
      </c>
      <c r="HH327">
        <v>0</v>
      </c>
      <c r="HI327">
        <v>0</v>
      </c>
      <c r="HJ327">
        <v>0</v>
      </c>
      <c r="HK327">
        <v>0</v>
      </c>
      <c r="HL327">
        <v>0</v>
      </c>
      <c r="HM327" t="str">
        <v/>
      </c>
    </row>
    <row r="328" spans="2:221" x14ac:dyDescent="0.35">
      <c r="B328" t="str" cm="1">
        <f t="array" ref="B328:CX328">TRANSPOSE(_xlfn._xlws.SORT(_xlfn._xlws.FILTER(initialConditions[initial_conditions_level]&amp;" | "&amp;initialConditions[initial_conditions_name],initialConditions[experiment_ID]=A328)))</f>
        <v xml:space="preserve"> | </v>
      </c>
      <c r="C328" t="str">
        <v xml:space="preserve">0 | </v>
      </c>
      <c r="D328" t="str">
        <v xml:space="preserve">0 | </v>
      </c>
      <c r="E328" t="str">
        <v xml:space="preserve">0 | </v>
      </c>
      <c r="F328" t="str">
        <v xml:space="preserve">0 | </v>
      </c>
      <c r="G328" t="str">
        <v xml:space="preserve">0 | </v>
      </c>
      <c r="H328" t="str">
        <v xml:space="preserve">0 | </v>
      </c>
      <c r="I328" t="str">
        <v xml:space="preserve">0 | </v>
      </c>
      <c r="J328" t="str">
        <v xml:space="preserve">0 | </v>
      </c>
      <c r="K328" t="str">
        <v xml:space="preserve">0 | </v>
      </c>
      <c r="L328" t="str">
        <v xml:space="preserve">0 | </v>
      </c>
      <c r="M328" t="str">
        <v xml:space="preserve">0 | </v>
      </c>
      <c r="N328" t="str">
        <v xml:space="preserve">0 | </v>
      </c>
      <c r="O328" t="str">
        <v xml:space="preserve">0 | </v>
      </c>
      <c r="P328" t="str">
        <v xml:space="preserve">0 | </v>
      </c>
      <c r="Q328" t="str">
        <v xml:space="preserve">0 | </v>
      </c>
      <c r="R328" t="str">
        <v xml:space="preserve">0 | </v>
      </c>
      <c r="S328" t="str">
        <v xml:space="preserve">0 | </v>
      </c>
      <c r="T328" t="str">
        <v xml:space="preserve">0 | </v>
      </c>
      <c r="U328" t="str">
        <v xml:space="preserve">0 | </v>
      </c>
      <c r="V328" t="str">
        <v xml:space="preserve">0 | </v>
      </c>
      <c r="W328" t="str">
        <v xml:space="preserve">0 | </v>
      </c>
      <c r="X328" t="str">
        <v xml:space="preserve">0 | </v>
      </c>
      <c r="Y328" t="str">
        <v xml:space="preserve">0 | </v>
      </c>
      <c r="Z328" t="str">
        <v xml:space="preserve">0 | </v>
      </c>
      <c r="AA328" t="str">
        <v xml:space="preserve">0 | </v>
      </c>
      <c r="AB328" t="str">
        <v xml:space="preserve">0 | </v>
      </c>
      <c r="AC328" t="str">
        <v xml:space="preserve">0 | </v>
      </c>
      <c r="AD328" t="str">
        <v xml:space="preserve">0 | </v>
      </c>
      <c r="AE328" t="str">
        <v xml:space="preserve">0 | </v>
      </c>
      <c r="AF328" t="str">
        <v xml:space="preserve">0 | </v>
      </c>
      <c r="AG328" t="str">
        <v xml:space="preserve">0 | </v>
      </c>
      <c r="AH328" t="str">
        <v xml:space="preserve">0 | </v>
      </c>
      <c r="AI328" t="str">
        <v xml:space="preserve">0 | </v>
      </c>
      <c r="AJ328" t="str">
        <v xml:space="preserve">0 | </v>
      </c>
      <c r="AK328" t="str">
        <v xml:space="preserve">0 | </v>
      </c>
      <c r="AL328" t="str">
        <v xml:space="preserve">0 | </v>
      </c>
      <c r="AM328" t="str">
        <v xml:space="preserve">0 | </v>
      </c>
      <c r="AN328" t="str">
        <v xml:space="preserve">0 | </v>
      </c>
      <c r="AO328" t="str">
        <v xml:space="preserve">0 | </v>
      </c>
      <c r="AP328" t="str">
        <v xml:space="preserve">0 | </v>
      </c>
      <c r="AQ328" t="str">
        <v xml:space="preserve">0 | </v>
      </c>
      <c r="AR328" t="str">
        <v xml:space="preserve">0 | </v>
      </c>
      <c r="AS328" t="str">
        <v xml:space="preserve">0 | </v>
      </c>
      <c r="AT328" t="str">
        <v xml:space="preserve">0 | </v>
      </c>
      <c r="AU328" t="str">
        <v xml:space="preserve">0 | </v>
      </c>
      <c r="AV328" t="str">
        <v xml:space="preserve">0 | </v>
      </c>
      <c r="AW328" t="str">
        <v xml:space="preserve">0 | </v>
      </c>
      <c r="AX328" t="str">
        <v xml:space="preserve">0 | </v>
      </c>
      <c r="AY328" t="str">
        <v xml:space="preserve">0 | </v>
      </c>
      <c r="AZ328" t="str">
        <v xml:space="preserve">0 | </v>
      </c>
      <c r="BA328" t="str">
        <v xml:space="preserve">0 | </v>
      </c>
      <c r="BB328" t="str">
        <v xml:space="preserve">0 | </v>
      </c>
      <c r="BC328" t="str">
        <v xml:space="preserve">0 | </v>
      </c>
      <c r="BD328" t="str">
        <v xml:space="preserve">0 | </v>
      </c>
      <c r="BE328" t="str">
        <v xml:space="preserve">0 | </v>
      </c>
      <c r="BF328" t="str">
        <v xml:space="preserve">0 | </v>
      </c>
      <c r="BG328" t="str">
        <v xml:space="preserve">0 | </v>
      </c>
      <c r="BH328" t="str">
        <v xml:space="preserve">0 | </v>
      </c>
      <c r="BI328" t="str">
        <v xml:space="preserve">0 | </v>
      </c>
      <c r="BJ328" t="str">
        <v xml:space="preserve">0 | </v>
      </c>
      <c r="BK328" t="str">
        <v xml:space="preserve">0 | </v>
      </c>
      <c r="BL328" t="str">
        <v xml:space="preserve">0 | </v>
      </c>
      <c r="BM328" t="str">
        <v xml:space="preserve">0 | </v>
      </c>
      <c r="BN328" t="str">
        <v xml:space="preserve">0 | </v>
      </c>
      <c r="BO328" t="str">
        <v xml:space="preserve">0 | </v>
      </c>
      <c r="BP328" t="str">
        <v xml:space="preserve">0 | </v>
      </c>
      <c r="BQ328" t="str">
        <v xml:space="preserve">0 | </v>
      </c>
      <c r="BR328" t="str">
        <v xml:space="preserve">0 | </v>
      </c>
      <c r="BS328" t="str">
        <v xml:space="preserve">0 | </v>
      </c>
      <c r="BT328" t="str">
        <v xml:space="preserve">0 | </v>
      </c>
      <c r="BU328" t="str">
        <v xml:space="preserve">0 | </v>
      </c>
      <c r="BV328" t="str">
        <v xml:space="preserve">0 | </v>
      </c>
      <c r="BW328" t="str">
        <v xml:space="preserve">0 | </v>
      </c>
      <c r="BX328" t="str">
        <v xml:space="preserve">0 | </v>
      </c>
      <c r="BY328" t="str">
        <v xml:space="preserve">0 | </v>
      </c>
      <c r="BZ328" t="str">
        <v xml:space="preserve">0 | </v>
      </c>
      <c r="CA328" t="str">
        <v xml:space="preserve">0 | </v>
      </c>
      <c r="CB328" t="str">
        <v xml:space="preserve">0 | </v>
      </c>
      <c r="CC328" t="str">
        <v xml:space="preserve">0 | </v>
      </c>
      <c r="CD328" t="str">
        <v xml:space="preserve">0 | </v>
      </c>
      <c r="CE328" t="str">
        <v xml:space="preserve">0 | </v>
      </c>
      <c r="CF328" t="str">
        <v xml:space="preserve">0 | </v>
      </c>
      <c r="CG328" t="str">
        <v xml:space="preserve">0 | </v>
      </c>
      <c r="CH328" t="str">
        <v xml:space="preserve">0 | </v>
      </c>
      <c r="CI328" t="str">
        <v xml:space="preserve">0 | </v>
      </c>
      <c r="CJ328" t="str">
        <v xml:space="preserve">0 | </v>
      </c>
      <c r="CK328" t="str">
        <v xml:space="preserve">0 | </v>
      </c>
      <c r="CL328" t="str">
        <v xml:space="preserve">0 | </v>
      </c>
      <c r="CM328" t="str">
        <v xml:space="preserve">0 | </v>
      </c>
      <c r="CN328" t="str">
        <v xml:space="preserve">0 | </v>
      </c>
      <c r="CO328" t="str">
        <v xml:space="preserve">0 | </v>
      </c>
      <c r="CP328" t="str">
        <v xml:space="preserve">0 | </v>
      </c>
      <c r="CQ328" t="str">
        <v xml:space="preserve">0 | </v>
      </c>
      <c r="CR328" t="str">
        <v xml:space="preserve">0 | </v>
      </c>
      <c r="CS328" t="str">
        <v xml:space="preserve">0 | </v>
      </c>
      <c r="CT328" t="str">
        <v xml:space="preserve">0 | </v>
      </c>
      <c r="CU328" t="str">
        <v xml:space="preserve">0 | </v>
      </c>
      <c r="CV328" t="str">
        <v xml:space="preserve">0 | </v>
      </c>
      <c r="CW328" t="str">
        <v xml:space="preserve">0 | </v>
      </c>
      <c r="CX328" t="str">
        <v xml:space="preserve">0 | </v>
      </c>
      <c r="DQ328" cm="1">
        <f t="array" ref="DQ328:HM328">TRANSPOSE(_xlfn._xlws.SORT(_xlfn._xlws.FILTER(initialConditions[initial_conditions_level],initialConditions[experiment_ID]=A328)))</f>
        <v>0</v>
      </c>
      <c r="DR328">
        <v>0</v>
      </c>
      <c r="DS328">
        <v>0</v>
      </c>
      <c r="DT328">
        <v>0</v>
      </c>
      <c r="DU328">
        <v>0</v>
      </c>
      <c r="DV328">
        <v>0</v>
      </c>
      <c r="DW328">
        <v>0</v>
      </c>
      <c r="DX328">
        <v>0</v>
      </c>
      <c r="DY328">
        <v>0</v>
      </c>
      <c r="DZ328">
        <v>0</v>
      </c>
      <c r="EA328">
        <v>0</v>
      </c>
      <c r="EB328">
        <v>0</v>
      </c>
      <c r="EC328">
        <v>0</v>
      </c>
      <c r="ED328">
        <v>0</v>
      </c>
      <c r="EE328">
        <v>0</v>
      </c>
      <c r="EF328">
        <v>0</v>
      </c>
      <c r="EG328">
        <v>0</v>
      </c>
      <c r="EH328">
        <v>0</v>
      </c>
      <c r="EI328">
        <v>0</v>
      </c>
      <c r="EJ328">
        <v>0</v>
      </c>
      <c r="EK328">
        <v>0</v>
      </c>
      <c r="EL328">
        <v>0</v>
      </c>
      <c r="EM328">
        <v>0</v>
      </c>
      <c r="EN328">
        <v>0</v>
      </c>
      <c r="EO328">
        <v>0</v>
      </c>
      <c r="EP328">
        <v>0</v>
      </c>
      <c r="EQ328">
        <v>0</v>
      </c>
      <c r="ER328">
        <v>0</v>
      </c>
      <c r="ES328">
        <v>0</v>
      </c>
      <c r="ET328">
        <v>0</v>
      </c>
      <c r="EU328">
        <v>0</v>
      </c>
      <c r="EV328">
        <v>0</v>
      </c>
      <c r="EW328">
        <v>0</v>
      </c>
      <c r="EX328">
        <v>0</v>
      </c>
      <c r="EY328">
        <v>0</v>
      </c>
      <c r="EZ328">
        <v>0</v>
      </c>
      <c r="FA328">
        <v>0</v>
      </c>
      <c r="FB328">
        <v>0</v>
      </c>
      <c r="FC328">
        <v>0</v>
      </c>
      <c r="FD328">
        <v>0</v>
      </c>
      <c r="FE328">
        <v>0</v>
      </c>
      <c r="FF328">
        <v>0</v>
      </c>
      <c r="FG328">
        <v>0</v>
      </c>
      <c r="FH328">
        <v>0</v>
      </c>
      <c r="FI328">
        <v>0</v>
      </c>
      <c r="FJ328">
        <v>0</v>
      </c>
      <c r="FK328">
        <v>0</v>
      </c>
      <c r="FL328">
        <v>0</v>
      </c>
      <c r="FM328">
        <v>0</v>
      </c>
      <c r="FN328">
        <v>0</v>
      </c>
      <c r="FO328">
        <v>0</v>
      </c>
      <c r="FP328">
        <v>0</v>
      </c>
      <c r="FQ328">
        <v>0</v>
      </c>
      <c r="FR328">
        <v>0</v>
      </c>
      <c r="FS328">
        <v>0</v>
      </c>
      <c r="FT328">
        <v>0</v>
      </c>
      <c r="FU328">
        <v>0</v>
      </c>
      <c r="FV328">
        <v>0</v>
      </c>
      <c r="FW328">
        <v>0</v>
      </c>
      <c r="FX328">
        <v>0</v>
      </c>
      <c r="FY328">
        <v>0</v>
      </c>
      <c r="FZ328">
        <v>0</v>
      </c>
      <c r="GA328">
        <v>0</v>
      </c>
      <c r="GB328">
        <v>0</v>
      </c>
      <c r="GC328">
        <v>0</v>
      </c>
      <c r="GD328">
        <v>0</v>
      </c>
      <c r="GE328">
        <v>0</v>
      </c>
      <c r="GF328">
        <v>0</v>
      </c>
      <c r="GG328">
        <v>0</v>
      </c>
      <c r="GH328">
        <v>0</v>
      </c>
      <c r="GI328">
        <v>0</v>
      </c>
      <c r="GJ328">
        <v>0</v>
      </c>
      <c r="GK328">
        <v>0</v>
      </c>
      <c r="GL328">
        <v>0</v>
      </c>
      <c r="GM328">
        <v>0</v>
      </c>
      <c r="GN328">
        <v>0</v>
      </c>
      <c r="GO328">
        <v>0</v>
      </c>
      <c r="GP328">
        <v>0</v>
      </c>
      <c r="GQ328">
        <v>0</v>
      </c>
      <c r="GR328">
        <v>0</v>
      </c>
      <c r="GS328">
        <v>0</v>
      </c>
      <c r="GT328">
        <v>0</v>
      </c>
      <c r="GU328">
        <v>0</v>
      </c>
      <c r="GV328">
        <v>0</v>
      </c>
      <c r="GW328">
        <v>0</v>
      </c>
      <c r="GX328">
        <v>0</v>
      </c>
      <c r="GY328">
        <v>0</v>
      </c>
      <c r="GZ328">
        <v>0</v>
      </c>
      <c r="HA328">
        <v>0</v>
      </c>
      <c r="HB328">
        <v>0</v>
      </c>
      <c r="HC328">
        <v>0</v>
      </c>
      <c r="HD328">
        <v>0</v>
      </c>
      <c r="HE328">
        <v>0</v>
      </c>
      <c r="HF328">
        <v>0</v>
      </c>
      <c r="HG328">
        <v>0</v>
      </c>
      <c r="HH328">
        <v>0</v>
      </c>
      <c r="HI328">
        <v>0</v>
      </c>
      <c r="HJ328">
        <v>0</v>
      </c>
      <c r="HK328">
        <v>0</v>
      </c>
      <c r="HL328">
        <v>0</v>
      </c>
      <c r="HM328" t="str">
        <v/>
      </c>
    </row>
    <row r="329" spans="2:221" x14ac:dyDescent="0.35">
      <c r="B329" t="str" cm="1">
        <f t="array" ref="B329:CX329">TRANSPOSE(_xlfn._xlws.SORT(_xlfn._xlws.FILTER(initialConditions[initial_conditions_level]&amp;" | "&amp;initialConditions[initial_conditions_name],initialConditions[experiment_ID]=A329)))</f>
        <v xml:space="preserve"> | </v>
      </c>
      <c r="C329" t="str">
        <v xml:space="preserve">0 | </v>
      </c>
      <c r="D329" t="str">
        <v xml:space="preserve">0 | </v>
      </c>
      <c r="E329" t="str">
        <v xml:space="preserve">0 | </v>
      </c>
      <c r="F329" t="str">
        <v xml:space="preserve">0 | </v>
      </c>
      <c r="G329" t="str">
        <v xml:space="preserve">0 | </v>
      </c>
      <c r="H329" t="str">
        <v xml:space="preserve">0 | </v>
      </c>
      <c r="I329" t="str">
        <v xml:space="preserve">0 | </v>
      </c>
      <c r="J329" t="str">
        <v xml:space="preserve">0 | </v>
      </c>
      <c r="K329" t="str">
        <v xml:space="preserve">0 | </v>
      </c>
      <c r="L329" t="str">
        <v xml:space="preserve">0 | </v>
      </c>
      <c r="M329" t="str">
        <v xml:space="preserve">0 | </v>
      </c>
      <c r="N329" t="str">
        <v xml:space="preserve">0 | </v>
      </c>
      <c r="O329" t="str">
        <v xml:space="preserve">0 | </v>
      </c>
      <c r="P329" t="str">
        <v xml:space="preserve">0 | </v>
      </c>
      <c r="Q329" t="str">
        <v xml:space="preserve">0 | </v>
      </c>
      <c r="R329" t="str">
        <v xml:space="preserve">0 | </v>
      </c>
      <c r="S329" t="str">
        <v xml:space="preserve">0 | </v>
      </c>
      <c r="T329" t="str">
        <v xml:space="preserve">0 | </v>
      </c>
      <c r="U329" t="str">
        <v xml:space="preserve">0 | </v>
      </c>
      <c r="V329" t="str">
        <v xml:space="preserve">0 | </v>
      </c>
      <c r="W329" t="str">
        <v xml:space="preserve">0 | </v>
      </c>
      <c r="X329" t="str">
        <v xml:space="preserve">0 | </v>
      </c>
      <c r="Y329" t="str">
        <v xml:space="preserve">0 | </v>
      </c>
      <c r="Z329" t="str">
        <v xml:space="preserve">0 | </v>
      </c>
      <c r="AA329" t="str">
        <v xml:space="preserve">0 | </v>
      </c>
      <c r="AB329" t="str">
        <v xml:space="preserve">0 | </v>
      </c>
      <c r="AC329" t="str">
        <v xml:space="preserve">0 | </v>
      </c>
      <c r="AD329" t="str">
        <v xml:space="preserve">0 | </v>
      </c>
      <c r="AE329" t="str">
        <v xml:space="preserve">0 | </v>
      </c>
      <c r="AF329" t="str">
        <v xml:space="preserve">0 | </v>
      </c>
      <c r="AG329" t="str">
        <v xml:space="preserve">0 | </v>
      </c>
      <c r="AH329" t="str">
        <v xml:space="preserve">0 | </v>
      </c>
      <c r="AI329" t="str">
        <v xml:space="preserve">0 | </v>
      </c>
      <c r="AJ329" t="str">
        <v xml:space="preserve">0 | </v>
      </c>
      <c r="AK329" t="str">
        <v xml:space="preserve">0 | </v>
      </c>
      <c r="AL329" t="str">
        <v xml:space="preserve">0 | </v>
      </c>
      <c r="AM329" t="str">
        <v xml:space="preserve">0 | </v>
      </c>
      <c r="AN329" t="str">
        <v xml:space="preserve">0 | </v>
      </c>
      <c r="AO329" t="str">
        <v xml:space="preserve">0 | </v>
      </c>
      <c r="AP329" t="str">
        <v xml:space="preserve">0 | </v>
      </c>
      <c r="AQ329" t="str">
        <v xml:space="preserve">0 | </v>
      </c>
      <c r="AR329" t="str">
        <v xml:space="preserve">0 | </v>
      </c>
      <c r="AS329" t="str">
        <v xml:space="preserve">0 | </v>
      </c>
      <c r="AT329" t="str">
        <v xml:space="preserve">0 | </v>
      </c>
      <c r="AU329" t="str">
        <v xml:space="preserve">0 | </v>
      </c>
      <c r="AV329" t="str">
        <v xml:space="preserve">0 | </v>
      </c>
      <c r="AW329" t="str">
        <v xml:space="preserve">0 | </v>
      </c>
      <c r="AX329" t="str">
        <v xml:space="preserve">0 | </v>
      </c>
      <c r="AY329" t="str">
        <v xml:space="preserve">0 | </v>
      </c>
      <c r="AZ329" t="str">
        <v xml:space="preserve">0 | </v>
      </c>
      <c r="BA329" t="str">
        <v xml:space="preserve">0 | </v>
      </c>
      <c r="BB329" t="str">
        <v xml:space="preserve">0 | </v>
      </c>
      <c r="BC329" t="str">
        <v xml:space="preserve">0 | </v>
      </c>
      <c r="BD329" t="str">
        <v xml:space="preserve">0 | </v>
      </c>
      <c r="BE329" t="str">
        <v xml:space="preserve">0 | </v>
      </c>
      <c r="BF329" t="str">
        <v xml:space="preserve">0 | </v>
      </c>
      <c r="BG329" t="str">
        <v xml:space="preserve">0 | </v>
      </c>
      <c r="BH329" t="str">
        <v xml:space="preserve">0 | </v>
      </c>
      <c r="BI329" t="str">
        <v xml:space="preserve">0 | </v>
      </c>
      <c r="BJ329" t="str">
        <v xml:space="preserve">0 | </v>
      </c>
      <c r="BK329" t="str">
        <v xml:space="preserve">0 | </v>
      </c>
      <c r="BL329" t="str">
        <v xml:space="preserve">0 | </v>
      </c>
      <c r="BM329" t="str">
        <v xml:space="preserve">0 | </v>
      </c>
      <c r="BN329" t="str">
        <v xml:space="preserve">0 | </v>
      </c>
      <c r="BO329" t="str">
        <v xml:space="preserve">0 | </v>
      </c>
      <c r="BP329" t="str">
        <v xml:space="preserve">0 | </v>
      </c>
      <c r="BQ329" t="str">
        <v xml:space="preserve">0 | </v>
      </c>
      <c r="BR329" t="str">
        <v xml:space="preserve">0 | </v>
      </c>
      <c r="BS329" t="str">
        <v xml:space="preserve">0 | </v>
      </c>
      <c r="BT329" t="str">
        <v xml:space="preserve">0 | </v>
      </c>
      <c r="BU329" t="str">
        <v xml:space="preserve">0 | </v>
      </c>
      <c r="BV329" t="str">
        <v xml:space="preserve">0 | </v>
      </c>
      <c r="BW329" t="str">
        <v xml:space="preserve">0 | </v>
      </c>
      <c r="BX329" t="str">
        <v xml:space="preserve">0 | </v>
      </c>
      <c r="BY329" t="str">
        <v xml:space="preserve">0 | </v>
      </c>
      <c r="BZ329" t="str">
        <v xml:space="preserve">0 | </v>
      </c>
      <c r="CA329" t="str">
        <v xml:space="preserve">0 | </v>
      </c>
      <c r="CB329" t="str">
        <v xml:space="preserve">0 | </v>
      </c>
      <c r="CC329" t="str">
        <v xml:space="preserve">0 | </v>
      </c>
      <c r="CD329" t="str">
        <v xml:space="preserve">0 | </v>
      </c>
      <c r="CE329" t="str">
        <v xml:space="preserve">0 | </v>
      </c>
      <c r="CF329" t="str">
        <v xml:space="preserve">0 | </v>
      </c>
      <c r="CG329" t="str">
        <v xml:space="preserve">0 | </v>
      </c>
      <c r="CH329" t="str">
        <v xml:space="preserve">0 | </v>
      </c>
      <c r="CI329" t="str">
        <v xml:space="preserve">0 | </v>
      </c>
      <c r="CJ329" t="str">
        <v xml:space="preserve">0 | </v>
      </c>
      <c r="CK329" t="str">
        <v xml:space="preserve">0 | </v>
      </c>
      <c r="CL329" t="str">
        <v xml:space="preserve">0 | </v>
      </c>
      <c r="CM329" t="str">
        <v xml:space="preserve">0 | </v>
      </c>
      <c r="CN329" t="str">
        <v xml:space="preserve">0 | </v>
      </c>
      <c r="CO329" t="str">
        <v xml:space="preserve">0 | </v>
      </c>
      <c r="CP329" t="str">
        <v xml:space="preserve">0 | </v>
      </c>
      <c r="CQ329" t="str">
        <v xml:space="preserve">0 | </v>
      </c>
      <c r="CR329" t="str">
        <v xml:space="preserve">0 | </v>
      </c>
      <c r="CS329" t="str">
        <v xml:space="preserve">0 | </v>
      </c>
      <c r="CT329" t="str">
        <v xml:space="preserve">0 | </v>
      </c>
      <c r="CU329" t="str">
        <v xml:space="preserve">0 | </v>
      </c>
      <c r="CV329" t="str">
        <v xml:space="preserve">0 | </v>
      </c>
      <c r="CW329" t="str">
        <v xml:space="preserve">0 | </v>
      </c>
      <c r="CX329" t="str">
        <v xml:space="preserve">0 | </v>
      </c>
      <c r="DQ329" cm="1">
        <f t="array" ref="DQ329:HM329">TRANSPOSE(_xlfn._xlws.SORT(_xlfn._xlws.FILTER(initialConditions[initial_conditions_level],initialConditions[experiment_ID]=A329)))</f>
        <v>0</v>
      </c>
      <c r="DR329">
        <v>0</v>
      </c>
      <c r="DS329">
        <v>0</v>
      </c>
      <c r="DT329">
        <v>0</v>
      </c>
      <c r="DU329">
        <v>0</v>
      </c>
      <c r="DV329">
        <v>0</v>
      </c>
      <c r="DW329">
        <v>0</v>
      </c>
      <c r="DX329">
        <v>0</v>
      </c>
      <c r="DY329">
        <v>0</v>
      </c>
      <c r="DZ329">
        <v>0</v>
      </c>
      <c r="EA329">
        <v>0</v>
      </c>
      <c r="EB329">
        <v>0</v>
      </c>
      <c r="EC329">
        <v>0</v>
      </c>
      <c r="ED329">
        <v>0</v>
      </c>
      <c r="EE329">
        <v>0</v>
      </c>
      <c r="EF329">
        <v>0</v>
      </c>
      <c r="EG329">
        <v>0</v>
      </c>
      <c r="EH329">
        <v>0</v>
      </c>
      <c r="EI329">
        <v>0</v>
      </c>
      <c r="EJ329">
        <v>0</v>
      </c>
      <c r="EK329">
        <v>0</v>
      </c>
      <c r="EL329">
        <v>0</v>
      </c>
      <c r="EM329">
        <v>0</v>
      </c>
      <c r="EN329">
        <v>0</v>
      </c>
      <c r="EO329">
        <v>0</v>
      </c>
      <c r="EP329">
        <v>0</v>
      </c>
      <c r="EQ329">
        <v>0</v>
      </c>
      <c r="ER329">
        <v>0</v>
      </c>
      <c r="ES329">
        <v>0</v>
      </c>
      <c r="ET329">
        <v>0</v>
      </c>
      <c r="EU329">
        <v>0</v>
      </c>
      <c r="EV329">
        <v>0</v>
      </c>
      <c r="EW329">
        <v>0</v>
      </c>
      <c r="EX329">
        <v>0</v>
      </c>
      <c r="EY329">
        <v>0</v>
      </c>
      <c r="EZ329">
        <v>0</v>
      </c>
      <c r="FA329">
        <v>0</v>
      </c>
      <c r="FB329">
        <v>0</v>
      </c>
      <c r="FC329">
        <v>0</v>
      </c>
      <c r="FD329">
        <v>0</v>
      </c>
      <c r="FE329">
        <v>0</v>
      </c>
      <c r="FF329">
        <v>0</v>
      </c>
      <c r="FG329">
        <v>0</v>
      </c>
      <c r="FH329">
        <v>0</v>
      </c>
      <c r="FI329">
        <v>0</v>
      </c>
      <c r="FJ329">
        <v>0</v>
      </c>
      <c r="FK329">
        <v>0</v>
      </c>
      <c r="FL329">
        <v>0</v>
      </c>
      <c r="FM329">
        <v>0</v>
      </c>
      <c r="FN329">
        <v>0</v>
      </c>
      <c r="FO329">
        <v>0</v>
      </c>
      <c r="FP329">
        <v>0</v>
      </c>
      <c r="FQ329">
        <v>0</v>
      </c>
      <c r="FR329">
        <v>0</v>
      </c>
      <c r="FS329">
        <v>0</v>
      </c>
      <c r="FT329">
        <v>0</v>
      </c>
      <c r="FU329">
        <v>0</v>
      </c>
      <c r="FV329">
        <v>0</v>
      </c>
      <c r="FW329">
        <v>0</v>
      </c>
      <c r="FX329">
        <v>0</v>
      </c>
      <c r="FY329">
        <v>0</v>
      </c>
      <c r="FZ329">
        <v>0</v>
      </c>
      <c r="GA329">
        <v>0</v>
      </c>
      <c r="GB329">
        <v>0</v>
      </c>
      <c r="GC329">
        <v>0</v>
      </c>
      <c r="GD329">
        <v>0</v>
      </c>
      <c r="GE329">
        <v>0</v>
      </c>
      <c r="GF329">
        <v>0</v>
      </c>
      <c r="GG329">
        <v>0</v>
      </c>
      <c r="GH329">
        <v>0</v>
      </c>
      <c r="GI329">
        <v>0</v>
      </c>
      <c r="GJ329">
        <v>0</v>
      </c>
      <c r="GK329">
        <v>0</v>
      </c>
      <c r="GL329">
        <v>0</v>
      </c>
      <c r="GM329">
        <v>0</v>
      </c>
      <c r="GN329">
        <v>0</v>
      </c>
      <c r="GO329">
        <v>0</v>
      </c>
      <c r="GP329">
        <v>0</v>
      </c>
      <c r="GQ329">
        <v>0</v>
      </c>
      <c r="GR329">
        <v>0</v>
      </c>
      <c r="GS329">
        <v>0</v>
      </c>
      <c r="GT329">
        <v>0</v>
      </c>
      <c r="GU329">
        <v>0</v>
      </c>
      <c r="GV329">
        <v>0</v>
      </c>
      <c r="GW329">
        <v>0</v>
      </c>
      <c r="GX329">
        <v>0</v>
      </c>
      <c r="GY329">
        <v>0</v>
      </c>
      <c r="GZ329">
        <v>0</v>
      </c>
      <c r="HA329">
        <v>0</v>
      </c>
      <c r="HB329">
        <v>0</v>
      </c>
      <c r="HC329">
        <v>0</v>
      </c>
      <c r="HD329">
        <v>0</v>
      </c>
      <c r="HE329">
        <v>0</v>
      </c>
      <c r="HF329">
        <v>0</v>
      </c>
      <c r="HG329">
        <v>0</v>
      </c>
      <c r="HH329">
        <v>0</v>
      </c>
      <c r="HI329">
        <v>0</v>
      </c>
      <c r="HJ329">
        <v>0</v>
      </c>
      <c r="HK329">
        <v>0</v>
      </c>
      <c r="HL329">
        <v>0</v>
      </c>
      <c r="HM329" t="str">
        <v/>
      </c>
    </row>
    <row r="330" spans="2:221" x14ac:dyDescent="0.35">
      <c r="B330" t="str" cm="1">
        <f t="array" ref="B330:CX330">TRANSPOSE(_xlfn._xlws.SORT(_xlfn._xlws.FILTER(initialConditions[initial_conditions_level]&amp;" | "&amp;initialConditions[initial_conditions_name],initialConditions[experiment_ID]=A330)))</f>
        <v xml:space="preserve"> | </v>
      </c>
      <c r="C330" t="str">
        <v xml:space="preserve">0 | </v>
      </c>
      <c r="D330" t="str">
        <v xml:space="preserve">0 | </v>
      </c>
      <c r="E330" t="str">
        <v xml:space="preserve">0 | </v>
      </c>
      <c r="F330" t="str">
        <v xml:space="preserve">0 | </v>
      </c>
      <c r="G330" t="str">
        <v xml:space="preserve">0 | </v>
      </c>
      <c r="H330" t="str">
        <v xml:space="preserve">0 | </v>
      </c>
      <c r="I330" t="str">
        <v xml:space="preserve">0 | </v>
      </c>
      <c r="J330" t="str">
        <v xml:space="preserve">0 | </v>
      </c>
      <c r="K330" t="str">
        <v xml:space="preserve">0 | </v>
      </c>
      <c r="L330" t="str">
        <v xml:space="preserve">0 | </v>
      </c>
      <c r="M330" t="str">
        <v xml:space="preserve">0 | </v>
      </c>
      <c r="N330" t="str">
        <v xml:space="preserve">0 | </v>
      </c>
      <c r="O330" t="str">
        <v xml:space="preserve">0 | </v>
      </c>
      <c r="P330" t="str">
        <v xml:space="preserve">0 | </v>
      </c>
      <c r="Q330" t="str">
        <v xml:space="preserve">0 | </v>
      </c>
      <c r="R330" t="str">
        <v xml:space="preserve">0 | </v>
      </c>
      <c r="S330" t="str">
        <v xml:space="preserve">0 | </v>
      </c>
      <c r="T330" t="str">
        <v xml:space="preserve">0 | </v>
      </c>
      <c r="U330" t="str">
        <v xml:space="preserve">0 | </v>
      </c>
      <c r="V330" t="str">
        <v xml:space="preserve">0 | </v>
      </c>
      <c r="W330" t="str">
        <v xml:space="preserve">0 | </v>
      </c>
      <c r="X330" t="str">
        <v xml:space="preserve">0 | </v>
      </c>
      <c r="Y330" t="str">
        <v xml:space="preserve">0 | </v>
      </c>
      <c r="Z330" t="str">
        <v xml:space="preserve">0 | </v>
      </c>
      <c r="AA330" t="str">
        <v xml:space="preserve">0 | </v>
      </c>
      <c r="AB330" t="str">
        <v xml:space="preserve">0 | </v>
      </c>
      <c r="AC330" t="str">
        <v xml:space="preserve">0 | </v>
      </c>
      <c r="AD330" t="str">
        <v xml:space="preserve">0 | </v>
      </c>
      <c r="AE330" t="str">
        <v xml:space="preserve">0 | </v>
      </c>
      <c r="AF330" t="str">
        <v xml:space="preserve">0 | </v>
      </c>
      <c r="AG330" t="str">
        <v xml:space="preserve">0 | </v>
      </c>
      <c r="AH330" t="str">
        <v xml:space="preserve">0 | </v>
      </c>
      <c r="AI330" t="str">
        <v xml:space="preserve">0 | </v>
      </c>
      <c r="AJ330" t="str">
        <v xml:space="preserve">0 | </v>
      </c>
      <c r="AK330" t="str">
        <v xml:space="preserve">0 | </v>
      </c>
      <c r="AL330" t="str">
        <v xml:space="preserve">0 | </v>
      </c>
      <c r="AM330" t="str">
        <v xml:space="preserve">0 | </v>
      </c>
      <c r="AN330" t="str">
        <v xml:space="preserve">0 | </v>
      </c>
      <c r="AO330" t="str">
        <v xml:space="preserve">0 | </v>
      </c>
      <c r="AP330" t="str">
        <v xml:space="preserve">0 | </v>
      </c>
      <c r="AQ330" t="str">
        <v xml:space="preserve">0 | </v>
      </c>
      <c r="AR330" t="str">
        <v xml:space="preserve">0 | </v>
      </c>
      <c r="AS330" t="str">
        <v xml:space="preserve">0 | </v>
      </c>
      <c r="AT330" t="str">
        <v xml:space="preserve">0 | </v>
      </c>
      <c r="AU330" t="str">
        <v xml:space="preserve">0 | </v>
      </c>
      <c r="AV330" t="str">
        <v xml:space="preserve">0 | </v>
      </c>
      <c r="AW330" t="str">
        <v xml:space="preserve">0 | </v>
      </c>
      <c r="AX330" t="str">
        <v xml:space="preserve">0 | </v>
      </c>
      <c r="AY330" t="str">
        <v xml:space="preserve">0 | </v>
      </c>
      <c r="AZ330" t="str">
        <v xml:space="preserve">0 | </v>
      </c>
      <c r="BA330" t="str">
        <v xml:space="preserve">0 | </v>
      </c>
      <c r="BB330" t="str">
        <v xml:space="preserve">0 | </v>
      </c>
      <c r="BC330" t="str">
        <v xml:space="preserve">0 | </v>
      </c>
      <c r="BD330" t="str">
        <v xml:space="preserve">0 | </v>
      </c>
      <c r="BE330" t="str">
        <v xml:space="preserve">0 | </v>
      </c>
      <c r="BF330" t="str">
        <v xml:space="preserve">0 | </v>
      </c>
      <c r="BG330" t="str">
        <v xml:space="preserve">0 | </v>
      </c>
      <c r="BH330" t="str">
        <v xml:space="preserve">0 | </v>
      </c>
      <c r="BI330" t="str">
        <v xml:space="preserve">0 | </v>
      </c>
      <c r="BJ330" t="str">
        <v xml:space="preserve">0 | </v>
      </c>
      <c r="BK330" t="str">
        <v xml:space="preserve">0 | </v>
      </c>
      <c r="BL330" t="str">
        <v xml:space="preserve">0 | </v>
      </c>
      <c r="BM330" t="str">
        <v xml:space="preserve">0 | </v>
      </c>
      <c r="BN330" t="str">
        <v xml:space="preserve">0 | </v>
      </c>
      <c r="BO330" t="str">
        <v xml:space="preserve">0 | </v>
      </c>
      <c r="BP330" t="str">
        <v xml:space="preserve">0 | </v>
      </c>
      <c r="BQ330" t="str">
        <v xml:space="preserve">0 | </v>
      </c>
      <c r="BR330" t="str">
        <v xml:space="preserve">0 | </v>
      </c>
      <c r="BS330" t="str">
        <v xml:space="preserve">0 | </v>
      </c>
      <c r="BT330" t="str">
        <v xml:space="preserve">0 | </v>
      </c>
      <c r="BU330" t="str">
        <v xml:space="preserve">0 | </v>
      </c>
      <c r="BV330" t="str">
        <v xml:space="preserve">0 | </v>
      </c>
      <c r="BW330" t="str">
        <v xml:space="preserve">0 | </v>
      </c>
      <c r="BX330" t="str">
        <v xml:space="preserve">0 | </v>
      </c>
      <c r="BY330" t="str">
        <v xml:space="preserve">0 | </v>
      </c>
      <c r="BZ330" t="str">
        <v xml:space="preserve">0 | </v>
      </c>
      <c r="CA330" t="str">
        <v xml:space="preserve">0 | </v>
      </c>
      <c r="CB330" t="str">
        <v xml:space="preserve">0 | </v>
      </c>
      <c r="CC330" t="str">
        <v xml:space="preserve">0 | </v>
      </c>
      <c r="CD330" t="str">
        <v xml:space="preserve">0 | </v>
      </c>
      <c r="CE330" t="str">
        <v xml:space="preserve">0 | </v>
      </c>
      <c r="CF330" t="str">
        <v xml:space="preserve">0 | </v>
      </c>
      <c r="CG330" t="str">
        <v xml:space="preserve">0 | </v>
      </c>
      <c r="CH330" t="str">
        <v xml:space="preserve">0 | </v>
      </c>
      <c r="CI330" t="str">
        <v xml:space="preserve">0 | </v>
      </c>
      <c r="CJ330" t="str">
        <v xml:space="preserve">0 | </v>
      </c>
      <c r="CK330" t="str">
        <v xml:space="preserve">0 | </v>
      </c>
      <c r="CL330" t="str">
        <v xml:space="preserve">0 | </v>
      </c>
      <c r="CM330" t="str">
        <v xml:space="preserve">0 | </v>
      </c>
      <c r="CN330" t="str">
        <v xml:space="preserve">0 | </v>
      </c>
      <c r="CO330" t="str">
        <v xml:space="preserve">0 | </v>
      </c>
      <c r="CP330" t="str">
        <v xml:space="preserve">0 | </v>
      </c>
      <c r="CQ330" t="str">
        <v xml:space="preserve">0 | </v>
      </c>
      <c r="CR330" t="str">
        <v xml:space="preserve">0 | </v>
      </c>
      <c r="CS330" t="str">
        <v xml:space="preserve">0 | </v>
      </c>
      <c r="CT330" t="str">
        <v xml:space="preserve">0 | </v>
      </c>
      <c r="CU330" t="str">
        <v xml:space="preserve">0 | </v>
      </c>
      <c r="CV330" t="str">
        <v xml:space="preserve">0 | </v>
      </c>
      <c r="CW330" t="str">
        <v xml:space="preserve">0 | </v>
      </c>
      <c r="CX330" t="str">
        <v xml:space="preserve">0 | </v>
      </c>
      <c r="DQ330" cm="1">
        <f t="array" ref="DQ330:HM330">TRANSPOSE(_xlfn._xlws.SORT(_xlfn._xlws.FILTER(initialConditions[initial_conditions_level],initialConditions[experiment_ID]=A330)))</f>
        <v>0</v>
      </c>
      <c r="DR330">
        <v>0</v>
      </c>
      <c r="DS330">
        <v>0</v>
      </c>
      <c r="DT330">
        <v>0</v>
      </c>
      <c r="DU330">
        <v>0</v>
      </c>
      <c r="DV330">
        <v>0</v>
      </c>
      <c r="DW330">
        <v>0</v>
      </c>
      <c r="DX330">
        <v>0</v>
      </c>
      <c r="DY330">
        <v>0</v>
      </c>
      <c r="DZ330">
        <v>0</v>
      </c>
      <c r="EA330">
        <v>0</v>
      </c>
      <c r="EB330">
        <v>0</v>
      </c>
      <c r="EC330">
        <v>0</v>
      </c>
      <c r="ED330">
        <v>0</v>
      </c>
      <c r="EE330">
        <v>0</v>
      </c>
      <c r="EF330">
        <v>0</v>
      </c>
      <c r="EG330">
        <v>0</v>
      </c>
      <c r="EH330">
        <v>0</v>
      </c>
      <c r="EI330">
        <v>0</v>
      </c>
      <c r="EJ330">
        <v>0</v>
      </c>
      <c r="EK330">
        <v>0</v>
      </c>
      <c r="EL330">
        <v>0</v>
      </c>
      <c r="EM330">
        <v>0</v>
      </c>
      <c r="EN330">
        <v>0</v>
      </c>
      <c r="EO330">
        <v>0</v>
      </c>
      <c r="EP330">
        <v>0</v>
      </c>
      <c r="EQ330">
        <v>0</v>
      </c>
      <c r="ER330">
        <v>0</v>
      </c>
      <c r="ES330">
        <v>0</v>
      </c>
      <c r="ET330">
        <v>0</v>
      </c>
      <c r="EU330">
        <v>0</v>
      </c>
      <c r="EV330">
        <v>0</v>
      </c>
      <c r="EW330">
        <v>0</v>
      </c>
      <c r="EX330">
        <v>0</v>
      </c>
      <c r="EY330">
        <v>0</v>
      </c>
      <c r="EZ330">
        <v>0</v>
      </c>
      <c r="FA330">
        <v>0</v>
      </c>
      <c r="FB330">
        <v>0</v>
      </c>
      <c r="FC330">
        <v>0</v>
      </c>
      <c r="FD330">
        <v>0</v>
      </c>
      <c r="FE330">
        <v>0</v>
      </c>
      <c r="FF330">
        <v>0</v>
      </c>
      <c r="FG330">
        <v>0</v>
      </c>
      <c r="FH330">
        <v>0</v>
      </c>
      <c r="FI330">
        <v>0</v>
      </c>
      <c r="FJ330">
        <v>0</v>
      </c>
      <c r="FK330">
        <v>0</v>
      </c>
      <c r="FL330">
        <v>0</v>
      </c>
      <c r="FM330">
        <v>0</v>
      </c>
      <c r="FN330">
        <v>0</v>
      </c>
      <c r="FO330">
        <v>0</v>
      </c>
      <c r="FP330">
        <v>0</v>
      </c>
      <c r="FQ330">
        <v>0</v>
      </c>
      <c r="FR330">
        <v>0</v>
      </c>
      <c r="FS330">
        <v>0</v>
      </c>
      <c r="FT330">
        <v>0</v>
      </c>
      <c r="FU330">
        <v>0</v>
      </c>
      <c r="FV330">
        <v>0</v>
      </c>
      <c r="FW330">
        <v>0</v>
      </c>
      <c r="FX330">
        <v>0</v>
      </c>
      <c r="FY330">
        <v>0</v>
      </c>
      <c r="FZ330">
        <v>0</v>
      </c>
      <c r="GA330">
        <v>0</v>
      </c>
      <c r="GB330">
        <v>0</v>
      </c>
      <c r="GC330">
        <v>0</v>
      </c>
      <c r="GD330">
        <v>0</v>
      </c>
      <c r="GE330">
        <v>0</v>
      </c>
      <c r="GF330">
        <v>0</v>
      </c>
      <c r="GG330">
        <v>0</v>
      </c>
      <c r="GH330">
        <v>0</v>
      </c>
      <c r="GI330">
        <v>0</v>
      </c>
      <c r="GJ330">
        <v>0</v>
      </c>
      <c r="GK330">
        <v>0</v>
      </c>
      <c r="GL330">
        <v>0</v>
      </c>
      <c r="GM330">
        <v>0</v>
      </c>
      <c r="GN330">
        <v>0</v>
      </c>
      <c r="GO330">
        <v>0</v>
      </c>
      <c r="GP330">
        <v>0</v>
      </c>
      <c r="GQ330">
        <v>0</v>
      </c>
      <c r="GR330">
        <v>0</v>
      </c>
      <c r="GS330">
        <v>0</v>
      </c>
      <c r="GT330">
        <v>0</v>
      </c>
      <c r="GU330">
        <v>0</v>
      </c>
      <c r="GV330">
        <v>0</v>
      </c>
      <c r="GW330">
        <v>0</v>
      </c>
      <c r="GX330">
        <v>0</v>
      </c>
      <c r="GY330">
        <v>0</v>
      </c>
      <c r="GZ330">
        <v>0</v>
      </c>
      <c r="HA330">
        <v>0</v>
      </c>
      <c r="HB330">
        <v>0</v>
      </c>
      <c r="HC330">
        <v>0</v>
      </c>
      <c r="HD330">
        <v>0</v>
      </c>
      <c r="HE330">
        <v>0</v>
      </c>
      <c r="HF330">
        <v>0</v>
      </c>
      <c r="HG330">
        <v>0</v>
      </c>
      <c r="HH330">
        <v>0</v>
      </c>
      <c r="HI330">
        <v>0</v>
      </c>
      <c r="HJ330">
        <v>0</v>
      </c>
      <c r="HK330">
        <v>0</v>
      </c>
      <c r="HL330">
        <v>0</v>
      </c>
      <c r="HM330" t="str">
        <v/>
      </c>
    </row>
    <row r="331" spans="2:221" x14ac:dyDescent="0.35">
      <c r="B331" t="str" cm="1">
        <f t="array" ref="B331:CX331">TRANSPOSE(_xlfn._xlws.SORT(_xlfn._xlws.FILTER(initialConditions[initial_conditions_level]&amp;" | "&amp;initialConditions[initial_conditions_name],initialConditions[experiment_ID]=A331)))</f>
        <v xml:space="preserve"> | </v>
      </c>
      <c r="C331" t="str">
        <v xml:space="preserve">0 | </v>
      </c>
      <c r="D331" t="str">
        <v xml:space="preserve">0 | </v>
      </c>
      <c r="E331" t="str">
        <v xml:space="preserve">0 | </v>
      </c>
      <c r="F331" t="str">
        <v xml:space="preserve">0 | </v>
      </c>
      <c r="G331" t="str">
        <v xml:space="preserve">0 | </v>
      </c>
      <c r="H331" t="str">
        <v xml:space="preserve">0 | </v>
      </c>
      <c r="I331" t="str">
        <v xml:space="preserve">0 | </v>
      </c>
      <c r="J331" t="str">
        <v xml:space="preserve">0 | </v>
      </c>
      <c r="K331" t="str">
        <v xml:space="preserve">0 | </v>
      </c>
      <c r="L331" t="str">
        <v xml:space="preserve">0 | </v>
      </c>
      <c r="M331" t="str">
        <v xml:space="preserve">0 | </v>
      </c>
      <c r="N331" t="str">
        <v xml:space="preserve">0 | </v>
      </c>
      <c r="O331" t="str">
        <v xml:space="preserve">0 | </v>
      </c>
      <c r="P331" t="str">
        <v xml:space="preserve">0 | </v>
      </c>
      <c r="Q331" t="str">
        <v xml:space="preserve">0 | </v>
      </c>
      <c r="R331" t="str">
        <v xml:space="preserve">0 | </v>
      </c>
      <c r="S331" t="str">
        <v xml:space="preserve">0 | </v>
      </c>
      <c r="T331" t="str">
        <v xml:space="preserve">0 | </v>
      </c>
      <c r="U331" t="str">
        <v xml:space="preserve">0 | </v>
      </c>
      <c r="V331" t="str">
        <v xml:space="preserve">0 | </v>
      </c>
      <c r="W331" t="str">
        <v xml:space="preserve">0 | </v>
      </c>
      <c r="X331" t="str">
        <v xml:space="preserve">0 | </v>
      </c>
      <c r="Y331" t="str">
        <v xml:space="preserve">0 | </v>
      </c>
      <c r="Z331" t="str">
        <v xml:space="preserve">0 | </v>
      </c>
      <c r="AA331" t="str">
        <v xml:space="preserve">0 | </v>
      </c>
      <c r="AB331" t="str">
        <v xml:space="preserve">0 | </v>
      </c>
      <c r="AC331" t="str">
        <v xml:space="preserve">0 | </v>
      </c>
      <c r="AD331" t="str">
        <v xml:space="preserve">0 | </v>
      </c>
      <c r="AE331" t="str">
        <v xml:space="preserve">0 | </v>
      </c>
      <c r="AF331" t="str">
        <v xml:space="preserve">0 | </v>
      </c>
      <c r="AG331" t="str">
        <v xml:space="preserve">0 | </v>
      </c>
      <c r="AH331" t="str">
        <v xml:space="preserve">0 | </v>
      </c>
      <c r="AI331" t="str">
        <v xml:space="preserve">0 | </v>
      </c>
      <c r="AJ331" t="str">
        <v xml:space="preserve">0 | </v>
      </c>
      <c r="AK331" t="str">
        <v xml:space="preserve">0 | </v>
      </c>
      <c r="AL331" t="str">
        <v xml:space="preserve">0 | </v>
      </c>
      <c r="AM331" t="str">
        <v xml:space="preserve">0 | </v>
      </c>
      <c r="AN331" t="str">
        <v xml:space="preserve">0 | </v>
      </c>
      <c r="AO331" t="str">
        <v xml:space="preserve">0 | </v>
      </c>
      <c r="AP331" t="str">
        <v xml:space="preserve">0 | </v>
      </c>
      <c r="AQ331" t="str">
        <v xml:space="preserve">0 | </v>
      </c>
      <c r="AR331" t="str">
        <v xml:space="preserve">0 | </v>
      </c>
      <c r="AS331" t="str">
        <v xml:space="preserve">0 | </v>
      </c>
      <c r="AT331" t="str">
        <v xml:space="preserve">0 | </v>
      </c>
      <c r="AU331" t="str">
        <v xml:space="preserve">0 | </v>
      </c>
      <c r="AV331" t="str">
        <v xml:space="preserve">0 | </v>
      </c>
      <c r="AW331" t="str">
        <v xml:space="preserve">0 | </v>
      </c>
      <c r="AX331" t="str">
        <v xml:space="preserve">0 | </v>
      </c>
      <c r="AY331" t="str">
        <v xml:space="preserve">0 | </v>
      </c>
      <c r="AZ331" t="str">
        <v xml:space="preserve">0 | </v>
      </c>
      <c r="BA331" t="str">
        <v xml:space="preserve">0 | </v>
      </c>
      <c r="BB331" t="str">
        <v xml:space="preserve">0 | </v>
      </c>
      <c r="BC331" t="str">
        <v xml:space="preserve">0 | </v>
      </c>
      <c r="BD331" t="str">
        <v xml:space="preserve">0 | </v>
      </c>
      <c r="BE331" t="str">
        <v xml:space="preserve">0 | </v>
      </c>
      <c r="BF331" t="str">
        <v xml:space="preserve">0 | </v>
      </c>
      <c r="BG331" t="str">
        <v xml:space="preserve">0 | </v>
      </c>
      <c r="BH331" t="str">
        <v xml:space="preserve">0 | </v>
      </c>
      <c r="BI331" t="str">
        <v xml:space="preserve">0 | </v>
      </c>
      <c r="BJ331" t="str">
        <v xml:space="preserve">0 | </v>
      </c>
      <c r="BK331" t="str">
        <v xml:space="preserve">0 | </v>
      </c>
      <c r="BL331" t="str">
        <v xml:space="preserve">0 | </v>
      </c>
      <c r="BM331" t="str">
        <v xml:space="preserve">0 | </v>
      </c>
      <c r="BN331" t="str">
        <v xml:space="preserve">0 | </v>
      </c>
      <c r="BO331" t="str">
        <v xml:space="preserve">0 | </v>
      </c>
      <c r="BP331" t="str">
        <v xml:space="preserve">0 | </v>
      </c>
      <c r="BQ331" t="str">
        <v xml:space="preserve">0 | </v>
      </c>
      <c r="BR331" t="str">
        <v xml:space="preserve">0 | </v>
      </c>
      <c r="BS331" t="str">
        <v xml:space="preserve">0 | </v>
      </c>
      <c r="BT331" t="str">
        <v xml:space="preserve">0 | </v>
      </c>
      <c r="BU331" t="str">
        <v xml:space="preserve">0 | </v>
      </c>
      <c r="BV331" t="str">
        <v xml:space="preserve">0 | </v>
      </c>
      <c r="BW331" t="str">
        <v xml:space="preserve">0 | </v>
      </c>
      <c r="BX331" t="str">
        <v xml:space="preserve">0 | </v>
      </c>
      <c r="BY331" t="str">
        <v xml:space="preserve">0 | </v>
      </c>
      <c r="BZ331" t="str">
        <v xml:space="preserve">0 | </v>
      </c>
      <c r="CA331" t="str">
        <v xml:space="preserve">0 | </v>
      </c>
      <c r="CB331" t="str">
        <v xml:space="preserve">0 | </v>
      </c>
      <c r="CC331" t="str">
        <v xml:space="preserve">0 | </v>
      </c>
      <c r="CD331" t="str">
        <v xml:space="preserve">0 | </v>
      </c>
      <c r="CE331" t="str">
        <v xml:space="preserve">0 | </v>
      </c>
      <c r="CF331" t="str">
        <v xml:space="preserve">0 | </v>
      </c>
      <c r="CG331" t="str">
        <v xml:space="preserve">0 | </v>
      </c>
      <c r="CH331" t="str">
        <v xml:space="preserve">0 | </v>
      </c>
      <c r="CI331" t="str">
        <v xml:space="preserve">0 | </v>
      </c>
      <c r="CJ331" t="str">
        <v xml:space="preserve">0 | </v>
      </c>
      <c r="CK331" t="str">
        <v xml:space="preserve">0 | </v>
      </c>
      <c r="CL331" t="str">
        <v xml:space="preserve">0 | </v>
      </c>
      <c r="CM331" t="str">
        <v xml:space="preserve">0 | </v>
      </c>
      <c r="CN331" t="str">
        <v xml:space="preserve">0 | </v>
      </c>
      <c r="CO331" t="str">
        <v xml:space="preserve">0 | </v>
      </c>
      <c r="CP331" t="str">
        <v xml:space="preserve">0 | </v>
      </c>
      <c r="CQ331" t="str">
        <v xml:space="preserve">0 | </v>
      </c>
      <c r="CR331" t="str">
        <v xml:space="preserve">0 | </v>
      </c>
      <c r="CS331" t="str">
        <v xml:space="preserve">0 | </v>
      </c>
      <c r="CT331" t="str">
        <v xml:space="preserve">0 | </v>
      </c>
      <c r="CU331" t="str">
        <v xml:space="preserve">0 | </v>
      </c>
      <c r="CV331" t="str">
        <v xml:space="preserve">0 | </v>
      </c>
      <c r="CW331" t="str">
        <v xml:space="preserve">0 | </v>
      </c>
      <c r="CX331" t="str">
        <v xml:space="preserve">0 | </v>
      </c>
      <c r="DQ331" cm="1">
        <f t="array" ref="DQ331:HM331">TRANSPOSE(_xlfn._xlws.SORT(_xlfn._xlws.FILTER(initialConditions[initial_conditions_level],initialConditions[experiment_ID]=A331)))</f>
        <v>0</v>
      </c>
      <c r="DR331">
        <v>0</v>
      </c>
      <c r="DS331">
        <v>0</v>
      </c>
      <c r="DT331">
        <v>0</v>
      </c>
      <c r="DU331">
        <v>0</v>
      </c>
      <c r="DV331">
        <v>0</v>
      </c>
      <c r="DW331">
        <v>0</v>
      </c>
      <c r="DX331">
        <v>0</v>
      </c>
      <c r="DY331">
        <v>0</v>
      </c>
      <c r="DZ331">
        <v>0</v>
      </c>
      <c r="EA331">
        <v>0</v>
      </c>
      <c r="EB331">
        <v>0</v>
      </c>
      <c r="EC331">
        <v>0</v>
      </c>
      <c r="ED331">
        <v>0</v>
      </c>
      <c r="EE331">
        <v>0</v>
      </c>
      <c r="EF331">
        <v>0</v>
      </c>
      <c r="EG331">
        <v>0</v>
      </c>
      <c r="EH331">
        <v>0</v>
      </c>
      <c r="EI331">
        <v>0</v>
      </c>
      <c r="EJ331">
        <v>0</v>
      </c>
      <c r="EK331">
        <v>0</v>
      </c>
      <c r="EL331">
        <v>0</v>
      </c>
      <c r="EM331">
        <v>0</v>
      </c>
      <c r="EN331">
        <v>0</v>
      </c>
      <c r="EO331">
        <v>0</v>
      </c>
      <c r="EP331">
        <v>0</v>
      </c>
      <c r="EQ331">
        <v>0</v>
      </c>
      <c r="ER331">
        <v>0</v>
      </c>
      <c r="ES331">
        <v>0</v>
      </c>
      <c r="ET331">
        <v>0</v>
      </c>
      <c r="EU331">
        <v>0</v>
      </c>
      <c r="EV331">
        <v>0</v>
      </c>
      <c r="EW331">
        <v>0</v>
      </c>
      <c r="EX331">
        <v>0</v>
      </c>
      <c r="EY331">
        <v>0</v>
      </c>
      <c r="EZ331">
        <v>0</v>
      </c>
      <c r="FA331">
        <v>0</v>
      </c>
      <c r="FB331">
        <v>0</v>
      </c>
      <c r="FC331">
        <v>0</v>
      </c>
      <c r="FD331">
        <v>0</v>
      </c>
      <c r="FE331">
        <v>0</v>
      </c>
      <c r="FF331">
        <v>0</v>
      </c>
      <c r="FG331">
        <v>0</v>
      </c>
      <c r="FH331">
        <v>0</v>
      </c>
      <c r="FI331">
        <v>0</v>
      </c>
      <c r="FJ331">
        <v>0</v>
      </c>
      <c r="FK331">
        <v>0</v>
      </c>
      <c r="FL331">
        <v>0</v>
      </c>
      <c r="FM331">
        <v>0</v>
      </c>
      <c r="FN331">
        <v>0</v>
      </c>
      <c r="FO331">
        <v>0</v>
      </c>
      <c r="FP331">
        <v>0</v>
      </c>
      <c r="FQ331">
        <v>0</v>
      </c>
      <c r="FR331">
        <v>0</v>
      </c>
      <c r="FS331">
        <v>0</v>
      </c>
      <c r="FT331">
        <v>0</v>
      </c>
      <c r="FU331">
        <v>0</v>
      </c>
      <c r="FV331">
        <v>0</v>
      </c>
      <c r="FW331">
        <v>0</v>
      </c>
      <c r="FX331">
        <v>0</v>
      </c>
      <c r="FY331">
        <v>0</v>
      </c>
      <c r="FZ331">
        <v>0</v>
      </c>
      <c r="GA331">
        <v>0</v>
      </c>
      <c r="GB331">
        <v>0</v>
      </c>
      <c r="GC331">
        <v>0</v>
      </c>
      <c r="GD331">
        <v>0</v>
      </c>
      <c r="GE331">
        <v>0</v>
      </c>
      <c r="GF331">
        <v>0</v>
      </c>
      <c r="GG331">
        <v>0</v>
      </c>
      <c r="GH331">
        <v>0</v>
      </c>
      <c r="GI331">
        <v>0</v>
      </c>
      <c r="GJ331">
        <v>0</v>
      </c>
      <c r="GK331">
        <v>0</v>
      </c>
      <c r="GL331">
        <v>0</v>
      </c>
      <c r="GM331">
        <v>0</v>
      </c>
      <c r="GN331">
        <v>0</v>
      </c>
      <c r="GO331">
        <v>0</v>
      </c>
      <c r="GP331">
        <v>0</v>
      </c>
      <c r="GQ331">
        <v>0</v>
      </c>
      <c r="GR331">
        <v>0</v>
      </c>
      <c r="GS331">
        <v>0</v>
      </c>
      <c r="GT331">
        <v>0</v>
      </c>
      <c r="GU331">
        <v>0</v>
      </c>
      <c r="GV331">
        <v>0</v>
      </c>
      <c r="GW331">
        <v>0</v>
      </c>
      <c r="GX331">
        <v>0</v>
      </c>
      <c r="GY331">
        <v>0</v>
      </c>
      <c r="GZ331">
        <v>0</v>
      </c>
      <c r="HA331">
        <v>0</v>
      </c>
      <c r="HB331">
        <v>0</v>
      </c>
      <c r="HC331">
        <v>0</v>
      </c>
      <c r="HD331">
        <v>0</v>
      </c>
      <c r="HE331">
        <v>0</v>
      </c>
      <c r="HF331">
        <v>0</v>
      </c>
      <c r="HG331">
        <v>0</v>
      </c>
      <c r="HH331">
        <v>0</v>
      </c>
      <c r="HI331">
        <v>0</v>
      </c>
      <c r="HJ331">
        <v>0</v>
      </c>
      <c r="HK331">
        <v>0</v>
      </c>
      <c r="HL331">
        <v>0</v>
      </c>
      <c r="HM331" t="str">
        <v/>
      </c>
    </row>
    <row r="332" spans="2:221" x14ac:dyDescent="0.35">
      <c r="B332" t="str" cm="1">
        <f t="array" ref="B332:CX332">TRANSPOSE(_xlfn._xlws.SORT(_xlfn._xlws.FILTER(initialConditions[initial_conditions_level]&amp;" | "&amp;initialConditions[initial_conditions_name],initialConditions[experiment_ID]=A332)))</f>
        <v xml:space="preserve"> | </v>
      </c>
      <c r="C332" t="str">
        <v xml:space="preserve">0 | </v>
      </c>
      <c r="D332" t="str">
        <v xml:space="preserve">0 | </v>
      </c>
      <c r="E332" t="str">
        <v xml:space="preserve">0 | </v>
      </c>
      <c r="F332" t="str">
        <v xml:space="preserve">0 | </v>
      </c>
      <c r="G332" t="str">
        <v xml:space="preserve">0 | </v>
      </c>
      <c r="H332" t="str">
        <v xml:space="preserve">0 | </v>
      </c>
      <c r="I332" t="str">
        <v xml:space="preserve">0 | </v>
      </c>
      <c r="J332" t="str">
        <v xml:space="preserve">0 | </v>
      </c>
      <c r="K332" t="str">
        <v xml:space="preserve">0 | </v>
      </c>
      <c r="L332" t="str">
        <v xml:space="preserve">0 | </v>
      </c>
      <c r="M332" t="str">
        <v xml:space="preserve">0 | </v>
      </c>
      <c r="N332" t="str">
        <v xml:space="preserve">0 | </v>
      </c>
      <c r="O332" t="str">
        <v xml:space="preserve">0 | </v>
      </c>
      <c r="P332" t="str">
        <v xml:space="preserve">0 | </v>
      </c>
      <c r="Q332" t="str">
        <v xml:space="preserve">0 | </v>
      </c>
      <c r="R332" t="str">
        <v xml:space="preserve">0 | </v>
      </c>
      <c r="S332" t="str">
        <v xml:space="preserve">0 | </v>
      </c>
      <c r="T332" t="str">
        <v xml:space="preserve">0 | </v>
      </c>
      <c r="U332" t="str">
        <v xml:space="preserve">0 | </v>
      </c>
      <c r="V332" t="str">
        <v xml:space="preserve">0 | </v>
      </c>
      <c r="W332" t="str">
        <v xml:space="preserve">0 | </v>
      </c>
      <c r="X332" t="str">
        <v xml:space="preserve">0 | </v>
      </c>
      <c r="Y332" t="str">
        <v xml:space="preserve">0 | </v>
      </c>
      <c r="Z332" t="str">
        <v xml:space="preserve">0 | </v>
      </c>
      <c r="AA332" t="str">
        <v xml:space="preserve">0 | </v>
      </c>
      <c r="AB332" t="str">
        <v xml:space="preserve">0 | </v>
      </c>
      <c r="AC332" t="str">
        <v xml:space="preserve">0 | </v>
      </c>
      <c r="AD332" t="str">
        <v xml:space="preserve">0 | </v>
      </c>
      <c r="AE332" t="str">
        <v xml:space="preserve">0 | </v>
      </c>
      <c r="AF332" t="str">
        <v xml:space="preserve">0 | </v>
      </c>
      <c r="AG332" t="str">
        <v xml:space="preserve">0 | </v>
      </c>
      <c r="AH332" t="str">
        <v xml:space="preserve">0 | </v>
      </c>
      <c r="AI332" t="str">
        <v xml:space="preserve">0 | </v>
      </c>
      <c r="AJ332" t="str">
        <v xml:space="preserve">0 | </v>
      </c>
      <c r="AK332" t="str">
        <v xml:space="preserve">0 | </v>
      </c>
      <c r="AL332" t="str">
        <v xml:space="preserve">0 | </v>
      </c>
      <c r="AM332" t="str">
        <v xml:space="preserve">0 | </v>
      </c>
      <c r="AN332" t="str">
        <v xml:space="preserve">0 | </v>
      </c>
      <c r="AO332" t="str">
        <v xml:space="preserve">0 | </v>
      </c>
      <c r="AP332" t="str">
        <v xml:space="preserve">0 | </v>
      </c>
      <c r="AQ332" t="str">
        <v xml:space="preserve">0 | </v>
      </c>
      <c r="AR332" t="str">
        <v xml:space="preserve">0 | </v>
      </c>
      <c r="AS332" t="str">
        <v xml:space="preserve">0 | </v>
      </c>
      <c r="AT332" t="str">
        <v xml:space="preserve">0 | </v>
      </c>
      <c r="AU332" t="str">
        <v xml:space="preserve">0 | </v>
      </c>
      <c r="AV332" t="str">
        <v xml:space="preserve">0 | </v>
      </c>
      <c r="AW332" t="str">
        <v xml:space="preserve">0 | </v>
      </c>
      <c r="AX332" t="str">
        <v xml:space="preserve">0 | </v>
      </c>
      <c r="AY332" t="str">
        <v xml:space="preserve">0 | </v>
      </c>
      <c r="AZ332" t="str">
        <v xml:space="preserve">0 | </v>
      </c>
      <c r="BA332" t="str">
        <v xml:space="preserve">0 | </v>
      </c>
      <c r="BB332" t="str">
        <v xml:space="preserve">0 | </v>
      </c>
      <c r="BC332" t="str">
        <v xml:space="preserve">0 | </v>
      </c>
      <c r="BD332" t="str">
        <v xml:space="preserve">0 | </v>
      </c>
      <c r="BE332" t="str">
        <v xml:space="preserve">0 | </v>
      </c>
      <c r="BF332" t="str">
        <v xml:space="preserve">0 | </v>
      </c>
      <c r="BG332" t="str">
        <v xml:space="preserve">0 | </v>
      </c>
      <c r="BH332" t="str">
        <v xml:space="preserve">0 | </v>
      </c>
      <c r="BI332" t="str">
        <v xml:space="preserve">0 | </v>
      </c>
      <c r="BJ332" t="str">
        <v xml:space="preserve">0 | </v>
      </c>
      <c r="BK332" t="str">
        <v xml:space="preserve">0 | </v>
      </c>
      <c r="BL332" t="str">
        <v xml:space="preserve">0 | </v>
      </c>
      <c r="BM332" t="str">
        <v xml:space="preserve">0 | </v>
      </c>
      <c r="BN332" t="str">
        <v xml:space="preserve">0 | </v>
      </c>
      <c r="BO332" t="str">
        <v xml:space="preserve">0 | </v>
      </c>
      <c r="BP332" t="str">
        <v xml:space="preserve">0 | </v>
      </c>
      <c r="BQ332" t="str">
        <v xml:space="preserve">0 | </v>
      </c>
      <c r="BR332" t="str">
        <v xml:space="preserve">0 | </v>
      </c>
      <c r="BS332" t="str">
        <v xml:space="preserve">0 | </v>
      </c>
      <c r="BT332" t="str">
        <v xml:space="preserve">0 | </v>
      </c>
      <c r="BU332" t="str">
        <v xml:space="preserve">0 | </v>
      </c>
      <c r="BV332" t="str">
        <v xml:space="preserve">0 | </v>
      </c>
      <c r="BW332" t="str">
        <v xml:space="preserve">0 | </v>
      </c>
      <c r="BX332" t="str">
        <v xml:space="preserve">0 | </v>
      </c>
      <c r="BY332" t="str">
        <v xml:space="preserve">0 | </v>
      </c>
      <c r="BZ332" t="str">
        <v xml:space="preserve">0 | </v>
      </c>
      <c r="CA332" t="str">
        <v xml:space="preserve">0 | </v>
      </c>
      <c r="CB332" t="str">
        <v xml:space="preserve">0 | </v>
      </c>
      <c r="CC332" t="str">
        <v xml:space="preserve">0 | </v>
      </c>
      <c r="CD332" t="str">
        <v xml:space="preserve">0 | </v>
      </c>
      <c r="CE332" t="str">
        <v xml:space="preserve">0 | </v>
      </c>
      <c r="CF332" t="str">
        <v xml:space="preserve">0 | </v>
      </c>
      <c r="CG332" t="str">
        <v xml:space="preserve">0 | </v>
      </c>
      <c r="CH332" t="str">
        <v xml:space="preserve">0 | </v>
      </c>
      <c r="CI332" t="str">
        <v xml:space="preserve">0 | </v>
      </c>
      <c r="CJ332" t="str">
        <v xml:space="preserve">0 | </v>
      </c>
      <c r="CK332" t="str">
        <v xml:space="preserve">0 | </v>
      </c>
      <c r="CL332" t="str">
        <v xml:space="preserve">0 | </v>
      </c>
      <c r="CM332" t="str">
        <v xml:space="preserve">0 | </v>
      </c>
      <c r="CN332" t="str">
        <v xml:space="preserve">0 | </v>
      </c>
      <c r="CO332" t="str">
        <v xml:space="preserve">0 | </v>
      </c>
      <c r="CP332" t="str">
        <v xml:space="preserve">0 | </v>
      </c>
      <c r="CQ332" t="str">
        <v xml:space="preserve">0 | </v>
      </c>
      <c r="CR332" t="str">
        <v xml:space="preserve">0 | </v>
      </c>
      <c r="CS332" t="str">
        <v xml:space="preserve">0 | </v>
      </c>
      <c r="CT332" t="str">
        <v xml:space="preserve">0 | </v>
      </c>
      <c r="CU332" t="str">
        <v xml:space="preserve">0 | </v>
      </c>
      <c r="CV332" t="str">
        <v xml:space="preserve">0 | </v>
      </c>
      <c r="CW332" t="str">
        <v xml:space="preserve">0 | </v>
      </c>
      <c r="CX332" t="str">
        <v xml:space="preserve">0 | </v>
      </c>
      <c r="DQ332" cm="1">
        <f t="array" ref="DQ332:HM332">TRANSPOSE(_xlfn._xlws.SORT(_xlfn._xlws.FILTER(initialConditions[initial_conditions_level],initialConditions[experiment_ID]=A332)))</f>
        <v>0</v>
      </c>
      <c r="DR332">
        <v>0</v>
      </c>
      <c r="DS332">
        <v>0</v>
      </c>
      <c r="DT332">
        <v>0</v>
      </c>
      <c r="DU332">
        <v>0</v>
      </c>
      <c r="DV332">
        <v>0</v>
      </c>
      <c r="DW332">
        <v>0</v>
      </c>
      <c r="DX332">
        <v>0</v>
      </c>
      <c r="DY332">
        <v>0</v>
      </c>
      <c r="DZ332">
        <v>0</v>
      </c>
      <c r="EA332">
        <v>0</v>
      </c>
      <c r="EB332">
        <v>0</v>
      </c>
      <c r="EC332">
        <v>0</v>
      </c>
      <c r="ED332">
        <v>0</v>
      </c>
      <c r="EE332">
        <v>0</v>
      </c>
      <c r="EF332">
        <v>0</v>
      </c>
      <c r="EG332">
        <v>0</v>
      </c>
      <c r="EH332">
        <v>0</v>
      </c>
      <c r="EI332">
        <v>0</v>
      </c>
      <c r="EJ332">
        <v>0</v>
      </c>
      <c r="EK332">
        <v>0</v>
      </c>
      <c r="EL332">
        <v>0</v>
      </c>
      <c r="EM332">
        <v>0</v>
      </c>
      <c r="EN332">
        <v>0</v>
      </c>
      <c r="EO332">
        <v>0</v>
      </c>
      <c r="EP332">
        <v>0</v>
      </c>
      <c r="EQ332">
        <v>0</v>
      </c>
      <c r="ER332">
        <v>0</v>
      </c>
      <c r="ES332">
        <v>0</v>
      </c>
      <c r="ET332">
        <v>0</v>
      </c>
      <c r="EU332">
        <v>0</v>
      </c>
      <c r="EV332">
        <v>0</v>
      </c>
      <c r="EW332">
        <v>0</v>
      </c>
      <c r="EX332">
        <v>0</v>
      </c>
      <c r="EY332">
        <v>0</v>
      </c>
      <c r="EZ332">
        <v>0</v>
      </c>
      <c r="FA332">
        <v>0</v>
      </c>
      <c r="FB332">
        <v>0</v>
      </c>
      <c r="FC332">
        <v>0</v>
      </c>
      <c r="FD332">
        <v>0</v>
      </c>
      <c r="FE332">
        <v>0</v>
      </c>
      <c r="FF332">
        <v>0</v>
      </c>
      <c r="FG332">
        <v>0</v>
      </c>
      <c r="FH332">
        <v>0</v>
      </c>
      <c r="FI332">
        <v>0</v>
      </c>
      <c r="FJ332">
        <v>0</v>
      </c>
      <c r="FK332">
        <v>0</v>
      </c>
      <c r="FL332">
        <v>0</v>
      </c>
      <c r="FM332">
        <v>0</v>
      </c>
      <c r="FN332">
        <v>0</v>
      </c>
      <c r="FO332">
        <v>0</v>
      </c>
      <c r="FP332">
        <v>0</v>
      </c>
      <c r="FQ332">
        <v>0</v>
      </c>
      <c r="FR332">
        <v>0</v>
      </c>
      <c r="FS332">
        <v>0</v>
      </c>
      <c r="FT332">
        <v>0</v>
      </c>
      <c r="FU332">
        <v>0</v>
      </c>
      <c r="FV332">
        <v>0</v>
      </c>
      <c r="FW332">
        <v>0</v>
      </c>
      <c r="FX332">
        <v>0</v>
      </c>
      <c r="FY332">
        <v>0</v>
      </c>
      <c r="FZ332">
        <v>0</v>
      </c>
      <c r="GA332">
        <v>0</v>
      </c>
      <c r="GB332">
        <v>0</v>
      </c>
      <c r="GC332">
        <v>0</v>
      </c>
      <c r="GD332">
        <v>0</v>
      </c>
      <c r="GE332">
        <v>0</v>
      </c>
      <c r="GF332">
        <v>0</v>
      </c>
      <c r="GG332">
        <v>0</v>
      </c>
      <c r="GH332">
        <v>0</v>
      </c>
      <c r="GI332">
        <v>0</v>
      </c>
      <c r="GJ332">
        <v>0</v>
      </c>
      <c r="GK332">
        <v>0</v>
      </c>
      <c r="GL332">
        <v>0</v>
      </c>
      <c r="GM332">
        <v>0</v>
      </c>
      <c r="GN332">
        <v>0</v>
      </c>
      <c r="GO332">
        <v>0</v>
      </c>
      <c r="GP332">
        <v>0</v>
      </c>
      <c r="GQ332">
        <v>0</v>
      </c>
      <c r="GR332">
        <v>0</v>
      </c>
      <c r="GS332">
        <v>0</v>
      </c>
      <c r="GT332">
        <v>0</v>
      </c>
      <c r="GU332">
        <v>0</v>
      </c>
      <c r="GV332">
        <v>0</v>
      </c>
      <c r="GW332">
        <v>0</v>
      </c>
      <c r="GX332">
        <v>0</v>
      </c>
      <c r="GY332">
        <v>0</v>
      </c>
      <c r="GZ332">
        <v>0</v>
      </c>
      <c r="HA332">
        <v>0</v>
      </c>
      <c r="HB332">
        <v>0</v>
      </c>
      <c r="HC332">
        <v>0</v>
      </c>
      <c r="HD332">
        <v>0</v>
      </c>
      <c r="HE332">
        <v>0</v>
      </c>
      <c r="HF332">
        <v>0</v>
      </c>
      <c r="HG332">
        <v>0</v>
      </c>
      <c r="HH332">
        <v>0</v>
      </c>
      <c r="HI332">
        <v>0</v>
      </c>
      <c r="HJ332">
        <v>0</v>
      </c>
      <c r="HK332">
        <v>0</v>
      </c>
      <c r="HL332">
        <v>0</v>
      </c>
      <c r="HM332" t="str">
        <v/>
      </c>
    </row>
    <row r="333" spans="2:221" x14ac:dyDescent="0.35">
      <c r="B333" t="str" cm="1">
        <f t="array" ref="B333:CX333">TRANSPOSE(_xlfn._xlws.SORT(_xlfn._xlws.FILTER(initialConditions[initial_conditions_level]&amp;" | "&amp;initialConditions[initial_conditions_name],initialConditions[experiment_ID]=A333)))</f>
        <v xml:space="preserve"> | </v>
      </c>
      <c r="C333" t="str">
        <v xml:space="preserve">0 | </v>
      </c>
      <c r="D333" t="str">
        <v xml:space="preserve">0 | </v>
      </c>
      <c r="E333" t="str">
        <v xml:space="preserve">0 | </v>
      </c>
      <c r="F333" t="str">
        <v xml:space="preserve">0 | </v>
      </c>
      <c r="G333" t="str">
        <v xml:space="preserve">0 | </v>
      </c>
      <c r="H333" t="str">
        <v xml:space="preserve">0 | </v>
      </c>
      <c r="I333" t="str">
        <v xml:space="preserve">0 | </v>
      </c>
      <c r="J333" t="str">
        <v xml:space="preserve">0 | </v>
      </c>
      <c r="K333" t="str">
        <v xml:space="preserve">0 | </v>
      </c>
      <c r="L333" t="str">
        <v xml:space="preserve">0 | </v>
      </c>
      <c r="M333" t="str">
        <v xml:space="preserve">0 | </v>
      </c>
      <c r="N333" t="str">
        <v xml:space="preserve">0 | </v>
      </c>
      <c r="O333" t="str">
        <v xml:space="preserve">0 | </v>
      </c>
      <c r="P333" t="str">
        <v xml:space="preserve">0 | </v>
      </c>
      <c r="Q333" t="str">
        <v xml:space="preserve">0 | </v>
      </c>
      <c r="R333" t="str">
        <v xml:space="preserve">0 | </v>
      </c>
      <c r="S333" t="str">
        <v xml:space="preserve">0 | </v>
      </c>
      <c r="T333" t="str">
        <v xml:space="preserve">0 | </v>
      </c>
      <c r="U333" t="str">
        <v xml:space="preserve">0 | </v>
      </c>
      <c r="V333" t="str">
        <v xml:space="preserve">0 | </v>
      </c>
      <c r="W333" t="str">
        <v xml:space="preserve">0 | </v>
      </c>
      <c r="X333" t="str">
        <v xml:space="preserve">0 | </v>
      </c>
      <c r="Y333" t="str">
        <v xml:space="preserve">0 | </v>
      </c>
      <c r="Z333" t="str">
        <v xml:space="preserve">0 | </v>
      </c>
      <c r="AA333" t="str">
        <v xml:space="preserve">0 | </v>
      </c>
      <c r="AB333" t="str">
        <v xml:space="preserve">0 | </v>
      </c>
      <c r="AC333" t="str">
        <v xml:space="preserve">0 | </v>
      </c>
      <c r="AD333" t="str">
        <v xml:space="preserve">0 | </v>
      </c>
      <c r="AE333" t="str">
        <v xml:space="preserve">0 | </v>
      </c>
      <c r="AF333" t="str">
        <v xml:space="preserve">0 | </v>
      </c>
      <c r="AG333" t="str">
        <v xml:space="preserve">0 | </v>
      </c>
      <c r="AH333" t="str">
        <v xml:space="preserve">0 | </v>
      </c>
      <c r="AI333" t="str">
        <v xml:space="preserve">0 | </v>
      </c>
      <c r="AJ333" t="str">
        <v xml:space="preserve">0 | </v>
      </c>
      <c r="AK333" t="str">
        <v xml:space="preserve">0 | </v>
      </c>
      <c r="AL333" t="str">
        <v xml:space="preserve">0 | </v>
      </c>
      <c r="AM333" t="str">
        <v xml:space="preserve">0 | </v>
      </c>
      <c r="AN333" t="str">
        <v xml:space="preserve">0 | </v>
      </c>
      <c r="AO333" t="str">
        <v xml:space="preserve">0 | </v>
      </c>
      <c r="AP333" t="str">
        <v xml:space="preserve">0 | </v>
      </c>
      <c r="AQ333" t="str">
        <v xml:space="preserve">0 | </v>
      </c>
      <c r="AR333" t="str">
        <v xml:space="preserve">0 | </v>
      </c>
      <c r="AS333" t="str">
        <v xml:space="preserve">0 | </v>
      </c>
      <c r="AT333" t="str">
        <v xml:space="preserve">0 | </v>
      </c>
      <c r="AU333" t="str">
        <v xml:space="preserve">0 | </v>
      </c>
      <c r="AV333" t="str">
        <v xml:space="preserve">0 | </v>
      </c>
      <c r="AW333" t="str">
        <v xml:space="preserve">0 | </v>
      </c>
      <c r="AX333" t="str">
        <v xml:space="preserve">0 | </v>
      </c>
      <c r="AY333" t="str">
        <v xml:space="preserve">0 | </v>
      </c>
      <c r="AZ333" t="str">
        <v xml:space="preserve">0 | </v>
      </c>
      <c r="BA333" t="str">
        <v xml:space="preserve">0 | </v>
      </c>
      <c r="BB333" t="str">
        <v xml:space="preserve">0 | </v>
      </c>
      <c r="BC333" t="str">
        <v xml:space="preserve">0 | </v>
      </c>
      <c r="BD333" t="str">
        <v xml:space="preserve">0 | </v>
      </c>
      <c r="BE333" t="str">
        <v xml:space="preserve">0 | </v>
      </c>
      <c r="BF333" t="str">
        <v xml:space="preserve">0 | </v>
      </c>
      <c r="BG333" t="str">
        <v xml:space="preserve">0 | </v>
      </c>
      <c r="BH333" t="str">
        <v xml:space="preserve">0 | </v>
      </c>
      <c r="BI333" t="str">
        <v xml:space="preserve">0 | </v>
      </c>
      <c r="BJ333" t="str">
        <v xml:space="preserve">0 | </v>
      </c>
      <c r="BK333" t="str">
        <v xml:space="preserve">0 | </v>
      </c>
      <c r="BL333" t="str">
        <v xml:space="preserve">0 | </v>
      </c>
      <c r="BM333" t="str">
        <v xml:space="preserve">0 | </v>
      </c>
      <c r="BN333" t="str">
        <v xml:space="preserve">0 | </v>
      </c>
      <c r="BO333" t="str">
        <v xml:space="preserve">0 | </v>
      </c>
      <c r="BP333" t="str">
        <v xml:space="preserve">0 | </v>
      </c>
      <c r="BQ333" t="str">
        <v xml:space="preserve">0 | </v>
      </c>
      <c r="BR333" t="str">
        <v xml:space="preserve">0 | </v>
      </c>
      <c r="BS333" t="str">
        <v xml:space="preserve">0 | </v>
      </c>
      <c r="BT333" t="str">
        <v xml:space="preserve">0 | </v>
      </c>
      <c r="BU333" t="str">
        <v xml:space="preserve">0 | </v>
      </c>
      <c r="BV333" t="str">
        <v xml:space="preserve">0 | </v>
      </c>
      <c r="BW333" t="str">
        <v xml:space="preserve">0 | </v>
      </c>
      <c r="BX333" t="str">
        <v xml:space="preserve">0 | </v>
      </c>
      <c r="BY333" t="str">
        <v xml:space="preserve">0 | </v>
      </c>
      <c r="BZ333" t="str">
        <v xml:space="preserve">0 | </v>
      </c>
      <c r="CA333" t="str">
        <v xml:space="preserve">0 | </v>
      </c>
      <c r="CB333" t="str">
        <v xml:space="preserve">0 | </v>
      </c>
      <c r="CC333" t="str">
        <v xml:space="preserve">0 | </v>
      </c>
      <c r="CD333" t="str">
        <v xml:space="preserve">0 | </v>
      </c>
      <c r="CE333" t="str">
        <v xml:space="preserve">0 | </v>
      </c>
      <c r="CF333" t="str">
        <v xml:space="preserve">0 | </v>
      </c>
      <c r="CG333" t="str">
        <v xml:space="preserve">0 | </v>
      </c>
      <c r="CH333" t="str">
        <v xml:space="preserve">0 | </v>
      </c>
      <c r="CI333" t="str">
        <v xml:space="preserve">0 | </v>
      </c>
      <c r="CJ333" t="str">
        <v xml:space="preserve">0 | </v>
      </c>
      <c r="CK333" t="str">
        <v xml:space="preserve">0 | </v>
      </c>
      <c r="CL333" t="str">
        <v xml:space="preserve">0 | </v>
      </c>
      <c r="CM333" t="str">
        <v xml:space="preserve">0 | </v>
      </c>
      <c r="CN333" t="str">
        <v xml:space="preserve">0 | </v>
      </c>
      <c r="CO333" t="str">
        <v xml:space="preserve">0 | </v>
      </c>
      <c r="CP333" t="str">
        <v xml:space="preserve">0 | </v>
      </c>
      <c r="CQ333" t="str">
        <v xml:space="preserve">0 | </v>
      </c>
      <c r="CR333" t="str">
        <v xml:space="preserve">0 | </v>
      </c>
      <c r="CS333" t="str">
        <v xml:space="preserve">0 | </v>
      </c>
      <c r="CT333" t="str">
        <v xml:space="preserve">0 | </v>
      </c>
      <c r="CU333" t="str">
        <v xml:space="preserve">0 | </v>
      </c>
      <c r="CV333" t="str">
        <v xml:space="preserve">0 | </v>
      </c>
      <c r="CW333" t="str">
        <v xml:space="preserve">0 | </v>
      </c>
      <c r="CX333" t="str">
        <v xml:space="preserve">0 | </v>
      </c>
      <c r="DQ333" cm="1">
        <f t="array" ref="DQ333:HM333">TRANSPOSE(_xlfn._xlws.SORT(_xlfn._xlws.FILTER(initialConditions[initial_conditions_level],initialConditions[experiment_ID]=A333)))</f>
        <v>0</v>
      </c>
      <c r="DR333">
        <v>0</v>
      </c>
      <c r="DS333">
        <v>0</v>
      </c>
      <c r="DT333">
        <v>0</v>
      </c>
      <c r="DU333">
        <v>0</v>
      </c>
      <c r="DV333">
        <v>0</v>
      </c>
      <c r="DW333">
        <v>0</v>
      </c>
      <c r="DX333">
        <v>0</v>
      </c>
      <c r="DY333">
        <v>0</v>
      </c>
      <c r="DZ333">
        <v>0</v>
      </c>
      <c r="EA333">
        <v>0</v>
      </c>
      <c r="EB333">
        <v>0</v>
      </c>
      <c r="EC333">
        <v>0</v>
      </c>
      <c r="ED333">
        <v>0</v>
      </c>
      <c r="EE333">
        <v>0</v>
      </c>
      <c r="EF333">
        <v>0</v>
      </c>
      <c r="EG333">
        <v>0</v>
      </c>
      <c r="EH333">
        <v>0</v>
      </c>
      <c r="EI333">
        <v>0</v>
      </c>
      <c r="EJ333">
        <v>0</v>
      </c>
      <c r="EK333">
        <v>0</v>
      </c>
      <c r="EL333">
        <v>0</v>
      </c>
      <c r="EM333">
        <v>0</v>
      </c>
      <c r="EN333">
        <v>0</v>
      </c>
      <c r="EO333">
        <v>0</v>
      </c>
      <c r="EP333">
        <v>0</v>
      </c>
      <c r="EQ333">
        <v>0</v>
      </c>
      <c r="ER333">
        <v>0</v>
      </c>
      <c r="ES333">
        <v>0</v>
      </c>
      <c r="ET333">
        <v>0</v>
      </c>
      <c r="EU333">
        <v>0</v>
      </c>
      <c r="EV333">
        <v>0</v>
      </c>
      <c r="EW333">
        <v>0</v>
      </c>
      <c r="EX333">
        <v>0</v>
      </c>
      <c r="EY333">
        <v>0</v>
      </c>
      <c r="EZ333">
        <v>0</v>
      </c>
      <c r="FA333">
        <v>0</v>
      </c>
      <c r="FB333">
        <v>0</v>
      </c>
      <c r="FC333">
        <v>0</v>
      </c>
      <c r="FD333">
        <v>0</v>
      </c>
      <c r="FE333">
        <v>0</v>
      </c>
      <c r="FF333">
        <v>0</v>
      </c>
      <c r="FG333">
        <v>0</v>
      </c>
      <c r="FH333">
        <v>0</v>
      </c>
      <c r="FI333">
        <v>0</v>
      </c>
      <c r="FJ333">
        <v>0</v>
      </c>
      <c r="FK333">
        <v>0</v>
      </c>
      <c r="FL333">
        <v>0</v>
      </c>
      <c r="FM333">
        <v>0</v>
      </c>
      <c r="FN333">
        <v>0</v>
      </c>
      <c r="FO333">
        <v>0</v>
      </c>
      <c r="FP333">
        <v>0</v>
      </c>
      <c r="FQ333">
        <v>0</v>
      </c>
      <c r="FR333">
        <v>0</v>
      </c>
      <c r="FS333">
        <v>0</v>
      </c>
      <c r="FT333">
        <v>0</v>
      </c>
      <c r="FU333">
        <v>0</v>
      </c>
      <c r="FV333">
        <v>0</v>
      </c>
      <c r="FW333">
        <v>0</v>
      </c>
      <c r="FX333">
        <v>0</v>
      </c>
      <c r="FY333">
        <v>0</v>
      </c>
      <c r="FZ333">
        <v>0</v>
      </c>
      <c r="GA333">
        <v>0</v>
      </c>
      <c r="GB333">
        <v>0</v>
      </c>
      <c r="GC333">
        <v>0</v>
      </c>
      <c r="GD333">
        <v>0</v>
      </c>
      <c r="GE333">
        <v>0</v>
      </c>
      <c r="GF333">
        <v>0</v>
      </c>
      <c r="GG333">
        <v>0</v>
      </c>
      <c r="GH333">
        <v>0</v>
      </c>
      <c r="GI333">
        <v>0</v>
      </c>
      <c r="GJ333">
        <v>0</v>
      </c>
      <c r="GK333">
        <v>0</v>
      </c>
      <c r="GL333">
        <v>0</v>
      </c>
      <c r="GM333">
        <v>0</v>
      </c>
      <c r="GN333">
        <v>0</v>
      </c>
      <c r="GO333">
        <v>0</v>
      </c>
      <c r="GP333">
        <v>0</v>
      </c>
      <c r="GQ333">
        <v>0</v>
      </c>
      <c r="GR333">
        <v>0</v>
      </c>
      <c r="GS333">
        <v>0</v>
      </c>
      <c r="GT333">
        <v>0</v>
      </c>
      <c r="GU333">
        <v>0</v>
      </c>
      <c r="GV333">
        <v>0</v>
      </c>
      <c r="GW333">
        <v>0</v>
      </c>
      <c r="GX333">
        <v>0</v>
      </c>
      <c r="GY333">
        <v>0</v>
      </c>
      <c r="GZ333">
        <v>0</v>
      </c>
      <c r="HA333">
        <v>0</v>
      </c>
      <c r="HB333">
        <v>0</v>
      </c>
      <c r="HC333">
        <v>0</v>
      </c>
      <c r="HD333">
        <v>0</v>
      </c>
      <c r="HE333">
        <v>0</v>
      </c>
      <c r="HF333">
        <v>0</v>
      </c>
      <c r="HG333">
        <v>0</v>
      </c>
      <c r="HH333">
        <v>0</v>
      </c>
      <c r="HI333">
        <v>0</v>
      </c>
      <c r="HJ333">
        <v>0</v>
      </c>
      <c r="HK333">
        <v>0</v>
      </c>
      <c r="HL333">
        <v>0</v>
      </c>
      <c r="HM333" t="str">
        <v/>
      </c>
    </row>
    <row r="334" spans="2:221" x14ac:dyDescent="0.35">
      <c r="B334" t="str" cm="1">
        <f t="array" ref="B334:CX334">TRANSPOSE(_xlfn._xlws.SORT(_xlfn._xlws.FILTER(initialConditions[initial_conditions_level]&amp;" | "&amp;initialConditions[initial_conditions_name],initialConditions[experiment_ID]=A334)))</f>
        <v xml:space="preserve"> | </v>
      </c>
      <c r="C334" t="str">
        <v xml:space="preserve">0 | </v>
      </c>
      <c r="D334" t="str">
        <v xml:space="preserve">0 | </v>
      </c>
      <c r="E334" t="str">
        <v xml:space="preserve">0 | </v>
      </c>
      <c r="F334" t="str">
        <v xml:space="preserve">0 | </v>
      </c>
      <c r="G334" t="str">
        <v xml:space="preserve">0 | </v>
      </c>
      <c r="H334" t="str">
        <v xml:space="preserve">0 | </v>
      </c>
      <c r="I334" t="str">
        <v xml:space="preserve">0 | </v>
      </c>
      <c r="J334" t="str">
        <v xml:space="preserve">0 | </v>
      </c>
      <c r="K334" t="str">
        <v xml:space="preserve">0 | </v>
      </c>
      <c r="L334" t="str">
        <v xml:space="preserve">0 | </v>
      </c>
      <c r="M334" t="str">
        <v xml:space="preserve">0 | </v>
      </c>
      <c r="N334" t="str">
        <v xml:space="preserve">0 | </v>
      </c>
      <c r="O334" t="str">
        <v xml:space="preserve">0 | </v>
      </c>
      <c r="P334" t="str">
        <v xml:space="preserve">0 | </v>
      </c>
      <c r="Q334" t="str">
        <v xml:space="preserve">0 | </v>
      </c>
      <c r="R334" t="str">
        <v xml:space="preserve">0 | </v>
      </c>
      <c r="S334" t="str">
        <v xml:space="preserve">0 | </v>
      </c>
      <c r="T334" t="str">
        <v xml:space="preserve">0 | </v>
      </c>
      <c r="U334" t="str">
        <v xml:space="preserve">0 | </v>
      </c>
      <c r="V334" t="str">
        <v xml:space="preserve">0 | </v>
      </c>
      <c r="W334" t="str">
        <v xml:space="preserve">0 | </v>
      </c>
      <c r="X334" t="str">
        <v xml:space="preserve">0 | </v>
      </c>
      <c r="Y334" t="str">
        <v xml:space="preserve">0 | </v>
      </c>
      <c r="Z334" t="str">
        <v xml:space="preserve">0 | </v>
      </c>
      <c r="AA334" t="str">
        <v xml:space="preserve">0 | </v>
      </c>
      <c r="AB334" t="str">
        <v xml:space="preserve">0 | </v>
      </c>
      <c r="AC334" t="str">
        <v xml:space="preserve">0 | </v>
      </c>
      <c r="AD334" t="str">
        <v xml:space="preserve">0 | </v>
      </c>
      <c r="AE334" t="str">
        <v xml:space="preserve">0 | </v>
      </c>
      <c r="AF334" t="str">
        <v xml:space="preserve">0 | </v>
      </c>
      <c r="AG334" t="str">
        <v xml:space="preserve">0 | </v>
      </c>
      <c r="AH334" t="str">
        <v xml:space="preserve">0 | </v>
      </c>
      <c r="AI334" t="str">
        <v xml:space="preserve">0 | </v>
      </c>
      <c r="AJ334" t="str">
        <v xml:space="preserve">0 | </v>
      </c>
      <c r="AK334" t="str">
        <v xml:space="preserve">0 | </v>
      </c>
      <c r="AL334" t="str">
        <v xml:space="preserve">0 | </v>
      </c>
      <c r="AM334" t="str">
        <v xml:space="preserve">0 | </v>
      </c>
      <c r="AN334" t="str">
        <v xml:space="preserve">0 | </v>
      </c>
      <c r="AO334" t="str">
        <v xml:space="preserve">0 | </v>
      </c>
      <c r="AP334" t="str">
        <v xml:space="preserve">0 | </v>
      </c>
      <c r="AQ334" t="str">
        <v xml:space="preserve">0 | </v>
      </c>
      <c r="AR334" t="str">
        <v xml:space="preserve">0 | </v>
      </c>
      <c r="AS334" t="str">
        <v xml:space="preserve">0 | </v>
      </c>
      <c r="AT334" t="str">
        <v xml:space="preserve">0 | </v>
      </c>
      <c r="AU334" t="str">
        <v xml:space="preserve">0 | </v>
      </c>
      <c r="AV334" t="str">
        <v xml:space="preserve">0 | </v>
      </c>
      <c r="AW334" t="str">
        <v xml:space="preserve">0 | </v>
      </c>
      <c r="AX334" t="str">
        <v xml:space="preserve">0 | </v>
      </c>
      <c r="AY334" t="str">
        <v xml:space="preserve">0 | </v>
      </c>
      <c r="AZ334" t="str">
        <v xml:space="preserve">0 | </v>
      </c>
      <c r="BA334" t="str">
        <v xml:space="preserve">0 | </v>
      </c>
      <c r="BB334" t="str">
        <v xml:space="preserve">0 | </v>
      </c>
      <c r="BC334" t="str">
        <v xml:space="preserve">0 | </v>
      </c>
      <c r="BD334" t="str">
        <v xml:space="preserve">0 | </v>
      </c>
      <c r="BE334" t="str">
        <v xml:space="preserve">0 | </v>
      </c>
      <c r="BF334" t="str">
        <v xml:space="preserve">0 | </v>
      </c>
      <c r="BG334" t="str">
        <v xml:space="preserve">0 | </v>
      </c>
      <c r="BH334" t="str">
        <v xml:space="preserve">0 | </v>
      </c>
      <c r="BI334" t="str">
        <v xml:space="preserve">0 | </v>
      </c>
      <c r="BJ334" t="str">
        <v xml:space="preserve">0 | </v>
      </c>
      <c r="BK334" t="str">
        <v xml:space="preserve">0 | </v>
      </c>
      <c r="BL334" t="str">
        <v xml:space="preserve">0 | </v>
      </c>
      <c r="BM334" t="str">
        <v xml:space="preserve">0 | </v>
      </c>
      <c r="BN334" t="str">
        <v xml:space="preserve">0 | </v>
      </c>
      <c r="BO334" t="str">
        <v xml:space="preserve">0 | </v>
      </c>
      <c r="BP334" t="str">
        <v xml:space="preserve">0 | </v>
      </c>
      <c r="BQ334" t="str">
        <v xml:space="preserve">0 | </v>
      </c>
      <c r="BR334" t="str">
        <v xml:space="preserve">0 | </v>
      </c>
      <c r="BS334" t="str">
        <v xml:space="preserve">0 | </v>
      </c>
      <c r="BT334" t="str">
        <v xml:space="preserve">0 | </v>
      </c>
      <c r="BU334" t="str">
        <v xml:space="preserve">0 | </v>
      </c>
      <c r="BV334" t="str">
        <v xml:space="preserve">0 | </v>
      </c>
      <c r="BW334" t="str">
        <v xml:space="preserve">0 | </v>
      </c>
      <c r="BX334" t="str">
        <v xml:space="preserve">0 | </v>
      </c>
      <c r="BY334" t="str">
        <v xml:space="preserve">0 | </v>
      </c>
      <c r="BZ334" t="str">
        <v xml:space="preserve">0 | </v>
      </c>
      <c r="CA334" t="str">
        <v xml:space="preserve">0 | </v>
      </c>
      <c r="CB334" t="str">
        <v xml:space="preserve">0 | </v>
      </c>
      <c r="CC334" t="str">
        <v xml:space="preserve">0 | </v>
      </c>
      <c r="CD334" t="str">
        <v xml:space="preserve">0 | </v>
      </c>
      <c r="CE334" t="str">
        <v xml:space="preserve">0 | </v>
      </c>
      <c r="CF334" t="str">
        <v xml:space="preserve">0 | </v>
      </c>
      <c r="CG334" t="str">
        <v xml:space="preserve">0 | </v>
      </c>
      <c r="CH334" t="str">
        <v xml:space="preserve">0 | </v>
      </c>
      <c r="CI334" t="str">
        <v xml:space="preserve">0 | </v>
      </c>
      <c r="CJ334" t="str">
        <v xml:space="preserve">0 | </v>
      </c>
      <c r="CK334" t="str">
        <v xml:space="preserve">0 | </v>
      </c>
      <c r="CL334" t="str">
        <v xml:space="preserve">0 | </v>
      </c>
      <c r="CM334" t="str">
        <v xml:space="preserve">0 | </v>
      </c>
      <c r="CN334" t="str">
        <v xml:space="preserve">0 | </v>
      </c>
      <c r="CO334" t="str">
        <v xml:space="preserve">0 | </v>
      </c>
      <c r="CP334" t="str">
        <v xml:space="preserve">0 | </v>
      </c>
      <c r="CQ334" t="str">
        <v xml:space="preserve">0 | </v>
      </c>
      <c r="CR334" t="str">
        <v xml:space="preserve">0 | </v>
      </c>
      <c r="CS334" t="str">
        <v xml:space="preserve">0 | </v>
      </c>
      <c r="CT334" t="str">
        <v xml:space="preserve">0 | </v>
      </c>
      <c r="CU334" t="str">
        <v xml:space="preserve">0 | </v>
      </c>
      <c r="CV334" t="str">
        <v xml:space="preserve">0 | </v>
      </c>
      <c r="CW334" t="str">
        <v xml:space="preserve">0 | </v>
      </c>
      <c r="CX334" t="str">
        <v xml:space="preserve">0 | </v>
      </c>
      <c r="DQ334" cm="1">
        <f t="array" ref="DQ334:HM334">TRANSPOSE(_xlfn._xlws.SORT(_xlfn._xlws.FILTER(initialConditions[initial_conditions_level],initialConditions[experiment_ID]=A334)))</f>
        <v>0</v>
      </c>
      <c r="DR334">
        <v>0</v>
      </c>
      <c r="DS334">
        <v>0</v>
      </c>
      <c r="DT334">
        <v>0</v>
      </c>
      <c r="DU334">
        <v>0</v>
      </c>
      <c r="DV334">
        <v>0</v>
      </c>
      <c r="DW334">
        <v>0</v>
      </c>
      <c r="DX334">
        <v>0</v>
      </c>
      <c r="DY334">
        <v>0</v>
      </c>
      <c r="DZ334">
        <v>0</v>
      </c>
      <c r="EA334">
        <v>0</v>
      </c>
      <c r="EB334">
        <v>0</v>
      </c>
      <c r="EC334">
        <v>0</v>
      </c>
      <c r="ED334">
        <v>0</v>
      </c>
      <c r="EE334">
        <v>0</v>
      </c>
      <c r="EF334">
        <v>0</v>
      </c>
      <c r="EG334">
        <v>0</v>
      </c>
      <c r="EH334">
        <v>0</v>
      </c>
      <c r="EI334">
        <v>0</v>
      </c>
      <c r="EJ334">
        <v>0</v>
      </c>
      <c r="EK334">
        <v>0</v>
      </c>
      <c r="EL334">
        <v>0</v>
      </c>
      <c r="EM334">
        <v>0</v>
      </c>
      <c r="EN334">
        <v>0</v>
      </c>
      <c r="EO334">
        <v>0</v>
      </c>
      <c r="EP334">
        <v>0</v>
      </c>
      <c r="EQ334">
        <v>0</v>
      </c>
      <c r="ER334">
        <v>0</v>
      </c>
      <c r="ES334">
        <v>0</v>
      </c>
      <c r="ET334">
        <v>0</v>
      </c>
      <c r="EU334">
        <v>0</v>
      </c>
      <c r="EV334">
        <v>0</v>
      </c>
      <c r="EW334">
        <v>0</v>
      </c>
      <c r="EX334">
        <v>0</v>
      </c>
      <c r="EY334">
        <v>0</v>
      </c>
      <c r="EZ334">
        <v>0</v>
      </c>
      <c r="FA334">
        <v>0</v>
      </c>
      <c r="FB334">
        <v>0</v>
      </c>
      <c r="FC334">
        <v>0</v>
      </c>
      <c r="FD334">
        <v>0</v>
      </c>
      <c r="FE334">
        <v>0</v>
      </c>
      <c r="FF334">
        <v>0</v>
      </c>
      <c r="FG334">
        <v>0</v>
      </c>
      <c r="FH334">
        <v>0</v>
      </c>
      <c r="FI334">
        <v>0</v>
      </c>
      <c r="FJ334">
        <v>0</v>
      </c>
      <c r="FK334">
        <v>0</v>
      </c>
      <c r="FL334">
        <v>0</v>
      </c>
      <c r="FM334">
        <v>0</v>
      </c>
      <c r="FN334">
        <v>0</v>
      </c>
      <c r="FO334">
        <v>0</v>
      </c>
      <c r="FP334">
        <v>0</v>
      </c>
      <c r="FQ334">
        <v>0</v>
      </c>
      <c r="FR334">
        <v>0</v>
      </c>
      <c r="FS334">
        <v>0</v>
      </c>
      <c r="FT334">
        <v>0</v>
      </c>
      <c r="FU334">
        <v>0</v>
      </c>
      <c r="FV334">
        <v>0</v>
      </c>
      <c r="FW334">
        <v>0</v>
      </c>
      <c r="FX334">
        <v>0</v>
      </c>
      <c r="FY334">
        <v>0</v>
      </c>
      <c r="FZ334">
        <v>0</v>
      </c>
      <c r="GA334">
        <v>0</v>
      </c>
      <c r="GB334">
        <v>0</v>
      </c>
      <c r="GC334">
        <v>0</v>
      </c>
      <c r="GD334">
        <v>0</v>
      </c>
      <c r="GE334">
        <v>0</v>
      </c>
      <c r="GF334">
        <v>0</v>
      </c>
      <c r="GG334">
        <v>0</v>
      </c>
      <c r="GH334">
        <v>0</v>
      </c>
      <c r="GI334">
        <v>0</v>
      </c>
      <c r="GJ334">
        <v>0</v>
      </c>
      <c r="GK334">
        <v>0</v>
      </c>
      <c r="GL334">
        <v>0</v>
      </c>
      <c r="GM334">
        <v>0</v>
      </c>
      <c r="GN334">
        <v>0</v>
      </c>
      <c r="GO334">
        <v>0</v>
      </c>
      <c r="GP334">
        <v>0</v>
      </c>
      <c r="GQ334">
        <v>0</v>
      </c>
      <c r="GR334">
        <v>0</v>
      </c>
      <c r="GS334">
        <v>0</v>
      </c>
      <c r="GT334">
        <v>0</v>
      </c>
      <c r="GU334">
        <v>0</v>
      </c>
      <c r="GV334">
        <v>0</v>
      </c>
      <c r="GW334">
        <v>0</v>
      </c>
      <c r="GX334">
        <v>0</v>
      </c>
      <c r="GY334">
        <v>0</v>
      </c>
      <c r="GZ334">
        <v>0</v>
      </c>
      <c r="HA334">
        <v>0</v>
      </c>
      <c r="HB334">
        <v>0</v>
      </c>
      <c r="HC334">
        <v>0</v>
      </c>
      <c r="HD334">
        <v>0</v>
      </c>
      <c r="HE334">
        <v>0</v>
      </c>
      <c r="HF334">
        <v>0</v>
      </c>
      <c r="HG334">
        <v>0</v>
      </c>
      <c r="HH334">
        <v>0</v>
      </c>
      <c r="HI334">
        <v>0</v>
      </c>
      <c r="HJ334">
        <v>0</v>
      </c>
      <c r="HK334">
        <v>0</v>
      </c>
      <c r="HL334">
        <v>0</v>
      </c>
      <c r="HM334" t="str">
        <v/>
      </c>
    </row>
    <row r="335" spans="2:221" x14ac:dyDescent="0.35">
      <c r="B335" t="str" cm="1">
        <f t="array" ref="B335:CX335">TRANSPOSE(_xlfn._xlws.SORT(_xlfn._xlws.FILTER(initialConditions[initial_conditions_level]&amp;" | "&amp;initialConditions[initial_conditions_name],initialConditions[experiment_ID]=A335)))</f>
        <v xml:space="preserve"> | </v>
      </c>
      <c r="C335" t="str">
        <v xml:space="preserve">0 | </v>
      </c>
      <c r="D335" t="str">
        <v xml:space="preserve">0 | </v>
      </c>
      <c r="E335" t="str">
        <v xml:space="preserve">0 | </v>
      </c>
      <c r="F335" t="str">
        <v xml:space="preserve">0 | </v>
      </c>
      <c r="G335" t="str">
        <v xml:space="preserve">0 | </v>
      </c>
      <c r="H335" t="str">
        <v xml:space="preserve">0 | </v>
      </c>
      <c r="I335" t="str">
        <v xml:space="preserve">0 | </v>
      </c>
      <c r="J335" t="str">
        <v xml:space="preserve">0 | </v>
      </c>
      <c r="K335" t="str">
        <v xml:space="preserve">0 | </v>
      </c>
      <c r="L335" t="str">
        <v xml:space="preserve">0 | </v>
      </c>
      <c r="M335" t="str">
        <v xml:space="preserve">0 | </v>
      </c>
      <c r="N335" t="str">
        <v xml:space="preserve">0 | </v>
      </c>
      <c r="O335" t="str">
        <v xml:space="preserve">0 | </v>
      </c>
      <c r="P335" t="str">
        <v xml:space="preserve">0 | </v>
      </c>
      <c r="Q335" t="str">
        <v xml:space="preserve">0 | </v>
      </c>
      <c r="R335" t="str">
        <v xml:space="preserve">0 | </v>
      </c>
      <c r="S335" t="str">
        <v xml:space="preserve">0 | </v>
      </c>
      <c r="T335" t="str">
        <v xml:space="preserve">0 | </v>
      </c>
      <c r="U335" t="str">
        <v xml:space="preserve">0 | </v>
      </c>
      <c r="V335" t="str">
        <v xml:space="preserve">0 | </v>
      </c>
      <c r="W335" t="str">
        <v xml:space="preserve">0 | </v>
      </c>
      <c r="X335" t="str">
        <v xml:space="preserve">0 | </v>
      </c>
      <c r="Y335" t="str">
        <v xml:space="preserve">0 | </v>
      </c>
      <c r="Z335" t="str">
        <v xml:space="preserve">0 | </v>
      </c>
      <c r="AA335" t="str">
        <v xml:space="preserve">0 | </v>
      </c>
      <c r="AB335" t="str">
        <v xml:space="preserve">0 | </v>
      </c>
      <c r="AC335" t="str">
        <v xml:space="preserve">0 | </v>
      </c>
      <c r="AD335" t="str">
        <v xml:space="preserve">0 | </v>
      </c>
      <c r="AE335" t="str">
        <v xml:space="preserve">0 | </v>
      </c>
      <c r="AF335" t="str">
        <v xml:space="preserve">0 | </v>
      </c>
      <c r="AG335" t="str">
        <v xml:space="preserve">0 | </v>
      </c>
      <c r="AH335" t="str">
        <v xml:space="preserve">0 | </v>
      </c>
      <c r="AI335" t="str">
        <v xml:space="preserve">0 | </v>
      </c>
      <c r="AJ335" t="str">
        <v xml:space="preserve">0 | </v>
      </c>
      <c r="AK335" t="str">
        <v xml:space="preserve">0 | </v>
      </c>
      <c r="AL335" t="str">
        <v xml:space="preserve">0 | </v>
      </c>
      <c r="AM335" t="str">
        <v xml:space="preserve">0 | </v>
      </c>
      <c r="AN335" t="str">
        <v xml:space="preserve">0 | </v>
      </c>
      <c r="AO335" t="str">
        <v xml:space="preserve">0 | </v>
      </c>
      <c r="AP335" t="str">
        <v xml:space="preserve">0 | </v>
      </c>
      <c r="AQ335" t="str">
        <v xml:space="preserve">0 | </v>
      </c>
      <c r="AR335" t="str">
        <v xml:space="preserve">0 | </v>
      </c>
      <c r="AS335" t="str">
        <v xml:space="preserve">0 | </v>
      </c>
      <c r="AT335" t="str">
        <v xml:space="preserve">0 | </v>
      </c>
      <c r="AU335" t="str">
        <v xml:space="preserve">0 | </v>
      </c>
      <c r="AV335" t="str">
        <v xml:space="preserve">0 | </v>
      </c>
      <c r="AW335" t="str">
        <v xml:space="preserve">0 | </v>
      </c>
      <c r="AX335" t="str">
        <v xml:space="preserve">0 | </v>
      </c>
      <c r="AY335" t="str">
        <v xml:space="preserve">0 | </v>
      </c>
      <c r="AZ335" t="str">
        <v xml:space="preserve">0 | </v>
      </c>
      <c r="BA335" t="str">
        <v xml:space="preserve">0 | </v>
      </c>
      <c r="BB335" t="str">
        <v xml:space="preserve">0 | </v>
      </c>
      <c r="BC335" t="str">
        <v xml:space="preserve">0 | </v>
      </c>
      <c r="BD335" t="str">
        <v xml:space="preserve">0 | </v>
      </c>
      <c r="BE335" t="str">
        <v xml:space="preserve">0 | </v>
      </c>
      <c r="BF335" t="str">
        <v xml:space="preserve">0 | </v>
      </c>
      <c r="BG335" t="str">
        <v xml:space="preserve">0 | </v>
      </c>
      <c r="BH335" t="str">
        <v xml:space="preserve">0 | </v>
      </c>
      <c r="BI335" t="str">
        <v xml:space="preserve">0 | </v>
      </c>
      <c r="BJ335" t="str">
        <v xml:space="preserve">0 | </v>
      </c>
      <c r="BK335" t="str">
        <v xml:space="preserve">0 | </v>
      </c>
      <c r="BL335" t="str">
        <v xml:space="preserve">0 | </v>
      </c>
      <c r="BM335" t="str">
        <v xml:space="preserve">0 | </v>
      </c>
      <c r="BN335" t="str">
        <v xml:space="preserve">0 | </v>
      </c>
      <c r="BO335" t="str">
        <v xml:space="preserve">0 | </v>
      </c>
      <c r="BP335" t="str">
        <v xml:space="preserve">0 | </v>
      </c>
      <c r="BQ335" t="str">
        <v xml:space="preserve">0 | </v>
      </c>
      <c r="BR335" t="str">
        <v xml:space="preserve">0 | </v>
      </c>
      <c r="BS335" t="str">
        <v xml:space="preserve">0 | </v>
      </c>
      <c r="BT335" t="str">
        <v xml:space="preserve">0 | </v>
      </c>
      <c r="BU335" t="str">
        <v xml:space="preserve">0 | </v>
      </c>
      <c r="BV335" t="str">
        <v xml:space="preserve">0 | </v>
      </c>
      <c r="BW335" t="str">
        <v xml:space="preserve">0 | </v>
      </c>
      <c r="BX335" t="str">
        <v xml:space="preserve">0 | </v>
      </c>
      <c r="BY335" t="str">
        <v xml:space="preserve">0 | </v>
      </c>
      <c r="BZ335" t="str">
        <v xml:space="preserve">0 | </v>
      </c>
      <c r="CA335" t="str">
        <v xml:space="preserve">0 | </v>
      </c>
      <c r="CB335" t="str">
        <v xml:space="preserve">0 | </v>
      </c>
      <c r="CC335" t="str">
        <v xml:space="preserve">0 | </v>
      </c>
      <c r="CD335" t="str">
        <v xml:space="preserve">0 | </v>
      </c>
      <c r="CE335" t="str">
        <v xml:space="preserve">0 | </v>
      </c>
      <c r="CF335" t="str">
        <v xml:space="preserve">0 | </v>
      </c>
      <c r="CG335" t="str">
        <v xml:space="preserve">0 | </v>
      </c>
      <c r="CH335" t="str">
        <v xml:space="preserve">0 | </v>
      </c>
      <c r="CI335" t="str">
        <v xml:space="preserve">0 | </v>
      </c>
      <c r="CJ335" t="str">
        <v xml:space="preserve">0 | </v>
      </c>
      <c r="CK335" t="str">
        <v xml:space="preserve">0 | </v>
      </c>
      <c r="CL335" t="str">
        <v xml:space="preserve">0 | </v>
      </c>
      <c r="CM335" t="str">
        <v xml:space="preserve">0 | </v>
      </c>
      <c r="CN335" t="str">
        <v xml:space="preserve">0 | </v>
      </c>
      <c r="CO335" t="str">
        <v xml:space="preserve">0 | </v>
      </c>
      <c r="CP335" t="str">
        <v xml:space="preserve">0 | </v>
      </c>
      <c r="CQ335" t="str">
        <v xml:space="preserve">0 | </v>
      </c>
      <c r="CR335" t="str">
        <v xml:space="preserve">0 | </v>
      </c>
      <c r="CS335" t="str">
        <v xml:space="preserve">0 | </v>
      </c>
      <c r="CT335" t="str">
        <v xml:space="preserve">0 | </v>
      </c>
      <c r="CU335" t="str">
        <v xml:space="preserve">0 | </v>
      </c>
      <c r="CV335" t="str">
        <v xml:space="preserve">0 | </v>
      </c>
      <c r="CW335" t="str">
        <v xml:space="preserve">0 | </v>
      </c>
      <c r="CX335" t="str">
        <v xml:space="preserve">0 | </v>
      </c>
      <c r="DQ335" cm="1">
        <f t="array" ref="DQ335:HM335">TRANSPOSE(_xlfn._xlws.SORT(_xlfn._xlws.FILTER(initialConditions[initial_conditions_level],initialConditions[experiment_ID]=A335)))</f>
        <v>0</v>
      </c>
      <c r="DR335">
        <v>0</v>
      </c>
      <c r="DS335">
        <v>0</v>
      </c>
      <c r="DT335">
        <v>0</v>
      </c>
      <c r="DU335">
        <v>0</v>
      </c>
      <c r="DV335">
        <v>0</v>
      </c>
      <c r="DW335">
        <v>0</v>
      </c>
      <c r="DX335">
        <v>0</v>
      </c>
      <c r="DY335">
        <v>0</v>
      </c>
      <c r="DZ335">
        <v>0</v>
      </c>
      <c r="EA335">
        <v>0</v>
      </c>
      <c r="EB335">
        <v>0</v>
      </c>
      <c r="EC335">
        <v>0</v>
      </c>
      <c r="ED335">
        <v>0</v>
      </c>
      <c r="EE335">
        <v>0</v>
      </c>
      <c r="EF335">
        <v>0</v>
      </c>
      <c r="EG335">
        <v>0</v>
      </c>
      <c r="EH335">
        <v>0</v>
      </c>
      <c r="EI335">
        <v>0</v>
      </c>
      <c r="EJ335">
        <v>0</v>
      </c>
      <c r="EK335">
        <v>0</v>
      </c>
      <c r="EL335">
        <v>0</v>
      </c>
      <c r="EM335">
        <v>0</v>
      </c>
      <c r="EN335">
        <v>0</v>
      </c>
      <c r="EO335">
        <v>0</v>
      </c>
      <c r="EP335">
        <v>0</v>
      </c>
      <c r="EQ335">
        <v>0</v>
      </c>
      <c r="ER335">
        <v>0</v>
      </c>
      <c r="ES335">
        <v>0</v>
      </c>
      <c r="ET335">
        <v>0</v>
      </c>
      <c r="EU335">
        <v>0</v>
      </c>
      <c r="EV335">
        <v>0</v>
      </c>
      <c r="EW335">
        <v>0</v>
      </c>
      <c r="EX335">
        <v>0</v>
      </c>
      <c r="EY335">
        <v>0</v>
      </c>
      <c r="EZ335">
        <v>0</v>
      </c>
      <c r="FA335">
        <v>0</v>
      </c>
      <c r="FB335">
        <v>0</v>
      </c>
      <c r="FC335">
        <v>0</v>
      </c>
      <c r="FD335">
        <v>0</v>
      </c>
      <c r="FE335">
        <v>0</v>
      </c>
      <c r="FF335">
        <v>0</v>
      </c>
      <c r="FG335">
        <v>0</v>
      </c>
      <c r="FH335">
        <v>0</v>
      </c>
      <c r="FI335">
        <v>0</v>
      </c>
      <c r="FJ335">
        <v>0</v>
      </c>
      <c r="FK335">
        <v>0</v>
      </c>
      <c r="FL335">
        <v>0</v>
      </c>
      <c r="FM335">
        <v>0</v>
      </c>
      <c r="FN335">
        <v>0</v>
      </c>
      <c r="FO335">
        <v>0</v>
      </c>
      <c r="FP335">
        <v>0</v>
      </c>
      <c r="FQ335">
        <v>0</v>
      </c>
      <c r="FR335">
        <v>0</v>
      </c>
      <c r="FS335">
        <v>0</v>
      </c>
      <c r="FT335">
        <v>0</v>
      </c>
      <c r="FU335">
        <v>0</v>
      </c>
      <c r="FV335">
        <v>0</v>
      </c>
      <c r="FW335">
        <v>0</v>
      </c>
      <c r="FX335">
        <v>0</v>
      </c>
      <c r="FY335">
        <v>0</v>
      </c>
      <c r="FZ335">
        <v>0</v>
      </c>
      <c r="GA335">
        <v>0</v>
      </c>
      <c r="GB335">
        <v>0</v>
      </c>
      <c r="GC335">
        <v>0</v>
      </c>
      <c r="GD335">
        <v>0</v>
      </c>
      <c r="GE335">
        <v>0</v>
      </c>
      <c r="GF335">
        <v>0</v>
      </c>
      <c r="GG335">
        <v>0</v>
      </c>
      <c r="GH335">
        <v>0</v>
      </c>
      <c r="GI335">
        <v>0</v>
      </c>
      <c r="GJ335">
        <v>0</v>
      </c>
      <c r="GK335">
        <v>0</v>
      </c>
      <c r="GL335">
        <v>0</v>
      </c>
      <c r="GM335">
        <v>0</v>
      </c>
      <c r="GN335">
        <v>0</v>
      </c>
      <c r="GO335">
        <v>0</v>
      </c>
      <c r="GP335">
        <v>0</v>
      </c>
      <c r="GQ335">
        <v>0</v>
      </c>
      <c r="GR335">
        <v>0</v>
      </c>
      <c r="GS335">
        <v>0</v>
      </c>
      <c r="GT335">
        <v>0</v>
      </c>
      <c r="GU335">
        <v>0</v>
      </c>
      <c r="GV335">
        <v>0</v>
      </c>
      <c r="GW335">
        <v>0</v>
      </c>
      <c r="GX335">
        <v>0</v>
      </c>
      <c r="GY335">
        <v>0</v>
      </c>
      <c r="GZ335">
        <v>0</v>
      </c>
      <c r="HA335">
        <v>0</v>
      </c>
      <c r="HB335">
        <v>0</v>
      </c>
      <c r="HC335">
        <v>0</v>
      </c>
      <c r="HD335">
        <v>0</v>
      </c>
      <c r="HE335">
        <v>0</v>
      </c>
      <c r="HF335">
        <v>0</v>
      </c>
      <c r="HG335">
        <v>0</v>
      </c>
      <c r="HH335">
        <v>0</v>
      </c>
      <c r="HI335">
        <v>0</v>
      </c>
      <c r="HJ335">
        <v>0</v>
      </c>
      <c r="HK335">
        <v>0</v>
      </c>
      <c r="HL335">
        <v>0</v>
      </c>
      <c r="HM335" t="str">
        <v/>
      </c>
    </row>
    <row r="336" spans="2:221" x14ac:dyDescent="0.35">
      <c r="B336" t="str" cm="1">
        <f t="array" ref="B336:CX336">TRANSPOSE(_xlfn._xlws.SORT(_xlfn._xlws.FILTER(initialConditions[initial_conditions_level]&amp;" | "&amp;initialConditions[initial_conditions_name],initialConditions[experiment_ID]=A336)))</f>
        <v xml:space="preserve"> | </v>
      </c>
      <c r="C336" t="str">
        <v xml:space="preserve">0 | </v>
      </c>
      <c r="D336" t="str">
        <v xml:space="preserve">0 | </v>
      </c>
      <c r="E336" t="str">
        <v xml:space="preserve">0 | </v>
      </c>
      <c r="F336" t="str">
        <v xml:space="preserve">0 | </v>
      </c>
      <c r="G336" t="str">
        <v xml:space="preserve">0 | </v>
      </c>
      <c r="H336" t="str">
        <v xml:space="preserve">0 | </v>
      </c>
      <c r="I336" t="str">
        <v xml:space="preserve">0 | </v>
      </c>
      <c r="J336" t="str">
        <v xml:space="preserve">0 | </v>
      </c>
      <c r="K336" t="str">
        <v xml:space="preserve">0 | </v>
      </c>
      <c r="L336" t="str">
        <v xml:space="preserve">0 | </v>
      </c>
      <c r="M336" t="str">
        <v xml:space="preserve">0 | </v>
      </c>
      <c r="N336" t="str">
        <v xml:space="preserve">0 | </v>
      </c>
      <c r="O336" t="str">
        <v xml:space="preserve">0 | </v>
      </c>
      <c r="P336" t="str">
        <v xml:space="preserve">0 | </v>
      </c>
      <c r="Q336" t="str">
        <v xml:space="preserve">0 | </v>
      </c>
      <c r="R336" t="str">
        <v xml:space="preserve">0 | </v>
      </c>
      <c r="S336" t="str">
        <v xml:space="preserve">0 | </v>
      </c>
      <c r="T336" t="str">
        <v xml:space="preserve">0 | </v>
      </c>
      <c r="U336" t="str">
        <v xml:space="preserve">0 | </v>
      </c>
      <c r="V336" t="str">
        <v xml:space="preserve">0 | </v>
      </c>
      <c r="W336" t="str">
        <v xml:space="preserve">0 | </v>
      </c>
      <c r="X336" t="str">
        <v xml:space="preserve">0 | </v>
      </c>
      <c r="Y336" t="str">
        <v xml:space="preserve">0 | </v>
      </c>
      <c r="Z336" t="str">
        <v xml:space="preserve">0 | </v>
      </c>
      <c r="AA336" t="str">
        <v xml:space="preserve">0 | </v>
      </c>
      <c r="AB336" t="str">
        <v xml:space="preserve">0 | </v>
      </c>
      <c r="AC336" t="str">
        <v xml:space="preserve">0 | </v>
      </c>
      <c r="AD336" t="str">
        <v xml:space="preserve">0 | </v>
      </c>
      <c r="AE336" t="str">
        <v xml:space="preserve">0 | </v>
      </c>
      <c r="AF336" t="str">
        <v xml:space="preserve">0 | </v>
      </c>
      <c r="AG336" t="str">
        <v xml:space="preserve">0 | </v>
      </c>
      <c r="AH336" t="str">
        <v xml:space="preserve">0 | </v>
      </c>
      <c r="AI336" t="str">
        <v xml:space="preserve">0 | </v>
      </c>
      <c r="AJ336" t="str">
        <v xml:space="preserve">0 | </v>
      </c>
      <c r="AK336" t="str">
        <v xml:space="preserve">0 | </v>
      </c>
      <c r="AL336" t="str">
        <v xml:space="preserve">0 | </v>
      </c>
      <c r="AM336" t="str">
        <v xml:space="preserve">0 | </v>
      </c>
      <c r="AN336" t="str">
        <v xml:space="preserve">0 | </v>
      </c>
      <c r="AO336" t="str">
        <v xml:space="preserve">0 | </v>
      </c>
      <c r="AP336" t="str">
        <v xml:space="preserve">0 | </v>
      </c>
      <c r="AQ336" t="str">
        <v xml:space="preserve">0 | </v>
      </c>
      <c r="AR336" t="str">
        <v xml:space="preserve">0 | </v>
      </c>
      <c r="AS336" t="str">
        <v xml:space="preserve">0 | </v>
      </c>
      <c r="AT336" t="str">
        <v xml:space="preserve">0 | </v>
      </c>
      <c r="AU336" t="str">
        <v xml:space="preserve">0 | </v>
      </c>
      <c r="AV336" t="str">
        <v xml:space="preserve">0 | </v>
      </c>
      <c r="AW336" t="str">
        <v xml:space="preserve">0 | </v>
      </c>
      <c r="AX336" t="str">
        <v xml:space="preserve">0 | </v>
      </c>
      <c r="AY336" t="str">
        <v xml:space="preserve">0 | </v>
      </c>
      <c r="AZ336" t="str">
        <v xml:space="preserve">0 | </v>
      </c>
      <c r="BA336" t="str">
        <v xml:space="preserve">0 | </v>
      </c>
      <c r="BB336" t="str">
        <v xml:space="preserve">0 | </v>
      </c>
      <c r="BC336" t="str">
        <v xml:space="preserve">0 | </v>
      </c>
      <c r="BD336" t="str">
        <v xml:space="preserve">0 | </v>
      </c>
      <c r="BE336" t="str">
        <v xml:space="preserve">0 | </v>
      </c>
      <c r="BF336" t="str">
        <v xml:space="preserve">0 | </v>
      </c>
      <c r="BG336" t="str">
        <v xml:space="preserve">0 | </v>
      </c>
      <c r="BH336" t="str">
        <v xml:space="preserve">0 | </v>
      </c>
      <c r="BI336" t="str">
        <v xml:space="preserve">0 | </v>
      </c>
      <c r="BJ336" t="str">
        <v xml:space="preserve">0 | </v>
      </c>
      <c r="BK336" t="str">
        <v xml:space="preserve">0 | </v>
      </c>
      <c r="BL336" t="str">
        <v xml:space="preserve">0 | </v>
      </c>
      <c r="BM336" t="str">
        <v xml:space="preserve">0 | </v>
      </c>
      <c r="BN336" t="str">
        <v xml:space="preserve">0 | </v>
      </c>
      <c r="BO336" t="str">
        <v xml:space="preserve">0 | </v>
      </c>
      <c r="BP336" t="str">
        <v xml:space="preserve">0 | </v>
      </c>
      <c r="BQ336" t="str">
        <v xml:space="preserve">0 | </v>
      </c>
      <c r="BR336" t="str">
        <v xml:space="preserve">0 | </v>
      </c>
      <c r="BS336" t="str">
        <v xml:space="preserve">0 | </v>
      </c>
      <c r="BT336" t="str">
        <v xml:space="preserve">0 | </v>
      </c>
      <c r="BU336" t="str">
        <v xml:space="preserve">0 | </v>
      </c>
      <c r="BV336" t="str">
        <v xml:space="preserve">0 | </v>
      </c>
      <c r="BW336" t="str">
        <v xml:space="preserve">0 | </v>
      </c>
      <c r="BX336" t="str">
        <v xml:space="preserve">0 | </v>
      </c>
      <c r="BY336" t="str">
        <v xml:space="preserve">0 | </v>
      </c>
      <c r="BZ336" t="str">
        <v xml:space="preserve">0 | </v>
      </c>
      <c r="CA336" t="str">
        <v xml:space="preserve">0 | </v>
      </c>
      <c r="CB336" t="str">
        <v xml:space="preserve">0 | </v>
      </c>
      <c r="CC336" t="str">
        <v xml:space="preserve">0 | </v>
      </c>
      <c r="CD336" t="str">
        <v xml:space="preserve">0 | </v>
      </c>
      <c r="CE336" t="str">
        <v xml:space="preserve">0 | </v>
      </c>
      <c r="CF336" t="str">
        <v xml:space="preserve">0 | </v>
      </c>
      <c r="CG336" t="str">
        <v xml:space="preserve">0 | </v>
      </c>
      <c r="CH336" t="str">
        <v xml:space="preserve">0 | </v>
      </c>
      <c r="CI336" t="str">
        <v xml:space="preserve">0 | </v>
      </c>
      <c r="CJ336" t="str">
        <v xml:space="preserve">0 | </v>
      </c>
      <c r="CK336" t="str">
        <v xml:space="preserve">0 | </v>
      </c>
      <c r="CL336" t="str">
        <v xml:space="preserve">0 | </v>
      </c>
      <c r="CM336" t="str">
        <v xml:space="preserve">0 | </v>
      </c>
      <c r="CN336" t="str">
        <v xml:space="preserve">0 | </v>
      </c>
      <c r="CO336" t="str">
        <v xml:space="preserve">0 | </v>
      </c>
      <c r="CP336" t="str">
        <v xml:space="preserve">0 | </v>
      </c>
      <c r="CQ336" t="str">
        <v xml:space="preserve">0 | </v>
      </c>
      <c r="CR336" t="str">
        <v xml:space="preserve">0 | </v>
      </c>
      <c r="CS336" t="str">
        <v xml:space="preserve">0 | </v>
      </c>
      <c r="CT336" t="str">
        <v xml:space="preserve">0 | </v>
      </c>
      <c r="CU336" t="str">
        <v xml:space="preserve">0 | </v>
      </c>
      <c r="CV336" t="str">
        <v xml:space="preserve">0 | </v>
      </c>
      <c r="CW336" t="str">
        <v xml:space="preserve">0 | </v>
      </c>
      <c r="CX336" t="str">
        <v xml:space="preserve">0 | </v>
      </c>
      <c r="DQ336" cm="1">
        <f t="array" ref="DQ336:HM336">TRANSPOSE(_xlfn._xlws.SORT(_xlfn._xlws.FILTER(initialConditions[initial_conditions_level],initialConditions[experiment_ID]=A336)))</f>
        <v>0</v>
      </c>
      <c r="DR336">
        <v>0</v>
      </c>
      <c r="DS336">
        <v>0</v>
      </c>
      <c r="DT336">
        <v>0</v>
      </c>
      <c r="DU336">
        <v>0</v>
      </c>
      <c r="DV336">
        <v>0</v>
      </c>
      <c r="DW336">
        <v>0</v>
      </c>
      <c r="DX336">
        <v>0</v>
      </c>
      <c r="DY336">
        <v>0</v>
      </c>
      <c r="DZ336">
        <v>0</v>
      </c>
      <c r="EA336">
        <v>0</v>
      </c>
      <c r="EB336">
        <v>0</v>
      </c>
      <c r="EC336">
        <v>0</v>
      </c>
      <c r="ED336">
        <v>0</v>
      </c>
      <c r="EE336">
        <v>0</v>
      </c>
      <c r="EF336">
        <v>0</v>
      </c>
      <c r="EG336">
        <v>0</v>
      </c>
      <c r="EH336">
        <v>0</v>
      </c>
      <c r="EI336">
        <v>0</v>
      </c>
      <c r="EJ336">
        <v>0</v>
      </c>
      <c r="EK336">
        <v>0</v>
      </c>
      <c r="EL336">
        <v>0</v>
      </c>
      <c r="EM336">
        <v>0</v>
      </c>
      <c r="EN336">
        <v>0</v>
      </c>
      <c r="EO336">
        <v>0</v>
      </c>
      <c r="EP336">
        <v>0</v>
      </c>
      <c r="EQ336">
        <v>0</v>
      </c>
      <c r="ER336">
        <v>0</v>
      </c>
      <c r="ES336">
        <v>0</v>
      </c>
      <c r="ET336">
        <v>0</v>
      </c>
      <c r="EU336">
        <v>0</v>
      </c>
      <c r="EV336">
        <v>0</v>
      </c>
      <c r="EW336">
        <v>0</v>
      </c>
      <c r="EX336">
        <v>0</v>
      </c>
      <c r="EY336">
        <v>0</v>
      </c>
      <c r="EZ336">
        <v>0</v>
      </c>
      <c r="FA336">
        <v>0</v>
      </c>
      <c r="FB336">
        <v>0</v>
      </c>
      <c r="FC336">
        <v>0</v>
      </c>
      <c r="FD336">
        <v>0</v>
      </c>
      <c r="FE336">
        <v>0</v>
      </c>
      <c r="FF336">
        <v>0</v>
      </c>
      <c r="FG336">
        <v>0</v>
      </c>
      <c r="FH336">
        <v>0</v>
      </c>
      <c r="FI336">
        <v>0</v>
      </c>
      <c r="FJ336">
        <v>0</v>
      </c>
      <c r="FK336">
        <v>0</v>
      </c>
      <c r="FL336">
        <v>0</v>
      </c>
      <c r="FM336">
        <v>0</v>
      </c>
      <c r="FN336">
        <v>0</v>
      </c>
      <c r="FO336">
        <v>0</v>
      </c>
      <c r="FP336">
        <v>0</v>
      </c>
      <c r="FQ336">
        <v>0</v>
      </c>
      <c r="FR336">
        <v>0</v>
      </c>
      <c r="FS336">
        <v>0</v>
      </c>
      <c r="FT336">
        <v>0</v>
      </c>
      <c r="FU336">
        <v>0</v>
      </c>
      <c r="FV336">
        <v>0</v>
      </c>
      <c r="FW336">
        <v>0</v>
      </c>
      <c r="FX336">
        <v>0</v>
      </c>
      <c r="FY336">
        <v>0</v>
      </c>
      <c r="FZ336">
        <v>0</v>
      </c>
      <c r="GA336">
        <v>0</v>
      </c>
      <c r="GB336">
        <v>0</v>
      </c>
      <c r="GC336">
        <v>0</v>
      </c>
      <c r="GD336">
        <v>0</v>
      </c>
      <c r="GE336">
        <v>0</v>
      </c>
      <c r="GF336">
        <v>0</v>
      </c>
      <c r="GG336">
        <v>0</v>
      </c>
      <c r="GH336">
        <v>0</v>
      </c>
      <c r="GI336">
        <v>0</v>
      </c>
      <c r="GJ336">
        <v>0</v>
      </c>
      <c r="GK336">
        <v>0</v>
      </c>
      <c r="GL336">
        <v>0</v>
      </c>
      <c r="GM336">
        <v>0</v>
      </c>
      <c r="GN336">
        <v>0</v>
      </c>
      <c r="GO336">
        <v>0</v>
      </c>
      <c r="GP336">
        <v>0</v>
      </c>
      <c r="GQ336">
        <v>0</v>
      </c>
      <c r="GR336">
        <v>0</v>
      </c>
      <c r="GS336">
        <v>0</v>
      </c>
      <c r="GT336">
        <v>0</v>
      </c>
      <c r="GU336">
        <v>0</v>
      </c>
      <c r="GV336">
        <v>0</v>
      </c>
      <c r="GW336">
        <v>0</v>
      </c>
      <c r="GX336">
        <v>0</v>
      </c>
      <c r="GY336">
        <v>0</v>
      </c>
      <c r="GZ336">
        <v>0</v>
      </c>
      <c r="HA336">
        <v>0</v>
      </c>
      <c r="HB336">
        <v>0</v>
      </c>
      <c r="HC336">
        <v>0</v>
      </c>
      <c r="HD336">
        <v>0</v>
      </c>
      <c r="HE336">
        <v>0</v>
      </c>
      <c r="HF336">
        <v>0</v>
      </c>
      <c r="HG336">
        <v>0</v>
      </c>
      <c r="HH336">
        <v>0</v>
      </c>
      <c r="HI336">
        <v>0</v>
      </c>
      <c r="HJ336">
        <v>0</v>
      </c>
      <c r="HK336">
        <v>0</v>
      </c>
      <c r="HL336">
        <v>0</v>
      </c>
      <c r="HM336" t="str">
        <v/>
      </c>
    </row>
    <row r="337" spans="2:221" x14ac:dyDescent="0.35">
      <c r="B337" t="str" cm="1">
        <f t="array" ref="B337:CX337">TRANSPOSE(_xlfn._xlws.SORT(_xlfn._xlws.FILTER(initialConditions[initial_conditions_level]&amp;" | "&amp;initialConditions[initial_conditions_name],initialConditions[experiment_ID]=A337)))</f>
        <v xml:space="preserve"> | </v>
      </c>
      <c r="C337" t="str">
        <v xml:space="preserve">0 | </v>
      </c>
      <c r="D337" t="str">
        <v xml:space="preserve">0 | </v>
      </c>
      <c r="E337" t="str">
        <v xml:space="preserve">0 | </v>
      </c>
      <c r="F337" t="str">
        <v xml:space="preserve">0 | </v>
      </c>
      <c r="G337" t="str">
        <v xml:space="preserve">0 | </v>
      </c>
      <c r="H337" t="str">
        <v xml:space="preserve">0 | </v>
      </c>
      <c r="I337" t="str">
        <v xml:space="preserve">0 | </v>
      </c>
      <c r="J337" t="str">
        <v xml:space="preserve">0 | </v>
      </c>
      <c r="K337" t="str">
        <v xml:space="preserve">0 | </v>
      </c>
      <c r="L337" t="str">
        <v xml:space="preserve">0 | </v>
      </c>
      <c r="M337" t="str">
        <v xml:space="preserve">0 | </v>
      </c>
      <c r="N337" t="str">
        <v xml:space="preserve">0 | </v>
      </c>
      <c r="O337" t="str">
        <v xml:space="preserve">0 | </v>
      </c>
      <c r="P337" t="str">
        <v xml:space="preserve">0 | </v>
      </c>
      <c r="Q337" t="str">
        <v xml:space="preserve">0 | </v>
      </c>
      <c r="R337" t="str">
        <v xml:space="preserve">0 | </v>
      </c>
      <c r="S337" t="str">
        <v xml:space="preserve">0 | </v>
      </c>
      <c r="T337" t="str">
        <v xml:space="preserve">0 | </v>
      </c>
      <c r="U337" t="str">
        <v xml:space="preserve">0 | </v>
      </c>
      <c r="V337" t="str">
        <v xml:space="preserve">0 | </v>
      </c>
      <c r="W337" t="str">
        <v xml:space="preserve">0 | </v>
      </c>
      <c r="X337" t="str">
        <v xml:space="preserve">0 | </v>
      </c>
      <c r="Y337" t="str">
        <v xml:space="preserve">0 | </v>
      </c>
      <c r="Z337" t="str">
        <v xml:space="preserve">0 | </v>
      </c>
      <c r="AA337" t="str">
        <v xml:space="preserve">0 | </v>
      </c>
      <c r="AB337" t="str">
        <v xml:space="preserve">0 | </v>
      </c>
      <c r="AC337" t="str">
        <v xml:space="preserve">0 | </v>
      </c>
      <c r="AD337" t="str">
        <v xml:space="preserve">0 | </v>
      </c>
      <c r="AE337" t="str">
        <v xml:space="preserve">0 | </v>
      </c>
      <c r="AF337" t="str">
        <v xml:space="preserve">0 | </v>
      </c>
      <c r="AG337" t="str">
        <v xml:space="preserve">0 | </v>
      </c>
      <c r="AH337" t="str">
        <v xml:space="preserve">0 | </v>
      </c>
      <c r="AI337" t="str">
        <v xml:space="preserve">0 | </v>
      </c>
      <c r="AJ337" t="str">
        <v xml:space="preserve">0 | </v>
      </c>
      <c r="AK337" t="str">
        <v xml:space="preserve">0 | </v>
      </c>
      <c r="AL337" t="str">
        <v xml:space="preserve">0 | </v>
      </c>
      <c r="AM337" t="str">
        <v xml:space="preserve">0 | </v>
      </c>
      <c r="AN337" t="str">
        <v xml:space="preserve">0 | </v>
      </c>
      <c r="AO337" t="str">
        <v xml:space="preserve">0 | </v>
      </c>
      <c r="AP337" t="str">
        <v xml:space="preserve">0 | </v>
      </c>
      <c r="AQ337" t="str">
        <v xml:space="preserve">0 | </v>
      </c>
      <c r="AR337" t="str">
        <v xml:space="preserve">0 | </v>
      </c>
      <c r="AS337" t="str">
        <v xml:space="preserve">0 | </v>
      </c>
      <c r="AT337" t="str">
        <v xml:space="preserve">0 | </v>
      </c>
      <c r="AU337" t="str">
        <v xml:space="preserve">0 | </v>
      </c>
      <c r="AV337" t="str">
        <v xml:space="preserve">0 | </v>
      </c>
      <c r="AW337" t="str">
        <v xml:space="preserve">0 | </v>
      </c>
      <c r="AX337" t="str">
        <v xml:space="preserve">0 | </v>
      </c>
      <c r="AY337" t="str">
        <v xml:space="preserve">0 | </v>
      </c>
      <c r="AZ337" t="str">
        <v xml:space="preserve">0 | </v>
      </c>
      <c r="BA337" t="str">
        <v xml:space="preserve">0 | </v>
      </c>
      <c r="BB337" t="str">
        <v xml:space="preserve">0 | </v>
      </c>
      <c r="BC337" t="str">
        <v xml:space="preserve">0 | </v>
      </c>
      <c r="BD337" t="str">
        <v xml:space="preserve">0 | </v>
      </c>
      <c r="BE337" t="str">
        <v xml:space="preserve">0 | </v>
      </c>
      <c r="BF337" t="str">
        <v xml:space="preserve">0 | </v>
      </c>
      <c r="BG337" t="str">
        <v xml:space="preserve">0 | </v>
      </c>
      <c r="BH337" t="str">
        <v xml:space="preserve">0 | </v>
      </c>
      <c r="BI337" t="str">
        <v xml:space="preserve">0 | </v>
      </c>
      <c r="BJ337" t="str">
        <v xml:space="preserve">0 | </v>
      </c>
      <c r="BK337" t="str">
        <v xml:space="preserve">0 | </v>
      </c>
      <c r="BL337" t="str">
        <v xml:space="preserve">0 | </v>
      </c>
      <c r="BM337" t="str">
        <v xml:space="preserve">0 | </v>
      </c>
      <c r="BN337" t="str">
        <v xml:space="preserve">0 | </v>
      </c>
      <c r="BO337" t="str">
        <v xml:space="preserve">0 | </v>
      </c>
      <c r="BP337" t="str">
        <v xml:space="preserve">0 | </v>
      </c>
      <c r="BQ337" t="str">
        <v xml:space="preserve">0 | </v>
      </c>
      <c r="BR337" t="str">
        <v xml:space="preserve">0 | </v>
      </c>
      <c r="BS337" t="str">
        <v xml:space="preserve">0 | </v>
      </c>
      <c r="BT337" t="str">
        <v xml:space="preserve">0 | </v>
      </c>
      <c r="BU337" t="str">
        <v xml:space="preserve">0 | </v>
      </c>
      <c r="BV337" t="str">
        <v xml:space="preserve">0 | </v>
      </c>
      <c r="BW337" t="str">
        <v xml:space="preserve">0 | </v>
      </c>
      <c r="BX337" t="str">
        <v xml:space="preserve">0 | </v>
      </c>
      <c r="BY337" t="str">
        <v xml:space="preserve">0 | </v>
      </c>
      <c r="BZ337" t="str">
        <v xml:space="preserve">0 | </v>
      </c>
      <c r="CA337" t="str">
        <v xml:space="preserve">0 | </v>
      </c>
      <c r="CB337" t="str">
        <v xml:space="preserve">0 | </v>
      </c>
      <c r="CC337" t="str">
        <v xml:space="preserve">0 | </v>
      </c>
      <c r="CD337" t="str">
        <v xml:space="preserve">0 | </v>
      </c>
      <c r="CE337" t="str">
        <v xml:space="preserve">0 | </v>
      </c>
      <c r="CF337" t="str">
        <v xml:space="preserve">0 | </v>
      </c>
      <c r="CG337" t="str">
        <v xml:space="preserve">0 | </v>
      </c>
      <c r="CH337" t="str">
        <v xml:space="preserve">0 | </v>
      </c>
      <c r="CI337" t="str">
        <v xml:space="preserve">0 | </v>
      </c>
      <c r="CJ337" t="str">
        <v xml:space="preserve">0 | </v>
      </c>
      <c r="CK337" t="str">
        <v xml:space="preserve">0 | </v>
      </c>
      <c r="CL337" t="str">
        <v xml:space="preserve">0 | </v>
      </c>
      <c r="CM337" t="str">
        <v xml:space="preserve">0 | </v>
      </c>
      <c r="CN337" t="str">
        <v xml:space="preserve">0 | </v>
      </c>
      <c r="CO337" t="str">
        <v xml:space="preserve">0 | </v>
      </c>
      <c r="CP337" t="str">
        <v xml:space="preserve">0 | </v>
      </c>
      <c r="CQ337" t="str">
        <v xml:space="preserve">0 | </v>
      </c>
      <c r="CR337" t="str">
        <v xml:space="preserve">0 | </v>
      </c>
      <c r="CS337" t="str">
        <v xml:space="preserve">0 | </v>
      </c>
      <c r="CT337" t="str">
        <v xml:space="preserve">0 | </v>
      </c>
      <c r="CU337" t="str">
        <v xml:space="preserve">0 | </v>
      </c>
      <c r="CV337" t="str">
        <v xml:space="preserve">0 | </v>
      </c>
      <c r="CW337" t="str">
        <v xml:space="preserve">0 | </v>
      </c>
      <c r="CX337" t="str">
        <v xml:space="preserve">0 | </v>
      </c>
      <c r="DQ337" cm="1">
        <f t="array" ref="DQ337:HM337">TRANSPOSE(_xlfn._xlws.SORT(_xlfn._xlws.FILTER(initialConditions[initial_conditions_level],initialConditions[experiment_ID]=A337)))</f>
        <v>0</v>
      </c>
      <c r="DR337">
        <v>0</v>
      </c>
      <c r="DS337">
        <v>0</v>
      </c>
      <c r="DT337">
        <v>0</v>
      </c>
      <c r="DU337">
        <v>0</v>
      </c>
      <c r="DV337">
        <v>0</v>
      </c>
      <c r="DW337">
        <v>0</v>
      </c>
      <c r="DX337">
        <v>0</v>
      </c>
      <c r="DY337">
        <v>0</v>
      </c>
      <c r="DZ337">
        <v>0</v>
      </c>
      <c r="EA337">
        <v>0</v>
      </c>
      <c r="EB337">
        <v>0</v>
      </c>
      <c r="EC337">
        <v>0</v>
      </c>
      <c r="ED337">
        <v>0</v>
      </c>
      <c r="EE337">
        <v>0</v>
      </c>
      <c r="EF337">
        <v>0</v>
      </c>
      <c r="EG337">
        <v>0</v>
      </c>
      <c r="EH337">
        <v>0</v>
      </c>
      <c r="EI337">
        <v>0</v>
      </c>
      <c r="EJ337">
        <v>0</v>
      </c>
      <c r="EK337">
        <v>0</v>
      </c>
      <c r="EL337">
        <v>0</v>
      </c>
      <c r="EM337">
        <v>0</v>
      </c>
      <c r="EN337">
        <v>0</v>
      </c>
      <c r="EO337">
        <v>0</v>
      </c>
      <c r="EP337">
        <v>0</v>
      </c>
      <c r="EQ337">
        <v>0</v>
      </c>
      <c r="ER337">
        <v>0</v>
      </c>
      <c r="ES337">
        <v>0</v>
      </c>
      <c r="ET337">
        <v>0</v>
      </c>
      <c r="EU337">
        <v>0</v>
      </c>
      <c r="EV337">
        <v>0</v>
      </c>
      <c r="EW337">
        <v>0</v>
      </c>
      <c r="EX337">
        <v>0</v>
      </c>
      <c r="EY337">
        <v>0</v>
      </c>
      <c r="EZ337">
        <v>0</v>
      </c>
      <c r="FA337">
        <v>0</v>
      </c>
      <c r="FB337">
        <v>0</v>
      </c>
      <c r="FC337">
        <v>0</v>
      </c>
      <c r="FD337">
        <v>0</v>
      </c>
      <c r="FE337">
        <v>0</v>
      </c>
      <c r="FF337">
        <v>0</v>
      </c>
      <c r="FG337">
        <v>0</v>
      </c>
      <c r="FH337">
        <v>0</v>
      </c>
      <c r="FI337">
        <v>0</v>
      </c>
      <c r="FJ337">
        <v>0</v>
      </c>
      <c r="FK337">
        <v>0</v>
      </c>
      <c r="FL337">
        <v>0</v>
      </c>
      <c r="FM337">
        <v>0</v>
      </c>
      <c r="FN337">
        <v>0</v>
      </c>
      <c r="FO337">
        <v>0</v>
      </c>
      <c r="FP337">
        <v>0</v>
      </c>
      <c r="FQ337">
        <v>0</v>
      </c>
      <c r="FR337">
        <v>0</v>
      </c>
      <c r="FS337">
        <v>0</v>
      </c>
      <c r="FT337">
        <v>0</v>
      </c>
      <c r="FU337">
        <v>0</v>
      </c>
      <c r="FV337">
        <v>0</v>
      </c>
      <c r="FW337">
        <v>0</v>
      </c>
      <c r="FX337">
        <v>0</v>
      </c>
      <c r="FY337">
        <v>0</v>
      </c>
      <c r="FZ337">
        <v>0</v>
      </c>
      <c r="GA337">
        <v>0</v>
      </c>
      <c r="GB337">
        <v>0</v>
      </c>
      <c r="GC337">
        <v>0</v>
      </c>
      <c r="GD337">
        <v>0</v>
      </c>
      <c r="GE337">
        <v>0</v>
      </c>
      <c r="GF337">
        <v>0</v>
      </c>
      <c r="GG337">
        <v>0</v>
      </c>
      <c r="GH337">
        <v>0</v>
      </c>
      <c r="GI337">
        <v>0</v>
      </c>
      <c r="GJ337">
        <v>0</v>
      </c>
      <c r="GK337">
        <v>0</v>
      </c>
      <c r="GL337">
        <v>0</v>
      </c>
      <c r="GM337">
        <v>0</v>
      </c>
      <c r="GN337">
        <v>0</v>
      </c>
      <c r="GO337">
        <v>0</v>
      </c>
      <c r="GP337">
        <v>0</v>
      </c>
      <c r="GQ337">
        <v>0</v>
      </c>
      <c r="GR337">
        <v>0</v>
      </c>
      <c r="GS337">
        <v>0</v>
      </c>
      <c r="GT337">
        <v>0</v>
      </c>
      <c r="GU337">
        <v>0</v>
      </c>
      <c r="GV337">
        <v>0</v>
      </c>
      <c r="GW337">
        <v>0</v>
      </c>
      <c r="GX337">
        <v>0</v>
      </c>
      <c r="GY337">
        <v>0</v>
      </c>
      <c r="GZ337">
        <v>0</v>
      </c>
      <c r="HA337">
        <v>0</v>
      </c>
      <c r="HB337">
        <v>0</v>
      </c>
      <c r="HC337">
        <v>0</v>
      </c>
      <c r="HD337">
        <v>0</v>
      </c>
      <c r="HE337">
        <v>0</v>
      </c>
      <c r="HF337">
        <v>0</v>
      </c>
      <c r="HG337">
        <v>0</v>
      </c>
      <c r="HH337">
        <v>0</v>
      </c>
      <c r="HI337">
        <v>0</v>
      </c>
      <c r="HJ337">
        <v>0</v>
      </c>
      <c r="HK337">
        <v>0</v>
      </c>
      <c r="HL337">
        <v>0</v>
      </c>
      <c r="HM337" t="str">
        <v/>
      </c>
    </row>
    <row r="338" spans="2:221" x14ac:dyDescent="0.35">
      <c r="B338" t="str" cm="1">
        <f t="array" ref="B338:CX338">TRANSPOSE(_xlfn._xlws.SORT(_xlfn._xlws.FILTER(initialConditions[initial_conditions_level]&amp;" | "&amp;initialConditions[initial_conditions_name],initialConditions[experiment_ID]=A338)))</f>
        <v xml:space="preserve"> | </v>
      </c>
      <c r="C338" t="str">
        <v xml:space="preserve">0 | </v>
      </c>
      <c r="D338" t="str">
        <v xml:space="preserve">0 | </v>
      </c>
      <c r="E338" t="str">
        <v xml:space="preserve">0 | </v>
      </c>
      <c r="F338" t="str">
        <v xml:space="preserve">0 | </v>
      </c>
      <c r="G338" t="str">
        <v xml:space="preserve">0 | </v>
      </c>
      <c r="H338" t="str">
        <v xml:space="preserve">0 | </v>
      </c>
      <c r="I338" t="str">
        <v xml:space="preserve">0 | </v>
      </c>
      <c r="J338" t="str">
        <v xml:space="preserve">0 | </v>
      </c>
      <c r="K338" t="str">
        <v xml:space="preserve">0 | </v>
      </c>
      <c r="L338" t="str">
        <v xml:space="preserve">0 | </v>
      </c>
      <c r="M338" t="str">
        <v xml:space="preserve">0 | </v>
      </c>
      <c r="N338" t="str">
        <v xml:space="preserve">0 | </v>
      </c>
      <c r="O338" t="str">
        <v xml:space="preserve">0 | </v>
      </c>
      <c r="P338" t="str">
        <v xml:space="preserve">0 | </v>
      </c>
      <c r="Q338" t="str">
        <v xml:space="preserve">0 | </v>
      </c>
      <c r="R338" t="str">
        <v xml:space="preserve">0 | </v>
      </c>
      <c r="S338" t="str">
        <v xml:space="preserve">0 | </v>
      </c>
      <c r="T338" t="str">
        <v xml:space="preserve">0 | </v>
      </c>
      <c r="U338" t="str">
        <v xml:space="preserve">0 | </v>
      </c>
      <c r="V338" t="str">
        <v xml:space="preserve">0 | </v>
      </c>
      <c r="W338" t="str">
        <v xml:space="preserve">0 | </v>
      </c>
      <c r="X338" t="str">
        <v xml:space="preserve">0 | </v>
      </c>
      <c r="Y338" t="str">
        <v xml:space="preserve">0 | </v>
      </c>
      <c r="Z338" t="str">
        <v xml:space="preserve">0 | </v>
      </c>
      <c r="AA338" t="str">
        <v xml:space="preserve">0 | </v>
      </c>
      <c r="AB338" t="str">
        <v xml:space="preserve">0 | </v>
      </c>
      <c r="AC338" t="str">
        <v xml:space="preserve">0 | </v>
      </c>
      <c r="AD338" t="str">
        <v xml:space="preserve">0 | </v>
      </c>
      <c r="AE338" t="str">
        <v xml:space="preserve">0 | </v>
      </c>
      <c r="AF338" t="str">
        <v xml:space="preserve">0 | </v>
      </c>
      <c r="AG338" t="str">
        <v xml:space="preserve">0 | </v>
      </c>
      <c r="AH338" t="str">
        <v xml:space="preserve">0 | </v>
      </c>
      <c r="AI338" t="str">
        <v xml:space="preserve">0 | </v>
      </c>
      <c r="AJ338" t="str">
        <v xml:space="preserve">0 | </v>
      </c>
      <c r="AK338" t="str">
        <v xml:space="preserve">0 | </v>
      </c>
      <c r="AL338" t="str">
        <v xml:space="preserve">0 | </v>
      </c>
      <c r="AM338" t="str">
        <v xml:space="preserve">0 | </v>
      </c>
      <c r="AN338" t="str">
        <v xml:space="preserve">0 | </v>
      </c>
      <c r="AO338" t="str">
        <v xml:space="preserve">0 | </v>
      </c>
      <c r="AP338" t="str">
        <v xml:space="preserve">0 | </v>
      </c>
      <c r="AQ338" t="str">
        <v xml:space="preserve">0 | </v>
      </c>
      <c r="AR338" t="str">
        <v xml:space="preserve">0 | </v>
      </c>
      <c r="AS338" t="str">
        <v xml:space="preserve">0 | </v>
      </c>
      <c r="AT338" t="str">
        <v xml:space="preserve">0 | </v>
      </c>
      <c r="AU338" t="str">
        <v xml:space="preserve">0 | </v>
      </c>
      <c r="AV338" t="str">
        <v xml:space="preserve">0 | </v>
      </c>
      <c r="AW338" t="str">
        <v xml:space="preserve">0 | </v>
      </c>
      <c r="AX338" t="str">
        <v xml:space="preserve">0 | </v>
      </c>
      <c r="AY338" t="str">
        <v xml:space="preserve">0 | </v>
      </c>
      <c r="AZ338" t="str">
        <v xml:space="preserve">0 | </v>
      </c>
      <c r="BA338" t="str">
        <v xml:space="preserve">0 | </v>
      </c>
      <c r="BB338" t="str">
        <v xml:space="preserve">0 | </v>
      </c>
      <c r="BC338" t="str">
        <v xml:space="preserve">0 | </v>
      </c>
      <c r="BD338" t="str">
        <v xml:space="preserve">0 | </v>
      </c>
      <c r="BE338" t="str">
        <v xml:space="preserve">0 | </v>
      </c>
      <c r="BF338" t="str">
        <v xml:space="preserve">0 | </v>
      </c>
      <c r="BG338" t="str">
        <v xml:space="preserve">0 | </v>
      </c>
      <c r="BH338" t="str">
        <v xml:space="preserve">0 | </v>
      </c>
      <c r="BI338" t="str">
        <v xml:space="preserve">0 | </v>
      </c>
      <c r="BJ338" t="str">
        <v xml:space="preserve">0 | </v>
      </c>
      <c r="BK338" t="str">
        <v xml:space="preserve">0 | </v>
      </c>
      <c r="BL338" t="str">
        <v xml:space="preserve">0 | </v>
      </c>
      <c r="BM338" t="str">
        <v xml:space="preserve">0 | </v>
      </c>
      <c r="BN338" t="str">
        <v xml:space="preserve">0 | </v>
      </c>
      <c r="BO338" t="str">
        <v xml:space="preserve">0 | </v>
      </c>
      <c r="BP338" t="str">
        <v xml:space="preserve">0 | </v>
      </c>
      <c r="BQ338" t="str">
        <v xml:space="preserve">0 | </v>
      </c>
      <c r="BR338" t="str">
        <v xml:space="preserve">0 | </v>
      </c>
      <c r="BS338" t="str">
        <v xml:space="preserve">0 | </v>
      </c>
      <c r="BT338" t="str">
        <v xml:space="preserve">0 | </v>
      </c>
      <c r="BU338" t="str">
        <v xml:space="preserve">0 | </v>
      </c>
      <c r="BV338" t="str">
        <v xml:space="preserve">0 | </v>
      </c>
      <c r="BW338" t="str">
        <v xml:space="preserve">0 | </v>
      </c>
      <c r="BX338" t="str">
        <v xml:space="preserve">0 | </v>
      </c>
      <c r="BY338" t="str">
        <v xml:space="preserve">0 | </v>
      </c>
      <c r="BZ338" t="str">
        <v xml:space="preserve">0 | </v>
      </c>
      <c r="CA338" t="str">
        <v xml:space="preserve">0 | </v>
      </c>
      <c r="CB338" t="str">
        <v xml:space="preserve">0 | </v>
      </c>
      <c r="CC338" t="str">
        <v xml:space="preserve">0 | </v>
      </c>
      <c r="CD338" t="str">
        <v xml:space="preserve">0 | </v>
      </c>
      <c r="CE338" t="str">
        <v xml:space="preserve">0 | </v>
      </c>
      <c r="CF338" t="str">
        <v xml:space="preserve">0 | </v>
      </c>
      <c r="CG338" t="str">
        <v xml:space="preserve">0 | </v>
      </c>
      <c r="CH338" t="str">
        <v xml:space="preserve">0 | </v>
      </c>
      <c r="CI338" t="str">
        <v xml:space="preserve">0 | </v>
      </c>
      <c r="CJ338" t="str">
        <v xml:space="preserve">0 | </v>
      </c>
      <c r="CK338" t="str">
        <v xml:space="preserve">0 | </v>
      </c>
      <c r="CL338" t="str">
        <v xml:space="preserve">0 | </v>
      </c>
      <c r="CM338" t="str">
        <v xml:space="preserve">0 | </v>
      </c>
      <c r="CN338" t="str">
        <v xml:space="preserve">0 | </v>
      </c>
      <c r="CO338" t="str">
        <v xml:space="preserve">0 | </v>
      </c>
      <c r="CP338" t="str">
        <v xml:space="preserve">0 | </v>
      </c>
      <c r="CQ338" t="str">
        <v xml:space="preserve">0 | </v>
      </c>
      <c r="CR338" t="str">
        <v xml:space="preserve">0 | </v>
      </c>
      <c r="CS338" t="str">
        <v xml:space="preserve">0 | </v>
      </c>
      <c r="CT338" t="str">
        <v xml:space="preserve">0 | </v>
      </c>
      <c r="CU338" t="str">
        <v xml:space="preserve">0 | </v>
      </c>
      <c r="CV338" t="str">
        <v xml:space="preserve">0 | </v>
      </c>
      <c r="CW338" t="str">
        <v xml:space="preserve">0 | </v>
      </c>
      <c r="CX338" t="str">
        <v xml:space="preserve">0 | </v>
      </c>
      <c r="DQ338" cm="1">
        <f t="array" ref="DQ338:HM338">TRANSPOSE(_xlfn._xlws.SORT(_xlfn._xlws.FILTER(initialConditions[initial_conditions_level],initialConditions[experiment_ID]=A338)))</f>
        <v>0</v>
      </c>
      <c r="DR338">
        <v>0</v>
      </c>
      <c r="DS338">
        <v>0</v>
      </c>
      <c r="DT338">
        <v>0</v>
      </c>
      <c r="DU338">
        <v>0</v>
      </c>
      <c r="DV338">
        <v>0</v>
      </c>
      <c r="DW338">
        <v>0</v>
      </c>
      <c r="DX338">
        <v>0</v>
      </c>
      <c r="DY338">
        <v>0</v>
      </c>
      <c r="DZ338">
        <v>0</v>
      </c>
      <c r="EA338">
        <v>0</v>
      </c>
      <c r="EB338">
        <v>0</v>
      </c>
      <c r="EC338">
        <v>0</v>
      </c>
      <c r="ED338">
        <v>0</v>
      </c>
      <c r="EE338">
        <v>0</v>
      </c>
      <c r="EF338">
        <v>0</v>
      </c>
      <c r="EG338">
        <v>0</v>
      </c>
      <c r="EH338">
        <v>0</v>
      </c>
      <c r="EI338">
        <v>0</v>
      </c>
      <c r="EJ338">
        <v>0</v>
      </c>
      <c r="EK338">
        <v>0</v>
      </c>
      <c r="EL338">
        <v>0</v>
      </c>
      <c r="EM338">
        <v>0</v>
      </c>
      <c r="EN338">
        <v>0</v>
      </c>
      <c r="EO338">
        <v>0</v>
      </c>
      <c r="EP338">
        <v>0</v>
      </c>
      <c r="EQ338">
        <v>0</v>
      </c>
      <c r="ER338">
        <v>0</v>
      </c>
      <c r="ES338">
        <v>0</v>
      </c>
      <c r="ET338">
        <v>0</v>
      </c>
      <c r="EU338">
        <v>0</v>
      </c>
      <c r="EV338">
        <v>0</v>
      </c>
      <c r="EW338">
        <v>0</v>
      </c>
      <c r="EX338">
        <v>0</v>
      </c>
      <c r="EY338">
        <v>0</v>
      </c>
      <c r="EZ338">
        <v>0</v>
      </c>
      <c r="FA338">
        <v>0</v>
      </c>
      <c r="FB338">
        <v>0</v>
      </c>
      <c r="FC338">
        <v>0</v>
      </c>
      <c r="FD338">
        <v>0</v>
      </c>
      <c r="FE338">
        <v>0</v>
      </c>
      <c r="FF338">
        <v>0</v>
      </c>
      <c r="FG338">
        <v>0</v>
      </c>
      <c r="FH338">
        <v>0</v>
      </c>
      <c r="FI338">
        <v>0</v>
      </c>
      <c r="FJ338">
        <v>0</v>
      </c>
      <c r="FK338">
        <v>0</v>
      </c>
      <c r="FL338">
        <v>0</v>
      </c>
      <c r="FM338">
        <v>0</v>
      </c>
      <c r="FN338">
        <v>0</v>
      </c>
      <c r="FO338">
        <v>0</v>
      </c>
      <c r="FP338">
        <v>0</v>
      </c>
      <c r="FQ338">
        <v>0</v>
      </c>
      <c r="FR338">
        <v>0</v>
      </c>
      <c r="FS338">
        <v>0</v>
      </c>
      <c r="FT338">
        <v>0</v>
      </c>
      <c r="FU338">
        <v>0</v>
      </c>
      <c r="FV338">
        <v>0</v>
      </c>
      <c r="FW338">
        <v>0</v>
      </c>
      <c r="FX338">
        <v>0</v>
      </c>
      <c r="FY338">
        <v>0</v>
      </c>
      <c r="FZ338">
        <v>0</v>
      </c>
      <c r="GA338">
        <v>0</v>
      </c>
      <c r="GB338">
        <v>0</v>
      </c>
      <c r="GC338">
        <v>0</v>
      </c>
      <c r="GD338">
        <v>0</v>
      </c>
      <c r="GE338">
        <v>0</v>
      </c>
      <c r="GF338">
        <v>0</v>
      </c>
      <c r="GG338">
        <v>0</v>
      </c>
      <c r="GH338">
        <v>0</v>
      </c>
      <c r="GI338">
        <v>0</v>
      </c>
      <c r="GJ338">
        <v>0</v>
      </c>
      <c r="GK338">
        <v>0</v>
      </c>
      <c r="GL338">
        <v>0</v>
      </c>
      <c r="GM338">
        <v>0</v>
      </c>
      <c r="GN338">
        <v>0</v>
      </c>
      <c r="GO338">
        <v>0</v>
      </c>
      <c r="GP338">
        <v>0</v>
      </c>
      <c r="GQ338">
        <v>0</v>
      </c>
      <c r="GR338">
        <v>0</v>
      </c>
      <c r="GS338">
        <v>0</v>
      </c>
      <c r="GT338">
        <v>0</v>
      </c>
      <c r="GU338">
        <v>0</v>
      </c>
      <c r="GV338">
        <v>0</v>
      </c>
      <c r="GW338">
        <v>0</v>
      </c>
      <c r="GX338">
        <v>0</v>
      </c>
      <c r="GY338">
        <v>0</v>
      </c>
      <c r="GZ338">
        <v>0</v>
      </c>
      <c r="HA338">
        <v>0</v>
      </c>
      <c r="HB338">
        <v>0</v>
      </c>
      <c r="HC338">
        <v>0</v>
      </c>
      <c r="HD338">
        <v>0</v>
      </c>
      <c r="HE338">
        <v>0</v>
      </c>
      <c r="HF338">
        <v>0</v>
      </c>
      <c r="HG338">
        <v>0</v>
      </c>
      <c r="HH338">
        <v>0</v>
      </c>
      <c r="HI338">
        <v>0</v>
      </c>
      <c r="HJ338">
        <v>0</v>
      </c>
      <c r="HK338">
        <v>0</v>
      </c>
      <c r="HL338">
        <v>0</v>
      </c>
      <c r="HM338" t="str">
        <v/>
      </c>
    </row>
    <row r="339" spans="2:221" x14ac:dyDescent="0.35">
      <c r="B339" t="str" cm="1">
        <f t="array" ref="B339:CX339">TRANSPOSE(_xlfn._xlws.SORT(_xlfn._xlws.FILTER(initialConditions[initial_conditions_level]&amp;" | "&amp;initialConditions[initial_conditions_name],initialConditions[experiment_ID]=A339)))</f>
        <v xml:space="preserve"> | </v>
      </c>
      <c r="C339" t="str">
        <v xml:space="preserve">0 | </v>
      </c>
      <c r="D339" t="str">
        <v xml:space="preserve">0 | </v>
      </c>
      <c r="E339" t="str">
        <v xml:space="preserve">0 | </v>
      </c>
      <c r="F339" t="str">
        <v xml:space="preserve">0 | </v>
      </c>
      <c r="G339" t="str">
        <v xml:space="preserve">0 | </v>
      </c>
      <c r="H339" t="str">
        <v xml:space="preserve">0 | </v>
      </c>
      <c r="I339" t="str">
        <v xml:space="preserve">0 | </v>
      </c>
      <c r="J339" t="str">
        <v xml:space="preserve">0 | </v>
      </c>
      <c r="K339" t="str">
        <v xml:space="preserve">0 | </v>
      </c>
      <c r="L339" t="str">
        <v xml:space="preserve">0 | </v>
      </c>
      <c r="M339" t="str">
        <v xml:space="preserve">0 | </v>
      </c>
      <c r="N339" t="str">
        <v xml:space="preserve">0 | </v>
      </c>
      <c r="O339" t="str">
        <v xml:space="preserve">0 | </v>
      </c>
      <c r="P339" t="str">
        <v xml:space="preserve">0 | </v>
      </c>
      <c r="Q339" t="str">
        <v xml:space="preserve">0 | </v>
      </c>
      <c r="R339" t="str">
        <v xml:space="preserve">0 | </v>
      </c>
      <c r="S339" t="str">
        <v xml:space="preserve">0 | </v>
      </c>
      <c r="T339" t="str">
        <v xml:space="preserve">0 | </v>
      </c>
      <c r="U339" t="str">
        <v xml:space="preserve">0 | </v>
      </c>
      <c r="V339" t="str">
        <v xml:space="preserve">0 | </v>
      </c>
      <c r="W339" t="str">
        <v xml:space="preserve">0 | </v>
      </c>
      <c r="X339" t="str">
        <v xml:space="preserve">0 | </v>
      </c>
      <c r="Y339" t="str">
        <v xml:space="preserve">0 | </v>
      </c>
      <c r="Z339" t="str">
        <v xml:space="preserve">0 | </v>
      </c>
      <c r="AA339" t="str">
        <v xml:space="preserve">0 | </v>
      </c>
      <c r="AB339" t="str">
        <v xml:space="preserve">0 | </v>
      </c>
      <c r="AC339" t="str">
        <v xml:space="preserve">0 | </v>
      </c>
      <c r="AD339" t="str">
        <v xml:space="preserve">0 | </v>
      </c>
      <c r="AE339" t="str">
        <v xml:space="preserve">0 | </v>
      </c>
      <c r="AF339" t="str">
        <v xml:space="preserve">0 | </v>
      </c>
      <c r="AG339" t="str">
        <v xml:space="preserve">0 | </v>
      </c>
      <c r="AH339" t="str">
        <v xml:space="preserve">0 | </v>
      </c>
      <c r="AI339" t="str">
        <v xml:space="preserve">0 | </v>
      </c>
      <c r="AJ339" t="str">
        <v xml:space="preserve">0 | </v>
      </c>
      <c r="AK339" t="str">
        <v xml:space="preserve">0 | </v>
      </c>
      <c r="AL339" t="str">
        <v xml:space="preserve">0 | </v>
      </c>
      <c r="AM339" t="str">
        <v xml:space="preserve">0 | </v>
      </c>
      <c r="AN339" t="str">
        <v xml:space="preserve">0 | </v>
      </c>
      <c r="AO339" t="str">
        <v xml:space="preserve">0 | </v>
      </c>
      <c r="AP339" t="str">
        <v xml:space="preserve">0 | </v>
      </c>
      <c r="AQ339" t="str">
        <v xml:space="preserve">0 | </v>
      </c>
      <c r="AR339" t="str">
        <v xml:space="preserve">0 | </v>
      </c>
      <c r="AS339" t="str">
        <v xml:space="preserve">0 | </v>
      </c>
      <c r="AT339" t="str">
        <v xml:space="preserve">0 | </v>
      </c>
      <c r="AU339" t="str">
        <v xml:space="preserve">0 | </v>
      </c>
      <c r="AV339" t="str">
        <v xml:space="preserve">0 | </v>
      </c>
      <c r="AW339" t="str">
        <v xml:space="preserve">0 | </v>
      </c>
      <c r="AX339" t="str">
        <v xml:space="preserve">0 | </v>
      </c>
      <c r="AY339" t="str">
        <v xml:space="preserve">0 | </v>
      </c>
      <c r="AZ339" t="str">
        <v xml:space="preserve">0 | </v>
      </c>
      <c r="BA339" t="str">
        <v xml:space="preserve">0 | </v>
      </c>
      <c r="BB339" t="str">
        <v xml:space="preserve">0 | </v>
      </c>
      <c r="BC339" t="str">
        <v xml:space="preserve">0 | </v>
      </c>
      <c r="BD339" t="str">
        <v xml:space="preserve">0 | </v>
      </c>
      <c r="BE339" t="str">
        <v xml:space="preserve">0 | </v>
      </c>
      <c r="BF339" t="str">
        <v xml:space="preserve">0 | </v>
      </c>
      <c r="BG339" t="str">
        <v xml:space="preserve">0 | </v>
      </c>
      <c r="BH339" t="str">
        <v xml:space="preserve">0 | </v>
      </c>
      <c r="BI339" t="str">
        <v xml:space="preserve">0 | </v>
      </c>
      <c r="BJ339" t="str">
        <v xml:space="preserve">0 | </v>
      </c>
      <c r="BK339" t="str">
        <v xml:space="preserve">0 | </v>
      </c>
      <c r="BL339" t="str">
        <v xml:space="preserve">0 | </v>
      </c>
      <c r="BM339" t="str">
        <v xml:space="preserve">0 | </v>
      </c>
      <c r="BN339" t="str">
        <v xml:space="preserve">0 | </v>
      </c>
      <c r="BO339" t="str">
        <v xml:space="preserve">0 | </v>
      </c>
      <c r="BP339" t="str">
        <v xml:space="preserve">0 | </v>
      </c>
      <c r="BQ339" t="str">
        <v xml:space="preserve">0 | </v>
      </c>
      <c r="BR339" t="str">
        <v xml:space="preserve">0 | </v>
      </c>
      <c r="BS339" t="str">
        <v xml:space="preserve">0 | </v>
      </c>
      <c r="BT339" t="str">
        <v xml:space="preserve">0 | </v>
      </c>
      <c r="BU339" t="str">
        <v xml:space="preserve">0 | </v>
      </c>
      <c r="BV339" t="str">
        <v xml:space="preserve">0 | </v>
      </c>
      <c r="BW339" t="str">
        <v xml:space="preserve">0 | </v>
      </c>
      <c r="BX339" t="str">
        <v xml:space="preserve">0 | </v>
      </c>
      <c r="BY339" t="str">
        <v xml:space="preserve">0 | </v>
      </c>
      <c r="BZ339" t="str">
        <v xml:space="preserve">0 | </v>
      </c>
      <c r="CA339" t="str">
        <v xml:space="preserve">0 | </v>
      </c>
      <c r="CB339" t="str">
        <v xml:space="preserve">0 | </v>
      </c>
      <c r="CC339" t="str">
        <v xml:space="preserve">0 | </v>
      </c>
      <c r="CD339" t="str">
        <v xml:space="preserve">0 | </v>
      </c>
      <c r="CE339" t="str">
        <v xml:space="preserve">0 | </v>
      </c>
      <c r="CF339" t="str">
        <v xml:space="preserve">0 | </v>
      </c>
      <c r="CG339" t="str">
        <v xml:space="preserve">0 | </v>
      </c>
      <c r="CH339" t="str">
        <v xml:space="preserve">0 | </v>
      </c>
      <c r="CI339" t="str">
        <v xml:space="preserve">0 | </v>
      </c>
      <c r="CJ339" t="str">
        <v xml:space="preserve">0 | </v>
      </c>
      <c r="CK339" t="str">
        <v xml:space="preserve">0 | </v>
      </c>
      <c r="CL339" t="str">
        <v xml:space="preserve">0 | </v>
      </c>
      <c r="CM339" t="str">
        <v xml:space="preserve">0 | </v>
      </c>
      <c r="CN339" t="str">
        <v xml:space="preserve">0 | </v>
      </c>
      <c r="CO339" t="str">
        <v xml:space="preserve">0 | </v>
      </c>
      <c r="CP339" t="str">
        <v xml:space="preserve">0 | </v>
      </c>
      <c r="CQ339" t="str">
        <v xml:space="preserve">0 | </v>
      </c>
      <c r="CR339" t="str">
        <v xml:space="preserve">0 | </v>
      </c>
      <c r="CS339" t="str">
        <v xml:space="preserve">0 | </v>
      </c>
      <c r="CT339" t="str">
        <v xml:space="preserve">0 | </v>
      </c>
      <c r="CU339" t="str">
        <v xml:space="preserve">0 | </v>
      </c>
      <c r="CV339" t="str">
        <v xml:space="preserve">0 | </v>
      </c>
      <c r="CW339" t="str">
        <v xml:space="preserve">0 | </v>
      </c>
      <c r="CX339" t="str">
        <v xml:space="preserve">0 | </v>
      </c>
      <c r="DQ339" cm="1">
        <f t="array" ref="DQ339:HM339">TRANSPOSE(_xlfn._xlws.SORT(_xlfn._xlws.FILTER(initialConditions[initial_conditions_level],initialConditions[experiment_ID]=A339)))</f>
        <v>0</v>
      </c>
      <c r="DR339">
        <v>0</v>
      </c>
      <c r="DS339">
        <v>0</v>
      </c>
      <c r="DT339">
        <v>0</v>
      </c>
      <c r="DU339">
        <v>0</v>
      </c>
      <c r="DV339">
        <v>0</v>
      </c>
      <c r="DW339">
        <v>0</v>
      </c>
      <c r="DX339">
        <v>0</v>
      </c>
      <c r="DY339">
        <v>0</v>
      </c>
      <c r="DZ339">
        <v>0</v>
      </c>
      <c r="EA339">
        <v>0</v>
      </c>
      <c r="EB339">
        <v>0</v>
      </c>
      <c r="EC339">
        <v>0</v>
      </c>
      <c r="ED339">
        <v>0</v>
      </c>
      <c r="EE339">
        <v>0</v>
      </c>
      <c r="EF339">
        <v>0</v>
      </c>
      <c r="EG339">
        <v>0</v>
      </c>
      <c r="EH339">
        <v>0</v>
      </c>
      <c r="EI339">
        <v>0</v>
      </c>
      <c r="EJ339">
        <v>0</v>
      </c>
      <c r="EK339">
        <v>0</v>
      </c>
      <c r="EL339">
        <v>0</v>
      </c>
      <c r="EM339">
        <v>0</v>
      </c>
      <c r="EN339">
        <v>0</v>
      </c>
      <c r="EO339">
        <v>0</v>
      </c>
      <c r="EP339">
        <v>0</v>
      </c>
      <c r="EQ339">
        <v>0</v>
      </c>
      <c r="ER339">
        <v>0</v>
      </c>
      <c r="ES339">
        <v>0</v>
      </c>
      <c r="ET339">
        <v>0</v>
      </c>
      <c r="EU339">
        <v>0</v>
      </c>
      <c r="EV339">
        <v>0</v>
      </c>
      <c r="EW339">
        <v>0</v>
      </c>
      <c r="EX339">
        <v>0</v>
      </c>
      <c r="EY339">
        <v>0</v>
      </c>
      <c r="EZ339">
        <v>0</v>
      </c>
      <c r="FA339">
        <v>0</v>
      </c>
      <c r="FB339">
        <v>0</v>
      </c>
      <c r="FC339">
        <v>0</v>
      </c>
      <c r="FD339">
        <v>0</v>
      </c>
      <c r="FE339">
        <v>0</v>
      </c>
      <c r="FF339">
        <v>0</v>
      </c>
      <c r="FG339">
        <v>0</v>
      </c>
      <c r="FH339">
        <v>0</v>
      </c>
      <c r="FI339">
        <v>0</v>
      </c>
      <c r="FJ339">
        <v>0</v>
      </c>
      <c r="FK339">
        <v>0</v>
      </c>
      <c r="FL339">
        <v>0</v>
      </c>
      <c r="FM339">
        <v>0</v>
      </c>
      <c r="FN339">
        <v>0</v>
      </c>
      <c r="FO339">
        <v>0</v>
      </c>
      <c r="FP339">
        <v>0</v>
      </c>
      <c r="FQ339">
        <v>0</v>
      </c>
      <c r="FR339">
        <v>0</v>
      </c>
      <c r="FS339">
        <v>0</v>
      </c>
      <c r="FT339">
        <v>0</v>
      </c>
      <c r="FU339">
        <v>0</v>
      </c>
      <c r="FV339">
        <v>0</v>
      </c>
      <c r="FW339">
        <v>0</v>
      </c>
      <c r="FX339">
        <v>0</v>
      </c>
      <c r="FY339">
        <v>0</v>
      </c>
      <c r="FZ339">
        <v>0</v>
      </c>
      <c r="GA339">
        <v>0</v>
      </c>
      <c r="GB339">
        <v>0</v>
      </c>
      <c r="GC339">
        <v>0</v>
      </c>
      <c r="GD339">
        <v>0</v>
      </c>
      <c r="GE339">
        <v>0</v>
      </c>
      <c r="GF339">
        <v>0</v>
      </c>
      <c r="GG339">
        <v>0</v>
      </c>
      <c r="GH339">
        <v>0</v>
      </c>
      <c r="GI339">
        <v>0</v>
      </c>
      <c r="GJ339">
        <v>0</v>
      </c>
      <c r="GK339">
        <v>0</v>
      </c>
      <c r="GL339">
        <v>0</v>
      </c>
      <c r="GM339">
        <v>0</v>
      </c>
      <c r="GN339">
        <v>0</v>
      </c>
      <c r="GO339">
        <v>0</v>
      </c>
      <c r="GP339">
        <v>0</v>
      </c>
      <c r="GQ339">
        <v>0</v>
      </c>
      <c r="GR339">
        <v>0</v>
      </c>
      <c r="GS339">
        <v>0</v>
      </c>
      <c r="GT339">
        <v>0</v>
      </c>
      <c r="GU339">
        <v>0</v>
      </c>
      <c r="GV339">
        <v>0</v>
      </c>
      <c r="GW339">
        <v>0</v>
      </c>
      <c r="GX339">
        <v>0</v>
      </c>
      <c r="GY339">
        <v>0</v>
      </c>
      <c r="GZ339">
        <v>0</v>
      </c>
      <c r="HA339">
        <v>0</v>
      </c>
      <c r="HB339">
        <v>0</v>
      </c>
      <c r="HC339">
        <v>0</v>
      </c>
      <c r="HD339">
        <v>0</v>
      </c>
      <c r="HE339">
        <v>0</v>
      </c>
      <c r="HF339">
        <v>0</v>
      </c>
      <c r="HG339">
        <v>0</v>
      </c>
      <c r="HH339">
        <v>0</v>
      </c>
      <c r="HI339">
        <v>0</v>
      </c>
      <c r="HJ339">
        <v>0</v>
      </c>
      <c r="HK339">
        <v>0</v>
      </c>
      <c r="HL339">
        <v>0</v>
      </c>
      <c r="HM339" t="str">
        <v/>
      </c>
    </row>
    <row r="340" spans="2:221" x14ac:dyDescent="0.35">
      <c r="B340" t="str" cm="1">
        <f t="array" ref="B340:CX340">TRANSPOSE(_xlfn._xlws.SORT(_xlfn._xlws.FILTER(initialConditions[initial_conditions_level]&amp;" | "&amp;initialConditions[initial_conditions_name],initialConditions[experiment_ID]=A340)))</f>
        <v xml:space="preserve"> | </v>
      </c>
      <c r="C340" t="str">
        <v xml:space="preserve">0 | </v>
      </c>
      <c r="D340" t="str">
        <v xml:space="preserve">0 | </v>
      </c>
      <c r="E340" t="str">
        <v xml:space="preserve">0 | </v>
      </c>
      <c r="F340" t="str">
        <v xml:space="preserve">0 | </v>
      </c>
      <c r="G340" t="str">
        <v xml:space="preserve">0 | </v>
      </c>
      <c r="H340" t="str">
        <v xml:space="preserve">0 | </v>
      </c>
      <c r="I340" t="str">
        <v xml:space="preserve">0 | </v>
      </c>
      <c r="J340" t="str">
        <v xml:space="preserve">0 | </v>
      </c>
      <c r="K340" t="str">
        <v xml:space="preserve">0 | </v>
      </c>
      <c r="L340" t="str">
        <v xml:space="preserve">0 | </v>
      </c>
      <c r="M340" t="str">
        <v xml:space="preserve">0 | </v>
      </c>
      <c r="N340" t="str">
        <v xml:space="preserve">0 | </v>
      </c>
      <c r="O340" t="str">
        <v xml:space="preserve">0 | </v>
      </c>
      <c r="P340" t="str">
        <v xml:space="preserve">0 | </v>
      </c>
      <c r="Q340" t="str">
        <v xml:space="preserve">0 | </v>
      </c>
      <c r="R340" t="str">
        <v xml:space="preserve">0 | </v>
      </c>
      <c r="S340" t="str">
        <v xml:space="preserve">0 | </v>
      </c>
      <c r="T340" t="str">
        <v xml:space="preserve">0 | </v>
      </c>
      <c r="U340" t="str">
        <v xml:space="preserve">0 | </v>
      </c>
      <c r="V340" t="str">
        <v xml:space="preserve">0 | </v>
      </c>
      <c r="W340" t="str">
        <v xml:space="preserve">0 | </v>
      </c>
      <c r="X340" t="str">
        <v xml:space="preserve">0 | </v>
      </c>
      <c r="Y340" t="str">
        <v xml:space="preserve">0 | </v>
      </c>
      <c r="Z340" t="str">
        <v xml:space="preserve">0 | </v>
      </c>
      <c r="AA340" t="str">
        <v xml:space="preserve">0 | </v>
      </c>
      <c r="AB340" t="str">
        <v xml:space="preserve">0 | </v>
      </c>
      <c r="AC340" t="str">
        <v xml:space="preserve">0 | </v>
      </c>
      <c r="AD340" t="str">
        <v xml:space="preserve">0 | </v>
      </c>
      <c r="AE340" t="str">
        <v xml:space="preserve">0 | </v>
      </c>
      <c r="AF340" t="str">
        <v xml:space="preserve">0 | </v>
      </c>
      <c r="AG340" t="str">
        <v xml:space="preserve">0 | </v>
      </c>
      <c r="AH340" t="str">
        <v xml:space="preserve">0 | </v>
      </c>
      <c r="AI340" t="str">
        <v xml:space="preserve">0 | </v>
      </c>
      <c r="AJ340" t="str">
        <v xml:space="preserve">0 | </v>
      </c>
      <c r="AK340" t="str">
        <v xml:space="preserve">0 | </v>
      </c>
      <c r="AL340" t="str">
        <v xml:space="preserve">0 | </v>
      </c>
      <c r="AM340" t="str">
        <v xml:space="preserve">0 | </v>
      </c>
      <c r="AN340" t="str">
        <v xml:space="preserve">0 | </v>
      </c>
      <c r="AO340" t="str">
        <v xml:space="preserve">0 | </v>
      </c>
      <c r="AP340" t="str">
        <v xml:space="preserve">0 | </v>
      </c>
      <c r="AQ340" t="str">
        <v xml:space="preserve">0 | </v>
      </c>
      <c r="AR340" t="str">
        <v xml:space="preserve">0 | </v>
      </c>
      <c r="AS340" t="str">
        <v xml:space="preserve">0 | </v>
      </c>
      <c r="AT340" t="str">
        <v xml:space="preserve">0 | </v>
      </c>
      <c r="AU340" t="str">
        <v xml:space="preserve">0 | </v>
      </c>
      <c r="AV340" t="str">
        <v xml:space="preserve">0 | </v>
      </c>
      <c r="AW340" t="str">
        <v xml:space="preserve">0 | </v>
      </c>
      <c r="AX340" t="str">
        <v xml:space="preserve">0 | </v>
      </c>
      <c r="AY340" t="str">
        <v xml:space="preserve">0 | </v>
      </c>
      <c r="AZ340" t="str">
        <v xml:space="preserve">0 | </v>
      </c>
      <c r="BA340" t="str">
        <v xml:space="preserve">0 | </v>
      </c>
      <c r="BB340" t="str">
        <v xml:space="preserve">0 | </v>
      </c>
      <c r="BC340" t="str">
        <v xml:space="preserve">0 | </v>
      </c>
      <c r="BD340" t="str">
        <v xml:space="preserve">0 | </v>
      </c>
      <c r="BE340" t="str">
        <v xml:space="preserve">0 | </v>
      </c>
      <c r="BF340" t="str">
        <v xml:space="preserve">0 | </v>
      </c>
      <c r="BG340" t="str">
        <v xml:space="preserve">0 | </v>
      </c>
      <c r="BH340" t="str">
        <v xml:space="preserve">0 | </v>
      </c>
      <c r="BI340" t="str">
        <v xml:space="preserve">0 | </v>
      </c>
      <c r="BJ340" t="str">
        <v xml:space="preserve">0 | </v>
      </c>
      <c r="BK340" t="str">
        <v xml:space="preserve">0 | </v>
      </c>
      <c r="BL340" t="str">
        <v xml:space="preserve">0 | </v>
      </c>
      <c r="BM340" t="str">
        <v xml:space="preserve">0 | </v>
      </c>
      <c r="BN340" t="str">
        <v xml:space="preserve">0 | </v>
      </c>
      <c r="BO340" t="str">
        <v xml:space="preserve">0 | </v>
      </c>
      <c r="BP340" t="str">
        <v xml:space="preserve">0 | </v>
      </c>
      <c r="BQ340" t="str">
        <v xml:space="preserve">0 | </v>
      </c>
      <c r="BR340" t="str">
        <v xml:space="preserve">0 | </v>
      </c>
      <c r="BS340" t="str">
        <v xml:space="preserve">0 | </v>
      </c>
      <c r="BT340" t="str">
        <v xml:space="preserve">0 | </v>
      </c>
      <c r="BU340" t="str">
        <v xml:space="preserve">0 | </v>
      </c>
      <c r="BV340" t="str">
        <v xml:space="preserve">0 | </v>
      </c>
      <c r="BW340" t="str">
        <v xml:space="preserve">0 | </v>
      </c>
      <c r="BX340" t="str">
        <v xml:space="preserve">0 | </v>
      </c>
      <c r="BY340" t="str">
        <v xml:space="preserve">0 | </v>
      </c>
      <c r="BZ340" t="str">
        <v xml:space="preserve">0 | </v>
      </c>
      <c r="CA340" t="str">
        <v xml:space="preserve">0 | </v>
      </c>
      <c r="CB340" t="str">
        <v xml:space="preserve">0 | </v>
      </c>
      <c r="CC340" t="str">
        <v xml:space="preserve">0 | </v>
      </c>
      <c r="CD340" t="str">
        <v xml:space="preserve">0 | </v>
      </c>
      <c r="CE340" t="str">
        <v xml:space="preserve">0 | </v>
      </c>
      <c r="CF340" t="str">
        <v xml:space="preserve">0 | </v>
      </c>
      <c r="CG340" t="str">
        <v xml:space="preserve">0 | </v>
      </c>
      <c r="CH340" t="str">
        <v xml:space="preserve">0 | </v>
      </c>
      <c r="CI340" t="str">
        <v xml:space="preserve">0 | </v>
      </c>
      <c r="CJ340" t="str">
        <v xml:space="preserve">0 | </v>
      </c>
      <c r="CK340" t="str">
        <v xml:space="preserve">0 | </v>
      </c>
      <c r="CL340" t="str">
        <v xml:space="preserve">0 | </v>
      </c>
      <c r="CM340" t="str">
        <v xml:space="preserve">0 | </v>
      </c>
      <c r="CN340" t="str">
        <v xml:space="preserve">0 | </v>
      </c>
      <c r="CO340" t="str">
        <v xml:space="preserve">0 | </v>
      </c>
      <c r="CP340" t="str">
        <v xml:space="preserve">0 | </v>
      </c>
      <c r="CQ340" t="str">
        <v xml:space="preserve">0 | </v>
      </c>
      <c r="CR340" t="str">
        <v xml:space="preserve">0 | </v>
      </c>
      <c r="CS340" t="str">
        <v xml:space="preserve">0 | </v>
      </c>
      <c r="CT340" t="str">
        <v xml:space="preserve">0 | </v>
      </c>
      <c r="CU340" t="str">
        <v xml:space="preserve">0 | </v>
      </c>
      <c r="CV340" t="str">
        <v xml:space="preserve">0 | </v>
      </c>
      <c r="CW340" t="str">
        <v xml:space="preserve">0 | </v>
      </c>
      <c r="CX340" t="str">
        <v xml:space="preserve">0 | </v>
      </c>
      <c r="DQ340" cm="1">
        <f t="array" ref="DQ340:HM340">TRANSPOSE(_xlfn._xlws.SORT(_xlfn._xlws.FILTER(initialConditions[initial_conditions_level],initialConditions[experiment_ID]=A340)))</f>
        <v>0</v>
      </c>
      <c r="DR340">
        <v>0</v>
      </c>
      <c r="DS340">
        <v>0</v>
      </c>
      <c r="DT340">
        <v>0</v>
      </c>
      <c r="DU340">
        <v>0</v>
      </c>
      <c r="DV340">
        <v>0</v>
      </c>
      <c r="DW340">
        <v>0</v>
      </c>
      <c r="DX340">
        <v>0</v>
      </c>
      <c r="DY340">
        <v>0</v>
      </c>
      <c r="DZ340">
        <v>0</v>
      </c>
      <c r="EA340">
        <v>0</v>
      </c>
      <c r="EB340">
        <v>0</v>
      </c>
      <c r="EC340">
        <v>0</v>
      </c>
      <c r="ED340">
        <v>0</v>
      </c>
      <c r="EE340">
        <v>0</v>
      </c>
      <c r="EF340">
        <v>0</v>
      </c>
      <c r="EG340">
        <v>0</v>
      </c>
      <c r="EH340">
        <v>0</v>
      </c>
      <c r="EI340">
        <v>0</v>
      </c>
      <c r="EJ340">
        <v>0</v>
      </c>
      <c r="EK340">
        <v>0</v>
      </c>
      <c r="EL340">
        <v>0</v>
      </c>
      <c r="EM340">
        <v>0</v>
      </c>
      <c r="EN340">
        <v>0</v>
      </c>
      <c r="EO340">
        <v>0</v>
      </c>
      <c r="EP340">
        <v>0</v>
      </c>
      <c r="EQ340">
        <v>0</v>
      </c>
      <c r="ER340">
        <v>0</v>
      </c>
      <c r="ES340">
        <v>0</v>
      </c>
      <c r="ET340">
        <v>0</v>
      </c>
      <c r="EU340">
        <v>0</v>
      </c>
      <c r="EV340">
        <v>0</v>
      </c>
      <c r="EW340">
        <v>0</v>
      </c>
      <c r="EX340">
        <v>0</v>
      </c>
      <c r="EY340">
        <v>0</v>
      </c>
      <c r="EZ340">
        <v>0</v>
      </c>
      <c r="FA340">
        <v>0</v>
      </c>
      <c r="FB340">
        <v>0</v>
      </c>
      <c r="FC340">
        <v>0</v>
      </c>
      <c r="FD340">
        <v>0</v>
      </c>
      <c r="FE340">
        <v>0</v>
      </c>
      <c r="FF340">
        <v>0</v>
      </c>
      <c r="FG340">
        <v>0</v>
      </c>
      <c r="FH340">
        <v>0</v>
      </c>
      <c r="FI340">
        <v>0</v>
      </c>
      <c r="FJ340">
        <v>0</v>
      </c>
      <c r="FK340">
        <v>0</v>
      </c>
      <c r="FL340">
        <v>0</v>
      </c>
      <c r="FM340">
        <v>0</v>
      </c>
      <c r="FN340">
        <v>0</v>
      </c>
      <c r="FO340">
        <v>0</v>
      </c>
      <c r="FP340">
        <v>0</v>
      </c>
      <c r="FQ340">
        <v>0</v>
      </c>
      <c r="FR340">
        <v>0</v>
      </c>
      <c r="FS340">
        <v>0</v>
      </c>
      <c r="FT340">
        <v>0</v>
      </c>
      <c r="FU340">
        <v>0</v>
      </c>
      <c r="FV340">
        <v>0</v>
      </c>
      <c r="FW340">
        <v>0</v>
      </c>
      <c r="FX340">
        <v>0</v>
      </c>
      <c r="FY340">
        <v>0</v>
      </c>
      <c r="FZ340">
        <v>0</v>
      </c>
      <c r="GA340">
        <v>0</v>
      </c>
      <c r="GB340">
        <v>0</v>
      </c>
      <c r="GC340">
        <v>0</v>
      </c>
      <c r="GD340">
        <v>0</v>
      </c>
      <c r="GE340">
        <v>0</v>
      </c>
      <c r="GF340">
        <v>0</v>
      </c>
      <c r="GG340">
        <v>0</v>
      </c>
      <c r="GH340">
        <v>0</v>
      </c>
      <c r="GI340">
        <v>0</v>
      </c>
      <c r="GJ340">
        <v>0</v>
      </c>
      <c r="GK340">
        <v>0</v>
      </c>
      <c r="GL340">
        <v>0</v>
      </c>
      <c r="GM340">
        <v>0</v>
      </c>
      <c r="GN340">
        <v>0</v>
      </c>
      <c r="GO340">
        <v>0</v>
      </c>
      <c r="GP340">
        <v>0</v>
      </c>
      <c r="GQ340">
        <v>0</v>
      </c>
      <c r="GR340">
        <v>0</v>
      </c>
      <c r="GS340">
        <v>0</v>
      </c>
      <c r="GT340">
        <v>0</v>
      </c>
      <c r="GU340">
        <v>0</v>
      </c>
      <c r="GV340">
        <v>0</v>
      </c>
      <c r="GW340">
        <v>0</v>
      </c>
      <c r="GX340">
        <v>0</v>
      </c>
      <c r="GY340">
        <v>0</v>
      </c>
      <c r="GZ340">
        <v>0</v>
      </c>
      <c r="HA340">
        <v>0</v>
      </c>
      <c r="HB340">
        <v>0</v>
      </c>
      <c r="HC340">
        <v>0</v>
      </c>
      <c r="HD340">
        <v>0</v>
      </c>
      <c r="HE340">
        <v>0</v>
      </c>
      <c r="HF340">
        <v>0</v>
      </c>
      <c r="HG340">
        <v>0</v>
      </c>
      <c r="HH340">
        <v>0</v>
      </c>
      <c r="HI340">
        <v>0</v>
      </c>
      <c r="HJ340">
        <v>0</v>
      </c>
      <c r="HK340">
        <v>0</v>
      </c>
      <c r="HL340">
        <v>0</v>
      </c>
      <c r="HM340" t="str">
        <v/>
      </c>
    </row>
    <row r="341" spans="2:221" x14ac:dyDescent="0.35">
      <c r="B341" t="str" cm="1">
        <f t="array" ref="B341:CX341">TRANSPOSE(_xlfn._xlws.SORT(_xlfn._xlws.FILTER(initialConditions[initial_conditions_level]&amp;" | "&amp;initialConditions[initial_conditions_name],initialConditions[experiment_ID]=A341)))</f>
        <v xml:space="preserve"> | </v>
      </c>
      <c r="C341" t="str">
        <v xml:space="preserve">0 | </v>
      </c>
      <c r="D341" t="str">
        <v xml:space="preserve">0 | </v>
      </c>
      <c r="E341" t="str">
        <v xml:space="preserve">0 | </v>
      </c>
      <c r="F341" t="str">
        <v xml:space="preserve">0 | </v>
      </c>
      <c r="G341" t="str">
        <v xml:space="preserve">0 | </v>
      </c>
      <c r="H341" t="str">
        <v xml:space="preserve">0 | </v>
      </c>
      <c r="I341" t="str">
        <v xml:space="preserve">0 | </v>
      </c>
      <c r="J341" t="str">
        <v xml:space="preserve">0 | </v>
      </c>
      <c r="K341" t="str">
        <v xml:space="preserve">0 | </v>
      </c>
      <c r="L341" t="str">
        <v xml:space="preserve">0 | </v>
      </c>
      <c r="M341" t="str">
        <v xml:space="preserve">0 | </v>
      </c>
      <c r="N341" t="str">
        <v xml:space="preserve">0 | </v>
      </c>
      <c r="O341" t="str">
        <v xml:space="preserve">0 | </v>
      </c>
      <c r="P341" t="str">
        <v xml:space="preserve">0 | </v>
      </c>
      <c r="Q341" t="str">
        <v xml:space="preserve">0 | </v>
      </c>
      <c r="R341" t="str">
        <v xml:space="preserve">0 | </v>
      </c>
      <c r="S341" t="str">
        <v xml:space="preserve">0 | </v>
      </c>
      <c r="T341" t="str">
        <v xml:space="preserve">0 | </v>
      </c>
      <c r="U341" t="str">
        <v xml:space="preserve">0 | </v>
      </c>
      <c r="V341" t="str">
        <v xml:space="preserve">0 | </v>
      </c>
      <c r="W341" t="str">
        <v xml:space="preserve">0 | </v>
      </c>
      <c r="X341" t="str">
        <v xml:space="preserve">0 | </v>
      </c>
      <c r="Y341" t="str">
        <v xml:space="preserve">0 | </v>
      </c>
      <c r="Z341" t="str">
        <v xml:space="preserve">0 | </v>
      </c>
      <c r="AA341" t="str">
        <v xml:space="preserve">0 | </v>
      </c>
      <c r="AB341" t="str">
        <v xml:space="preserve">0 | </v>
      </c>
      <c r="AC341" t="str">
        <v xml:space="preserve">0 | </v>
      </c>
      <c r="AD341" t="str">
        <v xml:space="preserve">0 | </v>
      </c>
      <c r="AE341" t="str">
        <v xml:space="preserve">0 | </v>
      </c>
      <c r="AF341" t="str">
        <v xml:space="preserve">0 | </v>
      </c>
      <c r="AG341" t="str">
        <v xml:space="preserve">0 | </v>
      </c>
      <c r="AH341" t="str">
        <v xml:space="preserve">0 | </v>
      </c>
      <c r="AI341" t="str">
        <v xml:space="preserve">0 | </v>
      </c>
      <c r="AJ341" t="str">
        <v xml:space="preserve">0 | </v>
      </c>
      <c r="AK341" t="str">
        <v xml:space="preserve">0 | </v>
      </c>
      <c r="AL341" t="str">
        <v xml:space="preserve">0 | </v>
      </c>
      <c r="AM341" t="str">
        <v xml:space="preserve">0 | </v>
      </c>
      <c r="AN341" t="str">
        <v xml:space="preserve">0 | </v>
      </c>
      <c r="AO341" t="str">
        <v xml:space="preserve">0 | </v>
      </c>
      <c r="AP341" t="str">
        <v xml:space="preserve">0 | </v>
      </c>
      <c r="AQ341" t="str">
        <v xml:space="preserve">0 | </v>
      </c>
      <c r="AR341" t="str">
        <v xml:space="preserve">0 | </v>
      </c>
      <c r="AS341" t="str">
        <v xml:space="preserve">0 | </v>
      </c>
      <c r="AT341" t="str">
        <v xml:space="preserve">0 | </v>
      </c>
      <c r="AU341" t="str">
        <v xml:space="preserve">0 | </v>
      </c>
      <c r="AV341" t="str">
        <v xml:space="preserve">0 | </v>
      </c>
      <c r="AW341" t="str">
        <v xml:space="preserve">0 | </v>
      </c>
      <c r="AX341" t="str">
        <v xml:space="preserve">0 | </v>
      </c>
      <c r="AY341" t="str">
        <v xml:space="preserve">0 | </v>
      </c>
      <c r="AZ341" t="str">
        <v xml:space="preserve">0 | </v>
      </c>
      <c r="BA341" t="str">
        <v xml:space="preserve">0 | </v>
      </c>
      <c r="BB341" t="str">
        <v xml:space="preserve">0 | </v>
      </c>
      <c r="BC341" t="str">
        <v xml:space="preserve">0 | </v>
      </c>
      <c r="BD341" t="str">
        <v xml:space="preserve">0 | </v>
      </c>
      <c r="BE341" t="str">
        <v xml:space="preserve">0 | </v>
      </c>
      <c r="BF341" t="str">
        <v xml:space="preserve">0 | </v>
      </c>
      <c r="BG341" t="str">
        <v xml:space="preserve">0 | </v>
      </c>
      <c r="BH341" t="str">
        <v xml:space="preserve">0 | </v>
      </c>
      <c r="BI341" t="str">
        <v xml:space="preserve">0 | </v>
      </c>
      <c r="BJ341" t="str">
        <v xml:space="preserve">0 | </v>
      </c>
      <c r="BK341" t="str">
        <v xml:space="preserve">0 | </v>
      </c>
      <c r="BL341" t="str">
        <v xml:space="preserve">0 | </v>
      </c>
      <c r="BM341" t="str">
        <v xml:space="preserve">0 | </v>
      </c>
      <c r="BN341" t="str">
        <v xml:space="preserve">0 | </v>
      </c>
      <c r="BO341" t="str">
        <v xml:space="preserve">0 | </v>
      </c>
      <c r="BP341" t="str">
        <v xml:space="preserve">0 | </v>
      </c>
      <c r="BQ341" t="str">
        <v xml:space="preserve">0 | </v>
      </c>
      <c r="BR341" t="str">
        <v xml:space="preserve">0 | </v>
      </c>
      <c r="BS341" t="str">
        <v xml:space="preserve">0 | </v>
      </c>
      <c r="BT341" t="str">
        <v xml:space="preserve">0 | </v>
      </c>
      <c r="BU341" t="str">
        <v xml:space="preserve">0 | </v>
      </c>
      <c r="BV341" t="str">
        <v xml:space="preserve">0 | </v>
      </c>
      <c r="BW341" t="str">
        <v xml:space="preserve">0 | </v>
      </c>
      <c r="BX341" t="str">
        <v xml:space="preserve">0 | </v>
      </c>
      <c r="BY341" t="str">
        <v xml:space="preserve">0 | </v>
      </c>
      <c r="BZ341" t="str">
        <v xml:space="preserve">0 | </v>
      </c>
      <c r="CA341" t="str">
        <v xml:space="preserve">0 | </v>
      </c>
      <c r="CB341" t="str">
        <v xml:space="preserve">0 | </v>
      </c>
      <c r="CC341" t="str">
        <v xml:space="preserve">0 | </v>
      </c>
      <c r="CD341" t="str">
        <v xml:space="preserve">0 | </v>
      </c>
      <c r="CE341" t="str">
        <v xml:space="preserve">0 | </v>
      </c>
      <c r="CF341" t="str">
        <v xml:space="preserve">0 | </v>
      </c>
      <c r="CG341" t="str">
        <v xml:space="preserve">0 | </v>
      </c>
      <c r="CH341" t="str">
        <v xml:space="preserve">0 | </v>
      </c>
      <c r="CI341" t="str">
        <v xml:space="preserve">0 | </v>
      </c>
      <c r="CJ341" t="str">
        <v xml:space="preserve">0 | </v>
      </c>
      <c r="CK341" t="str">
        <v xml:space="preserve">0 | </v>
      </c>
      <c r="CL341" t="str">
        <v xml:space="preserve">0 | </v>
      </c>
      <c r="CM341" t="str">
        <v xml:space="preserve">0 | </v>
      </c>
      <c r="CN341" t="str">
        <v xml:space="preserve">0 | </v>
      </c>
      <c r="CO341" t="str">
        <v xml:space="preserve">0 | </v>
      </c>
      <c r="CP341" t="str">
        <v xml:space="preserve">0 | </v>
      </c>
      <c r="CQ341" t="str">
        <v xml:space="preserve">0 | </v>
      </c>
      <c r="CR341" t="str">
        <v xml:space="preserve">0 | </v>
      </c>
      <c r="CS341" t="str">
        <v xml:space="preserve">0 | </v>
      </c>
      <c r="CT341" t="str">
        <v xml:space="preserve">0 | </v>
      </c>
      <c r="CU341" t="str">
        <v xml:space="preserve">0 | </v>
      </c>
      <c r="CV341" t="str">
        <v xml:space="preserve">0 | </v>
      </c>
      <c r="CW341" t="str">
        <v xml:space="preserve">0 | </v>
      </c>
      <c r="CX341" t="str">
        <v xml:space="preserve">0 | </v>
      </c>
      <c r="DQ341" cm="1">
        <f t="array" ref="DQ341:HM341">TRANSPOSE(_xlfn._xlws.SORT(_xlfn._xlws.FILTER(initialConditions[initial_conditions_level],initialConditions[experiment_ID]=A341)))</f>
        <v>0</v>
      </c>
      <c r="DR341">
        <v>0</v>
      </c>
      <c r="DS341">
        <v>0</v>
      </c>
      <c r="DT341">
        <v>0</v>
      </c>
      <c r="DU341">
        <v>0</v>
      </c>
      <c r="DV341">
        <v>0</v>
      </c>
      <c r="DW341">
        <v>0</v>
      </c>
      <c r="DX341">
        <v>0</v>
      </c>
      <c r="DY341">
        <v>0</v>
      </c>
      <c r="DZ341">
        <v>0</v>
      </c>
      <c r="EA341">
        <v>0</v>
      </c>
      <c r="EB341">
        <v>0</v>
      </c>
      <c r="EC341">
        <v>0</v>
      </c>
      <c r="ED341">
        <v>0</v>
      </c>
      <c r="EE341">
        <v>0</v>
      </c>
      <c r="EF341">
        <v>0</v>
      </c>
      <c r="EG341">
        <v>0</v>
      </c>
      <c r="EH341">
        <v>0</v>
      </c>
      <c r="EI341">
        <v>0</v>
      </c>
      <c r="EJ341">
        <v>0</v>
      </c>
      <c r="EK341">
        <v>0</v>
      </c>
      <c r="EL341">
        <v>0</v>
      </c>
      <c r="EM341">
        <v>0</v>
      </c>
      <c r="EN341">
        <v>0</v>
      </c>
      <c r="EO341">
        <v>0</v>
      </c>
      <c r="EP341">
        <v>0</v>
      </c>
      <c r="EQ341">
        <v>0</v>
      </c>
      <c r="ER341">
        <v>0</v>
      </c>
      <c r="ES341">
        <v>0</v>
      </c>
      <c r="ET341">
        <v>0</v>
      </c>
      <c r="EU341">
        <v>0</v>
      </c>
      <c r="EV341">
        <v>0</v>
      </c>
      <c r="EW341">
        <v>0</v>
      </c>
      <c r="EX341">
        <v>0</v>
      </c>
      <c r="EY341">
        <v>0</v>
      </c>
      <c r="EZ341">
        <v>0</v>
      </c>
      <c r="FA341">
        <v>0</v>
      </c>
      <c r="FB341">
        <v>0</v>
      </c>
      <c r="FC341">
        <v>0</v>
      </c>
      <c r="FD341">
        <v>0</v>
      </c>
      <c r="FE341">
        <v>0</v>
      </c>
      <c r="FF341">
        <v>0</v>
      </c>
      <c r="FG341">
        <v>0</v>
      </c>
      <c r="FH341">
        <v>0</v>
      </c>
      <c r="FI341">
        <v>0</v>
      </c>
      <c r="FJ341">
        <v>0</v>
      </c>
      <c r="FK341">
        <v>0</v>
      </c>
      <c r="FL341">
        <v>0</v>
      </c>
      <c r="FM341">
        <v>0</v>
      </c>
      <c r="FN341">
        <v>0</v>
      </c>
      <c r="FO341">
        <v>0</v>
      </c>
      <c r="FP341">
        <v>0</v>
      </c>
      <c r="FQ341">
        <v>0</v>
      </c>
      <c r="FR341">
        <v>0</v>
      </c>
      <c r="FS341">
        <v>0</v>
      </c>
      <c r="FT341">
        <v>0</v>
      </c>
      <c r="FU341">
        <v>0</v>
      </c>
      <c r="FV341">
        <v>0</v>
      </c>
      <c r="FW341">
        <v>0</v>
      </c>
      <c r="FX341">
        <v>0</v>
      </c>
      <c r="FY341">
        <v>0</v>
      </c>
      <c r="FZ341">
        <v>0</v>
      </c>
      <c r="GA341">
        <v>0</v>
      </c>
      <c r="GB341">
        <v>0</v>
      </c>
      <c r="GC341">
        <v>0</v>
      </c>
      <c r="GD341">
        <v>0</v>
      </c>
      <c r="GE341">
        <v>0</v>
      </c>
      <c r="GF341">
        <v>0</v>
      </c>
      <c r="GG341">
        <v>0</v>
      </c>
      <c r="GH341">
        <v>0</v>
      </c>
      <c r="GI341">
        <v>0</v>
      </c>
      <c r="GJ341">
        <v>0</v>
      </c>
      <c r="GK341">
        <v>0</v>
      </c>
      <c r="GL341">
        <v>0</v>
      </c>
      <c r="GM341">
        <v>0</v>
      </c>
      <c r="GN341">
        <v>0</v>
      </c>
      <c r="GO341">
        <v>0</v>
      </c>
      <c r="GP341">
        <v>0</v>
      </c>
      <c r="GQ341">
        <v>0</v>
      </c>
      <c r="GR341">
        <v>0</v>
      </c>
      <c r="GS341">
        <v>0</v>
      </c>
      <c r="GT341">
        <v>0</v>
      </c>
      <c r="GU341">
        <v>0</v>
      </c>
      <c r="GV341">
        <v>0</v>
      </c>
      <c r="GW341">
        <v>0</v>
      </c>
      <c r="GX341">
        <v>0</v>
      </c>
      <c r="GY341">
        <v>0</v>
      </c>
      <c r="GZ341">
        <v>0</v>
      </c>
      <c r="HA341">
        <v>0</v>
      </c>
      <c r="HB341">
        <v>0</v>
      </c>
      <c r="HC341">
        <v>0</v>
      </c>
      <c r="HD341">
        <v>0</v>
      </c>
      <c r="HE341">
        <v>0</v>
      </c>
      <c r="HF341">
        <v>0</v>
      </c>
      <c r="HG341">
        <v>0</v>
      </c>
      <c r="HH341">
        <v>0</v>
      </c>
      <c r="HI341">
        <v>0</v>
      </c>
      <c r="HJ341">
        <v>0</v>
      </c>
      <c r="HK341">
        <v>0</v>
      </c>
      <c r="HL341">
        <v>0</v>
      </c>
      <c r="HM341" t="str">
        <v/>
      </c>
    </row>
    <row r="342" spans="2:221" x14ac:dyDescent="0.35">
      <c r="B342" t="str" cm="1">
        <f t="array" ref="B342:CX342">TRANSPOSE(_xlfn._xlws.SORT(_xlfn._xlws.FILTER(initialConditions[initial_conditions_level]&amp;" | "&amp;initialConditions[initial_conditions_name],initialConditions[experiment_ID]=A342)))</f>
        <v xml:space="preserve"> | </v>
      </c>
      <c r="C342" t="str">
        <v xml:space="preserve">0 | </v>
      </c>
      <c r="D342" t="str">
        <v xml:space="preserve">0 | </v>
      </c>
      <c r="E342" t="str">
        <v xml:space="preserve">0 | </v>
      </c>
      <c r="F342" t="str">
        <v xml:space="preserve">0 | </v>
      </c>
      <c r="G342" t="str">
        <v xml:space="preserve">0 | </v>
      </c>
      <c r="H342" t="str">
        <v xml:space="preserve">0 | </v>
      </c>
      <c r="I342" t="str">
        <v xml:space="preserve">0 | </v>
      </c>
      <c r="J342" t="str">
        <v xml:space="preserve">0 | </v>
      </c>
      <c r="K342" t="str">
        <v xml:space="preserve">0 | </v>
      </c>
      <c r="L342" t="str">
        <v xml:space="preserve">0 | </v>
      </c>
      <c r="M342" t="str">
        <v xml:space="preserve">0 | </v>
      </c>
      <c r="N342" t="str">
        <v xml:space="preserve">0 | </v>
      </c>
      <c r="O342" t="str">
        <v xml:space="preserve">0 | </v>
      </c>
      <c r="P342" t="str">
        <v xml:space="preserve">0 | </v>
      </c>
      <c r="Q342" t="str">
        <v xml:space="preserve">0 | </v>
      </c>
      <c r="R342" t="str">
        <v xml:space="preserve">0 | </v>
      </c>
      <c r="S342" t="str">
        <v xml:space="preserve">0 | </v>
      </c>
      <c r="T342" t="str">
        <v xml:space="preserve">0 | </v>
      </c>
      <c r="U342" t="str">
        <v xml:space="preserve">0 | </v>
      </c>
      <c r="V342" t="str">
        <v xml:space="preserve">0 | </v>
      </c>
      <c r="W342" t="str">
        <v xml:space="preserve">0 | </v>
      </c>
      <c r="X342" t="str">
        <v xml:space="preserve">0 | </v>
      </c>
      <c r="Y342" t="str">
        <v xml:space="preserve">0 | </v>
      </c>
      <c r="Z342" t="str">
        <v xml:space="preserve">0 | </v>
      </c>
      <c r="AA342" t="str">
        <v xml:space="preserve">0 | </v>
      </c>
      <c r="AB342" t="str">
        <v xml:space="preserve">0 | </v>
      </c>
      <c r="AC342" t="str">
        <v xml:space="preserve">0 | </v>
      </c>
      <c r="AD342" t="str">
        <v xml:space="preserve">0 | </v>
      </c>
      <c r="AE342" t="str">
        <v xml:space="preserve">0 | </v>
      </c>
      <c r="AF342" t="str">
        <v xml:space="preserve">0 | </v>
      </c>
      <c r="AG342" t="str">
        <v xml:space="preserve">0 | </v>
      </c>
      <c r="AH342" t="str">
        <v xml:space="preserve">0 | </v>
      </c>
      <c r="AI342" t="str">
        <v xml:space="preserve">0 | </v>
      </c>
      <c r="AJ342" t="str">
        <v xml:space="preserve">0 | </v>
      </c>
      <c r="AK342" t="str">
        <v xml:space="preserve">0 | </v>
      </c>
      <c r="AL342" t="str">
        <v xml:space="preserve">0 | </v>
      </c>
      <c r="AM342" t="str">
        <v xml:space="preserve">0 | </v>
      </c>
      <c r="AN342" t="str">
        <v xml:space="preserve">0 | </v>
      </c>
      <c r="AO342" t="str">
        <v xml:space="preserve">0 | </v>
      </c>
      <c r="AP342" t="str">
        <v xml:space="preserve">0 | </v>
      </c>
      <c r="AQ342" t="str">
        <v xml:space="preserve">0 | </v>
      </c>
      <c r="AR342" t="str">
        <v xml:space="preserve">0 | </v>
      </c>
      <c r="AS342" t="str">
        <v xml:space="preserve">0 | </v>
      </c>
      <c r="AT342" t="str">
        <v xml:space="preserve">0 | </v>
      </c>
      <c r="AU342" t="str">
        <v xml:space="preserve">0 | </v>
      </c>
      <c r="AV342" t="str">
        <v xml:space="preserve">0 | </v>
      </c>
      <c r="AW342" t="str">
        <v xml:space="preserve">0 | </v>
      </c>
      <c r="AX342" t="str">
        <v xml:space="preserve">0 | </v>
      </c>
      <c r="AY342" t="str">
        <v xml:space="preserve">0 | </v>
      </c>
      <c r="AZ342" t="str">
        <v xml:space="preserve">0 | </v>
      </c>
      <c r="BA342" t="str">
        <v xml:space="preserve">0 | </v>
      </c>
      <c r="BB342" t="str">
        <v xml:space="preserve">0 | </v>
      </c>
      <c r="BC342" t="str">
        <v xml:space="preserve">0 | </v>
      </c>
      <c r="BD342" t="str">
        <v xml:space="preserve">0 | </v>
      </c>
      <c r="BE342" t="str">
        <v xml:space="preserve">0 | </v>
      </c>
      <c r="BF342" t="str">
        <v xml:space="preserve">0 | </v>
      </c>
      <c r="BG342" t="str">
        <v xml:space="preserve">0 | </v>
      </c>
      <c r="BH342" t="str">
        <v xml:space="preserve">0 | </v>
      </c>
      <c r="BI342" t="str">
        <v xml:space="preserve">0 | </v>
      </c>
      <c r="BJ342" t="str">
        <v xml:space="preserve">0 | </v>
      </c>
      <c r="BK342" t="str">
        <v xml:space="preserve">0 | </v>
      </c>
      <c r="BL342" t="str">
        <v xml:space="preserve">0 | </v>
      </c>
      <c r="BM342" t="str">
        <v xml:space="preserve">0 | </v>
      </c>
      <c r="BN342" t="str">
        <v xml:space="preserve">0 | </v>
      </c>
      <c r="BO342" t="str">
        <v xml:space="preserve">0 | </v>
      </c>
      <c r="BP342" t="str">
        <v xml:space="preserve">0 | </v>
      </c>
      <c r="BQ342" t="str">
        <v xml:space="preserve">0 | </v>
      </c>
      <c r="BR342" t="str">
        <v xml:space="preserve">0 | </v>
      </c>
      <c r="BS342" t="str">
        <v xml:space="preserve">0 | </v>
      </c>
      <c r="BT342" t="str">
        <v xml:space="preserve">0 | </v>
      </c>
      <c r="BU342" t="str">
        <v xml:space="preserve">0 | </v>
      </c>
      <c r="BV342" t="str">
        <v xml:space="preserve">0 | </v>
      </c>
      <c r="BW342" t="str">
        <v xml:space="preserve">0 | </v>
      </c>
      <c r="BX342" t="str">
        <v xml:space="preserve">0 | </v>
      </c>
      <c r="BY342" t="str">
        <v xml:space="preserve">0 | </v>
      </c>
      <c r="BZ342" t="str">
        <v xml:space="preserve">0 | </v>
      </c>
      <c r="CA342" t="str">
        <v xml:space="preserve">0 | </v>
      </c>
      <c r="CB342" t="str">
        <v xml:space="preserve">0 | </v>
      </c>
      <c r="CC342" t="str">
        <v xml:space="preserve">0 | </v>
      </c>
      <c r="CD342" t="str">
        <v xml:space="preserve">0 | </v>
      </c>
      <c r="CE342" t="str">
        <v xml:space="preserve">0 | </v>
      </c>
      <c r="CF342" t="str">
        <v xml:space="preserve">0 | </v>
      </c>
      <c r="CG342" t="str">
        <v xml:space="preserve">0 | </v>
      </c>
      <c r="CH342" t="str">
        <v xml:space="preserve">0 | </v>
      </c>
      <c r="CI342" t="str">
        <v xml:space="preserve">0 | </v>
      </c>
      <c r="CJ342" t="str">
        <v xml:space="preserve">0 | </v>
      </c>
      <c r="CK342" t="str">
        <v xml:space="preserve">0 | </v>
      </c>
      <c r="CL342" t="str">
        <v xml:space="preserve">0 | </v>
      </c>
      <c r="CM342" t="str">
        <v xml:space="preserve">0 | </v>
      </c>
      <c r="CN342" t="str">
        <v xml:space="preserve">0 | </v>
      </c>
      <c r="CO342" t="str">
        <v xml:space="preserve">0 | </v>
      </c>
      <c r="CP342" t="str">
        <v xml:space="preserve">0 | </v>
      </c>
      <c r="CQ342" t="str">
        <v xml:space="preserve">0 | </v>
      </c>
      <c r="CR342" t="str">
        <v xml:space="preserve">0 | </v>
      </c>
      <c r="CS342" t="str">
        <v xml:space="preserve">0 | </v>
      </c>
      <c r="CT342" t="str">
        <v xml:space="preserve">0 | </v>
      </c>
      <c r="CU342" t="str">
        <v xml:space="preserve">0 | </v>
      </c>
      <c r="CV342" t="str">
        <v xml:space="preserve">0 | </v>
      </c>
      <c r="CW342" t="str">
        <v xml:space="preserve">0 | </v>
      </c>
      <c r="CX342" t="str">
        <v xml:space="preserve">0 | </v>
      </c>
      <c r="DQ342" cm="1">
        <f t="array" ref="DQ342:HM342">TRANSPOSE(_xlfn._xlws.SORT(_xlfn._xlws.FILTER(initialConditions[initial_conditions_level],initialConditions[experiment_ID]=A342)))</f>
        <v>0</v>
      </c>
      <c r="DR342">
        <v>0</v>
      </c>
      <c r="DS342">
        <v>0</v>
      </c>
      <c r="DT342">
        <v>0</v>
      </c>
      <c r="DU342">
        <v>0</v>
      </c>
      <c r="DV342">
        <v>0</v>
      </c>
      <c r="DW342">
        <v>0</v>
      </c>
      <c r="DX342">
        <v>0</v>
      </c>
      <c r="DY342">
        <v>0</v>
      </c>
      <c r="DZ342">
        <v>0</v>
      </c>
      <c r="EA342">
        <v>0</v>
      </c>
      <c r="EB342">
        <v>0</v>
      </c>
      <c r="EC342">
        <v>0</v>
      </c>
      <c r="ED342">
        <v>0</v>
      </c>
      <c r="EE342">
        <v>0</v>
      </c>
      <c r="EF342">
        <v>0</v>
      </c>
      <c r="EG342">
        <v>0</v>
      </c>
      <c r="EH342">
        <v>0</v>
      </c>
      <c r="EI342">
        <v>0</v>
      </c>
      <c r="EJ342">
        <v>0</v>
      </c>
      <c r="EK342">
        <v>0</v>
      </c>
      <c r="EL342">
        <v>0</v>
      </c>
      <c r="EM342">
        <v>0</v>
      </c>
      <c r="EN342">
        <v>0</v>
      </c>
      <c r="EO342">
        <v>0</v>
      </c>
      <c r="EP342">
        <v>0</v>
      </c>
      <c r="EQ342">
        <v>0</v>
      </c>
      <c r="ER342">
        <v>0</v>
      </c>
      <c r="ES342">
        <v>0</v>
      </c>
      <c r="ET342">
        <v>0</v>
      </c>
      <c r="EU342">
        <v>0</v>
      </c>
      <c r="EV342">
        <v>0</v>
      </c>
      <c r="EW342">
        <v>0</v>
      </c>
      <c r="EX342">
        <v>0</v>
      </c>
      <c r="EY342">
        <v>0</v>
      </c>
      <c r="EZ342">
        <v>0</v>
      </c>
      <c r="FA342">
        <v>0</v>
      </c>
      <c r="FB342">
        <v>0</v>
      </c>
      <c r="FC342">
        <v>0</v>
      </c>
      <c r="FD342">
        <v>0</v>
      </c>
      <c r="FE342">
        <v>0</v>
      </c>
      <c r="FF342">
        <v>0</v>
      </c>
      <c r="FG342">
        <v>0</v>
      </c>
      <c r="FH342">
        <v>0</v>
      </c>
      <c r="FI342">
        <v>0</v>
      </c>
      <c r="FJ342">
        <v>0</v>
      </c>
      <c r="FK342">
        <v>0</v>
      </c>
      <c r="FL342">
        <v>0</v>
      </c>
      <c r="FM342">
        <v>0</v>
      </c>
      <c r="FN342">
        <v>0</v>
      </c>
      <c r="FO342">
        <v>0</v>
      </c>
      <c r="FP342">
        <v>0</v>
      </c>
      <c r="FQ342">
        <v>0</v>
      </c>
      <c r="FR342">
        <v>0</v>
      </c>
      <c r="FS342">
        <v>0</v>
      </c>
      <c r="FT342">
        <v>0</v>
      </c>
      <c r="FU342">
        <v>0</v>
      </c>
      <c r="FV342">
        <v>0</v>
      </c>
      <c r="FW342">
        <v>0</v>
      </c>
      <c r="FX342">
        <v>0</v>
      </c>
      <c r="FY342">
        <v>0</v>
      </c>
      <c r="FZ342">
        <v>0</v>
      </c>
      <c r="GA342">
        <v>0</v>
      </c>
      <c r="GB342">
        <v>0</v>
      </c>
      <c r="GC342">
        <v>0</v>
      </c>
      <c r="GD342">
        <v>0</v>
      </c>
      <c r="GE342">
        <v>0</v>
      </c>
      <c r="GF342">
        <v>0</v>
      </c>
      <c r="GG342">
        <v>0</v>
      </c>
      <c r="GH342">
        <v>0</v>
      </c>
      <c r="GI342">
        <v>0</v>
      </c>
      <c r="GJ342">
        <v>0</v>
      </c>
      <c r="GK342">
        <v>0</v>
      </c>
      <c r="GL342">
        <v>0</v>
      </c>
      <c r="GM342">
        <v>0</v>
      </c>
      <c r="GN342">
        <v>0</v>
      </c>
      <c r="GO342">
        <v>0</v>
      </c>
      <c r="GP342">
        <v>0</v>
      </c>
      <c r="GQ342">
        <v>0</v>
      </c>
      <c r="GR342">
        <v>0</v>
      </c>
      <c r="GS342">
        <v>0</v>
      </c>
      <c r="GT342">
        <v>0</v>
      </c>
      <c r="GU342">
        <v>0</v>
      </c>
      <c r="GV342">
        <v>0</v>
      </c>
      <c r="GW342">
        <v>0</v>
      </c>
      <c r="GX342">
        <v>0</v>
      </c>
      <c r="GY342">
        <v>0</v>
      </c>
      <c r="GZ342">
        <v>0</v>
      </c>
      <c r="HA342">
        <v>0</v>
      </c>
      <c r="HB342">
        <v>0</v>
      </c>
      <c r="HC342">
        <v>0</v>
      </c>
      <c r="HD342">
        <v>0</v>
      </c>
      <c r="HE342">
        <v>0</v>
      </c>
      <c r="HF342">
        <v>0</v>
      </c>
      <c r="HG342">
        <v>0</v>
      </c>
      <c r="HH342">
        <v>0</v>
      </c>
      <c r="HI342">
        <v>0</v>
      </c>
      <c r="HJ342">
        <v>0</v>
      </c>
      <c r="HK342">
        <v>0</v>
      </c>
      <c r="HL342">
        <v>0</v>
      </c>
      <c r="HM342" t="str">
        <v/>
      </c>
    </row>
    <row r="343" spans="2:221" x14ac:dyDescent="0.35">
      <c r="B343" t="str" cm="1">
        <f t="array" ref="B343:CX343">TRANSPOSE(_xlfn._xlws.SORT(_xlfn._xlws.FILTER(initialConditions[initial_conditions_level]&amp;" | "&amp;initialConditions[initial_conditions_name],initialConditions[experiment_ID]=A343)))</f>
        <v xml:space="preserve"> | </v>
      </c>
      <c r="C343" t="str">
        <v xml:space="preserve">0 | </v>
      </c>
      <c r="D343" t="str">
        <v xml:space="preserve">0 | </v>
      </c>
      <c r="E343" t="str">
        <v xml:space="preserve">0 | </v>
      </c>
      <c r="F343" t="str">
        <v xml:space="preserve">0 | </v>
      </c>
      <c r="G343" t="str">
        <v xml:space="preserve">0 | </v>
      </c>
      <c r="H343" t="str">
        <v xml:space="preserve">0 | </v>
      </c>
      <c r="I343" t="str">
        <v xml:space="preserve">0 | </v>
      </c>
      <c r="J343" t="str">
        <v xml:space="preserve">0 | </v>
      </c>
      <c r="K343" t="str">
        <v xml:space="preserve">0 | </v>
      </c>
      <c r="L343" t="str">
        <v xml:space="preserve">0 | </v>
      </c>
      <c r="M343" t="str">
        <v xml:space="preserve">0 | </v>
      </c>
      <c r="N343" t="str">
        <v xml:space="preserve">0 | </v>
      </c>
      <c r="O343" t="str">
        <v xml:space="preserve">0 | </v>
      </c>
      <c r="P343" t="str">
        <v xml:space="preserve">0 | </v>
      </c>
      <c r="Q343" t="str">
        <v xml:space="preserve">0 | </v>
      </c>
      <c r="R343" t="str">
        <v xml:space="preserve">0 | </v>
      </c>
      <c r="S343" t="str">
        <v xml:space="preserve">0 | </v>
      </c>
      <c r="T343" t="str">
        <v xml:space="preserve">0 | </v>
      </c>
      <c r="U343" t="str">
        <v xml:space="preserve">0 | </v>
      </c>
      <c r="V343" t="str">
        <v xml:space="preserve">0 | </v>
      </c>
      <c r="W343" t="str">
        <v xml:space="preserve">0 | </v>
      </c>
      <c r="X343" t="str">
        <v xml:space="preserve">0 | </v>
      </c>
      <c r="Y343" t="str">
        <v xml:space="preserve">0 | </v>
      </c>
      <c r="Z343" t="str">
        <v xml:space="preserve">0 | </v>
      </c>
      <c r="AA343" t="str">
        <v xml:space="preserve">0 | </v>
      </c>
      <c r="AB343" t="str">
        <v xml:space="preserve">0 | </v>
      </c>
      <c r="AC343" t="str">
        <v xml:space="preserve">0 | </v>
      </c>
      <c r="AD343" t="str">
        <v xml:space="preserve">0 | </v>
      </c>
      <c r="AE343" t="str">
        <v xml:space="preserve">0 | </v>
      </c>
      <c r="AF343" t="str">
        <v xml:space="preserve">0 | </v>
      </c>
      <c r="AG343" t="str">
        <v xml:space="preserve">0 | </v>
      </c>
      <c r="AH343" t="str">
        <v xml:space="preserve">0 | </v>
      </c>
      <c r="AI343" t="str">
        <v xml:space="preserve">0 | </v>
      </c>
      <c r="AJ343" t="str">
        <v xml:space="preserve">0 | </v>
      </c>
      <c r="AK343" t="str">
        <v xml:space="preserve">0 | </v>
      </c>
      <c r="AL343" t="str">
        <v xml:space="preserve">0 | </v>
      </c>
      <c r="AM343" t="str">
        <v xml:space="preserve">0 | </v>
      </c>
      <c r="AN343" t="str">
        <v xml:space="preserve">0 | </v>
      </c>
      <c r="AO343" t="str">
        <v xml:space="preserve">0 | </v>
      </c>
      <c r="AP343" t="str">
        <v xml:space="preserve">0 | </v>
      </c>
      <c r="AQ343" t="str">
        <v xml:space="preserve">0 | </v>
      </c>
      <c r="AR343" t="str">
        <v xml:space="preserve">0 | </v>
      </c>
      <c r="AS343" t="str">
        <v xml:space="preserve">0 | </v>
      </c>
      <c r="AT343" t="str">
        <v xml:space="preserve">0 | </v>
      </c>
      <c r="AU343" t="str">
        <v xml:space="preserve">0 | </v>
      </c>
      <c r="AV343" t="str">
        <v xml:space="preserve">0 | </v>
      </c>
      <c r="AW343" t="str">
        <v xml:space="preserve">0 | </v>
      </c>
      <c r="AX343" t="str">
        <v xml:space="preserve">0 | </v>
      </c>
      <c r="AY343" t="str">
        <v xml:space="preserve">0 | </v>
      </c>
      <c r="AZ343" t="str">
        <v xml:space="preserve">0 | </v>
      </c>
      <c r="BA343" t="str">
        <v xml:space="preserve">0 | </v>
      </c>
      <c r="BB343" t="str">
        <v xml:space="preserve">0 | </v>
      </c>
      <c r="BC343" t="str">
        <v xml:space="preserve">0 | </v>
      </c>
      <c r="BD343" t="str">
        <v xml:space="preserve">0 | </v>
      </c>
      <c r="BE343" t="str">
        <v xml:space="preserve">0 | </v>
      </c>
      <c r="BF343" t="str">
        <v xml:space="preserve">0 | </v>
      </c>
      <c r="BG343" t="str">
        <v xml:space="preserve">0 | </v>
      </c>
      <c r="BH343" t="str">
        <v xml:space="preserve">0 | </v>
      </c>
      <c r="BI343" t="str">
        <v xml:space="preserve">0 | </v>
      </c>
      <c r="BJ343" t="str">
        <v xml:space="preserve">0 | </v>
      </c>
      <c r="BK343" t="str">
        <v xml:space="preserve">0 | </v>
      </c>
      <c r="BL343" t="str">
        <v xml:space="preserve">0 | </v>
      </c>
      <c r="BM343" t="str">
        <v xml:space="preserve">0 | </v>
      </c>
      <c r="BN343" t="str">
        <v xml:space="preserve">0 | </v>
      </c>
      <c r="BO343" t="str">
        <v xml:space="preserve">0 | </v>
      </c>
      <c r="BP343" t="str">
        <v xml:space="preserve">0 | </v>
      </c>
      <c r="BQ343" t="str">
        <v xml:space="preserve">0 | </v>
      </c>
      <c r="BR343" t="str">
        <v xml:space="preserve">0 | </v>
      </c>
      <c r="BS343" t="str">
        <v xml:space="preserve">0 | </v>
      </c>
      <c r="BT343" t="str">
        <v xml:space="preserve">0 | </v>
      </c>
      <c r="BU343" t="str">
        <v xml:space="preserve">0 | </v>
      </c>
      <c r="BV343" t="str">
        <v xml:space="preserve">0 | </v>
      </c>
      <c r="BW343" t="str">
        <v xml:space="preserve">0 | </v>
      </c>
      <c r="BX343" t="str">
        <v xml:space="preserve">0 | </v>
      </c>
      <c r="BY343" t="str">
        <v xml:space="preserve">0 | </v>
      </c>
      <c r="BZ343" t="str">
        <v xml:space="preserve">0 | </v>
      </c>
      <c r="CA343" t="str">
        <v xml:space="preserve">0 | </v>
      </c>
      <c r="CB343" t="str">
        <v xml:space="preserve">0 | </v>
      </c>
      <c r="CC343" t="str">
        <v xml:space="preserve">0 | </v>
      </c>
      <c r="CD343" t="str">
        <v xml:space="preserve">0 | </v>
      </c>
      <c r="CE343" t="str">
        <v xml:space="preserve">0 | </v>
      </c>
      <c r="CF343" t="str">
        <v xml:space="preserve">0 | </v>
      </c>
      <c r="CG343" t="str">
        <v xml:space="preserve">0 | </v>
      </c>
      <c r="CH343" t="str">
        <v xml:space="preserve">0 | </v>
      </c>
      <c r="CI343" t="str">
        <v xml:space="preserve">0 | </v>
      </c>
      <c r="CJ343" t="str">
        <v xml:space="preserve">0 | </v>
      </c>
      <c r="CK343" t="str">
        <v xml:space="preserve">0 | </v>
      </c>
      <c r="CL343" t="str">
        <v xml:space="preserve">0 | </v>
      </c>
      <c r="CM343" t="str">
        <v xml:space="preserve">0 | </v>
      </c>
      <c r="CN343" t="str">
        <v xml:space="preserve">0 | </v>
      </c>
      <c r="CO343" t="str">
        <v xml:space="preserve">0 | </v>
      </c>
      <c r="CP343" t="str">
        <v xml:space="preserve">0 | </v>
      </c>
      <c r="CQ343" t="str">
        <v xml:space="preserve">0 | </v>
      </c>
      <c r="CR343" t="str">
        <v xml:space="preserve">0 | </v>
      </c>
      <c r="CS343" t="str">
        <v xml:space="preserve">0 | </v>
      </c>
      <c r="CT343" t="str">
        <v xml:space="preserve">0 | </v>
      </c>
      <c r="CU343" t="str">
        <v xml:space="preserve">0 | </v>
      </c>
      <c r="CV343" t="str">
        <v xml:space="preserve">0 | </v>
      </c>
      <c r="CW343" t="str">
        <v xml:space="preserve">0 | </v>
      </c>
      <c r="CX343" t="str">
        <v xml:space="preserve">0 | </v>
      </c>
      <c r="DQ343" cm="1">
        <f t="array" ref="DQ343:HM343">TRANSPOSE(_xlfn._xlws.SORT(_xlfn._xlws.FILTER(initialConditions[initial_conditions_level],initialConditions[experiment_ID]=A343)))</f>
        <v>0</v>
      </c>
      <c r="DR343">
        <v>0</v>
      </c>
      <c r="DS343">
        <v>0</v>
      </c>
      <c r="DT343">
        <v>0</v>
      </c>
      <c r="DU343">
        <v>0</v>
      </c>
      <c r="DV343">
        <v>0</v>
      </c>
      <c r="DW343">
        <v>0</v>
      </c>
      <c r="DX343">
        <v>0</v>
      </c>
      <c r="DY343">
        <v>0</v>
      </c>
      <c r="DZ343">
        <v>0</v>
      </c>
      <c r="EA343">
        <v>0</v>
      </c>
      <c r="EB343">
        <v>0</v>
      </c>
      <c r="EC343">
        <v>0</v>
      </c>
      <c r="ED343">
        <v>0</v>
      </c>
      <c r="EE343">
        <v>0</v>
      </c>
      <c r="EF343">
        <v>0</v>
      </c>
      <c r="EG343">
        <v>0</v>
      </c>
      <c r="EH343">
        <v>0</v>
      </c>
      <c r="EI343">
        <v>0</v>
      </c>
      <c r="EJ343">
        <v>0</v>
      </c>
      <c r="EK343">
        <v>0</v>
      </c>
      <c r="EL343">
        <v>0</v>
      </c>
      <c r="EM343">
        <v>0</v>
      </c>
      <c r="EN343">
        <v>0</v>
      </c>
      <c r="EO343">
        <v>0</v>
      </c>
      <c r="EP343">
        <v>0</v>
      </c>
      <c r="EQ343">
        <v>0</v>
      </c>
      <c r="ER343">
        <v>0</v>
      </c>
      <c r="ES343">
        <v>0</v>
      </c>
      <c r="ET343">
        <v>0</v>
      </c>
      <c r="EU343">
        <v>0</v>
      </c>
      <c r="EV343">
        <v>0</v>
      </c>
      <c r="EW343">
        <v>0</v>
      </c>
      <c r="EX343">
        <v>0</v>
      </c>
      <c r="EY343">
        <v>0</v>
      </c>
      <c r="EZ343">
        <v>0</v>
      </c>
      <c r="FA343">
        <v>0</v>
      </c>
      <c r="FB343">
        <v>0</v>
      </c>
      <c r="FC343">
        <v>0</v>
      </c>
      <c r="FD343">
        <v>0</v>
      </c>
      <c r="FE343">
        <v>0</v>
      </c>
      <c r="FF343">
        <v>0</v>
      </c>
      <c r="FG343">
        <v>0</v>
      </c>
      <c r="FH343">
        <v>0</v>
      </c>
      <c r="FI343">
        <v>0</v>
      </c>
      <c r="FJ343">
        <v>0</v>
      </c>
      <c r="FK343">
        <v>0</v>
      </c>
      <c r="FL343">
        <v>0</v>
      </c>
      <c r="FM343">
        <v>0</v>
      </c>
      <c r="FN343">
        <v>0</v>
      </c>
      <c r="FO343">
        <v>0</v>
      </c>
      <c r="FP343">
        <v>0</v>
      </c>
      <c r="FQ343">
        <v>0</v>
      </c>
      <c r="FR343">
        <v>0</v>
      </c>
      <c r="FS343">
        <v>0</v>
      </c>
      <c r="FT343">
        <v>0</v>
      </c>
      <c r="FU343">
        <v>0</v>
      </c>
      <c r="FV343">
        <v>0</v>
      </c>
      <c r="FW343">
        <v>0</v>
      </c>
      <c r="FX343">
        <v>0</v>
      </c>
      <c r="FY343">
        <v>0</v>
      </c>
      <c r="FZ343">
        <v>0</v>
      </c>
      <c r="GA343">
        <v>0</v>
      </c>
      <c r="GB343">
        <v>0</v>
      </c>
      <c r="GC343">
        <v>0</v>
      </c>
      <c r="GD343">
        <v>0</v>
      </c>
      <c r="GE343">
        <v>0</v>
      </c>
      <c r="GF343">
        <v>0</v>
      </c>
      <c r="GG343">
        <v>0</v>
      </c>
      <c r="GH343">
        <v>0</v>
      </c>
      <c r="GI343">
        <v>0</v>
      </c>
      <c r="GJ343">
        <v>0</v>
      </c>
      <c r="GK343">
        <v>0</v>
      </c>
      <c r="GL343">
        <v>0</v>
      </c>
      <c r="GM343">
        <v>0</v>
      </c>
      <c r="GN343">
        <v>0</v>
      </c>
      <c r="GO343">
        <v>0</v>
      </c>
      <c r="GP343">
        <v>0</v>
      </c>
      <c r="GQ343">
        <v>0</v>
      </c>
      <c r="GR343">
        <v>0</v>
      </c>
      <c r="GS343">
        <v>0</v>
      </c>
      <c r="GT343">
        <v>0</v>
      </c>
      <c r="GU343">
        <v>0</v>
      </c>
      <c r="GV343">
        <v>0</v>
      </c>
      <c r="GW343">
        <v>0</v>
      </c>
      <c r="GX343">
        <v>0</v>
      </c>
      <c r="GY343">
        <v>0</v>
      </c>
      <c r="GZ343">
        <v>0</v>
      </c>
      <c r="HA343">
        <v>0</v>
      </c>
      <c r="HB343">
        <v>0</v>
      </c>
      <c r="HC343">
        <v>0</v>
      </c>
      <c r="HD343">
        <v>0</v>
      </c>
      <c r="HE343">
        <v>0</v>
      </c>
      <c r="HF343">
        <v>0</v>
      </c>
      <c r="HG343">
        <v>0</v>
      </c>
      <c r="HH343">
        <v>0</v>
      </c>
      <c r="HI343">
        <v>0</v>
      </c>
      <c r="HJ343">
        <v>0</v>
      </c>
      <c r="HK343">
        <v>0</v>
      </c>
      <c r="HL343">
        <v>0</v>
      </c>
      <c r="HM343" t="str">
        <v/>
      </c>
    </row>
    <row r="344" spans="2:221" x14ac:dyDescent="0.35">
      <c r="B344" t="str" cm="1">
        <f t="array" ref="B344:CX344">TRANSPOSE(_xlfn._xlws.SORT(_xlfn._xlws.FILTER(initialConditions[initial_conditions_level]&amp;" | "&amp;initialConditions[initial_conditions_name],initialConditions[experiment_ID]=A344)))</f>
        <v xml:space="preserve"> | </v>
      </c>
      <c r="C344" t="str">
        <v xml:space="preserve">0 | </v>
      </c>
      <c r="D344" t="str">
        <v xml:space="preserve">0 | </v>
      </c>
      <c r="E344" t="str">
        <v xml:space="preserve">0 | </v>
      </c>
      <c r="F344" t="str">
        <v xml:space="preserve">0 | </v>
      </c>
      <c r="G344" t="str">
        <v xml:space="preserve">0 | </v>
      </c>
      <c r="H344" t="str">
        <v xml:space="preserve">0 | </v>
      </c>
      <c r="I344" t="str">
        <v xml:space="preserve">0 | </v>
      </c>
      <c r="J344" t="str">
        <v xml:space="preserve">0 | </v>
      </c>
      <c r="K344" t="str">
        <v xml:space="preserve">0 | </v>
      </c>
      <c r="L344" t="str">
        <v xml:space="preserve">0 | </v>
      </c>
      <c r="M344" t="str">
        <v xml:space="preserve">0 | </v>
      </c>
      <c r="N344" t="str">
        <v xml:space="preserve">0 | </v>
      </c>
      <c r="O344" t="str">
        <v xml:space="preserve">0 | </v>
      </c>
      <c r="P344" t="str">
        <v xml:space="preserve">0 | </v>
      </c>
      <c r="Q344" t="str">
        <v xml:space="preserve">0 | </v>
      </c>
      <c r="R344" t="str">
        <v xml:space="preserve">0 | </v>
      </c>
      <c r="S344" t="str">
        <v xml:space="preserve">0 | </v>
      </c>
      <c r="T344" t="str">
        <v xml:space="preserve">0 | </v>
      </c>
      <c r="U344" t="str">
        <v xml:space="preserve">0 | </v>
      </c>
      <c r="V344" t="str">
        <v xml:space="preserve">0 | </v>
      </c>
      <c r="W344" t="str">
        <v xml:space="preserve">0 | </v>
      </c>
      <c r="X344" t="str">
        <v xml:space="preserve">0 | </v>
      </c>
      <c r="Y344" t="str">
        <v xml:space="preserve">0 | </v>
      </c>
      <c r="Z344" t="str">
        <v xml:space="preserve">0 | </v>
      </c>
      <c r="AA344" t="str">
        <v xml:space="preserve">0 | </v>
      </c>
      <c r="AB344" t="str">
        <v xml:space="preserve">0 | </v>
      </c>
      <c r="AC344" t="str">
        <v xml:space="preserve">0 | </v>
      </c>
      <c r="AD344" t="str">
        <v xml:space="preserve">0 | </v>
      </c>
      <c r="AE344" t="str">
        <v xml:space="preserve">0 | </v>
      </c>
      <c r="AF344" t="str">
        <v xml:space="preserve">0 | </v>
      </c>
      <c r="AG344" t="str">
        <v xml:space="preserve">0 | </v>
      </c>
      <c r="AH344" t="str">
        <v xml:space="preserve">0 | </v>
      </c>
      <c r="AI344" t="str">
        <v xml:space="preserve">0 | </v>
      </c>
      <c r="AJ344" t="str">
        <v xml:space="preserve">0 | </v>
      </c>
      <c r="AK344" t="str">
        <v xml:space="preserve">0 | </v>
      </c>
      <c r="AL344" t="str">
        <v xml:space="preserve">0 | </v>
      </c>
      <c r="AM344" t="str">
        <v xml:space="preserve">0 | </v>
      </c>
      <c r="AN344" t="str">
        <v xml:space="preserve">0 | </v>
      </c>
      <c r="AO344" t="str">
        <v xml:space="preserve">0 | </v>
      </c>
      <c r="AP344" t="str">
        <v xml:space="preserve">0 | </v>
      </c>
      <c r="AQ344" t="str">
        <v xml:space="preserve">0 | </v>
      </c>
      <c r="AR344" t="str">
        <v xml:space="preserve">0 | </v>
      </c>
      <c r="AS344" t="str">
        <v xml:space="preserve">0 | </v>
      </c>
      <c r="AT344" t="str">
        <v xml:space="preserve">0 | </v>
      </c>
      <c r="AU344" t="str">
        <v xml:space="preserve">0 | </v>
      </c>
      <c r="AV344" t="str">
        <v xml:space="preserve">0 | </v>
      </c>
      <c r="AW344" t="str">
        <v xml:space="preserve">0 | </v>
      </c>
      <c r="AX344" t="str">
        <v xml:space="preserve">0 | </v>
      </c>
      <c r="AY344" t="str">
        <v xml:space="preserve">0 | </v>
      </c>
      <c r="AZ344" t="str">
        <v xml:space="preserve">0 | </v>
      </c>
      <c r="BA344" t="str">
        <v xml:space="preserve">0 | </v>
      </c>
      <c r="BB344" t="str">
        <v xml:space="preserve">0 | </v>
      </c>
      <c r="BC344" t="str">
        <v xml:space="preserve">0 | </v>
      </c>
      <c r="BD344" t="str">
        <v xml:space="preserve">0 | </v>
      </c>
      <c r="BE344" t="str">
        <v xml:space="preserve">0 | </v>
      </c>
      <c r="BF344" t="str">
        <v xml:space="preserve">0 | </v>
      </c>
      <c r="BG344" t="str">
        <v xml:space="preserve">0 | </v>
      </c>
      <c r="BH344" t="str">
        <v xml:space="preserve">0 | </v>
      </c>
      <c r="BI344" t="str">
        <v xml:space="preserve">0 | </v>
      </c>
      <c r="BJ344" t="str">
        <v xml:space="preserve">0 | </v>
      </c>
      <c r="BK344" t="str">
        <v xml:space="preserve">0 | </v>
      </c>
      <c r="BL344" t="str">
        <v xml:space="preserve">0 | </v>
      </c>
      <c r="BM344" t="str">
        <v xml:space="preserve">0 | </v>
      </c>
      <c r="BN344" t="str">
        <v xml:space="preserve">0 | </v>
      </c>
      <c r="BO344" t="str">
        <v xml:space="preserve">0 | </v>
      </c>
      <c r="BP344" t="str">
        <v xml:space="preserve">0 | </v>
      </c>
      <c r="BQ344" t="str">
        <v xml:space="preserve">0 | </v>
      </c>
      <c r="BR344" t="str">
        <v xml:space="preserve">0 | </v>
      </c>
      <c r="BS344" t="str">
        <v xml:space="preserve">0 | </v>
      </c>
      <c r="BT344" t="str">
        <v xml:space="preserve">0 | </v>
      </c>
      <c r="BU344" t="str">
        <v xml:space="preserve">0 | </v>
      </c>
      <c r="BV344" t="str">
        <v xml:space="preserve">0 | </v>
      </c>
      <c r="BW344" t="str">
        <v xml:space="preserve">0 | </v>
      </c>
      <c r="BX344" t="str">
        <v xml:space="preserve">0 | </v>
      </c>
      <c r="BY344" t="str">
        <v xml:space="preserve">0 | </v>
      </c>
      <c r="BZ344" t="str">
        <v xml:space="preserve">0 | </v>
      </c>
      <c r="CA344" t="str">
        <v xml:space="preserve">0 | </v>
      </c>
      <c r="CB344" t="str">
        <v xml:space="preserve">0 | </v>
      </c>
      <c r="CC344" t="str">
        <v xml:space="preserve">0 | </v>
      </c>
      <c r="CD344" t="str">
        <v xml:space="preserve">0 | </v>
      </c>
      <c r="CE344" t="str">
        <v xml:space="preserve">0 | </v>
      </c>
      <c r="CF344" t="str">
        <v xml:space="preserve">0 | </v>
      </c>
      <c r="CG344" t="str">
        <v xml:space="preserve">0 | </v>
      </c>
      <c r="CH344" t="str">
        <v xml:space="preserve">0 | </v>
      </c>
      <c r="CI344" t="str">
        <v xml:space="preserve">0 | </v>
      </c>
      <c r="CJ344" t="str">
        <v xml:space="preserve">0 | </v>
      </c>
      <c r="CK344" t="str">
        <v xml:space="preserve">0 | </v>
      </c>
      <c r="CL344" t="str">
        <v xml:space="preserve">0 | </v>
      </c>
      <c r="CM344" t="str">
        <v xml:space="preserve">0 | </v>
      </c>
      <c r="CN344" t="str">
        <v xml:space="preserve">0 | </v>
      </c>
      <c r="CO344" t="str">
        <v xml:space="preserve">0 | </v>
      </c>
      <c r="CP344" t="str">
        <v xml:space="preserve">0 | </v>
      </c>
      <c r="CQ344" t="str">
        <v xml:space="preserve">0 | </v>
      </c>
      <c r="CR344" t="str">
        <v xml:space="preserve">0 | </v>
      </c>
      <c r="CS344" t="str">
        <v xml:space="preserve">0 | </v>
      </c>
      <c r="CT344" t="str">
        <v xml:space="preserve">0 | </v>
      </c>
      <c r="CU344" t="str">
        <v xml:space="preserve">0 | </v>
      </c>
      <c r="CV344" t="str">
        <v xml:space="preserve">0 | </v>
      </c>
      <c r="CW344" t="str">
        <v xml:space="preserve">0 | </v>
      </c>
      <c r="CX344" t="str">
        <v xml:space="preserve">0 | </v>
      </c>
      <c r="DQ344" cm="1">
        <f t="array" ref="DQ344:HM344">TRANSPOSE(_xlfn._xlws.SORT(_xlfn._xlws.FILTER(initialConditions[initial_conditions_level],initialConditions[experiment_ID]=A344)))</f>
        <v>0</v>
      </c>
      <c r="DR344">
        <v>0</v>
      </c>
      <c r="DS344">
        <v>0</v>
      </c>
      <c r="DT344">
        <v>0</v>
      </c>
      <c r="DU344">
        <v>0</v>
      </c>
      <c r="DV344">
        <v>0</v>
      </c>
      <c r="DW344">
        <v>0</v>
      </c>
      <c r="DX344">
        <v>0</v>
      </c>
      <c r="DY344">
        <v>0</v>
      </c>
      <c r="DZ344">
        <v>0</v>
      </c>
      <c r="EA344">
        <v>0</v>
      </c>
      <c r="EB344">
        <v>0</v>
      </c>
      <c r="EC344">
        <v>0</v>
      </c>
      <c r="ED344">
        <v>0</v>
      </c>
      <c r="EE344">
        <v>0</v>
      </c>
      <c r="EF344">
        <v>0</v>
      </c>
      <c r="EG344">
        <v>0</v>
      </c>
      <c r="EH344">
        <v>0</v>
      </c>
      <c r="EI344">
        <v>0</v>
      </c>
      <c r="EJ344">
        <v>0</v>
      </c>
      <c r="EK344">
        <v>0</v>
      </c>
      <c r="EL344">
        <v>0</v>
      </c>
      <c r="EM344">
        <v>0</v>
      </c>
      <c r="EN344">
        <v>0</v>
      </c>
      <c r="EO344">
        <v>0</v>
      </c>
      <c r="EP344">
        <v>0</v>
      </c>
      <c r="EQ344">
        <v>0</v>
      </c>
      <c r="ER344">
        <v>0</v>
      </c>
      <c r="ES344">
        <v>0</v>
      </c>
      <c r="ET344">
        <v>0</v>
      </c>
      <c r="EU344">
        <v>0</v>
      </c>
      <c r="EV344">
        <v>0</v>
      </c>
      <c r="EW344">
        <v>0</v>
      </c>
      <c r="EX344">
        <v>0</v>
      </c>
      <c r="EY344">
        <v>0</v>
      </c>
      <c r="EZ344">
        <v>0</v>
      </c>
      <c r="FA344">
        <v>0</v>
      </c>
      <c r="FB344">
        <v>0</v>
      </c>
      <c r="FC344">
        <v>0</v>
      </c>
      <c r="FD344">
        <v>0</v>
      </c>
      <c r="FE344">
        <v>0</v>
      </c>
      <c r="FF344">
        <v>0</v>
      </c>
      <c r="FG344">
        <v>0</v>
      </c>
      <c r="FH344">
        <v>0</v>
      </c>
      <c r="FI344">
        <v>0</v>
      </c>
      <c r="FJ344">
        <v>0</v>
      </c>
      <c r="FK344">
        <v>0</v>
      </c>
      <c r="FL344">
        <v>0</v>
      </c>
      <c r="FM344">
        <v>0</v>
      </c>
      <c r="FN344">
        <v>0</v>
      </c>
      <c r="FO344">
        <v>0</v>
      </c>
      <c r="FP344">
        <v>0</v>
      </c>
      <c r="FQ344">
        <v>0</v>
      </c>
      <c r="FR344">
        <v>0</v>
      </c>
      <c r="FS344">
        <v>0</v>
      </c>
      <c r="FT344">
        <v>0</v>
      </c>
      <c r="FU344">
        <v>0</v>
      </c>
      <c r="FV344">
        <v>0</v>
      </c>
      <c r="FW344">
        <v>0</v>
      </c>
      <c r="FX344">
        <v>0</v>
      </c>
      <c r="FY344">
        <v>0</v>
      </c>
      <c r="FZ344">
        <v>0</v>
      </c>
      <c r="GA344">
        <v>0</v>
      </c>
      <c r="GB344">
        <v>0</v>
      </c>
      <c r="GC344">
        <v>0</v>
      </c>
      <c r="GD344">
        <v>0</v>
      </c>
      <c r="GE344">
        <v>0</v>
      </c>
      <c r="GF344">
        <v>0</v>
      </c>
      <c r="GG344">
        <v>0</v>
      </c>
      <c r="GH344">
        <v>0</v>
      </c>
      <c r="GI344">
        <v>0</v>
      </c>
      <c r="GJ344">
        <v>0</v>
      </c>
      <c r="GK344">
        <v>0</v>
      </c>
      <c r="GL344">
        <v>0</v>
      </c>
      <c r="GM344">
        <v>0</v>
      </c>
      <c r="GN344">
        <v>0</v>
      </c>
      <c r="GO344">
        <v>0</v>
      </c>
      <c r="GP344">
        <v>0</v>
      </c>
      <c r="GQ344">
        <v>0</v>
      </c>
      <c r="GR344">
        <v>0</v>
      </c>
      <c r="GS344">
        <v>0</v>
      </c>
      <c r="GT344">
        <v>0</v>
      </c>
      <c r="GU344">
        <v>0</v>
      </c>
      <c r="GV344">
        <v>0</v>
      </c>
      <c r="GW344">
        <v>0</v>
      </c>
      <c r="GX344">
        <v>0</v>
      </c>
      <c r="GY344">
        <v>0</v>
      </c>
      <c r="GZ344">
        <v>0</v>
      </c>
      <c r="HA344">
        <v>0</v>
      </c>
      <c r="HB344">
        <v>0</v>
      </c>
      <c r="HC344">
        <v>0</v>
      </c>
      <c r="HD344">
        <v>0</v>
      </c>
      <c r="HE344">
        <v>0</v>
      </c>
      <c r="HF344">
        <v>0</v>
      </c>
      <c r="HG344">
        <v>0</v>
      </c>
      <c r="HH344">
        <v>0</v>
      </c>
      <c r="HI344">
        <v>0</v>
      </c>
      <c r="HJ344">
        <v>0</v>
      </c>
      <c r="HK344">
        <v>0</v>
      </c>
      <c r="HL344">
        <v>0</v>
      </c>
      <c r="HM344" t="str">
        <v/>
      </c>
    </row>
    <row r="345" spans="2:221" x14ac:dyDescent="0.35">
      <c r="B345" t="str" cm="1">
        <f t="array" ref="B345:CX345">TRANSPOSE(_xlfn._xlws.SORT(_xlfn._xlws.FILTER(initialConditions[initial_conditions_level]&amp;" | "&amp;initialConditions[initial_conditions_name],initialConditions[experiment_ID]=A345)))</f>
        <v xml:space="preserve"> | </v>
      </c>
      <c r="C345" t="str">
        <v xml:space="preserve">0 | </v>
      </c>
      <c r="D345" t="str">
        <v xml:space="preserve">0 | </v>
      </c>
      <c r="E345" t="str">
        <v xml:space="preserve">0 | </v>
      </c>
      <c r="F345" t="str">
        <v xml:space="preserve">0 | </v>
      </c>
      <c r="G345" t="str">
        <v xml:space="preserve">0 | </v>
      </c>
      <c r="H345" t="str">
        <v xml:space="preserve">0 | </v>
      </c>
      <c r="I345" t="str">
        <v xml:space="preserve">0 | </v>
      </c>
      <c r="J345" t="str">
        <v xml:space="preserve">0 | </v>
      </c>
      <c r="K345" t="str">
        <v xml:space="preserve">0 | </v>
      </c>
      <c r="L345" t="str">
        <v xml:space="preserve">0 | </v>
      </c>
      <c r="M345" t="str">
        <v xml:space="preserve">0 | </v>
      </c>
      <c r="N345" t="str">
        <v xml:space="preserve">0 | </v>
      </c>
      <c r="O345" t="str">
        <v xml:space="preserve">0 | </v>
      </c>
      <c r="P345" t="str">
        <v xml:space="preserve">0 | </v>
      </c>
      <c r="Q345" t="str">
        <v xml:space="preserve">0 | </v>
      </c>
      <c r="R345" t="str">
        <v xml:space="preserve">0 | </v>
      </c>
      <c r="S345" t="str">
        <v xml:space="preserve">0 | </v>
      </c>
      <c r="T345" t="str">
        <v xml:space="preserve">0 | </v>
      </c>
      <c r="U345" t="str">
        <v xml:space="preserve">0 | </v>
      </c>
      <c r="V345" t="str">
        <v xml:space="preserve">0 | </v>
      </c>
      <c r="W345" t="str">
        <v xml:space="preserve">0 | </v>
      </c>
      <c r="X345" t="str">
        <v xml:space="preserve">0 | </v>
      </c>
      <c r="Y345" t="str">
        <v xml:space="preserve">0 | </v>
      </c>
      <c r="Z345" t="str">
        <v xml:space="preserve">0 | </v>
      </c>
      <c r="AA345" t="str">
        <v xml:space="preserve">0 | </v>
      </c>
      <c r="AB345" t="str">
        <v xml:space="preserve">0 | </v>
      </c>
      <c r="AC345" t="str">
        <v xml:space="preserve">0 | </v>
      </c>
      <c r="AD345" t="str">
        <v xml:space="preserve">0 | </v>
      </c>
      <c r="AE345" t="str">
        <v xml:space="preserve">0 | </v>
      </c>
      <c r="AF345" t="str">
        <v xml:space="preserve">0 | </v>
      </c>
      <c r="AG345" t="str">
        <v xml:space="preserve">0 | </v>
      </c>
      <c r="AH345" t="str">
        <v xml:space="preserve">0 | </v>
      </c>
      <c r="AI345" t="str">
        <v xml:space="preserve">0 | </v>
      </c>
      <c r="AJ345" t="str">
        <v xml:space="preserve">0 | </v>
      </c>
      <c r="AK345" t="str">
        <v xml:space="preserve">0 | </v>
      </c>
      <c r="AL345" t="str">
        <v xml:space="preserve">0 | </v>
      </c>
      <c r="AM345" t="str">
        <v xml:space="preserve">0 | </v>
      </c>
      <c r="AN345" t="str">
        <v xml:space="preserve">0 | </v>
      </c>
      <c r="AO345" t="str">
        <v xml:space="preserve">0 | </v>
      </c>
      <c r="AP345" t="str">
        <v xml:space="preserve">0 | </v>
      </c>
      <c r="AQ345" t="str">
        <v xml:space="preserve">0 | </v>
      </c>
      <c r="AR345" t="str">
        <v xml:space="preserve">0 | </v>
      </c>
      <c r="AS345" t="str">
        <v xml:space="preserve">0 | </v>
      </c>
      <c r="AT345" t="str">
        <v xml:space="preserve">0 | </v>
      </c>
      <c r="AU345" t="str">
        <v xml:space="preserve">0 | </v>
      </c>
      <c r="AV345" t="str">
        <v xml:space="preserve">0 | </v>
      </c>
      <c r="AW345" t="str">
        <v xml:space="preserve">0 | </v>
      </c>
      <c r="AX345" t="str">
        <v xml:space="preserve">0 | </v>
      </c>
      <c r="AY345" t="str">
        <v xml:space="preserve">0 | </v>
      </c>
      <c r="AZ345" t="str">
        <v xml:space="preserve">0 | </v>
      </c>
      <c r="BA345" t="str">
        <v xml:space="preserve">0 | </v>
      </c>
      <c r="BB345" t="str">
        <v xml:space="preserve">0 | </v>
      </c>
      <c r="BC345" t="str">
        <v xml:space="preserve">0 | </v>
      </c>
      <c r="BD345" t="str">
        <v xml:space="preserve">0 | </v>
      </c>
      <c r="BE345" t="str">
        <v xml:space="preserve">0 | </v>
      </c>
      <c r="BF345" t="str">
        <v xml:space="preserve">0 | </v>
      </c>
      <c r="BG345" t="str">
        <v xml:space="preserve">0 | </v>
      </c>
      <c r="BH345" t="str">
        <v xml:space="preserve">0 | </v>
      </c>
      <c r="BI345" t="str">
        <v xml:space="preserve">0 | </v>
      </c>
      <c r="BJ345" t="str">
        <v xml:space="preserve">0 | </v>
      </c>
      <c r="BK345" t="str">
        <v xml:space="preserve">0 | </v>
      </c>
      <c r="BL345" t="str">
        <v xml:space="preserve">0 | </v>
      </c>
      <c r="BM345" t="str">
        <v xml:space="preserve">0 | </v>
      </c>
      <c r="BN345" t="str">
        <v xml:space="preserve">0 | </v>
      </c>
      <c r="BO345" t="str">
        <v xml:space="preserve">0 | </v>
      </c>
      <c r="BP345" t="str">
        <v xml:space="preserve">0 | </v>
      </c>
      <c r="BQ345" t="str">
        <v xml:space="preserve">0 | </v>
      </c>
      <c r="BR345" t="str">
        <v xml:space="preserve">0 | </v>
      </c>
      <c r="BS345" t="str">
        <v xml:space="preserve">0 | </v>
      </c>
      <c r="BT345" t="str">
        <v xml:space="preserve">0 | </v>
      </c>
      <c r="BU345" t="str">
        <v xml:space="preserve">0 | </v>
      </c>
      <c r="BV345" t="str">
        <v xml:space="preserve">0 | </v>
      </c>
      <c r="BW345" t="str">
        <v xml:space="preserve">0 | </v>
      </c>
      <c r="BX345" t="str">
        <v xml:space="preserve">0 | </v>
      </c>
      <c r="BY345" t="str">
        <v xml:space="preserve">0 | </v>
      </c>
      <c r="BZ345" t="str">
        <v xml:space="preserve">0 | </v>
      </c>
      <c r="CA345" t="str">
        <v xml:space="preserve">0 | </v>
      </c>
      <c r="CB345" t="str">
        <v xml:space="preserve">0 | </v>
      </c>
      <c r="CC345" t="str">
        <v xml:space="preserve">0 | </v>
      </c>
      <c r="CD345" t="str">
        <v xml:space="preserve">0 | </v>
      </c>
      <c r="CE345" t="str">
        <v xml:space="preserve">0 | </v>
      </c>
      <c r="CF345" t="str">
        <v xml:space="preserve">0 | </v>
      </c>
      <c r="CG345" t="str">
        <v xml:space="preserve">0 | </v>
      </c>
      <c r="CH345" t="str">
        <v xml:space="preserve">0 | </v>
      </c>
      <c r="CI345" t="str">
        <v xml:space="preserve">0 | </v>
      </c>
      <c r="CJ345" t="str">
        <v xml:space="preserve">0 | </v>
      </c>
      <c r="CK345" t="str">
        <v xml:space="preserve">0 | </v>
      </c>
      <c r="CL345" t="str">
        <v xml:space="preserve">0 | </v>
      </c>
      <c r="CM345" t="str">
        <v xml:space="preserve">0 | </v>
      </c>
      <c r="CN345" t="str">
        <v xml:space="preserve">0 | </v>
      </c>
      <c r="CO345" t="str">
        <v xml:space="preserve">0 | </v>
      </c>
      <c r="CP345" t="str">
        <v xml:space="preserve">0 | </v>
      </c>
      <c r="CQ345" t="str">
        <v xml:space="preserve">0 | </v>
      </c>
      <c r="CR345" t="str">
        <v xml:space="preserve">0 | </v>
      </c>
      <c r="CS345" t="str">
        <v xml:space="preserve">0 | </v>
      </c>
      <c r="CT345" t="str">
        <v xml:space="preserve">0 | </v>
      </c>
      <c r="CU345" t="str">
        <v xml:space="preserve">0 | </v>
      </c>
      <c r="CV345" t="str">
        <v xml:space="preserve">0 | </v>
      </c>
      <c r="CW345" t="str">
        <v xml:space="preserve">0 | </v>
      </c>
      <c r="CX345" t="str">
        <v xml:space="preserve">0 | </v>
      </c>
      <c r="DQ345" cm="1">
        <f t="array" ref="DQ345:HM345">TRANSPOSE(_xlfn._xlws.SORT(_xlfn._xlws.FILTER(initialConditions[initial_conditions_level],initialConditions[experiment_ID]=A345)))</f>
        <v>0</v>
      </c>
      <c r="DR345">
        <v>0</v>
      </c>
      <c r="DS345">
        <v>0</v>
      </c>
      <c r="DT345">
        <v>0</v>
      </c>
      <c r="DU345">
        <v>0</v>
      </c>
      <c r="DV345">
        <v>0</v>
      </c>
      <c r="DW345">
        <v>0</v>
      </c>
      <c r="DX345">
        <v>0</v>
      </c>
      <c r="DY345">
        <v>0</v>
      </c>
      <c r="DZ345">
        <v>0</v>
      </c>
      <c r="EA345">
        <v>0</v>
      </c>
      <c r="EB345">
        <v>0</v>
      </c>
      <c r="EC345">
        <v>0</v>
      </c>
      <c r="ED345">
        <v>0</v>
      </c>
      <c r="EE345">
        <v>0</v>
      </c>
      <c r="EF345">
        <v>0</v>
      </c>
      <c r="EG345">
        <v>0</v>
      </c>
      <c r="EH345">
        <v>0</v>
      </c>
      <c r="EI345">
        <v>0</v>
      </c>
      <c r="EJ345">
        <v>0</v>
      </c>
      <c r="EK345">
        <v>0</v>
      </c>
      <c r="EL345">
        <v>0</v>
      </c>
      <c r="EM345">
        <v>0</v>
      </c>
      <c r="EN345">
        <v>0</v>
      </c>
      <c r="EO345">
        <v>0</v>
      </c>
      <c r="EP345">
        <v>0</v>
      </c>
      <c r="EQ345">
        <v>0</v>
      </c>
      <c r="ER345">
        <v>0</v>
      </c>
      <c r="ES345">
        <v>0</v>
      </c>
      <c r="ET345">
        <v>0</v>
      </c>
      <c r="EU345">
        <v>0</v>
      </c>
      <c r="EV345">
        <v>0</v>
      </c>
      <c r="EW345">
        <v>0</v>
      </c>
      <c r="EX345">
        <v>0</v>
      </c>
      <c r="EY345">
        <v>0</v>
      </c>
      <c r="EZ345">
        <v>0</v>
      </c>
      <c r="FA345">
        <v>0</v>
      </c>
      <c r="FB345">
        <v>0</v>
      </c>
      <c r="FC345">
        <v>0</v>
      </c>
      <c r="FD345">
        <v>0</v>
      </c>
      <c r="FE345">
        <v>0</v>
      </c>
      <c r="FF345">
        <v>0</v>
      </c>
      <c r="FG345">
        <v>0</v>
      </c>
      <c r="FH345">
        <v>0</v>
      </c>
      <c r="FI345">
        <v>0</v>
      </c>
      <c r="FJ345">
        <v>0</v>
      </c>
      <c r="FK345">
        <v>0</v>
      </c>
      <c r="FL345">
        <v>0</v>
      </c>
      <c r="FM345">
        <v>0</v>
      </c>
      <c r="FN345">
        <v>0</v>
      </c>
      <c r="FO345">
        <v>0</v>
      </c>
      <c r="FP345">
        <v>0</v>
      </c>
      <c r="FQ345">
        <v>0</v>
      </c>
      <c r="FR345">
        <v>0</v>
      </c>
      <c r="FS345">
        <v>0</v>
      </c>
      <c r="FT345">
        <v>0</v>
      </c>
      <c r="FU345">
        <v>0</v>
      </c>
      <c r="FV345">
        <v>0</v>
      </c>
      <c r="FW345">
        <v>0</v>
      </c>
      <c r="FX345">
        <v>0</v>
      </c>
      <c r="FY345">
        <v>0</v>
      </c>
      <c r="FZ345">
        <v>0</v>
      </c>
      <c r="GA345">
        <v>0</v>
      </c>
      <c r="GB345">
        <v>0</v>
      </c>
      <c r="GC345">
        <v>0</v>
      </c>
      <c r="GD345">
        <v>0</v>
      </c>
      <c r="GE345">
        <v>0</v>
      </c>
      <c r="GF345">
        <v>0</v>
      </c>
      <c r="GG345">
        <v>0</v>
      </c>
      <c r="GH345">
        <v>0</v>
      </c>
      <c r="GI345">
        <v>0</v>
      </c>
      <c r="GJ345">
        <v>0</v>
      </c>
      <c r="GK345">
        <v>0</v>
      </c>
      <c r="GL345">
        <v>0</v>
      </c>
      <c r="GM345">
        <v>0</v>
      </c>
      <c r="GN345">
        <v>0</v>
      </c>
      <c r="GO345">
        <v>0</v>
      </c>
      <c r="GP345">
        <v>0</v>
      </c>
      <c r="GQ345">
        <v>0</v>
      </c>
      <c r="GR345">
        <v>0</v>
      </c>
      <c r="GS345">
        <v>0</v>
      </c>
      <c r="GT345">
        <v>0</v>
      </c>
      <c r="GU345">
        <v>0</v>
      </c>
      <c r="GV345">
        <v>0</v>
      </c>
      <c r="GW345">
        <v>0</v>
      </c>
      <c r="GX345">
        <v>0</v>
      </c>
      <c r="GY345">
        <v>0</v>
      </c>
      <c r="GZ345">
        <v>0</v>
      </c>
      <c r="HA345">
        <v>0</v>
      </c>
      <c r="HB345">
        <v>0</v>
      </c>
      <c r="HC345">
        <v>0</v>
      </c>
      <c r="HD345">
        <v>0</v>
      </c>
      <c r="HE345">
        <v>0</v>
      </c>
      <c r="HF345">
        <v>0</v>
      </c>
      <c r="HG345">
        <v>0</v>
      </c>
      <c r="HH345">
        <v>0</v>
      </c>
      <c r="HI345">
        <v>0</v>
      </c>
      <c r="HJ345">
        <v>0</v>
      </c>
      <c r="HK345">
        <v>0</v>
      </c>
      <c r="HL345">
        <v>0</v>
      </c>
      <c r="HM345" t="str">
        <v/>
      </c>
    </row>
    <row r="346" spans="2:221" x14ac:dyDescent="0.35">
      <c r="B346" t="str" cm="1">
        <f t="array" ref="B346:CX346">TRANSPOSE(_xlfn._xlws.SORT(_xlfn._xlws.FILTER(initialConditions[initial_conditions_level]&amp;" | "&amp;initialConditions[initial_conditions_name],initialConditions[experiment_ID]=A346)))</f>
        <v xml:space="preserve"> | </v>
      </c>
      <c r="C346" t="str">
        <v xml:space="preserve">0 | </v>
      </c>
      <c r="D346" t="str">
        <v xml:space="preserve">0 | </v>
      </c>
      <c r="E346" t="str">
        <v xml:space="preserve">0 | </v>
      </c>
      <c r="F346" t="str">
        <v xml:space="preserve">0 | </v>
      </c>
      <c r="G346" t="str">
        <v xml:space="preserve">0 | </v>
      </c>
      <c r="H346" t="str">
        <v xml:space="preserve">0 | </v>
      </c>
      <c r="I346" t="str">
        <v xml:space="preserve">0 | </v>
      </c>
      <c r="J346" t="str">
        <v xml:space="preserve">0 | </v>
      </c>
      <c r="K346" t="str">
        <v xml:space="preserve">0 | </v>
      </c>
      <c r="L346" t="str">
        <v xml:space="preserve">0 | </v>
      </c>
      <c r="M346" t="str">
        <v xml:space="preserve">0 | </v>
      </c>
      <c r="N346" t="str">
        <v xml:space="preserve">0 | </v>
      </c>
      <c r="O346" t="str">
        <v xml:space="preserve">0 | </v>
      </c>
      <c r="P346" t="str">
        <v xml:space="preserve">0 | </v>
      </c>
      <c r="Q346" t="str">
        <v xml:space="preserve">0 | </v>
      </c>
      <c r="R346" t="str">
        <v xml:space="preserve">0 | </v>
      </c>
      <c r="S346" t="str">
        <v xml:space="preserve">0 | </v>
      </c>
      <c r="T346" t="str">
        <v xml:space="preserve">0 | </v>
      </c>
      <c r="U346" t="str">
        <v xml:space="preserve">0 | </v>
      </c>
      <c r="V346" t="str">
        <v xml:space="preserve">0 | </v>
      </c>
      <c r="W346" t="str">
        <v xml:space="preserve">0 | </v>
      </c>
      <c r="X346" t="str">
        <v xml:space="preserve">0 | </v>
      </c>
      <c r="Y346" t="str">
        <v xml:space="preserve">0 | </v>
      </c>
      <c r="Z346" t="str">
        <v xml:space="preserve">0 | </v>
      </c>
      <c r="AA346" t="str">
        <v xml:space="preserve">0 | </v>
      </c>
      <c r="AB346" t="str">
        <v xml:space="preserve">0 | </v>
      </c>
      <c r="AC346" t="str">
        <v xml:space="preserve">0 | </v>
      </c>
      <c r="AD346" t="str">
        <v xml:space="preserve">0 | </v>
      </c>
      <c r="AE346" t="str">
        <v xml:space="preserve">0 | </v>
      </c>
      <c r="AF346" t="str">
        <v xml:space="preserve">0 | </v>
      </c>
      <c r="AG346" t="str">
        <v xml:space="preserve">0 | </v>
      </c>
      <c r="AH346" t="str">
        <v xml:space="preserve">0 | </v>
      </c>
      <c r="AI346" t="str">
        <v xml:space="preserve">0 | </v>
      </c>
      <c r="AJ346" t="str">
        <v xml:space="preserve">0 | </v>
      </c>
      <c r="AK346" t="str">
        <v xml:space="preserve">0 | </v>
      </c>
      <c r="AL346" t="str">
        <v xml:space="preserve">0 | </v>
      </c>
      <c r="AM346" t="str">
        <v xml:space="preserve">0 | </v>
      </c>
      <c r="AN346" t="str">
        <v xml:space="preserve">0 | </v>
      </c>
      <c r="AO346" t="str">
        <v xml:space="preserve">0 | </v>
      </c>
      <c r="AP346" t="str">
        <v xml:space="preserve">0 | </v>
      </c>
      <c r="AQ346" t="str">
        <v xml:space="preserve">0 | </v>
      </c>
      <c r="AR346" t="str">
        <v xml:space="preserve">0 | </v>
      </c>
      <c r="AS346" t="str">
        <v xml:space="preserve">0 | </v>
      </c>
      <c r="AT346" t="str">
        <v xml:space="preserve">0 | </v>
      </c>
      <c r="AU346" t="str">
        <v xml:space="preserve">0 | </v>
      </c>
      <c r="AV346" t="str">
        <v xml:space="preserve">0 | </v>
      </c>
      <c r="AW346" t="str">
        <v xml:space="preserve">0 | </v>
      </c>
      <c r="AX346" t="str">
        <v xml:space="preserve">0 | </v>
      </c>
      <c r="AY346" t="str">
        <v xml:space="preserve">0 | </v>
      </c>
      <c r="AZ346" t="str">
        <v xml:space="preserve">0 | </v>
      </c>
      <c r="BA346" t="str">
        <v xml:space="preserve">0 | </v>
      </c>
      <c r="BB346" t="str">
        <v xml:space="preserve">0 | </v>
      </c>
      <c r="BC346" t="str">
        <v xml:space="preserve">0 | </v>
      </c>
      <c r="BD346" t="str">
        <v xml:space="preserve">0 | </v>
      </c>
      <c r="BE346" t="str">
        <v xml:space="preserve">0 | </v>
      </c>
      <c r="BF346" t="str">
        <v xml:space="preserve">0 | </v>
      </c>
      <c r="BG346" t="str">
        <v xml:space="preserve">0 | </v>
      </c>
      <c r="BH346" t="str">
        <v xml:space="preserve">0 | </v>
      </c>
      <c r="BI346" t="str">
        <v xml:space="preserve">0 | </v>
      </c>
      <c r="BJ346" t="str">
        <v xml:space="preserve">0 | </v>
      </c>
      <c r="BK346" t="str">
        <v xml:space="preserve">0 | </v>
      </c>
      <c r="BL346" t="str">
        <v xml:space="preserve">0 | </v>
      </c>
      <c r="BM346" t="str">
        <v xml:space="preserve">0 | </v>
      </c>
      <c r="BN346" t="str">
        <v xml:space="preserve">0 | </v>
      </c>
      <c r="BO346" t="str">
        <v xml:space="preserve">0 | </v>
      </c>
      <c r="BP346" t="str">
        <v xml:space="preserve">0 | </v>
      </c>
      <c r="BQ346" t="str">
        <v xml:space="preserve">0 | </v>
      </c>
      <c r="BR346" t="str">
        <v xml:space="preserve">0 | </v>
      </c>
      <c r="BS346" t="str">
        <v xml:space="preserve">0 | </v>
      </c>
      <c r="BT346" t="str">
        <v xml:space="preserve">0 | </v>
      </c>
      <c r="BU346" t="str">
        <v xml:space="preserve">0 | </v>
      </c>
      <c r="BV346" t="str">
        <v xml:space="preserve">0 | </v>
      </c>
      <c r="BW346" t="str">
        <v xml:space="preserve">0 | </v>
      </c>
      <c r="BX346" t="str">
        <v xml:space="preserve">0 | </v>
      </c>
      <c r="BY346" t="str">
        <v xml:space="preserve">0 | </v>
      </c>
      <c r="BZ346" t="str">
        <v xml:space="preserve">0 | </v>
      </c>
      <c r="CA346" t="str">
        <v xml:space="preserve">0 | </v>
      </c>
      <c r="CB346" t="str">
        <v xml:space="preserve">0 | </v>
      </c>
      <c r="CC346" t="str">
        <v xml:space="preserve">0 | </v>
      </c>
      <c r="CD346" t="str">
        <v xml:space="preserve">0 | </v>
      </c>
      <c r="CE346" t="str">
        <v xml:space="preserve">0 | </v>
      </c>
      <c r="CF346" t="str">
        <v xml:space="preserve">0 | </v>
      </c>
      <c r="CG346" t="str">
        <v xml:space="preserve">0 | </v>
      </c>
      <c r="CH346" t="str">
        <v xml:space="preserve">0 | </v>
      </c>
      <c r="CI346" t="str">
        <v xml:space="preserve">0 | </v>
      </c>
      <c r="CJ346" t="str">
        <v xml:space="preserve">0 | </v>
      </c>
      <c r="CK346" t="str">
        <v xml:space="preserve">0 | </v>
      </c>
      <c r="CL346" t="str">
        <v xml:space="preserve">0 | </v>
      </c>
      <c r="CM346" t="str">
        <v xml:space="preserve">0 | </v>
      </c>
      <c r="CN346" t="str">
        <v xml:space="preserve">0 | </v>
      </c>
      <c r="CO346" t="str">
        <v xml:space="preserve">0 | </v>
      </c>
      <c r="CP346" t="str">
        <v xml:space="preserve">0 | </v>
      </c>
      <c r="CQ346" t="str">
        <v xml:space="preserve">0 | </v>
      </c>
      <c r="CR346" t="str">
        <v xml:space="preserve">0 | </v>
      </c>
      <c r="CS346" t="str">
        <v xml:space="preserve">0 | </v>
      </c>
      <c r="CT346" t="str">
        <v xml:space="preserve">0 | </v>
      </c>
      <c r="CU346" t="str">
        <v xml:space="preserve">0 | </v>
      </c>
      <c r="CV346" t="str">
        <v xml:space="preserve">0 | </v>
      </c>
      <c r="CW346" t="str">
        <v xml:space="preserve">0 | </v>
      </c>
      <c r="CX346" t="str">
        <v xml:space="preserve">0 | </v>
      </c>
      <c r="DQ346" cm="1">
        <f t="array" ref="DQ346:HM346">TRANSPOSE(_xlfn._xlws.SORT(_xlfn._xlws.FILTER(initialConditions[initial_conditions_level],initialConditions[experiment_ID]=A346)))</f>
        <v>0</v>
      </c>
      <c r="DR346">
        <v>0</v>
      </c>
      <c r="DS346">
        <v>0</v>
      </c>
      <c r="DT346">
        <v>0</v>
      </c>
      <c r="DU346">
        <v>0</v>
      </c>
      <c r="DV346">
        <v>0</v>
      </c>
      <c r="DW346">
        <v>0</v>
      </c>
      <c r="DX346">
        <v>0</v>
      </c>
      <c r="DY346">
        <v>0</v>
      </c>
      <c r="DZ346">
        <v>0</v>
      </c>
      <c r="EA346">
        <v>0</v>
      </c>
      <c r="EB346">
        <v>0</v>
      </c>
      <c r="EC346">
        <v>0</v>
      </c>
      <c r="ED346">
        <v>0</v>
      </c>
      <c r="EE346">
        <v>0</v>
      </c>
      <c r="EF346">
        <v>0</v>
      </c>
      <c r="EG346">
        <v>0</v>
      </c>
      <c r="EH346">
        <v>0</v>
      </c>
      <c r="EI346">
        <v>0</v>
      </c>
      <c r="EJ346">
        <v>0</v>
      </c>
      <c r="EK346">
        <v>0</v>
      </c>
      <c r="EL346">
        <v>0</v>
      </c>
      <c r="EM346">
        <v>0</v>
      </c>
      <c r="EN346">
        <v>0</v>
      </c>
      <c r="EO346">
        <v>0</v>
      </c>
      <c r="EP346">
        <v>0</v>
      </c>
      <c r="EQ346">
        <v>0</v>
      </c>
      <c r="ER346">
        <v>0</v>
      </c>
      <c r="ES346">
        <v>0</v>
      </c>
      <c r="ET346">
        <v>0</v>
      </c>
      <c r="EU346">
        <v>0</v>
      </c>
      <c r="EV346">
        <v>0</v>
      </c>
      <c r="EW346">
        <v>0</v>
      </c>
      <c r="EX346">
        <v>0</v>
      </c>
      <c r="EY346">
        <v>0</v>
      </c>
      <c r="EZ346">
        <v>0</v>
      </c>
      <c r="FA346">
        <v>0</v>
      </c>
      <c r="FB346">
        <v>0</v>
      </c>
      <c r="FC346">
        <v>0</v>
      </c>
      <c r="FD346">
        <v>0</v>
      </c>
      <c r="FE346">
        <v>0</v>
      </c>
      <c r="FF346">
        <v>0</v>
      </c>
      <c r="FG346">
        <v>0</v>
      </c>
      <c r="FH346">
        <v>0</v>
      </c>
      <c r="FI346">
        <v>0</v>
      </c>
      <c r="FJ346">
        <v>0</v>
      </c>
      <c r="FK346">
        <v>0</v>
      </c>
      <c r="FL346">
        <v>0</v>
      </c>
      <c r="FM346">
        <v>0</v>
      </c>
      <c r="FN346">
        <v>0</v>
      </c>
      <c r="FO346">
        <v>0</v>
      </c>
      <c r="FP346">
        <v>0</v>
      </c>
      <c r="FQ346">
        <v>0</v>
      </c>
      <c r="FR346">
        <v>0</v>
      </c>
      <c r="FS346">
        <v>0</v>
      </c>
      <c r="FT346">
        <v>0</v>
      </c>
      <c r="FU346">
        <v>0</v>
      </c>
      <c r="FV346">
        <v>0</v>
      </c>
      <c r="FW346">
        <v>0</v>
      </c>
      <c r="FX346">
        <v>0</v>
      </c>
      <c r="FY346">
        <v>0</v>
      </c>
      <c r="FZ346">
        <v>0</v>
      </c>
      <c r="GA346">
        <v>0</v>
      </c>
      <c r="GB346">
        <v>0</v>
      </c>
      <c r="GC346">
        <v>0</v>
      </c>
      <c r="GD346">
        <v>0</v>
      </c>
      <c r="GE346">
        <v>0</v>
      </c>
      <c r="GF346">
        <v>0</v>
      </c>
      <c r="GG346">
        <v>0</v>
      </c>
      <c r="GH346">
        <v>0</v>
      </c>
      <c r="GI346">
        <v>0</v>
      </c>
      <c r="GJ346">
        <v>0</v>
      </c>
      <c r="GK346">
        <v>0</v>
      </c>
      <c r="GL346">
        <v>0</v>
      </c>
      <c r="GM346">
        <v>0</v>
      </c>
      <c r="GN346">
        <v>0</v>
      </c>
      <c r="GO346">
        <v>0</v>
      </c>
      <c r="GP346">
        <v>0</v>
      </c>
      <c r="GQ346">
        <v>0</v>
      </c>
      <c r="GR346">
        <v>0</v>
      </c>
      <c r="GS346">
        <v>0</v>
      </c>
      <c r="GT346">
        <v>0</v>
      </c>
      <c r="GU346">
        <v>0</v>
      </c>
      <c r="GV346">
        <v>0</v>
      </c>
      <c r="GW346">
        <v>0</v>
      </c>
      <c r="GX346">
        <v>0</v>
      </c>
      <c r="GY346">
        <v>0</v>
      </c>
      <c r="GZ346">
        <v>0</v>
      </c>
      <c r="HA346">
        <v>0</v>
      </c>
      <c r="HB346">
        <v>0</v>
      </c>
      <c r="HC346">
        <v>0</v>
      </c>
      <c r="HD346">
        <v>0</v>
      </c>
      <c r="HE346">
        <v>0</v>
      </c>
      <c r="HF346">
        <v>0</v>
      </c>
      <c r="HG346">
        <v>0</v>
      </c>
      <c r="HH346">
        <v>0</v>
      </c>
      <c r="HI346">
        <v>0</v>
      </c>
      <c r="HJ346">
        <v>0</v>
      </c>
      <c r="HK346">
        <v>0</v>
      </c>
      <c r="HL346">
        <v>0</v>
      </c>
      <c r="HM346" t="str">
        <v/>
      </c>
    </row>
    <row r="347" spans="2:221" x14ac:dyDescent="0.35">
      <c r="B347" t="str" cm="1">
        <f t="array" ref="B347:CX347">TRANSPOSE(_xlfn._xlws.SORT(_xlfn._xlws.FILTER(initialConditions[initial_conditions_level]&amp;" | "&amp;initialConditions[initial_conditions_name],initialConditions[experiment_ID]=A347)))</f>
        <v xml:space="preserve"> | </v>
      </c>
      <c r="C347" t="str">
        <v xml:space="preserve">0 | </v>
      </c>
      <c r="D347" t="str">
        <v xml:space="preserve">0 | </v>
      </c>
      <c r="E347" t="str">
        <v xml:space="preserve">0 | </v>
      </c>
      <c r="F347" t="str">
        <v xml:space="preserve">0 | </v>
      </c>
      <c r="G347" t="str">
        <v xml:space="preserve">0 | </v>
      </c>
      <c r="H347" t="str">
        <v xml:space="preserve">0 | </v>
      </c>
      <c r="I347" t="str">
        <v xml:space="preserve">0 | </v>
      </c>
      <c r="J347" t="str">
        <v xml:space="preserve">0 | </v>
      </c>
      <c r="K347" t="str">
        <v xml:space="preserve">0 | </v>
      </c>
      <c r="L347" t="str">
        <v xml:space="preserve">0 | </v>
      </c>
      <c r="M347" t="str">
        <v xml:space="preserve">0 | </v>
      </c>
      <c r="N347" t="str">
        <v xml:space="preserve">0 | </v>
      </c>
      <c r="O347" t="str">
        <v xml:space="preserve">0 | </v>
      </c>
      <c r="P347" t="str">
        <v xml:space="preserve">0 | </v>
      </c>
      <c r="Q347" t="str">
        <v xml:space="preserve">0 | </v>
      </c>
      <c r="R347" t="str">
        <v xml:space="preserve">0 | </v>
      </c>
      <c r="S347" t="str">
        <v xml:space="preserve">0 | </v>
      </c>
      <c r="T347" t="str">
        <v xml:space="preserve">0 | </v>
      </c>
      <c r="U347" t="str">
        <v xml:space="preserve">0 | </v>
      </c>
      <c r="V347" t="str">
        <v xml:space="preserve">0 | </v>
      </c>
      <c r="W347" t="str">
        <v xml:space="preserve">0 | </v>
      </c>
      <c r="X347" t="str">
        <v xml:space="preserve">0 | </v>
      </c>
      <c r="Y347" t="str">
        <v xml:space="preserve">0 | </v>
      </c>
      <c r="Z347" t="str">
        <v xml:space="preserve">0 | </v>
      </c>
      <c r="AA347" t="str">
        <v xml:space="preserve">0 | </v>
      </c>
      <c r="AB347" t="str">
        <v xml:space="preserve">0 | </v>
      </c>
      <c r="AC347" t="str">
        <v xml:space="preserve">0 | </v>
      </c>
      <c r="AD347" t="str">
        <v xml:space="preserve">0 | </v>
      </c>
      <c r="AE347" t="str">
        <v xml:space="preserve">0 | </v>
      </c>
      <c r="AF347" t="str">
        <v xml:space="preserve">0 | </v>
      </c>
      <c r="AG347" t="str">
        <v xml:space="preserve">0 | </v>
      </c>
      <c r="AH347" t="str">
        <v xml:space="preserve">0 | </v>
      </c>
      <c r="AI347" t="str">
        <v xml:space="preserve">0 | </v>
      </c>
      <c r="AJ347" t="str">
        <v xml:space="preserve">0 | </v>
      </c>
      <c r="AK347" t="str">
        <v xml:space="preserve">0 | </v>
      </c>
      <c r="AL347" t="str">
        <v xml:space="preserve">0 | </v>
      </c>
      <c r="AM347" t="str">
        <v xml:space="preserve">0 | </v>
      </c>
      <c r="AN347" t="str">
        <v xml:space="preserve">0 | </v>
      </c>
      <c r="AO347" t="str">
        <v xml:space="preserve">0 | </v>
      </c>
      <c r="AP347" t="str">
        <v xml:space="preserve">0 | </v>
      </c>
      <c r="AQ347" t="str">
        <v xml:space="preserve">0 | </v>
      </c>
      <c r="AR347" t="str">
        <v xml:space="preserve">0 | </v>
      </c>
      <c r="AS347" t="str">
        <v xml:space="preserve">0 | </v>
      </c>
      <c r="AT347" t="str">
        <v xml:space="preserve">0 | </v>
      </c>
      <c r="AU347" t="str">
        <v xml:space="preserve">0 | </v>
      </c>
      <c r="AV347" t="str">
        <v xml:space="preserve">0 | </v>
      </c>
      <c r="AW347" t="str">
        <v xml:space="preserve">0 | </v>
      </c>
      <c r="AX347" t="str">
        <v xml:space="preserve">0 | </v>
      </c>
      <c r="AY347" t="str">
        <v xml:space="preserve">0 | </v>
      </c>
      <c r="AZ347" t="str">
        <v xml:space="preserve">0 | </v>
      </c>
      <c r="BA347" t="str">
        <v xml:space="preserve">0 | </v>
      </c>
      <c r="BB347" t="str">
        <v xml:space="preserve">0 | </v>
      </c>
      <c r="BC347" t="str">
        <v xml:space="preserve">0 | </v>
      </c>
      <c r="BD347" t="str">
        <v xml:space="preserve">0 | </v>
      </c>
      <c r="BE347" t="str">
        <v xml:space="preserve">0 | </v>
      </c>
      <c r="BF347" t="str">
        <v xml:space="preserve">0 | </v>
      </c>
      <c r="BG347" t="str">
        <v xml:space="preserve">0 | </v>
      </c>
      <c r="BH347" t="str">
        <v xml:space="preserve">0 | </v>
      </c>
      <c r="BI347" t="str">
        <v xml:space="preserve">0 | </v>
      </c>
      <c r="BJ347" t="str">
        <v xml:space="preserve">0 | </v>
      </c>
      <c r="BK347" t="str">
        <v xml:space="preserve">0 | </v>
      </c>
      <c r="BL347" t="str">
        <v xml:space="preserve">0 | </v>
      </c>
      <c r="BM347" t="str">
        <v xml:space="preserve">0 | </v>
      </c>
      <c r="BN347" t="str">
        <v xml:space="preserve">0 | </v>
      </c>
      <c r="BO347" t="str">
        <v xml:space="preserve">0 | </v>
      </c>
      <c r="BP347" t="str">
        <v xml:space="preserve">0 | </v>
      </c>
      <c r="BQ347" t="str">
        <v xml:space="preserve">0 | </v>
      </c>
      <c r="BR347" t="str">
        <v xml:space="preserve">0 | </v>
      </c>
      <c r="BS347" t="str">
        <v xml:space="preserve">0 | </v>
      </c>
      <c r="BT347" t="str">
        <v xml:space="preserve">0 | </v>
      </c>
      <c r="BU347" t="str">
        <v xml:space="preserve">0 | </v>
      </c>
      <c r="BV347" t="str">
        <v xml:space="preserve">0 | </v>
      </c>
      <c r="BW347" t="str">
        <v xml:space="preserve">0 | </v>
      </c>
      <c r="BX347" t="str">
        <v xml:space="preserve">0 | </v>
      </c>
      <c r="BY347" t="str">
        <v xml:space="preserve">0 | </v>
      </c>
      <c r="BZ347" t="str">
        <v xml:space="preserve">0 | </v>
      </c>
      <c r="CA347" t="str">
        <v xml:space="preserve">0 | </v>
      </c>
      <c r="CB347" t="str">
        <v xml:space="preserve">0 | </v>
      </c>
      <c r="CC347" t="str">
        <v xml:space="preserve">0 | </v>
      </c>
      <c r="CD347" t="str">
        <v xml:space="preserve">0 | </v>
      </c>
      <c r="CE347" t="str">
        <v xml:space="preserve">0 | </v>
      </c>
      <c r="CF347" t="str">
        <v xml:space="preserve">0 | </v>
      </c>
      <c r="CG347" t="str">
        <v xml:space="preserve">0 | </v>
      </c>
      <c r="CH347" t="str">
        <v xml:space="preserve">0 | </v>
      </c>
      <c r="CI347" t="str">
        <v xml:space="preserve">0 | </v>
      </c>
      <c r="CJ347" t="str">
        <v xml:space="preserve">0 | </v>
      </c>
      <c r="CK347" t="str">
        <v xml:space="preserve">0 | </v>
      </c>
      <c r="CL347" t="str">
        <v xml:space="preserve">0 | </v>
      </c>
      <c r="CM347" t="str">
        <v xml:space="preserve">0 | </v>
      </c>
      <c r="CN347" t="str">
        <v xml:space="preserve">0 | </v>
      </c>
      <c r="CO347" t="str">
        <v xml:space="preserve">0 | </v>
      </c>
      <c r="CP347" t="str">
        <v xml:space="preserve">0 | </v>
      </c>
      <c r="CQ347" t="str">
        <v xml:space="preserve">0 | </v>
      </c>
      <c r="CR347" t="str">
        <v xml:space="preserve">0 | </v>
      </c>
      <c r="CS347" t="str">
        <v xml:space="preserve">0 | </v>
      </c>
      <c r="CT347" t="str">
        <v xml:space="preserve">0 | </v>
      </c>
      <c r="CU347" t="str">
        <v xml:space="preserve">0 | </v>
      </c>
      <c r="CV347" t="str">
        <v xml:space="preserve">0 | </v>
      </c>
      <c r="CW347" t="str">
        <v xml:space="preserve">0 | </v>
      </c>
      <c r="CX347" t="str">
        <v xml:space="preserve">0 | </v>
      </c>
      <c r="DQ347" cm="1">
        <f t="array" ref="DQ347:HM347">TRANSPOSE(_xlfn._xlws.SORT(_xlfn._xlws.FILTER(initialConditions[initial_conditions_level],initialConditions[experiment_ID]=A347)))</f>
        <v>0</v>
      </c>
      <c r="DR347">
        <v>0</v>
      </c>
      <c r="DS347">
        <v>0</v>
      </c>
      <c r="DT347">
        <v>0</v>
      </c>
      <c r="DU347">
        <v>0</v>
      </c>
      <c r="DV347">
        <v>0</v>
      </c>
      <c r="DW347">
        <v>0</v>
      </c>
      <c r="DX347">
        <v>0</v>
      </c>
      <c r="DY347">
        <v>0</v>
      </c>
      <c r="DZ347">
        <v>0</v>
      </c>
      <c r="EA347">
        <v>0</v>
      </c>
      <c r="EB347">
        <v>0</v>
      </c>
      <c r="EC347">
        <v>0</v>
      </c>
      <c r="ED347">
        <v>0</v>
      </c>
      <c r="EE347">
        <v>0</v>
      </c>
      <c r="EF347">
        <v>0</v>
      </c>
      <c r="EG347">
        <v>0</v>
      </c>
      <c r="EH347">
        <v>0</v>
      </c>
      <c r="EI347">
        <v>0</v>
      </c>
      <c r="EJ347">
        <v>0</v>
      </c>
      <c r="EK347">
        <v>0</v>
      </c>
      <c r="EL347">
        <v>0</v>
      </c>
      <c r="EM347">
        <v>0</v>
      </c>
      <c r="EN347">
        <v>0</v>
      </c>
      <c r="EO347">
        <v>0</v>
      </c>
      <c r="EP347">
        <v>0</v>
      </c>
      <c r="EQ347">
        <v>0</v>
      </c>
      <c r="ER347">
        <v>0</v>
      </c>
      <c r="ES347">
        <v>0</v>
      </c>
      <c r="ET347">
        <v>0</v>
      </c>
      <c r="EU347">
        <v>0</v>
      </c>
      <c r="EV347">
        <v>0</v>
      </c>
      <c r="EW347">
        <v>0</v>
      </c>
      <c r="EX347">
        <v>0</v>
      </c>
      <c r="EY347">
        <v>0</v>
      </c>
      <c r="EZ347">
        <v>0</v>
      </c>
      <c r="FA347">
        <v>0</v>
      </c>
      <c r="FB347">
        <v>0</v>
      </c>
      <c r="FC347">
        <v>0</v>
      </c>
      <c r="FD347">
        <v>0</v>
      </c>
      <c r="FE347">
        <v>0</v>
      </c>
      <c r="FF347">
        <v>0</v>
      </c>
      <c r="FG347">
        <v>0</v>
      </c>
      <c r="FH347">
        <v>0</v>
      </c>
      <c r="FI347">
        <v>0</v>
      </c>
      <c r="FJ347">
        <v>0</v>
      </c>
      <c r="FK347">
        <v>0</v>
      </c>
      <c r="FL347">
        <v>0</v>
      </c>
      <c r="FM347">
        <v>0</v>
      </c>
      <c r="FN347">
        <v>0</v>
      </c>
      <c r="FO347">
        <v>0</v>
      </c>
      <c r="FP347">
        <v>0</v>
      </c>
      <c r="FQ347">
        <v>0</v>
      </c>
      <c r="FR347">
        <v>0</v>
      </c>
      <c r="FS347">
        <v>0</v>
      </c>
      <c r="FT347">
        <v>0</v>
      </c>
      <c r="FU347">
        <v>0</v>
      </c>
      <c r="FV347">
        <v>0</v>
      </c>
      <c r="FW347">
        <v>0</v>
      </c>
      <c r="FX347">
        <v>0</v>
      </c>
      <c r="FY347">
        <v>0</v>
      </c>
      <c r="FZ347">
        <v>0</v>
      </c>
      <c r="GA347">
        <v>0</v>
      </c>
      <c r="GB347">
        <v>0</v>
      </c>
      <c r="GC347">
        <v>0</v>
      </c>
      <c r="GD347">
        <v>0</v>
      </c>
      <c r="GE347">
        <v>0</v>
      </c>
      <c r="GF347">
        <v>0</v>
      </c>
      <c r="GG347">
        <v>0</v>
      </c>
      <c r="GH347">
        <v>0</v>
      </c>
      <c r="GI347">
        <v>0</v>
      </c>
      <c r="GJ347">
        <v>0</v>
      </c>
      <c r="GK347">
        <v>0</v>
      </c>
      <c r="GL347">
        <v>0</v>
      </c>
      <c r="GM347">
        <v>0</v>
      </c>
      <c r="GN347">
        <v>0</v>
      </c>
      <c r="GO347">
        <v>0</v>
      </c>
      <c r="GP347">
        <v>0</v>
      </c>
      <c r="GQ347">
        <v>0</v>
      </c>
      <c r="GR347">
        <v>0</v>
      </c>
      <c r="GS347">
        <v>0</v>
      </c>
      <c r="GT347">
        <v>0</v>
      </c>
      <c r="GU347">
        <v>0</v>
      </c>
      <c r="GV347">
        <v>0</v>
      </c>
      <c r="GW347">
        <v>0</v>
      </c>
      <c r="GX347">
        <v>0</v>
      </c>
      <c r="GY347">
        <v>0</v>
      </c>
      <c r="GZ347">
        <v>0</v>
      </c>
      <c r="HA347">
        <v>0</v>
      </c>
      <c r="HB347">
        <v>0</v>
      </c>
      <c r="HC347">
        <v>0</v>
      </c>
      <c r="HD347">
        <v>0</v>
      </c>
      <c r="HE347">
        <v>0</v>
      </c>
      <c r="HF347">
        <v>0</v>
      </c>
      <c r="HG347">
        <v>0</v>
      </c>
      <c r="HH347">
        <v>0</v>
      </c>
      <c r="HI347">
        <v>0</v>
      </c>
      <c r="HJ347">
        <v>0</v>
      </c>
      <c r="HK347">
        <v>0</v>
      </c>
      <c r="HL347">
        <v>0</v>
      </c>
      <c r="HM347" t="str">
        <v/>
      </c>
    </row>
    <row r="348" spans="2:221" x14ac:dyDescent="0.35">
      <c r="B348" t="str" cm="1">
        <f t="array" ref="B348:CX348">TRANSPOSE(_xlfn._xlws.SORT(_xlfn._xlws.FILTER(initialConditions[initial_conditions_level]&amp;" | "&amp;initialConditions[initial_conditions_name],initialConditions[experiment_ID]=A348)))</f>
        <v xml:space="preserve"> | </v>
      </c>
      <c r="C348" t="str">
        <v xml:space="preserve">0 | </v>
      </c>
      <c r="D348" t="str">
        <v xml:space="preserve">0 | </v>
      </c>
      <c r="E348" t="str">
        <v xml:space="preserve">0 | </v>
      </c>
      <c r="F348" t="str">
        <v xml:space="preserve">0 | </v>
      </c>
      <c r="G348" t="str">
        <v xml:space="preserve">0 | </v>
      </c>
      <c r="H348" t="str">
        <v xml:space="preserve">0 | </v>
      </c>
      <c r="I348" t="str">
        <v xml:space="preserve">0 | </v>
      </c>
      <c r="J348" t="str">
        <v xml:space="preserve">0 | </v>
      </c>
      <c r="K348" t="str">
        <v xml:space="preserve">0 | </v>
      </c>
      <c r="L348" t="str">
        <v xml:space="preserve">0 | </v>
      </c>
      <c r="M348" t="str">
        <v xml:space="preserve">0 | </v>
      </c>
      <c r="N348" t="str">
        <v xml:space="preserve">0 | </v>
      </c>
      <c r="O348" t="str">
        <v xml:space="preserve">0 | </v>
      </c>
      <c r="P348" t="str">
        <v xml:space="preserve">0 | </v>
      </c>
      <c r="Q348" t="str">
        <v xml:space="preserve">0 | </v>
      </c>
      <c r="R348" t="str">
        <v xml:space="preserve">0 | </v>
      </c>
      <c r="S348" t="str">
        <v xml:space="preserve">0 | </v>
      </c>
      <c r="T348" t="str">
        <v xml:space="preserve">0 | </v>
      </c>
      <c r="U348" t="str">
        <v xml:space="preserve">0 | </v>
      </c>
      <c r="V348" t="str">
        <v xml:space="preserve">0 | </v>
      </c>
      <c r="W348" t="str">
        <v xml:space="preserve">0 | </v>
      </c>
      <c r="X348" t="str">
        <v xml:space="preserve">0 | </v>
      </c>
      <c r="Y348" t="str">
        <v xml:space="preserve">0 | </v>
      </c>
      <c r="Z348" t="str">
        <v xml:space="preserve">0 | </v>
      </c>
      <c r="AA348" t="str">
        <v xml:space="preserve">0 | </v>
      </c>
      <c r="AB348" t="str">
        <v xml:space="preserve">0 | </v>
      </c>
      <c r="AC348" t="str">
        <v xml:space="preserve">0 | </v>
      </c>
      <c r="AD348" t="str">
        <v xml:space="preserve">0 | </v>
      </c>
      <c r="AE348" t="str">
        <v xml:space="preserve">0 | </v>
      </c>
      <c r="AF348" t="str">
        <v xml:space="preserve">0 | </v>
      </c>
      <c r="AG348" t="str">
        <v xml:space="preserve">0 | </v>
      </c>
      <c r="AH348" t="str">
        <v xml:space="preserve">0 | </v>
      </c>
      <c r="AI348" t="str">
        <v xml:space="preserve">0 | </v>
      </c>
      <c r="AJ348" t="str">
        <v xml:space="preserve">0 | </v>
      </c>
      <c r="AK348" t="str">
        <v xml:space="preserve">0 | </v>
      </c>
      <c r="AL348" t="str">
        <v xml:space="preserve">0 | </v>
      </c>
      <c r="AM348" t="str">
        <v xml:space="preserve">0 | </v>
      </c>
      <c r="AN348" t="str">
        <v xml:space="preserve">0 | </v>
      </c>
      <c r="AO348" t="str">
        <v xml:space="preserve">0 | </v>
      </c>
      <c r="AP348" t="str">
        <v xml:space="preserve">0 | </v>
      </c>
      <c r="AQ348" t="str">
        <v xml:space="preserve">0 | </v>
      </c>
      <c r="AR348" t="str">
        <v xml:space="preserve">0 | </v>
      </c>
      <c r="AS348" t="str">
        <v xml:space="preserve">0 | </v>
      </c>
      <c r="AT348" t="str">
        <v xml:space="preserve">0 | </v>
      </c>
      <c r="AU348" t="str">
        <v xml:space="preserve">0 | </v>
      </c>
      <c r="AV348" t="str">
        <v xml:space="preserve">0 | </v>
      </c>
      <c r="AW348" t="str">
        <v xml:space="preserve">0 | </v>
      </c>
      <c r="AX348" t="str">
        <v xml:space="preserve">0 | </v>
      </c>
      <c r="AY348" t="str">
        <v xml:space="preserve">0 | </v>
      </c>
      <c r="AZ348" t="str">
        <v xml:space="preserve">0 | </v>
      </c>
      <c r="BA348" t="str">
        <v xml:space="preserve">0 | </v>
      </c>
      <c r="BB348" t="str">
        <v xml:space="preserve">0 | </v>
      </c>
      <c r="BC348" t="str">
        <v xml:space="preserve">0 | </v>
      </c>
      <c r="BD348" t="str">
        <v xml:space="preserve">0 | </v>
      </c>
      <c r="BE348" t="str">
        <v xml:space="preserve">0 | </v>
      </c>
      <c r="BF348" t="str">
        <v xml:space="preserve">0 | </v>
      </c>
      <c r="BG348" t="str">
        <v xml:space="preserve">0 | </v>
      </c>
      <c r="BH348" t="str">
        <v xml:space="preserve">0 | </v>
      </c>
      <c r="BI348" t="str">
        <v xml:space="preserve">0 | </v>
      </c>
      <c r="BJ348" t="str">
        <v xml:space="preserve">0 | </v>
      </c>
      <c r="BK348" t="str">
        <v xml:space="preserve">0 | </v>
      </c>
      <c r="BL348" t="str">
        <v xml:space="preserve">0 | </v>
      </c>
      <c r="BM348" t="str">
        <v xml:space="preserve">0 | </v>
      </c>
      <c r="BN348" t="str">
        <v xml:space="preserve">0 | </v>
      </c>
      <c r="BO348" t="str">
        <v xml:space="preserve">0 | </v>
      </c>
      <c r="BP348" t="str">
        <v xml:space="preserve">0 | </v>
      </c>
      <c r="BQ348" t="str">
        <v xml:space="preserve">0 | </v>
      </c>
      <c r="BR348" t="str">
        <v xml:space="preserve">0 | </v>
      </c>
      <c r="BS348" t="str">
        <v xml:space="preserve">0 | </v>
      </c>
      <c r="BT348" t="str">
        <v xml:space="preserve">0 | </v>
      </c>
      <c r="BU348" t="str">
        <v xml:space="preserve">0 | </v>
      </c>
      <c r="BV348" t="str">
        <v xml:space="preserve">0 | </v>
      </c>
      <c r="BW348" t="str">
        <v xml:space="preserve">0 | </v>
      </c>
      <c r="BX348" t="str">
        <v xml:space="preserve">0 | </v>
      </c>
      <c r="BY348" t="str">
        <v xml:space="preserve">0 | </v>
      </c>
      <c r="BZ348" t="str">
        <v xml:space="preserve">0 | </v>
      </c>
      <c r="CA348" t="str">
        <v xml:space="preserve">0 | </v>
      </c>
      <c r="CB348" t="str">
        <v xml:space="preserve">0 | </v>
      </c>
      <c r="CC348" t="str">
        <v xml:space="preserve">0 | </v>
      </c>
      <c r="CD348" t="str">
        <v xml:space="preserve">0 | </v>
      </c>
      <c r="CE348" t="str">
        <v xml:space="preserve">0 | </v>
      </c>
      <c r="CF348" t="str">
        <v xml:space="preserve">0 | </v>
      </c>
      <c r="CG348" t="str">
        <v xml:space="preserve">0 | </v>
      </c>
      <c r="CH348" t="str">
        <v xml:space="preserve">0 | </v>
      </c>
      <c r="CI348" t="str">
        <v xml:space="preserve">0 | </v>
      </c>
      <c r="CJ348" t="str">
        <v xml:space="preserve">0 | </v>
      </c>
      <c r="CK348" t="str">
        <v xml:space="preserve">0 | </v>
      </c>
      <c r="CL348" t="str">
        <v xml:space="preserve">0 | </v>
      </c>
      <c r="CM348" t="str">
        <v xml:space="preserve">0 | </v>
      </c>
      <c r="CN348" t="str">
        <v xml:space="preserve">0 | </v>
      </c>
      <c r="CO348" t="str">
        <v xml:space="preserve">0 | </v>
      </c>
      <c r="CP348" t="str">
        <v xml:space="preserve">0 | </v>
      </c>
      <c r="CQ348" t="str">
        <v xml:space="preserve">0 | </v>
      </c>
      <c r="CR348" t="str">
        <v xml:space="preserve">0 | </v>
      </c>
      <c r="CS348" t="str">
        <v xml:space="preserve">0 | </v>
      </c>
      <c r="CT348" t="str">
        <v xml:space="preserve">0 | </v>
      </c>
      <c r="CU348" t="str">
        <v xml:space="preserve">0 | </v>
      </c>
      <c r="CV348" t="str">
        <v xml:space="preserve">0 | </v>
      </c>
      <c r="CW348" t="str">
        <v xml:space="preserve">0 | </v>
      </c>
      <c r="CX348" t="str">
        <v xml:space="preserve">0 | </v>
      </c>
      <c r="DQ348" cm="1">
        <f t="array" ref="DQ348:HM348">TRANSPOSE(_xlfn._xlws.SORT(_xlfn._xlws.FILTER(initialConditions[initial_conditions_level],initialConditions[experiment_ID]=A348)))</f>
        <v>0</v>
      </c>
      <c r="DR348">
        <v>0</v>
      </c>
      <c r="DS348">
        <v>0</v>
      </c>
      <c r="DT348">
        <v>0</v>
      </c>
      <c r="DU348">
        <v>0</v>
      </c>
      <c r="DV348">
        <v>0</v>
      </c>
      <c r="DW348">
        <v>0</v>
      </c>
      <c r="DX348">
        <v>0</v>
      </c>
      <c r="DY348">
        <v>0</v>
      </c>
      <c r="DZ348">
        <v>0</v>
      </c>
      <c r="EA348">
        <v>0</v>
      </c>
      <c r="EB348">
        <v>0</v>
      </c>
      <c r="EC348">
        <v>0</v>
      </c>
      <c r="ED348">
        <v>0</v>
      </c>
      <c r="EE348">
        <v>0</v>
      </c>
      <c r="EF348">
        <v>0</v>
      </c>
      <c r="EG348">
        <v>0</v>
      </c>
      <c r="EH348">
        <v>0</v>
      </c>
      <c r="EI348">
        <v>0</v>
      </c>
      <c r="EJ348">
        <v>0</v>
      </c>
      <c r="EK348">
        <v>0</v>
      </c>
      <c r="EL348">
        <v>0</v>
      </c>
      <c r="EM348">
        <v>0</v>
      </c>
      <c r="EN348">
        <v>0</v>
      </c>
      <c r="EO348">
        <v>0</v>
      </c>
      <c r="EP348">
        <v>0</v>
      </c>
      <c r="EQ348">
        <v>0</v>
      </c>
      <c r="ER348">
        <v>0</v>
      </c>
      <c r="ES348">
        <v>0</v>
      </c>
      <c r="ET348">
        <v>0</v>
      </c>
      <c r="EU348">
        <v>0</v>
      </c>
      <c r="EV348">
        <v>0</v>
      </c>
      <c r="EW348">
        <v>0</v>
      </c>
      <c r="EX348">
        <v>0</v>
      </c>
      <c r="EY348">
        <v>0</v>
      </c>
      <c r="EZ348">
        <v>0</v>
      </c>
      <c r="FA348">
        <v>0</v>
      </c>
      <c r="FB348">
        <v>0</v>
      </c>
      <c r="FC348">
        <v>0</v>
      </c>
      <c r="FD348">
        <v>0</v>
      </c>
      <c r="FE348">
        <v>0</v>
      </c>
      <c r="FF348">
        <v>0</v>
      </c>
      <c r="FG348">
        <v>0</v>
      </c>
      <c r="FH348">
        <v>0</v>
      </c>
      <c r="FI348">
        <v>0</v>
      </c>
      <c r="FJ348">
        <v>0</v>
      </c>
      <c r="FK348">
        <v>0</v>
      </c>
      <c r="FL348">
        <v>0</v>
      </c>
      <c r="FM348">
        <v>0</v>
      </c>
      <c r="FN348">
        <v>0</v>
      </c>
      <c r="FO348">
        <v>0</v>
      </c>
      <c r="FP348">
        <v>0</v>
      </c>
      <c r="FQ348">
        <v>0</v>
      </c>
      <c r="FR348">
        <v>0</v>
      </c>
      <c r="FS348">
        <v>0</v>
      </c>
      <c r="FT348">
        <v>0</v>
      </c>
      <c r="FU348">
        <v>0</v>
      </c>
      <c r="FV348">
        <v>0</v>
      </c>
      <c r="FW348">
        <v>0</v>
      </c>
      <c r="FX348">
        <v>0</v>
      </c>
      <c r="FY348">
        <v>0</v>
      </c>
      <c r="FZ348">
        <v>0</v>
      </c>
      <c r="GA348">
        <v>0</v>
      </c>
      <c r="GB348">
        <v>0</v>
      </c>
      <c r="GC348">
        <v>0</v>
      </c>
      <c r="GD348">
        <v>0</v>
      </c>
      <c r="GE348">
        <v>0</v>
      </c>
      <c r="GF348">
        <v>0</v>
      </c>
      <c r="GG348">
        <v>0</v>
      </c>
      <c r="GH348">
        <v>0</v>
      </c>
      <c r="GI348">
        <v>0</v>
      </c>
      <c r="GJ348">
        <v>0</v>
      </c>
      <c r="GK348">
        <v>0</v>
      </c>
      <c r="GL348">
        <v>0</v>
      </c>
      <c r="GM348">
        <v>0</v>
      </c>
      <c r="GN348">
        <v>0</v>
      </c>
      <c r="GO348">
        <v>0</v>
      </c>
      <c r="GP348">
        <v>0</v>
      </c>
      <c r="GQ348">
        <v>0</v>
      </c>
      <c r="GR348">
        <v>0</v>
      </c>
      <c r="GS348">
        <v>0</v>
      </c>
      <c r="GT348">
        <v>0</v>
      </c>
      <c r="GU348">
        <v>0</v>
      </c>
      <c r="GV348">
        <v>0</v>
      </c>
      <c r="GW348">
        <v>0</v>
      </c>
      <c r="GX348">
        <v>0</v>
      </c>
      <c r="GY348">
        <v>0</v>
      </c>
      <c r="GZ348">
        <v>0</v>
      </c>
      <c r="HA348">
        <v>0</v>
      </c>
      <c r="HB348">
        <v>0</v>
      </c>
      <c r="HC348">
        <v>0</v>
      </c>
      <c r="HD348">
        <v>0</v>
      </c>
      <c r="HE348">
        <v>0</v>
      </c>
      <c r="HF348">
        <v>0</v>
      </c>
      <c r="HG348">
        <v>0</v>
      </c>
      <c r="HH348">
        <v>0</v>
      </c>
      <c r="HI348">
        <v>0</v>
      </c>
      <c r="HJ348">
        <v>0</v>
      </c>
      <c r="HK348">
        <v>0</v>
      </c>
      <c r="HL348">
        <v>0</v>
      </c>
      <c r="HM348" t="str">
        <v/>
      </c>
    </row>
    <row r="349" spans="2:221" x14ac:dyDescent="0.35">
      <c r="B349" t="str" cm="1">
        <f t="array" ref="B349:CX349">TRANSPOSE(_xlfn._xlws.SORT(_xlfn._xlws.FILTER(initialConditions[initial_conditions_level]&amp;" | "&amp;initialConditions[initial_conditions_name],initialConditions[experiment_ID]=A349)))</f>
        <v xml:space="preserve"> | </v>
      </c>
      <c r="C349" t="str">
        <v xml:space="preserve">0 | </v>
      </c>
      <c r="D349" t="str">
        <v xml:space="preserve">0 | </v>
      </c>
      <c r="E349" t="str">
        <v xml:space="preserve">0 | </v>
      </c>
      <c r="F349" t="str">
        <v xml:space="preserve">0 | </v>
      </c>
      <c r="G349" t="str">
        <v xml:space="preserve">0 | </v>
      </c>
      <c r="H349" t="str">
        <v xml:space="preserve">0 | </v>
      </c>
      <c r="I349" t="str">
        <v xml:space="preserve">0 | </v>
      </c>
      <c r="J349" t="str">
        <v xml:space="preserve">0 | </v>
      </c>
      <c r="K349" t="str">
        <v xml:space="preserve">0 | </v>
      </c>
      <c r="L349" t="str">
        <v xml:space="preserve">0 | </v>
      </c>
      <c r="M349" t="str">
        <v xml:space="preserve">0 | </v>
      </c>
      <c r="N349" t="str">
        <v xml:space="preserve">0 | </v>
      </c>
      <c r="O349" t="str">
        <v xml:space="preserve">0 | </v>
      </c>
      <c r="P349" t="str">
        <v xml:space="preserve">0 | </v>
      </c>
      <c r="Q349" t="str">
        <v xml:space="preserve">0 | </v>
      </c>
      <c r="R349" t="str">
        <v xml:space="preserve">0 | </v>
      </c>
      <c r="S349" t="str">
        <v xml:space="preserve">0 | </v>
      </c>
      <c r="T349" t="str">
        <v xml:space="preserve">0 | </v>
      </c>
      <c r="U349" t="str">
        <v xml:space="preserve">0 | </v>
      </c>
      <c r="V349" t="str">
        <v xml:space="preserve">0 | </v>
      </c>
      <c r="W349" t="str">
        <v xml:space="preserve">0 | </v>
      </c>
      <c r="X349" t="str">
        <v xml:space="preserve">0 | </v>
      </c>
      <c r="Y349" t="str">
        <v xml:space="preserve">0 | </v>
      </c>
      <c r="Z349" t="str">
        <v xml:space="preserve">0 | </v>
      </c>
      <c r="AA349" t="str">
        <v xml:space="preserve">0 | </v>
      </c>
      <c r="AB349" t="str">
        <v xml:space="preserve">0 | </v>
      </c>
      <c r="AC349" t="str">
        <v xml:space="preserve">0 | </v>
      </c>
      <c r="AD349" t="str">
        <v xml:space="preserve">0 | </v>
      </c>
      <c r="AE349" t="str">
        <v xml:space="preserve">0 | </v>
      </c>
      <c r="AF349" t="str">
        <v xml:space="preserve">0 | </v>
      </c>
      <c r="AG349" t="str">
        <v xml:space="preserve">0 | </v>
      </c>
      <c r="AH349" t="str">
        <v xml:space="preserve">0 | </v>
      </c>
      <c r="AI349" t="str">
        <v xml:space="preserve">0 | </v>
      </c>
      <c r="AJ349" t="str">
        <v xml:space="preserve">0 | </v>
      </c>
      <c r="AK349" t="str">
        <v xml:space="preserve">0 | </v>
      </c>
      <c r="AL349" t="str">
        <v xml:space="preserve">0 | </v>
      </c>
      <c r="AM349" t="str">
        <v xml:space="preserve">0 | </v>
      </c>
      <c r="AN349" t="str">
        <v xml:space="preserve">0 | </v>
      </c>
      <c r="AO349" t="str">
        <v xml:space="preserve">0 | </v>
      </c>
      <c r="AP349" t="str">
        <v xml:space="preserve">0 | </v>
      </c>
      <c r="AQ349" t="str">
        <v xml:space="preserve">0 | </v>
      </c>
      <c r="AR349" t="str">
        <v xml:space="preserve">0 | </v>
      </c>
      <c r="AS349" t="str">
        <v xml:space="preserve">0 | </v>
      </c>
      <c r="AT349" t="str">
        <v xml:space="preserve">0 | </v>
      </c>
      <c r="AU349" t="str">
        <v xml:space="preserve">0 | </v>
      </c>
      <c r="AV349" t="str">
        <v xml:space="preserve">0 | </v>
      </c>
      <c r="AW349" t="str">
        <v xml:space="preserve">0 | </v>
      </c>
      <c r="AX349" t="str">
        <v xml:space="preserve">0 | </v>
      </c>
      <c r="AY349" t="str">
        <v xml:space="preserve">0 | </v>
      </c>
      <c r="AZ349" t="str">
        <v xml:space="preserve">0 | </v>
      </c>
      <c r="BA349" t="str">
        <v xml:space="preserve">0 | </v>
      </c>
      <c r="BB349" t="str">
        <v xml:space="preserve">0 | </v>
      </c>
      <c r="BC349" t="str">
        <v xml:space="preserve">0 | </v>
      </c>
      <c r="BD349" t="str">
        <v xml:space="preserve">0 | </v>
      </c>
      <c r="BE349" t="str">
        <v xml:space="preserve">0 | </v>
      </c>
      <c r="BF349" t="str">
        <v xml:space="preserve">0 | </v>
      </c>
      <c r="BG349" t="str">
        <v xml:space="preserve">0 | </v>
      </c>
      <c r="BH349" t="str">
        <v xml:space="preserve">0 | </v>
      </c>
      <c r="BI349" t="str">
        <v xml:space="preserve">0 | </v>
      </c>
      <c r="BJ349" t="str">
        <v xml:space="preserve">0 | </v>
      </c>
      <c r="BK349" t="str">
        <v xml:space="preserve">0 | </v>
      </c>
      <c r="BL349" t="str">
        <v xml:space="preserve">0 | </v>
      </c>
      <c r="BM349" t="str">
        <v xml:space="preserve">0 | </v>
      </c>
      <c r="BN349" t="str">
        <v xml:space="preserve">0 | </v>
      </c>
      <c r="BO349" t="str">
        <v xml:space="preserve">0 | </v>
      </c>
      <c r="BP349" t="str">
        <v xml:space="preserve">0 | </v>
      </c>
      <c r="BQ349" t="str">
        <v xml:space="preserve">0 | </v>
      </c>
      <c r="BR349" t="str">
        <v xml:space="preserve">0 | </v>
      </c>
      <c r="BS349" t="str">
        <v xml:space="preserve">0 | </v>
      </c>
      <c r="BT349" t="str">
        <v xml:space="preserve">0 | </v>
      </c>
      <c r="BU349" t="str">
        <v xml:space="preserve">0 | </v>
      </c>
      <c r="BV349" t="str">
        <v xml:space="preserve">0 | </v>
      </c>
      <c r="BW349" t="str">
        <v xml:space="preserve">0 | </v>
      </c>
      <c r="BX349" t="str">
        <v xml:space="preserve">0 | </v>
      </c>
      <c r="BY349" t="str">
        <v xml:space="preserve">0 | </v>
      </c>
      <c r="BZ349" t="str">
        <v xml:space="preserve">0 | </v>
      </c>
      <c r="CA349" t="str">
        <v xml:space="preserve">0 | </v>
      </c>
      <c r="CB349" t="str">
        <v xml:space="preserve">0 | </v>
      </c>
      <c r="CC349" t="str">
        <v xml:space="preserve">0 | </v>
      </c>
      <c r="CD349" t="str">
        <v xml:space="preserve">0 | </v>
      </c>
      <c r="CE349" t="str">
        <v xml:space="preserve">0 | </v>
      </c>
      <c r="CF349" t="str">
        <v xml:space="preserve">0 | </v>
      </c>
      <c r="CG349" t="str">
        <v xml:space="preserve">0 | </v>
      </c>
      <c r="CH349" t="str">
        <v xml:space="preserve">0 | </v>
      </c>
      <c r="CI349" t="str">
        <v xml:space="preserve">0 | </v>
      </c>
      <c r="CJ349" t="str">
        <v xml:space="preserve">0 | </v>
      </c>
      <c r="CK349" t="str">
        <v xml:space="preserve">0 | </v>
      </c>
      <c r="CL349" t="str">
        <v xml:space="preserve">0 | </v>
      </c>
      <c r="CM349" t="str">
        <v xml:space="preserve">0 | </v>
      </c>
      <c r="CN349" t="str">
        <v xml:space="preserve">0 | </v>
      </c>
      <c r="CO349" t="str">
        <v xml:space="preserve">0 | </v>
      </c>
      <c r="CP349" t="str">
        <v xml:space="preserve">0 | </v>
      </c>
      <c r="CQ349" t="str">
        <v xml:space="preserve">0 | </v>
      </c>
      <c r="CR349" t="str">
        <v xml:space="preserve">0 | </v>
      </c>
      <c r="CS349" t="str">
        <v xml:space="preserve">0 | </v>
      </c>
      <c r="CT349" t="str">
        <v xml:space="preserve">0 | </v>
      </c>
      <c r="CU349" t="str">
        <v xml:space="preserve">0 | </v>
      </c>
      <c r="CV349" t="str">
        <v xml:space="preserve">0 | </v>
      </c>
      <c r="CW349" t="str">
        <v xml:space="preserve">0 | </v>
      </c>
      <c r="CX349" t="str">
        <v xml:space="preserve">0 | </v>
      </c>
      <c r="DQ349" cm="1">
        <f t="array" ref="DQ349:HM349">TRANSPOSE(_xlfn._xlws.SORT(_xlfn._xlws.FILTER(initialConditions[initial_conditions_level],initialConditions[experiment_ID]=A349)))</f>
        <v>0</v>
      </c>
      <c r="DR349">
        <v>0</v>
      </c>
      <c r="DS349">
        <v>0</v>
      </c>
      <c r="DT349">
        <v>0</v>
      </c>
      <c r="DU349">
        <v>0</v>
      </c>
      <c r="DV349">
        <v>0</v>
      </c>
      <c r="DW349">
        <v>0</v>
      </c>
      <c r="DX349">
        <v>0</v>
      </c>
      <c r="DY349">
        <v>0</v>
      </c>
      <c r="DZ349">
        <v>0</v>
      </c>
      <c r="EA349">
        <v>0</v>
      </c>
      <c r="EB349">
        <v>0</v>
      </c>
      <c r="EC349">
        <v>0</v>
      </c>
      <c r="ED349">
        <v>0</v>
      </c>
      <c r="EE349">
        <v>0</v>
      </c>
      <c r="EF349">
        <v>0</v>
      </c>
      <c r="EG349">
        <v>0</v>
      </c>
      <c r="EH349">
        <v>0</v>
      </c>
      <c r="EI349">
        <v>0</v>
      </c>
      <c r="EJ349">
        <v>0</v>
      </c>
      <c r="EK349">
        <v>0</v>
      </c>
      <c r="EL349">
        <v>0</v>
      </c>
      <c r="EM349">
        <v>0</v>
      </c>
      <c r="EN349">
        <v>0</v>
      </c>
      <c r="EO349">
        <v>0</v>
      </c>
      <c r="EP349">
        <v>0</v>
      </c>
      <c r="EQ349">
        <v>0</v>
      </c>
      <c r="ER349">
        <v>0</v>
      </c>
      <c r="ES349">
        <v>0</v>
      </c>
      <c r="ET349">
        <v>0</v>
      </c>
      <c r="EU349">
        <v>0</v>
      </c>
      <c r="EV349">
        <v>0</v>
      </c>
      <c r="EW349">
        <v>0</v>
      </c>
      <c r="EX349">
        <v>0</v>
      </c>
      <c r="EY349">
        <v>0</v>
      </c>
      <c r="EZ349">
        <v>0</v>
      </c>
      <c r="FA349">
        <v>0</v>
      </c>
      <c r="FB349">
        <v>0</v>
      </c>
      <c r="FC349">
        <v>0</v>
      </c>
      <c r="FD349">
        <v>0</v>
      </c>
      <c r="FE349">
        <v>0</v>
      </c>
      <c r="FF349">
        <v>0</v>
      </c>
      <c r="FG349">
        <v>0</v>
      </c>
      <c r="FH349">
        <v>0</v>
      </c>
      <c r="FI349">
        <v>0</v>
      </c>
      <c r="FJ349">
        <v>0</v>
      </c>
      <c r="FK349">
        <v>0</v>
      </c>
      <c r="FL349">
        <v>0</v>
      </c>
      <c r="FM349">
        <v>0</v>
      </c>
      <c r="FN349">
        <v>0</v>
      </c>
      <c r="FO349">
        <v>0</v>
      </c>
      <c r="FP349">
        <v>0</v>
      </c>
      <c r="FQ349">
        <v>0</v>
      </c>
      <c r="FR349">
        <v>0</v>
      </c>
      <c r="FS349">
        <v>0</v>
      </c>
      <c r="FT349">
        <v>0</v>
      </c>
      <c r="FU349">
        <v>0</v>
      </c>
      <c r="FV349">
        <v>0</v>
      </c>
      <c r="FW349">
        <v>0</v>
      </c>
      <c r="FX349">
        <v>0</v>
      </c>
      <c r="FY349">
        <v>0</v>
      </c>
      <c r="FZ349">
        <v>0</v>
      </c>
      <c r="GA349">
        <v>0</v>
      </c>
      <c r="GB349">
        <v>0</v>
      </c>
      <c r="GC349">
        <v>0</v>
      </c>
      <c r="GD349">
        <v>0</v>
      </c>
      <c r="GE349">
        <v>0</v>
      </c>
      <c r="GF349">
        <v>0</v>
      </c>
      <c r="GG349">
        <v>0</v>
      </c>
      <c r="GH349">
        <v>0</v>
      </c>
      <c r="GI349">
        <v>0</v>
      </c>
      <c r="GJ349">
        <v>0</v>
      </c>
      <c r="GK349">
        <v>0</v>
      </c>
      <c r="GL349">
        <v>0</v>
      </c>
      <c r="GM349">
        <v>0</v>
      </c>
      <c r="GN349">
        <v>0</v>
      </c>
      <c r="GO349">
        <v>0</v>
      </c>
      <c r="GP349">
        <v>0</v>
      </c>
      <c r="GQ349">
        <v>0</v>
      </c>
      <c r="GR349">
        <v>0</v>
      </c>
      <c r="GS349">
        <v>0</v>
      </c>
      <c r="GT349">
        <v>0</v>
      </c>
      <c r="GU349">
        <v>0</v>
      </c>
      <c r="GV349">
        <v>0</v>
      </c>
      <c r="GW349">
        <v>0</v>
      </c>
      <c r="GX349">
        <v>0</v>
      </c>
      <c r="GY349">
        <v>0</v>
      </c>
      <c r="GZ349">
        <v>0</v>
      </c>
      <c r="HA349">
        <v>0</v>
      </c>
      <c r="HB349">
        <v>0</v>
      </c>
      <c r="HC349">
        <v>0</v>
      </c>
      <c r="HD349">
        <v>0</v>
      </c>
      <c r="HE349">
        <v>0</v>
      </c>
      <c r="HF349">
        <v>0</v>
      </c>
      <c r="HG349">
        <v>0</v>
      </c>
      <c r="HH349">
        <v>0</v>
      </c>
      <c r="HI349">
        <v>0</v>
      </c>
      <c r="HJ349">
        <v>0</v>
      </c>
      <c r="HK349">
        <v>0</v>
      </c>
      <c r="HL349">
        <v>0</v>
      </c>
      <c r="HM349" t="str">
        <v/>
      </c>
    </row>
    <row r="350" spans="2:221" x14ac:dyDescent="0.35">
      <c r="B350" t="str" cm="1">
        <f t="array" ref="B350:CX350">TRANSPOSE(_xlfn._xlws.SORT(_xlfn._xlws.FILTER(initialConditions[initial_conditions_level]&amp;" | "&amp;initialConditions[initial_conditions_name],initialConditions[experiment_ID]=A350)))</f>
        <v xml:space="preserve"> | </v>
      </c>
      <c r="C350" t="str">
        <v xml:space="preserve">0 | </v>
      </c>
      <c r="D350" t="str">
        <v xml:space="preserve">0 | </v>
      </c>
      <c r="E350" t="str">
        <v xml:space="preserve">0 | </v>
      </c>
      <c r="F350" t="str">
        <v xml:space="preserve">0 | </v>
      </c>
      <c r="G350" t="str">
        <v xml:space="preserve">0 | </v>
      </c>
      <c r="H350" t="str">
        <v xml:space="preserve">0 | </v>
      </c>
      <c r="I350" t="str">
        <v xml:space="preserve">0 | </v>
      </c>
      <c r="J350" t="str">
        <v xml:space="preserve">0 | </v>
      </c>
      <c r="K350" t="str">
        <v xml:space="preserve">0 | </v>
      </c>
      <c r="L350" t="str">
        <v xml:space="preserve">0 | </v>
      </c>
      <c r="M350" t="str">
        <v xml:space="preserve">0 | </v>
      </c>
      <c r="N350" t="str">
        <v xml:space="preserve">0 | </v>
      </c>
      <c r="O350" t="str">
        <v xml:space="preserve">0 | </v>
      </c>
      <c r="P350" t="str">
        <v xml:space="preserve">0 | </v>
      </c>
      <c r="Q350" t="str">
        <v xml:space="preserve">0 | </v>
      </c>
      <c r="R350" t="str">
        <v xml:space="preserve">0 | </v>
      </c>
      <c r="S350" t="str">
        <v xml:space="preserve">0 | </v>
      </c>
      <c r="T350" t="str">
        <v xml:space="preserve">0 | </v>
      </c>
      <c r="U350" t="str">
        <v xml:space="preserve">0 | </v>
      </c>
      <c r="V350" t="str">
        <v xml:space="preserve">0 | </v>
      </c>
      <c r="W350" t="str">
        <v xml:space="preserve">0 | </v>
      </c>
      <c r="X350" t="str">
        <v xml:space="preserve">0 | </v>
      </c>
      <c r="Y350" t="str">
        <v xml:space="preserve">0 | </v>
      </c>
      <c r="Z350" t="str">
        <v xml:space="preserve">0 | </v>
      </c>
      <c r="AA350" t="str">
        <v xml:space="preserve">0 | </v>
      </c>
      <c r="AB350" t="str">
        <v xml:space="preserve">0 | </v>
      </c>
      <c r="AC350" t="str">
        <v xml:space="preserve">0 | </v>
      </c>
      <c r="AD350" t="str">
        <v xml:space="preserve">0 | </v>
      </c>
      <c r="AE350" t="str">
        <v xml:space="preserve">0 | </v>
      </c>
      <c r="AF350" t="str">
        <v xml:space="preserve">0 | </v>
      </c>
      <c r="AG350" t="str">
        <v xml:space="preserve">0 | </v>
      </c>
      <c r="AH350" t="str">
        <v xml:space="preserve">0 | </v>
      </c>
      <c r="AI350" t="str">
        <v xml:space="preserve">0 | </v>
      </c>
      <c r="AJ350" t="str">
        <v xml:space="preserve">0 | </v>
      </c>
      <c r="AK350" t="str">
        <v xml:space="preserve">0 | </v>
      </c>
      <c r="AL350" t="str">
        <v xml:space="preserve">0 | </v>
      </c>
      <c r="AM350" t="str">
        <v xml:space="preserve">0 | </v>
      </c>
      <c r="AN350" t="str">
        <v xml:space="preserve">0 | </v>
      </c>
      <c r="AO350" t="str">
        <v xml:space="preserve">0 | </v>
      </c>
      <c r="AP350" t="str">
        <v xml:space="preserve">0 | </v>
      </c>
      <c r="AQ350" t="str">
        <v xml:space="preserve">0 | </v>
      </c>
      <c r="AR350" t="str">
        <v xml:space="preserve">0 | </v>
      </c>
      <c r="AS350" t="str">
        <v xml:space="preserve">0 | </v>
      </c>
      <c r="AT350" t="str">
        <v xml:space="preserve">0 | </v>
      </c>
      <c r="AU350" t="str">
        <v xml:space="preserve">0 | </v>
      </c>
      <c r="AV350" t="str">
        <v xml:space="preserve">0 | </v>
      </c>
      <c r="AW350" t="str">
        <v xml:space="preserve">0 | </v>
      </c>
      <c r="AX350" t="str">
        <v xml:space="preserve">0 | </v>
      </c>
      <c r="AY350" t="str">
        <v xml:space="preserve">0 | </v>
      </c>
      <c r="AZ350" t="str">
        <v xml:space="preserve">0 | </v>
      </c>
      <c r="BA350" t="str">
        <v xml:space="preserve">0 | </v>
      </c>
      <c r="BB350" t="str">
        <v xml:space="preserve">0 | </v>
      </c>
      <c r="BC350" t="str">
        <v xml:space="preserve">0 | </v>
      </c>
      <c r="BD350" t="str">
        <v xml:space="preserve">0 | </v>
      </c>
      <c r="BE350" t="str">
        <v xml:space="preserve">0 | </v>
      </c>
      <c r="BF350" t="str">
        <v xml:space="preserve">0 | </v>
      </c>
      <c r="BG350" t="str">
        <v xml:space="preserve">0 | </v>
      </c>
      <c r="BH350" t="str">
        <v xml:space="preserve">0 | </v>
      </c>
      <c r="BI350" t="str">
        <v xml:space="preserve">0 | </v>
      </c>
      <c r="BJ350" t="str">
        <v xml:space="preserve">0 | </v>
      </c>
      <c r="BK350" t="str">
        <v xml:space="preserve">0 | </v>
      </c>
      <c r="BL350" t="str">
        <v xml:space="preserve">0 | </v>
      </c>
      <c r="BM350" t="str">
        <v xml:space="preserve">0 | </v>
      </c>
      <c r="BN350" t="str">
        <v xml:space="preserve">0 | </v>
      </c>
      <c r="BO350" t="str">
        <v xml:space="preserve">0 | </v>
      </c>
      <c r="BP350" t="str">
        <v xml:space="preserve">0 | </v>
      </c>
      <c r="BQ350" t="str">
        <v xml:space="preserve">0 | </v>
      </c>
      <c r="BR350" t="str">
        <v xml:space="preserve">0 | </v>
      </c>
      <c r="BS350" t="str">
        <v xml:space="preserve">0 | </v>
      </c>
      <c r="BT350" t="str">
        <v xml:space="preserve">0 | </v>
      </c>
      <c r="BU350" t="str">
        <v xml:space="preserve">0 | </v>
      </c>
      <c r="BV350" t="str">
        <v xml:space="preserve">0 | </v>
      </c>
      <c r="BW350" t="str">
        <v xml:space="preserve">0 | </v>
      </c>
      <c r="BX350" t="str">
        <v xml:space="preserve">0 | </v>
      </c>
      <c r="BY350" t="str">
        <v xml:space="preserve">0 | </v>
      </c>
      <c r="BZ350" t="str">
        <v xml:space="preserve">0 | </v>
      </c>
      <c r="CA350" t="str">
        <v xml:space="preserve">0 | </v>
      </c>
      <c r="CB350" t="str">
        <v xml:space="preserve">0 | </v>
      </c>
      <c r="CC350" t="str">
        <v xml:space="preserve">0 | </v>
      </c>
      <c r="CD350" t="str">
        <v xml:space="preserve">0 | </v>
      </c>
      <c r="CE350" t="str">
        <v xml:space="preserve">0 | </v>
      </c>
      <c r="CF350" t="str">
        <v xml:space="preserve">0 | </v>
      </c>
      <c r="CG350" t="str">
        <v xml:space="preserve">0 | </v>
      </c>
      <c r="CH350" t="str">
        <v xml:space="preserve">0 | </v>
      </c>
      <c r="CI350" t="str">
        <v xml:space="preserve">0 | </v>
      </c>
      <c r="CJ350" t="str">
        <v xml:space="preserve">0 | </v>
      </c>
      <c r="CK350" t="str">
        <v xml:space="preserve">0 | </v>
      </c>
      <c r="CL350" t="str">
        <v xml:space="preserve">0 | </v>
      </c>
      <c r="CM350" t="str">
        <v xml:space="preserve">0 | </v>
      </c>
      <c r="CN350" t="str">
        <v xml:space="preserve">0 | </v>
      </c>
      <c r="CO350" t="str">
        <v xml:space="preserve">0 | </v>
      </c>
      <c r="CP350" t="str">
        <v xml:space="preserve">0 | </v>
      </c>
      <c r="CQ350" t="str">
        <v xml:space="preserve">0 | </v>
      </c>
      <c r="CR350" t="str">
        <v xml:space="preserve">0 | </v>
      </c>
      <c r="CS350" t="str">
        <v xml:space="preserve">0 | </v>
      </c>
      <c r="CT350" t="str">
        <v xml:space="preserve">0 | </v>
      </c>
      <c r="CU350" t="str">
        <v xml:space="preserve">0 | </v>
      </c>
      <c r="CV350" t="str">
        <v xml:space="preserve">0 | </v>
      </c>
      <c r="CW350" t="str">
        <v xml:space="preserve">0 | </v>
      </c>
      <c r="CX350" t="str">
        <v xml:space="preserve">0 | </v>
      </c>
      <c r="DQ350" cm="1">
        <f t="array" ref="DQ350:HM350">TRANSPOSE(_xlfn._xlws.SORT(_xlfn._xlws.FILTER(initialConditions[initial_conditions_level],initialConditions[experiment_ID]=A350)))</f>
        <v>0</v>
      </c>
      <c r="DR350">
        <v>0</v>
      </c>
      <c r="DS350">
        <v>0</v>
      </c>
      <c r="DT350">
        <v>0</v>
      </c>
      <c r="DU350">
        <v>0</v>
      </c>
      <c r="DV350">
        <v>0</v>
      </c>
      <c r="DW350">
        <v>0</v>
      </c>
      <c r="DX350">
        <v>0</v>
      </c>
      <c r="DY350">
        <v>0</v>
      </c>
      <c r="DZ350">
        <v>0</v>
      </c>
      <c r="EA350">
        <v>0</v>
      </c>
      <c r="EB350">
        <v>0</v>
      </c>
      <c r="EC350">
        <v>0</v>
      </c>
      <c r="ED350">
        <v>0</v>
      </c>
      <c r="EE350">
        <v>0</v>
      </c>
      <c r="EF350">
        <v>0</v>
      </c>
      <c r="EG350">
        <v>0</v>
      </c>
      <c r="EH350">
        <v>0</v>
      </c>
      <c r="EI350">
        <v>0</v>
      </c>
      <c r="EJ350">
        <v>0</v>
      </c>
      <c r="EK350">
        <v>0</v>
      </c>
      <c r="EL350">
        <v>0</v>
      </c>
      <c r="EM350">
        <v>0</v>
      </c>
      <c r="EN350">
        <v>0</v>
      </c>
      <c r="EO350">
        <v>0</v>
      </c>
      <c r="EP350">
        <v>0</v>
      </c>
      <c r="EQ350">
        <v>0</v>
      </c>
      <c r="ER350">
        <v>0</v>
      </c>
      <c r="ES350">
        <v>0</v>
      </c>
      <c r="ET350">
        <v>0</v>
      </c>
      <c r="EU350">
        <v>0</v>
      </c>
      <c r="EV350">
        <v>0</v>
      </c>
      <c r="EW350">
        <v>0</v>
      </c>
      <c r="EX350">
        <v>0</v>
      </c>
      <c r="EY350">
        <v>0</v>
      </c>
      <c r="EZ350">
        <v>0</v>
      </c>
      <c r="FA350">
        <v>0</v>
      </c>
      <c r="FB350">
        <v>0</v>
      </c>
      <c r="FC350">
        <v>0</v>
      </c>
      <c r="FD350">
        <v>0</v>
      </c>
      <c r="FE350">
        <v>0</v>
      </c>
      <c r="FF350">
        <v>0</v>
      </c>
      <c r="FG350">
        <v>0</v>
      </c>
      <c r="FH350">
        <v>0</v>
      </c>
      <c r="FI350">
        <v>0</v>
      </c>
      <c r="FJ350">
        <v>0</v>
      </c>
      <c r="FK350">
        <v>0</v>
      </c>
      <c r="FL350">
        <v>0</v>
      </c>
      <c r="FM350">
        <v>0</v>
      </c>
      <c r="FN350">
        <v>0</v>
      </c>
      <c r="FO350">
        <v>0</v>
      </c>
      <c r="FP350">
        <v>0</v>
      </c>
      <c r="FQ350">
        <v>0</v>
      </c>
      <c r="FR350">
        <v>0</v>
      </c>
      <c r="FS350">
        <v>0</v>
      </c>
      <c r="FT350">
        <v>0</v>
      </c>
      <c r="FU350">
        <v>0</v>
      </c>
      <c r="FV350">
        <v>0</v>
      </c>
      <c r="FW350">
        <v>0</v>
      </c>
      <c r="FX350">
        <v>0</v>
      </c>
      <c r="FY350">
        <v>0</v>
      </c>
      <c r="FZ350">
        <v>0</v>
      </c>
      <c r="GA350">
        <v>0</v>
      </c>
      <c r="GB350">
        <v>0</v>
      </c>
      <c r="GC350">
        <v>0</v>
      </c>
      <c r="GD350">
        <v>0</v>
      </c>
      <c r="GE350">
        <v>0</v>
      </c>
      <c r="GF350">
        <v>0</v>
      </c>
      <c r="GG350">
        <v>0</v>
      </c>
      <c r="GH350">
        <v>0</v>
      </c>
      <c r="GI350">
        <v>0</v>
      </c>
      <c r="GJ350">
        <v>0</v>
      </c>
      <c r="GK350">
        <v>0</v>
      </c>
      <c r="GL350">
        <v>0</v>
      </c>
      <c r="GM350">
        <v>0</v>
      </c>
      <c r="GN350">
        <v>0</v>
      </c>
      <c r="GO350">
        <v>0</v>
      </c>
      <c r="GP350">
        <v>0</v>
      </c>
      <c r="GQ350">
        <v>0</v>
      </c>
      <c r="GR350">
        <v>0</v>
      </c>
      <c r="GS350">
        <v>0</v>
      </c>
      <c r="GT350">
        <v>0</v>
      </c>
      <c r="GU350">
        <v>0</v>
      </c>
      <c r="GV350">
        <v>0</v>
      </c>
      <c r="GW350">
        <v>0</v>
      </c>
      <c r="GX350">
        <v>0</v>
      </c>
      <c r="GY350">
        <v>0</v>
      </c>
      <c r="GZ350">
        <v>0</v>
      </c>
      <c r="HA350">
        <v>0</v>
      </c>
      <c r="HB350">
        <v>0</v>
      </c>
      <c r="HC350">
        <v>0</v>
      </c>
      <c r="HD350">
        <v>0</v>
      </c>
      <c r="HE350">
        <v>0</v>
      </c>
      <c r="HF350">
        <v>0</v>
      </c>
      <c r="HG350">
        <v>0</v>
      </c>
      <c r="HH350">
        <v>0</v>
      </c>
      <c r="HI350">
        <v>0</v>
      </c>
      <c r="HJ350">
        <v>0</v>
      </c>
      <c r="HK350">
        <v>0</v>
      </c>
      <c r="HL350">
        <v>0</v>
      </c>
      <c r="HM350" t="str">
        <v/>
      </c>
    </row>
    <row r="351" spans="2:221" x14ac:dyDescent="0.35">
      <c r="B351" t="str" cm="1">
        <f t="array" ref="B351:CX351">TRANSPOSE(_xlfn._xlws.SORT(_xlfn._xlws.FILTER(initialConditions[initial_conditions_level]&amp;" | "&amp;initialConditions[initial_conditions_name],initialConditions[experiment_ID]=A351)))</f>
        <v xml:space="preserve"> | </v>
      </c>
      <c r="C351" t="str">
        <v xml:space="preserve">0 | </v>
      </c>
      <c r="D351" t="str">
        <v xml:space="preserve">0 | </v>
      </c>
      <c r="E351" t="str">
        <v xml:space="preserve">0 | </v>
      </c>
      <c r="F351" t="str">
        <v xml:space="preserve">0 | </v>
      </c>
      <c r="G351" t="str">
        <v xml:space="preserve">0 | </v>
      </c>
      <c r="H351" t="str">
        <v xml:space="preserve">0 | </v>
      </c>
      <c r="I351" t="str">
        <v xml:space="preserve">0 | </v>
      </c>
      <c r="J351" t="str">
        <v xml:space="preserve">0 | </v>
      </c>
      <c r="K351" t="str">
        <v xml:space="preserve">0 | </v>
      </c>
      <c r="L351" t="str">
        <v xml:space="preserve">0 | </v>
      </c>
      <c r="M351" t="str">
        <v xml:space="preserve">0 | </v>
      </c>
      <c r="N351" t="str">
        <v xml:space="preserve">0 | </v>
      </c>
      <c r="O351" t="str">
        <v xml:space="preserve">0 | </v>
      </c>
      <c r="P351" t="str">
        <v xml:space="preserve">0 | </v>
      </c>
      <c r="Q351" t="str">
        <v xml:space="preserve">0 | </v>
      </c>
      <c r="R351" t="str">
        <v xml:space="preserve">0 | </v>
      </c>
      <c r="S351" t="str">
        <v xml:space="preserve">0 | </v>
      </c>
      <c r="T351" t="str">
        <v xml:space="preserve">0 | </v>
      </c>
      <c r="U351" t="str">
        <v xml:space="preserve">0 | </v>
      </c>
      <c r="V351" t="str">
        <v xml:space="preserve">0 | </v>
      </c>
      <c r="W351" t="str">
        <v xml:space="preserve">0 | </v>
      </c>
      <c r="X351" t="str">
        <v xml:space="preserve">0 | </v>
      </c>
      <c r="Y351" t="str">
        <v xml:space="preserve">0 | </v>
      </c>
      <c r="Z351" t="str">
        <v xml:space="preserve">0 | </v>
      </c>
      <c r="AA351" t="str">
        <v xml:space="preserve">0 | </v>
      </c>
      <c r="AB351" t="str">
        <v xml:space="preserve">0 | </v>
      </c>
      <c r="AC351" t="str">
        <v xml:space="preserve">0 | </v>
      </c>
      <c r="AD351" t="str">
        <v xml:space="preserve">0 | </v>
      </c>
      <c r="AE351" t="str">
        <v xml:space="preserve">0 | </v>
      </c>
      <c r="AF351" t="str">
        <v xml:space="preserve">0 | </v>
      </c>
      <c r="AG351" t="str">
        <v xml:space="preserve">0 | </v>
      </c>
      <c r="AH351" t="str">
        <v xml:space="preserve">0 | </v>
      </c>
      <c r="AI351" t="str">
        <v xml:space="preserve">0 | </v>
      </c>
      <c r="AJ351" t="str">
        <v xml:space="preserve">0 | </v>
      </c>
      <c r="AK351" t="str">
        <v xml:space="preserve">0 | </v>
      </c>
      <c r="AL351" t="str">
        <v xml:space="preserve">0 | </v>
      </c>
      <c r="AM351" t="str">
        <v xml:space="preserve">0 | </v>
      </c>
      <c r="AN351" t="str">
        <v xml:space="preserve">0 | </v>
      </c>
      <c r="AO351" t="str">
        <v xml:space="preserve">0 | </v>
      </c>
      <c r="AP351" t="str">
        <v xml:space="preserve">0 | </v>
      </c>
      <c r="AQ351" t="str">
        <v xml:space="preserve">0 | </v>
      </c>
      <c r="AR351" t="str">
        <v xml:space="preserve">0 | </v>
      </c>
      <c r="AS351" t="str">
        <v xml:space="preserve">0 | </v>
      </c>
      <c r="AT351" t="str">
        <v xml:space="preserve">0 | </v>
      </c>
      <c r="AU351" t="str">
        <v xml:space="preserve">0 | </v>
      </c>
      <c r="AV351" t="str">
        <v xml:space="preserve">0 | </v>
      </c>
      <c r="AW351" t="str">
        <v xml:space="preserve">0 | </v>
      </c>
      <c r="AX351" t="str">
        <v xml:space="preserve">0 | </v>
      </c>
      <c r="AY351" t="str">
        <v xml:space="preserve">0 | </v>
      </c>
      <c r="AZ351" t="str">
        <v xml:space="preserve">0 | </v>
      </c>
      <c r="BA351" t="str">
        <v xml:space="preserve">0 | </v>
      </c>
      <c r="BB351" t="str">
        <v xml:space="preserve">0 | </v>
      </c>
      <c r="BC351" t="str">
        <v xml:space="preserve">0 | </v>
      </c>
      <c r="BD351" t="str">
        <v xml:space="preserve">0 | </v>
      </c>
      <c r="BE351" t="str">
        <v xml:space="preserve">0 | </v>
      </c>
      <c r="BF351" t="str">
        <v xml:space="preserve">0 | </v>
      </c>
      <c r="BG351" t="str">
        <v xml:space="preserve">0 | </v>
      </c>
      <c r="BH351" t="str">
        <v xml:space="preserve">0 | </v>
      </c>
      <c r="BI351" t="str">
        <v xml:space="preserve">0 | </v>
      </c>
      <c r="BJ351" t="str">
        <v xml:space="preserve">0 | </v>
      </c>
      <c r="BK351" t="str">
        <v xml:space="preserve">0 | </v>
      </c>
      <c r="BL351" t="str">
        <v xml:space="preserve">0 | </v>
      </c>
      <c r="BM351" t="str">
        <v xml:space="preserve">0 | </v>
      </c>
      <c r="BN351" t="str">
        <v xml:space="preserve">0 | </v>
      </c>
      <c r="BO351" t="str">
        <v xml:space="preserve">0 | </v>
      </c>
      <c r="BP351" t="str">
        <v xml:space="preserve">0 | </v>
      </c>
      <c r="BQ351" t="str">
        <v xml:space="preserve">0 | </v>
      </c>
      <c r="BR351" t="str">
        <v xml:space="preserve">0 | </v>
      </c>
      <c r="BS351" t="str">
        <v xml:space="preserve">0 | </v>
      </c>
      <c r="BT351" t="str">
        <v xml:space="preserve">0 | </v>
      </c>
      <c r="BU351" t="str">
        <v xml:space="preserve">0 | </v>
      </c>
      <c r="BV351" t="str">
        <v xml:space="preserve">0 | </v>
      </c>
      <c r="BW351" t="str">
        <v xml:space="preserve">0 | </v>
      </c>
      <c r="BX351" t="str">
        <v xml:space="preserve">0 | </v>
      </c>
      <c r="BY351" t="str">
        <v xml:space="preserve">0 | </v>
      </c>
      <c r="BZ351" t="str">
        <v xml:space="preserve">0 | </v>
      </c>
      <c r="CA351" t="str">
        <v xml:space="preserve">0 | </v>
      </c>
      <c r="CB351" t="str">
        <v xml:space="preserve">0 | </v>
      </c>
      <c r="CC351" t="str">
        <v xml:space="preserve">0 | </v>
      </c>
      <c r="CD351" t="str">
        <v xml:space="preserve">0 | </v>
      </c>
      <c r="CE351" t="str">
        <v xml:space="preserve">0 | </v>
      </c>
      <c r="CF351" t="str">
        <v xml:space="preserve">0 | </v>
      </c>
      <c r="CG351" t="str">
        <v xml:space="preserve">0 | </v>
      </c>
      <c r="CH351" t="str">
        <v xml:space="preserve">0 | </v>
      </c>
      <c r="CI351" t="str">
        <v xml:space="preserve">0 | </v>
      </c>
      <c r="CJ351" t="str">
        <v xml:space="preserve">0 | </v>
      </c>
      <c r="CK351" t="str">
        <v xml:space="preserve">0 | </v>
      </c>
      <c r="CL351" t="str">
        <v xml:space="preserve">0 | </v>
      </c>
      <c r="CM351" t="str">
        <v xml:space="preserve">0 | </v>
      </c>
      <c r="CN351" t="str">
        <v xml:space="preserve">0 | </v>
      </c>
      <c r="CO351" t="str">
        <v xml:space="preserve">0 | </v>
      </c>
      <c r="CP351" t="str">
        <v xml:space="preserve">0 | </v>
      </c>
      <c r="CQ351" t="str">
        <v xml:space="preserve">0 | </v>
      </c>
      <c r="CR351" t="str">
        <v xml:space="preserve">0 | </v>
      </c>
      <c r="CS351" t="str">
        <v xml:space="preserve">0 | </v>
      </c>
      <c r="CT351" t="str">
        <v xml:space="preserve">0 | </v>
      </c>
      <c r="CU351" t="str">
        <v xml:space="preserve">0 | </v>
      </c>
      <c r="CV351" t="str">
        <v xml:space="preserve">0 | </v>
      </c>
      <c r="CW351" t="str">
        <v xml:space="preserve">0 | </v>
      </c>
      <c r="CX351" t="str">
        <v xml:space="preserve">0 | </v>
      </c>
      <c r="DQ351" cm="1">
        <f t="array" ref="DQ351:HM351">TRANSPOSE(_xlfn._xlws.SORT(_xlfn._xlws.FILTER(initialConditions[initial_conditions_level],initialConditions[experiment_ID]=A351)))</f>
        <v>0</v>
      </c>
      <c r="DR351">
        <v>0</v>
      </c>
      <c r="DS351">
        <v>0</v>
      </c>
      <c r="DT351">
        <v>0</v>
      </c>
      <c r="DU351">
        <v>0</v>
      </c>
      <c r="DV351">
        <v>0</v>
      </c>
      <c r="DW351">
        <v>0</v>
      </c>
      <c r="DX351">
        <v>0</v>
      </c>
      <c r="DY351">
        <v>0</v>
      </c>
      <c r="DZ351">
        <v>0</v>
      </c>
      <c r="EA351">
        <v>0</v>
      </c>
      <c r="EB351">
        <v>0</v>
      </c>
      <c r="EC351">
        <v>0</v>
      </c>
      <c r="ED351">
        <v>0</v>
      </c>
      <c r="EE351">
        <v>0</v>
      </c>
      <c r="EF351">
        <v>0</v>
      </c>
      <c r="EG351">
        <v>0</v>
      </c>
      <c r="EH351">
        <v>0</v>
      </c>
      <c r="EI351">
        <v>0</v>
      </c>
      <c r="EJ351">
        <v>0</v>
      </c>
      <c r="EK351">
        <v>0</v>
      </c>
      <c r="EL351">
        <v>0</v>
      </c>
      <c r="EM351">
        <v>0</v>
      </c>
      <c r="EN351">
        <v>0</v>
      </c>
      <c r="EO351">
        <v>0</v>
      </c>
      <c r="EP351">
        <v>0</v>
      </c>
      <c r="EQ351">
        <v>0</v>
      </c>
      <c r="ER351">
        <v>0</v>
      </c>
      <c r="ES351">
        <v>0</v>
      </c>
      <c r="ET351">
        <v>0</v>
      </c>
      <c r="EU351">
        <v>0</v>
      </c>
      <c r="EV351">
        <v>0</v>
      </c>
      <c r="EW351">
        <v>0</v>
      </c>
      <c r="EX351">
        <v>0</v>
      </c>
      <c r="EY351">
        <v>0</v>
      </c>
      <c r="EZ351">
        <v>0</v>
      </c>
      <c r="FA351">
        <v>0</v>
      </c>
      <c r="FB351">
        <v>0</v>
      </c>
      <c r="FC351">
        <v>0</v>
      </c>
      <c r="FD351">
        <v>0</v>
      </c>
      <c r="FE351">
        <v>0</v>
      </c>
      <c r="FF351">
        <v>0</v>
      </c>
      <c r="FG351">
        <v>0</v>
      </c>
      <c r="FH351">
        <v>0</v>
      </c>
      <c r="FI351">
        <v>0</v>
      </c>
      <c r="FJ351">
        <v>0</v>
      </c>
      <c r="FK351">
        <v>0</v>
      </c>
      <c r="FL351">
        <v>0</v>
      </c>
      <c r="FM351">
        <v>0</v>
      </c>
      <c r="FN351">
        <v>0</v>
      </c>
      <c r="FO351">
        <v>0</v>
      </c>
      <c r="FP351">
        <v>0</v>
      </c>
      <c r="FQ351">
        <v>0</v>
      </c>
      <c r="FR351">
        <v>0</v>
      </c>
      <c r="FS351">
        <v>0</v>
      </c>
      <c r="FT351">
        <v>0</v>
      </c>
      <c r="FU351">
        <v>0</v>
      </c>
      <c r="FV351">
        <v>0</v>
      </c>
      <c r="FW351">
        <v>0</v>
      </c>
      <c r="FX351">
        <v>0</v>
      </c>
      <c r="FY351">
        <v>0</v>
      </c>
      <c r="FZ351">
        <v>0</v>
      </c>
      <c r="GA351">
        <v>0</v>
      </c>
      <c r="GB351">
        <v>0</v>
      </c>
      <c r="GC351">
        <v>0</v>
      </c>
      <c r="GD351">
        <v>0</v>
      </c>
      <c r="GE351">
        <v>0</v>
      </c>
      <c r="GF351">
        <v>0</v>
      </c>
      <c r="GG351">
        <v>0</v>
      </c>
      <c r="GH351">
        <v>0</v>
      </c>
      <c r="GI351">
        <v>0</v>
      </c>
      <c r="GJ351">
        <v>0</v>
      </c>
      <c r="GK351">
        <v>0</v>
      </c>
      <c r="GL351">
        <v>0</v>
      </c>
      <c r="GM351">
        <v>0</v>
      </c>
      <c r="GN351">
        <v>0</v>
      </c>
      <c r="GO351">
        <v>0</v>
      </c>
      <c r="GP351">
        <v>0</v>
      </c>
      <c r="GQ351">
        <v>0</v>
      </c>
      <c r="GR351">
        <v>0</v>
      </c>
      <c r="GS351">
        <v>0</v>
      </c>
      <c r="GT351">
        <v>0</v>
      </c>
      <c r="GU351">
        <v>0</v>
      </c>
      <c r="GV351">
        <v>0</v>
      </c>
      <c r="GW351">
        <v>0</v>
      </c>
      <c r="GX351">
        <v>0</v>
      </c>
      <c r="GY351">
        <v>0</v>
      </c>
      <c r="GZ351">
        <v>0</v>
      </c>
      <c r="HA351">
        <v>0</v>
      </c>
      <c r="HB351">
        <v>0</v>
      </c>
      <c r="HC351">
        <v>0</v>
      </c>
      <c r="HD351">
        <v>0</v>
      </c>
      <c r="HE351">
        <v>0</v>
      </c>
      <c r="HF351">
        <v>0</v>
      </c>
      <c r="HG351">
        <v>0</v>
      </c>
      <c r="HH351">
        <v>0</v>
      </c>
      <c r="HI351">
        <v>0</v>
      </c>
      <c r="HJ351">
        <v>0</v>
      </c>
      <c r="HK351">
        <v>0</v>
      </c>
      <c r="HL351">
        <v>0</v>
      </c>
      <c r="HM351" t="str">
        <v/>
      </c>
    </row>
    <row r="352" spans="2:221" x14ac:dyDescent="0.35">
      <c r="B352" t="str" cm="1">
        <f t="array" ref="B352:CX352">TRANSPOSE(_xlfn._xlws.SORT(_xlfn._xlws.FILTER(initialConditions[initial_conditions_level]&amp;" | "&amp;initialConditions[initial_conditions_name],initialConditions[experiment_ID]=A352)))</f>
        <v xml:space="preserve"> | </v>
      </c>
      <c r="C352" t="str">
        <v xml:space="preserve">0 | </v>
      </c>
      <c r="D352" t="str">
        <v xml:space="preserve">0 | </v>
      </c>
      <c r="E352" t="str">
        <v xml:space="preserve">0 | </v>
      </c>
      <c r="F352" t="str">
        <v xml:space="preserve">0 | </v>
      </c>
      <c r="G352" t="str">
        <v xml:space="preserve">0 | </v>
      </c>
      <c r="H352" t="str">
        <v xml:space="preserve">0 | </v>
      </c>
      <c r="I352" t="str">
        <v xml:space="preserve">0 | </v>
      </c>
      <c r="J352" t="str">
        <v xml:space="preserve">0 | </v>
      </c>
      <c r="K352" t="str">
        <v xml:space="preserve">0 | </v>
      </c>
      <c r="L352" t="str">
        <v xml:space="preserve">0 | </v>
      </c>
      <c r="M352" t="str">
        <v xml:space="preserve">0 | </v>
      </c>
      <c r="N352" t="str">
        <v xml:space="preserve">0 | </v>
      </c>
      <c r="O352" t="str">
        <v xml:space="preserve">0 | </v>
      </c>
      <c r="P352" t="str">
        <v xml:space="preserve">0 | </v>
      </c>
      <c r="Q352" t="str">
        <v xml:space="preserve">0 | </v>
      </c>
      <c r="R352" t="str">
        <v xml:space="preserve">0 | </v>
      </c>
      <c r="S352" t="str">
        <v xml:space="preserve">0 | </v>
      </c>
      <c r="T352" t="str">
        <v xml:space="preserve">0 | </v>
      </c>
      <c r="U352" t="str">
        <v xml:space="preserve">0 | </v>
      </c>
      <c r="V352" t="str">
        <v xml:space="preserve">0 | </v>
      </c>
      <c r="W352" t="str">
        <v xml:space="preserve">0 | </v>
      </c>
      <c r="X352" t="str">
        <v xml:space="preserve">0 | </v>
      </c>
      <c r="Y352" t="str">
        <v xml:space="preserve">0 | </v>
      </c>
      <c r="Z352" t="str">
        <v xml:space="preserve">0 | </v>
      </c>
      <c r="AA352" t="str">
        <v xml:space="preserve">0 | </v>
      </c>
      <c r="AB352" t="str">
        <v xml:space="preserve">0 | </v>
      </c>
      <c r="AC352" t="str">
        <v xml:space="preserve">0 | </v>
      </c>
      <c r="AD352" t="str">
        <v xml:space="preserve">0 | </v>
      </c>
      <c r="AE352" t="str">
        <v xml:space="preserve">0 | </v>
      </c>
      <c r="AF352" t="str">
        <v xml:space="preserve">0 | </v>
      </c>
      <c r="AG352" t="str">
        <v xml:space="preserve">0 | </v>
      </c>
      <c r="AH352" t="str">
        <v xml:space="preserve">0 | </v>
      </c>
      <c r="AI352" t="str">
        <v xml:space="preserve">0 | </v>
      </c>
      <c r="AJ352" t="str">
        <v xml:space="preserve">0 | </v>
      </c>
      <c r="AK352" t="str">
        <v xml:space="preserve">0 | </v>
      </c>
      <c r="AL352" t="str">
        <v xml:space="preserve">0 | </v>
      </c>
      <c r="AM352" t="str">
        <v xml:space="preserve">0 | </v>
      </c>
      <c r="AN352" t="str">
        <v xml:space="preserve">0 | </v>
      </c>
      <c r="AO352" t="str">
        <v xml:space="preserve">0 | </v>
      </c>
      <c r="AP352" t="str">
        <v xml:space="preserve">0 | </v>
      </c>
      <c r="AQ352" t="str">
        <v xml:space="preserve">0 | </v>
      </c>
      <c r="AR352" t="str">
        <v xml:space="preserve">0 | </v>
      </c>
      <c r="AS352" t="str">
        <v xml:space="preserve">0 | </v>
      </c>
      <c r="AT352" t="str">
        <v xml:space="preserve">0 | </v>
      </c>
      <c r="AU352" t="str">
        <v xml:space="preserve">0 | </v>
      </c>
      <c r="AV352" t="str">
        <v xml:space="preserve">0 | </v>
      </c>
      <c r="AW352" t="str">
        <v xml:space="preserve">0 | </v>
      </c>
      <c r="AX352" t="str">
        <v xml:space="preserve">0 | </v>
      </c>
      <c r="AY352" t="str">
        <v xml:space="preserve">0 | </v>
      </c>
      <c r="AZ352" t="str">
        <v xml:space="preserve">0 | </v>
      </c>
      <c r="BA352" t="str">
        <v xml:space="preserve">0 | </v>
      </c>
      <c r="BB352" t="str">
        <v xml:space="preserve">0 | </v>
      </c>
      <c r="BC352" t="str">
        <v xml:space="preserve">0 | </v>
      </c>
      <c r="BD352" t="str">
        <v xml:space="preserve">0 | </v>
      </c>
      <c r="BE352" t="str">
        <v xml:space="preserve">0 | </v>
      </c>
      <c r="BF352" t="str">
        <v xml:space="preserve">0 | </v>
      </c>
      <c r="BG352" t="str">
        <v xml:space="preserve">0 | </v>
      </c>
      <c r="BH352" t="str">
        <v xml:space="preserve">0 | </v>
      </c>
      <c r="BI352" t="str">
        <v xml:space="preserve">0 | </v>
      </c>
      <c r="BJ352" t="str">
        <v xml:space="preserve">0 | </v>
      </c>
      <c r="BK352" t="str">
        <v xml:space="preserve">0 | </v>
      </c>
      <c r="BL352" t="str">
        <v xml:space="preserve">0 | </v>
      </c>
      <c r="BM352" t="str">
        <v xml:space="preserve">0 | </v>
      </c>
      <c r="BN352" t="str">
        <v xml:space="preserve">0 | </v>
      </c>
      <c r="BO352" t="str">
        <v xml:space="preserve">0 | </v>
      </c>
      <c r="BP352" t="str">
        <v xml:space="preserve">0 | </v>
      </c>
      <c r="BQ352" t="str">
        <v xml:space="preserve">0 | </v>
      </c>
      <c r="BR352" t="str">
        <v xml:space="preserve">0 | </v>
      </c>
      <c r="BS352" t="str">
        <v xml:space="preserve">0 | </v>
      </c>
      <c r="BT352" t="str">
        <v xml:space="preserve">0 | </v>
      </c>
      <c r="BU352" t="str">
        <v xml:space="preserve">0 | </v>
      </c>
      <c r="BV352" t="str">
        <v xml:space="preserve">0 | </v>
      </c>
      <c r="BW352" t="str">
        <v xml:space="preserve">0 | </v>
      </c>
      <c r="BX352" t="str">
        <v xml:space="preserve">0 | </v>
      </c>
      <c r="BY352" t="str">
        <v xml:space="preserve">0 | </v>
      </c>
      <c r="BZ352" t="str">
        <v xml:space="preserve">0 | </v>
      </c>
      <c r="CA352" t="str">
        <v xml:space="preserve">0 | </v>
      </c>
      <c r="CB352" t="str">
        <v xml:space="preserve">0 | </v>
      </c>
      <c r="CC352" t="str">
        <v xml:space="preserve">0 | </v>
      </c>
      <c r="CD352" t="str">
        <v xml:space="preserve">0 | </v>
      </c>
      <c r="CE352" t="str">
        <v xml:space="preserve">0 | </v>
      </c>
      <c r="CF352" t="str">
        <v xml:space="preserve">0 | </v>
      </c>
      <c r="CG352" t="str">
        <v xml:space="preserve">0 | </v>
      </c>
      <c r="CH352" t="str">
        <v xml:space="preserve">0 | </v>
      </c>
      <c r="CI352" t="str">
        <v xml:space="preserve">0 | </v>
      </c>
      <c r="CJ352" t="str">
        <v xml:space="preserve">0 | </v>
      </c>
      <c r="CK352" t="str">
        <v xml:space="preserve">0 | </v>
      </c>
      <c r="CL352" t="str">
        <v xml:space="preserve">0 | </v>
      </c>
      <c r="CM352" t="str">
        <v xml:space="preserve">0 | </v>
      </c>
      <c r="CN352" t="str">
        <v xml:space="preserve">0 | </v>
      </c>
      <c r="CO352" t="str">
        <v xml:space="preserve">0 | </v>
      </c>
      <c r="CP352" t="str">
        <v xml:space="preserve">0 | </v>
      </c>
      <c r="CQ352" t="str">
        <v xml:space="preserve">0 | </v>
      </c>
      <c r="CR352" t="str">
        <v xml:space="preserve">0 | </v>
      </c>
      <c r="CS352" t="str">
        <v xml:space="preserve">0 | </v>
      </c>
      <c r="CT352" t="str">
        <v xml:space="preserve">0 | </v>
      </c>
      <c r="CU352" t="str">
        <v xml:space="preserve">0 | </v>
      </c>
      <c r="CV352" t="str">
        <v xml:space="preserve">0 | </v>
      </c>
      <c r="CW352" t="str">
        <v xml:space="preserve">0 | </v>
      </c>
      <c r="CX352" t="str">
        <v xml:space="preserve">0 | </v>
      </c>
      <c r="DQ352" cm="1">
        <f t="array" ref="DQ352:HM352">TRANSPOSE(_xlfn._xlws.SORT(_xlfn._xlws.FILTER(initialConditions[initial_conditions_level],initialConditions[experiment_ID]=A352)))</f>
        <v>0</v>
      </c>
      <c r="DR352">
        <v>0</v>
      </c>
      <c r="DS352">
        <v>0</v>
      </c>
      <c r="DT352">
        <v>0</v>
      </c>
      <c r="DU352">
        <v>0</v>
      </c>
      <c r="DV352">
        <v>0</v>
      </c>
      <c r="DW352">
        <v>0</v>
      </c>
      <c r="DX352">
        <v>0</v>
      </c>
      <c r="DY352">
        <v>0</v>
      </c>
      <c r="DZ352">
        <v>0</v>
      </c>
      <c r="EA352">
        <v>0</v>
      </c>
      <c r="EB352">
        <v>0</v>
      </c>
      <c r="EC352">
        <v>0</v>
      </c>
      <c r="ED352">
        <v>0</v>
      </c>
      <c r="EE352">
        <v>0</v>
      </c>
      <c r="EF352">
        <v>0</v>
      </c>
      <c r="EG352">
        <v>0</v>
      </c>
      <c r="EH352">
        <v>0</v>
      </c>
      <c r="EI352">
        <v>0</v>
      </c>
      <c r="EJ352">
        <v>0</v>
      </c>
      <c r="EK352">
        <v>0</v>
      </c>
      <c r="EL352">
        <v>0</v>
      </c>
      <c r="EM352">
        <v>0</v>
      </c>
      <c r="EN352">
        <v>0</v>
      </c>
      <c r="EO352">
        <v>0</v>
      </c>
      <c r="EP352">
        <v>0</v>
      </c>
      <c r="EQ352">
        <v>0</v>
      </c>
      <c r="ER352">
        <v>0</v>
      </c>
      <c r="ES352">
        <v>0</v>
      </c>
      <c r="ET352">
        <v>0</v>
      </c>
      <c r="EU352">
        <v>0</v>
      </c>
      <c r="EV352">
        <v>0</v>
      </c>
      <c r="EW352">
        <v>0</v>
      </c>
      <c r="EX352">
        <v>0</v>
      </c>
      <c r="EY352">
        <v>0</v>
      </c>
      <c r="EZ352">
        <v>0</v>
      </c>
      <c r="FA352">
        <v>0</v>
      </c>
      <c r="FB352">
        <v>0</v>
      </c>
      <c r="FC352">
        <v>0</v>
      </c>
      <c r="FD352">
        <v>0</v>
      </c>
      <c r="FE352">
        <v>0</v>
      </c>
      <c r="FF352">
        <v>0</v>
      </c>
      <c r="FG352">
        <v>0</v>
      </c>
      <c r="FH352">
        <v>0</v>
      </c>
      <c r="FI352">
        <v>0</v>
      </c>
      <c r="FJ352">
        <v>0</v>
      </c>
      <c r="FK352">
        <v>0</v>
      </c>
      <c r="FL352">
        <v>0</v>
      </c>
      <c r="FM352">
        <v>0</v>
      </c>
      <c r="FN352">
        <v>0</v>
      </c>
      <c r="FO352">
        <v>0</v>
      </c>
      <c r="FP352">
        <v>0</v>
      </c>
      <c r="FQ352">
        <v>0</v>
      </c>
      <c r="FR352">
        <v>0</v>
      </c>
      <c r="FS352">
        <v>0</v>
      </c>
      <c r="FT352">
        <v>0</v>
      </c>
      <c r="FU352">
        <v>0</v>
      </c>
      <c r="FV352">
        <v>0</v>
      </c>
      <c r="FW352">
        <v>0</v>
      </c>
      <c r="FX352">
        <v>0</v>
      </c>
      <c r="FY352">
        <v>0</v>
      </c>
      <c r="FZ352">
        <v>0</v>
      </c>
      <c r="GA352">
        <v>0</v>
      </c>
      <c r="GB352">
        <v>0</v>
      </c>
      <c r="GC352">
        <v>0</v>
      </c>
      <c r="GD352">
        <v>0</v>
      </c>
      <c r="GE352">
        <v>0</v>
      </c>
      <c r="GF352">
        <v>0</v>
      </c>
      <c r="GG352">
        <v>0</v>
      </c>
      <c r="GH352">
        <v>0</v>
      </c>
      <c r="GI352">
        <v>0</v>
      </c>
      <c r="GJ352">
        <v>0</v>
      </c>
      <c r="GK352">
        <v>0</v>
      </c>
      <c r="GL352">
        <v>0</v>
      </c>
      <c r="GM352">
        <v>0</v>
      </c>
      <c r="GN352">
        <v>0</v>
      </c>
      <c r="GO352">
        <v>0</v>
      </c>
      <c r="GP352">
        <v>0</v>
      </c>
      <c r="GQ352">
        <v>0</v>
      </c>
      <c r="GR352">
        <v>0</v>
      </c>
      <c r="GS352">
        <v>0</v>
      </c>
      <c r="GT352">
        <v>0</v>
      </c>
      <c r="GU352">
        <v>0</v>
      </c>
      <c r="GV352">
        <v>0</v>
      </c>
      <c r="GW352">
        <v>0</v>
      </c>
      <c r="GX352">
        <v>0</v>
      </c>
      <c r="GY352">
        <v>0</v>
      </c>
      <c r="GZ352">
        <v>0</v>
      </c>
      <c r="HA352">
        <v>0</v>
      </c>
      <c r="HB352">
        <v>0</v>
      </c>
      <c r="HC352">
        <v>0</v>
      </c>
      <c r="HD352">
        <v>0</v>
      </c>
      <c r="HE352">
        <v>0</v>
      </c>
      <c r="HF352">
        <v>0</v>
      </c>
      <c r="HG352">
        <v>0</v>
      </c>
      <c r="HH352">
        <v>0</v>
      </c>
      <c r="HI352">
        <v>0</v>
      </c>
      <c r="HJ352">
        <v>0</v>
      </c>
      <c r="HK352">
        <v>0</v>
      </c>
      <c r="HL352">
        <v>0</v>
      </c>
      <c r="HM352" t="str">
        <v/>
      </c>
    </row>
    <row r="353" spans="2:221" x14ac:dyDescent="0.35">
      <c r="B353" t="str" cm="1">
        <f t="array" ref="B353:CX353">TRANSPOSE(_xlfn._xlws.SORT(_xlfn._xlws.FILTER(initialConditions[initial_conditions_level]&amp;" | "&amp;initialConditions[initial_conditions_name],initialConditions[experiment_ID]=A353)))</f>
        <v xml:space="preserve"> | </v>
      </c>
      <c r="C353" t="str">
        <v xml:space="preserve">0 | </v>
      </c>
      <c r="D353" t="str">
        <v xml:space="preserve">0 | </v>
      </c>
      <c r="E353" t="str">
        <v xml:space="preserve">0 | </v>
      </c>
      <c r="F353" t="str">
        <v xml:space="preserve">0 | </v>
      </c>
      <c r="G353" t="str">
        <v xml:space="preserve">0 | </v>
      </c>
      <c r="H353" t="str">
        <v xml:space="preserve">0 | </v>
      </c>
      <c r="I353" t="str">
        <v xml:space="preserve">0 | </v>
      </c>
      <c r="J353" t="str">
        <v xml:space="preserve">0 | </v>
      </c>
      <c r="K353" t="str">
        <v xml:space="preserve">0 | </v>
      </c>
      <c r="L353" t="str">
        <v xml:space="preserve">0 | </v>
      </c>
      <c r="M353" t="str">
        <v xml:space="preserve">0 | </v>
      </c>
      <c r="N353" t="str">
        <v xml:space="preserve">0 | </v>
      </c>
      <c r="O353" t="str">
        <v xml:space="preserve">0 | </v>
      </c>
      <c r="P353" t="str">
        <v xml:space="preserve">0 | </v>
      </c>
      <c r="Q353" t="str">
        <v xml:space="preserve">0 | </v>
      </c>
      <c r="R353" t="str">
        <v xml:space="preserve">0 | </v>
      </c>
      <c r="S353" t="str">
        <v xml:space="preserve">0 | </v>
      </c>
      <c r="T353" t="str">
        <v xml:space="preserve">0 | </v>
      </c>
      <c r="U353" t="str">
        <v xml:space="preserve">0 | </v>
      </c>
      <c r="V353" t="str">
        <v xml:space="preserve">0 | </v>
      </c>
      <c r="W353" t="str">
        <v xml:space="preserve">0 | </v>
      </c>
      <c r="X353" t="str">
        <v xml:space="preserve">0 | </v>
      </c>
      <c r="Y353" t="str">
        <v xml:space="preserve">0 | </v>
      </c>
      <c r="Z353" t="str">
        <v xml:space="preserve">0 | </v>
      </c>
      <c r="AA353" t="str">
        <v xml:space="preserve">0 | </v>
      </c>
      <c r="AB353" t="str">
        <v xml:space="preserve">0 | </v>
      </c>
      <c r="AC353" t="str">
        <v xml:space="preserve">0 | </v>
      </c>
      <c r="AD353" t="str">
        <v xml:space="preserve">0 | </v>
      </c>
      <c r="AE353" t="str">
        <v xml:space="preserve">0 | </v>
      </c>
      <c r="AF353" t="str">
        <v xml:space="preserve">0 | </v>
      </c>
      <c r="AG353" t="str">
        <v xml:space="preserve">0 | </v>
      </c>
      <c r="AH353" t="str">
        <v xml:space="preserve">0 | </v>
      </c>
      <c r="AI353" t="str">
        <v xml:space="preserve">0 | </v>
      </c>
      <c r="AJ353" t="str">
        <v xml:space="preserve">0 | </v>
      </c>
      <c r="AK353" t="str">
        <v xml:space="preserve">0 | </v>
      </c>
      <c r="AL353" t="str">
        <v xml:space="preserve">0 | </v>
      </c>
      <c r="AM353" t="str">
        <v xml:space="preserve">0 | </v>
      </c>
      <c r="AN353" t="str">
        <v xml:space="preserve">0 | </v>
      </c>
      <c r="AO353" t="str">
        <v xml:space="preserve">0 | </v>
      </c>
      <c r="AP353" t="str">
        <v xml:space="preserve">0 | </v>
      </c>
      <c r="AQ353" t="str">
        <v xml:space="preserve">0 | </v>
      </c>
      <c r="AR353" t="str">
        <v xml:space="preserve">0 | </v>
      </c>
      <c r="AS353" t="str">
        <v xml:space="preserve">0 | </v>
      </c>
      <c r="AT353" t="str">
        <v xml:space="preserve">0 | </v>
      </c>
      <c r="AU353" t="str">
        <v xml:space="preserve">0 | </v>
      </c>
      <c r="AV353" t="str">
        <v xml:space="preserve">0 | </v>
      </c>
      <c r="AW353" t="str">
        <v xml:space="preserve">0 | </v>
      </c>
      <c r="AX353" t="str">
        <v xml:space="preserve">0 | </v>
      </c>
      <c r="AY353" t="str">
        <v xml:space="preserve">0 | </v>
      </c>
      <c r="AZ353" t="str">
        <v xml:space="preserve">0 | </v>
      </c>
      <c r="BA353" t="str">
        <v xml:space="preserve">0 | </v>
      </c>
      <c r="BB353" t="str">
        <v xml:space="preserve">0 | </v>
      </c>
      <c r="BC353" t="str">
        <v xml:space="preserve">0 | </v>
      </c>
      <c r="BD353" t="str">
        <v xml:space="preserve">0 | </v>
      </c>
      <c r="BE353" t="str">
        <v xml:space="preserve">0 | </v>
      </c>
      <c r="BF353" t="str">
        <v xml:space="preserve">0 | </v>
      </c>
      <c r="BG353" t="str">
        <v xml:space="preserve">0 | </v>
      </c>
      <c r="BH353" t="str">
        <v xml:space="preserve">0 | </v>
      </c>
      <c r="BI353" t="str">
        <v xml:space="preserve">0 | </v>
      </c>
      <c r="BJ353" t="str">
        <v xml:space="preserve">0 | </v>
      </c>
      <c r="BK353" t="str">
        <v xml:space="preserve">0 | </v>
      </c>
      <c r="BL353" t="str">
        <v xml:space="preserve">0 | </v>
      </c>
      <c r="BM353" t="str">
        <v xml:space="preserve">0 | </v>
      </c>
      <c r="BN353" t="str">
        <v xml:space="preserve">0 | </v>
      </c>
      <c r="BO353" t="str">
        <v xml:space="preserve">0 | </v>
      </c>
      <c r="BP353" t="str">
        <v xml:space="preserve">0 | </v>
      </c>
      <c r="BQ353" t="str">
        <v xml:space="preserve">0 | </v>
      </c>
      <c r="BR353" t="str">
        <v xml:space="preserve">0 | </v>
      </c>
      <c r="BS353" t="str">
        <v xml:space="preserve">0 | </v>
      </c>
      <c r="BT353" t="str">
        <v xml:space="preserve">0 | </v>
      </c>
      <c r="BU353" t="str">
        <v xml:space="preserve">0 | </v>
      </c>
      <c r="BV353" t="str">
        <v xml:space="preserve">0 | </v>
      </c>
      <c r="BW353" t="str">
        <v xml:space="preserve">0 | </v>
      </c>
      <c r="BX353" t="str">
        <v xml:space="preserve">0 | </v>
      </c>
      <c r="BY353" t="str">
        <v xml:space="preserve">0 | </v>
      </c>
      <c r="BZ353" t="str">
        <v xml:space="preserve">0 | </v>
      </c>
      <c r="CA353" t="str">
        <v xml:space="preserve">0 | </v>
      </c>
      <c r="CB353" t="str">
        <v xml:space="preserve">0 | </v>
      </c>
      <c r="CC353" t="str">
        <v xml:space="preserve">0 | </v>
      </c>
      <c r="CD353" t="str">
        <v xml:space="preserve">0 | </v>
      </c>
      <c r="CE353" t="str">
        <v xml:space="preserve">0 | </v>
      </c>
      <c r="CF353" t="str">
        <v xml:space="preserve">0 | </v>
      </c>
      <c r="CG353" t="str">
        <v xml:space="preserve">0 | </v>
      </c>
      <c r="CH353" t="str">
        <v xml:space="preserve">0 | </v>
      </c>
      <c r="CI353" t="str">
        <v xml:space="preserve">0 | </v>
      </c>
      <c r="CJ353" t="str">
        <v xml:space="preserve">0 | </v>
      </c>
      <c r="CK353" t="str">
        <v xml:space="preserve">0 | </v>
      </c>
      <c r="CL353" t="str">
        <v xml:space="preserve">0 | </v>
      </c>
      <c r="CM353" t="str">
        <v xml:space="preserve">0 | </v>
      </c>
      <c r="CN353" t="str">
        <v xml:space="preserve">0 | </v>
      </c>
      <c r="CO353" t="str">
        <v xml:space="preserve">0 | </v>
      </c>
      <c r="CP353" t="str">
        <v xml:space="preserve">0 | </v>
      </c>
      <c r="CQ353" t="str">
        <v xml:space="preserve">0 | </v>
      </c>
      <c r="CR353" t="str">
        <v xml:space="preserve">0 | </v>
      </c>
      <c r="CS353" t="str">
        <v xml:space="preserve">0 | </v>
      </c>
      <c r="CT353" t="str">
        <v xml:space="preserve">0 | </v>
      </c>
      <c r="CU353" t="str">
        <v xml:space="preserve">0 | </v>
      </c>
      <c r="CV353" t="str">
        <v xml:space="preserve">0 | </v>
      </c>
      <c r="CW353" t="str">
        <v xml:space="preserve">0 | </v>
      </c>
      <c r="CX353" t="str">
        <v xml:space="preserve">0 | </v>
      </c>
      <c r="DQ353" cm="1">
        <f t="array" ref="DQ353:HM353">TRANSPOSE(_xlfn._xlws.SORT(_xlfn._xlws.FILTER(initialConditions[initial_conditions_level],initialConditions[experiment_ID]=A353)))</f>
        <v>0</v>
      </c>
      <c r="DR353">
        <v>0</v>
      </c>
      <c r="DS353">
        <v>0</v>
      </c>
      <c r="DT353">
        <v>0</v>
      </c>
      <c r="DU353">
        <v>0</v>
      </c>
      <c r="DV353">
        <v>0</v>
      </c>
      <c r="DW353">
        <v>0</v>
      </c>
      <c r="DX353">
        <v>0</v>
      </c>
      <c r="DY353">
        <v>0</v>
      </c>
      <c r="DZ353">
        <v>0</v>
      </c>
      <c r="EA353">
        <v>0</v>
      </c>
      <c r="EB353">
        <v>0</v>
      </c>
      <c r="EC353">
        <v>0</v>
      </c>
      <c r="ED353">
        <v>0</v>
      </c>
      <c r="EE353">
        <v>0</v>
      </c>
      <c r="EF353">
        <v>0</v>
      </c>
      <c r="EG353">
        <v>0</v>
      </c>
      <c r="EH353">
        <v>0</v>
      </c>
      <c r="EI353">
        <v>0</v>
      </c>
      <c r="EJ353">
        <v>0</v>
      </c>
      <c r="EK353">
        <v>0</v>
      </c>
      <c r="EL353">
        <v>0</v>
      </c>
      <c r="EM353">
        <v>0</v>
      </c>
      <c r="EN353">
        <v>0</v>
      </c>
      <c r="EO353">
        <v>0</v>
      </c>
      <c r="EP353">
        <v>0</v>
      </c>
      <c r="EQ353">
        <v>0</v>
      </c>
      <c r="ER353">
        <v>0</v>
      </c>
      <c r="ES353">
        <v>0</v>
      </c>
      <c r="ET353">
        <v>0</v>
      </c>
      <c r="EU353">
        <v>0</v>
      </c>
      <c r="EV353">
        <v>0</v>
      </c>
      <c r="EW353">
        <v>0</v>
      </c>
      <c r="EX353">
        <v>0</v>
      </c>
      <c r="EY353">
        <v>0</v>
      </c>
      <c r="EZ353">
        <v>0</v>
      </c>
      <c r="FA353">
        <v>0</v>
      </c>
      <c r="FB353">
        <v>0</v>
      </c>
      <c r="FC353">
        <v>0</v>
      </c>
      <c r="FD353">
        <v>0</v>
      </c>
      <c r="FE353">
        <v>0</v>
      </c>
      <c r="FF353">
        <v>0</v>
      </c>
      <c r="FG353">
        <v>0</v>
      </c>
      <c r="FH353">
        <v>0</v>
      </c>
      <c r="FI353">
        <v>0</v>
      </c>
      <c r="FJ353">
        <v>0</v>
      </c>
      <c r="FK353">
        <v>0</v>
      </c>
      <c r="FL353">
        <v>0</v>
      </c>
      <c r="FM353">
        <v>0</v>
      </c>
      <c r="FN353">
        <v>0</v>
      </c>
      <c r="FO353">
        <v>0</v>
      </c>
      <c r="FP353">
        <v>0</v>
      </c>
      <c r="FQ353">
        <v>0</v>
      </c>
      <c r="FR353">
        <v>0</v>
      </c>
      <c r="FS353">
        <v>0</v>
      </c>
      <c r="FT353">
        <v>0</v>
      </c>
      <c r="FU353">
        <v>0</v>
      </c>
      <c r="FV353">
        <v>0</v>
      </c>
      <c r="FW353">
        <v>0</v>
      </c>
      <c r="FX353">
        <v>0</v>
      </c>
      <c r="FY353">
        <v>0</v>
      </c>
      <c r="FZ353">
        <v>0</v>
      </c>
      <c r="GA353">
        <v>0</v>
      </c>
      <c r="GB353">
        <v>0</v>
      </c>
      <c r="GC353">
        <v>0</v>
      </c>
      <c r="GD353">
        <v>0</v>
      </c>
      <c r="GE353">
        <v>0</v>
      </c>
      <c r="GF353">
        <v>0</v>
      </c>
      <c r="GG353">
        <v>0</v>
      </c>
      <c r="GH353">
        <v>0</v>
      </c>
      <c r="GI353">
        <v>0</v>
      </c>
      <c r="GJ353">
        <v>0</v>
      </c>
      <c r="GK353">
        <v>0</v>
      </c>
      <c r="GL353">
        <v>0</v>
      </c>
      <c r="GM353">
        <v>0</v>
      </c>
      <c r="GN353">
        <v>0</v>
      </c>
      <c r="GO353">
        <v>0</v>
      </c>
      <c r="GP353">
        <v>0</v>
      </c>
      <c r="GQ353">
        <v>0</v>
      </c>
      <c r="GR353">
        <v>0</v>
      </c>
      <c r="GS353">
        <v>0</v>
      </c>
      <c r="GT353">
        <v>0</v>
      </c>
      <c r="GU353">
        <v>0</v>
      </c>
      <c r="GV353">
        <v>0</v>
      </c>
      <c r="GW353">
        <v>0</v>
      </c>
      <c r="GX353">
        <v>0</v>
      </c>
      <c r="GY353">
        <v>0</v>
      </c>
      <c r="GZ353">
        <v>0</v>
      </c>
      <c r="HA353">
        <v>0</v>
      </c>
      <c r="HB353">
        <v>0</v>
      </c>
      <c r="HC353">
        <v>0</v>
      </c>
      <c r="HD353">
        <v>0</v>
      </c>
      <c r="HE353">
        <v>0</v>
      </c>
      <c r="HF353">
        <v>0</v>
      </c>
      <c r="HG353">
        <v>0</v>
      </c>
      <c r="HH353">
        <v>0</v>
      </c>
      <c r="HI353">
        <v>0</v>
      </c>
      <c r="HJ353">
        <v>0</v>
      </c>
      <c r="HK353">
        <v>0</v>
      </c>
      <c r="HL353">
        <v>0</v>
      </c>
      <c r="HM353" t="str">
        <v/>
      </c>
    </row>
    <row r="354" spans="2:221" x14ac:dyDescent="0.35">
      <c r="B354" t="str" cm="1">
        <f t="array" ref="B354:CX354">TRANSPOSE(_xlfn._xlws.SORT(_xlfn._xlws.FILTER(initialConditions[initial_conditions_level]&amp;" | "&amp;initialConditions[initial_conditions_name],initialConditions[experiment_ID]=A354)))</f>
        <v xml:space="preserve"> | </v>
      </c>
      <c r="C354" t="str">
        <v xml:space="preserve">0 | </v>
      </c>
      <c r="D354" t="str">
        <v xml:space="preserve">0 | </v>
      </c>
      <c r="E354" t="str">
        <v xml:space="preserve">0 | </v>
      </c>
      <c r="F354" t="str">
        <v xml:space="preserve">0 | </v>
      </c>
      <c r="G354" t="str">
        <v xml:space="preserve">0 | </v>
      </c>
      <c r="H354" t="str">
        <v xml:space="preserve">0 | </v>
      </c>
      <c r="I354" t="str">
        <v xml:space="preserve">0 | </v>
      </c>
      <c r="J354" t="str">
        <v xml:space="preserve">0 | </v>
      </c>
      <c r="K354" t="str">
        <v xml:space="preserve">0 | </v>
      </c>
      <c r="L354" t="str">
        <v xml:space="preserve">0 | </v>
      </c>
      <c r="M354" t="str">
        <v xml:space="preserve">0 | </v>
      </c>
      <c r="N354" t="str">
        <v xml:space="preserve">0 | </v>
      </c>
      <c r="O354" t="str">
        <v xml:space="preserve">0 | </v>
      </c>
      <c r="P354" t="str">
        <v xml:space="preserve">0 | </v>
      </c>
      <c r="Q354" t="str">
        <v xml:space="preserve">0 | </v>
      </c>
      <c r="R354" t="str">
        <v xml:space="preserve">0 | </v>
      </c>
      <c r="S354" t="str">
        <v xml:space="preserve">0 | </v>
      </c>
      <c r="T354" t="str">
        <v xml:space="preserve">0 | </v>
      </c>
      <c r="U354" t="str">
        <v xml:space="preserve">0 | </v>
      </c>
      <c r="V354" t="str">
        <v xml:space="preserve">0 | </v>
      </c>
      <c r="W354" t="str">
        <v xml:space="preserve">0 | </v>
      </c>
      <c r="X354" t="str">
        <v xml:space="preserve">0 | </v>
      </c>
      <c r="Y354" t="str">
        <v xml:space="preserve">0 | </v>
      </c>
      <c r="Z354" t="str">
        <v xml:space="preserve">0 | </v>
      </c>
      <c r="AA354" t="str">
        <v xml:space="preserve">0 | </v>
      </c>
      <c r="AB354" t="str">
        <v xml:space="preserve">0 | </v>
      </c>
      <c r="AC354" t="str">
        <v xml:space="preserve">0 | </v>
      </c>
      <c r="AD354" t="str">
        <v xml:space="preserve">0 | </v>
      </c>
      <c r="AE354" t="str">
        <v xml:space="preserve">0 | </v>
      </c>
      <c r="AF354" t="str">
        <v xml:space="preserve">0 | </v>
      </c>
      <c r="AG354" t="str">
        <v xml:space="preserve">0 | </v>
      </c>
      <c r="AH354" t="str">
        <v xml:space="preserve">0 | </v>
      </c>
      <c r="AI354" t="str">
        <v xml:space="preserve">0 | </v>
      </c>
      <c r="AJ354" t="str">
        <v xml:space="preserve">0 | </v>
      </c>
      <c r="AK354" t="str">
        <v xml:space="preserve">0 | </v>
      </c>
      <c r="AL354" t="str">
        <v xml:space="preserve">0 | </v>
      </c>
      <c r="AM354" t="str">
        <v xml:space="preserve">0 | </v>
      </c>
      <c r="AN354" t="str">
        <v xml:space="preserve">0 | </v>
      </c>
      <c r="AO354" t="str">
        <v xml:space="preserve">0 | </v>
      </c>
      <c r="AP354" t="str">
        <v xml:space="preserve">0 | </v>
      </c>
      <c r="AQ354" t="str">
        <v xml:space="preserve">0 | </v>
      </c>
      <c r="AR354" t="str">
        <v xml:space="preserve">0 | </v>
      </c>
      <c r="AS354" t="str">
        <v xml:space="preserve">0 | </v>
      </c>
      <c r="AT354" t="str">
        <v xml:space="preserve">0 | </v>
      </c>
      <c r="AU354" t="str">
        <v xml:space="preserve">0 | </v>
      </c>
      <c r="AV354" t="str">
        <v xml:space="preserve">0 | </v>
      </c>
      <c r="AW354" t="str">
        <v xml:space="preserve">0 | </v>
      </c>
      <c r="AX354" t="str">
        <v xml:space="preserve">0 | </v>
      </c>
      <c r="AY354" t="str">
        <v xml:space="preserve">0 | </v>
      </c>
      <c r="AZ354" t="str">
        <v xml:space="preserve">0 | </v>
      </c>
      <c r="BA354" t="str">
        <v xml:space="preserve">0 | </v>
      </c>
      <c r="BB354" t="str">
        <v xml:space="preserve">0 | </v>
      </c>
      <c r="BC354" t="str">
        <v xml:space="preserve">0 | </v>
      </c>
      <c r="BD354" t="str">
        <v xml:space="preserve">0 | </v>
      </c>
      <c r="BE354" t="str">
        <v xml:space="preserve">0 | </v>
      </c>
      <c r="BF354" t="str">
        <v xml:space="preserve">0 | </v>
      </c>
      <c r="BG354" t="str">
        <v xml:space="preserve">0 | </v>
      </c>
      <c r="BH354" t="str">
        <v xml:space="preserve">0 | </v>
      </c>
      <c r="BI354" t="str">
        <v xml:space="preserve">0 | </v>
      </c>
      <c r="BJ354" t="str">
        <v xml:space="preserve">0 | </v>
      </c>
      <c r="BK354" t="str">
        <v xml:space="preserve">0 | </v>
      </c>
      <c r="BL354" t="str">
        <v xml:space="preserve">0 | </v>
      </c>
      <c r="BM354" t="str">
        <v xml:space="preserve">0 | </v>
      </c>
      <c r="BN354" t="str">
        <v xml:space="preserve">0 | </v>
      </c>
      <c r="BO354" t="str">
        <v xml:space="preserve">0 | </v>
      </c>
      <c r="BP354" t="str">
        <v xml:space="preserve">0 | </v>
      </c>
      <c r="BQ354" t="str">
        <v xml:space="preserve">0 | </v>
      </c>
      <c r="BR354" t="str">
        <v xml:space="preserve">0 | </v>
      </c>
      <c r="BS354" t="str">
        <v xml:space="preserve">0 | </v>
      </c>
      <c r="BT354" t="str">
        <v xml:space="preserve">0 | </v>
      </c>
      <c r="BU354" t="str">
        <v xml:space="preserve">0 | </v>
      </c>
      <c r="BV354" t="str">
        <v xml:space="preserve">0 | </v>
      </c>
      <c r="BW354" t="str">
        <v xml:space="preserve">0 | </v>
      </c>
      <c r="BX354" t="str">
        <v xml:space="preserve">0 | </v>
      </c>
      <c r="BY354" t="str">
        <v xml:space="preserve">0 | </v>
      </c>
      <c r="BZ354" t="str">
        <v xml:space="preserve">0 | </v>
      </c>
      <c r="CA354" t="str">
        <v xml:space="preserve">0 | </v>
      </c>
      <c r="CB354" t="str">
        <v xml:space="preserve">0 | </v>
      </c>
      <c r="CC354" t="str">
        <v xml:space="preserve">0 | </v>
      </c>
      <c r="CD354" t="str">
        <v xml:space="preserve">0 | </v>
      </c>
      <c r="CE354" t="str">
        <v xml:space="preserve">0 | </v>
      </c>
      <c r="CF354" t="str">
        <v xml:space="preserve">0 | </v>
      </c>
      <c r="CG354" t="str">
        <v xml:space="preserve">0 | </v>
      </c>
      <c r="CH354" t="str">
        <v xml:space="preserve">0 | </v>
      </c>
      <c r="CI354" t="str">
        <v xml:space="preserve">0 | </v>
      </c>
      <c r="CJ354" t="str">
        <v xml:space="preserve">0 | </v>
      </c>
      <c r="CK354" t="str">
        <v xml:space="preserve">0 | </v>
      </c>
      <c r="CL354" t="str">
        <v xml:space="preserve">0 | </v>
      </c>
      <c r="CM354" t="str">
        <v xml:space="preserve">0 | </v>
      </c>
      <c r="CN354" t="str">
        <v xml:space="preserve">0 | </v>
      </c>
      <c r="CO354" t="str">
        <v xml:space="preserve">0 | </v>
      </c>
      <c r="CP354" t="str">
        <v xml:space="preserve">0 | </v>
      </c>
      <c r="CQ354" t="str">
        <v xml:space="preserve">0 | </v>
      </c>
      <c r="CR354" t="str">
        <v xml:space="preserve">0 | </v>
      </c>
      <c r="CS354" t="str">
        <v xml:space="preserve">0 | </v>
      </c>
      <c r="CT354" t="str">
        <v xml:space="preserve">0 | </v>
      </c>
      <c r="CU354" t="str">
        <v xml:space="preserve">0 | </v>
      </c>
      <c r="CV354" t="str">
        <v xml:space="preserve">0 | </v>
      </c>
      <c r="CW354" t="str">
        <v xml:space="preserve">0 | </v>
      </c>
      <c r="CX354" t="str">
        <v xml:space="preserve">0 | </v>
      </c>
      <c r="DQ354" cm="1">
        <f t="array" ref="DQ354:HM354">TRANSPOSE(_xlfn._xlws.SORT(_xlfn._xlws.FILTER(initialConditions[initial_conditions_level],initialConditions[experiment_ID]=A354)))</f>
        <v>0</v>
      </c>
      <c r="DR354">
        <v>0</v>
      </c>
      <c r="DS354">
        <v>0</v>
      </c>
      <c r="DT354">
        <v>0</v>
      </c>
      <c r="DU354">
        <v>0</v>
      </c>
      <c r="DV354">
        <v>0</v>
      </c>
      <c r="DW354">
        <v>0</v>
      </c>
      <c r="DX354">
        <v>0</v>
      </c>
      <c r="DY354">
        <v>0</v>
      </c>
      <c r="DZ354">
        <v>0</v>
      </c>
      <c r="EA354">
        <v>0</v>
      </c>
      <c r="EB354">
        <v>0</v>
      </c>
      <c r="EC354">
        <v>0</v>
      </c>
      <c r="ED354">
        <v>0</v>
      </c>
      <c r="EE354">
        <v>0</v>
      </c>
      <c r="EF354">
        <v>0</v>
      </c>
      <c r="EG354">
        <v>0</v>
      </c>
      <c r="EH354">
        <v>0</v>
      </c>
      <c r="EI354">
        <v>0</v>
      </c>
      <c r="EJ354">
        <v>0</v>
      </c>
      <c r="EK354">
        <v>0</v>
      </c>
      <c r="EL354">
        <v>0</v>
      </c>
      <c r="EM354">
        <v>0</v>
      </c>
      <c r="EN354">
        <v>0</v>
      </c>
      <c r="EO354">
        <v>0</v>
      </c>
      <c r="EP354">
        <v>0</v>
      </c>
      <c r="EQ354">
        <v>0</v>
      </c>
      <c r="ER354">
        <v>0</v>
      </c>
      <c r="ES354">
        <v>0</v>
      </c>
      <c r="ET354">
        <v>0</v>
      </c>
      <c r="EU354">
        <v>0</v>
      </c>
      <c r="EV354">
        <v>0</v>
      </c>
      <c r="EW354">
        <v>0</v>
      </c>
      <c r="EX354">
        <v>0</v>
      </c>
      <c r="EY354">
        <v>0</v>
      </c>
      <c r="EZ354">
        <v>0</v>
      </c>
      <c r="FA354">
        <v>0</v>
      </c>
      <c r="FB354">
        <v>0</v>
      </c>
      <c r="FC354">
        <v>0</v>
      </c>
      <c r="FD354">
        <v>0</v>
      </c>
      <c r="FE354">
        <v>0</v>
      </c>
      <c r="FF354">
        <v>0</v>
      </c>
      <c r="FG354">
        <v>0</v>
      </c>
      <c r="FH354">
        <v>0</v>
      </c>
      <c r="FI354">
        <v>0</v>
      </c>
      <c r="FJ354">
        <v>0</v>
      </c>
      <c r="FK354">
        <v>0</v>
      </c>
      <c r="FL354">
        <v>0</v>
      </c>
      <c r="FM354">
        <v>0</v>
      </c>
      <c r="FN354">
        <v>0</v>
      </c>
      <c r="FO354">
        <v>0</v>
      </c>
      <c r="FP354">
        <v>0</v>
      </c>
      <c r="FQ354">
        <v>0</v>
      </c>
      <c r="FR354">
        <v>0</v>
      </c>
      <c r="FS354">
        <v>0</v>
      </c>
      <c r="FT354">
        <v>0</v>
      </c>
      <c r="FU354">
        <v>0</v>
      </c>
      <c r="FV354">
        <v>0</v>
      </c>
      <c r="FW354">
        <v>0</v>
      </c>
      <c r="FX354">
        <v>0</v>
      </c>
      <c r="FY354">
        <v>0</v>
      </c>
      <c r="FZ354">
        <v>0</v>
      </c>
      <c r="GA354">
        <v>0</v>
      </c>
      <c r="GB354">
        <v>0</v>
      </c>
      <c r="GC354">
        <v>0</v>
      </c>
      <c r="GD354">
        <v>0</v>
      </c>
      <c r="GE354">
        <v>0</v>
      </c>
      <c r="GF354">
        <v>0</v>
      </c>
      <c r="GG354">
        <v>0</v>
      </c>
      <c r="GH354">
        <v>0</v>
      </c>
      <c r="GI354">
        <v>0</v>
      </c>
      <c r="GJ354">
        <v>0</v>
      </c>
      <c r="GK354">
        <v>0</v>
      </c>
      <c r="GL354">
        <v>0</v>
      </c>
      <c r="GM354">
        <v>0</v>
      </c>
      <c r="GN354">
        <v>0</v>
      </c>
      <c r="GO354">
        <v>0</v>
      </c>
      <c r="GP354">
        <v>0</v>
      </c>
      <c r="GQ354">
        <v>0</v>
      </c>
      <c r="GR354">
        <v>0</v>
      </c>
      <c r="GS354">
        <v>0</v>
      </c>
      <c r="GT354">
        <v>0</v>
      </c>
      <c r="GU354">
        <v>0</v>
      </c>
      <c r="GV354">
        <v>0</v>
      </c>
      <c r="GW354">
        <v>0</v>
      </c>
      <c r="GX354">
        <v>0</v>
      </c>
      <c r="GY354">
        <v>0</v>
      </c>
      <c r="GZ354">
        <v>0</v>
      </c>
      <c r="HA354">
        <v>0</v>
      </c>
      <c r="HB354">
        <v>0</v>
      </c>
      <c r="HC354">
        <v>0</v>
      </c>
      <c r="HD354">
        <v>0</v>
      </c>
      <c r="HE354">
        <v>0</v>
      </c>
      <c r="HF354">
        <v>0</v>
      </c>
      <c r="HG354">
        <v>0</v>
      </c>
      <c r="HH354">
        <v>0</v>
      </c>
      <c r="HI354">
        <v>0</v>
      </c>
      <c r="HJ354">
        <v>0</v>
      </c>
      <c r="HK354">
        <v>0</v>
      </c>
      <c r="HL354">
        <v>0</v>
      </c>
      <c r="HM354" t="str">
        <v/>
      </c>
    </row>
    <row r="355" spans="2:221" x14ac:dyDescent="0.35">
      <c r="B355" t="str" cm="1">
        <f t="array" ref="B355:CX355">TRANSPOSE(_xlfn._xlws.SORT(_xlfn._xlws.FILTER(initialConditions[initial_conditions_level]&amp;" | "&amp;initialConditions[initial_conditions_name],initialConditions[experiment_ID]=A355)))</f>
        <v xml:space="preserve"> | </v>
      </c>
      <c r="C355" t="str">
        <v xml:space="preserve">0 | </v>
      </c>
      <c r="D355" t="str">
        <v xml:space="preserve">0 | </v>
      </c>
      <c r="E355" t="str">
        <v xml:space="preserve">0 | </v>
      </c>
      <c r="F355" t="str">
        <v xml:space="preserve">0 | </v>
      </c>
      <c r="G355" t="str">
        <v xml:space="preserve">0 | </v>
      </c>
      <c r="H355" t="str">
        <v xml:space="preserve">0 | </v>
      </c>
      <c r="I355" t="str">
        <v xml:space="preserve">0 | </v>
      </c>
      <c r="J355" t="str">
        <v xml:space="preserve">0 | </v>
      </c>
      <c r="K355" t="str">
        <v xml:space="preserve">0 | </v>
      </c>
      <c r="L355" t="str">
        <v xml:space="preserve">0 | </v>
      </c>
      <c r="M355" t="str">
        <v xml:space="preserve">0 | </v>
      </c>
      <c r="N355" t="str">
        <v xml:space="preserve">0 | </v>
      </c>
      <c r="O355" t="str">
        <v xml:space="preserve">0 | </v>
      </c>
      <c r="P355" t="str">
        <v xml:space="preserve">0 | </v>
      </c>
      <c r="Q355" t="str">
        <v xml:space="preserve">0 | </v>
      </c>
      <c r="R355" t="str">
        <v xml:space="preserve">0 | </v>
      </c>
      <c r="S355" t="str">
        <v xml:space="preserve">0 | </v>
      </c>
      <c r="T355" t="str">
        <v xml:space="preserve">0 | </v>
      </c>
      <c r="U355" t="str">
        <v xml:space="preserve">0 | </v>
      </c>
      <c r="V355" t="str">
        <v xml:space="preserve">0 | </v>
      </c>
      <c r="W355" t="str">
        <v xml:space="preserve">0 | </v>
      </c>
      <c r="X355" t="str">
        <v xml:space="preserve">0 | </v>
      </c>
      <c r="Y355" t="str">
        <v xml:space="preserve">0 | </v>
      </c>
      <c r="Z355" t="str">
        <v xml:space="preserve">0 | </v>
      </c>
      <c r="AA355" t="str">
        <v xml:space="preserve">0 | </v>
      </c>
      <c r="AB355" t="str">
        <v xml:space="preserve">0 | </v>
      </c>
      <c r="AC355" t="str">
        <v xml:space="preserve">0 | </v>
      </c>
      <c r="AD355" t="str">
        <v xml:space="preserve">0 | </v>
      </c>
      <c r="AE355" t="str">
        <v xml:space="preserve">0 | </v>
      </c>
      <c r="AF355" t="str">
        <v xml:space="preserve">0 | </v>
      </c>
      <c r="AG355" t="str">
        <v xml:space="preserve">0 | </v>
      </c>
      <c r="AH355" t="str">
        <v xml:space="preserve">0 | </v>
      </c>
      <c r="AI355" t="str">
        <v xml:space="preserve">0 | </v>
      </c>
      <c r="AJ355" t="str">
        <v xml:space="preserve">0 | </v>
      </c>
      <c r="AK355" t="str">
        <v xml:space="preserve">0 | </v>
      </c>
      <c r="AL355" t="str">
        <v xml:space="preserve">0 | </v>
      </c>
      <c r="AM355" t="str">
        <v xml:space="preserve">0 | </v>
      </c>
      <c r="AN355" t="str">
        <v xml:space="preserve">0 | </v>
      </c>
      <c r="AO355" t="str">
        <v xml:space="preserve">0 | </v>
      </c>
      <c r="AP355" t="str">
        <v xml:space="preserve">0 | </v>
      </c>
      <c r="AQ355" t="str">
        <v xml:space="preserve">0 | </v>
      </c>
      <c r="AR355" t="str">
        <v xml:space="preserve">0 | </v>
      </c>
      <c r="AS355" t="str">
        <v xml:space="preserve">0 | </v>
      </c>
      <c r="AT355" t="str">
        <v xml:space="preserve">0 | </v>
      </c>
      <c r="AU355" t="str">
        <v xml:space="preserve">0 | </v>
      </c>
      <c r="AV355" t="str">
        <v xml:space="preserve">0 | </v>
      </c>
      <c r="AW355" t="str">
        <v xml:space="preserve">0 | </v>
      </c>
      <c r="AX355" t="str">
        <v xml:space="preserve">0 | </v>
      </c>
      <c r="AY355" t="str">
        <v xml:space="preserve">0 | </v>
      </c>
      <c r="AZ355" t="str">
        <v xml:space="preserve">0 | </v>
      </c>
      <c r="BA355" t="str">
        <v xml:space="preserve">0 | </v>
      </c>
      <c r="BB355" t="str">
        <v xml:space="preserve">0 | </v>
      </c>
      <c r="BC355" t="str">
        <v xml:space="preserve">0 | </v>
      </c>
      <c r="BD355" t="str">
        <v xml:space="preserve">0 | </v>
      </c>
      <c r="BE355" t="str">
        <v xml:space="preserve">0 | </v>
      </c>
      <c r="BF355" t="str">
        <v xml:space="preserve">0 | </v>
      </c>
      <c r="BG355" t="str">
        <v xml:space="preserve">0 | </v>
      </c>
      <c r="BH355" t="str">
        <v xml:space="preserve">0 | </v>
      </c>
      <c r="BI355" t="str">
        <v xml:space="preserve">0 | </v>
      </c>
      <c r="BJ355" t="str">
        <v xml:space="preserve">0 | </v>
      </c>
      <c r="BK355" t="str">
        <v xml:space="preserve">0 | </v>
      </c>
      <c r="BL355" t="str">
        <v xml:space="preserve">0 | </v>
      </c>
      <c r="BM355" t="str">
        <v xml:space="preserve">0 | </v>
      </c>
      <c r="BN355" t="str">
        <v xml:space="preserve">0 | </v>
      </c>
      <c r="BO355" t="str">
        <v xml:space="preserve">0 | </v>
      </c>
      <c r="BP355" t="str">
        <v xml:space="preserve">0 | </v>
      </c>
      <c r="BQ355" t="str">
        <v xml:space="preserve">0 | </v>
      </c>
      <c r="BR355" t="str">
        <v xml:space="preserve">0 | </v>
      </c>
      <c r="BS355" t="str">
        <v xml:space="preserve">0 | </v>
      </c>
      <c r="BT355" t="str">
        <v xml:space="preserve">0 | </v>
      </c>
      <c r="BU355" t="str">
        <v xml:space="preserve">0 | </v>
      </c>
      <c r="BV355" t="str">
        <v xml:space="preserve">0 | </v>
      </c>
      <c r="BW355" t="str">
        <v xml:space="preserve">0 | </v>
      </c>
      <c r="BX355" t="str">
        <v xml:space="preserve">0 | </v>
      </c>
      <c r="BY355" t="str">
        <v xml:space="preserve">0 | </v>
      </c>
      <c r="BZ355" t="str">
        <v xml:space="preserve">0 | </v>
      </c>
      <c r="CA355" t="str">
        <v xml:space="preserve">0 | </v>
      </c>
      <c r="CB355" t="str">
        <v xml:space="preserve">0 | </v>
      </c>
      <c r="CC355" t="str">
        <v xml:space="preserve">0 | </v>
      </c>
      <c r="CD355" t="str">
        <v xml:space="preserve">0 | </v>
      </c>
      <c r="CE355" t="str">
        <v xml:space="preserve">0 | </v>
      </c>
      <c r="CF355" t="str">
        <v xml:space="preserve">0 | </v>
      </c>
      <c r="CG355" t="str">
        <v xml:space="preserve">0 | </v>
      </c>
      <c r="CH355" t="str">
        <v xml:space="preserve">0 | </v>
      </c>
      <c r="CI355" t="str">
        <v xml:space="preserve">0 | </v>
      </c>
      <c r="CJ355" t="str">
        <v xml:space="preserve">0 | </v>
      </c>
      <c r="CK355" t="str">
        <v xml:space="preserve">0 | </v>
      </c>
      <c r="CL355" t="str">
        <v xml:space="preserve">0 | </v>
      </c>
      <c r="CM355" t="str">
        <v xml:space="preserve">0 | </v>
      </c>
      <c r="CN355" t="str">
        <v xml:space="preserve">0 | </v>
      </c>
      <c r="CO355" t="str">
        <v xml:space="preserve">0 | </v>
      </c>
      <c r="CP355" t="str">
        <v xml:space="preserve">0 | </v>
      </c>
      <c r="CQ355" t="str">
        <v xml:space="preserve">0 | </v>
      </c>
      <c r="CR355" t="str">
        <v xml:space="preserve">0 | </v>
      </c>
      <c r="CS355" t="str">
        <v xml:space="preserve">0 | </v>
      </c>
      <c r="CT355" t="str">
        <v xml:space="preserve">0 | </v>
      </c>
      <c r="CU355" t="str">
        <v xml:space="preserve">0 | </v>
      </c>
      <c r="CV355" t="str">
        <v xml:space="preserve">0 | </v>
      </c>
      <c r="CW355" t="str">
        <v xml:space="preserve">0 | </v>
      </c>
      <c r="CX355" t="str">
        <v xml:space="preserve">0 | </v>
      </c>
      <c r="DQ355" cm="1">
        <f t="array" ref="DQ355:HM355">TRANSPOSE(_xlfn._xlws.SORT(_xlfn._xlws.FILTER(initialConditions[initial_conditions_level],initialConditions[experiment_ID]=A355)))</f>
        <v>0</v>
      </c>
      <c r="DR355">
        <v>0</v>
      </c>
      <c r="DS355">
        <v>0</v>
      </c>
      <c r="DT355">
        <v>0</v>
      </c>
      <c r="DU355">
        <v>0</v>
      </c>
      <c r="DV355">
        <v>0</v>
      </c>
      <c r="DW355">
        <v>0</v>
      </c>
      <c r="DX355">
        <v>0</v>
      </c>
      <c r="DY355">
        <v>0</v>
      </c>
      <c r="DZ355">
        <v>0</v>
      </c>
      <c r="EA355">
        <v>0</v>
      </c>
      <c r="EB355">
        <v>0</v>
      </c>
      <c r="EC355">
        <v>0</v>
      </c>
      <c r="ED355">
        <v>0</v>
      </c>
      <c r="EE355">
        <v>0</v>
      </c>
      <c r="EF355">
        <v>0</v>
      </c>
      <c r="EG355">
        <v>0</v>
      </c>
      <c r="EH355">
        <v>0</v>
      </c>
      <c r="EI355">
        <v>0</v>
      </c>
      <c r="EJ355">
        <v>0</v>
      </c>
      <c r="EK355">
        <v>0</v>
      </c>
      <c r="EL355">
        <v>0</v>
      </c>
      <c r="EM355">
        <v>0</v>
      </c>
      <c r="EN355">
        <v>0</v>
      </c>
      <c r="EO355">
        <v>0</v>
      </c>
      <c r="EP355">
        <v>0</v>
      </c>
      <c r="EQ355">
        <v>0</v>
      </c>
      <c r="ER355">
        <v>0</v>
      </c>
      <c r="ES355">
        <v>0</v>
      </c>
      <c r="ET355">
        <v>0</v>
      </c>
      <c r="EU355">
        <v>0</v>
      </c>
      <c r="EV355">
        <v>0</v>
      </c>
      <c r="EW355">
        <v>0</v>
      </c>
      <c r="EX355">
        <v>0</v>
      </c>
      <c r="EY355">
        <v>0</v>
      </c>
      <c r="EZ355">
        <v>0</v>
      </c>
      <c r="FA355">
        <v>0</v>
      </c>
      <c r="FB355">
        <v>0</v>
      </c>
      <c r="FC355">
        <v>0</v>
      </c>
      <c r="FD355">
        <v>0</v>
      </c>
      <c r="FE355">
        <v>0</v>
      </c>
      <c r="FF355">
        <v>0</v>
      </c>
      <c r="FG355">
        <v>0</v>
      </c>
      <c r="FH355">
        <v>0</v>
      </c>
      <c r="FI355">
        <v>0</v>
      </c>
      <c r="FJ355">
        <v>0</v>
      </c>
      <c r="FK355">
        <v>0</v>
      </c>
      <c r="FL355">
        <v>0</v>
      </c>
      <c r="FM355">
        <v>0</v>
      </c>
      <c r="FN355">
        <v>0</v>
      </c>
      <c r="FO355">
        <v>0</v>
      </c>
      <c r="FP355">
        <v>0</v>
      </c>
      <c r="FQ355">
        <v>0</v>
      </c>
      <c r="FR355">
        <v>0</v>
      </c>
      <c r="FS355">
        <v>0</v>
      </c>
      <c r="FT355">
        <v>0</v>
      </c>
      <c r="FU355">
        <v>0</v>
      </c>
      <c r="FV355">
        <v>0</v>
      </c>
      <c r="FW355">
        <v>0</v>
      </c>
      <c r="FX355">
        <v>0</v>
      </c>
      <c r="FY355">
        <v>0</v>
      </c>
      <c r="FZ355">
        <v>0</v>
      </c>
      <c r="GA355">
        <v>0</v>
      </c>
      <c r="GB355">
        <v>0</v>
      </c>
      <c r="GC355">
        <v>0</v>
      </c>
      <c r="GD355">
        <v>0</v>
      </c>
      <c r="GE355">
        <v>0</v>
      </c>
      <c r="GF355">
        <v>0</v>
      </c>
      <c r="GG355">
        <v>0</v>
      </c>
      <c r="GH355">
        <v>0</v>
      </c>
      <c r="GI355">
        <v>0</v>
      </c>
      <c r="GJ355">
        <v>0</v>
      </c>
      <c r="GK355">
        <v>0</v>
      </c>
      <c r="GL355">
        <v>0</v>
      </c>
      <c r="GM355">
        <v>0</v>
      </c>
      <c r="GN355">
        <v>0</v>
      </c>
      <c r="GO355">
        <v>0</v>
      </c>
      <c r="GP355">
        <v>0</v>
      </c>
      <c r="GQ355">
        <v>0</v>
      </c>
      <c r="GR355">
        <v>0</v>
      </c>
      <c r="GS355">
        <v>0</v>
      </c>
      <c r="GT355">
        <v>0</v>
      </c>
      <c r="GU355">
        <v>0</v>
      </c>
      <c r="GV355">
        <v>0</v>
      </c>
      <c r="GW355">
        <v>0</v>
      </c>
      <c r="GX355">
        <v>0</v>
      </c>
      <c r="GY355">
        <v>0</v>
      </c>
      <c r="GZ355">
        <v>0</v>
      </c>
      <c r="HA355">
        <v>0</v>
      </c>
      <c r="HB355">
        <v>0</v>
      </c>
      <c r="HC355">
        <v>0</v>
      </c>
      <c r="HD355">
        <v>0</v>
      </c>
      <c r="HE355">
        <v>0</v>
      </c>
      <c r="HF355">
        <v>0</v>
      </c>
      <c r="HG355">
        <v>0</v>
      </c>
      <c r="HH355">
        <v>0</v>
      </c>
      <c r="HI355">
        <v>0</v>
      </c>
      <c r="HJ355">
        <v>0</v>
      </c>
      <c r="HK355">
        <v>0</v>
      </c>
      <c r="HL355">
        <v>0</v>
      </c>
      <c r="HM355" t="str">
        <v/>
      </c>
    </row>
    <row r="356" spans="2:221" x14ac:dyDescent="0.35">
      <c r="B356" t="str" cm="1">
        <f t="array" ref="B356:CX356">TRANSPOSE(_xlfn._xlws.SORT(_xlfn._xlws.FILTER(initialConditions[initial_conditions_level]&amp;" | "&amp;initialConditions[initial_conditions_name],initialConditions[experiment_ID]=A356)))</f>
        <v xml:space="preserve"> | </v>
      </c>
      <c r="C356" t="str">
        <v xml:space="preserve">0 | </v>
      </c>
      <c r="D356" t="str">
        <v xml:space="preserve">0 | </v>
      </c>
      <c r="E356" t="str">
        <v xml:space="preserve">0 | </v>
      </c>
      <c r="F356" t="str">
        <v xml:space="preserve">0 | </v>
      </c>
      <c r="G356" t="str">
        <v xml:space="preserve">0 | </v>
      </c>
      <c r="H356" t="str">
        <v xml:space="preserve">0 | </v>
      </c>
      <c r="I356" t="str">
        <v xml:space="preserve">0 | </v>
      </c>
      <c r="J356" t="str">
        <v xml:space="preserve">0 | </v>
      </c>
      <c r="K356" t="str">
        <v xml:space="preserve">0 | </v>
      </c>
      <c r="L356" t="str">
        <v xml:space="preserve">0 | </v>
      </c>
      <c r="M356" t="str">
        <v xml:space="preserve">0 | </v>
      </c>
      <c r="N356" t="str">
        <v xml:space="preserve">0 | </v>
      </c>
      <c r="O356" t="str">
        <v xml:space="preserve">0 | </v>
      </c>
      <c r="P356" t="str">
        <v xml:space="preserve">0 | </v>
      </c>
      <c r="Q356" t="str">
        <v xml:space="preserve">0 | </v>
      </c>
      <c r="R356" t="str">
        <v xml:space="preserve">0 | </v>
      </c>
      <c r="S356" t="str">
        <v xml:space="preserve">0 | </v>
      </c>
      <c r="T356" t="str">
        <v xml:space="preserve">0 | </v>
      </c>
      <c r="U356" t="str">
        <v xml:space="preserve">0 | </v>
      </c>
      <c r="V356" t="str">
        <v xml:space="preserve">0 | </v>
      </c>
      <c r="W356" t="str">
        <v xml:space="preserve">0 | </v>
      </c>
      <c r="X356" t="str">
        <v xml:space="preserve">0 | </v>
      </c>
      <c r="Y356" t="str">
        <v xml:space="preserve">0 | </v>
      </c>
      <c r="Z356" t="str">
        <v xml:space="preserve">0 | </v>
      </c>
      <c r="AA356" t="str">
        <v xml:space="preserve">0 | </v>
      </c>
      <c r="AB356" t="str">
        <v xml:space="preserve">0 | </v>
      </c>
      <c r="AC356" t="str">
        <v xml:space="preserve">0 | </v>
      </c>
      <c r="AD356" t="str">
        <v xml:space="preserve">0 | </v>
      </c>
      <c r="AE356" t="str">
        <v xml:space="preserve">0 | </v>
      </c>
      <c r="AF356" t="str">
        <v xml:space="preserve">0 | </v>
      </c>
      <c r="AG356" t="str">
        <v xml:space="preserve">0 | </v>
      </c>
      <c r="AH356" t="str">
        <v xml:space="preserve">0 | </v>
      </c>
      <c r="AI356" t="str">
        <v xml:space="preserve">0 | </v>
      </c>
      <c r="AJ356" t="str">
        <v xml:space="preserve">0 | </v>
      </c>
      <c r="AK356" t="str">
        <v xml:space="preserve">0 | </v>
      </c>
      <c r="AL356" t="str">
        <v xml:space="preserve">0 | </v>
      </c>
      <c r="AM356" t="str">
        <v xml:space="preserve">0 | </v>
      </c>
      <c r="AN356" t="str">
        <v xml:space="preserve">0 | </v>
      </c>
      <c r="AO356" t="str">
        <v xml:space="preserve">0 | </v>
      </c>
      <c r="AP356" t="str">
        <v xml:space="preserve">0 | </v>
      </c>
      <c r="AQ356" t="str">
        <v xml:space="preserve">0 | </v>
      </c>
      <c r="AR356" t="str">
        <v xml:space="preserve">0 | </v>
      </c>
      <c r="AS356" t="str">
        <v xml:space="preserve">0 | </v>
      </c>
      <c r="AT356" t="str">
        <v xml:space="preserve">0 | </v>
      </c>
      <c r="AU356" t="str">
        <v xml:space="preserve">0 | </v>
      </c>
      <c r="AV356" t="str">
        <v xml:space="preserve">0 | </v>
      </c>
      <c r="AW356" t="str">
        <v xml:space="preserve">0 | </v>
      </c>
      <c r="AX356" t="str">
        <v xml:space="preserve">0 | </v>
      </c>
      <c r="AY356" t="str">
        <v xml:space="preserve">0 | </v>
      </c>
      <c r="AZ356" t="str">
        <v xml:space="preserve">0 | </v>
      </c>
      <c r="BA356" t="str">
        <v xml:space="preserve">0 | </v>
      </c>
      <c r="BB356" t="str">
        <v xml:space="preserve">0 | </v>
      </c>
      <c r="BC356" t="str">
        <v xml:space="preserve">0 | </v>
      </c>
      <c r="BD356" t="str">
        <v xml:space="preserve">0 | </v>
      </c>
      <c r="BE356" t="str">
        <v xml:space="preserve">0 | </v>
      </c>
      <c r="BF356" t="str">
        <v xml:space="preserve">0 | </v>
      </c>
      <c r="BG356" t="str">
        <v xml:space="preserve">0 | </v>
      </c>
      <c r="BH356" t="str">
        <v xml:space="preserve">0 | </v>
      </c>
      <c r="BI356" t="str">
        <v xml:space="preserve">0 | </v>
      </c>
      <c r="BJ356" t="str">
        <v xml:space="preserve">0 | </v>
      </c>
      <c r="BK356" t="str">
        <v xml:space="preserve">0 | </v>
      </c>
      <c r="BL356" t="str">
        <v xml:space="preserve">0 | </v>
      </c>
      <c r="BM356" t="str">
        <v xml:space="preserve">0 | </v>
      </c>
      <c r="BN356" t="str">
        <v xml:space="preserve">0 | </v>
      </c>
      <c r="BO356" t="str">
        <v xml:space="preserve">0 | </v>
      </c>
      <c r="BP356" t="str">
        <v xml:space="preserve">0 | </v>
      </c>
      <c r="BQ356" t="str">
        <v xml:space="preserve">0 | </v>
      </c>
      <c r="BR356" t="str">
        <v xml:space="preserve">0 | </v>
      </c>
      <c r="BS356" t="str">
        <v xml:space="preserve">0 | </v>
      </c>
      <c r="BT356" t="str">
        <v xml:space="preserve">0 | </v>
      </c>
      <c r="BU356" t="str">
        <v xml:space="preserve">0 | </v>
      </c>
      <c r="BV356" t="str">
        <v xml:space="preserve">0 | </v>
      </c>
      <c r="BW356" t="str">
        <v xml:space="preserve">0 | </v>
      </c>
      <c r="BX356" t="str">
        <v xml:space="preserve">0 | </v>
      </c>
      <c r="BY356" t="str">
        <v xml:space="preserve">0 | </v>
      </c>
      <c r="BZ356" t="str">
        <v xml:space="preserve">0 | </v>
      </c>
      <c r="CA356" t="str">
        <v xml:space="preserve">0 | </v>
      </c>
      <c r="CB356" t="str">
        <v xml:space="preserve">0 | </v>
      </c>
      <c r="CC356" t="str">
        <v xml:space="preserve">0 | </v>
      </c>
      <c r="CD356" t="str">
        <v xml:space="preserve">0 | </v>
      </c>
      <c r="CE356" t="str">
        <v xml:space="preserve">0 | </v>
      </c>
      <c r="CF356" t="str">
        <v xml:space="preserve">0 | </v>
      </c>
      <c r="CG356" t="str">
        <v xml:space="preserve">0 | </v>
      </c>
      <c r="CH356" t="str">
        <v xml:space="preserve">0 | </v>
      </c>
      <c r="CI356" t="str">
        <v xml:space="preserve">0 | </v>
      </c>
      <c r="CJ356" t="str">
        <v xml:space="preserve">0 | </v>
      </c>
      <c r="CK356" t="str">
        <v xml:space="preserve">0 | </v>
      </c>
      <c r="CL356" t="str">
        <v xml:space="preserve">0 | </v>
      </c>
      <c r="CM356" t="str">
        <v xml:space="preserve">0 | </v>
      </c>
      <c r="CN356" t="str">
        <v xml:space="preserve">0 | </v>
      </c>
      <c r="CO356" t="str">
        <v xml:space="preserve">0 | </v>
      </c>
      <c r="CP356" t="str">
        <v xml:space="preserve">0 | </v>
      </c>
      <c r="CQ356" t="str">
        <v xml:space="preserve">0 | </v>
      </c>
      <c r="CR356" t="str">
        <v xml:space="preserve">0 | </v>
      </c>
      <c r="CS356" t="str">
        <v xml:space="preserve">0 | </v>
      </c>
      <c r="CT356" t="str">
        <v xml:space="preserve">0 | </v>
      </c>
      <c r="CU356" t="str">
        <v xml:space="preserve">0 | </v>
      </c>
      <c r="CV356" t="str">
        <v xml:space="preserve">0 | </v>
      </c>
      <c r="CW356" t="str">
        <v xml:space="preserve">0 | </v>
      </c>
      <c r="CX356" t="str">
        <v xml:space="preserve">0 | </v>
      </c>
      <c r="DQ356" cm="1">
        <f t="array" ref="DQ356:HM356">TRANSPOSE(_xlfn._xlws.SORT(_xlfn._xlws.FILTER(initialConditions[initial_conditions_level],initialConditions[experiment_ID]=A356)))</f>
        <v>0</v>
      </c>
      <c r="DR356">
        <v>0</v>
      </c>
      <c r="DS356">
        <v>0</v>
      </c>
      <c r="DT356">
        <v>0</v>
      </c>
      <c r="DU356">
        <v>0</v>
      </c>
      <c r="DV356">
        <v>0</v>
      </c>
      <c r="DW356">
        <v>0</v>
      </c>
      <c r="DX356">
        <v>0</v>
      </c>
      <c r="DY356">
        <v>0</v>
      </c>
      <c r="DZ356">
        <v>0</v>
      </c>
      <c r="EA356">
        <v>0</v>
      </c>
      <c r="EB356">
        <v>0</v>
      </c>
      <c r="EC356">
        <v>0</v>
      </c>
      <c r="ED356">
        <v>0</v>
      </c>
      <c r="EE356">
        <v>0</v>
      </c>
      <c r="EF356">
        <v>0</v>
      </c>
      <c r="EG356">
        <v>0</v>
      </c>
      <c r="EH356">
        <v>0</v>
      </c>
      <c r="EI356">
        <v>0</v>
      </c>
      <c r="EJ356">
        <v>0</v>
      </c>
      <c r="EK356">
        <v>0</v>
      </c>
      <c r="EL356">
        <v>0</v>
      </c>
      <c r="EM356">
        <v>0</v>
      </c>
      <c r="EN356">
        <v>0</v>
      </c>
      <c r="EO356">
        <v>0</v>
      </c>
      <c r="EP356">
        <v>0</v>
      </c>
      <c r="EQ356">
        <v>0</v>
      </c>
      <c r="ER356">
        <v>0</v>
      </c>
      <c r="ES356">
        <v>0</v>
      </c>
      <c r="ET356">
        <v>0</v>
      </c>
      <c r="EU356">
        <v>0</v>
      </c>
      <c r="EV356">
        <v>0</v>
      </c>
      <c r="EW356">
        <v>0</v>
      </c>
      <c r="EX356">
        <v>0</v>
      </c>
      <c r="EY356">
        <v>0</v>
      </c>
      <c r="EZ356">
        <v>0</v>
      </c>
      <c r="FA356">
        <v>0</v>
      </c>
      <c r="FB356">
        <v>0</v>
      </c>
      <c r="FC356">
        <v>0</v>
      </c>
      <c r="FD356">
        <v>0</v>
      </c>
      <c r="FE356">
        <v>0</v>
      </c>
      <c r="FF356">
        <v>0</v>
      </c>
      <c r="FG356">
        <v>0</v>
      </c>
      <c r="FH356">
        <v>0</v>
      </c>
      <c r="FI356">
        <v>0</v>
      </c>
      <c r="FJ356">
        <v>0</v>
      </c>
      <c r="FK356">
        <v>0</v>
      </c>
      <c r="FL356">
        <v>0</v>
      </c>
      <c r="FM356">
        <v>0</v>
      </c>
      <c r="FN356">
        <v>0</v>
      </c>
      <c r="FO356">
        <v>0</v>
      </c>
      <c r="FP356">
        <v>0</v>
      </c>
      <c r="FQ356">
        <v>0</v>
      </c>
      <c r="FR356">
        <v>0</v>
      </c>
      <c r="FS356">
        <v>0</v>
      </c>
      <c r="FT356">
        <v>0</v>
      </c>
      <c r="FU356">
        <v>0</v>
      </c>
      <c r="FV356">
        <v>0</v>
      </c>
      <c r="FW356">
        <v>0</v>
      </c>
      <c r="FX356">
        <v>0</v>
      </c>
      <c r="FY356">
        <v>0</v>
      </c>
      <c r="FZ356">
        <v>0</v>
      </c>
      <c r="GA356">
        <v>0</v>
      </c>
      <c r="GB356">
        <v>0</v>
      </c>
      <c r="GC356">
        <v>0</v>
      </c>
      <c r="GD356">
        <v>0</v>
      </c>
      <c r="GE356">
        <v>0</v>
      </c>
      <c r="GF356">
        <v>0</v>
      </c>
      <c r="GG356">
        <v>0</v>
      </c>
      <c r="GH356">
        <v>0</v>
      </c>
      <c r="GI356">
        <v>0</v>
      </c>
      <c r="GJ356">
        <v>0</v>
      </c>
      <c r="GK356">
        <v>0</v>
      </c>
      <c r="GL356">
        <v>0</v>
      </c>
      <c r="GM356">
        <v>0</v>
      </c>
      <c r="GN356">
        <v>0</v>
      </c>
      <c r="GO356">
        <v>0</v>
      </c>
      <c r="GP356">
        <v>0</v>
      </c>
      <c r="GQ356">
        <v>0</v>
      </c>
      <c r="GR356">
        <v>0</v>
      </c>
      <c r="GS356">
        <v>0</v>
      </c>
      <c r="GT356">
        <v>0</v>
      </c>
      <c r="GU356">
        <v>0</v>
      </c>
      <c r="GV356">
        <v>0</v>
      </c>
      <c r="GW356">
        <v>0</v>
      </c>
      <c r="GX356">
        <v>0</v>
      </c>
      <c r="GY356">
        <v>0</v>
      </c>
      <c r="GZ356">
        <v>0</v>
      </c>
      <c r="HA356">
        <v>0</v>
      </c>
      <c r="HB356">
        <v>0</v>
      </c>
      <c r="HC356">
        <v>0</v>
      </c>
      <c r="HD356">
        <v>0</v>
      </c>
      <c r="HE356">
        <v>0</v>
      </c>
      <c r="HF356">
        <v>0</v>
      </c>
      <c r="HG356">
        <v>0</v>
      </c>
      <c r="HH356">
        <v>0</v>
      </c>
      <c r="HI356">
        <v>0</v>
      </c>
      <c r="HJ356">
        <v>0</v>
      </c>
      <c r="HK356">
        <v>0</v>
      </c>
      <c r="HL356">
        <v>0</v>
      </c>
      <c r="HM356" t="str">
        <v/>
      </c>
    </row>
    <row r="357" spans="2:221" x14ac:dyDescent="0.35">
      <c r="B357" t="str" cm="1">
        <f t="array" ref="B357:CX357">TRANSPOSE(_xlfn._xlws.SORT(_xlfn._xlws.FILTER(initialConditions[initial_conditions_level]&amp;" | "&amp;initialConditions[initial_conditions_name],initialConditions[experiment_ID]=A357)))</f>
        <v xml:space="preserve"> | </v>
      </c>
      <c r="C357" t="str">
        <v xml:space="preserve">0 | </v>
      </c>
      <c r="D357" t="str">
        <v xml:space="preserve">0 | </v>
      </c>
      <c r="E357" t="str">
        <v xml:space="preserve">0 | </v>
      </c>
      <c r="F357" t="str">
        <v xml:space="preserve">0 | </v>
      </c>
      <c r="G357" t="str">
        <v xml:space="preserve">0 | </v>
      </c>
      <c r="H357" t="str">
        <v xml:space="preserve">0 | </v>
      </c>
      <c r="I357" t="str">
        <v xml:space="preserve">0 | </v>
      </c>
      <c r="J357" t="str">
        <v xml:space="preserve">0 | </v>
      </c>
      <c r="K357" t="str">
        <v xml:space="preserve">0 | </v>
      </c>
      <c r="L357" t="str">
        <v xml:space="preserve">0 | </v>
      </c>
      <c r="M357" t="str">
        <v xml:space="preserve">0 | </v>
      </c>
      <c r="N357" t="str">
        <v xml:space="preserve">0 | </v>
      </c>
      <c r="O357" t="str">
        <v xml:space="preserve">0 | </v>
      </c>
      <c r="P357" t="str">
        <v xml:space="preserve">0 | </v>
      </c>
      <c r="Q357" t="str">
        <v xml:space="preserve">0 | </v>
      </c>
      <c r="R357" t="str">
        <v xml:space="preserve">0 | </v>
      </c>
      <c r="S357" t="str">
        <v xml:space="preserve">0 | </v>
      </c>
      <c r="T357" t="str">
        <v xml:space="preserve">0 | </v>
      </c>
      <c r="U357" t="str">
        <v xml:space="preserve">0 | </v>
      </c>
      <c r="V357" t="str">
        <v xml:space="preserve">0 | </v>
      </c>
      <c r="W357" t="str">
        <v xml:space="preserve">0 | </v>
      </c>
      <c r="X357" t="str">
        <v xml:space="preserve">0 | </v>
      </c>
      <c r="Y357" t="str">
        <v xml:space="preserve">0 | </v>
      </c>
      <c r="Z357" t="str">
        <v xml:space="preserve">0 | </v>
      </c>
      <c r="AA357" t="str">
        <v xml:space="preserve">0 | </v>
      </c>
      <c r="AB357" t="str">
        <v xml:space="preserve">0 | </v>
      </c>
      <c r="AC357" t="str">
        <v xml:space="preserve">0 | </v>
      </c>
      <c r="AD357" t="str">
        <v xml:space="preserve">0 | </v>
      </c>
      <c r="AE357" t="str">
        <v xml:space="preserve">0 | </v>
      </c>
      <c r="AF357" t="str">
        <v xml:space="preserve">0 | </v>
      </c>
      <c r="AG357" t="str">
        <v xml:space="preserve">0 | </v>
      </c>
      <c r="AH357" t="str">
        <v xml:space="preserve">0 | </v>
      </c>
      <c r="AI357" t="str">
        <v xml:space="preserve">0 | </v>
      </c>
      <c r="AJ357" t="str">
        <v xml:space="preserve">0 | </v>
      </c>
      <c r="AK357" t="str">
        <v xml:space="preserve">0 | </v>
      </c>
      <c r="AL357" t="str">
        <v xml:space="preserve">0 | </v>
      </c>
      <c r="AM357" t="str">
        <v xml:space="preserve">0 | </v>
      </c>
      <c r="AN357" t="str">
        <v xml:space="preserve">0 | </v>
      </c>
      <c r="AO357" t="str">
        <v xml:space="preserve">0 | </v>
      </c>
      <c r="AP357" t="str">
        <v xml:space="preserve">0 | </v>
      </c>
      <c r="AQ357" t="str">
        <v xml:space="preserve">0 | </v>
      </c>
      <c r="AR357" t="str">
        <v xml:space="preserve">0 | </v>
      </c>
      <c r="AS357" t="str">
        <v xml:space="preserve">0 | </v>
      </c>
      <c r="AT357" t="str">
        <v xml:space="preserve">0 | </v>
      </c>
      <c r="AU357" t="str">
        <v xml:space="preserve">0 | </v>
      </c>
      <c r="AV357" t="str">
        <v xml:space="preserve">0 | </v>
      </c>
      <c r="AW357" t="str">
        <v xml:space="preserve">0 | </v>
      </c>
      <c r="AX357" t="str">
        <v xml:space="preserve">0 | </v>
      </c>
      <c r="AY357" t="str">
        <v xml:space="preserve">0 | </v>
      </c>
      <c r="AZ357" t="str">
        <v xml:space="preserve">0 | </v>
      </c>
      <c r="BA357" t="str">
        <v xml:space="preserve">0 | </v>
      </c>
      <c r="BB357" t="str">
        <v xml:space="preserve">0 | </v>
      </c>
      <c r="BC357" t="str">
        <v xml:space="preserve">0 | </v>
      </c>
      <c r="BD357" t="str">
        <v xml:space="preserve">0 | </v>
      </c>
      <c r="BE357" t="str">
        <v xml:space="preserve">0 | </v>
      </c>
      <c r="BF357" t="str">
        <v xml:space="preserve">0 | </v>
      </c>
      <c r="BG357" t="str">
        <v xml:space="preserve">0 | </v>
      </c>
      <c r="BH357" t="str">
        <v xml:space="preserve">0 | </v>
      </c>
      <c r="BI357" t="str">
        <v xml:space="preserve">0 | </v>
      </c>
      <c r="BJ357" t="str">
        <v xml:space="preserve">0 | </v>
      </c>
      <c r="BK357" t="str">
        <v xml:space="preserve">0 | </v>
      </c>
      <c r="BL357" t="str">
        <v xml:space="preserve">0 | </v>
      </c>
      <c r="BM357" t="str">
        <v xml:space="preserve">0 | </v>
      </c>
      <c r="BN357" t="str">
        <v xml:space="preserve">0 | </v>
      </c>
      <c r="BO357" t="str">
        <v xml:space="preserve">0 | </v>
      </c>
      <c r="BP357" t="str">
        <v xml:space="preserve">0 | </v>
      </c>
      <c r="BQ357" t="str">
        <v xml:space="preserve">0 | </v>
      </c>
      <c r="BR357" t="str">
        <v xml:space="preserve">0 | </v>
      </c>
      <c r="BS357" t="str">
        <v xml:space="preserve">0 | </v>
      </c>
      <c r="BT357" t="str">
        <v xml:space="preserve">0 | </v>
      </c>
      <c r="BU357" t="str">
        <v xml:space="preserve">0 | </v>
      </c>
      <c r="BV357" t="str">
        <v xml:space="preserve">0 | </v>
      </c>
      <c r="BW357" t="str">
        <v xml:space="preserve">0 | </v>
      </c>
      <c r="BX357" t="str">
        <v xml:space="preserve">0 | </v>
      </c>
      <c r="BY357" t="str">
        <v xml:space="preserve">0 | </v>
      </c>
      <c r="BZ357" t="str">
        <v xml:space="preserve">0 | </v>
      </c>
      <c r="CA357" t="str">
        <v xml:space="preserve">0 | </v>
      </c>
      <c r="CB357" t="str">
        <v xml:space="preserve">0 | </v>
      </c>
      <c r="CC357" t="str">
        <v xml:space="preserve">0 | </v>
      </c>
      <c r="CD357" t="str">
        <v xml:space="preserve">0 | </v>
      </c>
      <c r="CE357" t="str">
        <v xml:space="preserve">0 | </v>
      </c>
      <c r="CF357" t="str">
        <v xml:space="preserve">0 | </v>
      </c>
      <c r="CG357" t="str">
        <v xml:space="preserve">0 | </v>
      </c>
      <c r="CH357" t="str">
        <v xml:space="preserve">0 | </v>
      </c>
      <c r="CI357" t="str">
        <v xml:space="preserve">0 | </v>
      </c>
      <c r="CJ357" t="str">
        <v xml:space="preserve">0 | </v>
      </c>
      <c r="CK357" t="str">
        <v xml:space="preserve">0 | </v>
      </c>
      <c r="CL357" t="str">
        <v xml:space="preserve">0 | </v>
      </c>
      <c r="CM357" t="str">
        <v xml:space="preserve">0 | </v>
      </c>
      <c r="CN357" t="str">
        <v xml:space="preserve">0 | </v>
      </c>
      <c r="CO357" t="str">
        <v xml:space="preserve">0 | </v>
      </c>
      <c r="CP357" t="str">
        <v xml:space="preserve">0 | </v>
      </c>
      <c r="CQ357" t="str">
        <v xml:space="preserve">0 | </v>
      </c>
      <c r="CR357" t="str">
        <v xml:space="preserve">0 | </v>
      </c>
      <c r="CS357" t="str">
        <v xml:space="preserve">0 | </v>
      </c>
      <c r="CT357" t="str">
        <v xml:space="preserve">0 | </v>
      </c>
      <c r="CU357" t="str">
        <v xml:space="preserve">0 | </v>
      </c>
      <c r="CV357" t="str">
        <v xml:space="preserve">0 | </v>
      </c>
      <c r="CW357" t="str">
        <v xml:space="preserve">0 | </v>
      </c>
      <c r="CX357" t="str">
        <v xml:space="preserve">0 | </v>
      </c>
      <c r="DQ357" cm="1">
        <f t="array" ref="DQ357:HM357">TRANSPOSE(_xlfn._xlws.SORT(_xlfn._xlws.FILTER(initialConditions[initial_conditions_level],initialConditions[experiment_ID]=A357)))</f>
        <v>0</v>
      </c>
      <c r="DR357">
        <v>0</v>
      </c>
      <c r="DS357">
        <v>0</v>
      </c>
      <c r="DT357">
        <v>0</v>
      </c>
      <c r="DU357">
        <v>0</v>
      </c>
      <c r="DV357">
        <v>0</v>
      </c>
      <c r="DW357">
        <v>0</v>
      </c>
      <c r="DX357">
        <v>0</v>
      </c>
      <c r="DY357">
        <v>0</v>
      </c>
      <c r="DZ357">
        <v>0</v>
      </c>
      <c r="EA357">
        <v>0</v>
      </c>
      <c r="EB357">
        <v>0</v>
      </c>
      <c r="EC357">
        <v>0</v>
      </c>
      <c r="ED357">
        <v>0</v>
      </c>
      <c r="EE357">
        <v>0</v>
      </c>
      <c r="EF357">
        <v>0</v>
      </c>
      <c r="EG357">
        <v>0</v>
      </c>
      <c r="EH357">
        <v>0</v>
      </c>
      <c r="EI357">
        <v>0</v>
      </c>
      <c r="EJ357">
        <v>0</v>
      </c>
      <c r="EK357">
        <v>0</v>
      </c>
      <c r="EL357">
        <v>0</v>
      </c>
      <c r="EM357">
        <v>0</v>
      </c>
      <c r="EN357">
        <v>0</v>
      </c>
      <c r="EO357">
        <v>0</v>
      </c>
      <c r="EP357">
        <v>0</v>
      </c>
      <c r="EQ357">
        <v>0</v>
      </c>
      <c r="ER357">
        <v>0</v>
      </c>
      <c r="ES357">
        <v>0</v>
      </c>
      <c r="ET357">
        <v>0</v>
      </c>
      <c r="EU357">
        <v>0</v>
      </c>
      <c r="EV357">
        <v>0</v>
      </c>
      <c r="EW357">
        <v>0</v>
      </c>
      <c r="EX357">
        <v>0</v>
      </c>
      <c r="EY357">
        <v>0</v>
      </c>
      <c r="EZ357">
        <v>0</v>
      </c>
      <c r="FA357">
        <v>0</v>
      </c>
      <c r="FB357">
        <v>0</v>
      </c>
      <c r="FC357">
        <v>0</v>
      </c>
      <c r="FD357">
        <v>0</v>
      </c>
      <c r="FE357">
        <v>0</v>
      </c>
      <c r="FF357">
        <v>0</v>
      </c>
      <c r="FG357">
        <v>0</v>
      </c>
      <c r="FH357">
        <v>0</v>
      </c>
      <c r="FI357">
        <v>0</v>
      </c>
      <c r="FJ357">
        <v>0</v>
      </c>
      <c r="FK357">
        <v>0</v>
      </c>
      <c r="FL357">
        <v>0</v>
      </c>
      <c r="FM357">
        <v>0</v>
      </c>
      <c r="FN357">
        <v>0</v>
      </c>
      <c r="FO357">
        <v>0</v>
      </c>
      <c r="FP357">
        <v>0</v>
      </c>
      <c r="FQ357">
        <v>0</v>
      </c>
      <c r="FR357">
        <v>0</v>
      </c>
      <c r="FS357">
        <v>0</v>
      </c>
      <c r="FT357">
        <v>0</v>
      </c>
      <c r="FU357">
        <v>0</v>
      </c>
      <c r="FV357">
        <v>0</v>
      </c>
      <c r="FW357">
        <v>0</v>
      </c>
      <c r="FX357">
        <v>0</v>
      </c>
      <c r="FY357">
        <v>0</v>
      </c>
      <c r="FZ357">
        <v>0</v>
      </c>
      <c r="GA357">
        <v>0</v>
      </c>
      <c r="GB357">
        <v>0</v>
      </c>
      <c r="GC357">
        <v>0</v>
      </c>
      <c r="GD357">
        <v>0</v>
      </c>
      <c r="GE357">
        <v>0</v>
      </c>
      <c r="GF357">
        <v>0</v>
      </c>
      <c r="GG357">
        <v>0</v>
      </c>
      <c r="GH357">
        <v>0</v>
      </c>
      <c r="GI357">
        <v>0</v>
      </c>
      <c r="GJ357">
        <v>0</v>
      </c>
      <c r="GK357">
        <v>0</v>
      </c>
      <c r="GL357">
        <v>0</v>
      </c>
      <c r="GM357">
        <v>0</v>
      </c>
      <c r="GN357">
        <v>0</v>
      </c>
      <c r="GO357">
        <v>0</v>
      </c>
      <c r="GP357">
        <v>0</v>
      </c>
      <c r="GQ357">
        <v>0</v>
      </c>
      <c r="GR357">
        <v>0</v>
      </c>
      <c r="GS357">
        <v>0</v>
      </c>
      <c r="GT357">
        <v>0</v>
      </c>
      <c r="GU357">
        <v>0</v>
      </c>
      <c r="GV357">
        <v>0</v>
      </c>
      <c r="GW357">
        <v>0</v>
      </c>
      <c r="GX357">
        <v>0</v>
      </c>
      <c r="GY357">
        <v>0</v>
      </c>
      <c r="GZ357">
        <v>0</v>
      </c>
      <c r="HA357">
        <v>0</v>
      </c>
      <c r="HB357">
        <v>0</v>
      </c>
      <c r="HC357">
        <v>0</v>
      </c>
      <c r="HD357">
        <v>0</v>
      </c>
      <c r="HE357">
        <v>0</v>
      </c>
      <c r="HF357">
        <v>0</v>
      </c>
      <c r="HG357">
        <v>0</v>
      </c>
      <c r="HH357">
        <v>0</v>
      </c>
      <c r="HI357">
        <v>0</v>
      </c>
      <c r="HJ357">
        <v>0</v>
      </c>
      <c r="HK357">
        <v>0</v>
      </c>
      <c r="HL357">
        <v>0</v>
      </c>
      <c r="HM357" t="str">
        <v/>
      </c>
    </row>
    <row r="358" spans="2:221" x14ac:dyDescent="0.35">
      <c r="B358" t="str" cm="1">
        <f t="array" ref="B358:CX358">TRANSPOSE(_xlfn._xlws.SORT(_xlfn._xlws.FILTER(initialConditions[initial_conditions_level]&amp;" | "&amp;initialConditions[initial_conditions_name],initialConditions[experiment_ID]=A358)))</f>
        <v xml:space="preserve"> | </v>
      </c>
      <c r="C358" t="str">
        <v xml:space="preserve">0 | </v>
      </c>
      <c r="D358" t="str">
        <v xml:space="preserve">0 | </v>
      </c>
      <c r="E358" t="str">
        <v xml:space="preserve">0 | </v>
      </c>
      <c r="F358" t="str">
        <v xml:space="preserve">0 | </v>
      </c>
      <c r="G358" t="str">
        <v xml:space="preserve">0 | </v>
      </c>
      <c r="H358" t="str">
        <v xml:space="preserve">0 | </v>
      </c>
      <c r="I358" t="str">
        <v xml:space="preserve">0 | </v>
      </c>
      <c r="J358" t="str">
        <v xml:space="preserve">0 | </v>
      </c>
      <c r="K358" t="str">
        <v xml:space="preserve">0 | </v>
      </c>
      <c r="L358" t="str">
        <v xml:space="preserve">0 | </v>
      </c>
      <c r="M358" t="str">
        <v xml:space="preserve">0 | </v>
      </c>
      <c r="N358" t="str">
        <v xml:space="preserve">0 | </v>
      </c>
      <c r="O358" t="str">
        <v xml:space="preserve">0 | </v>
      </c>
      <c r="P358" t="str">
        <v xml:space="preserve">0 | </v>
      </c>
      <c r="Q358" t="str">
        <v xml:space="preserve">0 | </v>
      </c>
      <c r="R358" t="str">
        <v xml:space="preserve">0 | </v>
      </c>
      <c r="S358" t="str">
        <v xml:space="preserve">0 | </v>
      </c>
      <c r="T358" t="str">
        <v xml:space="preserve">0 | </v>
      </c>
      <c r="U358" t="str">
        <v xml:space="preserve">0 | </v>
      </c>
      <c r="V358" t="str">
        <v xml:space="preserve">0 | </v>
      </c>
      <c r="W358" t="str">
        <v xml:space="preserve">0 | </v>
      </c>
      <c r="X358" t="str">
        <v xml:space="preserve">0 | </v>
      </c>
      <c r="Y358" t="str">
        <v xml:space="preserve">0 | </v>
      </c>
      <c r="Z358" t="str">
        <v xml:space="preserve">0 | </v>
      </c>
      <c r="AA358" t="str">
        <v xml:space="preserve">0 | </v>
      </c>
      <c r="AB358" t="str">
        <v xml:space="preserve">0 | </v>
      </c>
      <c r="AC358" t="str">
        <v xml:space="preserve">0 | </v>
      </c>
      <c r="AD358" t="str">
        <v xml:space="preserve">0 | </v>
      </c>
      <c r="AE358" t="str">
        <v xml:space="preserve">0 | </v>
      </c>
      <c r="AF358" t="str">
        <v xml:space="preserve">0 | </v>
      </c>
      <c r="AG358" t="str">
        <v xml:space="preserve">0 | </v>
      </c>
      <c r="AH358" t="str">
        <v xml:space="preserve">0 | </v>
      </c>
      <c r="AI358" t="str">
        <v xml:space="preserve">0 | </v>
      </c>
      <c r="AJ358" t="str">
        <v xml:space="preserve">0 | </v>
      </c>
      <c r="AK358" t="str">
        <v xml:space="preserve">0 | </v>
      </c>
      <c r="AL358" t="str">
        <v xml:space="preserve">0 | </v>
      </c>
      <c r="AM358" t="str">
        <v xml:space="preserve">0 | </v>
      </c>
      <c r="AN358" t="str">
        <v xml:space="preserve">0 | </v>
      </c>
      <c r="AO358" t="str">
        <v xml:space="preserve">0 | </v>
      </c>
      <c r="AP358" t="str">
        <v xml:space="preserve">0 | </v>
      </c>
      <c r="AQ358" t="str">
        <v xml:space="preserve">0 | </v>
      </c>
      <c r="AR358" t="str">
        <v xml:space="preserve">0 | </v>
      </c>
      <c r="AS358" t="str">
        <v xml:space="preserve">0 | </v>
      </c>
      <c r="AT358" t="str">
        <v xml:space="preserve">0 | </v>
      </c>
      <c r="AU358" t="str">
        <v xml:space="preserve">0 | </v>
      </c>
      <c r="AV358" t="str">
        <v xml:space="preserve">0 | </v>
      </c>
      <c r="AW358" t="str">
        <v xml:space="preserve">0 | </v>
      </c>
      <c r="AX358" t="str">
        <v xml:space="preserve">0 | </v>
      </c>
      <c r="AY358" t="str">
        <v xml:space="preserve">0 | </v>
      </c>
      <c r="AZ358" t="str">
        <v xml:space="preserve">0 | </v>
      </c>
      <c r="BA358" t="str">
        <v xml:space="preserve">0 | </v>
      </c>
      <c r="BB358" t="str">
        <v xml:space="preserve">0 | </v>
      </c>
      <c r="BC358" t="str">
        <v xml:space="preserve">0 | </v>
      </c>
      <c r="BD358" t="str">
        <v xml:space="preserve">0 | </v>
      </c>
      <c r="BE358" t="str">
        <v xml:space="preserve">0 | </v>
      </c>
      <c r="BF358" t="str">
        <v xml:space="preserve">0 | </v>
      </c>
      <c r="BG358" t="str">
        <v xml:space="preserve">0 | </v>
      </c>
      <c r="BH358" t="str">
        <v xml:space="preserve">0 | </v>
      </c>
      <c r="BI358" t="str">
        <v xml:space="preserve">0 | </v>
      </c>
      <c r="BJ358" t="str">
        <v xml:space="preserve">0 | </v>
      </c>
      <c r="BK358" t="str">
        <v xml:space="preserve">0 | </v>
      </c>
      <c r="BL358" t="str">
        <v xml:space="preserve">0 | </v>
      </c>
      <c r="BM358" t="str">
        <v xml:space="preserve">0 | </v>
      </c>
      <c r="BN358" t="str">
        <v xml:space="preserve">0 | </v>
      </c>
      <c r="BO358" t="str">
        <v xml:space="preserve">0 | </v>
      </c>
      <c r="BP358" t="str">
        <v xml:space="preserve">0 | </v>
      </c>
      <c r="BQ358" t="str">
        <v xml:space="preserve">0 | </v>
      </c>
      <c r="BR358" t="str">
        <v xml:space="preserve">0 | </v>
      </c>
      <c r="BS358" t="str">
        <v xml:space="preserve">0 | </v>
      </c>
      <c r="BT358" t="str">
        <v xml:space="preserve">0 | </v>
      </c>
      <c r="BU358" t="str">
        <v xml:space="preserve">0 | </v>
      </c>
      <c r="BV358" t="str">
        <v xml:space="preserve">0 | </v>
      </c>
      <c r="BW358" t="str">
        <v xml:space="preserve">0 | </v>
      </c>
      <c r="BX358" t="str">
        <v xml:space="preserve">0 | </v>
      </c>
      <c r="BY358" t="str">
        <v xml:space="preserve">0 | </v>
      </c>
      <c r="BZ358" t="str">
        <v xml:space="preserve">0 | </v>
      </c>
      <c r="CA358" t="str">
        <v xml:space="preserve">0 | </v>
      </c>
      <c r="CB358" t="str">
        <v xml:space="preserve">0 | </v>
      </c>
      <c r="CC358" t="str">
        <v xml:space="preserve">0 | </v>
      </c>
      <c r="CD358" t="str">
        <v xml:space="preserve">0 | </v>
      </c>
      <c r="CE358" t="str">
        <v xml:space="preserve">0 | </v>
      </c>
      <c r="CF358" t="str">
        <v xml:space="preserve">0 | </v>
      </c>
      <c r="CG358" t="str">
        <v xml:space="preserve">0 | </v>
      </c>
      <c r="CH358" t="str">
        <v xml:space="preserve">0 | </v>
      </c>
      <c r="CI358" t="str">
        <v xml:space="preserve">0 | </v>
      </c>
      <c r="CJ358" t="str">
        <v xml:space="preserve">0 | </v>
      </c>
      <c r="CK358" t="str">
        <v xml:space="preserve">0 | </v>
      </c>
      <c r="CL358" t="str">
        <v xml:space="preserve">0 | </v>
      </c>
      <c r="CM358" t="str">
        <v xml:space="preserve">0 | </v>
      </c>
      <c r="CN358" t="str">
        <v xml:space="preserve">0 | </v>
      </c>
      <c r="CO358" t="str">
        <v xml:space="preserve">0 | </v>
      </c>
      <c r="CP358" t="str">
        <v xml:space="preserve">0 | </v>
      </c>
      <c r="CQ358" t="str">
        <v xml:space="preserve">0 | </v>
      </c>
      <c r="CR358" t="str">
        <v xml:space="preserve">0 | </v>
      </c>
      <c r="CS358" t="str">
        <v xml:space="preserve">0 | </v>
      </c>
      <c r="CT358" t="str">
        <v xml:space="preserve">0 | </v>
      </c>
      <c r="CU358" t="str">
        <v xml:space="preserve">0 | </v>
      </c>
      <c r="CV358" t="str">
        <v xml:space="preserve">0 | </v>
      </c>
      <c r="CW358" t="str">
        <v xml:space="preserve">0 | </v>
      </c>
      <c r="CX358" t="str">
        <v xml:space="preserve">0 | </v>
      </c>
      <c r="DQ358" cm="1">
        <f t="array" ref="DQ358:HM358">TRANSPOSE(_xlfn._xlws.SORT(_xlfn._xlws.FILTER(initialConditions[initial_conditions_level],initialConditions[experiment_ID]=A358)))</f>
        <v>0</v>
      </c>
      <c r="DR358">
        <v>0</v>
      </c>
      <c r="DS358">
        <v>0</v>
      </c>
      <c r="DT358">
        <v>0</v>
      </c>
      <c r="DU358">
        <v>0</v>
      </c>
      <c r="DV358">
        <v>0</v>
      </c>
      <c r="DW358">
        <v>0</v>
      </c>
      <c r="DX358">
        <v>0</v>
      </c>
      <c r="DY358">
        <v>0</v>
      </c>
      <c r="DZ358">
        <v>0</v>
      </c>
      <c r="EA358">
        <v>0</v>
      </c>
      <c r="EB358">
        <v>0</v>
      </c>
      <c r="EC358">
        <v>0</v>
      </c>
      <c r="ED358">
        <v>0</v>
      </c>
      <c r="EE358">
        <v>0</v>
      </c>
      <c r="EF358">
        <v>0</v>
      </c>
      <c r="EG358">
        <v>0</v>
      </c>
      <c r="EH358">
        <v>0</v>
      </c>
      <c r="EI358">
        <v>0</v>
      </c>
      <c r="EJ358">
        <v>0</v>
      </c>
      <c r="EK358">
        <v>0</v>
      </c>
      <c r="EL358">
        <v>0</v>
      </c>
      <c r="EM358">
        <v>0</v>
      </c>
      <c r="EN358">
        <v>0</v>
      </c>
      <c r="EO358">
        <v>0</v>
      </c>
      <c r="EP358">
        <v>0</v>
      </c>
      <c r="EQ358">
        <v>0</v>
      </c>
      <c r="ER358">
        <v>0</v>
      </c>
      <c r="ES358">
        <v>0</v>
      </c>
      <c r="ET358">
        <v>0</v>
      </c>
      <c r="EU358">
        <v>0</v>
      </c>
      <c r="EV358">
        <v>0</v>
      </c>
      <c r="EW358">
        <v>0</v>
      </c>
      <c r="EX358">
        <v>0</v>
      </c>
      <c r="EY358">
        <v>0</v>
      </c>
      <c r="EZ358">
        <v>0</v>
      </c>
      <c r="FA358">
        <v>0</v>
      </c>
      <c r="FB358">
        <v>0</v>
      </c>
      <c r="FC358">
        <v>0</v>
      </c>
      <c r="FD358">
        <v>0</v>
      </c>
      <c r="FE358">
        <v>0</v>
      </c>
      <c r="FF358">
        <v>0</v>
      </c>
      <c r="FG358">
        <v>0</v>
      </c>
      <c r="FH358">
        <v>0</v>
      </c>
      <c r="FI358">
        <v>0</v>
      </c>
      <c r="FJ358">
        <v>0</v>
      </c>
      <c r="FK358">
        <v>0</v>
      </c>
      <c r="FL358">
        <v>0</v>
      </c>
      <c r="FM358">
        <v>0</v>
      </c>
      <c r="FN358">
        <v>0</v>
      </c>
      <c r="FO358">
        <v>0</v>
      </c>
      <c r="FP358">
        <v>0</v>
      </c>
      <c r="FQ358">
        <v>0</v>
      </c>
      <c r="FR358">
        <v>0</v>
      </c>
      <c r="FS358">
        <v>0</v>
      </c>
      <c r="FT358">
        <v>0</v>
      </c>
      <c r="FU358">
        <v>0</v>
      </c>
      <c r="FV358">
        <v>0</v>
      </c>
      <c r="FW358">
        <v>0</v>
      </c>
      <c r="FX358">
        <v>0</v>
      </c>
      <c r="FY358">
        <v>0</v>
      </c>
      <c r="FZ358">
        <v>0</v>
      </c>
      <c r="GA358">
        <v>0</v>
      </c>
      <c r="GB358">
        <v>0</v>
      </c>
      <c r="GC358">
        <v>0</v>
      </c>
      <c r="GD358">
        <v>0</v>
      </c>
      <c r="GE358">
        <v>0</v>
      </c>
      <c r="GF358">
        <v>0</v>
      </c>
      <c r="GG358">
        <v>0</v>
      </c>
      <c r="GH358">
        <v>0</v>
      </c>
      <c r="GI358">
        <v>0</v>
      </c>
      <c r="GJ358">
        <v>0</v>
      </c>
      <c r="GK358">
        <v>0</v>
      </c>
      <c r="GL358">
        <v>0</v>
      </c>
      <c r="GM358">
        <v>0</v>
      </c>
      <c r="GN358">
        <v>0</v>
      </c>
      <c r="GO358">
        <v>0</v>
      </c>
      <c r="GP358">
        <v>0</v>
      </c>
      <c r="GQ358">
        <v>0</v>
      </c>
      <c r="GR358">
        <v>0</v>
      </c>
      <c r="GS358">
        <v>0</v>
      </c>
      <c r="GT358">
        <v>0</v>
      </c>
      <c r="GU358">
        <v>0</v>
      </c>
      <c r="GV358">
        <v>0</v>
      </c>
      <c r="GW358">
        <v>0</v>
      </c>
      <c r="GX358">
        <v>0</v>
      </c>
      <c r="GY358">
        <v>0</v>
      </c>
      <c r="GZ358">
        <v>0</v>
      </c>
      <c r="HA358">
        <v>0</v>
      </c>
      <c r="HB358">
        <v>0</v>
      </c>
      <c r="HC358">
        <v>0</v>
      </c>
      <c r="HD358">
        <v>0</v>
      </c>
      <c r="HE358">
        <v>0</v>
      </c>
      <c r="HF358">
        <v>0</v>
      </c>
      <c r="HG358">
        <v>0</v>
      </c>
      <c r="HH358">
        <v>0</v>
      </c>
      <c r="HI358">
        <v>0</v>
      </c>
      <c r="HJ358">
        <v>0</v>
      </c>
      <c r="HK358">
        <v>0</v>
      </c>
      <c r="HL358">
        <v>0</v>
      </c>
      <c r="HM358" t="str">
        <v/>
      </c>
    </row>
    <row r="359" spans="2:221" x14ac:dyDescent="0.35">
      <c r="B359" t="str" cm="1">
        <f t="array" ref="B359:CX359">TRANSPOSE(_xlfn._xlws.SORT(_xlfn._xlws.FILTER(initialConditions[initial_conditions_level]&amp;" | "&amp;initialConditions[initial_conditions_name],initialConditions[experiment_ID]=A359)))</f>
        <v xml:space="preserve"> | </v>
      </c>
      <c r="C359" t="str">
        <v xml:space="preserve">0 | </v>
      </c>
      <c r="D359" t="str">
        <v xml:space="preserve">0 | </v>
      </c>
      <c r="E359" t="str">
        <v xml:space="preserve">0 | </v>
      </c>
      <c r="F359" t="str">
        <v xml:space="preserve">0 | </v>
      </c>
      <c r="G359" t="str">
        <v xml:space="preserve">0 | </v>
      </c>
      <c r="H359" t="str">
        <v xml:space="preserve">0 | </v>
      </c>
      <c r="I359" t="str">
        <v xml:space="preserve">0 | </v>
      </c>
      <c r="J359" t="str">
        <v xml:space="preserve">0 | </v>
      </c>
      <c r="K359" t="str">
        <v xml:space="preserve">0 | </v>
      </c>
      <c r="L359" t="str">
        <v xml:space="preserve">0 | </v>
      </c>
      <c r="M359" t="str">
        <v xml:space="preserve">0 | </v>
      </c>
      <c r="N359" t="str">
        <v xml:space="preserve">0 | </v>
      </c>
      <c r="O359" t="str">
        <v xml:space="preserve">0 | </v>
      </c>
      <c r="P359" t="str">
        <v xml:space="preserve">0 | </v>
      </c>
      <c r="Q359" t="str">
        <v xml:space="preserve">0 | </v>
      </c>
      <c r="R359" t="str">
        <v xml:space="preserve">0 | </v>
      </c>
      <c r="S359" t="str">
        <v xml:space="preserve">0 | </v>
      </c>
      <c r="T359" t="str">
        <v xml:space="preserve">0 | </v>
      </c>
      <c r="U359" t="str">
        <v xml:space="preserve">0 | </v>
      </c>
      <c r="V359" t="str">
        <v xml:space="preserve">0 | </v>
      </c>
      <c r="W359" t="str">
        <v xml:space="preserve">0 | </v>
      </c>
      <c r="X359" t="str">
        <v xml:space="preserve">0 | </v>
      </c>
      <c r="Y359" t="str">
        <v xml:space="preserve">0 | </v>
      </c>
      <c r="Z359" t="str">
        <v xml:space="preserve">0 | </v>
      </c>
      <c r="AA359" t="str">
        <v xml:space="preserve">0 | </v>
      </c>
      <c r="AB359" t="str">
        <v xml:space="preserve">0 | </v>
      </c>
      <c r="AC359" t="str">
        <v xml:space="preserve">0 | </v>
      </c>
      <c r="AD359" t="str">
        <v xml:space="preserve">0 | </v>
      </c>
      <c r="AE359" t="str">
        <v xml:space="preserve">0 | </v>
      </c>
      <c r="AF359" t="str">
        <v xml:space="preserve">0 | </v>
      </c>
      <c r="AG359" t="str">
        <v xml:space="preserve">0 | </v>
      </c>
      <c r="AH359" t="str">
        <v xml:space="preserve">0 | </v>
      </c>
      <c r="AI359" t="str">
        <v xml:space="preserve">0 | </v>
      </c>
      <c r="AJ359" t="str">
        <v xml:space="preserve">0 | </v>
      </c>
      <c r="AK359" t="str">
        <v xml:space="preserve">0 | </v>
      </c>
      <c r="AL359" t="str">
        <v xml:space="preserve">0 | </v>
      </c>
      <c r="AM359" t="str">
        <v xml:space="preserve">0 | </v>
      </c>
      <c r="AN359" t="str">
        <v xml:space="preserve">0 | </v>
      </c>
      <c r="AO359" t="str">
        <v xml:space="preserve">0 | </v>
      </c>
      <c r="AP359" t="str">
        <v xml:space="preserve">0 | </v>
      </c>
      <c r="AQ359" t="str">
        <v xml:space="preserve">0 | </v>
      </c>
      <c r="AR359" t="str">
        <v xml:space="preserve">0 | </v>
      </c>
      <c r="AS359" t="str">
        <v xml:space="preserve">0 | </v>
      </c>
      <c r="AT359" t="str">
        <v xml:space="preserve">0 | </v>
      </c>
      <c r="AU359" t="str">
        <v xml:space="preserve">0 | </v>
      </c>
      <c r="AV359" t="str">
        <v xml:space="preserve">0 | </v>
      </c>
      <c r="AW359" t="str">
        <v xml:space="preserve">0 | </v>
      </c>
      <c r="AX359" t="str">
        <v xml:space="preserve">0 | </v>
      </c>
      <c r="AY359" t="str">
        <v xml:space="preserve">0 | </v>
      </c>
      <c r="AZ359" t="str">
        <v xml:space="preserve">0 | </v>
      </c>
      <c r="BA359" t="str">
        <v xml:space="preserve">0 | </v>
      </c>
      <c r="BB359" t="str">
        <v xml:space="preserve">0 | </v>
      </c>
      <c r="BC359" t="str">
        <v xml:space="preserve">0 | </v>
      </c>
      <c r="BD359" t="str">
        <v xml:space="preserve">0 | </v>
      </c>
      <c r="BE359" t="str">
        <v xml:space="preserve">0 | </v>
      </c>
      <c r="BF359" t="str">
        <v xml:space="preserve">0 | </v>
      </c>
      <c r="BG359" t="str">
        <v xml:space="preserve">0 | </v>
      </c>
      <c r="BH359" t="str">
        <v xml:space="preserve">0 | </v>
      </c>
      <c r="BI359" t="str">
        <v xml:space="preserve">0 | </v>
      </c>
      <c r="BJ359" t="str">
        <v xml:space="preserve">0 | </v>
      </c>
      <c r="BK359" t="str">
        <v xml:space="preserve">0 | </v>
      </c>
      <c r="BL359" t="str">
        <v xml:space="preserve">0 | </v>
      </c>
      <c r="BM359" t="str">
        <v xml:space="preserve">0 | </v>
      </c>
      <c r="BN359" t="str">
        <v xml:space="preserve">0 | </v>
      </c>
      <c r="BO359" t="str">
        <v xml:space="preserve">0 | </v>
      </c>
      <c r="BP359" t="str">
        <v xml:space="preserve">0 | </v>
      </c>
      <c r="BQ359" t="str">
        <v xml:space="preserve">0 | </v>
      </c>
      <c r="BR359" t="str">
        <v xml:space="preserve">0 | </v>
      </c>
      <c r="BS359" t="str">
        <v xml:space="preserve">0 | </v>
      </c>
      <c r="BT359" t="str">
        <v xml:space="preserve">0 | </v>
      </c>
      <c r="BU359" t="str">
        <v xml:space="preserve">0 | </v>
      </c>
      <c r="BV359" t="str">
        <v xml:space="preserve">0 | </v>
      </c>
      <c r="BW359" t="str">
        <v xml:space="preserve">0 | </v>
      </c>
      <c r="BX359" t="str">
        <v xml:space="preserve">0 | </v>
      </c>
      <c r="BY359" t="str">
        <v xml:space="preserve">0 | </v>
      </c>
      <c r="BZ359" t="str">
        <v xml:space="preserve">0 | </v>
      </c>
      <c r="CA359" t="str">
        <v xml:space="preserve">0 | </v>
      </c>
      <c r="CB359" t="str">
        <v xml:space="preserve">0 | </v>
      </c>
      <c r="CC359" t="str">
        <v xml:space="preserve">0 | </v>
      </c>
      <c r="CD359" t="str">
        <v xml:space="preserve">0 | </v>
      </c>
      <c r="CE359" t="str">
        <v xml:space="preserve">0 | </v>
      </c>
      <c r="CF359" t="str">
        <v xml:space="preserve">0 | </v>
      </c>
      <c r="CG359" t="str">
        <v xml:space="preserve">0 | </v>
      </c>
      <c r="CH359" t="str">
        <v xml:space="preserve">0 | </v>
      </c>
      <c r="CI359" t="str">
        <v xml:space="preserve">0 | </v>
      </c>
      <c r="CJ359" t="str">
        <v xml:space="preserve">0 | </v>
      </c>
      <c r="CK359" t="str">
        <v xml:space="preserve">0 | </v>
      </c>
      <c r="CL359" t="str">
        <v xml:space="preserve">0 | </v>
      </c>
      <c r="CM359" t="str">
        <v xml:space="preserve">0 | </v>
      </c>
      <c r="CN359" t="str">
        <v xml:space="preserve">0 | </v>
      </c>
      <c r="CO359" t="str">
        <v xml:space="preserve">0 | </v>
      </c>
      <c r="CP359" t="str">
        <v xml:space="preserve">0 | </v>
      </c>
      <c r="CQ359" t="str">
        <v xml:space="preserve">0 | </v>
      </c>
      <c r="CR359" t="str">
        <v xml:space="preserve">0 | </v>
      </c>
      <c r="CS359" t="str">
        <v xml:space="preserve">0 | </v>
      </c>
      <c r="CT359" t="str">
        <v xml:space="preserve">0 | </v>
      </c>
      <c r="CU359" t="str">
        <v xml:space="preserve">0 | </v>
      </c>
      <c r="CV359" t="str">
        <v xml:space="preserve">0 | </v>
      </c>
      <c r="CW359" t="str">
        <v xml:space="preserve">0 | </v>
      </c>
      <c r="CX359" t="str">
        <v xml:space="preserve">0 | </v>
      </c>
      <c r="DQ359" cm="1">
        <f t="array" ref="DQ359:HM359">TRANSPOSE(_xlfn._xlws.SORT(_xlfn._xlws.FILTER(initialConditions[initial_conditions_level],initialConditions[experiment_ID]=A359)))</f>
        <v>0</v>
      </c>
      <c r="DR359">
        <v>0</v>
      </c>
      <c r="DS359">
        <v>0</v>
      </c>
      <c r="DT359">
        <v>0</v>
      </c>
      <c r="DU359">
        <v>0</v>
      </c>
      <c r="DV359">
        <v>0</v>
      </c>
      <c r="DW359">
        <v>0</v>
      </c>
      <c r="DX359">
        <v>0</v>
      </c>
      <c r="DY359">
        <v>0</v>
      </c>
      <c r="DZ359">
        <v>0</v>
      </c>
      <c r="EA359">
        <v>0</v>
      </c>
      <c r="EB359">
        <v>0</v>
      </c>
      <c r="EC359">
        <v>0</v>
      </c>
      <c r="ED359">
        <v>0</v>
      </c>
      <c r="EE359">
        <v>0</v>
      </c>
      <c r="EF359">
        <v>0</v>
      </c>
      <c r="EG359">
        <v>0</v>
      </c>
      <c r="EH359">
        <v>0</v>
      </c>
      <c r="EI359">
        <v>0</v>
      </c>
      <c r="EJ359">
        <v>0</v>
      </c>
      <c r="EK359">
        <v>0</v>
      </c>
      <c r="EL359">
        <v>0</v>
      </c>
      <c r="EM359">
        <v>0</v>
      </c>
      <c r="EN359">
        <v>0</v>
      </c>
      <c r="EO359">
        <v>0</v>
      </c>
      <c r="EP359">
        <v>0</v>
      </c>
      <c r="EQ359">
        <v>0</v>
      </c>
      <c r="ER359">
        <v>0</v>
      </c>
      <c r="ES359">
        <v>0</v>
      </c>
      <c r="ET359">
        <v>0</v>
      </c>
      <c r="EU359">
        <v>0</v>
      </c>
      <c r="EV359">
        <v>0</v>
      </c>
      <c r="EW359">
        <v>0</v>
      </c>
      <c r="EX359">
        <v>0</v>
      </c>
      <c r="EY359">
        <v>0</v>
      </c>
      <c r="EZ359">
        <v>0</v>
      </c>
      <c r="FA359">
        <v>0</v>
      </c>
      <c r="FB359">
        <v>0</v>
      </c>
      <c r="FC359">
        <v>0</v>
      </c>
      <c r="FD359">
        <v>0</v>
      </c>
      <c r="FE359">
        <v>0</v>
      </c>
      <c r="FF359">
        <v>0</v>
      </c>
      <c r="FG359">
        <v>0</v>
      </c>
      <c r="FH359">
        <v>0</v>
      </c>
      <c r="FI359">
        <v>0</v>
      </c>
      <c r="FJ359">
        <v>0</v>
      </c>
      <c r="FK359">
        <v>0</v>
      </c>
      <c r="FL359">
        <v>0</v>
      </c>
      <c r="FM359">
        <v>0</v>
      </c>
      <c r="FN359">
        <v>0</v>
      </c>
      <c r="FO359">
        <v>0</v>
      </c>
      <c r="FP359">
        <v>0</v>
      </c>
      <c r="FQ359">
        <v>0</v>
      </c>
      <c r="FR359">
        <v>0</v>
      </c>
      <c r="FS359">
        <v>0</v>
      </c>
      <c r="FT359">
        <v>0</v>
      </c>
      <c r="FU359">
        <v>0</v>
      </c>
      <c r="FV359">
        <v>0</v>
      </c>
      <c r="FW359">
        <v>0</v>
      </c>
      <c r="FX359">
        <v>0</v>
      </c>
      <c r="FY359">
        <v>0</v>
      </c>
      <c r="FZ359">
        <v>0</v>
      </c>
      <c r="GA359">
        <v>0</v>
      </c>
      <c r="GB359">
        <v>0</v>
      </c>
      <c r="GC359">
        <v>0</v>
      </c>
      <c r="GD359">
        <v>0</v>
      </c>
      <c r="GE359">
        <v>0</v>
      </c>
      <c r="GF359">
        <v>0</v>
      </c>
      <c r="GG359">
        <v>0</v>
      </c>
      <c r="GH359">
        <v>0</v>
      </c>
      <c r="GI359">
        <v>0</v>
      </c>
      <c r="GJ359">
        <v>0</v>
      </c>
      <c r="GK359">
        <v>0</v>
      </c>
      <c r="GL359">
        <v>0</v>
      </c>
      <c r="GM359">
        <v>0</v>
      </c>
      <c r="GN359">
        <v>0</v>
      </c>
      <c r="GO359">
        <v>0</v>
      </c>
      <c r="GP359">
        <v>0</v>
      </c>
      <c r="GQ359">
        <v>0</v>
      </c>
      <c r="GR359">
        <v>0</v>
      </c>
      <c r="GS359">
        <v>0</v>
      </c>
      <c r="GT359">
        <v>0</v>
      </c>
      <c r="GU359">
        <v>0</v>
      </c>
      <c r="GV359">
        <v>0</v>
      </c>
      <c r="GW359">
        <v>0</v>
      </c>
      <c r="GX359">
        <v>0</v>
      </c>
      <c r="GY359">
        <v>0</v>
      </c>
      <c r="GZ359">
        <v>0</v>
      </c>
      <c r="HA359">
        <v>0</v>
      </c>
      <c r="HB359">
        <v>0</v>
      </c>
      <c r="HC359">
        <v>0</v>
      </c>
      <c r="HD359">
        <v>0</v>
      </c>
      <c r="HE359">
        <v>0</v>
      </c>
      <c r="HF359">
        <v>0</v>
      </c>
      <c r="HG359">
        <v>0</v>
      </c>
      <c r="HH359">
        <v>0</v>
      </c>
      <c r="HI359">
        <v>0</v>
      </c>
      <c r="HJ359">
        <v>0</v>
      </c>
      <c r="HK359">
        <v>0</v>
      </c>
      <c r="HL359">
        <v>0</v>
      </c>
      <c r="HM359" t="str">
        <v/>
      </c>
    </row>
    <row r="360" spans="2:221" x14ac:dyDescent="0.35">
      <c r="B360" t="str" cm="1">
        <f t="array" ref="B360:CX360">TRANSPOSE(_xlfn._xlws.SORT(_xlfn._xlws.FILTER(initialConditions[initial_conditions_level]&amp;" | "&amp;initialConditions[initial_conditions_name],initialConditions[experiment_ID]=A360)))</f>
        <v xml:space="preserve"> | </v>
      </c>
      <c r="C360" t="str">
        <v xml:space="preserve">0 | </v>
      </c>
      <c r="D360" t="str">
        <v xml:space="preserve">0 | </v>
      </c>
      <c r="E360" t="str">
        <v xml:space="preserve">0 | </v>
      </c>
      <c r="F360" t="str">
        <v xml:space="preserve">0 | </v>
      </c>
      <c r="G360" t="str">
        <v xml:space="preserve">0 | </v>
      </c>
      <c r="H360" t="str">
        <v xml:space="preserve">0 | </v>
      </c>
      <c r="I360" t="str">
        <v xml:space="preserve">0 | </v>
      </c>
      <c r="J360" t="str">
        <v xml:space="preserve">0 | </v>
      </c>
      <c r="K360" t="str">
        <v xml:space="preserve">0 | </v>
      </c>
      <c r="L360" t="str">
        <v xml:space="preserve">0 | </v>
      </c>
      <c r="M360" t="str">
        <v xml:space="preserve">0 | </v>
      </c>
      <c r="N360" t="str">
        <v xml:space="preserve">0 | </v>
      </c>
      <c r="O360" t="str">
        <v xml:space="preserve">0 | </v>
      </c>
      <c r="P360" t="str">
        <v xml:space="preserve">0 | </v>
      </c>
      <c r="Q360" t="str">
        <v xml:space="preserve">0 | </v>
      </c>
      <c r="R360" t="str">
        <v xml:space="preserve">0 | </v>
      </c>
      <c r="S360" t="str">
        <v xml:space="preserve">0 | </v>
      </c>
      <c r="T360" t="str">
        <v xml:space="preserve">0 | </v>
      </c>
      <c r="U360" t="str">
        <v xml:space="preserve">0 | </v>
      </c>
      <c r="V360" t="str">
        <v xml:space="preserve">0 | </v>
      </c>
      <c r="W360" t="str">
        <v xml:space="preserve">0 | </v>
      </c>
      <c r="X360" t="str">
        <v xml:space="preserve">0 | </v>
      </c>
      <c r="Y360" t="str">
        <v xml:space="preserve">0 | </v>
      </c>
      <c r="Z360" t="str">
        <v xml:space="preserve">0 | </v>
      </c>
      <c r="AA360" t="str">
        <v xml:space="preserve">0 | </v>
      </c>
      <c r="AB360" t="str">
        <v xml:space="preserve">0 | </v>
      </c>
      <c r="AC360" t="str">
        <v xml:space="preserve">0 | </v>
      </c>
      <c r="AD360" t="str">
        <v xml:space="preserve">0 | </v>
      </c>
      <c r="AE360" t="str">
        <v xml:space="preserve">0 | </v>
      </c>
      <c r="AF360" t="str">
        <v xml:space="preserve">0 | </v>
      </c>
      <c r="AG360" t="str">
        <v xml:space="preserve">0 | </v>
      </c>
      <c r="AH360" t="str">
        <v xml:space="preserve">0 | </v>
      </c>
      <c r="AI360" t="str">
        <v xml:space="preserve">0 | </v>
      </c>
      <c r="AJ360" t="str">
        <v xml:space="preserve">0 | </v>
      </c>
      <c r="AK360" t="str">
        <v xml:space="preserve">0 | </v>
      </c>
      <c r="AL360" t="str">
        <v xml:space="preserve">0 | </v>
      </c>
      <c r="AM360" t="str">
        <v xml:space="preserve">0 | </v>
      </c>
      <c r="AN360" t="str">
        <v xml:space="preserve">0 | </v>
      </c>
      <c r="AO360" t="str">
        <v xml:space="preserve">0 | </v>
      </c>
      <c r="AP360" t="str">
        <v xml:space="preserve">0 | </v>
      </c>
      <c r="AQ360" t="str">
        <v xml:space="preserve">0 | </v>
      </c>
      <c r="AR360" t="str">
        <v xml:space="preserve">0 | </v>
      </c>
      <c r="AS360" t="str">
        <v xml:space="preserve">0 | </v>
      </c>
      <c r="AT360" t="str">
        <v xml:space="preserve">0 | </v>
      </c>
      <c r="AU360" t="str">
        <v xml:space="preserve">0 | </v>
      </c>
      <c r="AV360" t="str">
        <v xml:space="preserve">0 | </v>
      </c>
      <c r="AW360" t="str">
        <v xml:space="preserve">0 | </v>
      </c>
      <c r="AX360" t="str">
        <v xml:space="preserve">0 | </v>
      </c>
      <c r="AY360" t="str">
        <v xml:space="preserve">0 | </v>
      </c>
      <c r="AZ360" t="str">
        <v xml:space="preserve">0 | </v>
      </c>
      <c r="BA360" t="str">
        <v xml:space="preserve">0 | </v>
      </c>
      <c r="BB360" t="str">
        <v xml:space="preserve">0 | </v>
      </c>
      <c r="BC360" t="str">
        <v xml:space="preserve">0 | </v>
      </c>
      <c r="BD360" t="str">
        <v xml:space="preserve">0 | </v>
      </c>
      <c r="BE360" t="str">
        <v xml:space="preserve">0 | </v>
      </c>
      <c r="BF360" t="str">
        <v xml:space="preserve">0 | </v>
      </c>
      <c r="BG360" t="str">
        <v xml:space="preserve">0 | </v>
      </c>
      <c r="BH360" t="str">
        <v xml:space="preserve">0 | </v>
      </c>
      <c r="BI360" t="str">
        <v xml:space="preserve">0 | </v>
      </c>
      <c r="BJ360" t="str">
        <v xml:space="preserve">0 | </v>
      </c>
      <c r="BK360" t="str">
        <v xml:space="preserve">0 | </v>
      </c>
      <c r="BL360" t="str">
        <v xml:space="preserve">0 | </v>
      </c>
      <c r="BM360" t="str">
        <v xml:space="preserve">0 | </v>
      </c>
      <c r="BN360" t="str">
        <v xml:space="preserve">0 | </v>
      </c>
      <c r="BO360" t="str">
        <v xml:space="preserve">0 | </v>
      </c>
      <c r="BP360" t="str">
        <v xml:space="preserve">0 | </v>
      </c>
      <c r="BQ360" t="str">
        <v xml:space="preserve">0 | </v>
      </c>
      <c r="BR360" t="str">
        <v xml:space="preserve">0 | </v>
      </c>
      <c r="BS360" t="str">
        <v xml:space="preserve">0 | </v>
      </c>
      <c r="BT360" t="str">
        <v xml:space="preserve">0 | </v>
      </c>
      <c r="BU360" t="str">
        <v xml:space="preserve">0 | </v>
      </c>
      <c r="BV360" t="str">
        <v xml:space="preserve">0 | </v>
      </c>
      <c r="BW360" t="str">
        <v xml:space="preserve">0 | </v>
      </c>
      <c r="BX360" t="str">
        <v xml:space="preserve">0 | </v>
      </c>
      <c r="BY360" t="str">
        <v xml:space="preserve">0 | </v>
      </c>
      <c r="BZ360" t="str">
        <v xml:space="preserve">0 | </v>
      </c>
      <c r="CA360" t="str">
        <v xml:space="preserve">0 | </v>
      </c>
      <c r="CB360" t="str">
        <v xml:space="preserve">0 | </v>
      </c>
      <c r="CC360" t="str">
        <v xml:space="preserve">0 | </v>
      </c>
      <c r="CD360" t="str">
        <v xml:space="preserve">0 | </v>
      </c>
      <c r="CE360" t="str">
        <v xml:space="preserve">0 | </v>
      </c>
      <c r="CF360" t="str">
        <v xml:space="preserve">0 | </v>
      </c>
      <c r="CG360" t="str">
        <v xml:space="preserve">0 | </v>
      </c>
      <c r="CH360" t="str">
        <v xml:space="preserve">0 | </v>
      </c>
      <c r="CI360" t="str">
        <v xml:space="preserve">0 | </v>
      </c>
      <c r="CJ360" t="str">
        <v xml:space="preserve">0 | </v>
      </c>
      <c r="CK360" t="str">
        <v xml:space="preserve">0 | </v>
      </c>
      <c r="CL360" t="str">
        <v xml:space="preserve">0 | </v>
      </c>
      <c r="CM360" t="str">
        <v xml:space="preserve">0 | </v>
      </c>
      <c r="CN360" t="str">
        <v xml:space="preserve">0 | </v>
      </c>
      <c r="CO360" t="str">
        <v xml:space="preserve">0 | </v>
      </c>
      <c r="CP360" t="str">
        <v xml:space="preserve">0 | </v>
      </c>
      <c r="CQ360" t="str">
        <v xml:space="preserve">0 | </v>
      </c>
      <c r="CR360" t="str">
        <v xml:space="preserve">0 | </v>
      </c>
      <c r="CS360" t="str">
        <v xml:space="preserve">0 | </v>
      </c>
      <c r="CT360" t="str">
        <v xml:space="preserve">0 | </v>
      </c>
      <c r="CU360" t="str">
        <v xml:space="preserve">0 | </v>
      </c>
      <c r="CV360" t="str">
        <v xml:space="preserve">0 | </v>
      </c>
      <c r="CW360" t="str">
        <v xml:space="preserve">0 | </v>
      </c>
      <c r="CX360" t="str">
        <v xml:space="preserve">0 | </v>
      </c>
      <c r="DQ360" cm="1">
        <f t="array" ref="DQ360:HM360">TRANSPOSE(_xlfn._xlws.SORT(_xlfn._xlws.FILTER(initialConditions[initial_conditions_level],initialConditions[experiment_ID]=A360)))</f>
        <v>0</v>
      </c>
      <c r="DR360">
        <v>0</v>
      </c>
      <c r="DS360">
        <v>0</v>
      </c>
      <c r="DT360">
        <v>0</v>
      </c>
      <c r="DU360">
        <v>0</v>
      </c>
      <c r="DV360">
        <v>0</v>
      </c>
      <c r="DW360">
        <v>0</v>
      </c>
      <c r="DX360">
        <v>0</v>
      </c>
      <c r="DY360">
        <v>0</v>
      </c>
      <c r="DZ360">
        <v>0</v>
      </c>
      <c r="EA360">
        <v>0</v>
      </c>
      <c r="EB360">
        <v>0</v>
      </c>
      <c r="EC360">
        <v>0</v>
      </c>
      <c r="ED360">
        <v>0</v>
      </c>
      <c r="EE360">
        <v>0</v>
      </c>
      <c r="EF360">
        <v>0</v>
      </c>
      <c r="EG360">
        <v>0</v>
      </c>
      <c r="EH360">
        <v>0</v>
      </c>
      <c r="EI360">
        <v>0</v>
      </c>
      <c r="EJ360">
        <v>0</v>
      </c>
      <c r="EK360">
        <v>0</v>
      </c>
      <c r="EL360">
        <v>0</v>
      </c>
      <c r="EM360">
        <v>0</v>
      </c>
      <c r="EN360">
        <v>0</v>
      </c>
      <c r="EO360">
        <v>0</v>
      </c>
      <c r="EP360">
        <v>0</v>
      </c>
      <c r="EQ360">
        <v>0</v>
      </c>
      <c r="ER360">
        <v>0</v>
      </c>
      <c r="ES360">
        <v>0</v>
      </c>
      <c r="ET360">
        <v>0</v>
      </c>
      <c r="EU360">
        <v>0</v>
      </c>
      <c r="EV360">
        <v>0</v>
      </c>
      <c r="EW360">
        <v>0</v>
      </c>
      <c r="EX360">
        <v>0</v>
      </c>
      <c r="EY360">
        <v>0</v>
      </c>
      <c r="EZ360">
        <v>0</v>
      </c>
      <c r="FA360">
        <v>0</v>
      </c>
      <c r="FB360">
        <v>0</v>
      </c>
      <c r="FC360">
        <v>0</v>
      </c>
      <c r="FD360">
        <v>0</v>
      </c>
      <c r="FE360">
        <v>0</v>
      </c>
      <c r="FF360">
        <v>0</v>
      </c>
      <c r="FG360">
        <v>0</v>
      </c>
      <c r="FH360">
        <v>0</v>
      </c>
      <c r="FI360">
        <v>0</v>
      </c>
      <c r="FJ360">
        <v>0</v>
      </c>
      <c r="FK360">
        <v>0</v>
      </c>
      <c r="FL360">
        <v>0</v>
      </c>
      <c r="FM360">
        <v>0</v>
      </c>
      <c r="FN360">
        <v>0</v>
      </c>
      <c r="FO360">
        <v>0</v>
      </c>
      <c r="FP360">
        <v>0</v>
      </c>
      <c r="FQ360">
        <v>0</v>
      </c>
      <c r="FR360">
        <v>0</v>
      </c>
      <c r="FS360">
        <v>0</v>
      </c>
      <c r="FT360">
        <v>0</v>
      </c>
      <c r="FU360">
        <v>0</v>
      </c>
      <c r="FV360">
        <v>0</v>
      </c>
      <c r="FW360">
        <v>0</v>
      </c>
      <c r="FX360">
        <v>0</v>
      </c>
      <c r="FY360">
        <v>0</v>
      </c>
      <c r="FZ360">
        <v>0</v>
      </c>
      <c r="GA360">
        <v>0</v>
      </c>
      <c r="GB360">
        <v>0</v>
      </c>
      <c r="GC360">
        <v>0</v>
      </c>
      <c r="GD360">
        <v>0</v>
      </c>
      <c r="GE360">
        <v>0</v>
      </c>
      <c r="GF360">
        <v>0</v>
      </c>
      <c r="GG360">
        <v>0</v>
      </c>
      <c r="GH360">
        <v>0</v>
      </c>
      <c r="GI360">
        <v>0</v>
      </c>
      <c r="GJ360">
        <v>0</v>
      </c>
      <c r="GK360">
        <v>0</v>
      </c>
      <c r="GL360">
        <v>0</v>
      </c>
      <c r="GM360">
        <v>0</v>
      </c>
      <c r="GN360">
        <v>0</v>
      </c>
      <c r="GO360">
        <v>0</v>
      </c>
      <c r="GP360">
        <v>0</v>
      </c>
      <c r="GQ360">
        <v>0</v>
      </c>
      <c r="GR360">
        <v>0</v>
      </c>
      <c r="GS360">
        <v>0</v>
      </c>
      <c r="GT360">
        <v>0</v>
      </c>
      <c r="GU360">
        <v>0</v>
      </c>
      <c r="GV360">
        <v>0</v>
      </c>
      <c r="GW360">
        <v>0</v>
      </c>
      <c r="GX360">
        <v>0</v>
      </c>
      <c r="GY360">
        <v>0</v>
      </c>
      <c r="GZ360">
        <v>0</v>
      </c>
      <c r="HA360">
        <v>0</v>
      </c>
      <c r="HB360">
        <v>0</v>
      </c>
      <c r="HC360">
        <v>0</v>
      </c>
      <c r="HD360">
        <v>0</v>
      </c>
      <c r="HE360">
        <v>0</v>
      </c>
      <c r="HF360">
        <v>0</v>
      </c>
      <c r="HG360">
        <v>0</v>
      </c>
      <c r="HH360">
        <v>0</v>
      </c>
      <c r="HI360">
        <v>0</v>
      </c>
      <c r="HJ360">
        <v>0</v>
      </c>
      <c r="HK360">
        <v>0</v>
      </c>
      <c r="HL360">
        <v>0</v>
      </c>
      <c r="HM360" t="str">
        <v/>
      </c>
    </row>
    <row r="361" spans="2:221" x14ac:dyDescent="0.35">
      <c r="B361" t="str" cm="1">
        <f t="array" ref="B361:CX361">TRANSPOSE(_xlfn._xlws.SORT(_xlfn._xlws.FILTER(initialConditions[initial_conditions_level]&amp;" | "&amp;initialConditions[initial_conditions_name],initialConditions[experiment_ID]=A361)))</f>
        <v xml:space="preserve"> | </v>
      </c>
      <c r="C361" t="str">
        <v xml:space="preserve">0 | </v>
      </c>
      <c r="D361" t="str">
        <v xml:space="preserve">0 | </v>
      </c>
      <c r="E361" t="str">
        <v xml:space="preserve">0 | </v>
      </c>
      <c r="F361" t="str">
        <v xml:space="preserve">0 | </v>
      </c>
      <c r="G361" t="str">
        <v xml:space="preserve">0 | </v>
      </c>
      <c r="H361" t="str">
        <v xml:space="preserve">0 | </v>
      </c>
      <c r="I361" t="str">
        <v xml:space="preserve">0 | </v>
      </c>
      <c r="J361" t="str">
        <v xml:space="preserve">0 | </v>
      </c>
      <c r="K361" t="str">
        <v xml:space="preserve">0 | </v>
      </c>
      <c r="L361" t="str">
        <v xml:space="preserve">0 | </v>
      </c>
      <c r="M361" t="str">
        <v xml:space="preserve">0 | </v>
      </c>
      <c r="N361" t="str">
        <v xml:space="preserve">0 | </v>
      </c>
      <c r="O361" t="str">
        <v xml:space="preserve">0 | </v>
      </c>
      <c r="P361" t="str">
        <v xml:space="preserve">0 | </v>
      </c>
      <c r="Q361" t="str">
        <v xml:space="preserve">0 | </v>
      </c>
      <c r="R361" t="str">
        <v xml:space="preserve">0 | </v>
      </c>
      <c r="S361" t="str">
        <v xml:space="preserve">0 | </v>
      </c>
      <c r="T361" t="str">
        <v xml:space="preserve">0 | </v>
      </c>
      <c r="U361" t="str">
        <v xml:space="preserve">0 | </v>
      </c>
      <c r="V361" t="str">
        <v xml:space="preserve">0 | </v>
      </c>
      <c r="W361" t="str">
        <v xml:space="preserve">0 | </v>
      </c>
      <c r="X361" t="str">
        <v xml:space="preserve">0 | </v>
      </c>
      <c r="Y361" t="str">
        <v xml:space="preserve">0 | </v>
      </c>
      <c r="Z361" t="str">
        <v xml:space="preserve">0 | </v>
      </c>
      <c r="AA361" t="str">
        <v xml:space="preserve">0 | </v>
      </c>
      <c r="AB361" t="str">
        <v xml:space="preserve">0 | </v>
      </c>
      <c r="AC361" t="str">
        <v xml:space="preserve">0 | </v>
      </c>
      <c r="AD361" t="str">
        <v xml:space="preserve">0 | </v>
      </c>
      <c r="AE361" t="str">
        <v xml:space="preserve">0 | </v>
      </c>
      <c r="AF361" t="str">
        <v xml:space="preserve">0 | </v>
      </c>
      <c r="AG361" t="str">
        <v xml:space="preserve">0 | </v>
      </c>
      <c r="AH361" t="str">
        <v xml:space="preserve">0 | </v>
      </c>
      <c r="AI361" t="str">
        <v xml:space="preserve">0 | </v>
      </c>
      <c r="AJ361" t="str">
        <v xml:space="preserve">0 | </v>
      </c>
      <c r="AK361" t="str">
        <v xml:space="preserve">0 | </v>
      </c>
      <c r="AL361" t="str">
        <v xml:space="preserve">0 | </v>
      </c>
      <c r="AM361" t="str">
        <v xml:space="preserve">0 | </v>
      </c>
      <c r="AN361" t="str">
        <v xml:space="preserve">0 | </v>
      </c>
      <c r="AO361" t="str">
        <v xml:space="preserve">0 | </v>
      </c>
      <c r="AP361" t="str">
        <v xml:space="preserve">0 | </v>
      </c>
      <c r="AQ361" t="str">
        <v xml:space="preserve">0 | </v>
      </c>
      <c r="AR361" t="str">
        <v xml:space="preserve">0 | </v>
      </c>
      <c r="AS361" t="str">
        <v xml:space="preserve">0 | </v>
      </c>
      <c r="AT361" t="str">
        <v xml:space="preserve">0 | </v>
      </c>
      <c r="AU361" t="str">
        <v xml:space="preserve">0 | </v>
      </c>
      <c r="AV361" t="str">
        <v xml:space="preserve">0 | </v>
      </c>
      <c r="AW361" t="str">
        <v xml:space="preserve">0 | </v>
      </c>
      <c r="AX361" t="str">
        <v xml:space="preserve">0 | </v>
      </c>
      <c r="AY361" t="str">
        <v xml:space="preserve">0 | </v>
      </c>
      <c r="AZ361" t="str">
        <v xml:space="preserve">0 | </v>
      </c>
      <c r="BA361" t="str">
        <v xml:space="preserve">0 | </v>
      </c>
      <c r="BB361" t="str">
        <v xml:space="preserve">0 | </v>
      </c>
      <c r="BC361" t="str">
        <v xml:space="preserve">0 | </v>
      </c>
      <c r="BD361" t="str">
        <v xml:space="preserve">0 | </v>
      </c>
      <c r="BE361" t="str">
        <v xml:space="preserve">0 | </v>
      </c>
      <c r="BF361" t="str">
        <v xml:space="preserve">0 | </v>
      </c>
      <c r="BG361" t="str">
        <v xml:space="preserve">0 | </v>
      </c>
      <c r="BH361" t="str">
        <v xml:space="preserve">0 | </v>
      </c>
      <c r="BI361" t="str">
        <v xml:space="preserve">0 | </v>
      </c>
      <c r="BJ361" t="str">
        <v xml:space="preserve">0 | </v>
      </c>
      <c r="BK361" t="str">
        <v xml:space="preserve">0 | </v>
      </c>
      <c r="BL361" t="str">
        <v xml:space="preserve">0 | </v>
      </c>
      <c r="BM361" t="str">
        <v xml:space="preserve">0 | </v>
      </c>
      <c r="BN361" t="str">
        <v xml:space="preserve">0 | </v>
      </c>
      <c r="BO361" t="str">
        <v xml:space="preserve">0 | </v>
      </c>
      <c r="BP361" t="str">
        <v xml:space="preserve">0 | </v>
      </c>
      <c r="BQ361" t="str">
        <v xml:space="preserve">0 | </v>
      </c>
      <c r="BR361" t="str">
        <v xml:space="preserve">0 | </v>
      </c>
      <c r="BS361" t="str">
        <v xml:space="preserve">0 | </v>
      </c>
      <c r="BT361" t="str">
        <v xml:space="preserve">0 | </v>
      </c>
      <c r="BU361" t="str">
        <v xml:space="preserve">0 | </v>
      </c>
      <c r="BV361" t="str">
        <v xml:space="preserve">0 | </v>
      </c>
      <c r="BW361" t="str">
        <v xml:space="preserve">0 | </v>
      </c>
      <c r="BX361" t="str">
        <v xml:space="preserve">0 | </v>
      </c>
      <c r="BY361" t="str">
        <v xml:space="preserve">0 | </v>
      </c>
      <c r="BZ361" t="str">
        <v xml:space="preserve">0 | </v>
      </c>
      <c r="CA361" t="str">
        <v xml:space="preserve">0 | </v>
      </c>
      <c r="CB361" t="str">
        <v xml:space="preserve">0 | </v>
      </c>
      <c r="CC361" t="str">
        <v xml:space="preserve">0 | </v>
      </c>
      <c r="CD361" t="str">
        <v xml:space="preserve">0 | </v>
      </c>
      <c r="CE361" t="str">
        <v xml:space="preserve">0 | </v>
      </c>
      <c r="CF361" t="str">
        <v xml:space="preserve">0 | </v>
      </c>
      <c r="CG361" t="str">
        <v xml:space="preserve">0 | </v>
      </c>
      <c r="CH361" t="str">
        <v xml:space="preserve">0 | </v>
      </c>
      <c r="CI361" t="str">
        <v xml:space="preserve">0 | </v>
      </c>
      <c r="CJ361" t="str">
        <v xml:space="preserve">0 | </v>
      </c>
      <c r="CK361" t="str">
        <v xml:space="preserve">0 | </v>
      </c>
      <c r="CL361" t="str">
        <v xml:space="preserve">0 | </v>
      </c>
      <c r="CM361" t="str">
        <v xml:space="preserve">0 | </v>
      </c>
      <c r="CN361" t="str">
        <v xml:space="preserve">0 | </v>
      </c>
      <c r="CO361" t="str">
        <v xml:space="preserve">0 | </v>
      </c>
      <c r="CP361" t="str">
        <v xml:space="preserve">0 | </v>
      </c>
      <c r="CQ361" t="str">
        <v xml:space="preserve">0 | </v>
      </c>
      <c r="CR361" t="str">
        <v xml:space="preserve">0 | </v>
      </c>
      <c r="CS361" t="str">
        <v xml:space="preserve">0 | </v>
      </c>
      <c r="CT361" t="str">
        <v xml:space="preserve">0 | </v>
      </c>
      <c r="CU361" t="str">
        <v xml:space="preserve">0 | </v>
      </c>
      <c r="CV361" t="str">
        <v xml:space="preserve">0 | </v>
      </c>
      <c r="CW361" t="str">
        <v xml:space="preserve">0 | </v>
      </c>
      <c r="CX361" t="str">
        <v xml:space="preserve">0 | </v>
      </c>
      <c r="DQ361" cm="1">
        <f t="array" ref="DQ361:HM361">TRANSPOSE(_xlfn._xlws.SORT(_xlfn._xlws.FILTER(initialConditions[initial_conditions_level],initialConditions[experiment_ID]=A361)))</f>
        <v>0</v>
      </c>
      <c r="DR361">
        <v>0</v>
      </c>
      <c r="DS361">
        <v>0</v>
      </c>
      <c r="DT361">
        <v>0</v>
      </c>
      <c r="DU361">
        <v>0</v>
      </c>
      <c r="DV361">
        <v>0</v>
      </c>
      <c r="DW361">
        <v>0</v>
      </c>
      <c r="DX361">
        <v>0</v>
      </c>
      <c r="DY361">
        <v>0</v>
      </c>
      <c r="DZ361">
        <v>0</v>
      </c>
      <c r="EA361">
        <v>0</v>
      </c>
      <c r="EB361">
        <v>0</v>
      </c>
      <c r="EC361">
        <v>0</v>
      </c>
      <c r="ED361">
        <v>0</v>
      </c>
      <c r="EE361">
        <v>0</v>
      </c>
      <c r="EF361">
        <v>0</v>
      </c>
      <c r="EG361">
        <v>0</v>
      </c>
      <c r="EH361">
        <v>0</v>
      </c>
      <c r="EI361">
        <v>0</v>
      </c>
      <c r="EJ361">
        <v>0</v>
      </c>
      <c r="EK361">
        <v>0</v>
      </c>
      <c r="EL361">
        <v>0</v>
      </c>
      <c r="EM361">
        <v>0</v>
      </c>
      <c r="EN361">
        <v>0</v>
      </c>
      <c r="EO361">
        <v>0</v>
      </c>
      <c r="EP361">
        <v>0</v>
      </c>
      <c r="EQ361">
        <v>0</v>
      </c>
      <c r="ER361">
        <v>0</v>
      </c>
      <c r="ES361">
        <v>0</v>
      </c>
      <c r="ET361">
        <v>0</v>
      </c>
      <c r="EU361">
        <v>0</v>
      </c>
      <c r="EV361">
        <v>0</v>
      </c>
      <c r="EW361">
        <v>0</v>
      </c>
      <c r="EX361">
        <v>0</v>
      </c>
      <c r="EY361">
        <v>0</v>
      </c>
      <c r="EZ361">
        <v>0</v>
      </c>
      <c r="FA361">
        <v>0</v>
      </c>
      <c r="FB361">
        <v>0</v>
      </c>
      <c r="FC361">
        <v>0</v>
      </c>
      <c r="FD361">
        <v>0</v>
      </c>
      <c r="FE361">
        <v>0</v>
      </c>
      <c r="FF361">
        <v>0</v>
      </c>
      <c r="FG361">
        <v>0</v>
      </c>
      <c r="FH361">
        <v>0</v>
      </c>
      <c r="FI361">
        <v>0</v>
      </c>
      <c r="FJ361">
        <v>0</v>
      </c>
      <c r="FK361">
        <v>0</v>
      </c>
      <c r="FL361">
        <v>0</v>
      </c>
      <c r="FM361">
        <v>0</v>
      </c>
      <c r="FN361">
        <v>0</v>
      </c>
      <c r="FO361">
        <v>0</v>
      </c>
      <c r="FP361">
        <v>0</v>
      </c>
      <c r="FQ361">
        <v>0</v>
      </c>
      <c r="FR361">
        <v>0</v>
      </c>
      <c r="FS361">
        <v>0</v>
      </c>
      <c r="FT361">
        <v>0</v>
      </c>
      <c r="FU361">
        <v>0</v>
      </c>
      <c r="FV361">
        <v>0</v>
      </c>
      <c r="FW361">
        <v>0</v>
      </c>
      <c r="FX361">
        <v>0</v>
      </c>
      <c r="FY361">
        <v>0</v>
      </c>
      <c r="FZ361">
        <v>0</v>
      </c>
      <c r="GA361">
        <v>0</v>
      </c>
      <c r="GB361">
        <v>0</v>
      </c>
      <c r="GC361">
        <v>0</v>
      </c>
      <c r="GD361">
        <v>0</v>
      </c>
      <c r="GE361">
        <v>0</v>
      </c>
      <c r="GF361">
        <v>0</v>
      </c>
      <c r="GG361">
        <v>0</v>
      </c>
      <c r="GH361">
        <v>0</v>
      </c>
      <c r="GI361">
        <v>0</v>
      </c>
      <c r="GJ361">
        <v>0</v>
      </c>
      <c r="GK361">
        <v>0</v>
      </c>
      <c r="GL361">
        <v>0</v>
      </c>
      <c r="GM361">
        <v>0</v>
      </c>
      <c r="GN361">
        <v>0</v>
      </c>
      <c r="GO361">
        <v>0</v>
      </c>
      <c r="GP361">
        <v>0</v>
      </c>
      <c r="GQ361">
        <v>0</v>
      </c>
      <c r="GR361">
        <v>0</v>
      </c>
      <c r="GS361">
        <v>0</v>
      </c>
      <c r="GT361">
        <v>0</v>
      </c>
      <c r="GU361">
        <v>0</v>
      </c>
      <c r="GV361">
        <v>0</v>
      </c>
      <c r="GW361">
        <v>0</v>
      </c>
      <c r="GX361">
        <v>0</v>
      </c>
      <c r="GY361">
        <v>0</v>
      </c>
      <c r="GZ361">
        <v>0</v>
      </c>
      <c r="HA361">
        <v>0</v>
      </c>
      <c r="HB361">
        <v>0</v>
      </c>
      <c r="HC361">
        <v>0</v>
      </c>
      <c r="HD361">
        <v>0</v>
      </c>
      <c r="HE361">
        <v>0</v>
      </c>
      <c r="HF361">
        <v>0</v>
      </c>
      <c r="HG361">
        <v>0</v>
      </c>
      <c r="HH361">
        <v>0</v>
      </c>
      <c r="HI361">
        <v>0</v>
      </c>
      <c r="HJ361">
        <v>0</v>
      </c>
      <c r="HK361">
        <v>0</v>
      </c>
      <c r="HL361">
        <v>0</v>
      </c>
      <c r="HM361" t="str">
        <v/>
      </c>
    </row>
    <row r="362" spans="2:221" x14ac:dyDescent="0.35">
      <c r="B362" t="str" cm="1">
        <f t="array" ref="B362:CX362">TRANSPOSE(_xlfn._xlws.SORT(_xlfn._xlws.FILTER(initialConditions[initial_conditions_level]&amp;" | "&amp;initialConditions[initial_conditions_name],initialConditions[experiment_ID]=A362)))</f>
        <v xml:space="preserve"> | </v>
      </c>
      <c r="C362" t="str">
        <v xml:space="preserve">0 | </v>
      </c>
      <c r="D362" t="str">
        <v xml:space="preserve">0 | </v>
      </c>
      <c r="E362" t="str">
        <v xml:space="preserve">0 | </v>
      </c>
      <c r="F362" t="str">
        <v xml:space="preserve">0 | </v>
      </c>
      <c r="G362" t="str">
        <v xml:space="preserve">0 | </v>
      </c>
      <c r="H362" t="str">
        <v xml:space="preserve">0 | </v>
      </c>
      <c r="I362" t="str">
        <v xml:space="preserve">0 | </v>
      </c>
      <c r="J362" t="str">
        <v xml:space="preserve">0 | </v>
      </c>
      <c r="K362" t="str">
        <v xml:space="preserve">0 | </v>
      </c>
      <c r="L362" t="str">
        <v xml:space="preserve">0 | </v>
      </c>
      <c r="M362" t="str">
        <v xml:space="preserve">0 | </v>
      </c>
      <c r="N362" t="str">
        <v xml:space="preserve">0 | </v>
      </c>
      <c r="O362" t="str">
        <v xml:space="preserve">0 | </v>
      </c>
      <c r="P362" t="str">
        <v xml:space="preserve">0 | </v>
      </c>
      <c r="Q362" t="str">
        <v xml:space="preserve">0 | </v>
      </c>
      <c r="R362" t="str">
        <v xml:space="preserve">0 | </v>
      </c>
      <c r="S362" t="str">
        <v xml:space="preserve">0 | </v>
      </c>
      <c r="T362" t="str">
        <v xml:space="preserve">0 | </v>
      </c>
      <c r="U362" t="str">
        <v xml:space="preserve">0 | </v>
      </c>
      <c r="V362" t="str">
        <v xml:space="preserve">0 | </v>
      </c>
      <c r="W362" t="str">
        <v xml:space="preserve">0 | </v>
      </c>
      <c r="X362" t="str">
        <v xml:space="preserve">0 | </v>
      </c>
      <c r="Y362" t="str">
        <v xml:space="preserve">0 | </v>
      </c>
      <c r="Z362" t="str">
        <v xml:space="preserve">0 | </v>
      </c>
      <c r="AA362" t="str">
        <v xml:space="preserve">0 | </v>
      </c>
      <c r="AB362" t="str">
        <v xml:space="preserve">0 | </v>
      </c>
      <c r="AC362" t="str">
        <v xml:space="preserve">0 | </v>
      </c>
      <c r="AD362" t="str">
        <v xml:space="preserve">0 | </v>
      </c>
      <c r="AE362" t="str">
        <v xml:space="preserve">0 | </v>
      </c>
      <c r="AF362" t="str">
        <v xml:space="preserve">0 | </v>
      </c>
      <c r="AG362" t="str">
        <v xml:space="preserve">0 | </v>
      </c>
      <c r="AH362" t="str">
        <v xml:space="preserve">0 | </v>
      </c>
      <c r="AI362" t="str">
        <v xml:space="preserve">0 | </v>
      </c>
      <c r="AJ362" t="str">
        <v xml:space="preserve">0 | </v>
      </c>
      <c r="AK362" t="str">
        <v xml:space="preserve">0 | </v>
      </c>
      <c r="AL362" t="str">
        <v xml:space="preserve">0 | </v>
      </c>
      <c r="AM362" t="str">
        <v xml:space="preserve">0 | </v>
      </c>
      <c r="AN362" t="str">
        <v xml:space="preserve">0 | </v>
      </c>
      <c r="AO362" t="str">
        <v xml:space="preserve">0 | </v>
      </c>
      <c r="AP362" t="str">
        <v xml:space="preserve">0 | </v>
      </c>
      <c r="AQ362" t="str">
        <v xml:space="preserve">0 | </v>
      </c>
      <c r="AR362" t="str">
        <v xml:space="preserve">0 | </v>
      </c>
      <c r="AS362" t="str">
        <v xml:space="preserve">0 | </v>
      </c>
      <c r="AT362" t="str">
        <v xml:space="preserve">0 | </v>
      </c>
      <c r="AU362" t="str">
        <v xml:space="preserve">0 | </v>
      </c>
      <c r="AV362" t="str">
        <v xml:space="preserve">0 | </v>
      </c>
      <c r="AW362" t="str">
        <v xml:space="preserve">0 | </v>
      </c>
      <c r="AX362" t="str">
        <v xml:space="preserve">0 | </v>
      </c>
      <c r="AY362" t="str">
        <v xml:space="preserve">0 | </v>
      </c>
      <c r="AZ362" t="str">
        <v xml:space="preserve">0 | </v>
      </c>
      <c r="BA362" t="str">
        <v xml:space="preserve">0 | </v>
      </c>
      <c r="BB362" t="str">
        <v xml:space="preserve">0 | </v>
      </c>
      <c r="BC362" t="str">
        <v xml:space="preserve">0 | </v>
      </c>
      <c r="BD362" t="str">
        <v xml:space="preserve">0 | </v>
      </c>
      <c r="BE362" t="str">
        <v xml:space="preserve">0 | </v>
      </c>
      <c r="BF362" t="str">
        <v xml:space="preserve">0 | </v>
      </c>
      <c r="BG362" t="str">
        <v xml:space="preserve">0 | </v>
      </c>
      <c r="BH362" t="str">
        <v xml:space="preserve">0 | </v>
      </c>
      <c r="BI362" t="str">
        <v xml:space="preserve">0 | </v>
      </c>
      <c r="BJ362" t="str">
        <v xml:space="preserve">0 | </v>
      </c>
      <c r="BK362" t="str">
        <v xml:space="preserve">0 | </v>
      </c>
      <c r="BL362" t="str">
        <v xml:space="preserve">0 | </v>
      </c>
      <c r="BM362" t="str">
        <v xml:space="preserve">0 | </v>
      </c>
      <c r="BN362" t="str">
        <v xml:space="preserve">0 | </v>
      </c>
      <c r="BO362" t="str">
        <v xml:space="preserve">0 | </v>
      </c>
      <c r="BP362" t="str">
        <v xml:space="preserve">0 | </v>
      </c>
      <c r="BQ362" t="str">
        <v xml:space="preserve">0 | </v>
      </c>
      <c r="BR362" t="str">
        <v xml:space="preserve">0 | </v>
      </c>
      <c r="BS362" t="str">
        <v xml:space="preserve">0 | </v>
      </c>
      <c r="BT362" t="str">
        <v xml:space="preserve">0 | </v>
      </c>
      <c r="BU362" t="str">
        <v xml:space="preserve">0 | </v>
      </c>
      <c r="BV362" t="str">
        <v xml:space="preserve">0 | </v>
      </c>
      <c r="BW362" t="str">
        <v xml:space="preserve">0 | </v>
      </c>
      <c r="BX362" t="str">
        <v xml:space="preserve">0 | </v>
      </c>
      <c r="BY362" t="str">
        <v xml:space="preserve">0 | </v>
      </c>
      <c r="BZ362" t="str">
        <v xml:space="preserve">0 | </v>
      </c>
      <c r="CA362" t="str">
        <v xml:space="preserve">0 | </v>
      </c>
      <c r="CB362" t="str">
        <v xml:space="preserve">0 | </v>
      </c>
      <c r="CC362" t="str">
        <v xml:space="preserve">0 | </v>
      </c>
      <c r="CD362" t="str">
        <v xml:space="preserve">0 | </v>
      </c>
      <c r="CE362" t="str">
        <v xml:space="preserve">0 | </v>
      </c>
      <c r="CF362" t="str">
        <v xml:space="preserve">0 | </v>
      </c>
      <c r="CG362" t="str">
        <v xml:space="preserve">0 | </v>
      </c>
      <c r="CH362" t="str">
        <v xml:space="preserve">0 | </v>
      </c>
      <c r="CI362" t="str">
        <v xml:space="preserve">0 | </v>
      </c>
      <c r="CJ362" t="str">
        <v xml:space="preserve">0 | </v>
      </c>
      <c r="CK362" t="str">
        <v xml:space="preserve">0 | </v>
      </c>
      <c r="CL362" t="str">
        <v xml:space="preserve">0 | </v>
      </c>
      <c r="CM362" t="str">
        <v xml:space="preserve">0 | </v>
      </c>
      <c r="CN362" t="str">
        <v xml:space="preserve">0 | </v>
      </c>
      <c r="CO362" t="str">
        <v xml:space="preserve">0 | </v>
      </c>
      <c r="CP362" t="str">
        <v xml:space="preserve">0 | </v>
      </c>
      <c r="CQ362" t="str">
        <v xml:space="preserve">0 | </v>
      </c>
      <c r="CR362" t="str">
        <v xml:space="preserve">0 | </v>
      </c>
      <c r="CS362" t="str">
        <v xml:space="preserve">0 | </v>
      </c>
      <c r="CT362" t="str">
        <v xml:space="preserve">0 | </v>
      </c>
      <c r="CU362" t="str">
        <v xml:space="preserve">0 | </v>
      </c>
      <c r="CV362" t="str">
        <v xml:space="preserve">0 | </v>
      </c>
      <c r="CW362" t="str">
        <v xml:space="preserve">0 | </v>
      </c>
      <c r="CX362" t="str">
        <v xml:space="preserve">0 | </v>
      </c>
      <c r="DQ362" cm="1">
        <f t="array" ref="DQ362:HM362">TRANSPOSE(_xlfn._xlws.SORT(_xlfn._xlws.FILTER(initialConditions[initial_conditions_level],initialConditions[experiment_ID]=A362)))</f>
        <v>0</v>
      </c>
      <c r="DR362">
        <v>0</v>
      </c>
      <c r="DS362">
        <v>0</v>
      </c>
      <c r="DT362">
        <v>0</v>
      </c>
      <c r="DU362">
        <v>0</v>
      </c>
      <c r="DV362">
        <v>0</v>
      </c>
      <c r="DW362">
        <v>0</v>
      </c>
      <c r="DX362">
        <v>0</v>
      </c>
      <c r="DY362">
        <v>0</v>
      </c>
      <c r="DZ362">
        <v>0</v>
      </c>
      <c r="EA362">
        <v>0</v>
      </c>
      <c r="EB362">
        <v>0</v>
      </c>
      <c r="EC362">
        <v>0</v>
      </c>
      <c r="ED362">
        <v>0</v>
      </c>
      <c r="EE362">
        <v>0</v>
      </c>
      <c r="EF362">
        <v>0</v>
      </c>
      <c r="EG362">
        <v>0</v>
      </c>
      <c r="EH362">
        <v>0</v>
      </c>
      <c r="EI362">
        <v>0</v>
      </c>
      <c r="EJ362">
        <v>0</v>
      </c>
      <c r="EK362">
        <v>0</v>
      </c>
      <c r="EL362">
        <v>0</v>
      </c>
      <c r="EM362">
        <v>0</v>
      </c>
      <c r="EN362">
        <v>0</v>
      </c>
      <c r="EO362">
        <v>0</v>
      </c>
      <c r="EP362">
        <v>0</v>
      </c>
      <c r="EQ362">
        <v>0</v>
      </c>
      <c r="ER362">
        <v>0</v>
      </c>
      <c r="ES362">
        <v>0</v>
      </c>
      <c r="ET362">
        <v>0</v>
      </c>
      <c r="EU362">
        <v>0</v>
      </c>
      <c r="EV362">
        <v>0</v>
      </c>
      <c r="EW362">
        <v>0</v>
      </c>
      <c r="EX362">
        <v>0</v>
      </c>
      <c r="EY362">
        <v>0</v>
      </c>
      <c r="EZ362">
        <v>0</v>
      </c>
      <c r="FA362">
        <v>0</v>
      </c>
      <c r="FB362">
        <v>0</v>
      </c>
      <c r="FC362">
        <v>0</v>
      </c>
      <c r="FD362">
        <v>0</v>
      </c>
      <c r="FE362">
        <v>0</v>
      </c>
      <c r="FF362">
        <v>0</v>
      </c>
      <c r="FG362">
        <v>0</v>
      </c>
      <c r="FH362">
        <v>0</v>
      </c>
      <c r="FI362">
        <v>0</v>
      </c>
      <c r="FJ362">
        <v>0</v>
      </c>
      <c r="FK362">
        <v>0</v>
      </c>
      <c r="FL362">
        <v>0</v>
      </c>
      <c r="FM362">
        <v>0</v>
      </c>
      <c r="FN362">
        <v>0</v>
      </c>
      <c r="FO362">
        <v>0</v>
      </c>
      <c r="FP362">
        <v>0</v>
      </c>
      <c r="FQ362">
        <v>0</v>
      </c>
      <c r="FR362">
        <v>0</v>
      </c>
      <c r="FS362">
        <v>0</v>
      </c>
      <c r="FT362">
        <v>0</v>
      </c>
      <c r="FU362">
        <v>0</v>
      </c>
      <c r="FV362">
        <v>0</v>
      </c>
      <c r="FW362">
        <v>0</v>
      </c>
      <c r="FX362">
        <v>0</v>
      </c>
      <c r="FY362">
        <v>0</v>
      </c>
      <c r="FZ362">
        <v>0</v>
      </c>
      <c r="GA362">
        <v>0</v>
      </c>
      <c r="GB362">
        <v>0</v>
      </c>
      <c r="GC362">
        <v>0</v>
      </c>
      <c r="GD362">
        <v>0</v>
      </c>
      <c r="GE362">
        <v>0</v>
      </c>
      <c r="GF362">
        <v>0</v>
      </c>
      <c r="GG362">
        <v>0</v>
      </c>
      <c r="GH362">
        <v>0</v>
      </c>
      <c r="GI362">
        <v>0</v>
      </c>
      <c r="GJ362">
        <v>0</v>
      </c>
      <c r="GK362">
        <v>0</v>
      </c>
      <c r="GL362">
        <v>0</v>
      </c>
      <c r="GM362">
        <v>0</v>
      </c>
      <c r="GN362">
        <v>0</v>
      </c>
      <c r="GO362">
        <v>0</v>
      </c>
      <c r="GP362">
        <v>0</v>
      </c>
      <c r="GQ362">
        <v>0</v>
      </c>
      <c r="GR362">
        <v>0</v>
      </c>
      <c r="GS362">
        <v>0</v>
      </c>
      <c r="GT362">
        <v>0</v>
      </c>
      <c r="GU362">
        <v>0</v>
      </c>
      <c r="GV362">
        <v>0</v>
      </c>
      <c r="GW362">
        <v>0</v>
      </c>
      <c r="GX362">
        <v>0</v>
      </c>
      <c r="GY362">
        <v>0</v>
      </c>
      <c r="GZ362">
        <v>0</v>
      </c>
      <c r="HA362">
        <v>0</v>
      </c>
      <c r="HB362">
        <v>0</v>
      </c>
      <c r="HC362">
        <v>0</v>
      </c>
      <c r="HD362">
        <v>0</v>
      </c>
      <c r="HE362">
        <v>0</v>
      </c>
      <c r="HF362">
        <v>0</v>
      </c>
      <c r="HG362">
        <v>0</v>
      </c>
      <c r="HH362">
        <v>0</v>
      </c>
      <c r="HI362">
        <v>0</v>
      </c>
      <c r="HJ362">
        <v>0</v>
      </c>
      <c r="HK362">
        <v>0</v>
      </c>
      <c r="HL362">
        <v>0</v>
      </c>
      <c r="HM362" t="str">
        <v/>
      </c>
    </row>
    <row r="363" spans="2:221" x14ac:dyDescent="0.35">
      <c r="B363" t="str" cm="1">
        <f t="array" ref="B363:CX363">TRANSPOSE(_xlfn._xlws.SORT(_xlfn._xlws.FILTER(initialConditions[initial_conditions_level]&amp;" | "&amp;initialConditions[initial_conditions_name],initialConditions[experiment_ID]=A363)))</f>
        <v xml:space="preserve"> | </v>
      </c>
      <c r="C363" t="str">
        <v xml:space="preserve">0 | </v>
      </c>
      <c r="D363" t="str">
        <v xml:space="preserve">0 | </v>
      </c>
      <c r="E363" t="str">
        <v xml:space="preserve">0 | </v>
      </c>
      <c r="F363" t="str">
        <v xml:space="preserve">0 | </v>
      </c>
      <c r="G363" t="str">
        <v xml:space="preserve">0 | </v>
      </c>
      <c r="H363" t="str">
        <v xml:space="preserve">0 | </v>
      </c>
      <c r="I363" t="str">
        <v xml:space="preserve">0 | </v>
      </c>
      <c r="J363" t="str">
        <v xml:space="preserve">0 | </v>
      </c>
      <c r="K363" t="str">
        <v xml:space="preserve">0 | </v>
      </c>
      <c r="L363" t="str">
        <v xml:space="preserve">0 | </v>
      </c>
      <c r="M363" t="str">
        <v xml:space="preserve">0 | </v>
      </c>
      <c r="N363" t="str">
        <v xml:space="preserve">0 | </v>
      </c>
      <c r="O363" t="str">
        <v xml:space="preserve">0 | </v>
      </c>
      <c r="P363" t="str">
        <v xml:space="preserve">0 | </v>
      </c>
      <c r="Q363" t="str">
        <v xml:space="preserve">0 | </v>
      </c>
      <c r="R363" t="str">
        <v xml:space="preserve">0 | </v>
      </c>
      <c r="S363" t="str">
        <v xml:space="preserve">0 | </v>
      </c>
      <c r="T363" t="str">
        <v xml:space="preserve">0 | </v>
      </c>
      <c r="U363" t="str">
        <v xml:space="preserve">0 | </v>
      </c>
      <c r="V363" t="str">
        <v xml:space="preserve">0 | </v>
      </c>
      <c r="W363" t="str">
        <v xml:space="preserve">0 | </v>
      </c>
      <c r="X363" t="str">
        <v xml:space="preserve">0 | </v>
      </c>
      <c r="Y363" t="str">
        <v xml:space="preserve">0 | </v>
      </c>
      <c r="Z363" t="str">
        <v xml:space="preserve">0 | </v>
      </c>
      <c r="AA363" t="str">
        <v xml:space="preserve">0 | </v>
      </c>
      <c r="AB363" t="str">
        <v xml:space="preserve">0 | </v>
      </c>
      <c r="AC363" t="str">
        <v xml:space="preserve">0 | </v>
      </c>
      <c r="AD363" t="str">
        <v xml:space="preserve">0 | </v>
      </c>
      <c r="AE363" t="str">
        <v xml:space="preserve">0 | </v>
      </c>
      <c r="AF363" t="str">
        <v xml:space="preserve">0 | </v>
      </c>
      <c r="AG363" t="str">
        <v xml:space="preserve">0 | </v>
      </c>
      <c r="AH363" t="str">
        <v xml:space="preserve">0 | </v>
      </c>
      <c r="AI363" t="str">
        <v xml:space="preserve">0 | </v>
      </c>
      <c r="AJ363" t="str">
        <v xml:space="preserve">0 | </v>
      </c>
      <c r="AK363" t="str">
        <v xml:space="preserve">0 | </v>
      </c>
      <c r="AL363" t="str">
        <v xml:space="preserve">0 | </v>
      </c>
      <c r="AM363" t="str">
        <v xml:space="preserve">0 | </v>
      </c>
      <c r="AN363" t="str">
        <v xml:space="preserve">0 | </v>
      </c>
      <c r="AO363" t="str">
        <v xml:space="preserve">0 | </v>
      </c>
      <c r="AP363" t="str">
        <v xml:space="preserve">0 | </v>
      </c>
      <c r="AQ363" t="str">
        <v xml:space="preserve">0 | </v>
      </c>
      <c r="AR363" t="str">
        <v xml:space="preserve">0 | </v>
      </c>
      <c r="AS363" t="str">
        <v xml:space="preserve">0 | </v>
      </c>
      <c r="AT363" t="str">
        <v xml:space="preserve">0 | </v>
      </c>
      <c r="AU363" t="str">
        <v xml:space="preserve">0 | </v>
      </c>
      <c r="AV363" t="str">
        <v xml:space="preserve">0 | </v>
      </c>
      <c r="AW363" t="str">
        <v xml:space="preserve">0 | </v>
      </c>
      <c r="AX363" t="str">
        <v xml:space="preserve">0 | </v>
      </c>
      <c r="AY363" t="str">
        <v xml:space="preserve">0 | </v>
      </c>
      <c r="AZ363" t="str">
        <v xml:space="preserve">0 | </v>
      </c>
      <c r="BA363" t="str">
        <v xml:space="preserve">0 | </v>
      </c>
      <c r="BB363" t="str">
        <v xml:space="preserve">0 | </v>
      </c>
      <c r="BC363" t="str">
        <v xml:space="preserve">0 | </v>
      </c>
      <c r="BD363" t="str">
        <v xml:space="preserve">0 | </v>
      </c>
      <c r="BE363" t="str">
        <v xml:space="preserve">0 | </v>
      </c>
      <c r="BF363" t="str">
        <v xml:space="preserve">0 | </v>
      </c>
      <c r="BG363" t="str">
        <v xml:space="preserve">0 | </v>
      </c>
      <c r="BH363" t="str">
        <v xml:space="preserve">0 | </v>
      </c>
      <c r="BI363" t="str">
        <v xml:space="preserve">0 | </v>
      </c>
      <c r="BJ363" t="str">
        <v xml:space="preserve">0 | </v>
      </c>
      <c r="BK363" t="str">
        <v xml:space="preserve">0 | </v>
      </c>
      <c r="BL363" t="str">
        <v xml:space="preserve">0 | </v>
      </c>
      <c r="BM363" t="str">
        <v xml:space="preserve">0 | </v>
      </c>
      <c r="BN363" t="str">
        <v xml:space="preserve">0 | </v>
      </c>
      <c r="BO363" t="str">
        <v xml:space="preserve">0 | </v>
      </c>
      <c r="BP363" t="str">
        <v xml:space="preserve">0 | </v>
      </c>
      <c r="BQ363" t="str">
        <v xml:space="preserve">0 | </v>
      </c>
      <c r="BR363" t="str">
        <v xml:space="preserve">0 | </v>
      </c>
      <c r="BS363" t="str">
        <v xml:space="preserve">0 | </v>
      </c>
      <c r="BT363" t="str">
        <v xml:space="preserve">0 | </v>
      </c>
      <c r="BU363" t="str">
        <v xml:space="preserve">0 | </v>
      </c>
      <c r="BV363" t="str">
        <v xml:space="preserve">0 | </v>
      </c>
      <c r="BW363" t="str">
        <v xml:space="preserve">0 | </v>
      </c>
      <c r="BX363" t="str">
        <v xml:space="preserve">0 | </v>
      </c>
      <c r="BY363" t="str">
        <v xml:space="preserve">0 | </v>
      </c>
      <c r="BZ363" t="str">
        <v xml:space="preserve">0 | </v>
      </c>
      <c r="CA363" t="str">
        <v xml:space="preserve">0 | </v>
      </c>
      <c r="CB363" t="str">
        <v xml:space="preserve">0 | </v>
      </c>
      <c r="CC363" t="str">
        <v xml:space="preserve">0 | </v>
      </c>
      <c r="CD363" t="str">
        <v xml:space="preserve">0 | </v>
      </c>
      <c r="CE363" t="str">
        <v xml:space="preserve">0 | </v>
      </c>
      <c r="CF363" t="str">
        <v xml:space="preserve">0 | </v>
      </c>
      <c r="CG363" t="str">
        <v xml:space="preserve">0 | </v>
      </c>
      <c r="CH363" t="str">
        <v xml:space="preserve">0 | </v>
      </c>
      <c r="CI363" t="str">
        <v xml:space="preserve">0 | </v>
      </c>
      <c r="CJ363" t="str">
        <v xml:space="preserve">0 | </v>
      </c>
      <c r="CK363" t="str">
        <v xml:space="preserve">0 | </v>
      </c>
      <c r="CL363" t="str">
        <v xml:space="preserve">0 | </v>
      </c>
      <c r="CM363" t="str">
        <v xml:space="preserve">0 | </v>
      </c>
      <c r="CN363" t="str">
        <v xml:space="preserve">0 | </v>
      </c>
      <c r="CO363" t="str">
        <v xml:space="preserve">0 | </v>
      </c>
      <c r="CP363" t="str">
        <v xml:space="preserve">0 | </v>
      </c>
      <c r="CQ363" t="str">
        <v xml:space="preserve">0 | </v>
      </c>
      <c r="CR363" t="str">
        <v xml:space="preserve">0 | </v>
      </c>
      <c r="CS363" t="str">
        <v xml:space="preserve">0 | </v>
      </c>
      <c r="CT363" t="str">
        <v xml:space="preserve">0 | </v>
      </c>
      <c r="CU363" t="str">
        <v xml:space="preserve">0 | </v>
      </c>
      <c r="CV363" t="str">
        <v xml:space="preserve">0 | </v>
      </c>
      <c r="CW363" t="str">
        <v xml:space="preserve">0 | </v>
      </c>
      <c r="CX363" t="str">
        <v xml:space="preserve">0 | </v>
      </c>
      <c r="DQ363" cm="1">
        <f t="array" ref="DQ363:HM363">TRANSPOSE(_xlfn._xlws.SORT(_xlfn._xlws.FILTER(initialConditions[initial_conditions_level],initialConditions[experiment_ID]=A363)))</f>
        <v>0</v>
      </c>
      <c r="DR363">
        <v>0</v>
      </c>
      <c r="DS363">
        <v>0</v>
      </c>
      <c r="DT363">
        <v>0</v>
      </c>
      <c r="DU363">
        <v>0</v>
      </c>
      <c r="DV363">
        <v>0</v>
      </c>
      <c r="DW363">
        <v>0</v>
      </c>
      <c r="DX363">
        <v>0</v>
      </c>
      <c r="DY363">
        <v>0</v>
      </c>
      <c r="DZ363">
        <v>0</v>
      </c>
      <c r="EA363">
        <v>0</v>
      </c>
      <c r="EB363">
        <v>0</v>
      </c>
      <c r="EC363">
        <v>0</v>
      </c>
      <c r="ED363">
        <v>0</v>
      </c>
      <c r="EE363">
        <v>0</v>
      </c>
      <c r="EF363">
        <v>0</v>
      </c>
      <c r="EG363">
        <v>0</v>
      </c>
      <c r="EH363">
        <v>0</v>
      </c>
      <c r="EI363">
        <v>0</v>
      </c>
      <c r="EJ363">
        <v>0</v>
      </c>
      <c r="EK363">
        <v>0</v>
      </c>
      <c r="EL363">
        <v>0</v>
      </c>
      <c r="EM363">
        <v>0</v>
      </c>
      <c r="EN363">
        <v>0</v>
      </c>
      <c r="EO363">
        <v>0</v>
      </c>
      <c r="EP363">
        <v>0</v>
      </c>
      <c r="EQ363">
        <v>0</v>
      </c>
      <c r="ER363">
        <v>0</v>
      </c>
      <c r="ES363">
        <v>0</v>
      </c>
      <c r="ET363">
        <v>0</v>
      </c>
      <c r="EU363">
        <v>0</v>
      </c>
      <c r="EV363">
        <v>0</v>
      </c>
      <c r="EW363">
        <v>0</v>
      </c>
      <c r="EX363">
        <v>0</v>
      </c>
      <c r="EY363">
        <v>0</v>
      </c>
      <c r="EZ363">
        <v>0</v>
      </c>
      <c r="FA363">
        <v>0</v>
      </c>
      <c r="FB363">
        <v>0</v>
      </c>
      <c r="FC363">
        <v>0</v>
      </c>
      <c r="FD363">
        <v>0</v>
      </c>
      <c r="FE363">
        <v>0</v>
      </c>
      <c r="FF363">
        <v>0</v>
      </c>
      <c r="FG363">
        <v>0</v>
      </c>
      <c r="FH363">
        <v>0</v>
      </c>
      <c r="FI363">
        <v>0</v>
      </c>
      <c r="FJ363">
        <v>0</v>
      </c>
      <c r="FK363">
        <v>0</v>
      </c>
      <c r="FL363">
        <v>0</v>
      </c>
      <c r="FM363">
        <v>0</v>
      </c>
      <c r="FN363">
        <v>0</v>
      </c>
      <c r="FO363">
        <v>0</v>
      </c>
      <c r="FP363">
        <v>0</v>
      </c>
      <c r="FQ363">
        <v>0</v>
      </c>
      <c r="FR363">
        <v>0</v>
      </c>
      <c r="FS363">
        <v>0</v>
      </c>
      <c r="FT363">
        <v>0</v>
      </c>
      <c r="FU363">
        <v>0</v>
      </c>
      <c r="FV363">
        <v>0</v>
      </c>
      <c r="FW363">
        <v>0</v>
      </c>
      <c r="FX363">
        <v>0</v>
      </c>
      <c r="FY363">
        <v>0</v>
      </c>
      <c r="FZ363">
        <v>0</v>
      </c>
      <c r="GA363">
        <v>0</v>
      </c>
      <c r="GB363">
        <v>0</v>
      </c>
      <c r="GC363">
        <v>0</v>
      </c>
      <c r="GD363">
        <v>0</v>
      </c>
      <c r="GE363">
        <v>0</v>
      </c>
      <c r="GF363">
        <v>0</v>
      </c>
      <c r="GG363">
        <v>0</v>
      </c>
      <c r="GH363">
        <v>0</v>
      </c>
      <c r="GI363">
        <v>0</v>
      </c>
      <c r="GJ363">
        <v>0</v>
      </c>
      <c r="GK363">
        <v>0</v>
      </c>
      <c r="GL363">
        <v>0</v>
      </c>
      <c r="GM363">
        <v>0</v>
      </c>
      <c r="GN363">
        <v>0</v>
      </c>
      <c r="GO363">
        <v>0</v>
      </c>
      <c r="GP363">
        <v>0</v>
      </c>
      <c r="GQ363">
        <v>0</v>
      </c>
      <c r="GR363">
        <v>0</v>
      </c>
      <c r="GS363">
        <v>0</v>
      </c>
      <c r="GT363">
        <v>0</v>
      </c>
      <c r="GU363">
        <v>0</v>
      </c>
      <c r="GV363">
        <v>0</v>
      </c>
      <c r="GW363">
        <v>0</v>
      </c>
      <c r="GX363">
        <v>0</v>
      </c>
      <c r="GY363">
        <v>0</v>
      </c>
      <c r="GZ363">
        <v>0</v>
      </c>
      <c r="HA363">
        <v>0</v>
      </c>
      <c r="HB363">
        <v>0</v>
      </c>
      <c r="HC363">
        <v>0</v>
      </c>
      <c r="HD363">
        <v>0</v>
      </c>
      <c r="HE363">
        <v>0</v>
      </c>
      <c r="HF363">
        <v>0</v>
      </c>
      <c r="HG363">
        <v>0</v>
      </c>
      <c r="HH363">
        <v>0</v>
      </c>
      <c r="HI363">
        <v>0</v>
      </c>
      <c r="HJ363">
        <v>0</v>
      </c>
      <c r="HK363">
        <v>0</v>
      </c>
      <c r="HL363">
        <v>0</v>
      </c>
      <c r="HM363" t="str">
        <v/>
      </c>
    </row>
    <row r="364" spans="2:221" x14ac:dyDescent="0.35">
      <c r="B364" t="str" cm="1">
        <f t="array" ref="B364:CX364">TRANSPOSE(_xlfn._xlws.SORT(_xlfn._xlws.FILTER(initialConditions[initial_conditions_level]&amp;" | "&amp;initialConditions[initial_conditions_name],initialConditions[experiment_ID]=A364)))</f>
        <v xml:space="preserve"> | </v>
      </c>
      <c r="C364" t="str">
        <v xml:space="preserve">0 | </v>
      </c>
      <c r="D364" t="str">
        <v xml:space="preserve">0 | </v>
      </c>
      <c r="E364" t="str">
        <v xml:space="preserve">0 | </v>
      </c>
      <c r="F364" t="str">
        <v xml:space="preserve">0 | </v>
      </c>
      <c r="G364" t="str">
        <v xml:space="preserve">0 | </v>
      </c>
      <c r="H364" t="str">
        <v xml:space="preserve">0 | </v>
      </c>
      <c r="I364" t="str">
        <v xml:space="preserve">0 | </v>
      </c>
      <c r="J364" t="str">
        <v xml:space="preserve">0 | </v>
      </c>
      <c r="K364" t="str">
        <v xml:space="preserve">0 | </v>
      </c>
      <c r="L364" t="str">
        <v xml:space="preserve">0 | </v>
      </c>
      <c r="M364" t="str">
        <v xml:space="preserve">0 | </v>
      </c>
      <c r="N364" t="str">
        <v xml:space="preserve">0 | </v>
      </c>
      <c r="O364" t="str">
        <v xml:space="preserve">0 | </v>
      </c>
      <c r="P364" t="str">
        <v xml:space="preserve">0 | </v>
      </c>
      <c r="Q364" t="str">
        <v xml:space="preserve">0 | </v>
      </c>
      <c r="R364" t="str">
        <v xml:space="preserve">0 | </v>
      </c>
      <c r="S364" t="str">
        <v xml:space="preserve">0 | </v>
      </c>
      <c r="T364" t="str">
        <v xml:space="preserve">0 | </v>
      </c>
      <c r="U364" t="str">
        <v xml:space="preserve">0 | </v>
      </c>
      <c r="V364" t="str">
        <v xml:space="preserve">0 | </v>
      </c>
      <c r="W364" t="str">
        <v xml:space="preserve">0 | </v>
      </c>
      <c r="X364" t="str">
        <v xml:space="preserve">0 | </v>
      </c>
      <c r="Y364" t="str">
        <v xml:space="preserve">0 | </v>
      </c>
      <c r="Z364" t="str">
        <v xml:space="preserve">0 | </v>
      </c>
      <c r="AA364" t="str">
        <v xml:space="preserve">0 | </v>
      </c>
      <c r="AB364" t="str">
        <v xml:space="preserve">0 | </v>
      </c>
      <c r="AC364" t="str">
        <v xml:space="preserve">0 | </v>
      </c>
      <c r="AD364" t="str">
        <v xml:space="preserve">0 | </v>
      </c>
      <c r="AE364" t="str">
        <v xml:space="preserve">0 | </v>
      </c>
      <c r="AF364" t="str">
        <v xml:space="preserve">0 | </v>
      </c>
      <c r="AG364" t="str">
        <v xml:space="preserve">0 | </v>
      </c>
      <c r="AH364" t="str">
        <v xml:space="preserve">0 | </v>
      </c>
      <c r="AI364" t="str">
        <v xml:space="preserve">0 | </v>
      </c>
      <c r="AJ364" t="str">
        <v xml:space="preserve">0 | </v>
      </c>
      <c r="AK364" t="str">
        <v xml:space="preserve">0 | </v>
      </c>
      <c r="AL364" t="str">
        <v xml:space="preserve">0 | </v>
      </c>
      <c r="AM364" t="str">
        <v xml:space="preserve">0 | </v>
      </c>
      <c r="AN364" t="str">
        <v xml:space="preserve">0 | </v>
      </c>
      <c r="AO364" t="str">
        <v xml:space="preserve">0 | </v>
      </c>
      <c r="AP364" t="str">
        <v xml:space="preserve">0 | </v>
      </c>
      <c r="AQ364" t="str">
        <v xml:space="preserve">0 | </v>
      </c>
      <c r="AR364" t="str">
        <v xml:space="preserve">0 | </v>
      </c>
      <c r="AS364" t="str">
        <v xml:space="preserve">0 | </v>
      </c>
      <c r="AT364" t="str">
        <v xml:space="preserve">0 | </v>
      </c>
      <c r="AU364" t="str">
        <v xml:space="preserve">0 | </v>
      </c>
      <c r="AV364" t="str">
        <v xml:space="preserve">0 | </v>
      </c>
      <c r="AW364" t="str">
        <v xml:space="preserve">0 | </v>
      </c>
      <c r="AX364" t="str">
        <v xml:space="preserve">0 | </v>
      </c>
      <c r="AY364" t="str">
        <v xml:space="preserve">0 | </v>
      </c>
      <c r="AZ364" t="str">
        <v xml:space="preserve">0 | </v>
      </c>
      <c r="BA364" t="str">
        <v xml:space="preserve">0 | </v>
      </c>
      <c r="BB364" t="str">
        <v xml:space="preserve">0 | </v>
      </c>
      <c r="BC364" t="str">
        <v xml:space="preserve">0 | </v>
      </c>
      <c r="BD364" t="str">
        <v xml:space="preserve">0 | </v>
      </c>
      <c r="BE364" t="str">
        <v xml:space="preserve">0 | </v>
      </c>
      <c r="BF364" t="str">
        <v xml:space="preserve">0 | </v>
      </c>
      <c r="BG364" t="str">
        <v xml:space="preserve">0 | </v>
      </c>
      <c r="BH364" t="str">
        <v xml:space="preserve">0 | </v>
      </c>
      <c r="BI364" t="str">
        <v xml:space="preserve">0 | </v>
      </c>
      <c r="BJ364" t="str">
        <v xml:space="preserve">0 | </v>
      </c>
      <c r="BK364" t="str">
        <v xml:space="preserve">0 | </v>
      </c>
      <c r="BL364" t="str">
        <v xml:space="preserve">0 | </v>
      </c>
      <c r="BM364" t="str">
        <v xml:space="preserve">0 | </v>
      </c>
      <c r="BN364" t="str">
        <v xml:space="preserve">0 | </v>
      </c>
      <c r="BO364" t="str">
        <v xml:space="preserve">0 | </v>
      </c>
      <c r="BP364" t="str">
        <v xml:space="preserve">0 | </v>
      </c>
      <c r="BQ364" t="str">
        <v xml:space="preserve">0 | </v>
      </c>
      <c r="BR364" t="str">
        <v xml:space="preserve">0 | </v>
      </c>
      <c r="BS364" t="str">
        <v xml:space="preserve">0 | </v>
      </c>
      <c r="BT364" t="str">
        <v xml:space="preserve">0 | </v>
      </c>
      <c r="BU364" t="str">
        <v xml:space="preserve">0 | </v>
      </c>
      <c r="BV364" t="str">
        <v xml:space="preserve">0 | </v>
      </c>
      <c r="BW364" t="str">
        <v xml:space="preserve">0 | </v>
      </c>
      <c r="BX364" t="str">
        <v xml:space="preserve">0 | </v>
      </c>
      <c r="BY364" t="str">
        <v xml:space="preserve">0 | </v>
      </c>
      <c r="BZ364" t="str">
        <v xml:space="preserve">0 | </v>
      </c>
      <c r="CA364" t="str">
        <v xml:space="preserve">0 | </v>
      </c>
      <c r="CB364" t="str">
        <v xml:space="preserve">0 | </v>
      </c>
      <c r="CC364" t="str">
        <v xml:space="preserve">0 | </v>
      </c>
      <c r="CD364" t="str">
        <v xml:space="preserve">0 | </v>
      </c>
      <c r="CE364" t="str">
        <v xml:space="preserve">0 | </v>
      </c>
      <c r="CF364" t="str">
        <v xml:space="preserve">0 | </v>
      </c>
      <c r="CG364" t="str">
        <v xml:space="preserve">0 | </v>
      </c>
      <c r="CH364" t="str">
        <v xml:space="preserve">0 | </v>
      </c>
      <c r="CI364" t="str">
        <v xml:space="preserve">0 | </v>
      </c>
      <c r="CJ364" t="str">
        <v xml:space="preserve">0 | </v>
      </c>
      <c r="CK364" t="str">
        <v xml:space="preserve">0 | </v>
      </c>
      <c r="CL364" t="str">
        <v xml:space="preserve">0 | </v>
      </c>
      <c r="CM364" t="str">
        <v xml:space="preserve">0 | </v>
      </c>
      <c r="CN364" t="str">
        <v xml:space="preserve">0 | </v>
      </c>
      <c r="CO364" t="str">
        <v xml:space="preserve">0 | </v>
      </c>
      <c r="CP364" t="str">
        <v xml:space="preserve">0 | </v>
      </c>
      <c r="CQ364" t="str">
        <v xml:space="preserve">0 | </v>
      </c>
      <c r="CR364" t="str">
        <v xml:space="preserve">0 | </v>
      </c>
      <c r="CS364" t="str">
        <v xml:space="preserve">0 | </v>
      </c>
      <c r="CT364" t="str">
        <v xml:space="preserve">0 | </v>
      </c>
      <c r="CU364" t="str">
        <v xml:space="preserve">0 | </v>
      </c>
      <c r="CV364" t="str">
        <v xml:space="preserve">0 | </v>
      </c>
      <c r="CW364" t="str">
        <v xml:space="preserve">0 | </v>
      </c>
      <c r="CX364" t="str">
        <v xml:space="preserve">0 | </v>
      </c>
      <c r="DQ364" cm="1">
        <f t="array" ref="DQ364:HM364">TRANSPOSE(_xlfn._xlws.SORT(_xlfn._xlws.FILTER(initialConditions[initial_conditions_level],initialConditions[experiment_ID]=A364)))</f>
        <v>0</v>
      </c>
      <c r="DR364">
        <v>0</v>
      </c>
      <c r="DS364">
        <v>0</v>
      </c>
      <c r="DT364">
        <v>0</v>
      </c>
      <c r="DU364">
        <v>0</v>
      </c>
      <c r="DV364">
        <v>0</v>
      </c>
      <c r="DW364">
        <v>0</v>
      </c>
      <c r="DX364">
        <v>0</v>
      </c>
      <c r="DY364">
        <v>0</v>
      </c>
      <c r="DZ364">
        <v>0</v>
      </c>
      <c r="EA364">
        <v>0</v>
      </c>
      <c r="EB364">
        <v>0</v>
      </c>
      <c r="EC364">
        <v>0</v>
      </c>
      <c r="ED364">
        <v>0</v>
      </c>
      <c r="EE364">
        <v>0</v>
      </c>
      <c r="EF364">
        <v>0</v>
      </c>
      <c r="EG364">
        <v>0</v>
      </c>
      <c r="EH364">
        <v>0</v>
      </c>
      <c r="EI364">
        <v>0</v>
      </c>
      <c r="EJ364">
        <v>0</v>
      </c>
      <c r="EK364">
        <v>0</v>
      </c>
      <c r="EL364">
        <v>0</v>
      </c>
      <c r="EM364">
        <v>0</v>
      </c>
      <c r="EN364">
        <v>0</v>
      </c>
      <c r="EO364">
        <v>0</v>
      </c>
      <c r="EP364">
        <v>0</v>
      </c>
      <c r="EQ364">
        <v>0</v>
      </c>
      <c r="ER364">
        <v>0</v>
      </c>
      <c r="ES364">
        <v>0</v>
      </c>
      <c r="ET364">
        <v>0</v>
      </c>
      <c r="EU364">
        <v>0</v>
      </c>
      <c r="EV364">
        <v>0</v>
      </c>
      <c r="EW364">
        <v>0</v>
      </c>
      <c r="EX364">
        <v>0</v>
      </c>
      <c r="EY364">
        <v>0</v>
      </c>
      <c r="EZ364">
        <v>0</v>
      </c>
      <c r="FA364">
        <v>0</v>
      </c>
      <c r="FB364">
        <v>0</v>
      </c>
      <c r="FC364">
        <v>0</v>
      </c>
      <c r="FD364">
        <v>0</v>
      </c>
      <c r="FE364">
        <v>0</v>
      </c>
      <c r="FF364">
        <v>0</v>
      </c>
      <c r="FG364">
        <v>0</v>
      </c>
      <c r="FH364">
        <v>0</v>
      </c>
      <c r="FI364">
        <v>0</v>
      </c>
      <c r="FJ364">
        <v>0</v>
      </c>
      <c r="FK364">
        <v>0</v>
      </c>
      <c r="FL364">
        <v>0</v>
      </c>
      <c r="FM364">
        <v>0</v>
      </c>
      <c r="FN364">
        <v>0</v>
      </c>
      <c r="FO364">
        <v>0</v>
      </c>
      <c r="FP364">
        <v>0</v>
      </c>
      <c r="FQ364">
        <v>0</v>
      </c>
      <c r="FR364">
        <v>0</v>
      </c>
      <c r="FS364">
        <v>0</v>
      </c>
      <c r="FT364">
        <v>0</v>
      </c>
      <c r="FU364">
        <v>0</v>
      </c>
      <c r="FV364">
        <v>0</v>
      </c>
      <c r="FW364">
        <v>0</v>
      </c>
      <c r="FX364">
        <v>0</v>
      </c>
      <c r="FY364">
        <v>0</v>
      </c>
      <c r="FZ364">
        <v>0</v>
      </c>
      <c r="GA364">
        <v>0</v>
      </c>
      <c r="GB364">
        <v>0</v>
      </c>
      <c r="GC364">
        <v>0</v>
      </c>
      <c r="GD364">
        <v>0</v>
      </c>
      <c r="GE364">
        <v>0</v>
      </c>
      <c r="GF364">
        <v>0</v>
      </c>
      <c r="GG364">
        <v>0</v>
      </c>
      <c r="GH364">
        <v>0</v>
      </c>
      <c r="GI364">
        <v>0</v>
      </c>
      <c r="GJ364">
        <v>0</v>
      </c>
      <c r="GK364">
        <v>0</v>
      </c>
      <c r="GL364">
        <v>0</v>
      </c>
      <c r="GM364">
        <v>0</v>
      </c>
      <c r="GN364">
        <v>0</v>
      </c>
      <c r="GO364">
        <v>0</v>
      </c>
      <c r="GP364">
        <v>0</v>
      </c>
      <c r="GQ364">
        <v>0</v>
      </c>
      <c r="GR364">
        <v>0</v>
      </c>
      <c r="GS364">
        <v>0</v>
      </c>
      <c r="GT364">
        <v>0</v>
      </c>
      <c r="GU364">
        <v>0</v>
      </c>
      <c r="GV364">
        <v>0</v>
      </c>
      <c r="GW364">
        <v>0</v>
      </c>
      <c r="GX364">
        <v>0</v>
      </c>
      <c r="GY364">
        <v>0</v>
      </c>
      <c r="GZ364">
        <v>0</v>
      </c>
      <c r="HA364">
        <v>0</v>
      </c>
      <c r="HB364">
        <v>0</v>
      </c>
      <c r="HC364">
        <v>0</v>
      </c>
      <c r="HD364">
        <v>0</v>
      </c>
      <c r="HE364">
        <v>0</v>
      </c>
      <c r="HF364">
        <v>0</v>
      </c>
      <c r="HG364">
        <v>0</v>
      </c>
      <c r="HH364">
        <v>0</v>
      </c>
      <c r="HI364">
        <v>0</v>
      </c>
      <c r="HJ364">
        <v>0</v>
      </c>
      <c r="HK364">
        <v>0</v>
      </c>
      <c r="HL364">
        <v>0</v>
      </c>
      <c r="HM364" t="str">
        <v/>
      </c>
    </row>
    <row r="365" spans="2:221" x14ac:dyDescent="0.35">
      <c r="B365" t="str" cm="1">
        <f t="array" ref="B365:CX365">TRANSPOSE(_xlfn._xlws.SORT(_xlfn._xlws.FILTER(initialConditions[initial_conditions_level]&amp;" | "&amp;initialConditions[initial_conditions_name],initialConditions[experiment_ID]=A365)))</f>
        <v xml:space="preserve"> | </v>
      </c>
      <c r="C365" t="str">
        <v xml:space="preserve">0 | </v>
      </c>
      <c r="D365" t="str">
        <v xml:space="preserve">0 | </v>
      </c>
      <c r="E365" t="str">
        <v xml:space="preserve">0 | </v>
      </c>
      <c r="F365" t="str">
        <v xml:space="preserve">0 | </v>
      </c>
      <c r="G365" t="str">
        <v xml:space="preserve">0 | </v>
      </c>
      <c r="H365" t="str">
        <v xml:space="preserve">0 | </v>
      </c>
      <c r="I365" t="str">
        <v xml:space="preserve">0 | </v>
      </c>
      <c r="J365" t="str">
        <v xml:space="preserve">0 | </v>
      </c>
      <c r="K365" t="str">
        <v xml:space="preserve">0 | </v>
      </c>
      <c r="L365" t="str">
        <v xml:space="preserve">0 | </v>
      </c>
      <c r="M365" t="str">
        <v xml:space="preserve">0 | </v>
      </c>
      <c r="N365" t="str">
        <v xml:space="preserve">0 | </v>
      </c>
      <c r="O365" t="str">
        <v xml:space="preserve">0 | </v>
      </c>
      <c r="P365" t="str">
        <v xml:space="preserve">0 | </v>
      </c>
      <c r="Q365" t="str">
        <v xml:space="preserve">0 | </v>
      </c>
      <c r="R365" t="str">
        <v xml:space="preserve">0 | </v>
      </c>
      <c r="S365" t="str">
        <v xml:space="preserve">0 | </v>
      </c>
      <c r="T365" t="str">
        <v xml:space="preserve">0 | </v>
      </c>
      <c r="U365" t="str">
        <v xml:space="preserve">0 | </v>
      </c>
      <c r="V365" t="str">
        <v xml:space="preserve">0 | </v>
      </c>
      <c r="W365" t="str">
        <v xml:space="preserve">0 | </v>
      </c>
      <c r="X365" t="str">
        <v xml:space="preserve">0 | </v>
      </c>
      <c r="Y365" t="str">
        <v xml:space="preserve">0 | </v>
      </c>
      <c r="Z365" t="str">
        <v xml:space="preserve">0 | </v>
      </c>
      <c r="AA365" t="str">
        <v xml:space="preserve">0 | </v>
      </c>
      <c r="AB365" t="str">
        <v xml:space="preserve">0 | </v>
      </c>
      <c r="AC365" t="str">
        <v xml:space="preserve">0 | </v>
      </c>
      <c r="AD365" t="str">
        <v xml:space="preserve">0 | </v>
      </c>
      <c r="AE365" t="str">
        <v xml:space="preserve">0 | </v>
      </c>
      <c r="AF365" t="str">
        <v xml:space="preserve">0 | </v>
      </c>
      <c r="AG365" t="str">
        <v xml:space="preserve">0 | </v>
      </c>
      <c r="AH365" t="str">
        <v xml:space="preserve">0 | </v>
      </c>
      <c r="AI365" t="str">
        <v xml:space="preserve">0 | </v>
      </c>
      <c r="AJ365" t="str">
        <v xml:space="preserve">0 | </v>
      </c>
      <c r="AK365" t="str">
        <v xml:space="preserve">0 | </v>
      </c>
      <c r="AL365" t="str">
        <v xml:space="preserve">0 | </v>
      </c>
      <c r="AM365" t="str">
        <v xml:space="preserve">0 | </v>
      </c>
      <c r="AN365" t="str">
        <v xml:space="preserve">0 | </v>
      </c>
      <c r="AO365" t="str">
        <v xml:space="preserve">0 | </v>
      </c>
      <c r="AP365" t="str">
        <v xml:space="preserve">0 | </v>
      </c>
      <c r="AQ365" t="str">
        <v xml:space="preserve">0 | </v>
      </c>
      <c r="AR365" t="str">
        <v xml:space="preserve">0 | </v>
      </c>
      <c r="AS365" t="str">
        <v xml:space="preserve">0 | </v>
      </c>
      <c r="AT365" t="str">
        <v xml:space="preserve">0 | </v>
      </c>
      <c r="AU365" t="str">
        <v xml:space="preserve">0 | </v>
      </c>
      <c r="AV365" t="str">
        <v xml:space="preserve">0 | </v>
      </c>
      <c r="AW365" t="str">
        <v xml:space="preserve">0 | </v>
      </c>
      <c r="AX365" t="str">
        <v xml:space="preserve">0 | </v>
      </c>
      <c r="AY365" t="str">
        <v xml:space="preserve">0 | </v>
      </c>
      <c r="AZ365" t="str">
        <v xml:space="preserve">0 | </v>
      </c>
      <c r="BA365" t="str">
        <v xml:space="preserve">0 | </v>
      </c>
      <c r="BB365" t="str">
        <v xml:space="preserve">0 | </v>
      </c>
      <c r="BC365" t="str">
        <v xml:space="preserve">0 | </v>
      </c>
      <c r="BD365" t="str">
        <v xml:space="preserve">0 | </v>
      </c>
      <c r="BE365" t="str">
        <v xml:space="preserve">0 | </v>
      </c>
      <c r="BF365" t="str">
        <v xml:space="preserve">0 | </v>
      </c>
      <c r="BG365" t="str">
        <v xml:space="preserve">0 | </v>
      </c>
      <c r="BH365" t="str">
        <v xml:space="preserve">0 | </v>
      </c>
      <c r="BI365" t="str">
        <v xml:space="preserve">0 | </v>
      </c>
      <c r="BJ365" t="str">
        <v xml:space="preserve">0 | </v>
      </c>
      <c r="BK365" t="str">
        <v xml:space="preserve">0 | </v>
      </c>
      <c r="BL365" t="str">
        <v xml:space="preserve">0 | </v>
      </c>
      <c r="BM365" t="str">
        <v xml:space="preserve">0 | </v>
      </c>
      <c r="BN365" t="str">
        <v xml:space="preserve">0 | </v>
      </c>
      <c r="BO365" t="str">
        <v xml:space="preserve">0 | </v>
      </c>
      <c r="BP365" t="str">
        <v xml:space="preserve">0 | </v>
      </c>
      <c r="BQ365" t="str">
        <v xml:space="preserve">0 | </v>
      </c>
      <c r="BR365" t="str">
        <v xml:space="preserve">0 | </v>
      </c>
      <c r="BS365" t="str">
        <v xml:space="preserve">0 | </v>
      </c>
      <c r="BT365" t="str">
        <v xml:space="preserve">0 | </v>
      </c>
      <c r="BU365" t="str">
        <v xml:space="preserve">0 | </v>
      </c>
      <c r="BV365" t="str">
        <v xml:space="preserve">0 | </v>
      </c>
      <c r="BW365" t="str">
        <v xml:space="preserve">0 | </v>
      </c>
      <c r="BX365" t="str">
        <v xml:space="preserve">0 | </v>
      </c>
      <c r="BY365" t="str">
        <v xml:space="preserve">0 | </v>
      </c>
      <c r="BZ365" t="str">
        <v xml:space="preserve">0 | </v>
      </c>
      <c r="CA365" t="str">
        <v xml:space="preserve">0 | </v>
      </c>
      <c r="CB365" t="str">
        <v xml:space="preserve">0 | </v>
      </c>
      <c r="CC365" t="str">
        <v xml:space="preserve">0 | </v>
      </c>
      <c r="CD365" t="str">
        <v xml:space="preserve">0 | </v>
      </c>
      <c r="CE365" t="str">
        <v xml:space="preserve">0 | </v>
      </c>
      <c r="CF365" t="str">
        <v xml:space="preserve">0 | </v>
      </c>
      <c r="CG365" t="str">
        <v xml:space="preserve">0 | </v>
      </c>
      <c r="CH365" t="str">
        <v xml:space="preserve">0 | </v>
      </c>
      <c r="CI365" t="str">
        <v xml:space="preserve">0 | </v>
      </c>
      <c r="CJ365" t="str">
        <v xml:space="preserve">0 | </v>
      </c>
      <c r="CK365" t="str">
        <v xml:space="preserve">0 | </v>
      </c>
      <c r="CL365" t="str">
        <v xml:space="preserve">0 | </v>
      </c>
      <c r="CM365" t="str">
        <v xml:space="preserve">0 | </v>
      </c>
      <c r="CN365" t="str">
        <v xml:space="preserve">0 | </v>
      </c>
      <c r="CO365" t="str">
        <v xml:space="preserve">0 | </v>
      </c>
      <c r="CP365" t="str">
        <v xml:space="preserve">0 | </v>
      </c>
      <c r="CQ365" t="str">
        <v xml:space="preserve">0 | </v>
      </c>
      <c r="CR365" t="str">
        <v xml:space="preserve">0 | </v>
      </c>
      <c r="CS365" t="str">
        <v xml:space="preserve">0 | </v>
      </c>
      <c r="CT365" t="str">
        <v xml:space="preserve">0 | </v>
      </c>
      <c r="CU365" t="str">
        <v xml:space="preserve">0 | </v>
      </c>
      <c r="CV365" t="str">
        <v xml:space="preserve">0 | </v>
      </c>
      <c r="CW365" t="str">
        <v xml:space="preserve">0 | </v>
      </c>
      <c r="CX365" t="str">
        <v xml:space="preserve">0 | </v>
      </c>
      <c r="DQ365" cm="1">
        <f t="array" ref="DQ365:HM365">TRANSPOSE(_xlfn._xlws.SORT(_xlfn._xlws.FILTER(initialConditions[initial_conditions_level],initialConditions[experiment_ID]=A365)))</f>
        <v>0</v>
      </c>
      <c r="DR365">
        <v>0</v>
      </c>
      <c r="DS365">
        <v>0</v>
      </c>
      <c r="DT365">
        <v>0</v>
      </c>
      <c r="DU365">
        <v>0</v>
      </c>
      <c r="DV365">
        <v>0</v>
      </c>
      <c r="DW365">
        <v>0</v>
      </c>
      <c r="DX365">
        <v>0</v>
      </c>
      <c r="DY365">
        <v>0</v>
      </c>
      <c r="DZ365">
        <v>0</v>
      </c>
      <c r="EA365">
        <v>0</v>
      </c>
      <c r="EB365">
        <v>0</v>
      </c>
      <c r="EC365">
        <v>0</v>
      </c>
      <c r="ED365">
        <v>0</v>
      </c>
      <c r="EE365">
        <v>0</v>
      </c>
      <c r="EF365">
        <v>0</v>
      </c>
      <c r="EG365">
        <v>0</v>
      </c>
      <c r="EH365">
        <v>0</v>
      </c>
      <c r="EI365">
        <v>0</v>
      </c>
      <c r="EJ365">
        <v>0</v>
      </c>
      <c r="EK365">
        <v>0</v>
      </c>
      <c r="EL365">
        <v>0</v>
      </c>
      <c r="EM365">
        <v>0</v>
      </c>
      <c r="EN365">
        <v>0</v>
      </c>
      <c r="EO365">
        <v>0</v>
      </c>
      <c r="EP365">
        <v>0</v>
      </c>
      <c r="EQ365">
        <v>0</v>
      </c>
      <c r="ER365">
        <v>0</v>
      </c>
      <c r="ES365">
        <v>0</v>
      </c>
      <c r="ET365">
        <v>0</v>
      </c>
      <c r="EU365">
        <v>0</v>
      </c>
      <c r="EV365">
        <v>0</v>
      </c>
      <c r="EW365">
        <v>0</v>
      </c>
      <c r="EX365">
        <v>0</v>
      </c>
      <c r="EY365">
        <v>0</v>
      </c>
      <c r="EZ365">
        <v>0</v>
      </c>
      <c r="FA365">
        <v>0</v>
      </c>
      <c r="FB365">
        <v>0</v>
      </c>
      <c r="FC365">
        <v>0</v>
      </c>
      <c r="FD365">
        <v>0</v>
      </c>
      <c r="FE365">
        <v>0</v>
      </c>
      <c r="FF365">
        <v>0</v>
      </c>
      <c r="FG365">
        <v>0</v>
      </c>
      <c r="FH365">
        <v>0</v>
      </c>
      <c r="FI365">
        <v>0</v>
      </c>
      <c r="FJ365">
        <v>0</v>
      </c>
      <c r="FK365">
        <v>0</v>
      </c>
      <c r="FL365">
        <v>0</v>
      </c>
      <c r="FM365">
        <v>0</v>
      </c>
      <c r="FN365">
        <v>0</v>
      </c>
      <c r="FO365">
        <v>0</v>
      </c>
      <c r="FP365">
        <v>0</v>
      </c>
      <c r="FQ365">
        <v>0</v>
      </c>
      <c r="FR365">
        <v>0</v>
      </c>
      <c r="FS365">
        <v>0</v>
      </c>
      <c r="FT365">
        <v>0</v>
      </c>
      <c r="FU365">
        <v>0</v>
      </c>
      <c r="FV365">
        <v>0</v>
      </c>
      <c r="FW365">
        <v>0</v>
      </c>
      <c r="FX365">
        <v>0</v>
      </c>
      <c r="FY365">
        <v>0</v>
      </c>
      <c r="FZ365">
        <v>0</v>
      </c>
      <c r="GA365">
        <v>0</v>
      </c>
      <c r="GB365">
        <v>0</v>
      </c>
      <c r="GC365">
        <v>0</v>
      </c>
      <c r="GD365">
        <v>0</v>
      </c>
      <c r="GE365">
        <v>0</v>
      </c>
      <c r="GF365">
        <v>0</v>
      </c>
      <c r="GG365">
        <v>0</v>
      </c>
      <c r="GH365">
        <v>0</v>
      </c>
      <c r="GI365">
        <v>0</v>
      </c>
      <c r="GJ365">
        <v>0</v>
      </c>
      <c r="GK365">
        <v>0</v>
      </c>
      <c r="GL365">
        <v>0</v>
      </c>
      <c r="GM365">
        <v>0</v>
      </c>
      <c r="GN365">
        <v>0</v>
      </c>
      <c r="GO365">
        <v>0</v>
      </c>
      <c r="GP365">
        <v>0</v>
      </c>
      <c r="GQ365">
        <v>0</v>
      </c>
      <c r="GR365">
        <v>0</v>
      </c>
      <c r="GS365">
        <v>0</v>
      </c>
      <c r="GT365">
        <v>0</v>
      </c>
      <c r="GU365">
        <v>0</v>
      </c>
      <c r="GV365">
        <v>0</v>
      </c>
      <c r="GW365">
        <v>0</v>
      </c>
      <c r="GX365">
        <v>0</v>
      </c>
      <c r="GY365">
        <v>0</v>
      </c>
      <c r="GZ365">
        <v>0</v>
      </c>
      <c r="HA365">
        <v>0</v>
      </c>
      <c r="HB365">
        <v>0</v>
      </c>
      <c r="HC365">
        <v>0</v>
      </c>
      <c r="HD365">
        <v>0</v>
      </c>
      <c r="HE365">
        <v>0</v>
      </c>
      <c r="HF365">
        <v>0</v>
      </c>
      <c r="HG365">
        <v>0</v>
      </c>
      <c r="HH365">
        <v>0</v>
      </c>
      <c r="HI365">
        <v>0</v>
      </c>
      <c r="HJ365">
        <v>0</v>
      </c>
      <c r="HK365">
        <v>0</v>
      </c>
      <c r="HL365">
        <v>0</v>
      </c>
      <c r="HM365" t="str">
        <v/>
      </c>
    </row>
    <row r="366" spans="2:221" x14ac:dyDescent="0.35">
      <c r="B366" t="str" cm="1">
        <f t="array" ref="B366:CX366">TRANSPOSE(_xlfn._xlws.SORT(_xlfn._xlws.FILTER(initialConditions[initial_conditions_level]&amp;" | "&amp;initialConditions[initial_conditions_name],initialConditions[experiment_ID]=A366)))</f>
        <v xml:space="preserve"> | </v>
      </c>
      <c r="C366" t="str">
        <v xml:space="preserve">0 | </v>
      </c>
      <c r="D366" t="str">
        <v xml:space="preserve">0 | </v>
      </c>
      <c r="E366" t="str">
        <v xml:space="preserve">0 | </v>
      </c>
      <c r="F366" t="str">
        <v xml:space="preserve">0 | </v>
      </c>
      <c r="G366" t="str">
        <v xml:space="preserve">0 | </v>
      </c>
      <c r="H366" t="str">
        <v xml:space="preserve">0 | </v>
      </c>
      <c r="I366" t="str">
        <v xml:space="preserve">0 | </v>
      </c>
      <c r="J366" t="str">
        <v xml:space="preserve">0 | </v>
      </c>
      <c r="K366" t="str">
        <v xml:space="preserve">0 | </v>
      </c>
      <c r="L366" t="str">
        <v xml:space="preserve">0 | </v>
      </c>
      <c r="M366" t="str">
        <v xml:space="preserve">0 | </v>
      </c>
      <c r="N366" t="str">
        <v xml:space="preserve">0 | </v>
      </c>
      <c r="O366" t="str">
        <v xml:space="preserve">0 | </v>
      </c>
      <c r="P366" t="str">
        <v xml:space="preserve">0 | </v>
      </c>
      <c r="Q366" t="str">
        <v xml:space="preserve">0 | </v>
      </c>
      <c r="R366" t="str">
        <v xml:space="preserve">0 | </v>
      </c>
      <c r="S366" t="str">
        <v xml:space="preserve">0 | </v>
      </c>
      <c r="T366" t="str">
        <v xml:space="preserve">0 | </v>
      </c>
      <c r="U366" t="str">
        <v xml:space="preserve">0 | </v>
      </c>
      <c r="V366" t="str">
        <v xml:space="preserve">0 | </v>
      </c>
      <c r="W366" t="str">
        <v xml:space="preserve">0 | </v>
      </c>
      <c r="X366" t="str">
        <v xml:space="preserve">0 | </v>
      </c>
      <c r="Y366" t="str">
        <v xml:space="preserve">0 | </v>
      </c>
      <c r="Z366" t="str">
        <v xml:space="preserve">0 | </v>
      </c>
      <c r="AA366" t="str">
        <v xml:space="preserve">0 | </v>
      </c>
      <c r="AB366" t="str">
        <v xml:space="preserve">0 | </v>
      </c>
      <c r="AC366" t="str">
        <v xml:space="preserve">0 | </v>
      </c>
      <c r="AD366" t="str">
        <v xml:space="preserve">0 | </v>
      </c>
      <c r="AE366" t="str">
        <v xml:space="preserve">0 | </v>
      </c>
      <c r="AF366" t="str">
        <v xml:space="preserve">0 | </v>
      </c>
      <c r="AG366" t="str">
        <v xml:space="preserve">0 | </v>
      </c>
      <c r="AH366" t="str">
        <v xml:space="preserve">0 | </v>
      </c>
      <c r="AI366" t="str">
        <v xml:space="preserve">0 | </v>
      </c>
      <c r="AJ366" t="str">
        <v xml:space="preserve">0 | </v>
      </c>
      <c r="AK366" t="str">
        <v xml:space="preserve">0 | </v>
      </c>
      <c r="AL366" t="str">
        <v xml:space="preserve">0 | </v>
      </c>
      <c r="AM366" t="str">
        <v xml:space="preserve">0 | </v>
      </c>
      <c r="AN366" t="str">
        <v xml:space="preserve">0 | </v>
      </c>
      <c r="AO366" t="str">
        <v xml:space="preserve">0 | </v>
      </c>
      <c r="AP366" t="str">
        <v xml:space="preserve">0 | </v>
      </c>
      <c r="AQ366" t="str">
        <v xml:space="preserve">0 | </v>
      </c>
      <c r="AR366" t="str">
        <v xml:space="preserve">0 | </v>
      </c>
      <c r="AS366" t="str">
        <v xml:space="preserve">0 | </v>
      </c>
      <c r="AT366" t="str">
        <v xml:space="preserve">0 | </v>
      </c>
      <c r="AU366" t="str">
        <v xml:space="preserve">0 | </v>
      </c>
      <c r="AV366" t="str">
        <v xml:space="preserve">0 | </v>
      </c>
      <c r="AW366" t="str">
        <v xml:space="preserve">0 | </v>
      </c>
      <c r="AX366" t="str">
        <v xml:space="preserve">0 | </v>
      </c>
      <c r="AY366" t="str">
        <v xml:space="preserve">0 | </v>
      </c>
      <c r="AZ366" t="str">
        <v xml:space="preserve">0 | </v>
      </c>
      <c r="BA366" t="str">
        <v xml:space="preserve">0 | </v>
      </c>
      <c r="BB366" t="str">
        <v xml:space="preserve">0 | </v>
      </c>
      <c r="BC366" t="str">
        <v xml:space="preserve">0 | </v>
      </c>
      <c r="BD366" t="str">
        <v xml:space="preserve">0 | </v>
      </c>
      <c r="BE366" t="str">
        <v xml:space="preserve">0 | </v>
      </c>
      <c r="BF366" t="str">
        <v xml:space="preserve">0 | </v>
      </c>
      <c r="BG366" t="str">
        <v xml:space="preserve">0 | </v>
      </c>
      <c r="BH366" t="str">
        <v xml:space="preserve">0 | </v>
      </c>
      <c r="BI366" t="str">
        <v xml:space="preserve">0 | </v>
      </c>
      <c r="BJ366" t="str">
        <v xml:space="preserve">0 | </v>
      </c>
      <c r="BK366" t="str">
        <v xml:space="preserve">0 | </v>
      </c>
      <c r="BL366" t="str">
        <v xml:space="preserve">0 | </v>
      </c>
      <c r="BM366" t="str">
        <v xml:space="preserve">0 | </v>
      </c>
      <c r="BN366" t="str">
        <v xml:space="preserve">0 | </v>
      </c>
      <c r="BO366" t="str">
        <v xml:space="preserve">0 | </v>
      </c>
      <c r="BP366" t="str">
        <v xml:space="preserve">0 | </v>
      </c>
      <c r="BQ366" t="str">
        <v xml:space="preserve">0 | </v>
      </c>
      <c r="BR366" t="str">
        <v xml:space="preserve">0 | </v>
      </c>
      <c r="BS366" t="str">
        <v xml:space="preserve">0 | </v>
      </c>
      <c r="BT366" t="str">
        <v xml:space="preserve">0 | </v>
      </c>
      <c r="BU366" t="str">
        <v xml:space="preserve">0 | </v>
      </c>
      <c r="BV366" t="str">
        <v xml:space="preserve">0 | </v>
      </c>
      <c r="BW366" t="str">
        <v xml:space="preserve">0 | </v>
      </c>
      <c r="BX366" t="str">
        <v xml:space="preserve">0 | </v>
      </c>
      <c r="BY366" t="str">
        <v xml:space="preserve">0 | </v>
      </c>
      <c r="BZ366" t="str">
        <v xml:space="preserve">0 | </v>
      </c>
      <c r="CA366" t="str">
        <v xml:space="preserve">0 | </v>
      </c>
      <c r="CB366" t="str">
        <v xml:space="preserve">0 | </v>
      </c>
      <c r="CC366" t="str">
        <v xml:space="preserve">0 | </v>
      </c>
      <c r="CD366" t="str">
        <v xml:space="preserve">0 | </v>
      </c>
      <c r="CE366" t="str">
        <v xml:space="preserve">0 | </v>
      </c>
      <c r="CF366" t="str">
        <v xml:space="preserve">0 | </v>
      </c>
      <c r="CG366" t="str">
        <v xml:space="preserve">0 | </v>
      </c>
      <c r="CH366" t="str">
        <v xml:space="preserve">0 | </v>
      </c>
      <c r="CI366" t="str">
        <v xml:space="preserve">0 | </v>
      </c>
      <c r="CJ366" t="str">
        <v xml:space="preserve">0 | </v>
      </c>
      <c r="CK366" t="str">
        <v xml:space="preserve">0 | </v>
      </c>
      <c r="CL366" t="str">
        <v xml:space="preserve">0 | </v>
      </c>
      <c r="CM366" t="str">
        <v xml:space="preserve">0 | </v>
      </c>
      <c r="CN366" t="str">
        <v xml:space="preserve">0 | </v>
      </c>
      <c r="CO366" t="str">
        <v xml:space="preserve">0 | </v>
      </c>
      <c r="CP366" t="str">
        <v xml:space="preserve">0 | </v>
      </c>
      <c r="CQ366" t="str">
        <v xml:space="preserve">0 | </v>
      </c>
      <c r="CR366" t="str">
        <v xml:space="preserve">0 | </v>
      </c>
      <c r="CS366" t="str">
        <v xml:space="preserve">0 | </v>
      </c>
      <c r="CT366" t="str">
        <v xml:space="preserve">0 | </v>
      </c>
      <c r="CU366" t="str">
        <v xml:space="preserve">0 | </v>
      </c>
      <c r="CV366" t="str">
        <v xml:space="preserve">0 | </v>
      </c>
      <c r="CW366" t="str">
        <v xml:space="preserve">0 | </v>
      </c>
      <c r="CX366" t="str">
        <v xml:space="preserve">0 | </v>
      </c>
      <c r="DQ366" cm="1">
        <f t="array" ref="DQ366:HM366">TRANSPOSE(_xlfn._xlws.SORT(_xlfn._xlws.FILTER(initialConditions[initial_conditions_level],initialConditions[experiment_ID]=A366)))</f>
        <v>0</v>
      </c>
      <c r="DR366">
        <v>0</v>
      </c>
      <c r="DS366">
        <v>0</v>
      </c>
      <c r="DT366">
        <v>0</v>
      </c>
      <c r="DU366">
        <v>0</v>
      </c>
      <c r="DV366">
        <v>0</v>
      </c>
      <c r="DW366">
        <v>0</v>
      </c>
      <c r="DX366">
        <v>0</v>
      </c>
      <c r="DY366">
        <v>0</v>
      </c>
      <c r="DZ366">
        <v>0</v>
      </c>
      <c r="EA366">
        <v>0</v>
      </c>
      <c r="EB366">
        <v>0</v>
      </c>
      <c r="EC366">
        <v>0</v>
      </c>
      <c r="ED366">
        <v>0</v>
      </c>
      <c r="EE366">
        <v>0</v>
      </c>
      <c r="EF366">
        <v>0</v>
      </c>
      <c r="EG366">
        <v>0</v>
      </c>
      <c r="EH366">
        <v>0</v>
      </c>
      <c r="EI366">
        <v>0</v>
      </c>
      <c r="EJ366">
        <v>0</v>
      </c>
      <c r="EK366">
        <v>0</v>
      </c>
      <c r="EL366">
        <v>0</v>
      </c>
      <c r="EM366">
        <v>0</v>
      </c>
      <c r="EN366">
        <v>0</v>
      </c>
      <c r="EO366">
        <v>0</v>
      </c>
      <c r="EP366">
        <v>0</v>
      </c>
      <c r="EQ366">
        <v>0</v>
      </c>
      <c r="ER366">
        <v>0</v>
      </c>
      <c r="ES366">
        <v>0</v>
      </c>
      <c r="ET366">
        <v>0</v>
      </c>
      <c r="EU366">
        <v>0</v>
      </c>
      <c r="EV366">
        <v>0</v>
      </c>
      <c r="EW366">
        <v>0</v>
      </c>
      <c r="EX366">
        <v>0</v>
      </c>
      <c r="EY366">
        <v>0</v>
      </c>
      <c r="EZ366">
        <v>0</v>
      </c>
      <c r="FA366">
        <v>0</v>
      </c>
      <c r="FB366">
        <v>0</v>
      </c>
      <c r="FC366">
        <v>0</v>
      </c>
      <c r="FD366">
        <v>0</v>
      </c>
      <c r="FE366">
        <v>0</v>
      </c>
      <c r="FF366">
        <v>0</v>
      </c>
      <c r="FG366">
        <v>0</v>
      </c>
      <c r="FH366">
        <v>0</v>
      </c>
      <c r="FI366">
        <v>0</v>
      </c>
      <c r="FJ366">
        <v>0</v>
      </c>
      <c r="FK366">
        <v>0</v>
      </c>
      <c r="FL366">
        <v>0</v>
      </c>
      <c r="FM366">
        <v>0</v>
      </c>
      <c r="FN366">
        <v>0</v>
      </c>
      <c r="FO366">
        <v>0</v>
      </c>
      <c r="FP366">
        <v>0</v>
      </c>
      <c r="FQ366">
        <v>0</v>
      </c>
      <c r="FR366">
        <v>0</v>
      </c>
      <c r="FS366">
        <v>0</v>
      </c>
      <c r="FT366">
        <v>0</v>
      </c>
      <c r="FU366">
        <v>0</v>
      </c>
      <c r="FV366">
        <v>0</v>
      </c>
      <c r="FW366">
        <v>0</v>
      </c>
      <c r="FX366">
        <v>0</v>
      </c>
      <c r="FY366">
        <v>0</v>
      </c>
      <c r="FZ366">
        <v>0</v>
      </c>
      <c r="GA366">
        <v>0</v>
      </c>
      <c r="GB366">
        <v>0</v>
      </c>
      <c r="GC366">
        <v>0</v>
      </c>
      <c r="GD366">
        <v>0</v>
      </c>
      <c r="GE366">
        <v>0</v>
      </c>
      <c r="GF366">
        <v>0</v>
      </c>
      <c r="GG366">
        <v>0</v>
      </c>
      <c r="GH366">
        <v>0</v>
      </c>
      <c r="GI366">
        <v>0</v>
      </c>
      <c r="GJ366">
        <v>0</v>
      </c>
      <c r="GK366">
        <v>0</v>
      </c>
      <c r="GL366">
        <v>0</v>
      </c>
      <c r="GM366">
        <v>0</v>
      </c>
      <c r="GN366">
        <v>0</v>
      </c>
      <c r="GO366">
        <v>0</v>
      </c>
      <c r="GP366">
        <v>0</v>
      </c>
      <c r="GQ366">
        <v>0</v>
      </c>
      <c r="GR366">
        <v>0</v>
      </c>
      <c r="GS366">
        <v>0</v>
      </c>
      <c r="GT366">
        <v>0</v>
      </c>
      <c r="GU366">
        <v>0</v>
      </c>
      <c r="GV366">
        <v>0</v>
      </c>
      <c r="GW366">
        <v>0</v>
      </c>
      <c r="GX366">
        <v>0</v>
      </c>
      <c r="GY366">
        <v>0</v>
      </c>
      <c r="GZ366">
        <v>0</v>
      </c>
      <c r="HA366">
        <v>0</v>
      </c>
      <c r="HB366">
        <v>0</v>
      </c>
      <c r="HC366">
        <v>0</v>
      </c>
      <c r="HD366">
        <v>0</v>
      </c>
      <c r="HE366">
        <v>0</v>
      </c>
      <c r="HF366">
        <v>0</v>
      </c>
      <c r="HG366">
        <v>0</v>
      </c>
      <c r="HH366">
        <v>0</v>
      </c>
      <c r="HI366">
        <v>0</v>
      </c>
      <c r="HJ366">
        <v>0</v>
      </c>
      <c r="HK366">
        <v>0</v>
      </c>
      <c r="HL366">
        <v>0</v>
      </c>
      <c r="HM366" t="str">
        <v/>
      </c>
    </row>
    <row r="367" spans="2:221" x14ac:dyDescent="0.35">
      <c r="B367" t="str" cm="1">
        <f t="array" ref="B367:CX367">TRANSPOSE(_xlfn._xlws.SORT(_xlfn._xlws.FILTER(initialConditions[initial_conditions_level]&amp;" | "&amp;initialConditions[initial_conditions_name],initialConditions[experiment_ID]=A367)))</f>
        <v xml:space="preserve"> | </v>
      </c>
      <c r="C367" t="str">
        <v xml:space="preserve">0 | </v>
      </c>
      <c r="D367" t="str">
        <v xml:space="preserve">0 | </v>
      </c>
      <c r="E367" t="str">
        <v xml:space="preserve">0 | </v>
      </c>
      <c r="F367" t="str">
        <v xml:space="preserve">0 | </v>
      </c>
      <c r="G367" t="str">
        <v xml:space="preserve">0 | </v>
      </c>
      <c r="H367" t="str">
        <v xml:space="preserve">0 | </v>
      </c>
      <c r="I367" t="str">
        <v xml:space="preserve">0 | </v>
      </c>
      <c r="J367" t="str">
        <v xml:space="preserve">0 | </v>
      </c>
      <c r="K367" t="str">
        <v xml:space="preserve">0 | </v>
      </c>
      <c r="L367" t="str">
        <v xml:space="preserve">0 | </v>
      </c>
      <c r="M367" t="str">
        <v xml:space="preserve">0 | </v>
      </c>
      <c r="N367" t="str">
        <v xml:space="preserve">0 | </v>
      </c>
      <c r="O367" t="str">
        <v xml:space="preserve">0 | </v>
      </c>
      <c r="P367" t="str">
        <v xml:space="preserve">0 | </v>
      </c>
      <c r="Q367" t="str">
        <v xml:space="preserve">0 | </v>
      </c>
      <c r="R367" t="str">
        <v xml:space="preserve">0 | </v>
      </c>
      <c r="S367" t="str">
        <v xml:space="preserve">0 | </v>
      </c>
      <c r="T367" t="str">
        <v xml:space="preserve">0 | </v>
      </c>
      <c r="U367" t="str">
        <v xml:space="preserve">0 | </v>
      </c>
      <c r="V367" t="str">
        <v xml:space="preserve">0 | </v>
      </c>
      <c r="W367" t="str">
        <v xml:space="preserve">0 | </v>
      </c>
      <c r="X367" t="str">
        <v xml:space="preserve">0 | </v>
      </c>
      <c r="Y367" t="str">
        <v xml:space="preserve">0 | </v>
      </c>
      <c r="Z367" t="str">
        <v xml:space="preserve">0 | </v>
      </c>
      <c r="AA367" t="str">
        <v xml:space="preserve">0 | </v>
      </c>
      <c r="AB367" t="str">
        <v xml:space="preserve">0 | </v>
      </c>
      <c r="AC367" t="str">
        <v xml:space="preserve">0 | </v>
      </c>
      <c r="AD367" t="str">
        <v xml:space="preserve">0 | </v>
      </c>
      <c r="AE367" t="str">
        <v xml:space="preserve">0 | </v>
      </c>
      <c r="AF367" t="str">
        <v xml:space="preserve">0 | </v>
      </c>
      <c r="AG367" t="str">
        <v xml:space="preserve">0 | </v>
      </c>
      <c r="AH367" t="str">
        <v xml:space="preserve">0 | </v>
      </c>
      <c r="AI367" t="str">
        <v xml:space="preserve">0 | </v>
      </c>
      <c r="AJ367" t="str">
        <v xml:space="preserve">0 | </v>
      </c>
      <c r="AK367" t="str">
        <v xml:space="preserve">0 | </v>
      </c>
      <c r="AL367" t="str">
        <v xml:space="preserve">0 | </v>
      </c>
      <c r="AM367" t="str">
        <v xml:space="preserve">0 | </v>
      </c>
      <c r="AN367" t="str">
        <v xml:space="preserve">0 | </v>
      </c>
      <c r="AO367" t="str">
        <v xml:space="preserve">0 | </v>
      </c>
      <c r="AP367" t="str">
        <v xml:space="preserve">0 | </v>
      </c>
      <c r="AQ367" t="str">
        <v xml:space="preserve">0 | </v>
      </c>
      <c r="AR367" t="str">
        <v xml:space="preserve">0 | </v>
      </c>
      <c r="AS367" t="str">
        <v xml:space="preserve">0 | </v>
      </c>
      <c r="AT367" t="str">
        <v xml:space="preserve">0 | </v>
      </c>
      <c r="AU367" t="str">
        <v xml:space="preserve">0 | </v>
      </c>
      <c r="AV367" t="str">
        <v xml:space="preserve">0 | </v>
      </c>
      <c r="AW367" t="str">
        <v xml:space="preserve">0 | </v>
      </c>
      <c r="AX367" t="str">
        <v xml:space="preserve">0 | </v>
      </c>
      <c r="AY367" t="str">
        <v xml:space="preserve">0 | </v>
      </c>
      <c r="AZ367" t="str">
        <v xml:space="preserve">0 | </v>
      </c>
      <c r="BA367" t="str">
        <v xml:space="preserve">0 | </v>
      </c>
      <c r="BB367" t="str">
        <v xml:space="preserve">0 | </v>
      </c>
      <c r="BC367" t="str">
        <v xml:space="preserve">0 | </v>
      </c>
      <c r="BD367" t="str">
        <v xml:space="preserve">0 | </v>
      </c>
      <c r="BE367" t="str">
        <v xml:space="preserve">0 | </v>
      </c>
      <c r="BF367" t="str">
        <v xml:space="preserve">0 | </v>
      </c>
      <c r="BG367" t="str">
        <v xml:space="preserve">0 | </v>
      </c>
      <c r="BH367" t="str">
        <v xml:space="preserve">0 | </v>
      </c>
      <c r="BI367" t="str">
        <v xml:space="preserve">0 | </v>
      </c>
      <c r="BJ367" t="str">
        <v xml:space="preserve">0 | </v>
      </c>
      <c r="BK367" t="str">
        <v xml:space="preserve">0 | </v>
      </c>
      <c r="BL367" t="str">
        <v xml:space="preserve">0 | </v>
      </c>
      <c r="BM367" t="str">
        <v xml:space="preserve">0 | </v>
      </c>
      <c r="BN367" t="str">
        <v xml:space="preserve">0 | </v>
      </c>
      <c r="BO367" t="str">
        <v xml:space="preserve">0 | </v>
      </c>
      <c r="BP367" t="str">
        <v xml:space="preserve">0 | </v>
      </c>
      <c r="BQ367" t="str">
        <v xml:space="preserve">0 | </v>
      </c>
      <c r="BR367" t="str">
        <v xml:space="preserve">0 | </v>
      </c>
      <c r="BS367" t="str">
        <v xml:space="preserve">0 | </v>
      </c>
      <c r="BT367" t="str">
        <v xml:space="preserve">0 | </v>
      </c>
      <c r="BU367" t="str">
        <v xml:space="preserve">0 | </v>
      </c>
      <c r="BV367" t="str">
        <v xml:space="preserve">0 | </v>
      </c>
      <c r="BW367" t="str">
        <v xml:space="preserve">0 | </v>
      </c>
      <c r="BX367" t="str">
        <v xml:space="preserve">0 | </v>
      </c>
      <c r="BY367" t="str">
        <v xml:space="preserve">0 | </v>
      </c>
      <c r="BZ367" t="str">
        <v xml:space="preserve">0 | </v>
      </c>
      <c r="CA367" t="str">
        <v xml:space="preserve">0 | </v>
      </c>
      <c r="CB367" t="str">
        <v xml:space="preserve">0 | </v>
      </c>
      <c r="CC367" t="str">
        <v xml:space="preserve">0 | </v>
      </c>
      <c r="CD367" t="str">
        <v xml:space="preserve">0 | </v>
      </c>
      <c r="CE367" t="str">
        <v xml:space="preserve">0 | </v>
      </c>
      <c r="CF367" t="str">
        <v xml:space="preserve">0 | </v>
      </c>
      <c r="CG367" t="str">
        <v xml:space="preserve">0 | </v>
      </c>
      <c r="CH367" t="str">
        <v xml:space="preserve">0 | </v>
      </c>
      <c r="CI367" t="str">
        <v xml:space="preserve">0 | </v>
      </c>
      <c r="CJ367" t="str">
        <v xml:space="preserve">0 | </v>
      </c>
      <c r="CK367" t="str">
        <v xml:space="preserve">0 | </v>
      </c>
      <c r="CL367" t="str">
        <v xml:space="preserve">0 | </v>
      </c>
      <c r="CM367" t="str">
        <v xml:space="preserve">0 | </v>
      </c>
      <c r="CN367" t="str">
        <v xml:space="preserve">0 | </v>
      </c>
      <c r="CO367" t="str">
        <v xml:space="preserve">0 | </v>
      </c>
      <c r="CP367" t="str">
        <v xml:space="preserve">0 | </v>
      </c>
      <c r="CQ367" t="str">
        <v xml:space="preserve">0 | </v>
      </c>
      <c r="CR367" t="str">
        <v xml:space="preserve">0 | </v>
      </c>
      <c r="CS367" t="str">
        <v xml:space="preserve">0 | </v>
      </c>
      <c r="CT367" t="str">
        <v xml:space="preserve">0 | </v>
      </c>
      <c r="CU367" t="str">
        <v xml:space="preserve">0 | </v>
      </c>
      <c r="CV367" t="str">
        <v xml:space="preserve">0 | </v>
      </c>
      <c r="CW367" t="str">
        <v xml:space="preserve">0 | </v>
      </c>
      <c r="CX367" t="str">
        <v xml:space="preserve">0 | </v>
      </c>
      <c r="DQ367" cm="1">
        <f t="array" ref="DQ367:HM367">TRANSPOSE(_xlfn._xlws.SORT(_xlfn._xlws.FILTER(initialConditions[initial_conditions_level],initialConditions[experiment_ID]=A367)))</f>
        <v>0</v>
      </c>
      <c r="DR367">
        <v>0</v>
      </c>
      <c r="DS367">
        <v>0</v>
      </c>
      <c r="DT367">
        <v>0</v>
      </c>
      <c r="DU367">
        <v>0</v>
      </c>
      <c r="DV367">
        <v>0</v>
      </c>
      <c r="DW367">
        <v>0</v>
      </c>
      <c r="DX367">
        <v>0</v>
      </c>
      <c r="DY367">
        <v>0</v>
      </c>
      <c r="DZ367">
        <v>0</v>
      </c>
      <c r="EA367">
        <v>0</v>
      </c>
      <c r="EB367">
        <v>0</v>
      </c>
      <c r="EC367">
        <v>0</v>
      </c>
      <c r="ED367">
        <v>0</v>
      </c>
      <c r="EE367">
        <v>0</v>
      </c>
      <c r="EF367">
        <v>0</v>
      </c>
      <c r="EG367">
        <v>0</v>
      </c>
      <c r="EH367">
        <v>0</v>
      </c>
      <c r="EI367">
        <v>0</v>
      </c>
      <c r="EJ367">
        <v>0</v>
      </c>
      <c r="EK367">
        <v>0</v>
      </c>
      <c r="EL367">
        <v>0</v>
      </c>
      <c r="EM367">
        <v>0</v>
      </c>
      <c r="EN367">
        <v>0</v>
      </c>
      <c r="EO367">
        <v>0</v>
      </c>
      <c r="EP367">
        <v>0</v>
      </c>
      <c r="EQ367">
        <v>0</v>
      </c>
      <c r="ER367">
        <v>0</v>
      </c>
      <c r="ES367">
        <v>0</v>
      </c>
      <c r="ET367">
        <v>0</v>
      </c>
      <c r="EU367">
        <v>0</v>
      </c>
      <c r="EV367">
        <v>0</v>
      </c>
      <c r="EW367">
        <v>0</v>
      </c>
      <c r="EX367">
        <v>0</v>
      </c>
      <c r="EY367">
        <v>0</v>
      </c>
      <c r="EZ367">
        <v>0</v>
      </c>
      <c r="FA367">
        <v>0</v>
      </c>
      <c r="FB367">
        <v>0</v>
      </c>
      <c r="FC367">
        <v>0</v>
      </c>
      <c r="FD367">
        <v>0</v>
      </c>
      <c r="FE367">
        <v>0</v>
      </c>
      <c r="FF367">
        <v>0</v>
      </c>
      <c r="FG367">
        <v>0</v>
      </c>
      <c r="FH367">
        <v>0</v>
      </c>
      <c r="FI367">
        <v>0</v>
      </c>
      <c r="FJ367">
        <v>0</v>
      </c>
      <c r="FK367">
        <v>0</v>
      </c>
      <c r="FL367">
        <v>0</v>
      </c>
      <c r="FM367">
        <v>0</v>
      </c>
      <c r="FN367">
        <v>0</v>
      </c>
      <c r="FO367">
        <v>0</v>
      </c>
      <c r="FP367">
        <v>0</v>
      </c>
      <c r="FQ367">
        <v>0</v>
      </c>
      <c r="FR367">
        <v>0</v>
      </c>
      <c r="FS367">
        <v>0</v>
      </c>
      <c r="FT367">
        <v>0</v>
      </c>
      <c r="FU367">
        <v>0</v>
      </c>
      <c r="FV367">
        <v>0</v>
      </c>
      <c r="FW367">
        <v>0</v>
      </c>
      <c r="FX367">
        <v>0</v>
      </c>
      <c r="FY367">
        <v>0</v>
      </c>
      <c r="FZ367">
        <v>0</v>
      </c>
      <c r="GA367">
        <v>0</v>
      </c>
      <c r="GB367">
        <v>0</v>
      </c>
      <c r="GC367">
        <v>0</v>
      </c>
      <c r="GD367">
        <v>0</v>
      </c>
      <c r="GE367">
        <v>0</v>
      </c>
      <c r="GF367">
        <v>0</v>
      </c>
      <c r="GG367">
        <v>0</v>
      </c>
      <c r="GH367">
        <v>0</v>
      </c>
      <c r="GI367">
        <v>0</v>
      </c>
      <c r="GJ367">
        <v>0</v>
      </c>
      <c r="GK367">
        <v>0</v>
      </c>
      <c r="GL367">
        <v>0</v>
      </c>
      <c r="GM367">
        <v>0</v>
      </c>
      <c r="GN367">
        <v>0</v>
      </c>
      <c r="GO367">
        <v>0</v>
      </c>
      <c r="GP367">
        <v>0</v>
      </c>
      <c r="GQ367">
        <v>0</v>
      </c>
      <c r="GR367">
        <v>0</v>
      </c>
      <c r="GS367">
        <v>0</v>
      </c>
      <c r="GT367">
        <v>0</v>
      </c>
      <c r="GU367">
        <v>0</v>
      </c>
      <c r="GV367">
        <v>0</v>
      </c>
      <c r="GW367">
        <v>0</v>
      </c>
      <c r="GX367">
        <v>0</v>
      </c>
      <c r="GY367">
        <v>0</v>
      </c>
      <c r="GZ367">
        <v>0</v>
      </c>
      <c r="HA367">
        <v>0</v>
      </c>
      <c r="HB367">
        <v>0</v>
      </c>
      <c r="HC367">
        <v>0</v>
      </c>
      <c r="HD367">
        <v>0</v>
      </c>
      <c r="HE367">
        <v>0</v>
      </c>
      <c r="HF367">
        <v>0</v>
      </c>
      <c r="HG367">
        <v>0</v>
      </c>
      <c r="HH367">
        <v>0</v>
      </c>
      <c r="HI367">
        <v>0</v>
      </c>
      <c r="HJ367">
        <v>0</v>
      </c>
      <c r="HK367">
        <v>0</v>
      </c>
      <c r="HL367">
        <v>0</v>
      </c>
      <c r="HM367" t="str">
        <v/>
      </c>
    </row>
    <row r="368" spans="2:221" x14ac:dyDescent="0.35">
      <c r="B368" t="str" cm="1">
        <f t="array" ref="B368:CX368">TRANSPOSE(_xlfn._xlws.SORT(_xlfn._xlws.FILTER(initialConditions[initial_conditions_level]&amp;" | "&amp;initialConditions[initial_conditions_name],initialConditions[experiment_ID]=A368)))</f>
        <v xml:space="preserve"> | </v>
      </c>
      <c r="C368" t="str">
        <v xml:space="preserve">0 | </v>
      </c>
      <c r="D368" t="str">
        <v xml:space="preserve">0 | </v>
      </c>
      <c r="E368" t="str">
        <v xml:space="preserve">0 | </v>
      </c>
      <c r="F368" t="str">
        <v xml:space="preserve">0 | </v>
      </c>
      <c r="G368" t="str">
        <v xml:space="preserve">0 | </v>
      </c>
      <c r="H368" t="str">
        <v xml:space="preserve">0 | </v>
      </c>
      <c r="I368" t="str">
        <v xml:space="preserve">0 | </v>
      </c>
      <c r="J368" t="str">
        <v xml:space="preserve">0 | </v>
      </c>
      <c r="K368" t="str">
        <v xml:space="preserve">0 | </v>
      </c>
      <c r="L368" t="str">
        <v xml:space="preserve">0 | </v>
      </c>
      <c r="M368" t="str">
        <v xml:space="preserve">0 | </v>
      </c>
      <c r="N368" t="str">
        <v xml:space="preserve">0 | </v>
      </c>
      <c r="O368" t="str">
        <v xml:space="preserve">0 | </v>
      </c>
      <c r="P368" t="str">
        <v xml:space="preserve">0 | </v>
      </c>
      <c r="Q368" t="str">
        <v xml:space="preserve">0 | </v>
      </c>
      <c r="R368" t="str">
        <v xml:space="preserve">0 | </v>
      </c>
      <c r="S368" t="str">
        <v xml:space="preserve">0 | </v>
      </c>
      <c r="T368" t="str">
        <v xml:space="preserve">0 | </v>
      </c>
      <c r="U368" t="str">
        <v xml:space="preserve">0 | </v>
      </c>
      <c r="V368" t="str">
        <v xml:space="preserve">0 | </v>
      </c>
      <c r="W368" t="str">
        <v xml:space="preserve">0 | </v>
      </c>
      <c r="X368" t="str">
        <v xml:space="preserve">0 | </v>
      </c>
      <c r="Y368" t="str">
        <v xml:space="preserve">0 | </v>
      </c>
      <c r="Z368" t="str">
        <v xml:space="preserve">0 | </v>
      </c>
      <c r="AA368" t="str">
        <v xml:space="preserve">0 | </v>
      </c>
      <c r="AB368" t="str">
        <v xml:space="preserve">0 | </v>
      </c>
      <c r="AC368" t="str">
        <v xml:space="preserve">0 | </v>
      </c>
      <c r="AD368" t="str">
        <v xml:space="preserve">0 | </v>
      </c>
      <c r="AE368" t="str">
        <v xml:space="preserve">0 | </v>
      </c>
      <c r="AF368" t="str">
        <v xml:space="preserve">0 | </v>
      </c>
      <c r="AG368" t="str">
        <v xml:space="preserve">0 | </v>
      </c>
      <c r="AH368" t="str">
        <v xml:space="preserve">0 | </v>
      </c>
      <c r="AI368" t="str">
        <v xml:space="preserve">0 | </v>
      </c>
      <c r="AJ368" t="str">
        <v xml:space="preserve">0 | </v>
      </c>
      <c r="AK368" t="str">
        <v xml:space="preserve">0 | </v>
      </c>
      <c r="AL368" t="str">
        <v xml:space="preserve">0 | </v>
      </c>
      <c r="AM368" t="str">
        <v xml:space="preserve">0 | </v>
      </c>
      <c r="AN368" t="str">
        <v xml:space="preserve">0 | </v>
      </c>
      <c r="AO368" t="str">
        <v xml:space="preserve">0 | </v>
      </c>
      <c r="AP368" t="str">
        <v xml:space="preserve">0 | </v>
      </c>
      <c r="AQ368" t="str">
        <v xml:space="preserve">0 | </v>
      </c>
      <c r="AR368" t="str">
        <v xml:space="preserve">0 | </v>
      </c>
      <c r="AS368" t="str">
        <v xml:space="preserve">0 | </v>
      </c>
      <c r="AT368" t="str">
        <v xml:space="preserve">0 | </v>
      </c>
      <c r="AU368" t="str">
        <v xml:space="preserve">0 | </v>
      </c>
      <c r="AV368" t="str">
        <v xml:space="preserve">0 | </v>
      </c>
      <c r="AW368" t="str">
        <v xml:space="preserve">0 | </v>
      </c>
      <c r="AX368" t="str">
        <v xml:space="preserve">0 | </v>
      </c>
      <c r="AY368" t="str">
        <v xml:space="preserve">0 | </v>
      </c>
      <c r="AZ368" t="str">
        <v xml:space="preserve">0 | </v>
      </c>
      <c r="BA368" t="str">
        <v xml:space="preserve">0 | </v>
      </c>
      <c r="BB368" t="str">
        <v xml:space="preserve">0 | </v>
      </c>
      <c r="BC368" t="str">
        <v xml:space="preserve">0 | </v>
      </c>
      <c r="BD368" t="str">
        <v xml:space="preserve">0 | </v>
      </c>
      <c r="BE368" t="str">
        <v xml:space="preserve">0 | </v>
      </c>
      <c r="BF368" t="str">
        <v xml:space="preserve">0 | </v>
      </c>
      <c r="BG368" t="str">
        <v xml:space="preserve">0 | </v>
      </c>
      <c r="BH368" t="str">
        <v xml:space="preserve">0 | </v>
      </c>
      <c r="BI368" t="str">
        <v xml:space="preserve">0 | </v>
      </c>
      <c r="BJ368" t="str">
        <v xml:space="preserve">0 | </v>
      </c>
      <c r="BK368" t="str">
        <v xml:space="preserve">0 | </v>
      </c>
      <c r="BL368" t="str">
        <v xml:space="preserve">0 | </v>
      </c>
      <c r="BM368" t="str">
        <v xml:space="preserve">0 | </v>
      </c>
      <c r="BN368" t="str">
        <v xml:space="preserve">0 | </v>
      </c>
      <c r="BO368" t="str">
        <v xml:space="preserve">0 | </v>
      </c>
      <c r="BP368" t="str">
        <v xml:space="preserve">0 | </v>
      </c>
      <c r="BQ368" t="str">
        <v xml:space="preserve">0 | </v>
      </c>
      <c r="BR368" t="str">
        <v xml:space="preserve">0 | </v>
      </c>
      <c r="BS368" t="str">
        <v xml:space="preserve">0 | </v>
      </c>
      <c r="BT368" t="str">
        <v xml:space="preserve">0 | </v>
      </c>
      <c r="BU368" t="str">
        <v xml:space="preserve">0 | </v>
      </c>
      <c r="BV368" t="str">
        <v xml:space="preserve">0 | </v>
      </c>
      <c r="BW368" t="str">
        <v xml:space="preserve">0 | </v>
      </c>
      <c r="BX368" t="str">
        <v xml:space="preserve">0 | </v>
      </c>
      <c r="BY368" t="str">
        <v xml:space="preserve">0 | </v>
      </c>
      <c r="BZ368" t="str">
        <v xml:space="preserve">0 | </v>
      </c>
      <c r="CA368" t="str">
        <v xml:space="preserve">0 | </v>
      </c>
      <c r="CB368" t="str">
        <v xml:space="preserve">0 | </v>
      </c>
      <c r="CC368" t="str">
        <v xml:space="preserve">0 | </v>
      </c>
      <c r="CD368" t="str">
        <v xml:space="preserve">0 | </v>
      </c>
      <c r="CE368" t="str">
        <v xml:space="preserve">0 | </v>
      </c>
      <c r="CF368" t="str">
        <v xml:space="preserve">0 | </v>
      </c>
      <c r="CG368" t="str">
        <v xml:space="preserve">0 | </v>
      </c>
      <c r="CH368" t="str">
        <v xml:space="preserve">0 | </v>
      </c>
      <c r="CI368" t="str">
        <v xml:space="preserve">0 | </v>
      </c>
      <c r="CJ368" t="str">
        <v xml:space="preserve">0 | </v>
      </c>
      <c r="CK368" t="str">
        <v xml:space="preserve">0 | </v>
      </c>
      <c r="CL368" t="str">
        <v xml:space="preserve">0 | </v>
      </c>
      <c r="CM368" t="str">
        <v xml:space="preserve">0 | </v>
      </c>
      <c r="CN368" t="str">
        <v xml:space="preserve">0 | </v>
      </c>
      <c r="CO368" t="str">
        <v xml:space="preserve">0 | </v>
      </c>
      <c r="CP368" t="str">
        <v xml:space="preserve">0 | </v>
      </c>
      <c r="CQ368" t="str">
        <v xml:space="preserve">0 | </v>
      </c>
      <c r="CR368" t="str">
        <v xml:space="preserve">0 | </v>
      </c>
      <c r="CS368" t="str">
        <v xml:space="preserve">0 | </v>
      </c>
      <c r="CT368" t="str">
        <v xml:space="preserve">0 | </v>
      </c>
      <c r="CU368" t="str">
        <v xml:space="preserve">0 | </v>
      </c>
      <c r="CV368" t="str">
        <v xml:space="preserve">0 | </v>
      </c>
      <c r="CW368" t="str">
        <v xml:space="preserve">0 | </v>
      </c>
      <c r="CX368" t="str">
        <v xml:space="preserve">0 | </v>
      </c>
      <c r="DQ368" cm="1">
        <f t="array" ref="DQ368:HM368">TRANSPOSE(_xlfn._xlws.SORT(_xlfn._xlws.FILTER(initialConditions[initial_conditions_level],initialConditions[experiment_ID]=A368)))</f>
        <v>0</v>
      </c>
      <c r="DR368">
        <v>0</v>
      </c>
      <c r="DS368">
        <v>0</v>
      </c>
      <c r="DT368">
        <v>0</v>
      </c>
      <c r="DU368">
        <v>0</v>
      </c>
      <c r="DV368">
        <v>0</v>
      </c>
      <c r="DW368">
        <v>0</v>
      </c>
      <c r="DX368">
        <v>0</v>
      </c>
      <c r="DY368">
        <v>0</v>
      </c>
      <c r="DZ368">
        <v>0</v>
      </c>
      <c r="EA368">
        <v>0</v>
      </c>
      <c r="EB368">
        <v>0</v>
      </c>
      <c r="EC368">
        <v>0</v>
      </c>
      <c r="ED368">
        <v>0</v>
      </c>
      <c r="EE368">
        <v>0</v>
      </c>
      <c r="EF368">
        <v>0</v>
      </c>
      <c r="EG368">
        <v>0</v>
      </c>
      <c r="EH368">
        <v>0</v>
      </c>
      <c r="EI368">
        <v>0</v>
      </c>
      <c r="EJ368">
        <v>0</v>
      </c>
      <c r="EK368">
        <v>0</v>
      </c>
      <c r="EL368">
        <v>0</v>
      </c>
      <c r="EM368">
        <v>0</v>
      </c>
      <c r="EN368">
        <v>0</v>
      </c>
      <c r="EO368">
        <v>0</v>
      </c>
      <c r="EP368">
        <v>0</v>
      </c>
      <c r="EQ368">
        <v>0</v>
      </c>
      <c r="ER368">
        <v>0</v>
      </c>
      <c r="ES368">
        <v>0</v>
      </c>
      <c r="ET368">
        <v>0</v>
      </c>
      <c r="EU368">
        <v>0</v>
      </c>
      <c r="EV368">
        <v>0</v>
      </c>
      <c r="EW368">
        <v>0</v>
      </c>
      <c r="EX368">
        <v>0</v>
      </c>
      <c r="EY368">
        <v>0</v>
      </c>
      <c r="EZ368">
        <v>0</v>
      </c>
      <c r="FA368">
        <v>0</v>
      </c>
      <c r="FB368">
        <v>0</v>
      </c>
      <c r="FC368">
        <v>0</v>
      </c>
      <c r="FD368">
        <v>0</v>
      </c>
      <c r="FE368">
        <v>0</v>
      </c>
      <c r="FF368">
        <v>0</v>
      </c>
      <c r="FG368">
        <v>0</v>
      </c>
      <c r="FH368">
        <v>0</v>
      </c>
      <c r="FI368">
        <v>0</v>
      </c>
      <c r="FJ368">
        <v>0</v>
      </c>
      <c r="FK368">
        <v>0</v>
      </c>
      <c r="FL368">
        <v>0</v>
      </c>
      <c r="FM368">
        <v>0</v>
      </c>
      <c r="FN368">
        <v>0</v>
      </c>
      <c r="FO368">
        <v>0</v>
      </c>
      <c r="FP368">
        <v>0</v>
      </c>
      <c r="FQ368">
        <v>0</v>
      </c>
      <c r="FR368">
        <v>0</v>
      </c>
      <c r="FS368">
        <v>0</v>
      </c>
      <c r="FT368">
        <v>0</v>
      </c>
      <c r="FU368">
        <v>0</v>
      </c>
      <c r="FV368">
        <v>0</v>
      </c>
      <c r="FW368">
        <v>0</v>
      </c>
      <c r="FX368">
        <v>0</v>
      </c>
      <c r="FY368">
        <v>0</v>
      </c>
      <c r="FZ368">
        <v>0</v>
      </c>
      <c r="GA368">
        <v>0</v>
      </c>
      <c r="GB368">
        <v>0</v>
      </c>
      <c r="GC368">
        <v>0</v>
      </c>
      <c r="GD368">
        <v>0</v>
      </c>
      <c r="GE368">
        <v>0</v>
      </c>
      <c r="GF368">
        <v>0</v>
      </c>
      <c r="GG368">
        <v>0</v>
      </c>
      <c r="GH368">
        <v>0</v>
      </c>
      <c r="GI368">
        <v>0</v>
      </c>
      <c r="GJ368">
        <v>0</v>
      </c>
      <c r="GK368">
        <v>0</v>
      </c>
      <c r="GL368">
        <v>0</v>
      </c>
      <c r="GM368">
        <v>0</v>
      </c>
      <c r="GN368">
        <v>0</v>
      </c>
      <c r="GO368">
        <v>0</v>
      </c>
      <c r="GP368">
        <v>0</v>
      </c>
      <c r="GQ368">
        <v>0</v>
      </c>
      <c r="GR368">
        <v>0</v>
      </c>
      <c r="GS368">
        <v>0</v>
      </c>
      <c r="GT368">
        <v>0</v>
      </c>
      <c r="GU368">
        <v>0</v>
      </c>
      <c r="GV368">
        <v>0</v>
      </c>
      <c r="GW368">
        <v>0</v>
      </c>
      <c r="GX368">
        <v>0</v>
      </c>
      <c r="GY368">
        <v>0</v>
      </c>
      <c r="GZ368">
        <v>0</v>
      </c>
      <c r="HA368">
        <v>0</v>
      </c>
      <c r="HB368">
        <v>0</v>
      </c>
      <c r="HC368">
        <v>0</v>
      </c>
      <c r="HD368">
        <v>0</v>
      </c>
      <c r="HE368">
        <v>0</v>
      </c>
      <c r="HF368">
        <v>0</v>
      </c>
      <c r="HG368">
        <v>0</v>
      </c>
      <c r="HH368">
        <v>0</v>
      </c>
      <c r="HI368">
        <v>0</v>
      </c>
      <c r="HJ368">
        <v>0</v>
      </c>
      <c r="HK368">
        <v>0</v>
      </c>
      <c r="HL368">
        <v>0</v>
      </c>
      <c r="HM368" t="str">
        <v/>
      </c>
    </row>
    <row r="369" spans="2:221" x14ac:dyDescent="0.35">
      <c r="B369" t="str" cm="1">
        <f t="array" ref="B369:CX369">TRANSPOSE(_xlfn._xlws.SORT(_xlfn._xlws.FILTER(initialConditions[initial_conditions_level]&amp;" | "&amp;initialConditions[initial_conditions_name],initialConditions[experiment_ID]=A369)))</f>
        <v xml:space="preserve"> | </v>
      </c>
      <c r="C369" t="str">
        <v xml:space="preserve">0 | </v>
      </c>
      <c r="D369" t="str">
        <v xml:space="preserve">0 | </v>
      </c>
      <c r="E369" t="str">
        <v xml:space="preserve">0 | </v>
      </c>
      <c r="F369" t="str">
        <v xml:space="preserve">0 | </v>
      </c>
      <c r="G369" t="str">
        <v xml:space="preserve">0 | </v>
      </c>
      <c r="H369" t="str">
        <v xml:space="preserve">0 | </v>
      </c>
      <c r="I369" t="str">
        <v xml:space="preserve">0 | </v>
      </c>
      <c r="J369" t="str">
        <v xml:space="preserve">0 | </v>
      </c>
      <c r="K369" t="str">
        <v xml:space="preserve">0 | </v>
      </c>
      <c r="L369" t="str">
        <v xml:space="preserve">0 | </v>
      </c>
      <c r="M369" t="str">
        <v xml:space="preserve">0 | </v>
      </c>
      <c r="N369" t="str">
        <v xml:space="preserve">0 | </v>
      </c>
      <c r="O369" t="str">
        <v xml:space="preserve">0 | </v>
      </c>
      <c r="P369" t="str">
        <v xml:space="preserve">0 | </v>
      </c>
      <c r="Q369" t="str">
        <v xml:space="preserve">0 | </v>
      </c>
      <c r="R369" t="str">
        <v xml:space="preserve">0 | </v>
      </c>
      <c r="S369" t="str">
        <v xml:space="preserve">0 | </v>
      </c>
      <c r="T369" t="str">
        <v xml:space="preserve">0 | </v>
      </c>
      <c r="U369" t="str">
        <v xml:space="preserve">0 | </v>
      </c>
      <c r="V369" t="str">
        <v xml:space="preserve">0 | </v>
      </c>
      <c r="W369" t="str">
        <v xml:space="preserve">0 | </v>
      </c>
      <c r="X369" t="str">
        <v xml:space="preserve">0 | </v>
      </c>
      <c r="Y369" t="str">
        <v xml:space="preserve">0 | </v>
      </c>
      <c r="Z369" t="str">
        <v xml:space="preserve">0 | </v>
      </c>
      <c r="AA369" t="str">
        <v xml:space="preserve">0 | </v>
      </c>
      <c r="AB369" t="str">
        <v xml:space="preserve">0 | </v>
      </c>
      <c r="AC369" t="str">
        <v xml:space="preserve">0 | </v>
      </c>
      <c r="AD369" t="str">
        <v xml:space="preserve">0 | </v>
      </c>
      <c r="AE369" t="str">
        <v xml:space="preserve">0 | </v>
      </c>
      <c r="AF369" t="str">
        <v xml:space="preserve">0 | </v>
      </c>
      <c r="AG369" t="str">
        <v xml:space="preserve">0 | </v>
      </c>
      <c r="AH369" t="str">
        <v xml:space="preserve">0 | </v>
      </c>
      <c r="AI369" t="str">
        <v xml:space="preserve">0 | </v>
      </c>
      <c r="AJ369" t="str">
        <v xml:space="preserve">0 | </v>
      </c>
      <c r="AK369" t="str">
        <v xml:space="preserve">0 | </v>
      </c>
      <c r="AL369" t="str">
        <v xml:space="preserve">0 | </v>
      </c>
      <c r="AM369" t="str">
        <v xml:space="preserve">0 | </v>
      </c>
      <c r="AN369" t="str">
        <v xml:space="preserve">0 | </v>
      </c>
      <c r="AO369" t="str">
        <v xml:space="preserve">0 | </v>
      </c>
      <c r="AP369" t="str">
        <v xml:space="preserve">0 | </v>
      </c>
      <c r="AQ369" t="str">
        <v xml:space="preserve">0 | </v>
      </c>
      <c r="AR369" t="str">
        <v xml:space="preserve">0 | </v>
      </c>
      <c r="AS369" t="str">
        <v xml:space="preserve">0 | </v>
      </c>
      <c r="AT369" t="str">
        <v xml:space="preserve">0 | </v>
      </c>
      <c r="AU369" t="str">
        <v xml:space="preserve">0 | </v>
      </c>
      <c r="AV369" t="str">
        <v xml:space="preserve">0 | </v>
      </c>
      <c r="AW369" t="str">
        <v xml:space="preserve">0 | </v>
      </c>
      <c r="AX369" t="str">
        <v xml:space="preserve">0 | </v>
      </c>
      <c r="AY369" t="str">
        <v xml:space="preserve">0 | </v>
      </c>
      <c r="AZ369" t="str">
        <v xml:space="preserve">0 | </v>
      </c>
      <c r="BA369" t="str">
        <v xml:space="preserve">0 | </v>
      </c>
      <c r="BB369" t="str">
        <v xml:space="preserve">0 | </v>
      </c>
      <c r="BC369" t="str">
        <v xml:space="preserve">0 | </v>
      </c>
      <c r="BD369" t="str">
        <v xml:space="preserve">0 | </v>
      </c>
      <c r="BE369" t="str">
        <v xml:space="preserve">0 | </v>
      </c>
      <c r="BF369" t="str">
        <v xml:space="preserve">0 | </v>
      </c>
      <c r="BG369" t="str">
        <v xml:space="preserve">0 | </v>
      </c>
      <c r="BH369" t="str">
        <v xml:space="preserve">0 | </v>
      </c>
      <c r="BI369" t="str">
        <v xml:space="preserve">0 | </v>
      </c>
      <c r="BJ369" t="str">
        <v xml:space="preserve">0 | </v>
      </c>
      <c r="BK369" t="str">
        <v xml:space="preserve">0 | </v>
      </c>
      <c r="BL369" t="str">
        <v xml:space="preserve">0 | </v>
      </c>
      <c r="BM369" t="str">
        <v xml:space="preserve">0 | </v>
      </c>
      <c r="BN369" t="str">
        <v xml:space="preserve">0 | </v>
      </c>
      <c r="BO369" t="str">
        <v xml:space="preserve">0 | </v>
      </c>
      <c r="BP369" t="str">
        <v xml:space="preserve">0 | </v>
      </c>
      <c r="BQ369" t="str">
        <v xml:space="preserve">0 | </v>
      </c>
      <c r="BR369" t="str">
        <v xml:space="preserve">0 | </v>
      </c>
      <c r="BS369" t="str">
        <v xml:space="preserve">0 | </v>
      </c>
      <c r="BT369" t="str">
        <v xml:space="preserve">0 | </v>
      </c>
      <c r="BU369" t="str">
        <v xml:space="preserve">0 | </v>
      </c>
      <c r="BV369" t="str">
        <v xml:space="preserve">0 | </v>
      </c>
      <c r="BW369" t="str">
        <v xml:space="preserve">0 | </v>
      </c>
      <c r="BX369" t="str">
        <v xml:space="preserve">0 | </v>
      </c>
      <c r="BY369" t="str">
        <v xml:space="preserve">0 | </v>
      </c>
      <c r="BZ369" t="str">
        <v xml:space="preserve">0 | </v>
      </c>
      <c r="CA369" t="str">
        <v xml:space="preserve">0 | </v>
      </c>
      <c r="CB369" t="str">
        <v xml:space="preserve">0 | </v>
      </c>
      <c r="CC369" t="str">
        <v xml:space="preserve">0 | </v>
      </c>
      <c r="CD369" t="str">
        <v xml:space="preserve">0 | </v>
      </c>
      <c r="CE369" t="str">
        <v xml:space="preserve">0 | </v>
      </c>
      <c r="CF369" t="str">
        <v xml:space="preserve">0 | </v>
      </c>
      <c r="CG369" t="str">
        <v xml:space="preserve">0 | </v>
      </c>
      <c r="CH369" t="str">
        <v xml:space="preserve">0 | </v>
      </c>
      <c r="CI369" t="str">
        <v xml:space="preserve">0 | </v>
      </c>
      <c r="CJ369" t="str">
        <v xml:space="preserve">0 | </v>
      </c>
      <c r="CK369" t="str">
        <v xml:space="preserve">0 | </v>
      </c>
      <c r="CL369" t="str">
        <v xml:space="preserve">0 | </v>
      </c>
      <c r="CM369" t="str">
        <v xml:space="preserve">0 | </v>
      </c>
      <c r="CN369" t="str">
        <v xml:space="preserve">0 | </v>
      </c>
      <c r="CO369" t="str">
        <v xml:space="preserve">0 | </v>
      </c>
      <c r="CP369" t="str">
        <v xml:space="preserve">0 | </v>
      </c>
      <c r="CQ369" t="str">
        <v xml:space="preserve">0 | </v>
      </c>
      <c r="CR369" t="str">
        <v xml:space="preserve">0 | </v>
      </c>
      <c r="CS369" t="str">
        <v xml:space="preserve">0 | </v>
      </c>
      <c r="CT369" t="str">
        <v xml:space="preserve">0 | </v>
      </c>
      <c r="CU369" t="str">
        <v xml:space="preserve">0 | </v>
      </c>
      <c r="CV369" t="str">
        <v xml:space="preserve">0 | </v>
      </c>
      <c r="CW369" t="str">
        <v xml:space="preserve">0 | </v>
      </c>
      <c r="CX369" t="str">
        <v xml:space="preserve">0 | </v>
      </c>
      <c r="DQ369" cm="1">
        <f t="array" ref="DQ369:HM369">TRANSPOSE(_xlfn._xlws.SORT(_xlfn._xlws.FILTER(initialConditions[initial_conditions_level],initialConditions[experiment_ID]=A369)))</f>
        <v>0</v>
      </c>
      <c r="DR369">
        <v>0</v>
      </c>
      <c r="DS369">
        <v>0</v>
      </c>
      <c r="DT369">
        <v>0</v>
      </c>
      <c r="DU369">
        <v>0</v>
      </c>
      <c r="DV369">
        <v>0</v>
      </c>
      <c r="DW369">
        <v>0</v>
      </c>
      <c r="DX369">
        <v>0</v>
      </c>
      <c r="DY369">
        <v>0</v>
      </c>
      <c r="DZ369">
        <v>0</v>
      </c>
      <c r="EA369">
        <v>0</v>
      </c>
      <c r="EB369">
        <v>0</v>
      </c>
      <c r="EC369">
        <v>0</v>
      </c>
      <c r="ED369">
        <v>0</v>
      </c>
      <c r="EE369">
        <v>0</v>
      </c>
      <c r="EF369">
        <v>0</v>
      </c>
      <c r="EG369">
        <v>0</v>
      </c>
      <c r="EH369">
        <v>0</v>
      </c>
      <c r="EI369">
        <v>0</v>
      </c>
      <c r="EJ369">
        <v>0</v>
      </c>
      <c r="EK369">
        <v>0</v>
      </c>
      <c r="EL369">
        <v>0</v>
      </c>
      <c r="EM369">
        <v>0</v>
      </c>
      <c r="EN369">
        <v>0</v>
      </c>
      <c r="EO369">
        <v>0</v>
      </c>
      <c r="EP369">
        <v>0</v>
      </c>
      <c r="EQ369">
        <v>0</v>
      </c>
      <c r="ER369">
        <v>0</v>
      </c>
      <c r="ES369">
        <v>0</v>
      </c>
      <c r="ET369">
        <v>0</v>
      </c>
      <c r="EU369">
        <v>0</v>
      </c>
      <c r="EV369">
        <v>0</v>
      </c>
      <c r="EW369">
        <v>0</v>
      </c>
      <c r="EX369">
        <v>0</v>
      </c>
      <c r="EY369">
        <v>0</v>
      </c>
      <c r="EZ369">
        <v>0</v>
      </c>
      <c r="FA369">
        <v>0</v>
      </c>
      <c r="FB369">
        <v>0</v>
      </c>
      <c r="FC369">
        <v>0</v>
      </c>
      <c r="FD369">
        <v>0</v>
      </c>
      <c r="FE369">
        <v>0</v>
      </c>
      <c r="FF369">
        <v>0</v>
      </c>
      <c r="FG369">
        <v>0</v>
      </c>
      <c r="FH369">
        <v>0</v>
      </c>
      <c r="FI369">
        <v>0</v>
      </c>
      <c r="FJ369">
        <v>0</v>
      </c>
      <c r="FK369">
        <v>0</v>
      </c>
      <c r="FL369">
        <v>0</v>
      </c>
      <c r="FM369">
        <v>0</v>
      </c>
      <c r="FN369">
        <v>0</v>
      </c>
      <c r="FO369">
        <v>0</v>
      </c>
      <c r="FP369">
        <v>0</v>
      </c>
      <c r="FQ369">
        <v>0</v>
      </c>
      <c r="FR369">
        <v>0</v>
      </c>
      <c r="FS369">
        <v>0</v>
      </c>
      <c r="FT369">
        <v>0</v>
      </c>
      <c r="FU369">
        <v>0</v>
      </c>
      <c r="FV369">
        <v>0</v>
      </c>
      <c r="FW369">
        <v>0</v>
      </c>
      <c r="FX369">
        <v>0</v>
      </c>
      <c r="FY369">
        <v>0</v>
      </c>
      <c r="FZ369">
        <v>0</v>
      </c>
      <c r="GA369">
        <v>0</v>
      </c>
      <c r="GB369">
        <v>0</v>
      </c>
      <c r="GC369">
        <v>0</v>
      </c>
      <c r="GD369">
        <v>0</v>
      </c>
      <c r="GE369">
        <v>0</v>
      </c>
      <c r="GF369">
        <v>0</v>
      </c>
      <c r="GG369">
        <v>0</v>
      </c>
      <c r="GH369">
        <v>0</v>
      </c>
      <c r="GI369">
        <v>0</v>
      </c>
      <c r="GJ369">
        <v>0</v>
      </c>
      <c r="GK369">
        <v>0</v>
      </c>
      <c r="GL369">
        <v>0</v>
      </c>
      <c r="GM369">
        <v>0</v>
      </c>
      <c r="GN369">
        <v>0</v>
      </c>
      <c r="GO369">
        <v>0</v>
      </c>
      <c r="GP369">
        <v>0</v>
      </c>
      <c r="GQ369">
        <v>0</v>
      </c>
      <c r="GR369">
        <v>0</v>
      </c>
      <c r="GS369">
        <v>0</v>
      </c>
      <c r="GT369">
        <v>0</v>
      </c>
      <c r="GU369">
        <v>0</v>
      </c>
      <c r="GV369">
        <v>0</v>
      </c>
      <c r="GW369">
        <v>0</v>
      </c>
      <c r="GX369">
        <v>0</v>
      </c>
      <c r="GY369">
        <v>0</v>
      </c>
      <c r="GZ369">
        <v>0</v>
      </c>
      <c r="HA369">
        <v>0</v>
      </c>
      <c r="HB369">
        <v>0</v>
      </c>
      <c r="HC369">
        <v>0</v>
      </c>
      <c r="HD369">
        <v>0</v>
      </c>
      <c r="HE369">
        <v>0</v>
      </c>
      <c r="HF369">
        <v>0</v>
      </c>
      <c r="HG369">
        <v>0</v>
      </c>
      <c r="HH369">
        <v>0</v>
      </c>
      <c r="HI369">
        <v>0</v>
      </c>
      <c r="HJ369">
        <v>0</v>
      </c>
      <c r="HK369">
        <v>0</v>
      </c>
      <c r="HL369">
        <v>0</v>
      </c>
      <c r="HM369" t="str">
        <v/>
      </c>
    </row>
    <row r="370" spans="2:221" x14ac:dyDescent="0.35">
      <c r="B370" t="str" cm="1">
        <f t="array" ref="B370:CX370">TRANSPOSE(_xlfn._xlws.SORT(_xlfn._xlws.FILTER(initialConditions[initial_conditions_level]&amp;" | "&amp;initialConditions[initial_conditions_name],initialConditions[experiment_ID]=A370)))</f>
        <v xml:space="preserve"> | </v>
      </c>
      <c r="C370" t="str">
        <v xml:space="preserve">0 | </v>
      </c>
      <c r="D370" t="str">
        <v xml:space="preserve">0 | </v>
      </c>
      <c r="E370" t="str">
        <v xml:space="preserve">0 | </v>
      </c>
      <c r="F370" t="str">
        <v xml:space="preserve">0 | </v>
      </c>
      <c r="G370" t="str">
        <v xml:space="preserve">0 | </v>
      </c>
      <c r="H370" t="str">
        <v xml:space="preserve">0 | </v>
      </c>
      <c r="I370" t="str">
        <v xml:space="preserve">0 | </v>
      </c>
      <c r="J370" t="str">
        <v xml:space="preserve">0 | </v>
      </c>
      <c r="K370" t="str">
        <v xml:space="preserve">0 | </v>
      </c>
      <c r="L370" t="str">
        <v xml:space="preserve">0 | </v>
      </c>
      <c r="M370" t="str">
        <v xml:space="preserve">0 | </v>
      </c>
      <c r="N370" t="str">
        <v xml:space="preserve">0 | </v>
      </c>
      <c r="O370" t="str">
        <v xml:space="preserve">0 | </v>
      </c>
      <c r="P370" t="str">
        <v xml:space="preserve">0 | </v>
      </c>
      <c r="Q370" t="str">
        <v xml:space="preserve">0 | </v>
      </c>
      <c r="R370" t="str">
        <v xml:space="preserve">0 | </v>
      </c>
      <c r="S370" t="str">
        <v xml:space="preserve">0 | </v>
      </c>
      <c r="T370" t="str">
        <v xml:space="preserve">0 | </v>
      </c>
      <c r="U370" t="str">
        <v xml:space="preserve">0 | </v>
      </c>
      <c r="V370" t="str">
        <v xml:space="preserve">0 | </v>
      </c>
      <c r="W370" t="str">
        <v xml:space="preserve">0 | </v>
      </c>
      <c r="X370" t="str">
        <v xml:space="preserve">0 | </v>
      </c>
      <c r="Y370" t="str">
        <v xml:space="preserve">0 | </v>
      </c>
      <c r="Z370" t="str">
        <v xml:space="preserve">0 | </v>
      </c>
      <c r="AA370" t="str">
        <v xml:space="preserve">0 | </v>
      </c>
      <c r="AB370" t="str">
        <v xml:space="preserve">0 | </v>
      </c>
      <c r="AC370" t="str">
        <v xml:space="preserve">0 | </v>
      </c>
      <c r="AD370" t="str">
        <v xml:space="preserve">0 | </v>
      </c>
      <c r="AE370" t="str">
        <v xml:space="preserve">0 | </v>
      </c>
      <c r="AF370" t="str">
        <v xml:space="preserve">0 | </v>
      </c>
      <c r="AG370" t="str">
        <v xml:space="preserve">0 | </v>
      </c>
      <c r="AH370" t="str">
        <v xml:space="preserve">0 | </v>
      </c>
      <c r="AI370" t="str">
        <v xml:space="preserve">0 | </v>
      </c>
      <c r="AJ370" t="str">
        <v xml:space="preserve">0 | </v>
      </c>
      <c r="AK370" t="str">
        <v xml:space="preserve">0 | </v>
      </c>
      <c r="AL370" t="str">
        <v xml:space="preserve">0 | </v>
      </c>
      <c r="AM370" t="str">
        <v xml:space="preserve">0 | </v>
      </c>
      <c r="AN370" t="str">
        <v xml:space="preserve">0 | </v>
      </c>
      <c r="AO370" t="str">
        <v xml:space="preserve">0 | </v>
      </c>
      <c r="AP370" t="str">
        <v xml:space="preserve">0 | </v>
      </c>
      <c r="AQ370" t="str">
        <v xml:space="preserve">0 | </v>
      </c>
      <c r="AR370" t="str">
        <v xml:space="preserve">0 | </v>
      </c>
      <c r="AS370" t="str">
        <v xml:space="preserve">0 | </v>
      </c>
      <c r="AT370" t="str">
        <v xml:space="preserve">0 | </v>
      </c>
      <c r="AU370" t="str">
        <v xml:space="preserve">0 | </v>
      </c>
      <c r="AV370" t="str">
        <v xml:space="preserve">0 | </v>
      </c>
      <c r="AW370" t="str">
        <v xml:space="preserve">0 | </v>
      </c>
      <c r="AX370" t="str">
        <v xml:space="preserve">0 | </v>
      </c>
      <c r="AY370" t="str">
        <v xml:space="preserve">0 | </v>
      </c>
      <c r="AZ370" t="str">
        <v xml:space="preserve">0 | </v>
      </c>
      <c r="BA370" t="str">
        <v xml:space="preserve">0 | </v>
      </c>
      <c r="BB370" t="str">
        <v xml:space="preserve">0 | </v>
      </c>
      <c r="BC370" t="str">
        <v xml:space="preserve">0 | </v>
      </c>
      <c r="BD370" t="str">
        <v xml:space="preserve">0 | </v>
      </c>
      <c r="BE370" t="str">
        <v xml:space="preserve">0 | </v>
      </c>
      <c r="BF370" t="str">
        <v xml:space="preserve">0 | </v>
      </c>
      <c r="BG370" t="str">
        <v xml:space="preserve">0 | </v>
      </c>
      <c r="BH370" t="str">
        <v xml:space="preserve">0 | </v>
      </c>
      <c r="BI370" t="str">
        <v xml:space="preserve">0 | </v>
      </c>
      <c r="BJ370" t="str">
        <v xml:space="preserve">0 | </v>
      </c>
      <c r="BK370" t="str">
        <v xml:space="preserve">0 | </v>
      </c>
      <c r="BL370" t="str">
        <v xml:space="preserve">0 | </v>
      </c>
      <c r="BM370" t="str">
        <v xml:space="preserve">0 | </v>
      </c>
      <c r="BN370" t="str">
        <v xml:space="preserve">0 | </v>
      </c>
      <c r="BO370" t="str">
        <v xml:space="preserve">0 | </v>
      </c>
      <c r="BP370" t="str">
        <v xml:space="preserve">0 | </v>
      </c>
      <c r="BQ370" t="str">
        <v xml:space="preserve">0 | </v>
      </c>
      <c r="BR370" t="str">
        <v xml:space="preserve">0 | </v>
      </c>
      <c r="BS370" t="str">
        <v xml:space="preserve">0 | </v>
      </c>
      <c r="BT370" t="str">
        <v xml:space="preserve">0 | </v>
      </c>
      <c r="BU370" t="str">
        <v xml:space="preserve">0 | </v>
      </c>
      <c r="BV370" t="str">
        <v xml:space="preserve">0 | </v>
      </c>
      <c r="BW370" t="str">
        <v xml:space="preserve">0 | </v>
      </c>
      <c r="BX370" t="str">
        <v xml:space="preserve">0 | </v>
      </c>
      <c r="BY370" t="str">
        <v xml:space="preserve">0 | </v>
      </c>
      <c r="BZ370" t="str">
        <v xml:space="preserve">0 | </v>
      </c>
      <c r="CA370" t="str">
        <v xml:space="preserve">0 | </v>
      </c>
      <c r="CB370" t="str">
        <v xml:space="preserve">0 | </v>
      </c>
      <c r="CC370" t="str">
        <v xml:space="preserve">0 | </v>
      </c>
      <c r="CD370" t="str">
        <v xml:space="preserve">0 | </v>
      </c>
      <c r="CE370" t="str">
        <v xml:space="preserve">0 | </v>
      </c>
      <c r="CF370" t="str">
        <v xml:space="preserve">0 | </v>
      </c>
      <c r="CG370" t="str">
        <v xml:space="preserve">0 | </v>
      </c>
      <c r="CH370" t="str">
        <v xml:space="preserve">0 | </v>
      </c>
      <c r="CI370" t="str">
        <v xml:space="preserve">0 | </v>
      </c>
      <c r="CJ370" t="str">
        <v xml:space="preserve">0 | </v>
      </c>
      <c r="CK370" t="str">
        <v xml:space="preserve">0 | </v>
      </c>
      <c r="CL370" t="str">
        <v xml:space="preserve">0 | </v>
      </c>
      <c r="CM370" t="str">
        <v xml:space="preserve">0 | </v>
      </c>
      <c r="CN370" t="str">
        <v xml:space="preserve">0 | </v>
      </c>
      <c r="CO370" t="str">
        <v xml:space="preserve">0 | </v>
      </c>
      <c r="CP370" t="str">
        <v xml:space="preserve">0 | </v>
      </c>
      <c r="CQ370" t="str">
        <v xml:space="preserve">0 | </v>
      </c>
      <c r="CR370" t="str">
        <v xml:space="preserve">0 | </v>
      </c>
      <c r="CS370" t="str">
        <v xml:space="preserve">0 | </v>
      </c>
      <c r="CT370" t="str">
        <v xml:space="preserve">0 | </v>
      </c>
      <c r="CU370" t="str">
        <v xml:space="preserve">0 | </v>
      </c>
      <c r="CV370" t="str">
        <v xml:space="preserve">0 | </v>
      </c>
      <c r="CW370" t="str">
        <v xml:space="preserve">0 | </v>
      </c>
      <c r="CX370" t="str">
        <v xml:space="preserve">0 | </v>
      </c>
      <c r="DQ370" cm="1">
        <f t="array" ref="DQ370:HM370">TRANSPOSE(_xlfn._xlws.SORT(_xlfn._xlws.FILTER(initialConditions[initial_conditions_level],initialConditions[experiment_ID]=A370)))</f>
        <v>0</v>
      </c>
      <c r="DR370">
        <v>0</v>
      </c>
      <c r="DS370">
        <v>0</v>
      </c>
      <c r="DT370">
        <v>0</v>
      </c>
      <c r="DU370">
        <v>0</v>
      </c>
      <c r="DV370">
        <v>0</v>
      </c>
      <c r="DW370">
        <v>0</v>
      </c>
      <c r="DX370">
        <v>0</v>
      </c>
      <c r="DY370">
        <v>0</v>
      </c>
      <c r="DZ370">
        <v>0</v>
      </c>
      <c r="EA370">
        <v>0</v>
      </c>
      <c r="EB370">
        <v>0</v>
      </c>
      <c r="EC370">
        <v>0</v>
      </c>
      <c r="ED370">
        <v>0</v>
      </c>
      <c r="EE370">
        <v>0</v>
      </c>
      <c r="EF370">
        <v>0</v>
      </c>
      <c r="EG370">
        <v>0</v>
      </c>
      <c r="EH370">
        <v>0</v>
      </c>
      <c r="EI370">
        <v>0</v>
      </c>
      <c r="EJ370">
        <v>0</v>
      </c>
      <c r="EK370">
        <v>0</v>
      </c>
      <c r="EL370">
        <v>0</v>
      </c>
      <c r="EM370">
        <v>0</v>
      </c>
      <c r="EN370">
        <v>0</v>
      </c>
      <c r="EO370">
        <v>0</v>
      </c>
      <c r="EP370">
        <v>0</v>
      </c>
      <c r="EQ370">
        <v>0</v>
      </c>
      <c r="ER370">
        <v>0</v>
      </c>
      <c r="ES370">
        <v>0</v>
      </c>
      <c r="ET370">
        <v>0</v>
      </c>
      <c r="EU370">
        <v>0</v>
      </c>
      <c r="EV370">
        <v>0</v>
      </c>
      <c r="EW370">
        <v>0</v>
      </c>
      <c r="EX370">
        <v>0</v>
      </c>
      <c r="EY370">
        <v>0</v>
      </c>
      <c r="EZ370">
        <v>0</v>
      </c>
      <c r="FA370">
        <v>0</v>
      </c>
      <c r="FB370">
        <v>0</v>
      </c>
      <c r="FC370">
        <v>0</v>
      </c>
      <c r="FD370">
        <v>0</v>
      </c>
      <c r="FE370">
        <v>0</v>
      </c>
      <c r="FF370">
        <v>0</v>
      </c>
      <c r="FG370">
        <v>0</v>
      </c>
      <c r="FH370">
        <v>0</v>
      </c>
      <c r="FI370">
        <v>0</v>
      </c>
      <c r="FJ370">
        <v>0</v>
      </c>
      <c r="FK370">
        <v>0</v>
      </c>
      <c r="FL370">
        <v>0</v>
      </c>
      <c r="FM370">
        <v>0</v>
      </c>
      <c r="FN370">
        <v>0</v>
      </c>
      <c r="FO370">
        <v>0</v>
      </c>
      <c r="FP370">
        <v>0</v>
      </c>
      <c r="FQ370">
        <v>0</v>
      </c>
      <c r="FR370">
        <v>0</v>
      </c>
      <c r="FS370">
        <v>0</v>
      </c>
      <c r="FT370">
        <v>0</v>
      </c>
      <c r="FU370">
        <v>0</v>
      </c>
      <c r="FV370">
        <v>0</v>
      </c>
      <c r="FW370">
        <v>0</v>
      </c>
      <c r="FX370">
        <v>0</v>
      </c>
      <c r="FY370">
        <v>0</v>
      </c>
      <c r="FZ370">
        <v>0</v>
      </c>
      <c r="GA370">
        <v>0</v>
      </c>
      <c r="GB370">
        <v>0</v>
      </c>
      <c r="GC370">
        <v>0</v>
      </c>
      <c r="GD370">
        <v>0</v>
      </c>
      <c r="GE370">
        <v>0</v>
      </c>
      <c r="GF370">
        <v>0</v>
      </c>
      <c r="GG370">
        <v>0</v>
      </c>
      <c r="GH370">
        <v>0</v>
      </c>
      <c r="GI370">
        <v>0</v>
      </c>
      <c r="GJ370">
        <v>0</v>
      </c>
      <c r="GK370">
        <v>0</v>
      </c>
      <c r="GL370">
        <v>0</v>
      </c>
      <c r="GM370">
        <v>0</v>
      </c>
      <c r="GN370">
        <v>0</v>
      </c>
      <c r="GO370">
        <v>0</v>
      </c>
      <c r="GP370">
        <v>0</v>
      </c>
      <c r="GQ370">
        <v>0</v>
      </c>
      <c r="GR370">
        <v>0</v>
      </c>
      <c r="GS370">
        <v>0</v>
      </c>
      <c r="GT370">
        <v>0</v>
      </c>
      <c r="GU370">
        <v>0</v>
      </c>
      <c r="GV370">
        <v>0</v>
      </c>
      <c r="GW370">
        <v>0</v>
      </c>
      <c r="GX370">
        <v>0</v>
      </c>
      <c r="GY370">
        <v>0</v>
      </c>
      <c r="GZ370">
        <v>0</v>
      </c>
      <c r="HA370">
        <v>0</v>
      </c>
      <c r="HB370">
        <v>0</v>
      </c>
      <c r="HC370">
        <v>0</v>
      </c>
      <c r="HD370">
        <v>0</v>
      </c>
      <c r="HE370">
        <v>0</v>
      </c>
      <c r="HF370">
        <v>0</v>
      </c>
      <c r="HG370">
        <v>0</v>
      </c>
      <c r="HH370">
        <v>0</v>
      </c>
      <c r="HI370">
        <v>0</v>
      </c>
      <c r="HJ370">
        <v>0</v>
      </c>
      <c r="HK370">
        <v>0</v>
      </c>
      <c r="HL370">
        <v>0</v>
      </c>
      <c r="HM370" t="str">
        <v/>
      </c>
    </row>
    <row r="371" spans="2:221" x14ac:dyDescent="0.35">
      <c r="B371" t="str" cm="1">
        <f t="array" ref="B371:CX371">TRANSPOSE(_xlfn._xlws.SORT(_xlfn._xlws.FILTER(initialConditions[initial_conditions_level]&amp;" | "&amp;initialConditions[initial_conditions_name],initialConditions[experiment_ID]=A371)))</f>
        <v xml:space="preserve"> | </v>
      </c>
      <c r="C371" t="str">
        <v xml:space="preserve">0 | </v>
      </c>
      <c r="D371" t="str">
        <v xml:space="preserve">0 | </v>
      </c>
      <c r="E371" t="str">
        <v xml:space="preserve">0 | </v>
      </c>
      <c r="F371" t="str">
        <v xml:space="preserve">0 | </v>
      </c>
      <c r="G371" t="str">
        <v xml:space="preserve">0 | </v>
      </c>
      <c r="H371" t="str">
        <v xml:space="preserve">0 | </v>
      </c>
      <c r="I371" t="str">
        <v xml:space="preserve">0 | </v>
      </c>
      <c r="J371" t="str">
        <v xml:space="preserve">0 | </v>
      </c>
      <c r="K371" t="str">
        <v xml:space="preserve">0 | </v>
      </c>
      <c r="L371" t="str">
        <v xml:space="preserve">0 | </v>
      </c>
      <c r="M371" t="str">
        <v xml:space="preserve">0 | </v>
      </c>
      <c r="N371" t="str">
        <v xml:space="preserve">0 | </v>
      </c>
      <c r="O371" t="str">
        <v xml:space="preserve">0 | </v>
      </c>
      <c r="P371" t="str">
        <v xml:space="preserve">0 | </v>
      </c>
      <c r="Q371" t="str">
        <v xml:space="preserve">0 | </v>
      </c>
      <c r="R371" t="str">
        <v xml:space="preserve">0 | </v>
      </c>
      <c r="S371" t="str">
        <v xml:space="preserve">0 | </v>
      </c>
      <c r="T371" t="str">
        <v xml:space="preserve">0 | </v>
      </c>
      <c r="U371" t="str">
        <v xml:space="preserve">0 | </v>
      </c>
      <c r="V371" t="str">
        <v xml:space="preserve">0 | </v>
      </c>
      <c r="W371" t="str">
        <v xml:space="preserve">0 | </v>
      </c>
      <c r="X371" t="str">
        <v xml:space="preserve">0 | </v>
      </c>
      <c r="Y371" t="str">
        <v xml:space="preserve">0 | </v>
      </c>
      <c r="Z371" t="str">
        <v xml:space="preserve">0 | </v>
      </c>
      <c r="AA371" t="str">
        <v xml:space="preserve">0 | </v>
      </c>
      <c r="AB371" t="str">
        <v xml:space="preserve">0 | </v>
      </c>
      <c r="AC371" t="str">
        <v xml:space="preserve">0 | </v>
      </c>
      <c r="AD371" t="str">
        <v xml:space="preserve">0 | </v>
      </c>
      <c r="AE371" t="str">
        <v xml:space="preserve">0 | </v>
      </c>
      <c r="AF371" t="str">
        <v xml:space="preserve">0 | </v>
      </c>
      <c r="AG371" t="str">
        <v xml:space="preserve">0 | </v>
      </c>
      <c r="AH371" t="str">
        <v xml:space="preserve">0 | </v>
      </c>
      <c r="AI371" t="str">
        <v xml:space="preserve">0 | </v>
      </c>
      <c r="AJ371" t="str">
        <v xml:space="preserve">0 | </v>
      </c>
      <c r="AK371" t="str">
        <v xml:space="preserve">0 | </v>
      </c>
      <c r="AL371" t="str">
        <v xml:space="preserve">0 | </v>
      </c>
      <c r="AM371" t="str">
        <v xml:space="preserve">0 | </v>
      </c>
      <c r="AN371" t="str">
        <v xml:space="preserve">0 | </v>
      </c>
      <c r="AO371" t="str">
        <v xml:space="preserve">0 | </v>
      </c>
      <c r="AP371" t="str">
        <v xml:space="preserve">0 | </v>
      </c>
      <c r="AQ371" t="str">
        <v xml:space="preserve">0 | </v>
      </c>
      <c r="AR371" t="str">
        <v xml:space="preserve">0 | </v>
      </c>
      <c r="AS371" t="str">
        <v xml:space="preserve">0 | </v>
      </c>
      <c r="AT371" t="str">
        <v xml:space="preserve">0 | </v>
      </c>
      <c r="AU371" t="str">
        <v xml:space="preserve">0 | </v>
      </c>
      <c r="AV371" t="str">
        <v xml:space="preserve">0 | </v>
      </c>
      <c r="AW371" t="str">
        <v xml:space="preserve">0 | </v>
      </c>
      <c r="AX371" t="str">
        <v xml:space="preserve">0 | </v>
      </c>
      <c r="AY371" t="str">
        <v xml:space="preserve">0 | </v>
      </c>
      <c r="AZ371" t="str">
        <v xml:space="preserve">0 | </v>
      </c>
      <c r="BA371" t="str">
        <v xml:space="preserve">0 | </v>
      </c>
      <c r="BB371" t="str">
        <v xml:space="preserve">0 | </v>
      </c>
      <c r="BC371" t="str">
        <v xml:space="preserve">0 | </v>
      </c>
      <c r="BD371" t="str">
        <v xml:space="preserve">0 | </v>
      </c>
      <c r="BE371" t="str">
        <v xml:space="preserve">0 | </v>
      </c>
      <c r="BF371" t="str">
        <v xml:space="preserve">0 | </v>
      </c>
      <c r="BG371" t="str">
        <v xml:space="preserve">0 | </v>
      </c>
      <c r="BH371" t="str">
        <v xml:space="preserve">0 | </v>
      </c>
      <c r="BI371" t="str">
        <v xml:space="preserve">0 | </v>
      </c>
      <c r="BJ371" t="str">
        <v xml:space="preserve">0 | </v>
      </c>
      <c r="BK371" t="str">
        <v xml:space="preserve">0 | </v>
      </c>
      <c r="BL371" t="str">
        <v xml:space="preserve">0 | </v>
      </c>
      <c r="BM371" t="str">
        <v xml:space="preserve">0 | </v>
      </c>
      <c r="BN371" t="str">
        <v xml:space="preserve">0 | </v>
      </c>
      <c r="BO371" t="str">
        <v xml:space="preserve">0 | </v>
      </c>
      <c r="BP371" t="str">
        <v xml:space="preserve">0 | </v>
      </c>
      <c r="BQ371" t="str">
        <v xml:space="preserve">0 | </v>
      </c>
      <c r="BR371" t="str">
        <v xml:space="preserve">0 | </v>
      </c>
      <c r="BS371" t="str">
        <v xml:space="preserve">0 | </v>
      </c>
      <c r="BT371" t="str">
        <v xml:space="preserve">0 | </v>
      </c>
      <c r="BU371" t="str">
        <v xml:space="preserve">0 | </v>
      </c>
      <c r="BV371" t="str">
        <v xml:space="preserve">0 | </v>
      </c>
      <c r="BW371" t="str">
        <v xml:space="preserve">0 | </v>
      </c>
      <c r="BX371" t="str">
        <v xml:space="preserve">0 | </v>
      </c>
      <c r="BY371" t="str">
        <v xml:space="preserve">0 | </v>
      </c>
      <c r="BZ371" t="str">
        <v xml:space="preserve">0 | </v>
      </c>
      <c r="CA371" t="str">
        <v xml:space="preserve">0 | </v>
      </c>
      <c r="CB371" t="str">
        <v xml:space="preserve">0 | </v>
      </c>
      <c r="CC371" t="str">
        <v xml:space="preserve">0 | </v>
      </c>
      <c r="CD371" t="str">
        <v xml:space="preserve">0 | </v>
      </c>
      <c r="CE371" t="str">
        <v xml:space="preserve">0 | </v>
      </c>
      <c r="CF371" t="str">
        <v xml:space="preserve">0 | </v>
      </c>
      <c r="CG371" t="str">
        <v xml:space="preserve">0 | </v>
      </c>
      <c r="CH371" t="str">
        <v xml:space="preserve">0 | </v>
      </c>
      <c r="CI371" t="str">
        <v xml:space="preserve">0 | </v>
      </c>
      <c r="CJ371" t="str">
        <v xml:space="preserve">0 | </v>
      </c>
      <c r="CK371" t="str">
        <v xml:space="preserve">0 | </v>
      </c>
      <c r="CL371" t="str">
        <v xml:space="preserve">0 | </v>
      </c>
      <c r="CM371" t="str">
        <v xml:space="preserve">0 | </v>
      </c>
      <c r="CN371" t="str">
        <v xml:space="preserve">0 | </v>
      </c>
      <c r="CO371" t="str">
        <v xml:space="preserve">0 | </v>
      </c>
      <c r="CP371" t="str">
        <v xml:space="preserve">0 | </v>
      </c>
      <c r="CQ371" t="str">
        <v xml:space="preserve">0 | </v>
      </c>
      <c r="CR371" t="str">
        <v xml:space="preserve">0 | </v>
      </c>
      <c r="CS371" t="str">
        <v xml:space="preserve">0 | </v>
      </c>
      <c r="CT371" t="str">
        <v xml:space="preserve">0 | </v>
      </c>
      <c r="CU371" t="str">
        <v xml:space="preserve">0 | </v>
      </c>
      <c r="CV371" t="str">
        <v xml:space="preserve">0 | </v>
      </c>
      <c r="CW371" t="str">
        <v xml:space="preserve">0 | </v>
      </c>
      <c r="CX371" t="str">
        <v xml:space="preserve">0 | </v>
      </c>
      <c r="DQ371" cm="1">
        <f t="array" ref="DQ371:HM371">TRANSPOSE(_xlfn._xlws.SORT(_xlfn._xlws.FILTER(initialConditions[initial_conditions_level],initialConditions[experiment_ID]=A371)))</f>
        <v>0</v>
      </c>
      <c r="DR371">
        <v>0</v>
      </c>
      <c r="DS371">
        <v>0</v>
      </c>
      <c r="DT371">
        <v>0</v>
      </c>
      <c r="DU371">
        <v>0</v>
      </c>
      <c r="DV371">
        <v>0</v>
      </c>
      <c r="DW371">
        <v>0</v>
      </c>
      <c r="DX371">
        <v>0</v>
      </c>
      <c r="DY371">
        <v>0</v>
      </c>
      <c r="DZ371">
        <v>0</v>
      </c>
      <c r="EA371">
        <v>0</v>
      </c>
      <c r="EB371">
        <v>0</v>
      </c>
      <c r="EC371">
        <v>0</v>
      </c>
      <c r="ED371">
        <v>0</v>
      </c>
      <c r="EE371">
        <v>0</v>
      </c>
      <c r="EF371">
        <v>0</v>
      </c>
      <c r="EG371">
        <v>0</v>
      </c>
      <c r="EH371">
        <v>0</v>
      </c>
      <c r="EI371">
        <v>0</v>
      </c>
      <c r="EJ371">
        <v>0</v>
      </c>
      <c r="EK371">
        <v>0</v>
      </c>
      <c r="EL371">
        <v>0</v>
      </c>
      <c r="EM371">
        <v>0</v>
      </c>
      <c r="EN371">
        <v>0</v>
      </c>
      <c r="EO371">
        <v>0</v>
      </c>
      <c r="EP371">
        <v>0</v>
      </c>
      <c r="EQ371">
        <v>0</v>
      </c>
      <c r="ER371">
        <v>0</v>
      </c>
      <c r="ES371">
        <v>0</v>
      </c>
      <c r="ET371">
        <v>0</v>
      </c>
      <c r="EU371">
        <v>0</v>
      </c>
      <c r="EV371">
        <v>0</v>
      </c>
      <c r="EW371">
        <v>0</v>
      </c>
      <c r="EX371">
        <v>0</v>
      </c>
      <c r="EY371">
        <v>0</v>
      </c>
      <c r="EZ371">
        <v>0</v>
      </c>
      <c r="FA371">
        <v>0</v>
      </c>
      <c r="FB371">
        <v>0</v>
      </c>
      <c r="FC371">
        <v>0</v>
      </c>
      <c r="FD371">
        <v>0</v>
      </c>
      <c r="FE371">
        <v>0</v>
      </c>
      <c r="FF371">
        <v>0</v>
      </c>
      <c r="FG371">
        <v>0</v>
      </c>
      <c r="FH371">
        <v>0</v>
      </c>
      <c r="FI371">
        <v>0</v>
      </c>
      <c r="FJ371">
        <v>0</v>
      </c>
      <c r="FK371">
        <v>0</v>
      </c>
      <c r="FL371">
        <v>0</v>
      </c>
      <c r="FM371">
        <v>0</v>
      </c>
      <c r="FN371">
        <v>0</v>
      </c>
      <c r="FO371">
        <v>0</v>
      </c>
      <c r="FP371">
        <v>0</v>
      </c>
      <c r="FQ371">
        <v>0</v>
      </c>
      <c r="FR371">
        <v>0</v>
      </c>
      <c r="FS371">
        <v>0</v>
      </c>
      <c r="FT371">
        <v>0</v>
      </c>
      <c r="FU371">
        <v>0</v>
      </c>
      <c r="FV371">
        <v>0</v>
      </c>
      <c r="FW371">
        <v>0</v>
      </c>
      <c r="FX371">
        <v>0</v>
      </c>
      <c r="FY371">
        <v>0</v>
      </c>
      <c r="FZ371">
        <v>0</v>
      </c>
      <c r="GA371">
        <v>0</v>
      </c>
      <c r="GB371">
        <v>0</v>
      </c>
      <c r="GC371">
        <v>0</v>
      </c>
      <c r="GD371">
        <v>0</v>
      </c>
      <c r="GE371">
        <v>0</v>
      </c>
      <c r="GF371">
        <v>0</v>
      </c>
      <c r="GG371">
        <v>0</v>
      </c>
      <c r="GH371">
        <v>0</v>
      </c>
      <c r="GI371">
        <v>0</v>
      </c>
      <c r="GJ371">
        <v>0</v>
      </c>
      <c r="GK371">
        <v>0</v>
      </c>
      <c r="GL371">
        <v>0</v>
      </c>
      <c r="GM371">
        <v>0</v>
      </c>
      <c r="GN371">
        <v>0</v>
      </c>
      <c r="GO371">
        <v>0</v>
      </c>
      <c r="GP371">
        <v>0</v>
      </c>
      <c r="GQ371">
        <v>0</v>
      </c>
      <c r="GR371">
        <v>0</v>
      </c>
      <c r="GS371">
        <v>0</v>
      </c>
      <c r="GT371">
        <v>0</v>
      </c>
      <c r="GU371">
        <v>0</v>
      </c>
      <c r="GV371">
        <v>0</v>
      </c>
      <c r="GW371">
        <v>0</v>
      </c>
      <c r="GX371">
        <v>0</v>
      </c>
      <c r="GY371">
        <v>0</v>
      </c>
      <c r="GZ371">
        <v>0</v>
      </c>
      <c r="HA371">
        <v>0</v>
      </c>
      <c r="HB371">
        <v>0</v>
      </c>
      <c r="HC371">
        <v>0</v>
      </c>
      <c r="HD371">
        <v>0</v>
      </c>
      <c r="HE371">
        <v>0</v>
      </c>
      <c r="HF371">
        <v>0</v>
      </c>
      <c r="HG371">
        <v>0</v>
      </c>
      <c r="HH371">
        <v>0</v>
      </c>
      <c r="HI371">
        <v>0</v>
      </c>
      <c r="HJ371">
        <v>0</v>
      </c>
      <c r="HK371">
        <v>0</v>
      </c>
      <c r="HL371">
        <v>0</v>
      </c>
      <c r="HM371" t="str">
        <v/>
      </c>
    </row>
    <row r="372" spans="2:221" x14ac:dyDescent="0.35">
      <c r="B372" t="str" cm="1">
        <f t="array" ref="B372:CX372">TRANSPOSE(_xlfn._xlws.SORT(_xlfn._xlws.FILTER(initialConditions[initial_conditions_level]&amp;" | "&amp;initialConditions[initial_conditions_name],initialConditions[experiment_ID]=A372)))</f>
        <v xml:space="preserve"> | </v>
      </c>
      <c r="C372" t="str">
        <v xml:space="preserve">0 | </v>
      </c>
      <c r="D372" t="str">
        <v xml:space="preserve">0 | </v>
      </c>
      <c r="E372" t="str">
        <v xml:space="preserve">0 | </v>
      </c>
      <c r="F372" t="str">
        <v xml:space="preserve">0 | </v>
      </c>
      <c r="G372" t="str">
        <v xml:space="preserve">0 | </v>
      </c>
      <c r="H372" t="str">
        <v xml:space="preserve">0 | </v>
      </c>
      <c r="I372" t="str">
        <v xml:space="preserve">0 | </v>
      </c>
      <c r="J372" t="str">
        <v xml:space="preserve">0 | </v>
      </c>
      <c r="K372" t="str">
        <v xml:space="preserve">0 | </v>
      </c>
      <c r="L372" t="str">
        <v xml:space="preserve">0 | </v>
      </c>
      <c r="M372" t="str">
        <v xml:space="preserve">0 | </v>
      </c>
      <c r="N372" t="str">
        <v xml:space="preserve">0 | </v>
      </c>
      <c r="O372" t="str">
        <v xml:space="preserve">0 | </v>
      </c>
      <c r="P372" t="str">
        <v xml:space="preserve">0 | </v>
      </c>
      <c r="Q372" t="str">
        <v xml:space="preserve">0 | </v>
      </c>
      <c r="R372" t="str">
        <v xml:space="preserve">0 | </v>
      </c>
      <c r="S372" t="str">
        <v xml:space="preserve">0 | </v>
      </c>
      <c r="T372" t="str">
        <v xml:space="preserve">0 | </v>
      </c>
      <c r="U372" t="str">
        <v xml:space="preserve">0 | </v>
      </c>
      <c r="V372" t="str">
        <v xml:space="preserve">0 | </v>
      </c>
      <c r="W372" t="str">
        <v xml:space="preserve">0 | </v>
      </c>
      <c r="X372" t="str">
        <v xml:space="preserve">0 | </v>
      </c>
      <c r="Y372" t="str">
        <v xml:space="preserve">0 | </v>
      </c>
      <c r="Z372" t="str">
        <v xml:space="preserve">0 | </v>
      </c>
      <c r="AA372" t="str">
        <v xml:space="preserve">0 | </v>
      </c>
      <c r="AB372" t="str">
        <v xml:space="preserve">0 | </v>
      </c>
      <c r="AC372" t="str">
        <v xml:space="preserve">0 | </v>
      </c>
      <c r="AD372" t="str">
        <v xml:space="preserve">0 | </v>
      </c>
      <c r="AE372" t="str">
        <v xml:space="preserve">0 | </v>
      </c>
      <c r="AF372" t="str">
        <v xml:space="preserve">0 | </v>
      </c>
      <c r="AG372" t="str">
        <v xml:space="preserve">0 | </v>
      </c>
      <c r="AH372" t="str">
        <v xml:space="preserve">0 | </v>
      </c>
      <c r="AI372" t="str">
        <v xml:space="preserve">0 | </v>
      </c>
      <c r="AJ372" t="str">
        <v xml:space="preserve">0 | </v>
      </c>
      <c r="AK372" t="str">
        <v xml:space="preserve">0 | </v>
      </c>
      <c r="AL372" t="str">
        <v xml:space="preserve">0 | </v>
      </c>
      <c r="AM372" t="str">
        <v xml:space="preserve">0 | </v>
      </c>
      <c r="AN372" t="str">
        <v xml:space="preserve">0 | </v>
      </c>
      <c r="AO372" t="str">
        <v xml:space="preserve">0 | </v>
      </c>
      <c r="AP372" t="str">
        <v xml:space="preserve">0 | </v>
      </c>
      <c r="AQ372" t="str">
        <v xml:space="preserve">0 | </v>
      </c>
      <c r="AR372" t="str">
        <v xml:space="preserve">0 | </v>
      </c>
      <c r="AS372" t="str">
        <v xml:space="preserve">0 | </v>
      </c>
      <c r="AT372" t="str">
        <v xml:space="preserve">0 | </v>
      </c>
      <c r="AU372" t="str">
        <v xml:space="preserve">0 | </v>
      </c>
      <c r="AV372" t="str">
        <v xml:space="preserve">0 | </v>
      </c>
      <c r="AW372" t="str">
        <v xml:space="preserve">0 | </v>
      </c>
      <c r="AX372" t="str">
        <v xml:space="preserve">0 | </v>
      </c>
      <c r="AY372" t="str">
        <v xml:space="preserve">0 | </v>
      </c>
      <c r="AZ372" t="str">
        <v xml:space="preserve">0 | </v>
      </c>
      <c r="BA372" t="str">
        <v xml:space="preserve">0 | </v>
      </c>
      <c r="BB372" t="str">
        <v xml:space="preserve">0 | </v>
      </c>
      <c r="BC372" t="str">
        <v xml:space="preserve">0 | </v>
      </c>
      <c r="BD372" t="str">
        <v xml:space="preserve">0 | </v>
      </c>
      <c r="BE372" t="str">
        <v xml:space="preserve">0 | </v>
      </c>
      <c r="BF372" t="str">
        <v xml:space="preserve">0 | </v>
      </c>
      <c r="BG372" t="str">
        <v xml:space="preserve">0 | </v>
      </c>
      <c r="BH372" t="str">
        <v xml:space="preserve">0 | </v>
      </c>
      <c r="BI372" t="str">
        <v xml:space="preserve">0 | </v>
      </c>
      <c r="BJ372" t="str">
        <v xml:space="preserve">0 | </v>
      </c>
      <c r="BK372" t="str">
        <v xml:space="preserve">0 | </v>
      </c>
      <c r="BL372" t="str">
        <v xml:space="preserve">0 | </v>
      </c>
      <c r="BM372" t="str">
        <v xml:space="preserve">0 | </v>
      </c>
      <c r="BN372" t="str">
        <v xml:space="preserve">0 | </v>
      </c>
      <c r="BO372" t="str">
        <v xml:space="preserve">0 | </v>
      </c>
      <c r="BP372" t="str">
        <v xml:space="preserve">0 | </v>
      </c>
      <c r="BQ372" t="str">
        <v xml:space="preserve">0 | </v>
      </c>
      <c r="BR372" t="str">
        <v xml:space="preserve">0 | </v>
      </c>
      <c r="BS372" t="str">
        <v xml:space="preserve">0 | </v>
      </c>
      <c r="BT372" t="str">
        <v xml:space="preserve">0 | </v>
      </c>
      <c r="BU372" t="str">
        <v xml:space="preserve">0 | </v>
      </c>
      <c r="BV372" t="str">
        <v xml:space="preserve">0 | </v>
      </c>
      <c r="BW372" t="str">
        <v xml:space="preserve">0 | </v>
      </c>
      <c r="BX372" t="str">
        <v xml:space="preserve">0 | </v>
      </c>
      <c r="BY372" t="str">
        <v xml:space="preserve">0 | </v>
      </c>
      <c r="BZ372" t="str">
        <v xml:space="preserve">0 | </v>
      </c>
      <c r="CA372" t="str">
        <v xml:space="preserve">0 | </v>
      </c>
      <c r="CB372" t="str">
        <v xml:space="preserve">0 | </v>
      </c>
      <c r="CC372" t="str">
        <v xml:space="preserve">0 | </v>
      </c>
      <c r="CD372" t="str">
        <v xml:space="preserve">0 | </v>
      </c>
      <c r="CE372" t="str">
        <v xml:space="preserve">0 | </v>
      </c>
      <c r="CF372" t="str">
        <v xml:space="preserve">0 | </v>
      </c>
      <c r="CG372" t="str">
        <v xml:space="preserve">0 | </v>
      </c>
      <c r="CH372" t="str">
        <v xml:space="preserve">0 | </v>
      </c>
      <c r="CI372" t="str">
        <v xml:space="preserve">0 | </v>
      </c>
      <c r="CJ372" t="str">
        <v xml:space="preserve">0 | </v>
      </c>
      <c r="CK372" t="str">
        <v xml:space="preserve">0 | </v>
      </c>
      <c r="CL372" t="str">
        <v xml:space="preserve">0 | </v>
      </c>
      <c r="CM372" t="str">
        <v xml:space="preserve">0 | </v>
      </c>
      <c r="CN372" t="str">
        <v xml:space="preserve">0 | </v>
      </c>
      <c r="CO372" t="str">
        <v xml:space="preserve">0 | </v>
      </c>
      <c r="CP372" t="str">
        <v xml:space="preserve">0 | </v>
      </c>
      <c r="CQ372" t="str">
        <v xml:space="preserve">0 | </v>
      </c>
      <c r="CR372" t="str">
        <v xml:space="preserve">0 | </v>
      </c>
      <c r="CS372" t="str">
        <v xml:space="preserve">0 | </v>
      </c>
      <c r="CT372" t="str">
        <v xml:space="preserve">0 | </v>
      </c>
      <c r="CU372" t="str">
        <v xml:space="preserve">0 | </v>
      </c>
      <c r="CV372" t="str">
        <v xml:space="preserve">0 | </v>
      </c>
      <c r="CW372" t="str">
        <v xml:space="preserve">0 | </v>
      </c>
      <c r="CX372" t="str">
        <v xml:space="preserve">0 | </v>
      </c>
      <c r="DQ372" cm="1">
        <f t="array" ref="DQ372:HM372">TRANSPOSE(_xlfn._xlws.SORT(_xlfn._xlws.FILTER(initialConditions[initial_conditions_level],initialConditions[experiment_ID]=A372)))</f>
        <v>0</v>
      </c>
      <c r="DR372">
        <v>0</v>
      </c>
      <c r="DS372">
        <v>0</v>
      </c>
      <c r="DT372">
        <v>0</v>
      </c>
      <c r="DU372">
        <v>0</v>
      </c>
      <c r="DV372">
        <v>0</v>
      </c>
      <c r="DW372">
        <v>0</v>
      </c>
      <c r="DX372">
        <v>0</v>
      </c>
      <c r="DY372">
        <v>0</v>
      </c>
      <c r="DZ372">
        <v>0</v>
      </c>
      <c r="EA372">
        <v>0</v>
      </c>
      <c r="EB372">
        <v>0</v>
      </c>
      <c r="EC372">
        <v>0</v>
      </c>
      <c r="ED372">
        <v>0</v>
      </c>
      <c r="EE372">
        <v>0</v>
      </c>
      <c r="EF372">
        <v>0</v>
      </c>
      <c r="EG372">
        <v>0</v>
      </c>
      <c r="EH372">
        <v>0</v>
      </c>
      <c r="EI372">
        <v>0</v>
      </c>
      <c r="EJ372">
        <v>0</v>
      </c>
      <c r="EK372">
        <v>0</v>
      </c>
      <c r="EL372">
        <v>0</v>
      </c>
      <c r="EM372">
        <v>0</v>
      </c>
      <c r="EN372">
        <v>0</v>
      </c>
      <c r="EO372">
        <v>0</v>
      </c>
      <c r="EP372">
        <v>0</v>
      </c>
      <c r="EQ372">
        <v>0</v>
      </c>
      <c r="ER372">
        <v>0</v>
      </c>
      <c r="ES372">
        <v>0</v>
      </c>
      <c r="ET372">
        <v>0</v>
      </c>
      <c r="EU372">
        <v>0</v>
      </c>
      <c r="EV372">
        <v>0</v>
      </c>
      <c r="EW372">
        <v>0</v>
      </c>
      <c r="EX372">
        <v>0</v>
      </c>
      <c r="EY372">
        <v>0</v>
      </c>
      <c r="EZ372">
        <v>0</v>
      </c>
      <c r="FA372">
        <v>0</v>
      </c>
      <c r="FB372">
        <v>0</v>
      </c>
      <c r="FC372">
        <v>0</v>
      </c>
      <c r="FD372">
        <v>0</v>
      </c>
      <c r="FE372">
        <v>0</v>
      </c>
      <c r="FF372">
        <v>0</v>
      </c>
      <c r="FG372">
        <v>0</v>
      </c>
      <c r="FH372">
        <v>0</v>
      </c>
      <c r="FI372">
        <v>0</v>
      </c>
      <c r="FJ372">
        <v>0</v>
      </c>
      <c r="FK372">
        <v>0</v>
      </c>
      <c r="FL372">
        <v>0</v>
      </c>
      <c r="FM372">
        <v>0</v>
      </c>
      <c r="FN372">
        <v>0</v>
      </c>
      <c r="FO372">
        <v>0</v>
      </c>
      <c r="FP372">
        <v>0</v>
      </c>
      <c r="FQ372">
        <v>0</v>
      </c>
      <c r="FR372">
        <v>0</v>
      </c>
      <c r="FS372">
        <v>0</v>
      </c>
      <c r="FT372">
        <v>0</v>
      </c>
      <c r="FU372">
        <v>0</v>
      </c>
      <c r="FV372">
        <v>0</v>
      </c>
      <c r="FW372">
        <v>0</v>
      </c>
      <c r="FX372">
        <v>0</v>
      </c>
      <c r="FY372">
        <v>0</v>
      </c>
      <c r="FZ372">
        <v>0</v>
      </c>
      <c r="GA372">
        <v>0</v>
      </c>
      <c r="GB372">
        <v>0</v>
      </c>
      <c r="GC372">
        <v>0</v>
      </c>
      <c r="GD372">
        <v>0</v>
      </c>
      <c r="GE372">
        <v>0</v>
      </c>
      <c r="GF372">
        <v>0</v>
      </c>
      <c r="GG372">
        <v>0</v>
      </c>
      <c r="GH372">
        <v>0</v>
      </c>
      <c r="GI372">
        <v>0</v>
      </c>
      <c r="GJ372">
        <v>0</v>
      </c>
      <c r="GK372">
        <v>0</v>
      </c>
      <c r="GL372">
        <v>0</v>
      </c>
      <c r="GM372">
        <v>0</v>
      </c>
      <c r="GN372">
        <v>0</v>
      </c>
      <c r="GO372">
        <v>0</v>
      </c>
      <c r="GP372">
        <v>0</v>
      </c>
      <c r="GQ372">
        <v>0</v>
      </c>
      <c r="GR372">
        <v>0</v>
      </c>
      <c r="GS372">
        <v>0</v>
      </c>
      <c r="GT372">
        <v>0</v>
      </c>
      <c r="GU372">
        <v>0</v>
      </c>
      <c r="GV372">
        <v>0</v>
      </c>
      <c r="GW372">
        <v>0</v>
      </c>
      <c r="GX372">
        <v>0</v>
      </c>
      <c r="GY372">
        <v>0</v>
      </c>
      <c r="GZ372">
        <v>0</v>
      </c>
      <c r="HA372">
        <v>0</v>
      </c>
      <c r="HB372">
        <v>0</v>
      </c>
      <c r="HC372">
        <v>0</v>
      </c>
      <c r="HD372">
        <v>0</v>
      </c>
      <c r="HE372">
        <v>0</v>
      </c>
      <c r="HF372">
        <v>0</v>
      </c>
      <c r="HG372">
        <v>0</v>
      </c>
      <c r="HH372">
        <v>0</v>
      </c>
      <c r="HI372">
        <v>0</v>
      </c>
      <c r="HJ372">
        <v>0</v>
      </c>
      <c r="HK372">
        <v>0</v>
      </c>
      <c r="HL372">
        <v>0</v>
      </c>
      <c r="HM372" t="str">
        <v/>
      </c>
    </row>
    <row r="373" spans="2:221" x14ac:dyDescent="0.35">
      <c r="B373" t="str" cm="1">
        <f t="array" ref="B373:CX373">TRANSPOSE(_xlfn._xlws.SORT(_xlfn._xlws.FILTER(initialConditions[initial_conditions_level]&amp;" | "&amp;initialConditions[initial_conditions_name],initialConditions[experiment_ID]=A373)))</f>
        <v xml:space="preserve"> | </v>
      </c>
      <c r="C373" t="str">
        <v xml:space="preserve">0 | </v>
      </c>
      <c r="D373" t="str">
        <v xml:space="preserve">0 | </v>
      </c>
      <c r="E373" t="str">
        <v xml:space="preserve">0 | </v>
      </c>
      <c r="F373" t="str">
        <v xml:space="preserve">0 | </v>
      </c>
      <c r="G373" t="str">
        <v xml:space="preserve">0 | </v>
      </c>
      <c r="H373" t="str">
        <v xml:space="preserve">0 | </v>
      </c>
      <c r="I373" t="str">
        <v xml:space="preserve">0 | </v>
      </c>
      <c r="J373" t="str">
        <v xml:space="preserve">0 | </v>
      </c>
      <c r="K373" t="str">
        <v xml:space="preserve">0 | </v>
      </c>
      <c r="L373" t="str">
        <v xml:space="preserve">0 | </v>
      </c>
      <c r="M373" t="str">
        <v xml:space="preserve">0 | </v>
      </c>
      <c r="N373" t="str">
        <v xml:space="preserve">0 | </v>
      </c>
      <c r="O373" t="str">
        <v xml:space="preserve">0 | </v>
      </c>
      <c r="P373" t="str">
        <v xml:space="preserve">0 | </v>
      </c>
      <c r="Q373" t="str">
        <v xml:space="preserve">0 | </v>
      </c>
      <c r="R373" t="str">
        <v xml:space="preserve">0 | </v>
      </c>
      <c r="S373" t="str">
        <v xml:space="preserve">0 | </v>
      </c>
      <c r="T373" t="str">
        <v xml:space="preserve">0 | </v>
      </c>
      <c r="U373" t="str">
        <v xml:space="preserve">0 | </v>
      </c>
      <c r="V373" t="str">
        <v xml:space="preserve">0 | </v>
      </c>
      <c r="W373" t="str">
        <v xml:space="preserve">0 | </v>
      </c>
      <c r="X373" t="str">
        <v xml:space="preserve">0 | </v>
      </c>
      <c r="Y373" t="str">
        <v xml:space="preserve">0 | </v>
      </c>
      <c r="Z373" t="str">
        <v xml:space="preserve">0 | </v>
      </c>
      <c r="AA373" t="str">
        <v xml:space="preserve">0 | </v>
      </c>
      <c r="AB373" t="str">
        <v xml:space="preserve">0 | </v>
      </c>
      <c r="AC373" t="str">
        <v xml:space="preserve">0 | </v>
      </c>
      <c r="AD373" t="str">
        <v xml:space="preserve">0 | </v>
      </c>
      <c r="AE373" t="str">
        <v xml:space="preserve">0 | </v>
      </c>
      <c r="AF373" t="str">
        <v xml:space="preserve">0 | </v>
      </c>
      <c r="AG373" t="str">
        <v xml:space="preserve">0 | </v>
      </c>
      <c r="AH373" t="str">
        <v xml:space="preserve">0 | </v>
      </c>
      <c r="AI373" t="str">
        <v xml:space="preserve">0 | </v>
      </c>
      <c r="AJ373" t="str">
        <v xml:space="preserve">0 | </v>
      </c>
      <c r="AK373" t="str">
        <v xml:space="preserve">0 | </v>
      </c>
      <c r="AL373" t="str">
        <v xml:space="preserve">0 | </v>
      </c>
      <c r="AM373" t="str">
        <v xml:space="preserve">0 | </v>
      </c>
      <c r="AN373" t="str">
        <v xml:space="preserve">0 | </v>
      </c>
      <c r="AO373" t="str">
        <v xml:space="preserve">0 | </v>
      </c>
      <c r="AP373" t="str">
        <v xml:space="preserve">0 | </v>
      </c>
      <c r="AQ373" t="str">
        <v xml:space="preserve">0 | </v>
      </c>
      <c r="AR373" t="str">
        <v xml:space="preserve">0 | </v>
      </c>
      <c r="AS373" t="str">
        <v xml:space="preserve">0 | </v>
      </c>
      <c r="AT373" t="str">
        <v xml:space="preserve">0 | </v>
      </c>
      <c r="AU373" t="str">
        <v xml:space="preserve">0 | </v>
      </c>
      <c r="AV373" t="str">
        <v xml:space="preserve">0 | </v>
      </c>
      <c r="AW373" t="str">
        <v xml:space="preserve">0 | </v>
      </c>
      <c r="AX373" t="str">
        <v xml:space="preserve">0 | </v>
      </c>
      <c r="AY373" t="str">
        <v xml:space="preserve">0 | </v>
      </c>
      <c r="AZ373" t="str">
        <v xml:space="preserve">0 | </v>
      </c>
      <c r="BA373" t="str">
        <v xml:space="preserve">0 | </v>
      </c>
      <c r="BB373" t="str">
        <v xml:space="preserve">0 | </v>
      </c>
      <c r="BC373" t="str">
        <v xml:space="preserve">0 | </v>
      </c>
      <c r="BD373" t="str">
        <v xml:space="preserve">0 | </v>
      </c>
      <c r="BE373" t="str">
        <v xml:space="preserve">0 | </v>
      </c>
      <c r="BF373" t="str">
        <v xml:space="preserve">0 | </v>
      </c>
      <c r="BG373" t="str">
        <v xml:space="preserve">0 | </v>
      </c>
      <c r="BH373" t="str">
        <v xml:space="preserve">0 | </v>
      </c>
      <c r="BI373" t="str">
        <v xml:space="preserve">0 | </v>
      </c>
      <c r="BJ373" t="str">
        <v xml:space="preserve">0 | </v>
      </c>
      <c r="BK373" t="str">
        <v xml:space="preserve">0 | </v>
      </c>
      <c r="BL373" t="str">
        <v xml:space="preserve">0 | </v>
      </c>
      <c r="BM373" t="str">
        <v xml:space="preserve">0 | </v>
      </c>
      <c r="BN373" t="str">
        <v xml:space="preserve">0 | </v>
      </c>
      <c r="BO373" t="str">
        <v xml:space="preserve">0 | </v>
      </c>
      <c r="BP373" t="str">
        <v xml:space="preserve">0 | </v>
      </c>
      <c r="BQ373" t="str">
        <v xml:space="preserve">0 | </v>
      </c>
      <c r="BR373" t="str">
        <v xml:space="preserve">0 | </v>
      </c>
      <c r="BS373" t="str">
        <v xml:space="preserve">0 | </v>
      </c>
      <c r="BT373" t="str">
        <v xml:space="preserve">0 | </v>
      </c>
      <c r="BU373" t="str">
        <v xml:space="preserve">0 | </v>
      </c>
      <c r="BV373" t="str">
        <v xml:space="preserve">0 | </v>
      </c>
      <c r="BW373" t="str">
        <v xml:space="preserve">0 | </v>
      </c>
      <c r="BX373" t="str">
        <v xml:space="preserve">0 | </v>
      </c>
      <c r="BY373" t="str">
        <v xml:space="preserve">0 | </v>
      </c>
      <c r="BZ373" t="str">
        <v xml:space="preserve">0 | </v>
      </c>
      <c r="CA373" t="str">
        <v xml:space="preserve">0 | </v>
      </c>
      <c r="CB373" t="str">
        <v xml:space="preserve">0 | </v>
      </c>
      <c r="CC373" t="str">
        <v xml:space="preserve">0 | </v>
      </c>
      <c r="CD373" t="str">
        <v xml:space="preserve">0 | </v>
      </c>
      <c r="CE373" t="str">
        <v xml:space="preserve">0 | </v>
      </c>
      <c r="CF373" t="str">
        <v xml:space="preserve">0 | </v>
      </c>
      <c r="CG373" t="str">
        <v xml:space="preserve">0 | </v>
      </c>
      <c r="CH373" t="str">
        <v xml:space="preserve">0 | </v>
      </c>
      <c r="CI373" t="str">
        <v xml:space="preserve">0 | </v>
      </c>
      <c r="CJ373" t="str">
        <v xml:space="preserve">0 | </v>
      </c>
      <c r="CK373" t="str">
        <v xml:space="preserve">0 | </v>
      </c>
      <c r="CL373" t="str">
        <v xml:space="preserve">0 | </v>
      </c>
      <c r="CM373" t="str">
        <v xml:space="preserve">0 | </v>
      </c>
      <c r="CN373" t="str">
        <v xml:space="preserve">0 | </v>
      </c>
      <c r="CO373" t="str">
        <v xml:space="preserve">0 | </v>
      </c>
      <c r="CP373" t="str">
        <v xml:space="preserve">0 | </v>
      </c>
      <c r="CQ373" t="str">
        <v xml:space="preserve">0 | </v>
      </c>
      <c r="CR373" t="str">
        <v xml:space="preserve">0 | </v>
      </c>
      <c r="CS373" t="str">
        <v xml:space="preserve">0 | </v>
      </c>
      <c r="CT373" t="str">
        <v xml:space="preserve">0 | </v>
      </c>
      <c r="CU373" t="str">
        <v xml:space="preserve">0 | </v>
      </c>
      <c r="CV373" t="str">
        <v xml:space="preserve">0 | </v>
      </c>
      <c r="CW373" t="str">
        <v xml:space="preserve">0 | </v>
      </c>
      <c r="CX373" t="str">
        <v xml:space="preserve">0 | </v>
      </c>
      <c r="DQ373" cm="1">
        <f t="array" ref="DQ373:HM373">TRANSPOSE(_xlfn._xlws.SORT(_xlfn._xlws.FILTER(initialConditions[initial_conditions_level],initialConditions[experiment_ID]=A373)))</f>
        <v>0</v>
      </c>
      <c r="DR373">
        <v>0</v>
      </c>
      <c r="DS373">
        <v>0</v>
      </c>
      <c r="DT373">
        <v>0</v>
      </c>
      <c r="DU373">
        <v>0</v>
      </c>
      <c r="DV373">
        <v>0</v>
      </c>
      <c r="DW373">
        <v>0</v>
      </c>
      <c r="DX373">
        <v>0</v>
      </c>
      <c r="DY373">
        <v>0</v>
      </c>
      <c r="DZ373">
        <v>0</v>
      </c>
      <c r="EA373">
        <v>0</v>
      </c>
      <c r="EB373">
        <v>0</v>
      </c>
      <c r="EC373">
        <v>0</v>
      </c>
      <c r="ED373">
        <v>0</v>
      </c>
      <c r="EE373">
        <v>0</v>
      </c>
      <c r="EF373">
        <v>0</v>
      </c>
      <c r="EG373">
        <v>0</v>
      </c>
      <c r="EH373">
        <v>0</v>
      </c>
      <c r="EI373">
        <v>0</v>
      </c>
      <c r="EJ373">
        <v>0</v>
      </c>
      <c r="EK373">
        <v>0</v>
      </c>
      <c r="EL373">
        <v>0</v>
      </c>
      <c r="EM373">
        <v>0</v>
      </c>
      <c r="EN373">
        <v>0</v>
      </c>
      <c r="EO373">
        <v>0</v>
      </c>
      <c r="EP373">
        <v>0</v>
      </c>
      <c r="EQ373">
        <v>0</v>
      </c>
      <c r="ER373">
        <v>0</v>
      </c>
      <c r="ES373">
        <v>0</v>
      </c>
      <c r="ET373">
        <v>0</v>
      </c>
      <c r="EU373">
        <v>0</v>
      </c>
      <c r="EV373">
        <v>0</v>
      </c>
      <c r="EW373">
        <v>0</v>
      </c>
      <c r="EX373">
        <v>0</v>
      </c>
      <c r="EY373">
        <v>0</v>
      </c>
      <c r="EZ373">
        <v>0</v>
      </c>
      <c r="FA373">
        <v>0</v>
      </c>
      <c r="FB373">
        <v>0</v>
      </c>
      <c r="FC373">
        <v>0</v>
      </c>
      <c r="FD373">
        <v>0</v>
      </c>
      <c r="FE373">
        <v>0</v>
      </c>
      <c r="FF373">
        <v>0</v>
      </c>
      <c r="FG373">
        <v>0</v>
      </c>
      <c r="FH373">
        <v>0</v>
      </c>
      <c r="FI373">
        <v>0</v>
      </c>
      <c r="FJ373">
        <v>0</v>
      </c>
      <c r="FK373">
        <v>0</v>
      </c>
      <c r="FL373">
        <v>0</v>
      </c>
      <c r="FM373">
        <v>0</v>
      </c>
      <c r="FN373">
        <v>0</v>
      </c>
      <c r="FO373">
        <v>0</v>
      </c>
      <c r="FP373">
        <v>0</v>
      </c>
      <c r="FQ373">
        <v>0</v>
      </c>
      <c r="FR373">
        <v>0</v>
      </c>
      <c r="FS373">
        <v>0</v>
      </c>
      <c r="FT373">
        <v>0</v>
      </c>
      <c r="FU373">
        <v>0</v>
      </c>
      <c r="FV373">
        <v>0</v>
      </c>
      <c r="FW373">
        <v>0</v>
      </c>
      <c r="FX373">
        <v>0</v>
      </c>
      <c r="FY373">
        <v>0</v>
      </c>
      <c r="FZ373">
        <v>0</v>
      </c>
      <c r="GA373">
        <v>0</v>
      </c>
      <c r="GB373">
        <v>0</v>
      </c>
      <c r="GC373">
        <v>0</v>
      </c>
      <c r="GD373">
        <v>0</v>
      </c>
      <c r="GE373">
        <v>0</v>
      </c>
      <c r="GF373">
        <v>0</v>
      </c>
      <c r="GG373">
        <v>0</v>
      </c>
      <c r="GH373">
        <v>0</v>
      </c>
      <c r="GI373">
        <v>0</v>
      </c>
      <c r="GJ373">
        <v>0</v>
      </c>
      <c r="GK373">
        <v>0</v>
      </c>
      <c r="GL373">
        <v>0</v>
      </c>
      <c r="GM373">
        <v>0</v>
      </c>
      <c r="GN373">
        <v>0</v>
      </c>
      <c r="GO373">
        <v>0</v>
      </c>
      <c r="GP373">
        <v>0</v>
      </c>
      <c r="GQ373">
        <v>0</v>
      </c>
      <c r="GR373">
        <v>0</v>
      </c>
      <c r="GS373">
        <v>0</v>
      </c>
      <c r="GT373">
        <v>0</v>
      </c>
      <c r="GU373">
        <v>0</v>
      </c>
      <c r="GV373">
        <v>0</v>
      </c>
      <c r="GW373">
        <v>0</v>
      </c>
      <c r="GX373">
        <v>0</v>
      </c>
      <c r="GY373">
        <v>0</v>
      </c>
      <c r="GZ373">
        <v>0</v>
      </c>
      <c r="HA373">
        <v>0</v>
      </c>
      <c r="HB373">
        <v>0</v>
      </c>
      <c r="HC373">
        <v>0</v>
      </c>
      <c r="HD373">
        <v>0</v>
      </c>
      <c r="HE373">
        <v>0</v>
      </c>
      <c r="HF373">
        <v>0</v>
      </c>
      <c r="HG373">
        <v>0</v>
      </c>
      <c r="HH373">
        <v>0</v>
      </c>
      <c r="HI373">
        <v>0</v>
      </c>
      <c r="HJ373">
        <v>0</v>
      </c>
      <c r="HK373">
        <v>0</v>
      </c>
      <c r="HL373">
        <v>0</v>
      </c>
      <c r="HM373" t="str">
        <v/>
      </c>
    </row>
    <row r="374" spans="2:221" x14ac:dyDescent="0.35">
      <c r="B374" t="str" cm="1">
        <f t="array" ref="B374:CX374">TRANSPOSE(_xlfn._xlws.SORT(_xlfn._xlws.FILTER(initialConditions[initial_conditions_level]&amp;" | "&amp;initialConditions[initial_conditions_name],initialConditions[experiment_ID]=A374)))</f>
        <v xml:space="preserve"> | </v>
      </c>
      <c r="C374" t="str">
        <v xml:space="preserve">0 | </v>
      </c>
      <c r="D374" t="str">
        <v xml:space="preserve">0 | </v>
      </c>
      <c r="E374" t="str">
        <v xml:space="preserve">0 | </v>
      </c>
      <c r="F374" t="str">
        <v xml:space="preserve">0 | </v>
      </c>
      <c r="G374" t="str">
        <v xml:space="preserve">0 | </v>
      </c>
      <c r="H374" t="str">
        <v xml:space="preserve">0 | </v>
      </c>
      <c r="I374" t="str">
        <v xml:space="preserve">0 | </v>
      </c>
      <c r="J374" t="str">
        <v xml:space="preserve">0 | </v>
      </c>
      <c r="K374" t="str">
        <v xml:space="preserve">0 | </v>
      </c>
      <c r="L374" t="str">
        <v xml:space="preserve">0 | </v>
      </c>
      <c r="M374" t="str">
        <v xml:space="preserve">0 | </v>
      </c>
      <c r="N374" t="str">
        <v xml:space="preserve">0 | </v>
      </c>
      <c r="O374" t="str">
        <v xml:space="preserve">0 | </v>
      </c>
      <c r="P374" t="str">
        <v xml:space="preserve">0 | </v>
      </c>
      <c r="Q374" t="str">
        <v xml:space="preserve">0 | </v>
      </c>
      <c r="R374" t="str">
        <v xml:space="preserve">0 | </v>
      </c>
      <c r="S374" t="str">
        <v xml:space="preserve">0 | </v>
      </c>
      <c r="T374" t="str">
        <v xml:space="preserve">0 | </v>
      </c>
      <c r="U374" t="str">
        <v xml:space="preserve">0 | </v>
      </c>
      <c r="V374" t="str">
        <v xml:space="preserve">0 | </v>
      </c>
      <c r="W374" t="str">
        <v xml:space="preserve">0 | </v>
      </c>
      <c r="X374" t="str">
        <v xml:space="preserve">0 | </v>
      </c>
      <c r="Y374" t="str">
        <v xml:space="preserve">0 | </v>
      </c>
      <c r="Z374" t="str">
        <v xml:space="preserve">0 | </v>
      </c>
      <c r="AA374" t="str">
        <v xml:space="preserve">0 | </v>
      </c>
      <c r="AB374" t="str">
        <v xml:space="preserve">0 | </v>
      </c>
      <c r="AC374" t="str">
        <v xml:space="preserve">0 | </v>
      </c>
      <c r="AD374" t="str">
        <v xml:space="preserve">0 | </v>
      </c>
      <c r="AE374" t="str">
        <v xml:space="preserve">0 | </v>
      </c>
      <c r="AF374" t="str">
        <v xml:space="preserve">0 | </v>
      </c>
      <c r="AG374" t="str">
        <v xml:space="preserve">0 | </v>
      </c>
      <c r="AH374" t="str">
        <v xml:space="preserve">0 | </v>
      </c>
      <c r="AI374" t="str">
        <v xml:space="preserve">0 | </v>
      </c>
      <c r="AJ374" t="str">
        <v xml:space="preserve">0 | </v>
      </c>
      <c r="AK374" t="str">
        <v xml:space="preserve">0 | </v>
      </c>
      <c r="AL374" t="str">
        <v xml:space="preserve">0 | </v>
      </c>
      <c r="AM374" t="str">
        <v xml:space="preserve">0 | </v>
      </c>
      <c r="AN374" t="str">
        <v xml:space="preserve">0 | </v>
      </c>
      <c r="AO374" t="str">
        <v xml:space="preserve">0 | </v>
      </c>
      <c r="AP374" t="str">
        <v xml:space="preserve">0 | </v>
      </c>
      <c r="AQ374" t="str">
        <v xml:space="preserve">0 | </v>
      </c>
      <c r="AR374" t="str">
        <v xml:space="preserve">0 | </v>
      </c>
      <c r="AS374" t="str">
        <v xml:space="preserve">0 | </v>
      </c>
      <c r="AT374" t="str">
        <v xml:space="preserve">0 | </v>
      </c>
      <c r="AU374" t="str">
        <v xml:space="preserve">0 | </v>
      </c>
      <c r="AV374" t="str">
        <v xml:space="preserve">0 | </v>
      </c>
      <c r="AW374" t="str">
        <v xml:space="preserve">0 | </v>
      </c>
      <c r="AX374" t="str">
        <v xml:space="preserve">0 | </v>
      </c>
      <c r="AY374" t="str">
        <v xml:space="preserve">0 | </v>
      </c>
      <c r="AZ374" t="str">
        <v xml:space="preserve">0 | </v>
      </c>
      <c r="BA374" t="str">
        <v xml:space="preserve">0 | </v>
      </c>
      <c r="BB374" t="str">
        <v xml:space="preserve">0 | </v>
      </c>
      <c r="BC374" t="str">
        <v xml:space="preserve">0 | </v>
      </c>
      <c r="BD374" t="str">
        <v xml:space="preserve">0 | </v>
      </c>
      <c r="BE374" t="str">
        <v xml:space="preserve">0 | </v>
      </c>
      <c r="BF374" t="str">
        <v xml:space="preserve">0 | </v>
      </c>
      <c r="BG374" t="str">
        <v xml:space="preserve">0 | </v>
      </c>
      <c r="BH374" t="str">
        <v xml:space="preserve">0 | </v>
      </c>
      <c r="BI374" t="str">
        <v xml:space="preserve">0 | </v>
      </c>
      <c r="BJ374" t="str">
        <v xml:space="preserve">0 | </v>
      </c>
      <c r="BK374" t="str">
        <v xml:space="preserve">0 | </v>
      </c>
      <c r="BL374" t="str">
        <v xml:space="preserve">0 | </v>
      </c>
      <c r="BM374" t="str">
        <v xml:space="preserve">0 | </v>
      </c>
      <c r="BN374" t="str">
        <v xml:space="preserve">0 | </v>
      </c>
      <c r="BO374" t="str">
        <v xml:space="preserve">0 | </v>
      </c>
      <c r="BP374" t="str">
        <v xml:space="preserve">0 | </v>
      </c>
      <c r="BQ374" t="str">
        <v xml:space="preserve">0 | </v>
      </c>
      <c r="BR374" t="str">
        <v xml:space="preserve">0 | </v>
      </c>
      <c r="BS374" t="str">
        <v xml:space="preserve">0 | </v>
      </c>
      <c r="BT374" t="str">
        <v xml:space="preserve">0 | </v>
      </c>
      <c r="BU374" t="str">
        <v xml:space="preserve">0 | </v>
      </c>
      <c r="BV374" t="str">
        <v xml:space="preserve">0 | </v>
      </c>
      <c r="BW374" t="str">
        <v xml:space="preserve">0 | </v>
      </c>
      <c r="BX374" t="str">
        <v xml:space="preserve">0 | </v>
      </c>
      <c r="BY374" t="str">
        <v xml:space="preserve">0 | </v>
      </c>
      <c r="BZ374" t="str">
        <v xml:space="preserve">0 | </v>
      </c>
      <c r="CA374" t="str">
        <v xml:space="preserve">0 | </v>
      </c>
      <c r="CB374" t="str">
        <v xml:space="preserve">0 | </v>
      </c>
      <c r="CC374" t="str">
        <v xml:space="preserve">0 | </v>
      </c>
      <c r="CD374" t="str">
        <v xml:space="preserve">0 | </v>
      </c>
      <c r="CE374" t="str">
        <v xml:space="preserve">0 | </v>
      </c>
      <c r="CF374" t="str">
        <v xml:space="preserve">0 | </v>
      </c>
      <c r="CG374" t="str">
        <v xml:space="preserve">0 | </v>
      </c>
      <c r="CH374" t="str">
        <v xml:space="preserve">0 | </v>
      </c>
      <c r="CI374" t="str">
        <v xml:space="preserve">0 | </v>
      </c>
      <c r="CJ374" t="str">
        <v xml:space="preserve">0 | </v>
      </c>
      <c r="CK374" t="str">
        <v xml:space="preserve">0 | </v>
      </c>
      <c r="CL374" t="str">
        <v xml:space="preserve">0 | </v>
      </c>
      <c r="CM374" t="str">
        <v xml:space="preserve">0 | </v>
      </c>
      <c r="CN374" t="str">
        <v xml:space="preserve">0 | </v>
      </c>
      <c r="CO374" t="str">
        <v xml:space="preserve">0 | </v>
      </c>
      <c r="CP374" t="str">
        <v xml:space="preserve">0 | </v>
      </c>
      <c r="CQ374" t="str">
        <v xml:space="preserve">0 | </v>
      </c>
      <c r="CR374" t="str">
        <v xml:space="preserve">0 | </v>
      </c>
      <c r="CS374" t="str">
        <v xml:space="preserve">0 | </v>
      </c>
      <c r="CT374" t="str">
        <v xml:space="preserve">0 | </v>
      </c>
      <c r="CU374" t="str">
        <v xml:space="preserve">0 | </v>
      </c>
      <c r="CV374" t="str">
        <v xml:space="preserve">0 | </v>
      </c>
      <c r="CW374" t="str">
        <v xml:space="preserve">0 | </v>
      </c>
      <c r="CX374" t="str">
        <v xml:space="preserve">0 | </v>
      </c>
      <c r="DQ374" cm="1">
        <f t="array" ref="DQ374:HM374">TRANSPOSE(_xlfn._xlws.SORT(_xlfn._xlws.FILTER(initialConditions[initial_conditions_level],initialConditions[experiment_ID]=A374)))</f>
        <v>0</v>
      </c>
      <c r="DR374">
        <v>0</v>
      </c>
      <c r="DS374">
        <v>0</v>
      </c>
      <c r="DT374">
        <v>0</v>
      </c>
      <c r="DU374">
        <v>0</v>
      </c>
      <c r="DV374">
        <v>0</v>
      </c>
      <c r="DW374">
        <v>0</v>
      </c>
      <c r="DX374">
        <v>0</v>
      </c>
      <c r="DY374">
        <v>0</v>
      </c>
      <c r="DZ374">
        <v>0</v>
      </c>
      <c r="EA374">
        <v>0</v>
      </c>
      <c r="EB374">
        <v>0</v>
      </c>
      <c r="EC374">
        <v>0</v>
      </c>
      <c r="ED374">
        <v>0</v>
      </c>
      <c r="EE374">
        <v>0</v>
      </c>
      <c r="EF374">
        <v>0</v>
      </c>
      <c r="EG374">
        <v>0</v>
      </c>
      <c r="EH374">
        <v>0</v>
      </c>
      <c r="EI374">
        <v>0</v>
      </c>
      <c r="EJ374">
        <v>0</v>
      </c>
      <c r="EK374">
        <v>0</v>
      </c>
      <c r="EL374">
        <v>0</v>
      </c>
      <c r="EM374">
        <v>0</v>
      </c>
      <c r="EN374">
        <v>0</v>
      </c>
      <c r="EO374">
        <v>0</v>
      </c>
      <c r="EP374">
        <v>0</v>
      </c>
      <c r="EQ374">
        <v>0</v>
      </c>
      <c r="ER374">
        <v>0</v>
      </c>
      <c r="ES374">
        <v>0</v>
      </c>
      <c r="ET374">
        <v>0</v>
      </c>
      <c r="EU374">
        <v>0</v>
      </c>
      <c r="EV374">
        <v>0</v>
      </c>
      <c r="EW374">
        <v>0</v>
      </c>
      <c r="EX374">
        <v>0</v>
      </c>
      <c r="EY374">
        <v>0</v>
      </c>
      <c r="EZ374">
        <v>0</v>
      </c>
      <c r="FA374">
        <v>0</v>
      </c>
      <c r="FB374">
        <v>0</v>
      </c>
      <c r="FC374">
        <v>0</v>
      </c>
      <c r="FD374">
        <v>0</v>
      </c>
      <c r="FE374">
        <v>0</v>
      </c>
      <c r="FF374">
        <v>0</v>
      </c>
      <c r="FG374">
        <v>0</v>
      </c>
      <c r="FH374">
        <v>0</v>
      </c>
      <c r="FI374">
        <v>0</v>
      </c>
      <c r="FJ374">
        <v>0</v>
      </c>
      <c r="FK374">
        <v>0</v>
      </c>
      <c r="FL374">
        <v>0</v>
      </c>
      <c r="FM374">
        <v>0</v>
      </c>
      <c r="FN374">
        <v>0</v>
      </c>
      <c r="FO374">
        <v>0</v>
      </c>
      <c r="FP374">
        <v>0</v>
      </c>
      <c r="FQ374">
        <v>0</v>
      </c>
      <c r="FR374">
        <v>0</v>
      </c>
      <c r="FS374">
        <v>0</v>
      </c>
      <c r="FT374">
        <v>0</v>
      </c>
      <c r="FU374">
        <v>0</v>
      </c>
      <c r="FV374">
        <v>0</v>
      </c>
      <c r="FW374">
        <v>0</v>
      </c>
      <c r="FX374">
        <v>0</v>
      </c>
      <c r="FY374">
        <v>0</v>
      </c>
      <c r="FZ374">
        <v>0</v>
      </c>
      <c r="GA374">
        <v>0</v>
      </c>
      <c r="GB374">
        <v>0</v>
      </c>
      <c r="GC374">
        <v>0</v>
      </c>
      <c r="GD374">
        <v>0</v>
      </c>
      <c r="GE374">
        <v>0</v>
      </c>
      <c r="GF374">
        <v>0</v>
      </c>
      <c r="GG374">
        <v>0</v>
      </c>
      <c r="GH374">
        <v>0</v>
      </c>
      <c r="GI374">
        <v>0</v>
      </c>
      <c r="GJ374">
        <v>0</v>
      </c>
      <c r="GK374">
        <v>0</v>
      </c>
      <c r="GL374">
        <v>0</v>
      </c>
      <c r="GM374">
        <v>0</v>
      </c>
      <c r="GN374">
        <v>0</v>
      </c>
      <c r="GO374">
        <v>0</v>
      </c>
      <c r="GP374">
        <v>0</v>
      </c>
      <c r="GQ374">
        <v>0</v>
      </c>
      <c r="GR374">
        <v>0</v>
      </c>
      <c r="GS374">
        <v>0</v>
      </c>
      <c r="GT374">
        <v>0</v>
      </c>
      <c r="GU374">
        <v>0</v>
      </c>
      <c r="GV374">
        <v>0</v>
      </c>
      <c r="GW374">
        <v>0</v>
      </c>
      <c r="GX374">
        <v>0</v>
      </c>
      <c r="GY374">
        <v>0</v>
      </c>
      <c r="GZ374">
        <v>0</v>
      </c>
      <c r="HA374">
        <v>0</v>
      </c>
      <c r="HB374">
        <v>0</v>
      </c>
      <c r="HC374">
        <v>0</v>
      </c>
      <c r="HD374">
        <v>0</v>
      </c>
      <c r="HE374">
        <v>0</v>
      </c>
      <c r="HF374">
        <v>0</v>
      </c>
      <c r="HG374">
        <v>0</v>
      </c>
      <c r="HH374">
        <v>0</v>
      </c>
      <c r="HI374">
        <v>0</v>
      </c>
      <c r="HJ374">
        <v>0</v>
      </c>
      <c r="HK374">
        <v>0</v>
      </c>
      <c r="HL374">
        <v>0</v>
      </c>
      <c r="HM374" t="str">
        <v/>
      </c>
    </row>
    <row r="375" spans="2:221" x14ac:dyDescent="0.35">
      <c r="B375" t="str" cm="1">
        <f t="array" ref="B375:CX375">TRANSPOSE(_xlfn._xlws.SORT(_xlfn._xlws.FILTER(initialConditions[initial_conditions_level]&amp;" | "&amp;initialConditions[initial_conditions_name],initialConditions[experiment_ID]=A375)))</f>
        <v xml:space="preserve"> | </v>
      </c>
      <c r="C375" t="str">
        <v xml:space="preserve">0 | </v>
      </c>
      <c r="D375" t="str">
        <v xml:space="preserve">0 | </v>
      </c>
      <c r="E375" t="str">
        <v xml:space="preserve">0 | </v>
      </c>
      <c r="F375" t="str">
        <v xml:space="preserve">0 | </v>
      </c>
      <c r="G375" t="str">
        <v xml:space="preserve">0 | </v>
      </c>
      <c r="H375" t="str">
        <v xml:space="preserve">0 | </v>
      </c>
      <c r="I375" t="str">
        <v xml:space="preserve">0 | </v>
      </c>
      <c r="J375" t="str">
        <v xml:space="preserve">0 | </v>
      </c>
      <c r="K375" t="str">
        <v xml:space="preserve">0 | </v>
      </c>
      <c r="L375" t="str">
        <v xml:space="preserve">0 | </v>
      </c>
      <c r="M375" t="str">
        <v xml:space="preserve">0 | </v>
      </c>
      <c r="N375" t="str">
        <v xml:space="preserve">0 | </v>
      </c>
      <c r="O375" t="str">
        <v xml:space="preserve">0 | </v>
      </c>
      <c r="P375" t="str">
        <v xml:space="preserve">0 | </v>
      </c>
      <c r="Q375" t="str">
        <v xml:space="preserve">0 | </v>
      </c>
      <c r="R375" t="str">
        <v xml:space="preserve">0 | </v>
      </c>
      <c r="S375" t="str">
        <v xml:space="preserve">0 | </v>
      </c>
      <c r="T375" t="str">
        <v xml:space="preserve">0 | </v>
      </c>
      <c r="U375" t="str">
        <v xml:space="preserve">0 | </v>
      </c>
      <c r="V375" t="str">
        <v xml:space="preserve">0 | </v>
      </c>
      <c r="W375" t="str">
        <v xml:space="preserve">0 | </v>
      </c>
      <c r="X375" t="str">
        <v xml:space="preserve">0 | </v>
      </c>
      <c r="Y375" t="str">
        <v xml:space="preserve">0 | </v>
      </c>
      <c r="Z375" t="str">
        <v xml:space="preserve">0 | </v>
      </c>
      <c r="AA375" t="str">
        <v xml:space="preserve">0 | </v>
      </c>
      <c r="AB375" t="str">
        <v xml:space="preserve">0 | </v>
      </c>
      <c r="AC375" t="str">
        <v xml:space="preserve">0 | </v>
      </c>
      <c r="AD375" t="str">
        <v xml:space="preserve">0 | </v>
      </c>
      <c r="AE375" t="str">
        <v xml:space="preserve">0 | </v>
      </c>
      <c r="AF375" t="str">
        <v xml:space="preserve">0 | </v>
      </c>
      <c r="AG375" t="str">
        <v xml:space="preserve">0 | </v>
      </c>
      <c r="AH375" t="str">
        <v xml:space="preserve">0 | </v>
      </c>
      <c r="AI375" t="str">
        <v xml:space="preserve">0 | </v>
      </c>
      <c r="AJ375" t="str">
        <v xml:space="preserve">0 | </v>
      </c>
      <c r="AK375" t="str">
        <v xml:space="preserve">0 | </v>
      </c>
      <c r="AL375" t="str">
        <v xml:space="preserve">0 | </v>
      </c>
      <c r="AM375" t="str">
        <v xml:space="preserve">0 | </v>
      </c>
      <c r="AN375" t="str">
        <v xml:space="preserve">0 | </v>
      </c>
      <c r="AO375" t="str">
        <v xml:space="preserve">0 | </v>
      </c>
      <c r="AP375" t="str">
        <v xml:space="preserve">0 | </v>
      </c>
      <c r="AQ375" t="str">
        <v xml:space="preserve">0 | </v>
      </c>
      <c r="AR375" t="str">
        <v xml:space="preserve">0 | </v>
      </c>
      <c r="AS375" t="str">
        <v xml:space="preserve">0 | </v>
      </c>
      <c r="AT375" t="str">
        <v xml:space="preserve">0 | </v>
      </c>
      <c r="AU375" t="str">
        <v xml:space="preserve">0 | </v>
      </c>
      <c r="AV375" t="str">
        <v xml:space="preserve">0 | </v>
      </c>
      <c r="AW375" t="str">
        <v xml:space="preserve">0 | </v>
      </c>
      <c r="AX375" t="str">
        <v xml:space="preserve">0 | </v>
      </c>
      <c r="AY375" t="str">
        <v xml:space="preserve">0 | </v>
      </c>
      <c r="AZ375" t="str">
        <v xml:space="preserve">0 | </v>
      </c>
      <c r="BA375" t="str">
        <v xml:space="preserve">0 | </v>
      </c>
      <c r="BB375" t="str">
        <v xml:space="preserve">0 | </v>
      </c>
      <c r="BC375" t="str">
        <v xml:space="preserve">0 | </v>
      </c>
      <c r="BD375" t="str">
        <v xml:space="preserve">0 | </v>
      </c>
      <c r="BE375" t="str">
        <v xml:space="preserve">0 | </v>
      </c>
      <c r="BF375" t="str">
        <v xml:space="preserve">0 | </v>
      </c>
      <c r="BG375" t="str">
        <v xml:space="preserve">0 | </v>
      </c>
      <c r="BH375" t="str">
        <v xml:space="preserve">0 | </v>
      </c>
      <c r="BI375" t="str">
        <v xml:space="preserve">0 | </v>
      </c>
      <c r="BJ375" t="str">
        <v xml:space="preserve">0 | </v>
      </c>
      <c r="BK375" t="str">
        <v xml:space="preserve">0 | </v>
      </c>
      <c r="BL375" t="str">
        <v xml:space="preserve">0 | </v>
      </c>
      <c r="BM375" t="str">
        <v xml:space="preserve">0 | </v>
      </c>
      <c r="BN375" t="str">
        <v xml:space="preserve">0 | </v>
      </c>
      <c r="BO375" t="str">
        <v xml:space="preserve">0 | </v>
      </c>
      <c r="BP375" t="str">
        <v xml:space="preserve">0 | </v>
      </c>
      <c r="BQ375" t="str">
        <v xml:space="preserve">0 | </v>
      </c>
      <c r="BR375" t="str">
        <v xml:space="preserve">0 | </v>
      </c>
      <c r="BS375" t="str">
        <v xml:space="preserve">0 | </v>
      </c>
      <c r="BT375" t="str">
        <v xml:space="preserve">0 | </v>
      </c>
      <c r="BU375" t="str">
        <v xml:space="preserve">0 | </v>
      </c>
      <c r="BV375" t="str">
        <v xml:space="preserve">0 | </v>
      </c>
      <c r="BW375" t="str">
        <v xml:space="preserve">0 | </v>
      </c>
      <c r="BX375" t="str">
        <v xml:space="preserve">0 | </v>
      </c>
      <c r="BY375" t="str">
        <v xml:space="preserve">0 | </v>
      </c>
      <c r="BZ375" t="str">
        <v xml:space="preserve">0 | </v>
      </c>
      <c r="CA375" t="str">
        <v xml:space="preserve">0 | </v>
      </c>
      <c r="CB375" t="str">
        <v xml:space="preserve">0 | </v>
      </c>
      <c r="CC375" t="str">
        <v xml:space="preserve">0 | </v>
      </c>
      <c r="CD375" t="str">
        <v xml:space="preserve">0 | </v>
      </c>
      <c r="CE375" t="str">
        <v xml:space="preserve">0 | </v>
      </c>
      <c r="CF375" t="str">
        <v xml:space="preserve">0 | </v>
      </c>
      <c r="CG375" t="str">
        <v xml:space="preserve">0 | </v>
      </c>
      <c r="CH375" t="str">
        <v xml:space="preserve">0 | </v>
      </c>
      <c r="CI375" t="str">
        <v xml:space="preserve">0 | </v>
      </c>
      <c r="CJ375" t="str">
        <v xml:space="preserve">0 | </v>
      </c>
      <c r="CK375" t="str">
        <v xml:space="preserve">0 | </v>
      </c>
      <c r="CL375" t="str">
        <v xml:space="preserve">0 | </v>
      </c>
      <c r="CM375" t="str">
        <v xml:space="preserve">0 | </v>
      </c>
      <c r="CN375" t="str">
        <v xml:space="preserve">0 | </v>
      </c>
      <c r="CO375" t="str">
        <v xml:space="preserve">0 | </v>
      </c>
      <c r="CP375" t="str">
        <v xml:space="preserve">0 | </v>
      </c>
      <c r="CQ375" t="str">
        <v xml:space="preserve">0 | </v>
      </c>
      <c r="CR375" t="str">
        <v xml:space="preserve">0 | </v>
      </c>
      <c r="CS375" t="str">
        <v xml:space="preserve">0 | </v>
      </c>
      <c r="CT375" t="str">
        <v xml:space="preserve">0 | </v>
      </c>
      <c r="CU375" t="str">
        <v xml:space="preserve">0 | </v>
      </c>
      <c r="CV375" t="str">
        <v xml:space="preserve">0 | </v>
      </c>
      <c r="CW375" t="str">
        <v xml:space="preserve">0 | </v>
      </c>
      <c r="CX375" t="str">
        <v xml:space="preserve">0 | </v>
      </c>
      <c r="DQ375" cm="1">
        <f t="array" ref="DQ375:HM375">TRANSPOSE(_xlfn._xlws.SORT(_xlfn._xlws.FILTER(initialConditions[initial_conditions_level],initialConditions[experiment_ID]=A375)))</f>
        <v>0</v>
      </c>
      <c r="DR375">
        <v>0</v>
      </c>
      <c r="DS375">
        <v>0</v>
      </c>
      <c r="DT375">
        <v>0</v>
      </c>
      <c r="DU375">
        <v>0</v>
      </c>
      <c r="DV375">
        <v>0</v>
      </c>
      <c r="DW375">
        <v>0</v>
      </c>
      <c r="DX375">
        <v>0</v>
      </c>
      <c r="DY375">
        <v>0</v>
      </c>
      <c r="DZ375">
        <v>0</v>
      </c>
      <c r="EA375">
        <v>0</v>
      </c>
      <c r="EB375">
        <v>0</v>
      </c>
      <c r="EC375">
        <v>0</v>
      </c>
      <c r="ED375">
        <v>0</v>
      </c>
      <c r="EE375">
        <v>0</v>
      </c>
      <c r="EF375">
        <v>0</v>
      </c>
      <c r="EG375">
        <v>0</v>
      </c>
      <c r="EH375">
        <v>0</v>
      </c>
      <c r="EI375">
        <v>0</v>
      </c>
      <c r="EJ375">
        <v>0</v>
      </c>
      <c r="EK375">
        <v>0</v>
      </c>
      <c r="EL375">
        <v>0</v>
      </c>
      <c r="EM375">
        <v>0</v>
      </c>
      <c r="EN375">
        <v>0</v>
      </c>
      <c r="EO375">
        <v>0</v>
      </c>
      <c r="EP375">
        <v>0</v>
      </c>
      <c r="EQ375">
        <v>0</v>
      </c>
      <c r="ER375">
        <v>0</v>
      </c>
      <c r="ES375">
        <v>0</v>
      </c>
      <c r="ET375">
        <v>0</v>
      </c>
      <c r="EU375">
        <v>0</v>
      </c>
      <c r="EV375">
        <v>0</v>
      </c>
      <c r="EW375">
        <v>0</v>
      </c>
      <c r="EX375">
        <v>0</v>
      </c>
      <c r="EY375">
        <v>0</v>
      </c>
      <c r="EZ375">
        <v>0</v>
      </c>
      <c r="FA375">
        <v>0</v>
      </c>
      <c r="FB375">
        <v>0</v>
      </c>
      <c r="FC375">
        <v>0</v>
      </c>
      <c r="FD375">
        <v>0</v>
      </c>
      <c r="FE375">
        <v>0</v>
      </c>
      <c r="FF375">
        <v>0</v>
      </c>
      <c r="FG375">
        <v>0</v>
      </c>
      <c r="FH375">
        <v>0</v>
      </c>
      <c r="FI375">
        <v>0</v>
      </c>
      <c r="FJ375">
        <v>0</v>
      </c>
      <c r="FK375">
        <v>0</v>
      </c>
      <c r="FL375">
        <v>0</v>
      </c>
      <c r="FM375">
        <v>0</v>
      </c>
      <c r="FN375">
        <v>0</v>
      </c>
      <c r="FO375">
        <v>0</v>
      </c>
      <c r="FP375">
        <v>0</v>
      </c>
      <c r="FQ375">
        <v>0</v>
      </c>
      <c r="FR375">
        <v>0</v>
      </c>
      <c r="FS375">
        <v>0</v>
      </c>
      <c r="FT375">
        <v>0</v>
      </c>
      <c r="FU375">
        <v>0</v>
      </c>
      <c r="FV375">
        <v>0</v>
      </c>
      <c r="FW375">
        <v>0</v>
      </c>
      <c r="FX375">
        <v>0</v>
      </c>
      <c r="FY375">
        <v>0</v>
      </c>
      <c r="FZ375">
        <v>0</v>
      </c>
      <c r="GA375">
        <v>0</v>
      </c>
      <c r="GB375">
        <v>0</v>
      </c>
      <c r="GC375">
        <v>0</v>
      </c>
      <c r="GD375">
        <v>0</v>
      </c>
      <c r="GE375">
        <v>0</v>
      </c>
      <c r="GF375">
        <v>0</v>
      </c>
      <c r="GG375">
        <v>0</v>
      </c>
      <c r="GH375">
        <v>0</v>
      </c>
      <c r="GI375">
        <v>0</v>
      </c>
      <c r="GJ375">
        <v>0</v>
      </c>
      <c r="GK375">
        <v>0</v>
      </c>
      <c r="GL375">
        <v>0</v>
      </c>
      <c r="GM375">
        <v>0</v>
      </c>
      <c r="GN375">
        <v>0</v>
      </c>
      <c r="GO375">
        <v>0</v>
      </c>
      <c r="GP375">
        <v>0</v>
      </c>
      <c r="GQ375">
        <v>0</v>
      </c>
      <c r="GR375">
        <v>0</v>
      </c>
      <c r="GS375">
        <v>0</v>
      </c>
      <c r="GT375">
        <v>0</v>
      </c>
      <c r="GU375">
        <v>0</v>
      </c>
      <c r="GV375">
        <v>0</v>
      </c>
      <c r="GW375">
        <v>0</v>
      </c>
      <c r="GX375">
        <v>0</v>
      </c>
      <c r="GY375">
        <v>0</v>
      </c>
      <c r="GZ375">
        <v>0</v>
      </c>
      <c r="HA375">
        <v>0</v>
      </c>
      <c r="HB375">
        <v>0</v>
      </c>
      <c r="HC375">
        <v>0</v>
      </c>
      <c r="HD375">
        <v>0</v>
      </c>
      <c r="HE375">
        <v>0</v>
      </c>
      <c r="HF375">
        <v>0</v>
      </c>
      <c r="HG375">
        <v>0</v>
      </c>
      <c r="HH375">
        <v>0</v>
      </c>
      <c r="HI375">
        <v>0</v>
      </c>
      <c r="HJ375">
        <v>0</v>
      </c>
      <c r="HK375">
        <v>0</v>
      </c>
      <c r="HL375">
        <v>0</v>
      </c>
      <c r="HM375" t="str">
        <v/>
      </c>
    </row>
    <row r="376" spans="2:221" x14ac:dyDescent="0.35">
      <c r="B376" t="str" cm="1">
        <f t="array" ref="B376:CX376">TRANSPOSE(_xlfn._xlws.SORT(_xlfn._xlws.FILTER(initialConditions[initial_conditions_level]&amp;" | "&amp;initialConditions[initial_conditions_name],initialConditions[experiment_ID]=A376)))</f>
        <v xml:space="preserve"> | </v>
      </c>
      <c r="C376" t="str">
        <v xml:space="preserve">0 | </v>
      </c>
      <c r="D376" t="str">
        <v xml:space="preserve">0 | </v>
      </c>
      <c r="E376" t="str">
        <v xml:space="preserve">0 | </v>
      </c>
      <c r="F376" t="str">
        <v xml:space="preserve">0 | </v>
      </c>
      <c r="G376" t="str">
        <v xml:space="preserve">0 | </v>
      </c>
      <c r="H376" t="str">
        <v xml:space="preserve">0 | </v>
      </c>
      <c r="I376" t="str">
        <v xml:space="preserve">0 | </v>
      </c>
      <c r="J376" t="str">
        <v xml:space="preserve">0 | </v>
      </c>
      <c r="K376" t="str">
        <v xml:space="preserve">0 | </v>
      </c>
      <c r="L376" t="str">
        <v xml:space="preserve">0 | </v>
      </c>
      <c r="M376" t="str">
        <v xml:space="preserve">0 | </v>
      </c>
      <c r="N376" t="str">
        <v xml:space="preserve">0 | </v>
      </c>
      <c r="O376" t="str">
        <v xml:space="preserve">0 | </v>
      </c>
      <c r="P376" t="str">
        <v xml:space="preserve">0 | </v>
      </c>
      <c r="Q376" t="str">
        <v xml:space="preserve">0 | </v>
      </c>
      <c r="R376" t="str">
        <v xml:space="preserve">0 | </v>
      </c>
      <c r="S376" t="str">
        <v xml:space="preserve">0 | </v>
      </c>
      <c r="T376" t="str">
        <v xml:space="preserve">0 | </v>
      </c>
      <c r="U376" t="str">
        <v xml:space="preserve">0 | </v>
      </c>
      <c r="V376" t="str">
        <v xml:space="preserve">0 | </v>
      </c>
      <c r="W376" t="str">
        <v xml:space="preserve">0 | </v>
      </c>
      <c r="X376" t="str">
        <v xml:space="preserve">0 | </v>
      </c>
      <c r="Y376" t="str">
        <v xml:space="preserve">0 | </v>
      </c>
      <c r="Z376" t="str">
        <v xml:space="preserve">0 | </v>
      </c>
      <c r="AA376" t="str">
        <v xml:space="preserve">0 | </v>
      </c>
      <c r="AB376" t="str">
        <v xml:space="preserve">0 | </v>
      </c>
      <c r="AC376" t="str">
        <v xml:space="preserve">0 | </v>
      </c>
      <c r="AD376" t="str">
        <v xml:space="preserve">0 | </v>
      </c>
      <c r="AE376" t="str">
        <v xml:space="preserve">0 | </v>
      </c>
      <c r="AF376" t="str">
        <v xml:space="preserve">0 | </v>
      </c>
      <c r="AG376" t="str">
        <v xml:space="preserve">0 | </v>
      </c>
      <c r="AH376" t="str">
        <v xml:space="preserve">0 | </v>
      </c>
      <c r="AI376" t="str">
        <v xml:space="preserve">0 | </v>
      </c>
      <c r="AJ376" t="str">
        <v xml:space="preserve">0 | </v>
      </c>
      <c r="AK376" t="str">
        <v xml:space="preserve">0 | </v>
      </c>
      <c r="AL376" t="str">
        <v xml:space="preserve">0 | </v>
      </c>
      <c r="AM376" t="str">
        <v xml:space="preserve">0 | </v>
      </c>
      <c r="AN376" t="str">
        <v xml:space="preserve">0 | </v>
      </c>
      <c r="AO376" t="str">
        <v xml:space="preserve">0 | </v>
      </c>
      <c r="AP376" t="str">
        <v xml:space="preserve">0 | </v>
      </c>
      <c r="AQ376" t="str">
        <v xml:space="preserve">0 | </v>
      </c>
      <c r="AR376" t="str">
        <v xml:space="preserve">0 | </v>
      </c>
      <c r="AS376" t="str">
        <v xml:space="preserve">0 | </v>
      </c>
      <c r="AT376" t="str">
        <v xml:space="preserve">0 | </v>
      </c>
      <c r="AU376" t="str">
        <v xml:space="preserve">0 | </v>
      </c>
      <c r="AV376" t="str">
        <v xml:space="preserve">0 | </v>
      </c>
      <c r="AW376" t="str">
        <v xml:space="preserve">0 | </v>
      </c>
      <c r="AX376" t="str">
        <v xml:space="preserve">0 | </v>
      </c>
      <c r="AY376" t="str">
        <v xml:space="preserve">0 | </v>
      </c>
      <c r="AZ376" t="str">
        <v xml:space="preserve">0 | </v>
      </c>
      <c r="BA376" t="str">
        <v xml:space="preserve">0 | </v>
      </c>
      <c r="BB376" t="str">
        <v xml:space="preserve">0 | </v>
      </c>
      <c r="BC376" t="str">
        <v xml:space="preserve">0 | </v>
      </c>
      <c r="BD376" t="str">
        <v xml:space="preserve">0 | </v>
      </c>
      <c r="BE376" t="str">
        <v xml:space="preserve">0 | </v>
      </c>
      <c r="BF376" t="str">
        <v xml:space="preserve">0 | </v>
      </c>
      <c r="BG376" t="str">
        <v xml:space="preserve">0 | </v>
      </c>
      <c r="BH376" t="str">
        <v xml:space="preserve">0 | </v>
      </c>
      <c r="BI376" t="str">
        <v xml:space="preserve">0 | </v>
      </c>
      <c r="BJ376" t="str">
        <v xml:space="preserve">0 | </v>
      </c>
      <c r="BK376" t="str">
        <v xml:space="preserve">0 | </v>
      </c>
      <c r="BL376" t="str">
        <v xml:space="preserve">0 | </v>
      </c>
      <c r="BM376" t="str">
        <v xml:space="preserve">0 | </v>
      </c>
      <c r="BN376" t="str">
        <v xml:space="preserve">0 | </v>
      </c>
      <c r="BO376" t="str">
        <v xml:space="preserve">0 | </v>
      </c>
      <c r="BP376" t="str">
        <v xml:space="preserve">0 | </v>
      </c>
      <c r="BQ376" t="str">
        <v xml:space="preserve">0 | </v>
      </c>
      <c r="BR376" t="str">
        <v xml:space="preserve">0 | </v>
      </c>
      <c r="BS376" t="str">
        <v xml:space="preserve">0 | </v>
      </c>
      <c r="BT376" t="str">
        <v xml:space="preserve">0 | </v>
      </c>
      <c r="BU376" t="str">
        <v xml:space="preserve">0 | </v>
      </c>
      <c r="BV376" t="str">
        <v xml:space="preserve">0 | </v>
      </c>
      <c r="BW376" t="str">
        <v xml:space="preserve">0 | </v>
      </c>
      <c r="BX376" t="str">
        <v xml:space="preserve">0 | </v>
      </c>
      <c r="BY376" t="str">
        <v xml:space="preserve">0 | </v>
      </c>
      <c r="BZ376" t="str">
        <v xml:space="preserve">0 | </v>
      </c>
      <c r="CA376" t="str">
        <v xml:space="preserve">0 | </v>
      </c>
      <c r="CB376" t="str">
        <v xml:space="preserve">0 | </v>
      </c>
      <c r="CC376" t="str">
        <v xml:space="preserve">0 | </v>
      </c>
      <c r="CD376" t="str">
        <v xml:space="preserve">0 | </v>
      </c>
      <c r="CE376" t="str">
        <v xml:space="preserve">0 | </v>
      </c>
      <c r="CF376" t="str">
        <v xml:space="preserve">0 | </v>
      </c>
      <c r="CG376" t="str">
        <v xml:space="preserve">0 | </v>
      </c>
      <c r="CH376" t="str">
        <v xml:space="preserve">0 | </v>
      </c>
      <c r="CI376" t="str">
        <v xml:space="preserve">0 | </v>
      </c>
      <c r="CJ376" t="str">
        <v xml:space="preserve">0 | </v>
      </c>
      <c r="CK376" t="str">
        <v xml:space="preserve">0 | </v>
      </c>
      <c r="CL376" t="str">
        <v xml:space="preserve">0 | </v>
      </c>
      <c r="CM376" t="str">
        <v xml:space="preserve">0 | </v>
      </c>
      <c r="CN376" t="str">
        <v xml:space="preserve">0 | </v>
      </c>
      <c r="CO376" t="str">
        <v xml:space="preserve">0 | </v>
      </c>
      <c r="CP376" t="str">
        <v xml:space="preserve">0 | </v>
      </c>
      <c r="CQ376" t="str">
        <v xml:space="preserve">0 | </v>
      </c>
      <c r="CR376" t="str">
        <v xml:space="preserve">0 | </v>
      </c>
      <c r="CS376" t="str">
        <v xml:space="preserve">0 | </v>
      </c>
      <c r="CT376" t="str">
        <v xml:space="preserve">0 | </v>
      </c>
      <c r="CU376" t="str">
        <v xml:space="preserve">0 | </v>
      </c>
      <c r="CV376" t="str">
        <v xml:space="preserve">0 | </v>
      </c>
      <c r="CW376" t="str">
        <v xml:space="preserve">0 | </v>
      </c>
      <c r="CX376" t="str">
        <v xml:space="preserve">0 | </v>
      </c>
      <c r="DQ376" cm="1">
        <f t="array" ref="DQ376:HM376">TRANSPOSE(_xlfn._xlws.SORT(_xlfn._xlws.FILTER(initialConditions[initial_conditions_level],initialConditions[experiment_ID]=A376)))</f>
        <v>0</v>
      </c>
      <c r="DR376">
        <v>0</v>
      </c>
      <c r="DS376">
        <v>0</v>
      </c>
      <c r="DT376">
        <v>0</v>
      </c>
      <c r="DU376">
        <v>0</v>
      </c>
      <c r="DV376">
        <v>0</v>
      </c>
      <c r="DW376">
        <v>0</v>
      </c>
      <c r="DX376">
        <v>0</v>
      </c>
      <c r="DY376">
        <v>0</v>
      </c>
      <c r="DZ376">
        <v>0</v>
      </c>
      <c r="EA376">
        <v>0</v>
      </c>
      <c r="EB376">
        <v>0</v>
      </c>
      <c r="EC376">
        <v>0</v>
      </c>
      <c r="ED376">
        <v>0</v>
      </c>
      <c r="EE376">
        <v>0</v>
      </c>
      <c r="EF376">
        <v>0</v>
      </c>
      <c r="EG376">
        <v>0</v>
      </c>
      <c r="EH376">
        <v>0</v>
      </c>
      <c r="EI376">
        <v>0</v>
      </c>
      <c r="EJ376">
        <v>0</v>
      </c>
      <c r="EK376">
        <v>0</v>
      </c>
      <c r="EL376">
        <v>0</v>
      </c>
      <c r="EM376">
        <v>0</v>
      </c>
      <c r="EN376">
        <v>0</v>
      </c>
      <c r="EO376">
        <v>0</v>
      </c>
      <c r="EP376">
        <v>0</v>
      </c>
      <c r="EQ376">
        <v>0</v>
      </c>
      <c r="ER376">
        <v>0</v>
      </c>
      <c r="ES376">
        <v>0</v>
      </c>
      <c r="ET376">
        <v>0</v>
      </c>
      <c r="EU376">
        <v>0</v>
      </c>
      <c r="EV376">
        <v>0</v>
      </c>
      <c r="EW376">
        <v>0</v>
      </c>
      <c r="EX376">
        <v>0</v>
      </c>
      <c r="EY376">
        <v>0</v>
      </c>
      <c r="EZ376">
        <v>0</v>
      </c>
      <c r="FA376">
        <v>0</v>
      </c>
      <c r="FB376">
        <v>0</v>
      </c>
      <c r="FC376">
        <v>0</v>
      </c>
      <c r="FD376">
        <v>0</v>
      </c>
      <c r="FE376">
        <v>0</v>
      </c>
      <c r="FF376">
        <v>0</v>
      </c>
      <c r="FG376">
        <v>0</v>
      </c>
      <c r="FH376">
        <v>0</v>
      </c>
      <c r="FI376">
        <v>0</v>
      </c>
      <c r="FJ376">
        <v>0</v>
      </c>
      <c r="FK376">
        <v>0</v>
      </c>
      <c r="FL376">
        <v>0</v>
      </c>
      <c r="FM376">
        <v>0</v>
      </c>
      <c r="FN376">
        <v>0</v>
      </c>
      <c r="FO376">
        <v>0</v>
      </c>
      <c r="FP376">
        <v>0</v>
      </c>
      <c r="FQ376">
        <v>0</v>
      </c>
      <c r="FR376">
        <v>0</v>
      </c>
      <c r="FS376">
        <v>0</v>
      </c>
      <c r="FT376">
        <v>0</v>
      </c>
      <c r="FU376">
        <v>0</v>
      </c>
      <c r="FV376">
        <v>0</v>
      </c>
      <c r="FW376">
        <v>0</v>
      </c>
      <c r="FX376">
        <v>0</v>
      </c>
      <c r="FY376">
        <v>0</v>
      </c>
      <c r="FZ376">
        <v>0</v>
      </c>
      <c r="GA376">
        <v>0</v>
      </c>
      <c r="GB376">
        <v>0</v>
      </c>
      <c r="GC376">
        <v>0</v>
      </c>
      <c r="GD376">
        <v>0</v>
      </c>
      <c r="GE376">
        <v>0</v>
      </c>
      <c r="GF376">
        <v>0</v>
      </c>
      <c r="GG376">
        <v>0</v>
      </c>
      <c r="GH376">
        <v>0</v>
      </c>
      <c r="GI376">
        <v>0</v>
      </c>
      <c r="GJ376">
        <v>0</v>
      </c>
      <c r="GK376">
        <v>0</v>
      </c>
      <c r="GL376">
        <v>0</v>
      </c>
      <c r="GM376">
        <v>0</v>
      </c>
      <c r="GN376">
        <v>0</v>
      </c>
      <c r="GO376">
        <v>0</v>
      </c>
      <c r="GP376">
        <v>0</v>
      </c>
      <c r="GQ376">
        <v>0</v>
      </c>
      <c r="GR376">
        <v>0</v>
      </c>
      <c r="GS376">
        <v>0</v>
      </c>
      <c r="GT376">
        <v>0</v>
      </c>
      <c r="GU376">
        <v>0</v>
      </c>
      <c r="GV376">
        <v>0</v>
      </c>
      <c r="GW376">
        <v>0</v>
      </c>
      <c r="GX376">
        <v>0</v>
      </c>
      <c r="GY376">
        <v>0</v>
      </c>
      <c r="GZ376">
        <v>0</v>
      </c>
      <c r="HA376">
        <v>0</v>
      </c>
      <c r="HB376">
        <v>0</v>
      </c>
      <c r="HC376">
        <v>0</v>
      </c>
      <c r="HD376">
        <v>0</v>
      </c>
      <c r="HE376">
        <v>0</v>
      </c>
      <c r="HF376">
        <v>0</v>
      </c>
      <c r="HG376">
        <v>0</v>
      </c>
      <c r="HH376">
        <v>0</v>
      </c>
      <c r="HI376">
        <v>0</v>
      </c>
      <c r="HJ376">
        <v>0</v>
      </c>
      <c r="HK376">
        <v>0</v>
      </c>
      <c r="HL376">
        <v>0</v>
      </c>
      <c r="HM376" t="str">
        <v/>
      </c>
    </row>
    <row r="377" spans="2:221" x14ac:dyDescent="0.35">
      <c r="B377" t="str" cm="1">
        <f t="array" ref="B377:CX377">TRANSPOSE(_xlfn._xlws.SORT(_xlfn._xlws.FILTER(initialConditions[initial_conditions_level]&amp;" | "&amp;initialConditions[initial_conditions_name],initialConditions[experiment_ID]=A377)))</f>
        <v xml:space="preserve"> | </v>
      </c>
      <c r="C377" t="str">
        <v xml:space="preserve">0 | </v>
      </c>
      <c r="D377" t="str">
        <v xml:space="preserve">0 | </v>
      </c>
      <c r="E377" t="str">
        <v xml:space="preserve">0 | </v>
      </c>
      <c r="F377" t="str">
        <v xml:space="preserve">0 | </v>
      </c>
      <c r="G377" t="str">
        <v xml:space="preserve">0 | </v>
      </c>
      <c r="H377" t="str">
        <v xml:space="preserve">0 | </v>
      </c>
      <c r="I377" t="str">
        <v xml:space="preserve">0 | </v>
      </c>
      <c r="J377" t="str">
        <v xml:space="preserve">0 | </v>
      </c>
      <c r="K377" t="str">
        <v xml:space="preserve">0 | </v>
      </c>
      <c r="L377" t="str">
        <v xml:space="preserve">0 | </v>
      </c>
      <c r="M377" t="str">
        <v xml:space="preserve">0 | </v>
      </c>
      <c r="N377" t="str">
        <v xml:space="preserve">0 | </v>
      </c>
      <c r="O377" t="str">
        <v xml:space="preserve">0 | </v>
      </c>
      <c r="P377" t="str">
        <v xml:space="preserve">0 | </v>
      </c>
      <c r="Q377" t="str">
        <v xml:space="preserve">0 | </v>
      </c>
      <c r="R377" t="str">
        <v xml:space="preserve">0 | </v>
      </c>
      <c r="S377" t="str">
        <v xml:space="preserve">0 | </v>
      </c>
      <c r="T377" t="str">
        <v xml:space="preserve">0 | </v>
      </c>
      <c r="U377" t="str">
        <v xml:space="preserve">0 | </v>
      </c>
      <c r="V377" t="str">
        <v xml:space="preserve">0 | </v>
      </c>
      <c r="W377" t="str">
        <v xml:space="preserve">0 | </v>
      </c>
      <c r="X377" t="str">
        <v xml:space="preserve">0 | </v>
      </c>
      <c r="Y377" t="str">
        <v xml:space="preserve">0 | </v>
      </c>
      <c r="Z377" t="str">
        <v xml:space="preserve">0 | </v>
      </c>
      <c r="AA377" t="str">
        <v xml:space="preserve">0 | </v>
      </c>
      <c r="AB377" t="str">
        <v xml:space="preserve">0 | </v>
      </c>
      <c r="AC377" t="str">
        <v xml:space="preserve">0 | </v>
      </c>
      <c r="AD377" t="str">
        <v xml:space="preserve">0 | </v>
      </c>
      <c r="AE377" t="str">
        <v xml:space="preserve">0 | </v>
      </c>
      <c r="AF377" t="str">
        <v xml:space="preserve">0 | </v>
      </c>
      <c r="AG377" t="str">
        <v xml:space="preserve">0 | </v>
      </c>
      <c r="AH377" t="str">
        <v xml:space="preserve">0 | </v>
      </c>
      <c r="AI377" t="str">
        <v xml:space="preserve">0 | </v>
      </c>
      <c r="AJ377" t="str">
        <v xml:space="preserve">0 | </v>
      </c>
      <c r="AK377" t="str">
        <v xml:space="preserve">0 | </v>
      </c>
      <c r="AL377" t="str">
        <v xml:space="preserve">0 | </v>
      </c>
      <c r="AM377" t="str">
        <v xml:space="preserve">0 | </v>
      </c>
      <c r="AN377" t="str">
        <v xml:space="preserve">0 | </v>
      </c>
      <c r="AO377" t="str">
        <v xml:space="preserve">0 | </v>
      </c>
      <c r="AP377" t="str">
        <v xml:space="preserve">0 | </v>
      </c>
      <c r="AQ377" t="str">
        <v xml:space="preserve">0 | </v>
      </c>
      <c r="AR377" t="str">
        <v xml:space="preserve">0 | </v>
      </c>
      <c r="AS377" t="str">
        <v xml:space="preserve">0 | </v>
      </c>
      <c r="AT377" t="str">
        <v xml:space="preserve">0 | </v>
      </c>
      <c r="AU377" t="str">
        <v xml:space="preserve">0 | </v>
      </c>
      <c r="AV377" t="str">
        <v xml:space="preserve">0 | </v>
      </c>
      <c r="AW377" t="str">
        <v xml:space="preserve">0 | </v>
      </c>
      <c r="AX377" t="str">
        <v xml:space="preserve">0 | </v>
      </c>
      <c r="AY377" t="str">
        <v xml:space="preserve">0 | </v>
      </c>
      <c r="AZ377" t="str">
        <v xml:space="preserve">0 | </v>
      </c>
      <c r="BA377" t="str">
        <v xml:space="preserve">0 | </v>
      </c>
      <c r="BB377" t="str">
        <v xml:space="preserve">0 | </v>
      </c>
      <c r="BC377" t="str">
        <v xml:space="preserve">0 | </v>
      </c>
      <c r="BD377" t="str">
        <v xml:space="preserve">0 | </v>
      </c>
      <c r="BE377" t="str">
        <v xml:space="preserve">0 | </v>
      </c>
      <c r="BF377" t="str">
        <v xml:space="preserve">0 | </v>
      </c>
      <c r="BG377" t="str">
        <v xml:space="preserve">0 | </v>
      </c>
      <c r="BH377" t="str">
        <v xml:space="preserve">0 | </v>
      </c>
      <c r="BI377" t="str">
        <v xml:space="preserve">0 | </v>
      </c>
      <c r="BJ377" t="str">
        <v xml:space="preserve">0 | </v>
      </c>
      <c r="BK377" t="str">
        <v xml:space="preserve">0 | </v>
      </c>
      <c r="BL377" t="str">
        <v xml:space="preserve">0 | </v>
      </c>
      <c r="BM377" t="str">
        <v xml:space="preserve">0 | </v>
      </c>
      <c r="BN377" t="str">
        <v xml:space="preserve">0 | </v>
      </c>
      <c r="BO377" t="str">
        <v xml:space="preserve">0 | </v>
      </c>
      <c r="BP377" t="str">
        <v xml:space="preserve">0 | </v>
      </c>
      <c r="BQ377" t="str">
        <v xml:space="preserve">0 | </v>
      </c>
      <c r="BR377" t="str">
        <v xml:space="preserve">0 | </v>
      </c>
      <c r="BS377" t="str">
        <v xml:space="preserve">0 | </v>
      </c>
      <c r="BT377" t="str">
        <v xml:space="preserve">0 | </v>
      </c>
      <c r="BU377" t="str">
        <v xml:space="preserve">0 | </v>
      </c>
      <c r="BV377" t="str">
        <v xml:space="preserve">0 | </v>
      </c>
      <c r="BW377" t="str">
        <v xml:space="preserve">0 | </v>
      </c>
      <c r="BX377" t="str">
        <v xml:space="preserve">0 | </v>
      </c>
      <c r="BY377" t="str">
        <v xml:space="preserve">0 | </v>
      </c>
      <c r="BZ377" t="str">
        <v xml:space="preserve">0 | </v>
      </c>
      <c r="CA377" t="str">
        <v xml:space="preserve">0 | </v>
      </c>
      <c r="CB377" t="str">
        <v xml:space="preserve">0 | </v>
      </c>
      <c r="CC377" t="str">
        <v xml:space="preserve">0 | </v>
      </c>
      <c r="CD377" t="str">
        <v xml:space="preserve">0 | </v>
      </c>
      <c r="CE377" t="str">
        <v xml:space="preserve">0 | </v>
      </c>
      <c r="CF377" t="str">
        <v xml:space="preserve">0 | </v>
      </c>
      <c r="CG377" t="str">
        <v xml:space="preserve">0 | </v>
      </c>
      <c r="CH377" t="str">
        <v xml:space="preserve">0 | </v>
      </c>
      <c r="CI377" t="str">
        <v xml:space="preserve">0 | </v>
      </c>
      <c r="CJ377" t="str">
        <v xml:space="preserve">0 | </v>
      </c>
      <c r="CK377" t="str">
        <v xml:space="preserve">0 | </v>
      </c>
      <c r="CL377" t="str">
        <v xml:space="preserve">0 | </v>
      </c>
      <c r="CM377" t="str">
        <v xml:space="preserve">0 | </v>
      </c>
      <c r="CN377" t="str">
        <v xml:space="preserve">0 | </v>
      </c>
      <c r="CO377" t="str">
        <v xml:space="preserve">0 | </v>
      </c>
      <c r="CP377" t="str">
        <v xml:space="preserve">0 | </v>
      </c>
      <c r="CQ377" t="str">
        <v xml:space="preserve">0 | </v>
      </c>
      <c r="CR377" t="str">
        <v xml:space="preserve">0 | </v>
      </c>
      <c r="CS377" t="str">
        <v xml:space="preserve">0 | </v>
      </c>
      <c r="CT377" t="str">
        <v xml:space="preserve">0 | </v>
      </c>
      <c r="CU377" t="str">
        <v xml:space="preserve">0 | </v>
      </c>
      <c r="CV377" t="str">
        <v xml:space="preserve">0 | </v>
      </c>
      <c r="CW377" t="str">
        <v xml:space="preserve">0 | </v>
      </c>
      <c r="CX377" t="str">
        <v xml:space="preserve">0 | </v>
      </c>
      <c r="DQ377" cm="1">
        <f t="array" ref="DQ377:HM377">TRANSPOSE(_xlfn._xlws.SORT(_xlfn._xlws.FILTER(initialConditions[initial_conditions_level],initialConditions[experiment_ID]=A377)))</f>
        <v>0</v>
      </c>
      <c r="DR377">
        <v>0</v>
      </c>
      <c r="DS377">
        <v>0</v>
      </c>
      <c r="DT377">
        <v>0</v>
      </c>
      <c r="DU377">
        <v>0</v>
      </c>
      <c r="DV377">
        <v>0</v>
      </c>
      <c r="DW377">
        <v>0</v>
      </c>
      <c r="DX377">
        <v>0</v>
      </c>
      <c r="DY377">
        <v>0</v>
      </c>
      <c r="DZ377">
        <v>0</v>
      </c>
      <c r="EA377">
        <v>0</v>
      </c>
      <c r="EB377">
        <v>0</v>
      </c>
      <c r="EC377">
        <v>0</v>
      </c>
      <c r="ED377">
        <v>0</v>
      </c>
      <c r="EE377">
        <v>0</v>
      </c>
      <c r="EF377">
        <v>0</v>
      </c>
      <c r="EG377">
        <v>0</v>
      </c>
      <c r="EH377">
        <v>0</v>
      </c>
      <c r="EI377">
        <v>0</v>
      </c>
      <c r="EJ377">
        <v>0</v>
      </c>
      <c r="EK377">
        <v>0</v>
      </c>
      <c r="EL377">
        <v>0</v>
      </c>
      <c r="EM377">
        <v>0</v>
      </c>
      <c r="EN377">
        <v>0</v>
      </c>
      <c r="EO377">
        <v>0</v>
      </c>
      <c r="EP377">
        <v>0</v>
      </c>
      <c r="EQ377">
        <v>0</v>
      </c>
      <c r="ER377">
        <v>0</v>
      </c>
      <c r="ES377">
        <v>0</v>
      </c>
      <c r="ET377">
        <v>0</v>
      </c>
      <c r="EU377">
        <v>0</v>
      </c>
      <c r="EV377">
        <v>0</v>
      </c>
      <c r="EW377">
        <v>0</v>
      </c>
      <c r="EX377">
        <v>0</v>
      </c>
      <c r="EY377">
        <v>0</v>
      </c>
      <c r="EZ377">
        <v>0</v>
      </c>
      <c r="FA377">
        <v>0</v>
      </c>
      <c r="FB377">
        <v>0</v>
      </c>
      <c r="FC377">
        <v>0</v>
      </c>
      <c r="FD377">
        <v>0</v>
      </c>
      <c r="FE377">
        <v>0</v>
      </c>
      <c r="FF377">
        <v>0</v>
      </c>
      <c r="FG377">
        <v>0</v>
      </c>
      <c r="FH377">
        <v>0</v>
      </c>
      <c r="FI377">
        <v>0</v>
      </c>
      <c r="FJ377">
        <v>0</v>
      </c>
      <c r="FK377">
        <v>0</v>
      </c>
      <c r="FL377">
        <v>0</v>
      </c>
      <c r="FM377">
        <v>0</v>
      </c>
      <c r="FN377">
        <v>0</v>
      </c>
      <c r="FO377">
        <v>0</v>
      </c>
      <c r="FP377">
        <v>0</v>
      </c>
      <c r="FQ377">
        <v>0</v>
      </c>
      <c r="FR377">
        <v>0</v>
      </c>
      <c r="FS377">
        <v>0</v>
      </c>
      <c r="FT377">
        <v>0</v>
      </c>
      <c r="FU377">
        <v>0</v>
      </c>
      <c r="FV377">
        <v>0</v>
      </c>
      <c r="FW377">
        <v>0</v>
      </c>
      <c r="FX377">
        <v>0</v>
      </c>
      <c r="FY377">
        <v>0</v>
      </c>
      <c r="FZ377">
        <v>0</v>
      </c>
      <c r="GA377">
        <v>0</v>
      </c>
      <c r="GB377">
        <v>0</v>
      </c>
      <c r="GC377">
        <v>0</v>
      </c>
      <c r="GD377">
        <v>0</v>
      </c>
      <c r="GE377">
        <v>0</v>
      </c>
      <c r="GF377">
        <v>0</v>
      </c>
      <c r="GG377">
        <v>0</v>
      </c>
      <c r="GH377">
        <v>0</v>
      </c>
      <c r="GI377">
        <v>0</v>
      </c>
      <c r="GJ377">
        <v>0</v>
      </c>
      <c r="GK377">
        <v>0</v>
      </c>
      <c r="GL377">
        <v>0</v>
      </c>
      <c r="GM377">
        <v>0</v>
      </c>
      <c r="GN377">
        <v>0</v>
      </c>
      <c r="GO377">
        <v>0</v>
      </c>
      <c r="GP377">
        <v>0</v>
      </c>
      <c r="GQ377">
        <v>0</v>
      </c>
      <c r="GR377">
        <v>0</v>
      </c>
      <c r="GS377">
        <v>0</v>
      </c>
      <c r="GT377">
        <v>0</v>
      </c>
      <c r="GU377">
        <v>0</v>
      </c>
      <c r="GV377">
        <v>0</v>
      </c>
      <c r="GW377">
        <v>0</v>
      </c>
      <c r="GX377">
        <v>0</v>
      </c>
      <c r="GY377">
        <v>0</v>
      </c>
      <c r="GZ377">
        <v>0</v>
      </c>
      <c r="HA377">
        <v>0</v>
      </c>
      <c r="HB377">
        <v>0</v>
      </c>
      <c r="HC377">
        <v>0</v>
      </c>
      <c r="HD377">
        <v>0</v>
      </c>
      <c r="HE377">
        <v>0</v>
      </c>
      <c r="HF377">
        <v>0</v>
      </c>
      <c r="HG377">
        <v>0</v>
      </c>
      <c r="HH377">
        <v>0</v>
      </c>
      <c r="HI377">
        <v>0</v>
      </c>
      <c r="HJ377">
        <v>0</v>
      </c>
      <c r="HK377">
        <v>0</v>
      </c>
      <c r="HL377">
        <v>0</v>
      </c>
      <c r="HM377" t="str">
        <v/>
      </c>
    </row>
    <row r="378" spans="2:221" x14ac:dyDescent="0.35">
      <c r="B378" t="str" cm="1">
        <f t="array" ref="B378:CX378">TRANSPOSE(_xlfn._xlws.SORT(_xlfn._xlws.FILTER(initialConditions[initial_conditions_level]&amp;" | "&amp;initialConditions[initial_conditions_name],initialConditions[experiment_ID]=A378)))</f>
        <v xml:space="preserve"> | </v>
      </c>
      <c r="C378" t="str">
        <v xml:space="preserve">0 | </v>
      </c>
      <c r="D378" t="str">
        <v xml:space="preserve">0 | </v>
      </c>
      <c r="E378" t="str">
        <v xml:space="preserve">0 | </v>
      </c>
      <c r="F378" t="str">
        <v xml:space="preserve">0 | </v>
      </c>
      <c r="G378" t="str">
        <v xml:space="preserve">0 | </v>
      </c>
      <c r="H378" t="str">
        <v xml:space="preserve">0 | </v>
      </c>
      <c r="I378" t="str">
        <v xml:space="preserve">0 | </v>
      </c>
      <c r="J378" t="str">
        <v xml:space="preserve">0 | </v>
      </c>
      <c r="K378" t="str">
        <v xml:space="preserve">0 | </v>
      </c>
      <c r="L378" t="str">
        <v xml:space="preserve">0 | </v>
      </c>
      <c r="M378" t="str">
        <v xml:space="preserve">0 | </v>
      </c>
      <c r="N378" t="str">
        <v xml:space="preserve">0 | </v>
      </c>
      <c r="O378" t="str">
        <v xml:space="preserve">0 | </v>
      </c>
      <c r="P378" t="str">
        <v xml:space="preserve">0 | </v>
      </c>
      <c r="Q378" t="str">
        <v xml:space="preserve">0 | </v>
      </c>
      <c r="R378" t="str">
        <v xml:space="preserve">0 | </v>
      </c>
      <c r="S378" t="str">
        <v xml:space="preserve">0 | </v>
      </c>
      <c r="T378" t="str">
        <v xml:space="preserve">0 | </v>
      </c>
      <c r="U378" t="str">
        <v xml:space="preserve">0 | </v>
      </c>
      <c r="V378" t="str">
        <v xml:space="preserve">0 | </v>
      </c>
      <c r="W378" t="str">
        <v xml:space="preserve">0 | </v>
      </c>
      <c r="X378" t="str">
        <v xml:space="preserve">0 | </v>
      </c>
      <c r="Y378" t="str">
        <v xml:space="preserve">0 | </v>
      </c>
      <c r="Z378" t="str">
        <v xml:space="preserve">0 | </v>
      </c>
      <c r="AA378" t="str">
        <v xml:space="preserve">0 | </v>
      </c>
      <c r="AB378" t="str">
        <v xml:space="preserve">0 | </v>
      </c>
      <c r="AC378" t="str">
        <v xml:space="preserve">0 | </v>
      </c>
      <c r="AD378" t="str">
        <v xml:space="preserve">0 | </v>
      </c>
      <c r="AE378" t="str">
        <v xml:space="preserve">0 | </v>
      </c>
      <c r="AF378" t="str">
        <v xml:space="preserve">0 | </v>
      </c>
      <c r="AG378" t="str">
        <v xml:space="preserve">0 | </v>
      </c>
      <c r="AH378" t="str">
        <v xml:space="preserve">0 | </v>
      </c>
      <c r="AI378" t="str">
        <v xml:space="preserve">0 | </v>
      </c>
      <c r="AJ378" t="str">
        <v xml:space="preserve">0 | </v>
      </c>
      <c r="AK378" t="str">
        <v xml:space="preserve">0 | </v>
      </c>
      <c r="AL378" t="str">
        <v xml:space="preserve">0 | </v>
      </c>
      <c r="AM378" t="str">
        <v xml:space="preserve">0 | </v>
      </c>
      <c r="AN378" t="str">
        <v xml:space="preserve">0 | </v>
      </c>
      <c r="AO378" t="str">
        <v xml:space="preserve">0 | </v>
      </c>
      <c r="AP378" t="str">
        <v xml:space="preserve">0 | </v>
      </c>
      <c r="AQ378" t="str">
        <v xml:space="preserve">0 | </v>
      </c>
      <c r="AR378" t="str">
        <v xml:space="preserve">0 | </v>
      </c>
      <c r="AS378" t="str">
        <v xml:space="preserve">0 | </v>
      </c>
      <c r="AT378" t="str">
        <v xml:space="preserve">0 | </v>
      </c>
      <c r="AU378" t="str">
        <v xml:space="preserve">0 | </v>
      </c>
      <c r="AV378" t="str">
        <v xml:space="preserve">0 | </v>
      </c>
      <c r="AW378" t="str">
        <v xml:space="preserve">0 | </v>
      </c>
      <c r="AX378" t="str">
        <v xml:space="preserve">0 | </v>
      </c>
      <c r="AY378" t="str">
        <v xml:space="preserve">0 | </v>
      </c>
      <c r="AZ378" t="str">
        <v xml:space="preserve">0 | </v>
      </c>
      <c r="BA378" t="str">
        <v xml:space="preserve">0 | </v>
      </c>
      <c r="BB378" t="str">
        <v xml:space="preserve">0 | </v>
      </c>
      <c r="BC378" t="str">
        <v xml:space="preserve">0 | </v>
      </c>
      <c r="BD378" t="str">
        <v xml:space="preserve">0 | </v>
      </c>
      <c r="BE378" t="str">
        <v xml:space="preserve">0 | </v>
      </c>
      <c r="BF378" t="str">
        <v xml:space="preserve">0 | </v>
      </c>
      <c r="BG378" t="str">
        <v xml:space="preserve">0 | </v>
      </c>
      <c r="BH378" t="str">
        <v xml:space="preserve">0 | </v>
      </c>
      <c r="BI378" t="str">
        <v xml:space="preserve">0 | </v>
      </c>
      <c r="BJ378" t="str">
        <v xml:space="preserve">0 | </v>
      </c>
      <c r="BK378" t="str">
        <v xml:space="preserve">0 | </v>
      </c>
      <c r="BL378" t="str">
        <v xml:space="preserve">0 | </v>
      </c>
      <c r="BM378" t="str">
        <v xml:space="preserve">0 | </v>
      </c>
      <c r="BN378" t="str">
        <v xml:space="preserve">0 | </v>
      </c>
      <c r="BO378" t="str">
        <v xml:space="preserve">0 | </v>
      </c>
      <c r="BP378" t="str">
        <v xml:space="preserve">0 | </v>
      </c>
      <c r="BQ378" t="str">
        <v xml:space="preserve">0 | </v>
      </c>
      <c r="BR378" t="str">
        <v xml:space="preserve">0 | </v>
      </c>
      <c r="BS378" t="str">
        <v xml:space="preserve">0 | </v>
      </c>
      <c r="BT378" t="str">
        <v xml:space="preserve">0 | </v>
      </c>
      <c r="BU378" t="str">
        <v xml:space="preserve">0 | </v>
      </c>
      <c r="BV378" t="str">
        <v xml:space="preserve">0 | </v>
      </c>
      <c r="BW378" t="str">
        <v xml:space="preserve">0 | </v>
      </c>
      <c r="BX378" t="str">
        <v xml:space="preserve">0 | </v>
      </c>
      <c r="BY378" t="str">
        <v xml:space="preserve">0 | </v>
      </c>
      <c r="BZ378" t="str">
        <v xml:space="preserve">0 | </v>
      </c>
      <c r="CA378" t="str">
        <v xml:space="preserve">0 | </v>
      </c>
      <c r="CB378" t="str">
        <v xml:space="preserve">0 | </v>
      </c>
      <c r="CC378" t="str">
        <v xml:space="preserve">0 | </v>
      </c>
      <c r="CD378" t="str">
        <v xml:space="preserve">0 | </v>
      </c>
      <c r="CE378" t="str">
        <v xml:space="preserve">0 | </v>
      </c>
      <c r="CF378" t="str">
        <v xml:space="preserve">0 | </v>
      </c>
      <c r="CG378" t="str">
        <v xml:space="preserve">0 | </v>
      </c>
      <c r="CH378" t="str">
        <v xml:space="preserve">0 | </v>
      </c>
      <c r="CI378" t="str">
        <v xml:space="preserve">0 | </v>
      </c>
      <c r="CJ378" t="str">
        <v xml:space="preserve">0 | </v>
      </c>
      <c r="CK378" t="str">
        <v xml:space="preserve">0 | </v>
      </c>
      <c r="CL378" t="str">
        <v xml:space="preserve">0 | </v>
      </c>
      <c r="CM378" t="str">
        <v xml:space="preserve">0 | </v>
      </c>
      <c r="CN378" t="str">
        <v xml:space="preserve">0 | </v>
      </c>
      <c r="CO378" t="str">
        <v xml:space="preserve">0 | </v>
      </c>
      <c r="CP378" t="str">
        <v xml:space="preserve">0 | </v>
      </c>
      <c r="CQ378" t="str">
        <v xml:space="preserve">0 | </v>
      </c>
      <c r="CR378" t="str">
        <v xml:space="preserve">0 | </v>
      </c>
      <c r="CS378" t="str">
        <v xml:space="preserve">0 | </v>
      </c>
      <c r="CT378" t="str">
        <v xml:space="preserve">0 | </v>
      </c>
      <c r="CU378" t="str">
        <v xml:space="preserve">0 | </v>
      </c>
      <c r="CV378" t="str">
        <v xml:space="preserve">0 | </v>
      </c>
      <c r="CW378" t="str">
        <v xml:space="preserve">0 | </v>
      </c>
      <c r="CX378" t="str">
        <v xml:space="preserve">0 | </v>
      </c>
      <c r="DQ378" cm="1">
        <f t="array" ref="DQ378:HM378">TRANSPOSE(_xlfn._xlws.SORT(_xlfn._xlws.FILTER(initialConditions[initial_conditions_level],initialConditions[experiment_ID]=A378)))</f>
        <v>0</v>
      </c>
      <c r="DR378">
        <v>0</v>
      </c>
      <c r="DS378">
        <v>0</v>
      </c>
      <c r="DT378">
        <v>0</v>
      </c>
      <c r="DU378">
        <v>0</v>
      </c>
      <c r="DV378">
        <v>0</v>
      </c>
      <c r="DW378">
        <v>0</v>
      </c>
      <c r="DX378">
        <v>0</v>
      </c>
      <c r="DY378">
        <v>0</v>
      </c>
      <c r="DZ378">
        <v>0</v>
      </c>
      <c r="EA378">
        <v>0</v>
      </c>
      <c r="EB378">
        <v>0</v>
      </c>
      <c r="EC378">
        <v>0</v>
      </c>
      <c r="ED378">
        <v>0</v>
      </c>
      <c r="EE378">
        <v>0</v>
      </c>
      <c r="EF378">
        <v>0</v>
      </c>
      <c r="EG378">
        <v>0</v>
      </c>
      <c r="EH378">
        <v>0</v>
      </c>
      <c r="EI378">
        <v>0</v>
      </c>
      <c r="EJ378">
        <v>0</v>
      </c>
      <c r="EK378">
        <v>0</v>
      </c>
      <c r="EL378">
        <v>0</v>
      </c>
      <c r="EM378">
        <v>0</v>
      </c>
      <c r="EN378">
        <v>0</v>
      </c>
      <c r="EO378">
        <v>0</v>
      </c>
      <c r="EP378">
        <v>0</v>
      </c>
      <c r="EQ378">
        <v>0</v>
      </c>
      <c r="ER378">
        <v>0</v>
      </c>
      <c r="ES378">
        <v>0</v>
      </c>
      <c r="ET378">
        <v>0</v>
      </c>
      <c r="EU378">
        <v>0</v>
      </c>
      <c r="EV378">
        <v>0</v>
      </c>
      <c r="EW378">
        <v>0</v>
      </c>
      <c r="EX378">
        <v>0</v>
      </c>
      <c r="EY378">
        <v>0</v>
      </c>
      <c r="EZ378">
        <v>0</v>
      </c>
      <c r="FA378">
        <v>0</v>
      </c>
      <c r="FB378">
        <v>0</v>
      </c>
      <c r="FC378">
        <v>0</v>
      </c>
      <c r="FD378">
        <v>0</v>
      </c>
      <c r="FE378">
        <v>0</v>
      </c>
      <c r="FF378">
        <v>0</v>
      </c>
      <c r="FG378">
        <v>0</v>
      </c>
      <c r="FH378">
        <v>0</v>
      </c>
      <c r="FI378">
        <v>0</v>
      </c>
      <c r="FJ378">
        <v>0</v>
      </c>
      <c r="FK378">
        <v>0</v>
      </c>
      <c r="FL378">
        <v>0</v>
      </c>
      <c r="FM378">
        <v>0</v>
      </c>
      <c r="FN378">
        <v>0</v>
      </c>
      <c r="FO378">
        <v>0</v>
      </c>
      <c r="FP378">
        <v>0</v>
      </c>
      <c r="FQ378">
        <v>0</v>
      </c>
      <c r="FR378">
        <v>0</v>
      </c>
      <c r="FS378">
        <v>0</v>
      </c>
      <c r="FT378">
        <v>0</v>
      </c>
      <c r="FU378">
        <v>0</v>
      </c>
      <c r="FV378">
        <v>0</v>
      </c>
      <c r="FW378">
        <v>0</v>
      </c>
      <c r="FX378">
        <v>0</v>
      </c>
      <c r="FY378">
        <v>0</v>
      </c>
      <c r="FZ378">
        <v>0</v>
      </c>
      <c r="GA378">
        <v>0</v>
      </c>
      <c r="GB378">
        <v>0</v>
      </c>
      <c r="GC378">
        <v>0</v>
      </c>
      <c r="GD378">
        <v>0</v>
      </c>
      <c r="GE378">
        <v>0</v>
      </c>
      <c r="GF378">
        <v>0</v>
      </c>
      <c r="GG378">
        <v>0</v>
      </c>
      <c r="GH378">
        <v>0</v>
      </c>
      <c r="GI378">
        <v>0</v>
      </c>
      <c r="GJ378">
        <v>0</v>
      </c>
      <c r="GK378">
        <v>0</v>
      </c>
      <c r="GL378">
        <v>0</v>
      </c>
      <c r="GM378">
        <v>0</v>
      </c>
      <c r="GN378">
        <v>0</v>
      </c>
      <c r="GO378">
        <v>0</v>
      </c>
      <c r="GP378">
        <v>0</v>
      </c>
      <c r="GQ378">
        <v>0</v>
      </c>
      <c r="GR378">
        <v>0</v>
      </c>
      <c r="GS378">
        <v>0</v>
      </c>
      <c r="GT378">
        <v>0</v>
      </c>
      <c r="GU378">
        <v>0</v>
      </c>
      <c r="GV378">
        <v>0</v>
      </c>
      <c r="GW378">
        <v>0</v>
      </c>
      <c r="GX378">
        <v>0</v>
      </c>
      <c r="GY378">
        <v>0</v>
      </c>
      <c r="GZ378">
        <v>0</v>
      </c>
      <c r="HA378">
        <v>0</v>
      </c>
      <c r="HB378">
        <v>0</v>
      </c>
      <c r="HC378">
        <v>0</v>
      </c>
      <c r="HD378">
        <v>0</v>
      </c>
      <c r="HE378">
        <v>0</v>
      </c>
      <c r="HF378">
        <v>0</v>
      </c>
      <c r="HG378">
        <v>0</v>
      </c>
      <c r="HH378">
        <v>0</v>
      </c>
      <c r="HI378">
        <v>0</v>
      </c>
      <c r="HJ378">
        <v>0</v>
      </c>
      <c r="HK378">
        <v>0</v>
      </c>
      <c r="HL378">
        <v>0</v>
      </c>
      <c r="HM378" t="str">
        <v/>
      </c>
    </row>
    <row r="379" spans="2:221" x14ac:dyDescent="0.35">
      <c r="B379" t="str" cm="1">
        <f t="array" ref="B379:CX379">TRANSPOSE(_xlfn._xlws.SORT(_xlfn._xlws.FILTER(initialConditions[initial_conditions_level]&amp;" | "&amp;initialConditions[initial_conditions_name],initialConditions[experiment_ID]=A379)))</f>
        <v xml:space="preserve"> | </v>
      </c>
      <c r="C379" t="str">
        <v xml:space="preserve">0 | </v>
      </c>
      <c r="D379" t="str">
        <v xml:space="preserve">0 | </v>
      </c>
      <c r="E379" t="str">
        <v xml:space="preserve">0 | </v>
      </c>
      <c r="F379" t="str">
        <v xml:space="preserve">0 | </v>
      </c>
      <c r="G379" t="str">
        <v xml:space="preserve">0 | </v>
      </c>
      <c r="H379" t="str">
        <v xml:space="preserve">0 | </v>
      </c>
      <c r="I379" t="str">
        <v xml:space="preserve">0 | </v>
      </c>
      <c r="J379" t="str">
        <v xml:space="preserve">0 | </v>
      </c>
      <c r="K379" t="str">
        <v xml:space="preserve">0 | </v>
      </c>
      <c r="L379" t="str">
        <v xml:space="preserve">0 | </v>
      </c>
      <c r="M379" t="str">
        <v xml:space="preserve">0 | </v>
      </c>
      <c r="N379" t="str">
        <v xml:space="preserve">0 | </v>
      </c>
      <c r="O379" t="str">
        <v xml:space="preserve">0 | </v>
      </c>
      <c r="P379" t="str">
        <v xml:space="preserve">0 | </v>
      </c>
      <c r="Q379" t="str">
        <v xml:space="preserve">0 | </v>
      </c>
      <c r="R379" t="str">
        <v xml:space="preserve">0 | </v>
      </c>
      <c r="S379" t="str">
        <v xml:space="preserve">0 | </v>
      </c>
      <c r="T379" t="str">
        <v xml:space="preserve">0 | </v>
      </c>
      <c r="U379" t="str">
        <v xml:space="preserve">0 | </v>
      </c>
      <c r="V379" t="str">
        <v xml:space="preserve">0 | </v>
      </c>
      <c r="W379" t="str">
        <v xml:space="preserve">0 | </v>
      </c>
      <c r="X379" t="str">
        <v xml:space="preserve">0 | </v>
      </c>
      <c r="Y379" t="str">
        <v xml:space="preserve">0 | </v>
      </c>
      <c r="Z379" t="str">
        <v xml:space="preserve">0 | </v>
      </c>
      <c r="AA379" t="str">
        <v xml:space="preserve">0 | </v>
      </c>
      <c r="AB379" t="str">
        <v xml:space="preserve">0 | </v>
      </c>
      <c r="AC379" t="str">
        <v xml:space="preserve">0 | </v>
      </c>
      <c r="AD379" t="str">
        <v xml:space="preserve">0 | </v>
      </c>
      <c r="AE379" t="str">
        <v xml:space="preserve">0 | </v>
      </c>
      <c r="AF379" t="str">
        <v xml:space="preserve">0 | </v>
      </c>
      <c r="AG379" t="str">
        <v xml:space="preserve">0 | </v>
      </c>
      <c r="AH379" t="str">
        <v xml:space="preserve">0 | </v>
      </c>
      <c r="AI379" t="str">
        <v xml:space="preserve">0 | </v>
      </c>
      <c r="AJ379" t="str">
        <v xml:space="preserve">0 | </v>
      </c>
      <c r="AK379" t="str">
        <v xml:space="preserve">0 | </v>
      </c>
      <c r="AL379" t="str">
        <v xml:space="preserve">0 | </v>
      </c>
      <c r="AM379" t="str">
        <v xml:space="preserve">0 | </v>
      </c>
      <c r="AN379" t="str">
        <v xml:space="preserve">0 | </v>
      </c>
      <c r="AO379" t="str">
        <v xml:space="preserve">0 | </v>
      </c>
      <c r="AP379" t="str">
        <v xml:space="preserve">0 | </v>
      </c>
      <c r="AQ379" t="str">
        <v xml:space="preserve">0 | </v>
      </c>
      <c r="AR379" t="str">
        <v xml:space="preserve">0 | </v>
      </c>
      <c r="AS379" t="str">
        <v xml:space="preserve">0 | </v>
      </c>
      <c r="AT379" t="str">
        <v xml:space="preserve">0 | </v>
      </c>
      <c r="AU379" t="str">
        <v xml:space="preserve">0 | </v>
      </c>
      <c r="AV379" t="str">
        <v xml:space="preserve">0 | </v>
      </c>
      <c r="AW379" t="str">
        <v xml:space="preserve">0 | </v>
      </c>
      <c r="AX379" t="str">
        <v xml:space="preserve">0 | </v>
      </c>
      <c r="AY379" t="str">
        <v xml:space="preserve">0 | </v>
      </c>
      <c r="AZ379" t="str">
        <v xml:space="preserve">0 | </v>
      </c>
      <c r="BA379" t="str">
        <v xml:space="preserve">0 | </v>
      </c>
      <c r="BB379" t="str">
        <v xml:space="preserve">0 | </v>
      </c>
      <c r="BC379" t="str">
        <v xml:space="preserve">0 | </v>
      </c>
      <c r="BD379" t="str">
        <v xml:space="preserve">0 | </v>
      </c>
      <c r="BE379" t="str">
        <v xml:space="preserve">0 | </v>
      </c>
      <c r="BF379" t="str">
        <v xml:space="preserve">0 | </v>
      </c>
      <c r="BG379" t="str">
        <v xml:space="preserve">0 | </v>
      </c>
      <c r="BH379" t="str">
        <v xml:space="preserve">0 | </v>
      </c>
      <c r="BI379" t="str">
        <v xml:space="preserve">0 | </v>
      </c>
      <c r="BJ379" t="str">
        <v xml:space="preserve">0 | </v>
      </c>
      <c r="BK379" t="str">
        <v xml:space="preserve">0 | </v>
      </c>
      <c r="BL379" t="str">
        <v xml:space="preserve">0 | </v>
      </c>
      <c r="BM379" t="str">
        <v xml:space="preserve">0 | </v>
      </c>
      <c r="BN379" t="str">
        <v xml:space="preserve">0 | </v>
      </c>
      <c r="BO379" t="str">
        <v xml:space="preserve">0 | </v>
      </c>
      <c r="BP379" t="str">
        <v xml:space="preserve">0 | </v>
      </c>
      <c r="BQ379" t="str">
        <v xml:space="preserve">0 | </v>
      </c>
      <c r="BR379" t="str">
        <v xml:space="preserve">0 | </v>
      </c>
      <c r="BS379" t="str">
        <v xml:space="preserve">0 | </v>
      </c>
      <c r="BT379" t="str">
        <v xml:space="preserve">0 | </v>
      </c>
      <c r="BU379" t="str">
        <v xml:space="preserve">0 | </v>
      </c>
      <c r="BV379" t="str">
        <v xml:space="preserve">0 | </v>
      </c>
      <c r="BW379" t="str">
        <v xml:space="preserve">0 | </v>
      </c>
      <c r="BX379" t="str">
        <v xml:space="preserve">0 | </v>
      </c>
      <c r="BY379" t="str">
        <v xml:space="preserve">0 | </v>
      </c>
      <c r="BZ379" t="str">
        <v xml:space="preserve">0 | </v>
      </c>
      <c r="CA379" t="str">
        <v xml:space="preserve">0 | </v>
      </c>
      <c r="CB379" t="str">
        <v xml:space="preserve">0 | </v>
      </c>
      <c r="CC379" t="str">
        <v xml:space="preserve">0 | </v>
      </c>
      <c r="CD379" t="str">
        <v xml:space="preserve">0 | </v>
      </c>
      <c r="CE379" t="str">
        <v xml:space="preserve">0 | </v>
      </c>
      <c r="CF379" t="str">
        <v xml:space="preserve">0 | </v>
      </c>
      <c r="CG379" t="str">
        <v xml:space="preserve">0 | </v>
      </c>
      <c r="CH379" t="str">
        <v xml:space="preserve">0 | </v>
      </c>
      <c r="CI379" t="str">
        <v xml:space="preserve">0 | </v>
      </c>
      <c r="CJ379" t="str">
        <v xml:space="preserve">0 | </v>
      </c>
      <c r="CK379" t="str">
        <v xml:space="preserve">0 | </v>
      </c>
      <c r="CL379" t="str">
        <v xml:space="preserve">0 | </v>
      </c>
      <c r="CM379" t="str">
        <v xml:space="preserve">0 | </v>
      </c>
      <c r="CN379" t="str">
        <v xml:space="preserve">0 | </v>
      </c>
      <c r="CO379" t="str">
        <v xml:space="preserve">0 | </v>
      </c>
      <c r="CP379" t="str">
        <v xml:space="preserve">0 | </v>
      </c>
      <c r="CQ379" t="str">
        <v xml:space="preserve">0 | </v>
      </c>
      <c r="CR379" t="str">
        <v xml:space="preserve">0 | </v>
      </c>
      <c r="CS379" t="str">
        <v xml:space="preserve">0 | </v>
      </c>
      <c r="CT379" t="str">
        <v xml:space="preserve">0 | </v>
      </c>
      <c r="CU379" t="str">
        <v xml:space="preserve">0 | </v>
      </c>
      <c r="CV379" t="str">
        <v xml:space="preserve">0 | </v>
      </c>
      <c r="CW379" t="str">
        <v xml:space="preserve">0 | </v>
      </c>
      <c r="CX379" t="str">
        <v xml:space="preserve">0 | </v>
      </c>
      <c r="DQ379" cm="1">
        <f t="array" ref="DQ379:HM379">TRANSPOSE(_xlfn._xlws.SORT(_xlfn._xlws.FILTER(initialConditions[initial_conditions_level],initialConditions[experiment_ID]=A379)))</f>
        <v>0</v>
      </c>
      <c r="DR379">
        <v>0</v>
      </c>
      <c r="DS379">
        <v>0</v>
      </c>
      <c r="DT379">
        <v>0</v>
      </c>
      <c r="DU379">
        <v>0</v>
      </c>
      <c r="DV379">
        <v>0</v>
      </c>
      <c r="DW379">
        <v>0</v>
      </c>
      <c r="DX379">
        <v>0</v>
      </c>
      <c r="DY379">
        <v>0</v>
      </c>
      <c r="DZ379">
        <v>0</v>
      </c>
      <c r="EA379">
        <v>0</v>
      </c>
      <c r="EB379">
        <v>0</v>
      </c>
      <c r="EC379">
        <v>0</v>
      </c>
      <c r="ED379">
        <v>0</v>
      </c>
      <c r="EE379">
        <v>0</v>
      </c>
      <c r="EF379">
        <v>0</v>
      </c>
      <c r="EG379">
        <v>0</v>
      </c>
      <c r="EH379">
        <v>0</v>
      </c>
      <c r="EI379">
        <v>0</v>
      </c>
      <c r="EJ379">
        <v>0</v>
      </c>
      <c r="EK379">
        <v>0</v>
      </c>
      <c r="EL379">
        <v>0</v>
      </c>
      <c r="EM379">
        <v>0</v>
      </c>
      <c r="EN379">
        <v>0</v>
      </c>
      <c r="EO379">
        <v>0</v>
      </c>
      <c r="EP379">
        <v>0</v>
      </c>
      <c r="EQ379">
        <v>0</v>
      </c>
      <c r="ER379">
        <v>0</v>
      </c>
      <c r="ES379">
        <v>0</v>
      </c>
      <c r="ET379">
        <v>0</v>
      </c>
      <c r="EU379">
        <v>0</v>
      </c>
      <c r="EV379">
        <v>0</v>
      </c>
      <c r="EW379">
        <v>0</v>
      </c>
      <c r="EX379">
        <v>0</v>
      </c>
      <c r="EY379">
        <v>0</v>
      </c>
      <c r="EZ379">
        <v>0</v>
      </c>
      <c r="FA379">
        <v>0</v>
      </c>
      <c r="FB379">
        <v>0</v>
      </c>
      <c r="FC379">
        <v>0</v>
      </c>
      <c r="FD379">
        <v>0</v>
      </c>
      <c r="FE379">
        <v>0</v>
      </c>
      <c r="FF379">
        <v>0</v>
      </c>
      <c r="FG379">
        <v>0</v>
      </c>
      <c r="FH379">
        <v>0</v>
      </c>
      <c r="FI379">
        <v>0</v>
      </c>
      <c r="FJ379">
        <v>0</v>
      </c>
      <c r="FK379">
        <v>0</v>
      </c>
      <c r="FL379">
        <v>0</v>
      </c>
      <c r="FM379">
        <v>0</v>
      </c>
      <c r="FN379">
        <v>0</v>
      </c>
      <c r="FO379">
        <v>0</v>
      </c>
      <c r="FP379">
        <v>0</v>
      </c>
      <c r="FQ379">
        <v>0</v>
      </c>
      <c r="FR379">
        <v>0</v>
      </c>
      <c r="FS379">
        <v>0</v>
      </c>
      <c r="FT379">
        <v>0</v>
      </c>
      <c r="FU379">
        <v>0</v>
      </c>
      <c r="FV379">
        <v>0</v>
      </c>
      <c r="FW379">
        <v>0</v>
      </c>
      <c r="FX379">
        <v>0</v>
      </c>
      <c r="FY379">
        <v>0</v>
      </c>
      <c r="FZ379">
        <v>0</v>
      </c>
      <c r="GA379">
        <v>0</v>
      </c>
      <c r="GB379">
        <v>0</v>
      </c>
      <c r="GC379">
        <v>0</v>
      </c>
      <c r="GD379">
        <v>0</v>
      </c>
      <c r="GE379">
        <v>0</v>
      </c>
      <c r="GF379">
        <v>0</v>
      </c>
      <c r="GG379">
        <v>0</v>
      </c>
      <c r="GH379">
        <v>0</v>
      </c>
      <c r="GI379">
        <v>0</v>
      </c>
      <c r="GJ379">
        <v>0</v>
      </c>
      <c r="GK379">
        <v>0</v>
      </c>
      <c r="GL379">
        <v>0</v>
      </c>
      <c r="GM379">
        <v>0</v>
      </c>
      <c r="GN379">
        <v>0</v>
      </c>
      <c r="GO379">
        <v>0</v>
      </c>
      <c r="GP379">
        <v>0</v>
      </c>
      <c r="GQ379">
        <v>0</v>
      </c>
      <c r="GR379">
        <v>0</v>
      </c>
      <c r="GS379">
        <v>0</v>
      </c>
      <c r="GT379">
        <v>0</v>
      </c>
      <c r="GU379">
        <v>0</v>
      </c>
      <c r="GV379">
        <v>0</v>
      </c>
      <c r="GW379">
        <v>0</v>
      </c>
      <c r="GX379">
        <v>0</v>
      </c>
      <c r="GY379">
        <v>0</v>
      </c>
      <c r="GZ379">
        <v>0</v>
      </c>
      <c r="HA379">
        <v>0</v>
      </c>
      <c r="HB379">
        <v>0</v>
      </c>
      <c r="HC379">
        <v>0</v>
      </c>
      <c r="HD379">
        <v>0</v>
      </c>
      <c r="HE379">
        <v>0</v>
      </c>
      <c r="HF379">
        <v>0</v>
      </c>
      <c r="HG379">
        <v>0</v>
      </c>
      <c r="HH379">
        <v>0</v>
      </c>
      <c r="HI379">
        <v>0</v>
      </c>
      <c r="HJ379">
        <v>0</v>
      </c>
      <c r="HK379">
        <v>0</v>
      </c>
      <c r="HL379">
        <v>0</v>
      </c>
      <c r="HM379" t="str">
        <v/>
      </c>
    </row>
    <row r="380" spans="2:221" x14ac:dyDescent="0.35">
      <c r="B380" t="str" cm="1">
        <f t="array" ref="B380:CX380">TRANSPOSE(_xlfn._xlws.SORT(_xlfn._xlws.FILTER(initialConditions[initial_conditions_level]&amp;" | "&amp;initialConditions[initial_conditions_name],initialConditions[experiment_ID]=A380)))</f>
        <v xml:space="preserve"> | </v>
      </c>
      <c r="C380" t="str">
        <v xml:space="preserve">0 | </v>
      </c>
      <c r="D380" t="str">
        <v xml:space="preserve">0 | </v>
      </c>
      <c r="E380" t="str">
        <v xml:space="preserve">0 | </v>
      </c>
      <c r="F380" t="str">
        <v xml:space="preserve">0 | </v>
      </c>
      <c r="G380" t="str">
        <v xml:space="preserve">0 | </v>
      </c>
      <c r="H380" t="str">
        <v xml:space="preserve">0 | </v>
      </c>
      <c r="I380" t="str">
        <v xml:space="preserve">0 | </v>
      </c>
      <c r="J380" t="str">
        <v xml:space="preserve">0 | </v>
      </c>
      <c r="K380" t="str">
        <v xml:space="preserve">0 | </v>
      </c>
      <c r="L380" t="str">
        <v xml:space="preserve">0 | </v>
      </c>
      <c r="M380" t="str">
        <v xml:space="preserve">0 | </v>
      </c>
      <c r="N380" t="str">
        <v xml:space="preserve">0 | </v>
      </c>
      <c r="O380" t="str">
        <v xml:space="preserve">0 | </v>
      </c>
      <c r="P380" t="str">
        <v xml:space="preserve">0 | </v>
      </c>
      <c r="Q380" t="str">
        <v xml:space="preserve">0 | </v>
      </c>
      <c r="R380" t="str">
        <v xml:space="preserve">0 | </v>
      </c>
      <c r="S380" t="str">
        <v xml:space="preserve">0 | </v>
      </c>
      <c r="T380" t="str">
        <v xml:space="preserve">0 | </v>
      </c>
      <c r="U380" t="str">
        <v xml:space="preserve">0 | </v>
      </c>
      <c r="V380" t="str">
        <v xml:space="preserve">0 | </v>
      </c>
      <c r="W380" t="str">
        <v xml:space="preserve">0 | </v>
      </c>
      <c r="X380" t="str">
        <v xml:space="preserve">0 | </v>
      </c>
      <c r="Y380" t="str">
        <v xml:space="preserve">0 | </v>
      </c>
      <c r="Z380" t="str">
        <v xml:space="preserve">0 | </v>
      </c>
      <c r="AA380" t="str">
        <v xml:space="preserve">0 | </v>
      </c>
      <c r="AB380" t="str">
        <v xml:space="preserve">0 | </v>
      </c>
      <c r="AC380" t="str">
        <v xml:space="preserve">0 | </v>
      </c>
      <c r="AD380" t="str">
        <v xml:space="preserve">0 | </v>
      </c>
      <c r="AE380" t="str">
        <v xml:space="preserve">0 | </v>
      </c>
      <c r="AF380" t="str">
        <v xml:space="preserve">0 | </v>
      </c>
      <c r="AG380" t="str">
        <v xml:space="preserve">0 | </v>
      </c>
      <c r="AH380" t="str">
        <v xml:space="preserve">0 | </v>
      </c>
      <c r="AI380" t="str">
        <v xml:space="preserve">0 | </v>
      </c>
      <c r="AJ380" t="str">
        <v xml:space="preserve">0 | </v>
      </c>
      <c r="AK380" t="str">
        <v xml:space="preserve">0 | </v>
      </c>
      <c r="AL380" t="str">
        <v xml:space="preserve">0 | </v>
      </c>
      <c r="AM380" t="str">
        <v xml:space="preserve">0 | </v>
      </c>
      <c r="AN380" t="str">
        <v xml:space="preserve">0 | </v>
      </c>
      <c r="AO380" t="str">
        <v xml:space="preserve">0 | </v>
      </c>
      <c r="AP380" t="str">
        <v xml:space="preserve">0 | </v>
      </c>
      <c r="AQ380" t="str">
        <v xml:space="preserve">0 | </v>
      </c>
      <c r="AR380" t="str">
        <v xml:space="preserve">0 | </v>
      </c>
      <c r="AS380" t="str">
        <v xml:space="preserve">0 | </v>
      </c>
      <c r="AT380" t="str">
        <v xml:space="preserve">0 | </v>
      </c>
      <c r="AU380" t="str">
        <v xml:space="preserve">0 | </v>
      </c>
      <c r="AV380" t="str">
        <v xml:space="preserve">0 | </v>
      </c>
      <c r="AW380" t="str">
        <v xml:space="preserve">0 | </v>
      </c>
      <c r="AX380" t="str">
        <v xml:space="preserve">0 | </v>
      </c>
      <c r="AY380" t="str">
        <v xml:space="preserve">0 | </v>
      </c>
      <c r="AZ380" t="str">
        <v xml:space="preserve">0 | </v>
      </c>
      <c r="BA380" t="str">
        <v xml:space="preserve">0 | </v>
      </c>
      <c r="BB380" t="str">
        <v xml:space="preserve">0 | </v>
      </c>
      <c r="BC380" t="str">
        <v xml:space="preserve">0 | </v>
      </c>
      <c r="BD380" t="str">
        <v xml:space="preserve">0 | </v>
      </c>
      <c r="BE380" t="str">
        <v xml:space="preserve">0 | </v>
      </c>
      <c r="BF380" t="str">
        <v xml:space="preserve">0 | </v>
      </c>
      <c r="BG380" t="str">
        <v xml:space="preserve">0 | </v>
      </c>
      <c r="BH380" t="str">
        <v xml:space="preserve">0 | </v>
      </c>
      <c r="BI380" t="str">
        <v xml:space="preserve">0 | </v>
      </c>
      <c r="BJ380" t="str">
        <v xml:space="preserve">0 | </v>
      </c>
      <c r="BK380" t="str">
        <v xml:space="preserve">0 | </v>
      </c>
      <c r="BL380" t="str">
        <v xml:space="preserve">0 | </v>
      </c>
      <c r="BM380" t="str">
        <v xml:space="preserve">0 | </v>
      </c>
      <c r="BN380" t="str">
        <v xml:space="preserve">0 | </v>
      </c>
      <c r="BO380" t="str">
        <v xml:space="preserve">0 | </v>
      </c>
      <c r="BP380" t="str">
        <v xml:space="preserve">0 | </v>
      </c>
      <c r="BQ380" t="str">
        <v xml:space="preserve">0 | </v>
      </c>
      <c r="BR380" t="str">
        <v xml:space="preserve">0 | </v>
      </c>
      <c r="BS380" t="str">
        <v xml:space="preserve">0 | </v>
      </c>
      <c r="BT380" t="str">
        <v xml:space="preserve">0 | </v>
      </c>
      <c r="BU380" t="str">
        <v xml:space="preserve">0 | </v>
      </c>
      <c r="BV380" t="str">
        <v xml:space="preserve">0 | </v>
      </c>
      <c r="BW380" t="str">
        <v xml:space="preserve">0 | </v>
      </c>
      <c r="BX380" t="str">
        <v xml:space="preserve">0 | </v>
      </c>
      <c r="BY380" t="str">
        <v xml:space="preserve">0 | </v>
      </c>
      <c r="BZ380" t="str">
        <v xml:space="preserve">0 | </v>
      </c>
      <c r="CA380" t="str">
        <v xml:space="preserve">0 | </v>
      </c>
      <c r="CB380" t="str">
        <v xml:space="preserve">0 | </v>
      </c>
      <c r="CC380" t="str">
        <v xml:space="preserve">0 | </v>
      </c>
      <c r="CD380" t="str">
        <v xml:space="preserve">0 | </v>
      </c>
      <c r="CE380" t="str">
        <v xml:space="preserve">0 | </v>
      </c>
      <c r="CF380" t="str">
        <v xml:space="preserve">0 | </v>
      </c>
      <c r="CG380" t="str">
        <v xml:space="preserve">0 | </v>
      </c>
      <c r="CH380" t="str">
        <v xml:space="preserve">0 | </v>
      </c>
      <c r="CI380" t="str">
        <v xml:space="preserve">0 | </v>
      </c>
      <c r="CJ380" t="str">
        <v xml:space="preserve">0 | </v>
      </c>
      <c r="CK380" t="str">
        <v xml:space="preserve">0 | </v>
      </c>
      <c r="CL380" t="str">
        <v xml:space="preserve">0 | </v>
      </c>
      <c r="CM380" t="str">
        <v xml:space="preserve">0 | </v>
      </c>
      <c r="CN380" t="str">
        <v xml:space="preserve">0 | </v>
      </c>
      <c r="CO380" t="str">
        <v xml:space="preserve">0 | </v>
      </c>
      <c r="CP380" t="str">
        <v xml:space="preserve">0 | </v>
      </c>
      <c r="CQ380" t="str">
        <v xml:space="preserve">0 | </v>
      </c>
      <c r="CR380" t="str">
        <v xml:space="preserve">0 | </v>
      </c>
      <c r="CS380" t="str">
        <v xml:space="preserve">0 | </v>
      </c>
      <c r="CT380" t="str">
        <v xml:space="preserve">0 | </v>
      </c>
      <c r="CU380" t="str">
        <v xml:space="preserve">0 | </v>
      </c>
      <c r="CV380" t="str">
        <v xml:space="preserve">0 | </v>
      </c>
      <c r="CW380" t="str">
        <v xml:space="preserve">0 | </v>
      </c>
      <c r="CX380" t="str">
        <v xml:space="preserve">0 | </v>
      </c>
      <c r="DQ380" cm="1">
        <f t="array" ref="DQ380:HM380">TRANSPOSE(_xlfn._xlws.SORT(_xlfn._xlws.FILTER(initialConditions[initial_conditions_level],initialConditions[experiment_ID]=A380)))</f>
        <v>0</v>
      </c>
      <c r="DR380">
        <v>0</v>
      </c>
      <c r="DS380">
        <v>0</v>
      </c>
      <c r="DT380">
        <v>0</v>
      </c>
      <c r="DU380">
        <v>0</v>
      </c>
      <c r="DV380">
        <v>0</v>
      </c>
      <c r="DW380">
        <v>0</v>
      </c>
      <c r="DX380">
        <v>0</v>
      </c>
      <c r="DY380">
        <v>0</v>
      </c>
      <c r="DZ380">
        <v>0</v>
      </c>
      <c r="EA380">
        <v>0</v>
      </c>
      <c r="EB380">
        <v>0</v>
      </c>
      <c r="EC380">
        <v>0</v>
      </c>
      <c r="ED380">
        <v>0</v>
      </c>
      <c r="EE380">
        <v>0</v>
      </c>
      <c r="EF380">
        <v>0</v>
      </c>
      <c r="EG380">
        <v>0</v>
      </c>
      <c r="EH380">
        <v>0</v>
      </c>
      <c r="EI380">
        <v>0</v>
      </c>
      <c r="EJ380">
        <v>0</v>
      </c>
      <c r="EK380">
        <v>0</v>
      </c>
      <c r="EL380">
        <v>0</v>
      </c>
      <c r="EM380">
        <v>0</v>
      </c>
      <c r="EN380">
        <v>0</v>
      </c>
      <c r="EO380">
        <v>0</v>
      </c>
      <c r="EP380">
        <v>0</v>
      </c>
      <c r="EQ380">
        <v>0</v>
      </c>
      <c r="ER380">
        <v>0</v>
      </c>
      <c r="ES380">
        <v>0</v>
      </c>
      <c r="ET380">
        <v>0</v>
      </c>
      <c r="EU380">
        <v>0</v>
      </c>
      <c r="EV380">
        <v>0</v>
      </c>
      <c r="EW380">
        <v>0</v>
      </c>
      <c r="EX380">
        <v>0</v>
      </c>
      <c r="EY380">
        <v>0</v>
      </c>
      <c r="EZ380">
        <v>0</v>
      </c>
      <c r="FA380">
        <v>0</v>
      </c>
      <c r="FB380">
        <v>0</v>
      </c>
      <c r="FC380">
        <v>0</v>
      </c>
      <c r="FD380">
        <v>0</v>
      </c>
      <c r="FE380">
        <v>0</v>
      </c>
      <c r="FF380">
        <v>0</v>
      </c>
      <c r="FG380">
        <v>0</v>
      </c>
      <c r="FH380">
        <v>0</v>
      </c>
      <c r="FI380">
        <v>0</v>
      </c>
      <c r="FJ380">
        <v>0</v>
      </c>
      <c r="FK380">
        <v>0</v>
      </c>
      <c r="FL380">
        <v>0</v>
      </c>
      <c r="FM380">
        <v>0</v>
      </c>
      <c r="FN380">
        <v>0</v>
      </c>
      <c r="FO380">
        <v>0</v>
      </c>
      <c r="FP380">
        <v>0</v>
      </c>
      <c r="FQ380">
        <v>0</v>
      </c>
      <c r="FR380">
        <v>0</v>
      </c>
      <c r="FS380">
        <v>0</v>
      </c>
      <c r="FT380">
        <v>0</v>
      </c>
      <c r="FU380">
        <v>0</v>
      </c>
      <c r="FV380">
        <v>0</v>
      </c>
      <c r="FW380">
        <v>0</v>
      </c>
      <c r="FX380">
        <v>0</v>
      </c>
      <c r="FY380">
        <v>0</v>
      </c>
      <c r="FZ380">
        <v>0</v>
      </c>
      <c r="GA380">
        <v>0</v>
      </c>
      <c r="GB380">
        <v>0</v>
      </c>
      <c r="GC380">
        <v>0</v>
      </c>
      <c r="GD380">
        <v>0</v>
      </c>
      <c r="GE380">
        <v>0</v>
      </c>
      <c r="GF380">
        <v>0</v>
      </c>
      <c r="GG380">
        <v>0</v>
      </c>
      <c r="GH380">
        <v>0</v>
      </c>
      <c r="GI380">
        <v>0</v>
      </c>
      <c r="GJ380">
        <v>0</v>
      </c>
      <c r="GK380">
        <v>0</v>
      </c>
      <c r="GL380">
        <v>0</v>
      </c>
      <c r="GM380">
        <v>0</v>
      </c>
      <c r="GN380">
        <v>0</v>
      </c>
      <c r="GO380">
        <v>0</v>
      </c>
      <c r="GP380">
        <v>0</v>
      </c>
      <c r="GQ380">
        <v>0</v>
      </c>
      <c r="GR380">
        <v>0</v>
      </c>
      <c r="GS380">
        <v>0</v>
      </c>
      <c r="GT380">
        <v>0</v>
      </c>
      <c r="GU380">
        <v>0</v>
      </c>
      <c r="GV380">
        <v>0</v>
      </c>
      <c r="GW380">
        <v>0</v>
      </c>
      <c r="GX380">
        <v>0</v>
      </c>
      <c r="GY380">
        <v>0</v>
      </c>
      <c r="GZ380">
        <v>0</v>
      </c>
      <c r="HA380">
        <v>0</v>
      </c>
      <c r="HB380">
        <v>0</v>
      </c>
      <c r="HC380">
        <v>0</v>
      </c>
      <c r="HD380">
        <v>0</v>
      </c>
      <c r="HE380">
        <v>0</v>
      </c>
      <c r="HF380">
        <v>0</v>
      </c>
      <c r="HG380">
        <v>0</v>
      </c>
      <c r="HH380">
        <v>0</v>
      </c>
      <c r="HI380">
        <v>0</v>
      </c>
      <c r="HJ380">
        <v>0</v>
      </c>
      <c r="HK380">
        <v>0</v>
      </c>
      <c r="HL380">
        <v>0</v>
      </c>
      <c r="HM380" t="str">
        <v/>
      </c>
    </row>
    <row r="381" spans="2:221" x14ac:dyDescent="0.35">
      <c r="B381" t="str" cm="1">
        <f t="array" ref="B381:CX381">TRANSPOSE(_xlfn._xlws.SORT(_xlfn._xlws.FILTER(initialConditions[initial_conditions_level]&amp;" | "&amp;initialConditions[initial_conditions_name],initialConditions[experiment_ID]=A381)))</f>
        <v xml:space="preserve"> | </v>
      </c>
      <c r="C381" t="str">
        <v xml:space="preserve">0 | </v>
      </c>
      <c r="D381" t="str">
        <v xml:space="preserve">0 | </v>
      </c>
      <c r="E381" t="str">
        <v xml:space="preserve">0 | </v>
      </c>
      <c r="F381" t="str">
        <v xml:space="preserve">0 | </v>
      </c>
      <c r="G381" t="str">
        <v xml:space="preserve">0 | </v>
      </c>
      <c r="H381" t="str">
        <v xml:space="preserve">0 | </v>
      </c>
      <c r="I381" t="str">
        <v xml:space="preserve">0 | </v>
      </c>
      <c r="J381" t="str">
        <v xml:space="preserve">0 | </v>
      </c>
      <c r="K381" t="str">
        <v xml:space="preserve">0 | </v>
      </c>
      <c r="L381" t="str">
        <v xml:space="preserve">0 | </v>
      </c>
      <c r="M381" t="str">
        <v xml:space="preserve">0 | </v>
      </c>
      <c r="N381" t="str">
        <v xml:space="preserve">0 | </v>
      </c>
      <c r="O381" t="str">
        <v xml:space="preserve">0 | </v>
      </c>
      <c r="P381" t="str">
        <v xml:space="preserve">0 | </v>
      </c>
      <c r="Q381" t="str">
        <v xml:space="preserve">0 | </v>
      </c>
      <c r="R381" t="str">
        <v xml:space="preserve">0 | </v>
      </c>
      <c r="S381" t="str">
        <v xml:space="preserve">0 | </v>
      </c>
      <c r="T381" t="str">
        <v xml:space="preserve">0 | </v>
      </c>
      <c r="U381" t="str">
        <v xml:space="preserve">0 | </v>
      </c>
      <c r="V381" t="str">
        <v xml:space="preserve">0 | </v>
      </c>
      <c r="W381" t="str">
        <v xml:space="preserve">0 | </v>
      </c>
      <c r="X381" t="str">
        <v xml:space="preserve">0 | </v>
      </c>
      <c r="Y381" t="str">
        <v xml:space="preserve">0 | </v>
      </c>
      <c r="Z381" t="str">
        <v xml:space="preserve">0 | </v>
      </c>
      <c r="AA381" t="str">
        <v xml:space="preserve">0 | </v>
      </c>
      <c r="AB381" t="str">
        <v xml:space="preserve">0 | </v>
      </c>
      <c r="AC381" t="str">
        <v xml:space="preserve">0 | </v>
      </c>
      <c r="AD381" t="str">
        <v xml:space="preserve">0 | </v>
      </c>
      <c r="AE381" t="str">
        <v xml:space="preserve">0 | </v>
      </c>
      <c r="AF381" t="str">
        <v xml:space="preserve">0 | </v>
      </c>
      <c r="AG381" t="str">
        <v xml:space="preserve">0 | </v>
      </c>
      <c r="AH381" t="str">
        <v xml:space="preserve">0 | </v>
      </c>
      <c r="AI381" t="str">
        <v xml:space="preserve">0 | </v>
      </c>
      <c r="AJ381" t="str">
        <v xml:space="preserve">0 | </v>
      </c>
      <c r="AK381" t="str">
        <v xml:space="preserve">0 | </v>
      </c>
      <c r="AL381" t="str">
        <v xml:space="preserve">0 | </v>
      </c>
      <c r="AM381" t="str">
        <v xml:space="preserve">0 | </v>
      </c>
      <c r="AN381" t="str">
        <v xml:space="preserve">0 | </v>
      </c>
      <c r="AO381" t="str">
        <v xml:space="preserve">0 | </v>
      </c>
      <c r="AP381" t="str">
        <v xml:space="preserve">0 | </v>
      </c>
      <c r="AQ381" t="str">
        <v xml:space="preserve">0 | </v>
      </c>
      <c r="AR381" t="str">
        <v xml:space="preserve">0 | </v>
      </c>
      <c r="AS381" t="str">
        <v xml:space="preserve">0 | </v>
      </c>
      <c r="AT381" t="str">
        <v xml:space="preserve">0 | </v>
      </c>
      <c r="AU381" t="str">
        <v xml:space="preserve">0 | </v>
      </c>
      <c r="AV381" t="str">
        <v xml:space="preserve">0 | </v>
      </c>
      <c r="AW381" t="str">
        <v xml:space="preserve">0 | </v>
      </c>
      <c r="AX381" t="str">
        <v xml:space="preserve">0 | </v>
      </c>
      <c r="AY381" t="str">
        <v xml:space="preserve">0 | </v>
      </c>
      <c r="AZ381" t="str">
        <v xml:space="preserve">0 | </v>
      </c>
      <c r="BA381" t="str">
        <v xml:space="preserve">0 | </v>
      </c>
      <c r="BB381" t="str">
        <v xml:space="preserve">0 | </v>
      </c>
      <c r="BC381" t="str">
        <v xml:space="preserve">0 | </v>
      </c>
      <c r="BD381" t="str">
        <v xml:space="preserve">0 | </v>
      </c>
      <c r="BE381" t="str">
        <v xml:space="preserve">0 | </v>
      </c>
      <c r="BF381" t="str">
        <v xml:space="preserve">0 | </v>
      </c>
      <c r="BG381" t="str">
        <v xml:space="preserve">0 | </v>
      </c>
      <c r="BH381" t="str">
        <v xml:space="preserve">0 | </v>
      </c>
      <c r="BI381" t="str">
        <v xml:space="preserve">0 | </v>
      </c>
      <c r="BJ381" t="str">
        <v xml:space="preserve">0 | </v>
      </c>
      <c r="BK381" t="str">
        <v xml:space="preserve">0 | </v>
      </c>
      <c r="BL381" t="str">
        <v xml:space="preserve">0 | </v>
      </c>
      <c r="BM381" t="str">
        <v xml:space="preserve">0 | </v>
      </c>
      <c r="BN381" t="str">
        <v xml:space="preserve">0 | </v>
      </c>
      <c r="BO381" t="str">
        <v xml:space="preserve">0 | </v>
      </c>
      <c r="BP381" t="str">
        <v xml:space="preserve">0 | </v>
      </c>
      <c r="BQ381" t="str">
        <v xml:space="preserve">0 | </v>
      </c>
      <c r="BR381" t="str">
        <v xml:space="preserve">0 | </v>
      </c>
      <c r="BS381" t="str">
        <v xml:space="preserve">0 | </v>
      </c>
      <c r="BT381" t="str">
        <v xml:space="preserve">0 | </v>
      </c>
      <c r="BU381" t="str">
        <v xml:space="preserve">0 | </v>
      </c>
      <c r="BV381" t="str">
        <v xml:space="preserve">0 | </v>
      </c>
      <c r="BW381" t="str">
        <v xml:space="preserve">0 | </v>
      </c>
      <c r="BX381" t="str">
        <v xml:space="preserve">0 | </v>
      </c>
      <c r="BY381" t="str">
        <v xml:space="preserve">0 | </v>
      </c>
      <c r="BZ381" t="str">
        <v xml:space="preserve">0 | </v>
      </c>
      <c r="CA381" t="str">
        <v xml:space="preserve">0 | </v>
      </c>
      <c r="CB381" t="str">
        <v xml:space="preserve">0 | </v>
      </c>
      <c r="CC381" t="str">
        <v xml:space="preserve">0 | </v>
      </c>
      <c r="CD381" t="str">
        <v xml:space="preserve">0 | </v>
      </c>
      <c r="CE381" t="str">
        <v xml:space="preserve">0 | </v>
      </c>
      <c r="CF381" t="str">
        <v xml:space="preserve">0 | </v>
      </c>
      <c r="CG381" t="str">
        <v xml:space="preserve">0 | </v>
      </c>
      <c r="CH381" t="str">
        <v xml:space="preserve">0 | </v>
      </c>
      <c r="CI381" t="str">
        <v xml:space="preserve">0 | </v>
      </c>
      <c r="CJ381" t="str">
        <v xml:space="preserve">0 | </v>
      </c>
      <c r="CK381" t="str">
        <v xml:space="preserve">0 | </v>
      </c>
      <c r="CL381" t="str">
        <v xml:space="preserve">0 | </v>
      </c>
      <c r="CM381" t="str">
        <v xml:space="preserve">0 | </v>
      </c>
      <c r="CN381" t="str">
        <v xml:space="preserve">0 | </v>
      </c>
      <c r="CO381" t="str">
        <v xml:space="preserve">0 | </v>
      </c>
      <c r="CP381" t="str">
        <v xml:space="preserve">0 | </v>
      </c>
      <c r="CQ381" t="str">
        <v xml:space="preserve">0 | </v>
      </c>
      <c r="CR381" t="str">
        <v xml:space="preserve">0 | </v>
      </c>
      <c r="CS381" t="str">
        <v xml:space="preserve">0 | </v>
      </c>
      <c r="CT381" t="str">
        <v xml:space="preserve">0 | </v>
      </c>
      <c r="CU381" t="str">
        <v xml:space="preserve">0 | </v>
      </c>
      <c r="CV381" t="str">
        <v xml:space="preserve">0 | </v>
      </c>
      <c r="CW381" t="str">
        <v xml:space="preserve">0 | </v>
      </c>
      <c r="CX381" t="str">
        <v xml:space="preserve">0 | </v>
      </c>
      <c r="DQ381" cm="1">
        <f t="array" ref="DQ381:HM381">TRANSPOSE(_xlfn._xlws.SORT(_xlfn._xlws.FILTER(initialConditions[initial_conditions_level],initialConditions[experiment_ID]=A381)))</f>
        <v>0</v>
      </c>
      <c r="DR381">
        <v>0</v>
      </c>
      <c r="DS381">
        <v>0</v>
      </c>
      <c r="DT381">
        <v>0</v>
      </c>
      <c r="DU381">
        <v>0</v>
      </c>
      <c r="DV381">
        <v>0</v>
      </c>
      <c r="DW381">
        <v>0</v>
      </c>
      <c r="DX381">
        <v>0</v>
      </c>
      <c r="DY381">
        <v>0</v>
      </c>
      <c r="DZ381">
        <v>0</v>
      </c>
      <c r="EA381">
        <v>0</v>
      </c>
      <c r="EB381">
        <v>0</v>
      </c>
      <c r="EC381">
        <v>0</v>
      </c>
      <c r="ED381">
        <v>0</v>
      </c>
      <c r="EE381">
        <v>0</v>
      </c>
      <c r="EF381">
        <v>0</v>
      </c>
      <c r="EG381">
        <v>0</v>
      </c>
      <c r="EH381">
        <v>0</v>
      </c>
      <c r="EI381">
        <v>0</v>
      </c>
      <c r="EJ381">
        <v>0</v>
      </c>
      <c r="EK381">
        <v>0</v>
      </c>
      <c r="EL381">
        <v>0</v>
      </c>
      <c r="EM381">
        <v>0</v>
      </c>
      <c r="EN381">
        <v>0</v>
      </c>
      <c r="EO381">
        <v>0</v>
      </c>
      <c r="EP381">
        <v>0</v>
      </c>
      <c r="EQ381">
        <v>0</v>
      </c>
      <c r="ER381">
        <v>0</v>
      </c>
      <c r="ES381">
        <v>0</v>
      </c>
      <c r="ET381">
        <v>0</v>
      </c>
      <c r="EU381">
        <v>0</v>
      </c>
      <c r="EV381">
        <v>0</v>
      </c>
      <c r="EW381">
        <v>0</v>
      </c>
      <c r="EX381">
        <v>0</v>
      </c>
      <c r="EY381">
        <v>0</v>
      </c>
      <c r="EZ381">
        <v>0</v>
      </c>
      <c r="FA381">
        <v>0</v>
      </c>
      <c r="FB381">
        <v>0</v>
      </c>
      <c r="FC381">
        <v>0</v>
      </c>
      <c r="FD381">
        <v>0</v>
      </c>
      <c r="FE381">
        <v>0</v>
      </c>
      <c r="FF381">
        <v>0</v>
      </c>
      <c r="FG381">
        <v>0</v>
      </c>
      <c r="FH381">
        <v>0</v>
      </c>
      <c r="FI381">
        <v>0</v>
      </c>
      <c r="FJ381">
        <v>0</v>
      </c>
      <c r="FK381">
        <v>0</v>
      </c>
      <c r="FL381">
        <v>0</v>
      </c>
      <c r="FM381">
        <v>0</v>
      </c>
      <c r="FN381">
        <v>0</v>
      </c>
      <c r="FO381">
        <v>0</v>
      </c>
      <c r="FP381">
        <v>0</v>
      </c>
      <c r="FQ381">
        <v>0</v>
      </c>
      <c r="FR381">
        <v>0</v>
      </c>
      <c r="FS381">
        <v>0</v>
      </c>
      <c r="FT381">
        <v>0</v>
      </c>
      <c r="FU381">
        <v>0</v>
      </c>
      <c r="FV381">
        <v>0</v>
      </c>
      <c r="FW381">
        <v>0</v>
      </c>
      <c r="FX381">
        <v>0</v>
      </c>
      <c r="FY381">
        <v>0</v>
      </c>
      <c r="FZ381">
        <v>0</v>
      </c>
      <c r="GA381">
        <v>0</v>
      </c>
      <c r="GB381">
        <v>0</v>
      </c>
      <c r="GC381">
        <v>0</v>
      </c>
      <c r="GD381">
        <v>0</v>
      </c>
      <c r="GE381">
        <v>0</v>
      </c>
      <c r="GF381">
        <v>0</v>
      </c>
      <c r="GG381">
        <v>0</v>
      </c>
      <c r="GH381">
        <v>0</v>
      </c>
      <c r="GI381">
        <v>0</v>
      </c>
      <c r="GJ381">
        <v>0</v>
      </c>
      <c r="GK381">
        <v>0</v>
      </c>
      <c r="GL381">
        <v>0</v>
      </c>
      <c r="GM381">
        <v>0</v>
      </c>
      <c r="GN381">
        <v>0</v>
      </c>
      <c r="GO381">
        <v>0</v>
      </c>
      <c r="GP381">
        <v>0</v>
      </c>
      <c r="GQ381">
        <v>0</v>
      </c>
      <c r="GR381">
        <v>0</v>
      </c>
      <c r="GS381">
        <v>0</v>
      </c>
      <c r="GT381">
        <v>0</v>
      </c>
      <c r="GU381">
        <v>0</v>
      </c>
      <c r="GV381">
        <v>0</v>
      </c>
      <c r="GW381">
        <v>0</v>
      </c>
      <c r="GX381">
        <v>0</v>
      </c>
      <c r="GY381">
        <v>0</v>
      </c>
      <c r="GZ381">
        <v>0</v>
      </c>
      <c r="HA381">
        <v>0</v>
      </c>
      <c r="HB381">
        <v>0</v>
      </c>
      <c r="HC381">
        <v>0</v>
      </c>
      <c r="HD381">
        <v>0</v>
      </c>
      <c r="HE381">
        <v>0</v>
      </c>
      <c r="HF381">
        <v>0</v>
      </c>
      <c r="HG381">
        <v>0</v>
      </c>
      <c r="HH381">
        <v>0</v>
      </c>
      <c r="HI381">
        <v>0</v>
      </c>
      <c r="HJ381">
        <v>0</v>
      </c>
      <c r="HK381">
        <v>0</v>
      </c>
      <c r="HL381">
        <v>0</v>
      </c>
      <c r="HM381" t="str">
        <v/>
      </c>
    </row>
    <row r="382" spans="2:221" x14ac:dyDescent="0.35">
      <c r="B382" t="str" cm="1">
        <f t="array" ref="B382:CX382">TRANSPOSE(_xlfn._xlws.SORT(_xlfn._xlws.FILTER(initialConditions[initial_conditions_level]&amp;" | "&amp;initialConditions[initial_conditions_name],initialConditions[experiment_ID]=A382)))</f>
        <v xml:space="preserve"> | </v>
      </c>
      <c r="C382" t="str">
        <v xml:space="preserve">0 | </v>
      </c>
      <c r="D382" t="str">
        <v xml:space="preserve">0 | </v>
      </c>
      <c r="E382" t="str">
        <v xml:space="preserve">0 | </v>
      </c>
      <c r="F382" t="str">
        <v xml:space="preserve">0 | </v>
      </c>
      <c r="G382" t="str">
        <v xml:space="preserve">0 | </v>
      </c>
      <c r="H382" t="str">
        <v xml:space="preserve">0 | </v>
      </c>
      <c r="I382" t="str">
        <v xml:space="preserve">0 | </v>
      </c>
      <c r="J382" t="str">
        <v xml:space="preserve">0 | </v>
      </c>
      <c r="K382" t="str">
        <v xml:space="preserve">0 | </v>
      </c>
      <c r="L382" t="str">
        <v xml:space="preserve">0 | </v>
      </c>
      <c r="M382" t="str">
        <v xml:space="preserve">0 | </v>
      </c>
      <c r="N382" t="str">
        <v xml:space="preserve">0 | </v>
      </c>
      <c r="O382" t="str">
        <v xml:space="preserve">0 | </v>
      </c>
      <c r="P382" t="str">
        <v xml:space="preserve">0 | </v>
      </c>
      <c r="Q382" t="str">
        <v xml:space="preserve">0 | </v>
      </c>
      <c r="R382" t="str">
        <v xml:space="preserve">0 | </v>
      </c>
      <c r="S382" t="str">
        <v xml:space="preserve">0 | </v>
      </c>
      <c r="T382" t="str">
        <v xml:space="preserve">0 | </v>
      </c>
      <c r="U382" t="str">
        <v xml:space="preserve">0 | </v>
      </c>
      <c r="V382" t="str">
        <v xml:space="preserve">0 | </v>
      </c>
      <c r="W382" t="str">
        <v xml:space="preserve">0 | </v>
      </c>
      <c r="X382" t="str">
        <v xml:space="preserve">0 | </v>
      </c>
      <c r="Y382" t="str">
        <v xml:space="preserve">0 | </v>
      </c>
      <c r="Z382" t="str">
        <v xml:space="preserve">0 | </v>
      </c>
      <c r="AA382" t="str">
        <v xml:space="preserve">0 | </v>
      </c>
      <c r="AB382" t="str">
        <v xml:space="preserve">0 | </v>
      </c>
      <c r="AC382" t="str">
        <v xml:space="preserve">0 | </v>
      </c>
      <c r="AD382" t="str">
        <v xml:space="preserve">0 | </v>
      </c>
      <c r="AE382" t="str">
        <v xml:space="preserve">0 | </v>
      </c>
      <c r="AF382" t="str">
        <v xml:space="preserve">0 | </v>
      </c>
      <c r="AG382" t="str">
        <v xml:space="preserve">0 | </v>
      </c>
      <c r="AH382" t="str">
        <v xml:space="preserve">0 | </v>
      </c>
      <c r="AI382" t="str">
        <v xml:space="preserve">0 | </v>
      </c>
      <c r="AJ382" t="str">
        <v xml:space="preserve">0 | </v>
      </c>
      <c r="AK382" t="str">
        <v xml:space="preserve">0 | </v>
      </c>
      <c r="AL382" t="str">
        <v xml:space="preserve">0 | </v>
      </c>
      <c r="AM382" t="str">
        <v xml:space="preserve">0 | </v>
      </c>
      <c r="AN382" t="str">
        <v xml:space="preserve">0 | </v>
      </c>
      <c r="AO382" t="str">
        <v xml:space="preserve">0 | </v>
      </c>
      <c r="AP382" t="str">
        <v xml:space="preserve">0 | </v>
      </c>
      <c r="AQ382" t="str">
        <v xml:space="preserve">0 | </v>
      </c>
      <c r="AR382" t="str">
        <v xml:space="preserve">0 | </v>
      </c>
      <c r="AS382" t="str">
        <v xml:space="preserve">0 | </v>
      </c>
      <c r="AT382" t="str">
        <v xml:space="preserve">0 | </v>
      </c>
      <c r="AU382" t="str">
        <v xml:space="preserve">0 | </v>
      </c>
      <c r="AV382" t="str">
        <v xml:space="preserve">0 | </v>
      </c>
      <c r="AW382" t="str">
        <v xml:space="preserve">0 | </v>
      </c>
      <c r="AX382" t="str">
        <v xml:space="preserve">0 | </v>
      </c>
      <c r="AY382" t="str">
        <v xml:space="preserve">0 | </v>
      </c>
      <c r="AZ382" t="str">
        <v xml:space="preserve">0 | </v>
      </c>
      <c r="BA382" t="str">
        <v xml:space="preserve">0 | </v>
      </c>
      <c r="BB382" t="str">
        <v xml:space="preserve">0 | </v>
      </c>
      <c r="BC382" t="str">
        <v xml:space="preserve">0 | </v>
      </c>
      <c r="BD382" t="str">
        <v xml:space="preserve">0 | </v>
      </c>
      <c r="BE382" t="str">
        <v xml:space="preserve">0 | </v>
      </c>
      <c r="BF382" t="str">
        <v xml:space="preserve">0 | </v>
      </c>
      <c r="BG382" t="str">
        <v xml:space="preserve">0 | </v>
      </c>
      <c r="BH382" t="str">
        <v xml:space="preserve">0 | </v>
      </c>
      <c r="BI382" t="str">
        <v xml:space="preserve">0 | </v>
      </c>
      <c r="BJ382" t="str">
        <v xml:space="preserve">0 | </v>
      </c>
      <c r="BK382" t="str">
        <v xml:space="preserve">0 | </v>
      </c>
      <c r="BL382" t="str">
        <v xml:space="preserve">0 | </v>
      </c>
      <c r="BM382" t="str">
        <v xml:space="preserve">0 | </v>
      </c>
      <c r="BN382" t="str">
        <v xml:space="preserve">0 | </v>
      </c>
      <c r="BO382" t="str">
        <v xml:space="preserve">0 | </v>
      </c>
      <c r="BP382" t="str">
        <v xml:space="preserve">0 | </v>
      </c>
      <c r="BQ382" t="str">
        <v xml:space="preserve">0 | </v>
      </c>
      <c r="BR382" t="str">
        <v xml:space="preserve">0 | </v>
      </c>
      <c r="BS382" t="str">
        <v xml:space="preserve">0 | </v>
      </c>
      <c r="BT382" t="str">
        <v xml:space="preserve">0 | </v>
      </c>
      <c r="BU382" t="str">
        <v xml:space="preserve">0 | </v>
      </c>
      <c r="BV382" t="str">
        <v xml:space="preserve">0 | </v>
      </c>
      <c r="BW382" t="str">
        <v xml:space="preserve">0 | </v>
      </c>
      <c r="BX382" t="str">
        <v xml:space="preserve">0 | </v>
      </c>
      <c r="BY382" t="str">
        <v xml:space="preserve">0 | </v>
      </c>
      <c r="BZ382" t="str">
        <v xml:space="preserve">0 | </v>
      </c>
      <c r="CA382" t="str">
        <v xml:space="preserve">0 | </v>
      </c>
      <c r="CB382" t="str">
        <v xml:space="preserve">0 | </v>
      </c>
      <c r="CC382" t="str">
        <v xml:space="preserve">0 | </v>
      </c>
      <c r="CD382" t="str">
        <v xml:space="preserve">0 | </v>
      </c>
      <c r="CE382" t="str">
        <v xml:space="preserve">0 | </v>
      </c>
      <c r="CF382" t="str">
        <v xml:space="preserve">0 | </v>
      </c>
      <c r="CG382" t="str">
        <v xml:space="preserve">0 | </v>
      </c>
      <c r="CH382" t="str">
        <v xml:space="preserve">0 | </v>
      </c>
      <c r="CI382" t="str">
        <v xml:space="preserve">0 | </v>
      </c>
      <c r="CJ382" t="str">
        <v xml:space="preserve">0 | </v>
      </c>
      <c r="CK382" t="str">
        <v xml:space="preserve">0 | </v>
      </c>
      <c r="CL382" t="str">
        <v xml:space="preserve">0 | </v>
      </c>
      <c r="CM382" t="str">
        <v xml:space="preserve">0 | </v>
      </c>
      <c r="CN382" t="str">
        <v xml:space="preserve">0 | </v>
      </c>
      <c r="CO382" t="str">
        <v xml:space="preserve">0 | </v>
      </c>
      <c r="CP382" t="str">
        <v xml:space="preserve">0 | </v>
      </c>
      <c r="CQ382" t="str">
        <v xml:space="preserve">0 | </v>
      </c>
      <c r="CR382" t="str">
        <v xml:space="preserve">0 | </v>
      </c>
      <c r="CS382" t="str">
        <v xml:space="preserve">0 | </v>
      </c>
      <c r="CT382" t="str">
        <v xml:space="preserve">0 | </v>
      </c>
      <c r="CU382" t="str">
        <v xml:space="preserve">0 | </v>
      </c>
      <c r="CV382" t="str">
        <v xml:space="preserve">0 | </v>
      </c>
      <c r="CW382" t="str">
        <v xml:space="preserve">0 | </v>
      </c>
      <c r="CX382" t="str">
        <v xml:space="preserve">0 | </v>
      </c>
      <c r="DQ382" cm="1">
        <f t="array" ref="DQ382:HM382">TRANSPOSE(_xlfn._xlws.SORT(_xlfn._xlws.FILTER(initialConditions[initial_conditions_level],initialConditions[experiment_ID]=A382)))</f>
        <v>0</v>
      </c>
      <c r="DR382">
        <v>0</v>
      </c>
      <c r="DS382">
        <v>0</v>
      </c>
      <c r="DT382">
        <v>0</v>
      </c>
      <c r="DU382">
        <v>0</v>
      </c>
      <c r="DV382">
        <v>0</v>
      </c>
      <c r="DW382">
        <v>0</v>
      </c>
      <c r="DX382">
        <v>0</v>
      </c>
      <c r="DY382">
        <v>0</v>
      </c>
      <c r="DZ382">
        <v>0</v>
      </c>
      <c r="EA382">
        <v>0</v>
      </c>
      <c r="EB382">
        <v>0</v>
      </c>
      <c r="EC382">
        <v>0</v>
      </c>
      <c r="ED382">
        <v>0</v>
      </c>
      <c r="EE382">
        <v>0</v>
      </c>
      <c r="EF382">
        <v>0</v>
      </c>
      <c r="EG382">
        <v>0</v>
      </c>
      <c r="EH382">
        <v>0</v>
      </c>
      <c r="EI382">
        <v>0</v>
      </c>
      <c r="EJ382">
        <v>0</v>
      </c>
      <c r="EK382">
        <v>0</v>
      </c>
      <c r="EL382">
        <v>0</v>
      </c>
      <c r="EM382">
        <v>0</v>
      </c>
      <c r="EN382">
        <v>0</v>
      </c>
      <c r="EO382">
        <v>0</v>
      </c>
      <c r="EP382">
        <v>0</v>
      </c>
      <c r="EQ382">
        <v>0</v>
      </c>
      <c r="ER382">
        <v>0</v>
      </c>
      <c r="ES382">
        <v>0</v>
      </c>
      <c r="ET382">
        <v>0</v>
      </c>
      <c r="EU382">
        <v>0</v>
      </c>
      <c r="EV382">
        <v>0</v>
      </c>
      <c r="EW382">
        <v>0</v>
      </c>
      <c r="EX382">
        <v>0</v>
      </c>
      <c r="EY382">
        <v>0</v>
      </c>
      <c r="EZ382">
        <v>0</v>
      </c>
      <c r="FA382">
        <v>0</v>
      </c>
      <c r="FB382">
        <v>0</v>
      </c>
      <c r="FC382">
        <v>0</v>
      </c>
      <c r="FD382">
        <v>0</v>
      </c>
      <c r="FE382">
        <v>0</v>
      </c>
      <c r="FF382">
        <v>0</v>
      </c>
      <c r="FG382">
        <v>0</v>
      </c>
      <c r="FH382">
        <v>0</v>
      </c>
      <c r="FI382">
        <v>0</v>
      </c>
      <c r="FJ382">
        <v>0</v>
      </c>
      <c r="FK382">
        <v>0</v>
      </c>
      <c r="FL382">
        <v>0</v>
      </c>
      <c r="FM382">
        <v>0</v>
      </c>
      <c r="FN382">
        <v>0</v>
      </c>
      <c r="FO382">
        <v>0</v>
      </c>
      <c r="FP382">
        <v>0</v>
      </c>
      <c r="FQ382">
        <v>0</v>
      </c>
      <c r="FR382">
        <v>0</v>
      </c>
      <c r="FS382">
        <v>0</v>
      </c>
      <c r="FT382">
        <v>0</v>
      </c>
      <c r="FU382">
        <v>0</v>
      </c>
      <c r="FV382">
        <v>0</v>
      </c>
      <c r="FW382">
        <v>0</v>
      </c>
      <c r="FX382">
        <v>0</v>
      </c>
      <c r="FY382">
        <v>0</v>
      </c>
      <c r="FZ382">
        <v>0</v>
      </c>
      <c r="GA382">
        <v>0</v>
      </c>
      <c r="GB382">
        <v>0</v>
      </c>
      <c r="GC382">
        <v>0</v>
      </c>
      <c r="GD382">
        <v>0</v>
      </c>
      <c r="GE382">
        <v>0</v>
      </c>
      <c r="GF382">
        <v>0</v>
      </c>
      <c r="GG382">
        <v>0</v>
      </c>
      <c r="GH382">
        <v>0</v>
      </c>
      <c r="GI382">
        <v>0</v>
      </c>
      <c r="GJ382">
        <v>0</v>
      </c>
      <c r="GK382">
        <v>0</v>
      </c>
      <c r="GL382">
        <v>0</v>
      </c>
      <c r="GM382">
        <v>0</v>
      </c>
      <c r="GN382">
        <v>0</v>
      </c>
      <c r="GO382">
        <v>0</v>
      </c>
      <c r="GP382">
        <v>0</v>
      </c>
      <c r="GQ382">
        <v>0</v>
      </c>
      <c r="GR382">
        <v>0</v>
      </c>
      <c r="GS382">
        <v>0</v>
      </c>
      <c r="GT382">
        <v>0</v>
      </c>
      <c r="GU382">
        <v>0</v>
      </c>
      <c r="GV382">
        <v>0</v>
      </c>
      <c r="GW382">
        <v>0</v>
      </c>
      <c r="GX382">
        <v>0</v>
      </c>
      <c r="GY382">
        <v>0</v>
      </c>
      <c r="GZ382">
        <v>0</v>
      </c>
      <c r="HA382">
        <v>0</v>
      </c>
      <c r="HB382">
        <v>0</v>
      </c>
      <c r="HC382">
        <v>0</v>
      </c>
      <c r="HD382">
        <v>0</v>
      </c>
      <c r="HE382">
        <v>0</v>
      </c>
      <c r="HF382">
        <v>0</v>
      </c>
      <c r="HG382">
        <v>0</v>
      </c>
      <c r="HH382">
        <v>0</v>
      </c>
      <c r="HI382">
        <v>0</v>
      </c>
      <c r="HJ382">
        <v>0</v>
      </c>
      <c r="HK382">
        <v>0</v>
      </c>
      <c r="HL382">
        <v>0</v>
      </c>
      <c r="HM382" t="str">
        <v/>
      </c>
    </row>
    <row r="383" spans="2:221" x14ac:dyDescent="0.35">
      <c r="B383" t="str" cm="1">
        <f t="array" ref="B383:CX383">TRANSPOSE(_xlfn._xlws.SORT(_xlfn._xlws.FILTER(initialConditions[initial_conditions_level]&amp;" | "&amp;initialConditions[initial_conditions_name],initialConditions[experiment_ID]=A383)))</f>
        <v xml:space="preserve"> | </v>
      </c>
      <c r="C383" t="str">
        <v xml:space="preserve">0 | </v>
      </c>
      <c r="D383" t="str">
        <v xml:space="preserve">0 | </v>
      </c>
      <c r="E383" t="str">
        <v xml:space="preserve">0 | </v>
      </c>
      <c r="F383" t="str">
        <v xml:space="preserve">0 | </v>
      </c>
      <c r="G383" t="str">
        <v xml:space="preserve">0 | </v>
      </c>
      <c r="H383" t="str">
        <v xml:space="preserve">0 | </v>
      </c>
      <c r="I383" t="str">
        <v xml:space="preserve">0 | </v>
      </c>
      <c r="J383" t="str">
        <v xml:space="preserve">0 | </v>
      </c>
      <c r="K383" t="str">
        <v xml:space="preserve">0 | </v>
      </c>
      <c r="L383" t="str">
        <v xml:space="preserve">0 | </v>
      </c>
      <c r="M383" t="str">
        <v xml:space="preserve">0 | </v>
      </c>
      <c r="N383" t="str">
        <v xml:space="preserve">0 | </v>
      </c>
      <c r="O383" t="str">
        <v xml:space="preserve">0 | </v>
      </c>
      <c r="P383" t="str">
        <v xml:space="preserve">0 | </v>
      </c>
      <c r="Q383" t="str">
        <v xml:space="preserve">0 | </v>
      </c>
      <c r="R383" t="str">
        <v xml:space="preserve">0 | </v>
      </c>
      <c r="S383" t="str">
        <v xml:space="preserve">0 | </v>
      </c>
      <c r="T383" t="str">
        <v xml:space="preserve">0 | </v>
      </c>
      <c r="U383" t="str">
        <v xml:space="preserve">0 | </v>
      </c>
      <c r="V383" t="str">
        <v xml:space="preserve">0 | </v>
      </c>
      <c r="W383" t="str">
        <v xml:space="preserve">0 | </v>
      </c>
      <c r="X383" t="str">
        <v xml:space="preserve">0 | </v>
      </c>
      <c r="Y383" t="str">
        <v xml:space="preserve">0 | </v>
      </c>
      <c r="Z383" t="str">
        <v xml:space="preserve">0 | </v>
      </c>
      <c r="AA383" t="str">
        <v xml:space="preserve">0 | </v>
      </c>
      <c r="AB383" t="str">
        <v xml:space="preserve">0 | </v>
      </c>
      <c r="AC383" t="str">
        <v xml:space="preserve">0 | </v>
      </c>
      <c r="AD383" t="str">
        <v xml:space="preserve">0 | </v>
      </c>
      <c r="AE383" t="str">
        <v xml:space="preserve">0 | </v>
      </c>
      <c r="AF383" t="str">
        <v xml:space="preserve">0 | </v>
      </c>
      <c r="AG383" t="str">
        <v xml:space="preserve">0 | </v>
      </c>
      <c r="AH383" t="str">
        <v xml:space="preserve">0 | </v>
      </c>
      <c r="AI383" t="str">
        <v xml:space="preserve">0 | </v>
      </c>
      <c r="AJ383" t="str">
        <v xml:space="preserve">0 | </v>
      </c>
      <c r="AK383" t="str">
        <v xml:space="preserve">0 | </v>
      </c>
      <c r="AL383" t="str">
        <v xml:space="preserve">0 | </v>
      </c>
      <c r="AM383" t="str">
        <v xml:space="preserve">0 | </v>
      </c>
      <c r="AN383" t="str">
        <v xml:space="preserve">0 | </v>
      </c>
      <c r="AO383" t="str">
        <v xml:space="preserve">0 | </v>
      </c>
      <c r="AP383" t="str">
        <v xml:space="preserve">0 | </v>
      </c>
      <c r="AQ383" t="str">
        <v xml:space="preserve">0 | </v>
      </c>
      <c r="AR383" t="str">
        <v xml:space="preserve">0 | </v>
      </c>
      <c r="AS383" t="str">
        <v xml:space="preserve">0 | </v>
      </c>
      <c r="AT383" t="str">
        <v xml:space="preserve">0 | </v>
      </c>
      <c r="AU383" t="str">
        <v xml:space="preserve">0 | </v>
      </c>
      <c r="AV383" t="str">
        <v xml:space="preserve">0 | </v>
      </c>
      <c r="AW383" t="str">
        <v xml:space="preserve">0 | </v>
      </c>
      <c r="AX383" t="str">
        <v xml:space="preserve">0 | </v>
      </c>
      <c r="AY383" t="str">
        <v xml:space="preserve">0 | </v>
      </c>
      <c r="AZ383" t="str">
        <v xml:space="preserve">0 | </v>
      </c>
      <c r="BA383" t="str">
        <v xml:space="preserve">0 | </v>
      </c>
      <c r="BB383" t="str">
        <v xml:space="preserve">0 | </v>
      </c>
      <c r="BC383" t="str">
        <v xml:space="preserve">0 | </v>
      </c>
      <c r="BD383" t="str">
        <v xml:space="preserve">0 | </v>
      </c>
      <c r="BE383" t="str">
        <v xml:space="preserve">0 | </v>
      </c>
      <c r="BF383" t="str">
        <v xml:space="preserve">0 | </v>
      </c>
      <c r="BG383" t="str">
        <v xml:space="preserve">0 | </v>
      </c>
      <c r="BH383" t="str">
        <v xml:space="preserve">0 | </v>
      </c>
      <c r="BI383" t="str">
        <v xml:space="preserve">0 | </v>
      </c>
      <c r="BJ383" t="str">
        <v xml:space="preserve">0 | </v>
      </c>
      <c r="BK383" t="str">
        <v xml:space="preserve">0 | </v>
      </c>
      <c r="BL383" t="str">
        <v xml:space="preserve">0 | </v>
      </c>
      <c r="BM383" t="str">
        <v xml:space="preserve">0 | </v>
      </c>
      <c r="BN383" t="str">
        <v xml:space="preserve">0 | </v>
      </c>
      <c r="BO383" t="str">
        <v xml:space="preserve">0 | </v>
      </c>
      <c r="BP383" t="str">
        <v xml:space="preserve">0 | </v>
      </c>
      <c r="BQ383" t="str">
        <v xml:space="preserve">0 | </v>
      </c>
      <c r="BR383" t="str">
        <v xml:space="preserve">0 | </v>
      </c>
      <c r="BS383" t="str">
        <v xml:space="preserve">0 | </v>
      </c>
      <c r="BT383" t="str">
        <v xml:space="preserve">0 | </v>
      </c>
      <c r="BU383" t="str">
        <v xml:space="preserve">0 | </v>
      </c>
      <c r="BV383" t="str">
        <v xml:space="preserve">0 | </v>
      </c>
      <c r="BW383" t="str">
        <v xml:space="preserve">0 | </v>
      </c>
      <c r="BX383" t="str">
        <v xml:space="preserve">0 | </v>
      </c>
      <c r="BY383" t="str">
        <v xml:space="preserve">0 | </v>
      </c>
      <c r="BZ383" t="str">
        <v xml:space="preserve">0 | </v>
      </c>
      <c r="CA383" t="str">
        <v xml:space="preserve">0 | </v>
      </c>
      <c r="CB383" t="str">
        <v xml:space="preserve">0 | </v>
      </c>
      <c r="CC383" t="str">
        <v xml:space="preserve">0 | </v>
      </c>
      <c r="CD383" t="str">
        <v xml:space="preserve">0 | </v>
      </c>
      <c r="CE383" t="str">
        <v xml:space="preserve">0 | </v>
      </c>
      <c r="CF383" t="str">
        <v xml:space="preserve">0 | </v>
      </c>
      <c r="CG383" t="str">
        <v xml:space="preserve">0 | </v>
      </c>
      <c r="CH383" t="str">
        <v xml:space="preserve">0 | </v>
      </c>
      <c r="CI383" t="str">
        <v xml:space="preserve">0 | </v>
      </c>
      <c r="CJ383" t="str">
        <v xml:space="preserve">0 | </v>
      </c>
      <c r="CK383" t="str">
        <v xml:space="preserve">0 | </v>
      </c>
      <c r="CL383" t="str">
        <v xml:space="preserve">0 | </v>
      </c>
      <c r="CM383" t="str">
        <v xml:space="preserve">0 | </v>
      </c>
      <c r="CN383" t="str">
        <v xml:space="preserve">0 | </v>
      </c>
      <c r="CO383" t="str">
        <v xml:space="preserve">0 | </v>
      </c>
      <c r="CP383" t="str">
        <v xml:space="preserve">0 | </v>
      </c>
      <c r="CQ383" t="str">
        <v xml:space="preserve">0 | </v>
      </c>
      <c r="CR383" t="str">
        <v xml:space="preserve">0 | </v>
      </c>
      <c r="CS383" t="str">
        <v xml:space="preserve">0 | </v>
      </c>
      <c r="CT383" t="str">
        <v xml:space="preserve">0 | </v>
      </c>
      <c r="CU383" t="str">
        <v xml:space="preserve">0 | </v>
      </c>
      <c r="CV383" t="str">
        <v xml:space="preserve">0 | </v>
      </c>
      <c r="CW383" t="str">
        <v xml:space="preserve">0 | </v>
      </c>
      <c r="CX383" t="str">
        <v xml:space="preserve">0 | </v>
      </c>
      <c r="DQ383" cm="1">
        <f t="array" ref="DQ383:HM383">TRANSPOSE(_xlfn._xlws.SORT(_xlfn._xlws.FILTER(initialConditions[initial_conditions_level],initialConditions[experiment_ID]=A383)))</f>
        <v>0</v>
      </c>
      <c r="DR383">
        <v>0</v>
      </c>
      <c r="DS383">
        <v>0</v>
      </c>
      <c r="DT383">
        <v>0</v>
      </c>
      <c r="DU383">
        <v>0</v>
      </c>
      <c r="DV383">
        <v>0</v>
      </c>
      <c r="DW383">
        <v>0</v>
      </c>
      <c r="DX383">
        <v>0</v>
      </c>
      <c r="DY383">
        <v>0</v>
      </c>
      <c r="DZ383">
        <v>0</v>
      </c>
      <c r="EA383">
        <v>0</v>
      </c>
      <c r="EB383">
        <v>0</v>
      </c>
      <c r="EC383">
        <v>0</v>
      </c>
      <c r="ED383">
        <v>0</v>
      </c>
      <c r="EE383">
        <v>0</v>
      </c>
      <c r="EF383">
        <v>0</v>
      </c>
      <c r="EG383">
        <v>0</v>
      </c>
      <c r="EH383">
        <v>0</v>
      </c>
      <c r="EI383">
        <v>0</v>
      </c>
      <c r="EJ383">
        <v>0</v>
      </c>
      <c r="EK383">
        <v>0</v>
      </c>
      <c r="EL383">
        <v>0</v>
      </c>
      <c r="EM383">
        <v>0</v>
      </c>
      <c r="EN383">
        <v>0</v>
      </c>
      <c r="EO383">
        <v>0</v>
      </c>
      <c r="EP383">
        <v>0</v>
      </c>
      <c r="EQ383">
        <v>0</v>
      </c>
      <c r="ER383">
        <v>0</v>
      </c>
      <c r="ES383">
        <v>0</v>
      </c>
      <c r="ET383">
        <v>0</v>
      </c>
      <c r="EU383">
        <v>0</v>
      </c>
      <c r="EV383">
        <v>0</v>
      </c>
      <c r="EW383">
        <v>0</v>
      </c>
      <c r="EX383">
        <v>0</v>
      </c>
      <c r="EY383">
        <v>0</v>
      </c>
      <c r="EZ383">
        <v>0</v>
      </c>
      <c r="FA383">
        <v>0</v>
      </c>
      <c r="FB383">
        <v>0</v>
      </c>
      <c r="FC383">
        <v>0</v>
      </c>
      <c r="FD383">
        <v>0</v>
      </c>
      <c r="FE383">
        <v>0</v>
      </c>
      <c r="FF383">
        <v>0</v>
      </c>
      <c r="FG383">
        <v>0</v>
      </c>
      <c r="FH383">
        <v>0</v>
      </c>
      <c r="FI383">
        <v>0</v>
      </c>
      <c r="FJ383">
        <v>0</v>
      </c>
      <c r="FK383">
        <v>0</v>
      </c>
      <c r="FL383">
        <v>0</v>
      </c>
      <c r="FM383">
        <v>0</v>
      </c>
      <c r="FN383">
        <v>0</v>
      </c>
      <c r="FO383">
        <v>0</v>
      </c>
      <c r="FP383">
        <v>0</v>
      </c>
      <c r="FQ383">
        <v>0</v>
      </c>
      <c r="FR383">
        <v>0</v>
      </c>
      <c r="FS383">
        <v>0</v>
      </c>
      <c r="FT383">
        <v>0</v>
      </c>
      <c r="FU383">
        <v>0</v>
      </c>
      <c r="FV383">
        <v>0</v>
      </c>
      <c r="FW383">
        <v>0</v>
      </c>
      <c r="FX383">
        <v>0</v>
      </c>
      <c r="FY383">
        <v>0</v>
      </c>
      <c r="FZ383">
        <v>0</v>
      </c>
      <c r="GA383">
        <v>0</v>
      </c>
      <c r="GB383">
        <v>0</v>
      </c>
      <c r="GC383">
        <v>0</v>
      </c>
      <c r="GD383">
        <v>0</v>
      </c>
      <c r="GE383">
        <v>0</v>
      </c>
      <c r="GF383">
        <v>0</v>
      </c>
      <c r="GG383">
        <v>0</v>
      </c>
      <c r="GH383">
        <v>0</v>
      </c>
      <c r="GI383">
        <v>0</v>
      </c>
      <c r="GJ383">
        <v>0</v>
      </c>
      <c r="GK383">
        <v>0</v>
      </c>
      <c r="GL383">
        <v>0</v>
      </c>
      <c r="GM383">
        <v>0</v>
      </c>
      <c r="GN383">
        <v>0</v>
      </c>
      <c r="GO383">
        <v>0</v>
      </c>
      <c r="GP383">
        <v>0</v>
      </c>
      <c r="GQ383">
        <v>0</v>
      </c>
      <c r="GR383">
        <v>0</v>
      </c>
      <c r="GS383">
        <v>0</v>
      </c>
      <c r="GT383">
        <v>0</v>
      </c>
      <c r="GU383">
        <v>0</v>
      </c>
      <c r="GV383">
        <v>0</v>
      </c>
      <c r="GW383">
        <v>0</v>
      </c>
      <c r="GX383">
        <v>0</v>
      </c>
      <c r="GY383">
        <v>0</v>
      </c>
      <c r="GZ383">
        <v>0</v>
      </c>
      <c r="HA383">
        <v>0</v>
      </c>
      <c r="HB383">
        <v>0</v>
      </c>
      <c r="HC383">
        <v>0</v>
      </c>
      <c r="HD383">
        <v>0</v>
      </c>
      <c r="HE383">
        <v>0</v>
      </c>
      <c r="HF383">
        <v>0</v>
      </c>
      <c r="HG383">
        <v>0</v>
      </c>
      <c r="HH383">
        <v>0</v>
      </c>
      <c r="HI383">
        <v>0</v>
      </c>
      <c r="HJ383">
        <v>0</v>
      </c>
      <c r="HK383">
        <v>0</v>
      </c>
      <c r="HL383">
        <v>0</v>
      </c>
      <c r="HM383" t="str">
        <v/>
      </c>
    </row>
    <row r="384" spans="2:221" x14ac:dyDescent="0.35">
      <c r="B384" t="str" cm="1">
        <f t="array" ref="B384:CX384">TRANSPOSE(_xlfn._xlws.SORT(_xlfn._xlws.FILTER(initialConditions[initial_conditions_level]&amp;" | "&amp;initialConditions[initial_conditions_name],initialConditions[experiment_ID]=A384)))</f>
        <v xml:space="preserve"> | </v>
      </c>
      <c r="C384" t="str">
        <v xml:space="preserve">0 | </v>
      </c>
      <c r="D384" t="str">
        <v xml:space="preserve">0 | </v>
      </c>
      <c r="E384" t="str">
        <v xml:space="preserve">0 | </v>
      </c>
      <c r="F384" t="str">
        <v xml:space="preserve">0 | </v>
      </c>
      <c r="G384" t="str">
        <v xml:space="preserve">0 | </v>
      </c>
      <c r="H384" t="str">
        <v xml:space="preserve">0 | </v>
      </c>
      <c r="I384" t="str">
        <v xml:space="preserve">0 | </v>
      </c>
      <c r="J384" t="str">
        <v xml:space="preserve">0 | </v>
      </c>
      <c r="K384" t="str">
        <v xml:space="preserve">0 | </v>
      </c>
      <c r="L384" t="str">
        <v xml:space="preserve">0 | </v>
      </c>
      <c r="M384" t="str">
        <v xml:space="preserve">0 | </v>
      </c>
      <c r="N384" t="str">
        <v xml:space="preserve">0 | </v>
      </c>
      <c r="O384" t="str">
        <v xml:space="preserve">0 | </v>
      </c>
      <c r="P384" t="str">
        <v xml:space="preserve">0 | </v>
      </c>
      <c r="Q384" t="str">
        <v xml:space="preserve">0 | </v>
      </c>
      <c r="R384" t="str">
        <v xml:space="preserve">0 | </v>
      </c>
      <c r="S384" t="str">
        <v xml:space="preserve">0 | </v>
      </c>
      <c r="T384" t="str">
        <v xml:space="preserve">0 | </v>
      </c>
      <c r="U384" t="str">
        <v xml:space="preserve">0 | </v>
      </c>
      <c r="V384" t="str">
        <v xml:space="preserve">0 | </v>
      </c>
      <c r="W384" t="str">
        <v xml:space="preserve">0 | </v>
      </c>
      <c r="X384" t="str">
        <v xml:space="preserve">0 | </v>
      </c>
      <c r="Y384" t="str">
        <v xml:space="preserve">0 | </v>
      </c>
      <c r="Z384" t="str">
        <v xml:space="preserve">0 | </v>
      </c>
      <c r="AA384" t="str">
        <v xml:space="preserve">0 | </v>
      </c>
      <c r="AB384" t="str">
        <v xml:space="preserve">0 | </v>
      </c>
      <c r="AC384" t="str">
        <v xml:space="preserve">0 | </v>
      </c>
      <c r="AD384" t="str">
        <v xml:space="preserve">0 | </v>
      </c>
      <c r="AE384" t="str">
        <v xml:space="preserve">0 | </v>
      </c>
      <c r="AF384" t="str">
        <v xml:space="preserve">0 | </v>
      </c>
      <c r="AG384" t="str">
        <v xml:space="preserve">0 | </v>
      </c>
      <c r="AH384" t="str">
        <v xml:space="preserve">0 | </v>
      </c>
      <c r="AI384" t="str">
        <v xml:space="preserve">0 | </v>
      </c>
      <c r="AJ384" t="str">
        <v xml:space="preserve">0 | </v>
      </c>
      <c r="AK384" t="str">
        <v xml:space="preserve">0 | </v>
      </c>
      <c r="AL384" t="str">
        <v xml:space="preserve">0 | </v>
      </c>
      <c r="AM384" t="str">
        <v xml:space="preserve">0 | </v>
      </c>
      <c r="AN384" t="str">
        <v xml:space="preserve">0 | </v>
      </c>
      <c r="AO384" t="str">
        <v xml:space="preserve">0 | </v>
      </c>
      <c r="AP384" t="str">
        <v xml:space="preserve">0 | </v>
      </c>
      <c r="AQ384" t="str">
        <v xml:space="preserve">0 | </v>
      </c>
      <c r="AR384" t="str">
        <v xml:space="preserve">0 | </v>
      </c>
      <c r="AS384" t="str">
        <v xml:space="preserve">0 | </v>
      </c>
      <c r="AT384" t="str">
        <v xml:space="preserve">0 | </v>
      </c>
      <c r="AU384" t="str">
        <v xml:space="preserve">0 | </v>
      </c>
      <c r="AV384" t="str">
        <v xml:space="preserve">0 | </v>
      </c>
      <c r="AW384" t="str">
        <v xml:space="preserve">0 | </v>
      </c>
      <c r="AX384" t="str">
        <v xml:space="preserve">0 | </v>
      </c>
      <c r="AY384" t="str">
        <v xml:space="preserve">0 | </v>
      </c>
      <c r="AZ384" t="str">
        <v xml:space="preserve">0 | </v>
      </c>
      <c r="BA384" t="str">
        <v xml:space="preserve">0 | </v>
      </c>
      <c r="BB384" t="str">
        <v xml:space="preserve">0 | </v>
      </c>
      <c r="BC384" t="str">
        <v xml:space="preserve">0 | </v>
      </c>
      <c r="BD384" t="str">
        <v xml:space="preserve">0 | </v>
      </c>
      <c r="BE384" t="str">
        <v xml:space="preserve">0 | </v>
      </c>
      <c r="BF384" t="str">
        <v xml:space="preserve">0 | </v>
      </c>
      <c r="BG384" t="str">
        <v xml:space="preserve">0 | </v>
      </c>
      <c r="BH384" t="str">
        <v xml:space="preserve">0 | </v>
      </c>
      <c r="BI384" t="str">
        <v xml:space="preserve">0 | </v>
      </c>
      <c r="BJ384" t="str">
        <v xml:space="preserve">0 | </v>
      </c>
      <c r="BK384" t="str">
        <v xml:space="preserve">0 | </v>
      </c>
      <c r="BL384" t="str">
        <v xml:space="preserve">0 | </v>
      </c>
      <c r="BM384" t="str">
        <v xml:space="preserve">0 | </v>
      </c>
      <c r="BN384" t="str">
        <v xml:space="preserve">0 | </v>
      </c>
      <c r="BO384" t="str">
        <v xml:space="preserve">0 | </v>
      </c>
      <c r="BP384" t="str">
        <v xml:space="preserve">0 | </v>
      </c>
      <c r="BQ384" t="str">
        <v xml:space="preserve">0 | </v>
      </c>
      <c r="BR384" t="str">
        <v xml:space="preserve">0 | </v>
      </c>
      <c r="BS384" t="str">
        <v xml:space="preserve">0 | </v>
      </c>
      <c r="BT384" t="str">
        <v xml:space="preserve">0 | </v>
      </c>
      <c r="BU384" t="str">
        <v xml:space="preserve">0 | </v>
      </c>
      <c r="BV384" t="str">
        <v xml:space="preserve">0 | </v>
      </c>
      <c r="BW384" t="str">
        <v xml:space="preserve">0 | </v>
      </c>
      <c r="BX384" t="str">
        <v xml:space="preserve">0 | </v>
      </c>
      <c r="BY384" t="str">
        <v xml:space="preserve">0 | </v>
      </c>
      <c r="BZ384" t="str">
        <v xml:space="preserve">0 | </v>
      </c>
      <c r="CA384" t="str">
        <v xml:space="preserve">0 | </v>
      </c>
      <c r="CB384" t="str">
        <v xml:space="preserve">0 | </v>
      </c>
      <c r="CC384" t="str">
        <v xml:space="preserve">0 | </v>
      </c>
      <c r="CD384" t="str">
        <v xml:space="preserve">0 | </v>
      </c>
      <c r="CE384" t="str">
        <v xml:space="preserve">0 | </v>
      </c>
      <c r="CF384" t="str">
        <v xml:space="preserve">0 | </v>
      </c>
      <c r="CG384" t="str">
        <v xml:space="preserve">0 | </v>
      </c>
      <c r="CH384" t="str">
        <v xml:space="preserve">0 | </v>
      </c>
      <c r="CI384" t="str">
        <v xml:space="preserve">0 | </v>
      </c>
      <c r="CJ384" t="str">
        <v xml:space="preserve">0 | </v>
      </c>
      <c r="CK384" t="str">
        <v xml:space="preserve">0 | </v>
      </c>
      <c r="CL384" t="str">
        <v xml:space="preserve">0 | </v>
      </c>
      <c r="CM384" t="str">
        <v xml:space="preserve">0 | </v>
      </c>
      <c r="CN384" t="str">
        <v xml:space="preserve">0 | </v>
      </c>
      <c r="CO384" t="str">
        <v xml:space="preserve">0 | </v>
      </c>
      <c r="CP384" t="str">
        <v xml:space="preserve">0 | </v>
      </c>
      <c r="CQ384" t="str">
        <v xml:space="preserve">0 | </v>
      </c>
      <c r="CR384" t="str">
        <v xml:space="preserve">0 | </v>
      </c>
      <c r="CS384" t="str">
        <v xml:space="preserve">0 | </v>
      </c>
      <c r="CT384" t="str">
        <v xml:space="preserve">0 | </v>
      </c>
      <c r="CU384" t="str">
        <v xml:space="preserve">0 | </v>
      </c>
      <c r="CV384" t="str">
        <v xml:space="preserve">0 | </v>
      </c>
      <c r="CW384" t="str">
        <v xml:space="preserve">0 | </v>
      </c>
      <c r="CX384" t="str">
        <v xml:space="preserve">0 | </v>
      </c>
      <c r="DQ384" cm="1">
        <f t="array" ref="DQ384:HM384">TRANSPOSE(_xlfn._xlws.SORT(_xlfn._xlws.FILTER(initialConditions[initial_conditions_level],initialConditions[experiment_ID]=A384)))</f>
        <v>0</v>
      </c>
      <c r="DR384">
        <v>0</v>
      </c>
      <c r="DS384">
        <v>0</v>
      </c>
      <c r="DT384">
        <v>0</v>
      </c>
      <c r="DU384">
        <v>0</v>
      </c>
      <c r="DV384">
        <v>0</v>
      </c>
      <c r="DW384">
        <v>0</v>
      </c>
      <c r="DX384">
        <v>0</v>
      </c>
      <c r="DY384">
        <v>0</v>
      </c>
      <c r="DZ384">
        <v>0</v>
      </c>
      <c r="EA384">
        <v>0</v>
      </c>
      <c r="EB384">
        <v>0</v>
      </c>
      <c r="EC384">
        <v>0</v>
      </c>
      <c r="ED384">
        <v>0</v>
      </c>
      <c r="EE384">
        <v>0</v>
      </c>
      <c r="EF384">
        <v>0</v>
      </c>
      <c r="EG384">
        <v>0</v>
      </c>
      <c r="EH384">
        <v>0</v>
      </c>
      <c r="EI384">
        <v>0</v>
      </c>
      <c r="EJ384">
        <v>0</v>
      </c>
      <c r="EK384">
        <v>0</v>
      </c>
      <c r="EL384">
        <v>0</v>
      </c>
      <c r="EM384">
        <v>0</v>
      </c>
      <c r="EN384">
        <v>0</v>
      </c>
      <c r="EO384">
        <v>0</v>
      </c>
      <c r="EP384">
        <v>0</v>
      </c>
      <c r="EQ384">
        <v>0</v>
      </c>
      <c r="ER384">
        <v>0</v>
      </c>
      <c r="ES384">
        <v>0</v>
      </c>
      <c r="ET384">
        <v>0</v>
      </c>
      <c r="EU384">
        <v>0</v>
      </c>
      <c r="EV384">
        <v>0</v>
      </c>
      <c r="EW384">
        <v>0</v>
      </c>
      <c r="EX384">
        <v>0</v>
      </c>
      <c r="EY384">
        <v>0</v>
      </c>
      <c r="EZ384">
        <v>0</v>
      </c>
      <c r="FA384">
        <v>0</v>
      </c>
      <c r="FB384">
        <v>0</v>
      </c>
      <c r="FC384">
        <v>0</v>
      </c>
      <c r="FD384">
        <v>0</v>
      </c>
      <c r="FE384">
        <v>0</v>
      </c>
      <c r="FF384">
        <v>0</v>
      </c>
      <c r="FG384">
        <v>0</v>
      </c>
      <c r="FH384">
        <v>0</v>
      </c>
      <c r="FI384">
        <v>0</v>
      </c>
      <c r="FJ384">
        <v>0</v>
      </c>
      <c r="FK384">
        <v>0</v>
      </c>
      <c r="FL384">
        <v>0</v>
      </c>
      <c r="FM384">
        <v>0</v>
      </c>
      <c r="FN384">
        <v>0</v>
      </c>
      <c r="FO384">
        <v>0</v>
      </c>
      <c r="FP384">
        <v>0</v>
      </c>
      <c r="FQ384">
        <v>0</v>
      </c>
      <c r="FR384">
        <v>0</v>
      </c>
      <c r="FS384">
        <v>0</v>
      </c>
      <c r="FT384">
        <v>0</v>
      </c>
      <c r="FU384">
        <v>0</v>
      </c>
      <c r="FV384">
        <v>0</v>
      </c>
      <c r="FW384">
        <v>0</v>
      </c>
      <c r="FX384">
        <v>0</v>
      </c>
      <c r="FY384">
        <v>0</v>
      </c>
      <c r="FZ384">
        <v>0</v>
      </c>
      <c r="GA384">
        <v>0</v>
      </c>
      <c r="GB384">
        <v>0</v>
      </c>
      <c r="GC384">
        <v>0</v>
      </c>
      <c r="GD384">
        <v>0</v>
      </c>
      <c r="GE384">
        <v>0</v>
      </c>
      <c r="GF384">
        <v>0</v>
      </c>
      <c r="GG384">
        <v>0</v>
      </c>
      <c r="GH384">
        <v>0</v>
      </c>
      <c r="GI384">
        <v>0</v>
      </c>
      <c r="GJ384">
        <v>0</v>
      </c>
      <c r="GK384">
        <v>0</v>
      </c>
      <c r="GL384">
        <v>0</v>
      </c>
      <c r="GM384">
        <v>0</v>
      </c>
      <c r="GN384">
        <v>0</v>
      </c>
      <c r="GO384">
        <v>0</v>
      </c>
      <c r="GP384">
        <v>0</v>
      </c>
      <c r="GQ384">
        <v>0</v>
      </c>
      <c r="GR384">
        <v>0</v>
      </c>
      <c r="GS384">
        <v>0</v>
      </c>
      <c r="GT384">
        <v>0</v>
      </c>
      <c r="GU384">
        <v>0</v>
      </c>
      <c r="GV384">
        <v>0</v>
      </c>
      <c r="GW384">
        <v>0</v>
      </c>
      <c r="GX384">
        <v>0</v>
      </c>
      <c r="GY384">
        <v>0</v>
      </c>
      <c r="GZ384">
        <v>0</v>
      </c>
      <c r="HA384">
        <v>0</v>
      </c>
      <c r="HB384">
        <v>0</v>
      </c>
      <c r="HC384">
        <v>0</v>
      </c>
      <c r="HD384">
        <v>0</v>
      </c>
      <c r="HE384">
        <v>0</v>
      </c>
      <c r="HF384">
        <v>0</v>
      </c>
      <c r="HG384">
        <v>0</v>
      </c>
      <c r="HH384">
        <v>0</v>
      </c>
      <c r="HI384">
        <v>0</v>
      </c>
      <c r="HJ384">
        <v>0</v>
      </c>
      <c r="HK384">
        <v>0</v>
      </c>
      <c r="HL384">
        <v>0</v>
      </c>
      <c r="HM384" t="str">
        <v/>
      </c>
    </row>
    <row r="385" spans="2:221" x14ac:dyDescent="0.35">
      <c r="B385" t="str" cm="1">
        <f t="array" ref="B385:CX385">TRANSPOSE(_xlfn._xlws.SORT(_xlfn._xlws.FILTER(initialConditions[initial_conditions_level]&amp;" | "&amp;initialConditions[initial_conditions_name],initialConditions[experiment_ID]=A385)))</f>
        <v xml:space="preserve"> | </v>
      </c>
      <c r="C385" t="str">
        <v xml:space="preserve">0 | </v>
      </c>
      <c r="D385" t="str">
        <v xml:space="preserve">0 | </v>
      </c>
      <c r="E385" t="str">
        <v xml:space="preserve">0 | </v>
      </c>
      <c r="F385" t="str">
        <v xml:space="preserve">0 | </v>
      </c>
      <c r="G385" t="str">
        <v xml:space="preserve">0 | </v>
      </c>
      <c r="H385" t="str">
        <v xml:space="preserve">0 | </v>
      </c>
      <c r="I385" t="str">
        <v xml:space="preserve">0 | </v>
      </c>
      <c r="J385" t="str">
        <v xml:space="preserve">0 | </v>
      </c>
      <c r="K385" t="str">
        <v xml:space="preserve">0 | </v>
      </c>
      <c r="L385" t="str">
        <v xml:space="preserve">0 | </v>
      </c>
      <c r="M385" t="str">
        <v xml:space="preserve">0 | </v>
      </c>
      <c r="N385" t="str">
        <v xml:space="preserve">0 | </v>
      </c>
      <c r="O385" t="str">
        <v xml:space="preserve">0 | </v>
      </c>
      <c r="P385" t="str">
        <v xml:space="preserve">0 | </v>
      </c>
      <c r="Q385" t="str">
        <v xml:space="preserve">0 | </v>
      </c>
      <c r="R385" t="str">
        <v xml:space="preserve">0 | </v>
      </c>
      <c r="S385" t="str">
        <v xml:space="preserve">0 | </v>
      </c>
      <c r="T385" t="str">
        <v xml:space="preserve">0 | </v>
      </c>
      <c r="U385" t="str">
        <v xml:space="preserve">0 | </v>
      </c>
      <c r="V385" t="str">
        <v xml:space="preserve">0 | </v>
      </c>
      <c r="W385" t="str">
        <v xml:space="preserve">0 | </v>
      </c>
      <c r="X385" t="str">
        <v xml:space="preserve">0 | </v>
      </c>
      <c r="Y385" t="str">
        <v xml:space="preserve">0 | </v>
      </c>
      <c r="Z385" t="str">
        <v xml:space="preserve">0 | </v>
      </c>
      <c r="AA385" t="str">
        <v xml:space="preserve">0 | </v>
      </c>
      <c r="AB385" t="str">
        <v xml:space="preserve">0 | </v>
      </c>
      <c r="AC385" t="str">
        <v xml:space="preserve">0 | </v>
      </c>
      <c r="AD385" t="str">
        <v xml:space="preserve">0 | </v>
      </c>
      <c r="AE385" t="str">
        <v xml:space="preserve">0 | </v>
      </c>
      <c r="AF385" t="str">
        <v xml:space="preserve">0 | </v>
      </c>
      <c r="AG385" t="str">
        <v xml:space="preserve">0 | </v>
      </c>
      <c r="AH385" t="str">
        <v xml:space="preserve">0 | </v>
      </c>
      <c r="AI385" t="str">
        <v xml:space="preserve">0 | </v>
      </c>
      <c r="AJ385" t="str">
        <v xml:space="preserve">0 | </v>
      </c>
      <c r="AK385" t="str">
        <v xml:space="preserve">0 | </v>
      </c>
      <c r="AL385" t="str">
        <v xml:space="preserve">0 | </v>
      </c>
      <c r="AM385" t="str">
        <v xml:space="preserve">0 | </v>
      </c>
      <c r="AN385" t="str">
        <v xml:space="preserve">0 | </v>
      </c>
      <c r="AO385" t="str">
        <v xml:space="preserve">0 | </v>
      </c>
      <c r="AP385" t="str">
        <v xml:space="preserve">0 | </v>
      </c>
      <c r="AQ385" t="str">
        <v xml:space="preserve">0 | </v>
      </c>
      <c r="AR385" t="str">
        <v xml:space="preserve">0 | </v>
      </c>
      <c r="AS385" t="str">
        <v xml:space="preserve">0 | </v>
      </c>
      <c r="AT385" t="str">
        <v xml:space="preserve">0 | </v>
      </c>
      <c r="AU385" t="str">
        <v xml:space="preserve">0 | </v>
      </c>
      <c r="AV385" t="str">
        <v xml:space="preserve">0 | </v>
      </c>
      <c r="AW385" t="str">
        <v xml:space="preserve">0 | </v>
      </c>
      <c r="AX385" t="str">
        <v xml:space="preserve">0 | </v>
      </c>
      <c r="AY385" t="str">
        <v xml:space="preserve">0 | </v>
      </c>
      <c r="AZ385" t="str">
        <v xml:space="preserve">0 | </v>
      </c>
      <c r="BA385" t="str">
        <v xml:space="preserve">0 | </v>
      </c>
      <c r="BB385" t="str">
        <v xml:space="preserve">0 | </v>
      </c>
      <c r="BC385" t="str">
        <v xml:space="preserve">0 | </v>
      </c>
      <c r="BD385" t="str">
        <v xml:space="preserve">0 | </v>
      </c>
      <c r="BE385" t="str">
        <v xml:space="preserve">0 | </v>
      </c>
      <c r="BF385" t="str">
        <v xml:space="preserve">0 | </v>
      </c>
      <c r="BG385" t="str">
        <v xml:space="preserve">0 | </v>
      </c>
      <c r="BH385" t="str">
        <v xml:space="preserve">0 | </v>
      </c>
      <c r="BI385" t="str">
        <v xml:space="preserve">0 | </v>
      </c>
      <c r="BJ385" t="str">
        <v xml:space="preserve">0 | </v>
      </c>
      <c r="BK385" t="str">
        <v xml:space="preserve">0 | </v>
      </c>
      <c r="BL385" t="str">
        <v xml:space="preserve">0 | </v>
      </c>
      <c r="BM385" t="str">
        <v xml:space="preserve">0 | </v>
      </c>
      <c r="BN385" t="str">
        <v xml:space="preserve">0 | </v>
      </c>
      <c r="BO385" t="str">
        <v xml:space="preserve">0 | </v>
      </c>
      <c r="BP385" t="str">
        <v xml:space="preserve">0 | </v>
      </c>
      <c r="BQ385" t="str">
        <v xml:space="preserve">0 | </v>
      </c>
      <c r="BR385" t="str">
        <v xml:space="preserve">0 | </v>
      </c>
      <c r="BS385" t="str">
        <v xml:space="preserve">0 | </v>
      </c>
      <c r="BT385" t="str">
        <v xml:space="preserve">0 | </v>
      </c>
      <c r="BU385" t="str">
        <v xml:space="preserve">0 | </v>
      </c>
      <c r="BV385" t="str">
        <v xml:space="preserve">0 | </v>
      </c>
      <c r="BW385" t="str">
        <v xml:space="preserve">0 | </v>
      </c>
      <c r="BX385" t="str">
        <v xml:space="preserve">0 | </v>
      </c>
      <c r="BY385" t="str">
        <v xml:space="preserve">0 | </v>
      </c>
      <c r="BZ385" t="str">
        <v xml:space="preserve">0 | </v>
      </c>
      <c r="CA385" t="str">
        <v xml:space="preserve">0 | </v>
      </c>
      <c r="CB385" t="str">
        <v xml:space="preserve">0 | </v>
      </c>
      <c r="CC385" t="str">
        <v xml:space="preserve">0 | </v>
      </c>
      <c r="CD385" t="str">
        <v xml:space="preserve">0 | </v>
      </c>
      <c r="CE385" t="str">
        <v xml:space="preserve">0 | </v>
      </c>
      <c r="CF385" t="str">
        <v xml:space="preserve">0 | </v>
      </c>
      <c r="CG385" t="str">
        <v xml:space="preserve">0 | </v>
      </c>
      <c r="CH385" t="str">
        <v xml:space="preserve">0 | </v>
      </c>
      <c r="CI385" t="str">
        <v xml:space="preserve">0 | </v>
      </c>
      <c r="CJ385" t="str">
        <v xml:space="preserve">0 | </v>
      </c>
      <c r="CK385" t="str">
        <v xml:space="preserve">0 | </v>
      </c>
      <c r="CL385" t="str">
        <v xml:space="preserve">0 | </v>
      </c>
      <c r="CM385" t="str">
        <v xml:space="preserve">0 | </v>
      </c>
      <c r="CN385" t="str">
        <v xml:space="preserve">0 | </v>
      </c>
      <c r="CO385" t="str">
        <v xml:space="preserve">0 | </v>
      </c>
      <c r="CP385" t="str">
        <v xml:space="preserve">0 | </v>
      </c>
      <c r="CQ385" t="str">
        <v xml:space="preserve">0 | </v>
      </c>
      <c r="CR385" t="str">
        <v xml:space="preserve">0 | </v>
      </c>
      <c r="CS385" t="str">
        <v xml:space="preserve">0 | </v>
      </c>
      <c r="CT385" t="str">
        <v xml:space="preserve">0 | </v>
      </c>
      <c r="CU385" t="str">
        <v xml:space="preserve">0 | </v>
      </c>
      <c r="CV385" t="str">
        <v xml:space="preserve">0 | </v>
      </c>
      <c r="CW385" t="str">
        <v xml:space="preserve">0 | </v>
      </c>
      <c r="CX385" t="str">
        <v xml:space="preserve">0 | </v>
      </c>
      <c r="DQ385" cm="1">
        <f t="array" ref="DQ385:HM385">TRANSPOSE(_xlfn._xlws.SORT(_xlfn._xlws.FILTER(initialConditions[initial_conditions_level],initialConditions[experiment_ID]=A385)))</f>
        <v>0</v>
      </c>
      <c r="DR385">
        <v>0</v>
      </c>
      <c r="DS385">
        <v>0</v>
      </c>
      <c r="DT385">
        <v>0</v>
      </c>
      <c r="DU385">
        <v>0</v>
      </c>
      <c r="DV385">
        <v>0</v>
      </c>
      <c r="DW385">
        <v>0</v>
      </c>
      <c r="DX385">
        <v>0</v>
      </c>
      <c r="DY385">
        <v>0</v>
      </c>
      <c r="DZ385">
        <v>0</v>
      </c>
      <c r="EA385">
        <v>0</v>
      </c>
      <c r="EB385">
        <v>0</v>
      </c>
      <c r="EC385">
        <v>0</v>
      </c>
      <c r="ED385">
        <v>0</v>
      </c>
      <c r="EE385">
        <v>0</v>
      </c>
      <c r="EF385">
        <v>0</v>
      </c>
      <c r="EG385">
        <v>0</v>
      </c>
      <c r="EH385">
        <v>0</v>
      </c>
      <c r="EI385">
        <v>0</v>
      </c>
      <c r="EJ385">
        <v>0</v>
      </c>
      <c r="EK385">
        <v>0</v>
      </c>
      <c r="EL385">
        <v>0</v>
      </c>
      <c r="EM385">
        <v>0</v>
      </c>
      <c r="EN385">
        <v>0</v>
      </c>
      <c r="EO385">
        <v>0</v>
      </c>
      <c r="EP385">
        <v>0</v>
      </c>
      <c r="EQ385">
        <v>0</v>
      </c>
      <c r="ER385">
        <v>0</v>
      </c>
      <c r="ES385">
        <v>0</v>
      </c>
      <c r="ET385">
        <v>0</v>
      </c>
      <c r="EU385">
        <v>0</v>
      </c>
      <c r="EV385">
        <v>0</v>
      </c>
      <c r="EW385">
        <v>0</v>
      </c>
      <c r="EX385">
        <v>0</v>
      </c>
      <c r="EY385">
        <v>0</v>
      </c>
      <c r="EZ385">
        <v>0</v>
      </c>
      <c r="FA385">
        <v>0</v>
      </c>
      <c r="FB385">
        <v>0</v>
      </c>
      <c r="FC385">
        <v>0</v>
      </c>
      <c r="FD385">
        <v>0</v>
      </c>
      <c r="FE385">
        <v>0</v>
      </c>
      <c r="FF385">
        <v>0</v>
      </c>
      <c r="FG385">
        <v>0</v>
      </c>
      <c r="FH385">
        <v>0</v>
      </c>
      <c r="FI385">
        <v>0</v>
      </c>
      <c r="FJ385">
        <v>0</v>
      </c>
      <c r="FK385">
        <v>0</v>
      </c>
      <c r="FL385">
        <v>0</v>
      </c>
      <c r="FM385">
        <v>0</v>
      </c>
      <c r="FN385">
        <v>0</v>
      </c>
      <c r="FO385">
        <v>0</v>
      </c>
      <c r="FP385">
        <v>0</v>
      </c>
      <c r="FQ385">
        <v>0</v>
      </c>
      <c r="FR385">
        <v>0</v>
      </c>
      <c r="FS385">
        <v>0</v>
      </c>
      <c r="FT385">
        <v>0</v>
      </c>
      <c r="FU385">
        <v>0</v>
      </c>
      <c r="FV385">
        <v>0</v>
      </c>
      <c r="FW385">
        <v>0</v>
      </c>
      <c r="FX385">
        <v>0</v>
      </c>
      <c r="FY385">
        <v>0</v>
      </c>
      <c r="FZ385">
        <v>0</v>
      </c>
      <c r="GA385">
        <v>0</v>
      </c>
      <c r="GB385">
        <v>0</v>
      </c>
      <c r="GC385">
        <v>0</v>
      </c>
      <c r="GD385">
        <v>0</v>
      </c>
      <c r="GE385">
        <v>0</v>
      </c>
      <c r="GF385">
        <v>0</v>
      </c>
      <c r="GG385">
        <v>0</v>
      </c>
      <c r="GH385">
        <v>0</v>
      </c>
      <c r="GI385">
        <v>0</v>
      </c>
      <c r="GJ385">
        <v>0</v>
      </c>
      <c r="GK385">
        <v>0</v>
      </c>
      <c r="GL385">
        <v>0</v>
      </c>
      <c r="GM385">
        <v>0</v>
      </c>
      <c r="GN385">
        <v>0</v>
      </c>
      <c r="GO385">
        <v>0</v>
      </c>
      <c r="GP385">
        <v>0</v>
      </c>
      <c r="GQ385">
        <v>0</v>
      </c>
      <c r="GR385">
        <v>0</v>
      </c>
      <c r="GS385">
        <v>0</v>
      </c>
      <c r="GT385">
        <v>0</v>
      </c>
      <c r="GU385">
        <v>0</v>
      </c>
      <c r="GV385">
        <v>0</v>
      </c>
      <c r="GW385">
        <v>0</v>
      </c>
      <c r="GX385">
        <v>0</v>
      </c>
      <c r="GY385">
        <v>0</v>
      </c>
      <c r="GZ385">
        <v>0</v>
      </c>
      <c r="HA385">
        <v>0</v>
      </c>
      <c r="HB385">
        <v>0</v>
      </c>
      <c r="HC385">
        <v>0</v>
      </c>
      <c r="HD385">
        <v>0</v>
      </c>
      <c r="HE385">
        <v>0</v>
      </c>
      <c r="HF385">
        <v>0</v>
      </c>
      <c r="HG385">
        <v>0</v>
      </c>
      <c r="HH385">
        <v>0</v>
      </c>
      <c r="HI385">
        <v>0</v>
      </c>
      <c r="HJ385">
        <v>0</v>
      </c>
      <c r="HK385">
        <v>0</v>
      </c>
      <c r="HL385">
        <v>0</v>
      </c>
      <c r="HM385" t="str">
        <v/>
      </c>
    </row>
    <row r="386" spans="2:221" x14ac:dyDescent="0.35">
      <c r="B386" t="str" cm="1">
        <f t="array" ref="B386:CX386">TRANSPOSE(_xlfn._xlws.SORT(_xlfn._xlws.FILTER(initialConditions[initial_conditions_level]&amp;" | "&amp;initialConditions[initial_conditions_name],initialConditions[experiment_ID]=A386)))</f>
        <v xml:space="preserve"> | </v>
      </c>
      <c r="C386" t="str">
        <v xml:space="preserve">0 | </v>
      </c>
      <c r="D386" t="str">
        <v xml:space="preserve">0 | </v>
      </c>
      <c r="E386" t="str">
        <v xml:space="preserve">0 | </v>
      </c>
      <c r="F386" t="str">
        <v xml:space="preserve">0 | </v>
      </c>
      <c r="G386" t="str">
        <v xml:space="preserve">0 | </v>
      </c>
      <c r="H386" t="str">
        <v xml:space="preserve">0 | </v>
      </c>
      <c r="I386" t="str">
        <v xml:space="preserve">0 | </v>
      </c>
      <c r="J386" t="str">
        <v xml:space="preserve">0 | </v>
      </c>
      <c r="K386" t="str">
        <v xml:space="preserve">0 | </v>
      </c>
      <c r="L386" t="str">
        <v xml:space="preserve">0 | </v>
      </c>
      <c r="M386" t="str">
        <v xml:space="preserve">0 | </v>
      </c>
      <c r="N386" t="str">
        <v xml:space="preserve">0 | </v>
      </c>
      <c r="O386" t="str">
        <v xml:space="preserve">0 | </v>
      </c>
      <c r="P386" t="str">
        <v xml:space="preserve">0 | </v>
      </c>
      <c r="Q386" t="str">
        <v xml:space="preserve">0 | </v>
      </c>
      <c r="R386" t="str">
        <v xml:space="preserve">0 | </v>
      </c>
      <c r="S386" t="str">
        <v xml:space="preserve">0 | </v>
      </c>
      <c r="T386" t="str">
        <v xml:space="preserve">0 | </v>
      </c>
      <c r="U386" t="str">
        <v xml:space="preserve">0 | </v>
      </c>
      <c r="V386" t="str">
        <v xml:space="preserve">0 | </v>
      </c>
      <c r="W386" t="str">
        <v xml:space="preserve">0 | </v>
      </c>
      <c r="X386" t="str">
        <v xml:space="preserve">0 | </v>
      </c>
      <c r="Y386" t="str">
        <v xml:space="preserve">0 | </v>
      </c>
      <c r="Z386" t="str">
        <v xml:space="preserve">0 | </v>
      </c>
      <c r="AA386" t="str">
        <v xml:space="preserve">0 | </v>
      </c>
      <c r="AB386" t="str">
        <v xml:space="preserve">0 | </v>
      </c>
      <c r="AC386" t="str">
        <v xml:space="preserve">0 | </v>
      </c>
      <c r="AD386" t="str">
        <v xml:space="preserve">0 | </v>
      </c>
      <c r="AE386" t="str">
        <v xml:space="preserve">0 | </v>
      </c>
      <c r="AF386" t="str">
        <v xml:space="preserve">0 | </v>
      </c>
      <c r="AG386" t="str">
        <v xml:space="preserve">0 | </v>
      </c>
      <c r="AH386" t="str">
        <v xml:space="preserve">0 | </v>
      </c>
      <c r="AI386" t="str">
        <v xml:space="preserve">0 | </v>
      </c>
      <c r="AJ386" t="str">
        <v xml:space="preserve">0 | </v>
      </c>
      <c r="AK386" t="str">
        <v xml:space="preserve">0 | </v>
      </c>
      <c r="AL386" t="str">
        <v xml:space="preserve">0 | </v>
      </c>
      <c r="AM386" t="str">
        <v xml:space="preserve">0 | </v>
      </c>
      <c r="AN386" t="str">
        <v xml:space="preserve">0 | </v>
      </c>
      <c r="AO386" t="str">
        <v xml:space="preserve">0 | </v>
      </c>
      <c r="AP386" t="str">
        <v xml:space="preserve">0 | </v>
      </c>
      <c r="AQ386" t="str">
        <v xml:space="preserve">0 | </v>
      </c>
      <c r="AR386" t="str">
        <v xml:space="preserve">0 | </v>
      </c>
      <c r="AS386" t="str">
        <v xml:space="preserve">0 | </v>
      </c>
      <c r="AT386" t="str">
        <v xml:space="preserve">0 | </v>
      </c>
      <c r="AU386" t="str">
        <v xml:space="preserve">0 | </v>
      </c>
      <c r="AV386" t="str">
        <v xml:space="preserve">0 | </v>
      </c>
      <c r="AW386" t="str">
        <v xml:space="preserve">0 | </v>
      </c>
      <c r="AX386" t="str">
        <v xml:space="preserve">0 | </v>
      </c>
      <c r="AY386" t="str">
        <v xml:space="preserve">0 | </v>
      </c>
      <c r="AZ386" t="str">
        <v xml:space="preserve">0 | </v>
      </c>
      <c r="BA386" t="str">
        <v xml:space="preserve">0 | </v>
      </c>
      <c r="BB386" t="str">
        <v xml:space="preserve">0 | </v>
      </c>
      <c r="BC386" t="str">
        <v xml:space="preserve">0 | </v>
      </c>
      <c r="BD386" t="str">
        <v xml:space="preserve">0 | </v>
      </c>
      <c r="BE386" t="str">
        <v xml:space="preserve">0 | </v>
      </c>
      <c r="BF386" t="str">
        <v xml:space="preserve">0 | </v>
      </c>
      <c r="BG386" t="str">
        <v xml:space="preserve">0 | </v>
      </c>
      <c r="BH386" t="str">
        <v xml:space="preserve">0 | </v>
      </c>
      <c r="BI386" t="str">
        <v xml:space="preserve">0 | </v>
      </c>
      <c r="BJ386" t="str">
        <v xml:space="preserve">0 | </v>
      </c>
      <c r="BK386" t="str">
        <v xml:space="preserve">0 | </v>
      </c>
      <c r="BL386" t="str">
        <v xml:space="preserve">0 | </v>
      </c>
      <c r="BM386" t="str">
        <v xml:space="preserve">0 | </v>
      </c>
      <c r="BN386" t="str">
        <v xml:space="preserve">0 | </v>
      </c>
      <c r="BO386" t="str">
        <v xml:space="preserve">0 | </v>
      </c>
      <c r="BP386" t="str">
        <v xml:space="preserve">0 | </v>
      </c>
      <c r="BQ386" t="str">
        <v xml:space="preserve">0 | </v>
      </c>
      <c r="BR386" t="str">
        <v xml:space="preserve">0 | </v>
      </c>
      <c r="BS386" t="str">
        <v xml:space="preserve">0 | </v>
      </c>
      <c r="BT386" t="str">
        <v xml:space="preserve">0 | </v>
      </c>
      <c r="BU386" t="str">
        <v xml:space="preserve">0 | </v>
      </c>
      <c r="BV386" t="str">
        <v xml:space="preserve">0 | </v>
      </c>
      <c r="BW386" t="str">
        <v xml:space="preserve">0 | </v>
      </c>
      <c r="BX386" t="str">
        <v xml:space="preserve">0 | </v>
      </c>
      <c r="BY386" t="str">
        <v xml:space="preserve">0 | </v>
      </c>
      <c r="BZ386" t="str">
        <v xml:space="preserve">0 | </v>
      </c>
      <c r="CA386" t="str">
        <v xml:space="preserve">0 | </v>
      </c>
      <c r="CB386" t="str">
        <v xml:space="preserve">0 | </v>
      </c>
      <c r="CC386" t="str">
        <v xml:space="preserve">0 | </v>
      </c>
      <c r="CD386" t="str">
        <v xml:space="preserve">0 | </v>
      </c>
      <c r="CE386" t="str">
        <v xml:space="preserve">0 | </v>
      </c>
      <c r="CF386" t="str">
        <v xml:space="preserve">0 | </v>
      </c>
      <c r="CG386" t="str">
        <v xml:space="preserve">0 | </v>
      </c>
      <c r="CH386" t="str">
        <v xml:space="preserve">0 | </v>
      </c>
      <c r="CI386" t="str">
        <v xml:space="preserve">0 | </v>
      </c>
      <c r="CJ386" t="str">
        <v xml:space="preserve">0 | </v>
      </c>
      <c r="CK386" t="str">
        <v xml:space="preserve">0 | </v>
      </c>
      <c r="CL386" t="str">
        <v xml:space="preserve">0 | </v>
      </c>
      <c r="CM386" t="str">
        <v xml:space="preserve">0 | </v>
      </c>
      <c r="CN386" t="str">
        <v xml:space="preserve">0 | </v>
      </c>
      <c r="CO386" t="str">
        <v xml:space="preserve">0 | </v>
      </c>
      <c r="CP386" t="str">
        <v xml:space="preserve">0 | </v>
      </c>
      <c r="CQ386" t="str">
        <v xml:space="preserve">0 | </v>
      </c>
      <c r="CR386" t="str">
        <v xml:space="preserve">0 | </v>
      </c>
      <c r="CS386" t="str">
        <v xml:space="preserve">0 | </v>
      </c>
      <c r="CT386" t="str">
        <v xml:space="preserve">0 | </v>
      </c>
      <c r="CU386" t="str">
        <v xml:space="preserve">0 | </v>
      </c>
      <c r="CV386" t="str">
        <v xml:space="preserve">0 | </v>
      </c>
      <c r="CW386" t="str">
        <v xml:space="preserve">0 | </v>
      </c>
      <c r="CX386" t="str">
        <v xml:space="preserve">0 | </v>
      </c>
      <c r="DQ386" cm="1">
        <f t="array" ref="DQ386:HM386">TRANSPOSE(_xlfn._xlws.SORT(_xlfn._xlws.FILTER(initialConditions[initial_conditions_level],initialConditions[experiment_ID]=A386)))</f>
        <v>0</v>
      </c>
      <c r="DR386">
        <v>0</v>
      </c>
      <c r="DS386">
        <v>0</v>
      </c>
      <c r="DT386">
        <v>0</v>
      </c>
      <c r="DU386">
        <v>0</v>
      </c>
      <c r="DV386">
        <v>0</v>
      </c>
      <c r="DW386">
        <v>0</v>
      </c>
      <c r="DX386">
        <v>0</v>
      </c>
      <c r="DY386">
        <v>0</v>
      </c>
      <c r="DZ386">
        <v>0</v>
      </c>
      <c r="EA386">
        <v>0</v>
      </c>
      <c r="EB386">
        <v>0</v>
      </c>
      <c r="EC386">
        <v>0</v>
      </c>
      <c r="ED386">
        <v>0</v>
      </c>
      <c r="EE386">
        <v>0</v>
      </c>
      <c r="EF386">
        <v>0</v>
      </c>
      <c r="EG386">
        <v>0</v>
      </c>
      <c r="EH386">
        <v>0</v>
      </c>
      <c r="EI386">
        <v>0</v>
      </c>
      <c r="EJ386">
        <v>0</v>
      </c>
      <c r="EK386">
        <v>0</v>
      </c>
      <c r="EL386">
        <v>0</v>
      </c>
      <c r="EM386">
        <v>0</v>
      </c>
      <c r="EN386">
        <v>0</v>
      </c>
      <c r="EO386">
        <v>0</v>
      </c>
      <c r="EP386">
        <v>0</v>
      </c>
      <c r="EQ386">
        <v>0</v>
      </c>
      <c r="ER386">
        <v>0</v>
      </c>
      <c r="ES386">
        <v>0</v>
      </c>
      <c r="ET386">
        <v>0</v>
      </c>
      <c r="EU386">
        <v>0</v>
      </c>
      <c r="EV386">
        <v>0</v>
      </c>
      <c r="EW386">
        <v>0</v>
      </c>
      <c r="EX386">
        <v>0</v>
      </c>
      <c r="EY386">
        <v>0</v>
      </c>
      <c r="EZ386">
        <v>0</v>
      </c>
      <c r="FA386">
        <v>0</v>
      </c>
      <c r="FB386">
        <v>0</v>
      </c>
      <c r="FC386">
        <v>0</v>
      </c>
      <c r="FD386">
        <v>0</v>
      </c>
      <c r="FE386">
        <v>0</v>
      </c>
      <c r="FF386">
        <v>0</v>
      </c>
      <c r="FG386">
        <v>0</v>
      </c>
      <c r="FH386">
        <v>0</v>
      </c>
      <c r="FI386">
        <v>0</v>
      </c>
      <c r="FJ386">
        <v>0</v>
      </c>
      <c r="FK386">
        <v>0</v>
      </c>
      <c r="FL386">
        <v>0</v>
      </c>
      <c r="FM386">
        <v>0</v>
      </c>
      <c r="FN386">
        <v>0</v>
      </c>
      <c r="FO386">
        <v>0</v>
      </c>
      <c r="FP386">
        <v>0</v>
      </c>
      <c r="FQ386">
        <v>0</v>
      </c>
      <c r="FR386">
        <v>0</v>
      </c>
      <c r="FS386">
        <v>0</v>
      </c>
      <c r="FT386">
        <v>0</v>
      </c>
      <c r="FU386">
        <v>0</v>
      </c>
      <c r="FV386">
        <v>0</v>
      </c>
      <c r="FW386">
        <v>0</v>
      </c>
      <c r="FX386">
        <v>0</v>
      </c>
      <c r="FY386">
        <v>0</v>
      </c>
      <c r="FZ386">
        <v>0</v>
      </c>
      <c r="GA386">
        <v>0</v>
      </c>
      <c r="GB386">
        <v>0</v>
      </c>
      <c r="GC386">
        <v>0</v>
      </c>
      <c r="GD386">
        <v>0</v>
      </c>
      <c r="GE386">
        <v>0</v>
      </c>
      <c r="GF386">
        <v>0</v>
      </c>
      <c r="GG386">
        <v>0</v>
      </c>
      <c r="GH386">
        <v>0</v>
      </c>
      <c r="GI386">
        <v>0</v>
      </c>
      <c r="GJ386">
        <v>0</v>
      </c>
      <c r="GK386">
        <v>0</v>
      </c>
      <c r="GL386">
        <v>0</v>
      </c>
      <c r="GM386">
        <v>0</v>
      </c>
      <c r="GN386">
        <v>0</v>
      </c>
      <c r="GO386">
        <v>0</v>
      </c>
      <c r="GP386">
        <v>0</v>
      </c>
      <c r="GQ386">
        <v>0</v>
      </c>
      <c r="GR386">
        <v>0</v>
      </c>
      <c r="GS386">
        <v>0</v>
      </c>
      <c r="GT386">
        <v>0</v>
      </c>
      <c r="GU386">
        <v>0</v>
      </c>
      <c r="GV386">
        <v>0</v>
      </c>
      <c r="GW386">
        <v>0</v>
      </c>
      <c r="GX386">
        <v>0</v>
      </c>
      <c r="GY386">
        <v>0</v>
      </c>
      <c r="GZ386">
        <v>0</v>
      </c>
      <c r="HA386">
        <v>0</v>
      </c>
      <c r="HB386">
        <v>0</v>
      </c>
      <c r="HC386">
        <v>0</v>
      </c>
      <c r="HD386">
        <v>0</v>
      </c>
      <c r="HE386">
        <v>0</v>
      </c>
      <c r="HF386">
        <v>0</v>
      </c>
      <c r="HG386">
        <v>0</v>
      </c>
      <c r="HH386">
        <v>0</v>
      </c>
      <c r="HI386">
        <v>0</v>
      </c>
      <c r="HJ386">
        <v>0</v>
      </c>
      <c r="HK386">
        <v>0</v>
      </c>
      <c r="HL386">
        <v>0</v>
      </c>
      <c r="HM386" t="str">
        <v/>
      </c>
    </row>
    <row r="387" spans="2:221" x14ac:dyDescent="0.35">
      <c r="B387" t="str" cm="1">
        <f t="array" ref="B387:CX387">TRANSPOSE(_xlfn._xlws.SORT(_xlfn._xlws.FILTER(initialConditions[initial_conditions_level]&amp;" | "&amp;initialConditions[initial_conditions_name],initialConditions[experiment_ID]=A387)))</f>
        <v xml:space="preserve"> | </v>
      </c>
      <c r="C387" t="str">
        <v xml:space="preserve">0 | </v>
      </c>
      <c r="D387" t="str">
        <v xml:space="preserve">0 | </v>
      </c>
      <c r="E387" t="str">
        <v xml:space="preserve">0 | </v>
      </c>
      <c r="F387" t="str">
        <v xml:space="preserve">0 | </v>
      </c>
      <c r="G387" t="str">
        <v xml:space="preserve">0 | </v>
      </c>
      <c r="H387" t="str">
        <v xml:space="preserve">0 | </v>
      </c>
      <c r="I387" t="str">
        <v xml:space="preserve">0 | </v>
      </c>
      <c r="J387" t="str">
        <v xml:space="preserve">0 | </v>
      </c>
      <c r="K387" t="str">
        <v xml:space="preserve">0 | </v>
      </c>
      <c r="L387" t="str">
        <v xml:space="preserve">0 | </v>
      </c>
      <c r="M387" t="str">
        <v xml:space="preserve">0 | </v>
      </c>
      <c r="N387" t="str">
        <v xml:space="preserve">0 | </v>
      </c>
      <c r="O387" t="str">
        <v xml:space="preserve">0 | </v>
      </c>
      <c r="P387" t="str">
        <v xml:space="preserve">0 | </v>
      </c>
      <c r="Q387" t="str">
        <v xml:space="preserve">0 | </v>
      </c>
      <c r="R387" t="str">
        <v xml:space="preserve">0 | </v>
      </c>
      <c r="S387" t="str">
        <v xml:space="preserve">0 | </v>
      </c>
      <c r="T387" t="str">
        <v xml:space="preserve">0 | </v>
      </c>
      <c r="U387" t="str">
        <v xml:space="preserve">0 | </v>
      </c>
      <c r="V387" t="str">
        <v xml:space="preserve">0 | </v>
      </c>
      <c r="W387" t="str">
        <v xml:space="preserve">0 | </v>
      </c>
      <c r="X387" t="str">
        <v xml:space="preserve">0 | </v>
      </c>
      <c r="Y387" t="str">
        <v xml:space="preserve">0 | </v>
      </c>
      <c r="Z387" t="str">
        <v xml:space="preserve">0 | </v>
      </c>
      <c r="AA387" t="str">
        <v xml:space="preserve">0 | </v>
      </c>
      <c r="AB387" t="str">
        <v xml:space="preserve">0 | </v>
      </c>
      <c r="AC387" t="str">
        <v xml:space="preserve">0 | </v>
      </c>
      <c r="AD387" t="str">
        <v xml:space="preserve">0 | </v>
      </c>
      <c r="AE387" t="str">
        <v xml:space="preserve">0 | </v>
      </c>
      <c r="AF387" t="str">
        <v xml:space="preserve">0 | </v>
      </c>
      <c r="AG387" t="str">
        <v xml:space="preserve">0 | </v>
      </c>
      <c r="AH387" t="str">
        <v xml:space="preserve">0 | </v>
      </c>
      <c r="AI387" t="str">
        <v xml:space="preserve">0 | </v>
      </c>
      <c r="AJ387" t="str">
        <v xml:space="preserve">0 | </v>
      </c>
      <c r="AK387" t="str">
        <v xml:space="preserve">0 | </v>
      </c>
      <c r="AL387" t="str">
        <v xml:space="preserve">0 | </v>
      </c>
      <c r="AM387" t="str">
        <v xml:space="preserve">0 | </v>
      </c>
      <c r="AN387" t="str">
        <v xml:space="preserve">0 | </v>
      </c>
      <c r="AO387" t="str">
        <v xml:space="preserve">0 | </v>
      </c>
      <c r="AP387" t="str">
        <v xml:space="preserve">0 | </v>
      </c>
      <c r="AQ387" t="str">
        <v xml:space="preserve">0 | </v>
      </c>
      <c r="AR387" t="str">
        <v xml:space="preserve">0 | </v>
      </c>
      <c r="AS387" t="str">
        <v xml:space="preserve">0 | </v>
      </c>
      <c r="AT387" t="str">
        <v xml:space="preserve">0 | </v>
      </c>
      <c r="AU387" t="str">
        <v xml:space="preserve">0 | </v>
      </c>
      <c r="AV387" t="str">
        <v xml:space="preserve">0 | </v>
      </c>
      <c r="AW387" t="str">
        <v xml:space="preserve">0 | </v>
      </c>
      <c r="AX387" t="str">
        <v xml:space="preserve">0 | </v>
      </c>
      <c r="AY387" t="str">
        <v xml:space="preserve">0 | </v>
      </c>
      <c r="AZ387" t="str">
        <v xml:space="preserve">0 | </v>
      </c>
      <c r="BA387" t="str">
        <v xml:space="preserve">0 | </v>
      </c>
      <c r="BB387" t="str">
        <v xml:space="preserve">0 | </v>
      </c>
      <c r="BC387" t="str">
        <v xml:space="preserve">0 | </v>
      </c>
      <c r="BD387" t="str">
        <v xml:space="preserve">0 | </v>
      </c>
      <c r="BE387" t="str">
        <v xml:space="preserve">0 | </v>
      </c>
      <c r="BF387" t="str">
        <v xml:space="preserve">0 | </v>
      </c>
      <c r="BG387" t="str">
        <v xml:space="preserve">0 | </v>
      </c>
      <c r="BH387" t="str">
        <v xml:space="preserve">0 | </v>
      </c>
      <c r="BI387" t="str">
        <v xml:space="preserve">0 | </v>
      </c>
      <c r="BJ387" t="str">
        <v xml:space="preserve">0 | </v>
      </c>
      <c r="BK387" t="str">
        <v xml:space="preserve">0 | </v>
      </c>
      <c r="BL387" t="str">
        <v xml:space="preserve">0 | </v>
      </c>
      <c r="BM387" t="str">
        <v xml:space="preserve">0 | </v>
      </c>
      <c r="BN387" t="str">
        <v xml:space="preserve">0 | </v>
      </c>
      <c r="BO387" t="str">
        <v xml:space="preserve">0 | </v>
      </c>
      <c r="BP387" t="str">
        <v xml:space="preserve">0 | </v>
      </c>
      <c r="BQ387" t="str">
        <v xml:space="preserve">0 | </v>
      </c>
      <c r="BR387" t="str">
        <v xml:space="preserve">0 | </v>
      </c>
      <c r="BS387" t="str">
        <v xml:space="preserve">0 | </v>
      </c>
      <c r="BT387" t="str">
        <v xml:space="preserve">0 | </v>
      </c>
      <c r="BU387" t="str">
        <v xml:space="preserve">0 | </v>
      </c>
      <c r="BV387" t="str">
        <v xml:space="preserve">0 | </v>
      </c>
      <c r="BW387" t="str">
        <v xml:space="preserve">0 | </v>
      </c>
      <c r="BX387" t="str">
        <v xml:space="preserve">0 | </v>
      </c>
      <c r="BY387" t="str">
        <v xml:space="preserve">0 | </v>
      </c>
      <c r="BZ387" t="str">
        <v xml:space="preserve">0 | </v>
      </c>
      <c r="CA387" t="str">
        <v xml:space="preserve">0 | </v>
      </c>
      <c r="CB387" t="str">
        <v xml:space="preserve">0 | </v>
      </c>
      <c r="CC387" t="str">
        <v xml:space="preserve">0 | </v>
      </c>
      <c r="CD387" t="str">
        <v xml:space="preserve">0 | </v>
      </c>
      <c r="CE387" t="str">
        <v xml:space="preserve">0 | </v>
      </c>
      <c r="CF387" t="str">
        <v xml:space="preserve">0 | </v>
      </c>
      <c r="CG387" t="str">
        <v xml:space="preserve">0 | </v>
      </c>
      <c r="CH387" t="str">
        <v xml:space="preserve">0 | </v>
      </c>
      <c r="CI387" t="str">
        <v xml:space="preserve">0 | </v>
      </c>
      <c r="CJ387" t="str">
        <v xml:space="preserve">0 | </v>
      </c>
      <c r="CK387" t="str">
        <v xml:space="preserve">0 | </v>
      </c>
      <c r="CL387" t="str">
        <v xml:space="preserve">0 | </v>
      </c>
      <c r="CM387" t="str">
        <v xml:space="preserve">0 | </v>
      </c>
      <c r="CN387" t="str">
        <v xml:space="preserve">0 | </v>
      </c>
      <c r="CO387" t="str">
        <v xml:space="preserve">0 | </v>
      </c>
      <c r="CP387" t="str">
        <v xml:space="preserve">0 | </v>
      </c>
      <c r="CQ387" t="str">
        <v xml:space="preserve">0 | </v>
      </c>
      <c r="CR387" t="str">
        <v xml:space="preserve">0 | </v>
      </c>
      <c r="CS387" t="str">
        <v xml:space="preserve">0 | </v>
      </c>
      <c r="CT387" t="str">
        <v xml:space="preserve">0 | </v>
      </c>
      <c r="CU387" t="str">
        <v xml:space="preserve">0 | </v>
      </c>
      <c r="CV387" t="str">
        <v xml:space="preserve">0 | </v>
      </c>
      <c r="CW387" t="str">
        <v xml:space="preserve">0 | </v>
      </c>
      <c r="CX387" t="str">
        <v xml:space="preserve">0 | </v>
      </c>
      <c r="DQ387" cm="1">
        <f t="array" ref="DQ387:HM387">TRANSPOSE(_xlfn._xlws.SORT(_xlfn._xlws.FILTER(initialConditions[initial_conditions_level],initialConditions[experiment_ID]=A387)))</f>
        <v>0</v>
      </c>
      <c r="DR387">
        <v>0</v>
      </c>
      <c r="DS387">
        <v>0</v>
      </c>
      <c r="DT387">
        <v>0</v>
      </c>
      <c r="DU387">
        <v>0</v>
      </c>
      <c r="DV387">
        <v>0</v>
      </c>
      <c r="DW387">
        <v>0</v>
      </c>
      <c r="DX387">
        <v>0</v>
      </c>
      <c r="DY387">
        <v>0</v>
      </c>
      <c r="DZ387">
        <v>0</v>
      </c>
      <c r="EA387">
        <v>0</v>
      </c>
      <c r="EB387">
        <v>0</v>
      </c>
      <c r="EC387">
        <v>0</v>
      </c>
      <c r="ED387">
        <v>0</v>
      </c>
      <c r="EE387">
        <v>0</v>
      </c>
      <c r="EF387">
        <v>0</v>
      </c>
      <c r="EG387">
        <v>0</v>
      </c>
      <c r="EH387">
        <v>0</v>
      </c>
      <c r="EI387">
        <v>0</v>
      </c>
      <c r="EJ387">
        <v>0</v>
      </c>
      <c r="EK387">
        <v>0</v>
      </c>
      <c r="EL387">
        <v>0</v>
      </c>
      <c r="EM387">
        <v>0</v>
      </c>
      <c r="EN387">
        <v>0</v>
      </c>
      <c r="EO387">
        <v>0</v>
      </c>
      <c r="EP387">
        <v>0</v>
      </c>
      <c r="EQ387">
        <v>0</v>
      </c>
      <c r="ER387">
        <v>0</v>
      </c>
      <c r="ES387">
        <v>0</v>
      </c>
      <c r="ET387">
        <v>0</v>
      </c>
      <c r="EU387">
        <v>0</v>
      </c>
      <c r="EV387">
        <v>0</v>
      </c>
      <c r="EW387">
        <v>0</v>
      </c>
      <c r="EX387">
        <v>0</v>
      </c>
      <c r="EY387">
        <v>0</v>
      </c>
      <c r="EZ387">
        <v>0</v>
      </c>
      <c r="FA387">
        <v>0</v>
      </c>
      <c r="FB387">
        <v>0</v>
      </c>
      <c r="FC387">
        <v>0</v>
      </c>
      <c r="FD387">
        <v>0</v>
      </c>
      <c r="FE387">
        <v>0</v>
      </c>
      <c r="FF387">
        <v>0</v>
      </c>
      <c r="FG387">
        <v>0</v>
      </c>
      <c r="FH387">
        <v>0</v>
      </c>
      <c r="FI387">
        <v>0</v>
      </c>
      <c r="FJ387">
        <v>0</v>
      </c>
      <c r="FK387">
        <v>0</v>
      </c>
      <c r="FL387">
        <v>0</v>
      </c>
      <c r="FM387">
        <v>0</v>
      </c>
      <c r="FN387">
        <v>0</v>
      </c>
      <c r="FO387">
        <v>0</v>
      </c>
      <c r="FP387">
        <v>0</v>
      </c>
      <c r="FQ387">
        <v>0</v>
      </c>
      <c r="FR387">
        <v>0</v>
      </c>
      <c r="FS387">
        <v>0</v>
      </c>
      <c r="FT387">
        <v>0</v>
      </c>
      <c r="FU387">
        <v>0</v>
      </c>
      <c r="FV387">
        <v>0</v>
      </c>
      <c r="FW387">
        <v>0</v>
      </c>
      <c r="FX387">
        <v>0</v>
      </c>
      <c r="FY387">
        <v>0</v>
      </c>
      <c r="FZ387">
        <v>0</v>
      </c>
      <c r="GA387">
        <v>0</v>
      </c>
      <c r="GB387">
        <v>0</v>
      </c>
      <c r="GC387">
        <v>0</v>
      </c>
      <c r="GD387">
        <v>0</v>
      </c>
      <c r="GE387">
        <v>0</v>
      </c>
      <c r="GF387">
        <v>0</v>
      </c>
      <c r="GG387">
        <v>0</v>
      </c>
      <c r="GH387">
        <v>0</v>
      </c>
      <c r="GI387">
        <v>0</v>
      </c>
      <c r="GJ387">
        <v>0</v>
      </c>
      <c r="GK387">
        <v>0</v>
      </c>
      <c r="GL387">
        <v>0</v>
      </c>
      <c r="GM387">
        <v>0</v>
      </c>
      <c r="GN387">
        <v>0</v>
      </c>
      <c r="GO387">
        <v>0</v>
      </c>
      <c r="GP387">
        <v>0</v>
      </c>
      <c r="GQ387">
        <v>0</v>
      </c>
      <c r="GR387">
        <v>0</v>
      </c>
      <c r="GS387">
        <v>0</v>
      </c>
      <c r="GT387">
        <v>0</v>
      </c>
      <c r="GU387">
        <v>0</v>
      </c>
      <c r="GV387">
        <v>0</v>
      </c>
      <c r="GW387">
        <v>0</v>
      </c>
      <c r="GX387">
        <v>0</v>
      </c>
      <c r="GY387">
        <v>0</v>
      </c>
      <c r="GZ387">
        <v>0</v>
      </c>
      <c r="HA387">
        <v>0</v>
      </c>
      <c r="HB387">
        <v>0</v>
      </c>
      <c r="HC387">
        <v>0</v>
      </c>
      <c r="HD387">
        <v>0</v>
      </c>
      <c r="HE387">
        <v>0</v>
      </c>
      <c r="HF387">
        <v>0</v>
      </c>
      <c r="HG387">
        <v>0</v>
      </c>
      <c r="HH387">
        <v>0</v>
      </c>
      <c r="HI387">
        <v>0</v>
      </c>
      <c r="HJ387">
        <v>0</v>
      </c>
      <c r="HK387">
        <v>0</v>
      </c>
      <c r="HL387">
        <v>0</v>
      </c>
      <c r="HM387" t="str">
        <v/>
      </c>
    </row>
    <row r="388" spans="2:221" x14ac:dyDescent="0.35">
      <c r="B388" t="str" cm="1">
        <f t="array" ref="B388:CX388">TRANSPOSE(_xlfn._xlws.SORT(_xlfn._xlws.FILTER(initialConditions[initial_conditions_level]&amp;" | "&amp;initialConditions[initial_conditions_name],initialConditions[experiment_ID]=A388)))</f>
        <v xml:space="preserve"> | </v>
      </c>
      <c r="C388" t="str">
        <v xml:space="preserve">0 | </v>
      </c>
      <c r="D388" t="str">
        <v xml:space="preserve">0 | </v>
      </c>
      <c r="E388" t="str">
        <v xml:space="preserve">0 | </v>
      </c>
      <c r="F388" t="str">
        <v xml:space="preserve">0 | </v>
      </c>
      <c r="G388" t="str">
        <v xml:space="preserve">0 | </v>
      </c>
      <c r="H388" t="str">
        <v xml:space="preserve">0 | </v>
      </c>
      <c r="I388" t="str">
        <v xml:space="preserve">0 | </v>
      </c>
      <c r="J388" t="str">
        <v xml:space="preserve">0 | </v>
      </c>
      <c r="K388" t="str">
        <v xml:space="preserve">0 | </v>
      </c>
      <c r="L388" t="str">
        <v xml:space="preserve">0 | </v>
      </c>
      <c r="M388" t="str">
        <v xml:space="preserve">0 | </v>
      </c>
      <c r="N388" t="str">
        <v xml:space="preserve">0 | </v>
      </c>
      <c r="O388" t="str">
        <v xml:space="preserve">0 | </v>
      </c>
      <c r="P388" t="str">
        <v xml:space="preserve">0 | </v>
      </c>
      <c r="Q388" t="str">
        <v xml:space="preserve">0 | </v>
      </c>
      <c r="R388" t="str">
        <v xml:space="preserve">0 | </v>
      </c>
      <c r="S388" t="str">
        <v xml:space="preserve">0 | </v>
      </c>
      <c r="T388" t="str">
        <v xml:space="preserve">0 | </v>
      </c>
      <c r="U388" t="str">
        <v xml:space="preserve">0 | </v>
      </c>
      <c r="V388" t="str">
        <v xml:space="preserve">0 | </v>
      </c>
      <c r="W388" t="str">
        <v xml:space="preserve">0 | </v>
      </c>
      <c r="X388" t="str">
        <v xml:space="preserve">0 | </v>
      </c>
      <c r="Y388" t="str">
        <v xml:space="preserve">0 | </v>
      </c>
      <c r="Z388" t="str">
        <v xml:space="preserve">0 | </v>
      </c>
      <c r="AA388" t="str">
        <v xml:space="preserve">0 | </v>
      </c>
      <c r="AB388" t="str">
        <v xml:space="preserve">0 | </v>
      </c>
      <c r="AC388" t="str">
        <v xml:space="preserve">0 | </v>
      </c>
      <c r="AD388" t="str">
        <v xml:space="preserve">0 | </v>
      </c>
      <c r="AE388" t="str">
        <v xml:space="preserve">0 | </v>
      </c>
      <c r="AF388" t="str">
        <v xml:space="preserve">0 | </v>
      </c>
      <c r="AG388" t="str">
        <v xml:space="preserve">0 | </v>
      </c>
      <c r="AH388" t="str">
        <v xml:space="preserve">0 | </v>
      </c>
      <c r="AI388" t="str">
        <v xml:space="preserve">0 | </v>
      </c>
      <c r="AJ388" t="str">
        <v xml:space="preserve">0 | </v>
      </c>
      <c r="AK388" t="str">
        <v xml:space="preserve">0 | </v>
      </c>
      <c r="AL388" t="str">
        <v xml:space="preserve">0 | </v>
      </c>
      <c r="AM388" t="str">
        <v xml:space="preserve">0 | </v>
      </c>
      <c r="AN388" t="str">
        <v xml:space="preserve">0 | </v>
      </c>
      <c r="AO388" t="str">
        <v xml:space="preserve">0 | </v>
      </c>
      <c r="AP388" t="str">
        <v xml:space="preserve">0 | </v>
      </c>
      <c r="AQ388" t="str">
        <v xml:space="preserve">0 | </v>
      </c>
      <c r="AR388" t="str">
        <v xml:space="preserve">0 | </v>
      </c>
      <c r="AS388" t="str">
        <v xml:space="preserve">0 | </v>
      </c>
      <c r="AT388" t="str">
        <v xml:space="preserve">0 | </v>
      </c>
      <c r="AU388" t="str">
        <v xml:space="preserve">0 | </v>
      </c>
      <c r="AV388" t="str">
        <v xml:space="preserve">0 | </v>
      </c>
      <c r="AW388" t="str">
        <v xml:space="preserve">0 | </v>
      </c>
      <c r="AX388" t="str">
        <v xml:space="preserve">0 | </v>
      </c>
      <c r="AY388" t="str">
        <v xml:space="preserve">0 | </v>
      </c>
      <c r="AZ388" t="str">
        <v xml:space="preserve">0 | </v>
      </c>
      <c r="BA388" t="str">
        <v xml:space="preserve">0 | </v>
      </c>
      <c r="BB388" t="str">
        <v xml:space="preserve">0 | </v>
      </c>
      <c r="BC388" t="str">
        <v xml:space="preserve">0 | </v>
      </c>
      <c r="BD388" t="str">
        <v xml:space="preserve">0 | </v>
      </c>
      <c r="BE388" t="str">
        <v xml:space="preserve">0 | </v>
      </c>
      <c r="BF388" t="str">
        <v xml:space="preserve">0 | </v>
      </c>
      <c r="BG388" t="str">
        <v xml:space="preserve">0 | </v>
      </c>
      <c r="BH388" t="str">
        <v xml:space="preserve">0 | </v>
      </c>
      <c r="BI388" t="str">
        <v xml:space="preserve">0 | </v>
      </c>
      <c r="BJ388" t="str">
        <v xml:space="preserve">0 | </v>
      </c>
      <c r="BK388" t="str">
        <v xml:space="preserve">0 | </v>
      </c>
      <c r="BL388" t="str">
        <v xml:space="preserve">0 | </v>
      </c>
      <c r="BM388" t="str">
        <v xml:space="preserve">0 | </v>
      </c>
      <c r="BN388" t="str">
        <v xml:space="preserve">0 | </v>
      </c>
      <c r="BO388" t="str">
        <v xml:space="preserve">0 | </v>
      </c>
      <c r="BP388" t="str">
        <v xml:space="preserve">0 | </v>
      </c>
      <c r="BQ388" t="str">
        <v xml:space="preserve">0 | </v>
      </c>
      <c r="BR388" t="str">
        <v xml:space="preserve">0 | </v>
      </c>
      <c r="BS388" t="str">
        <v xml:space="preserve">0 | </v>
      </c>
      <c r="BT388" t="str">
        <v xml:space="preserve">0 | </v>
      </c>
      <c r="BU388" t="str">
        <v xml:space="preserve">0 | </v>
      </c>
      <c r="BV388" t="str">
        <v xml:space="preserve">0 | </v>
      </c>
      <c r="BW388" t="str">
        <v xml:space="preserve">0 | </v>
      </c>
      <c r="BX388" t="str">
        <v xml:space="preserve">0 | </v>
      </c>
      <c r="BY388" t="str">
        <v xml:space="preserve">0 | </v>
      </c>
      <c r="BZ388" t="str">
        <v xml:space="preserve">0 | </v>
      </c>
      <c r="CA388" t="str">
        <v xml:space="preserve">0 | </v>
      </c>
      <c r="CB388" t="str">
        <v xml:space="preserve">0 | </v>
      </c>
      <c r="CC388" t="str">
        <v xml:space="preserve">0 | </v>
      </c>
      <c r="CD388" t="str">
        <v xml:space="preserve">0 | </v>
      </c>
      <c r="CE388" t="str">
        <v xml:space="preserve">0 | </v>
      </c>
      <c r="CF388" t="str">
        <v xml:space="preserve">0 | </v>
      </c>
      <c r="CG388" t="str">
        <v xml:space="preserve">0 | </v>
      </c>
      <c r="CH388" t="str">
        <v xml:space="preserve">0 | </v>
      </c>
      <c r="CI388" t="str">
        <v xml:space="preserve">0 | </v>
      </c>
      <c r="CJ388" t="str">
        <v xml:space="preserve">0 | </v>
      </c>
      <c r="CK388" t="str">
        <v xml:space="preserve">0 | </v>
      </c>
      <c r="CL388" t="str">
        <v xml:space="preserve">0 | </v>
      </c>
      <c r="CM388" t="str">
        <v xml:space="preserve">0 | </v>
      </c>
      <c r="CN388" t="str">
        <v xml:space="preserve">0 | </v>
      </c>
      <c r="CO388" t="str">
        <v xml:space="preserve">0 | </v>
      </c>
      <c r="CP388" t="str">
        <v xml:space="preserve">0 | </v>
      </c>
      <c r="CQ388" t="str">
        <v xml:space="preserve">0 | </v>
      </c>
      <c r="CR388" t="str">
        <v xml:space="preserve">0 | </v>
      </c>
      <c r="CS388" t="str">
        <v xml:space="preserve">0 | </v>
      </c>
      <c r="CT388" t="str">
        <v xml:space="preserve">0 | </v>
      </c>
      <c r="CU388" t="str">
        <v xml:space="preserve">0 | </v>
      </c>
      <c r="CV388" t="str">
        <v xml:space="preserve">0 | </v>
      </c>
      <c r="CW388" t="str">
        <v xml:space="preserve">0 | </v>
      </c>
      <c r="CX388" t="str">
        <v xml:space="preserve">0 | </v>
      </c>
      <c r="DQ388" cm="1">
        <f t="array" ref="DQ388:HM388">TRANSPOSE(_xlfn._xlws.SORT(_xlfn._xlws.FILTER(initialConditions[initial_conditions_level],initialConditions[experiment_ID]=A388)))</f>
        <v>0</v>
      </c>
      <c r="DR388">
        <v>0</v>
      </c>
      <c r="DS388">
        <v>0</v>
      </c>
      <c r="DT388">
        <v>0</v>
      </c>
      <c r="DU388">
        <v>0</v>
      </c>
      <c r="DV388">
        <v>0</v>
      </c>
      <c r="DW388">
        <v>0</v>
      </c>
      <c r="DX388">
        <v>0</v>
      </c>
      <c r="DY388">
        <v>0</v>
      </c>
      <c r="DZ388">
        <v>0</v>
      </c>
      <c r="EA388">
        <v>0</v>
      </c>
      <c r="EB388">
        <v>0</v>
      </c>
      <c r="EC388">
        <v>0</v>
      </c>
      <c r="ED388">
        <v>0</v>
      </c>
      <c r="EE388">
        <v>0</v>
      </c>
      <c r="EF388">
        <v>0</v>
      </c>
      <c r="EG388">
        <v>0</v>
      </c>
      <c r="EH388">
        <v>0</v>
      </c>
      <c r="EI388">
        <v>0</v>
      </c>
      <c r="EJ388">
        <v>0</v>
      </c>
      <c r="EK388">
        <v>0</v>
      </c>
      <c r="EL388">
        <v>0</v>
      </c>
      <c r="EM388">
        <v>0</v>
      </c>
      <c r="EN388">
        <v>0</v>
      </c>
      <c r="EO388">
        <v>0</v>
      </c>
      <c r="EP388">
        <v>0</v>
      </c>
      <c r="EQ388">
        <v>0</v>
      </c>
      <c r="ER388">
        <v>0</v>
      </c>
      <c r="ES388">
        <v>0</v>
      </c>
      <c r="ET388">
        <v>0</v>
      </c>
      <c r="EU388">
        <v>0</v>
      </c>
      <c r="EV388">
        <v>0</v>
      </c>
      <c r="EW388">
        <v>0</v>
      </c>
      <c r="EX388">
        <v>0</v>
      </c>
      <c r="EY388">
        <v>0</v>
      </c>
      <c r="EZ388">
        <v>0</v>
      </c>
      <c r="FA388">
        <v>0</v>
      </c>
      <c r="FB388">
        <v>0</v>
      </c>
      <c r="FC388">
        <v>0</v>
      </c>
      <c r="FD388">
        <v>0</v>
      </c>
      <c r="FE388">
        <v>0</v>
      </c>
      <c r="FF388">
        <v>0</v>
      </c>
      <c r="FG388">
        <v>0</v>
      </c>
      <c r="FH388">
        <v>0</v>
      </c>
      <c r="FI388">
        <v>0</v>
      </c>
      <c r="FJ388">
        <v>0</v>
      </c>
      <c r="FK388">
        <v>0</v>
      </c>
      <c r="FL388">
        <v>0</v>
      </c>
      <c r="FM388">
        <v>0</v>
      </c>
      <c r="FN388">
        <v>0</v>
      </c>
      <c r="FO388">
        <v>0</v>
      </c>
      <c r="FP388">
        <v>0</v>
      </c>
      <c r="FQ388">
        <v>0</v>
      </c>
      <c r="FR388">
        <v>0</v>
      </c>
      <c r="FS388">
        <v>0</v>
      </c>
      <c r="FT388">
        <v>0</v>
      </c>
      <c r="FU388">
        <v>0</v>
      </c>
      <c r="FV388">
        <v>0</v>
      </c>
      <c r="FW388">
        <v>0</v>
      </c>
      <c r="FX388">
        <v>0</v>
      </c>
      <c r="FY388">
        <v>0</v>
      </c>
      <c r="FZ388">
        <v>0</v>
      </c>
      <c r="GA388">
        <v>0</v>
      </c>
      <c r="GB388">
        <v>0</v>
      </c>
      <c r="GC388">
        <v>0</v>
      </c>
      <c r="GD388">
        <v>0</v>
      </c>
      <c r="GE388">
        <v>0</v>
      </c>
      <c r="GF388">
        <v>0</v>
      </c>
      <c r="GG388">
        <v>0</v>
      </c>
      <c r="GH388">
        <v>0</v>
      </c>
      <c r="GI388">
        <v>0</v>
      </c>
      <c r="GJ388">
        <v>0</v>
      </c>
      <c r="GK388">
        <v>0</v>
      </c>
      <c r="GL388">
        <v>0</v>
      </c>
      <c r="GM388">
        <v>0</v>
      </c>
      <c r="GN388">
        <v>0</v>
      </c>
      <c r="GO388">
        <v>0</v>
      </c>
      <c r="GP388">
        <v>0</v>
      </c>
      <c r="GQ388">
        <v>0</v>
      </c>
      <c r="GR388">
        <v>0</v>
      </c>
      <c r="GS388">
        <v>0</v>
      </c>
      <c r="GT388">
        <v>0</v>
      </c>
      <c r="GU388">
        <v>0</v>
      </c>
      <c r="GV388">
        <v>0</v>
      </c>
      <c r="GW388">
        <v>0</v>
      </c>
      <c r="GX388">
        <v>0</v>
      </c>
      <c r="GY388">
        <v>0</v>
      </c>
      <c r="GZ388">
        <v>0</v>
      </c>
      <c r="HA388">
        <v>0</v>
      </c>
      <c r="HB388">
        <v>0</v>
      </c>
      <c r="HC388">
        <v>0</v>
      </c>
      <c r="HD388">
        <v>0</v>
      </c>
      <c r="HE388">
        <v>0</v>
      </c>
      <c r="HF388">
        <v>0</v>
      </c>
      <c r="HG388">
        <v>0</v>
      </c>
      <c r="HH388">
        <v>0</v>
      </c>
      <c r="HI388">
        <v>0</v>
      </c>
      <c r="HJ388">
        <v>0</v>
      </c>
      <c r="HK388">
        <v>0</v>
      </c>
      <c r="HL388">
        <v>0</v>
      </c>
      <c r="HM388" t="str">
        <v/>
      </c>
    </row>
    <row r="389" spans="2:221" x14ac:dyDescent="0.35">
      <c r="B389" t="str" cm="1">
        <f t="array" ref="B389:CX389">TRANSPOSE(_xlfn._xlws.SORT(_xlfn._xlws.FILTER(initialConditions[initial_conditions_level]&amp;" | "&amp;initialConditions[initial_conditions_name],initialConditions[experiment_ID]=A389)))</f>
        <v xml:space="preserve"> | </v>
      </c>
      <c r="C389" t="str">
        <v xml:space="preserve">0 | </v>
      </c>
      <c r="D389" t="str">
        <v xml:space="preserve">0 | </v>
      </c>
      <c r="E389" t="str">
        <v xml:space="preserve">0 | </v>
      </c>
      <c r="F389" t="str">
        <v xml:space="preserve">0 | </v>
      </c>
      <c r="G389" t="str">
        <v xml:space="preserve">0 | </v>
      </c>
      <c r="H389" t="str">
        <v xml:space="preserve">0 | </v>
      </c>
      <c r="I389" t="str">
        <v xml:space="preserve">0 | </v>
      </c>
      <c r="J389" t="str">
        <v xml:space="preserve">0 | </v>
      </c>
      <c r="K389" t="str">
        <v xml:space="preserve">0 | </v>
      </c>
      <c r="L389" t="str">
        <v xml:space="preserve">0 | </v>
      </c>
      <c r="M389" t="str">
        <v xml:space="preserve">0 | </v>
      </c>
      <c r="N389" t="str">
        <v xml:space="preserve">0 | </v>
      </c>
      <c r="O389" t="str">
        <v xml:space="preserve">0 | </v>
      </c>
      <c r="P389" t="str">
        <v xml:space="preserve">0 | </v>
      </c>
      <c r="Q389" t="str">
        <v xml:space="preserve">0 | </v>
      </c>
      <c r="R389" t="str">
        <v xml:space="preserve">0 | </v>
      </c>
      <c r="S389" t="str">
        <v xml:space="preserve">0 | </v>
      </c>
      <c r="T389" t="str">
        <v xml:space="preserve">0 | </v>
      </c>
      <c r="U389" t="str">
        <v xml:space="preserve">0 | </v>
      </c>
      <c r="V389" t="str">
        <v xml:space="preserve">0 | </v>
      </c>
      <c r="W389" t="str">
        <v xml:space="preserve">0 | </v>
      </c>
      <c r="X389" t="str">
        <v xml:space="preserve">0 | </v>
      </c>
      <c r="Y389" t="str">
        <v xml:space="preserve">0 | </v>
      </c>
      <c r="Z389" t="str">
        <v xml:space="preserve">0 | </v>
      </c>
      <c r="AA389" t="str">
        <v xml:space="preserve">0 | </v>
      </c>
      <c r="AB389" t="str">
        <v xml:space="preserve">0 | </v>
      </c>
      <c r="AC389" t="str">
        <v xml:space="preserve">0 | </v>
      </c>
      <c r="AD389" t="str">
        <v xml:space="preserve">0 | </v>
      </c>
      <c r="AE389" t="str">
        <v xml:space="preserve">0 | </v>
      </c>
      <c r="AF389" t="str">
        <v xml:space="preserve">0 | </v>
      </c>
      <c r="AG389" t="str">
        <v xml:space="preserve">0 | </v>
      </c>
      <c r="AH389" t="str">
        <v xml:space="preserve">0 | </v>
      </c>
      <c r="AI389" t="str">
        <v xml:space="preserve">0 | </v>
      </c>
      <c r="AJ389" t="str">
        <v xml:space="preserve">0 | </v>
      </c>
      <c r="AK389" t="str">
        <v xml:space="preserve">0 | </v>
      </c>
      <c r="AL389" t="str">
        <v xml:space="preserve">0 | </v>
      </c>
      <c r="AM389" t="str">
        <v xml:space="preserve">0 | </v>
      </c>
      <c r="AN389" t="str">
        <v xml:space="preserve">0 | </v>
      </c>
      <c r="AO389" t="str">
        <v xml:space="preserve">0 | </v>
      </c>
      <c r="AP389" t="str">
        <v xml:space="preserve">0 | </v>
      </c>
      <c r="AQ389" t="str">
        <v xml:space="preserve">0 | </v>
      </c>
      <c r="AR389" t="str">
        <v xml:space="preserve">0 | </v>
      </c>
      <c r="AS389" t="str">
        <v xml:space="preserve">0 | </v>
      </c>
      <c r="AT389" t="str">
        <v xml:space="preserve">0 | </v>
      </c>
      <c r="AU389" t="str">
        <v xml:space="preserve">0 | </v>
      </c>
      <c r="AV389" t="str">
        <v xml:space="preserve">0 | </v>
      </c>
      <c r="AW389" t="str">
        <v xml:space="preserve">0 | </v>
      </c>
      <c r="AX389" t="str">
        <v xml:space="preserve">0 | </v>
      </c>
      <c r="AY389" t="str">
        <v xml:space="preserve">0 | </v>
      </c>
      <c r="AZ389" t="str">
        <v xml:space="preserve">0 | </v>
      </c>
      <c r="BA389" t="str">
        <v xml:space="preserve">0 | </v>
      </c>
      <c r="BB389" t="str">
        <v xml:space="preserve">0 | </v>
      </c>
      <c r="BC389" t="str">
        <v xml:space="preserve">0 | </v>
      </c>
      <c r="BD389" t="str">
        <v xml:space="preserve">0 | </v>
      </c>
      <c r="BE389" t="str">
        <v xml:space="preserve">0 | </v>
      </c>
      <c r="BF389" t="str">
        <v xml:space="preserve">0 | </v>
      </c>
      <c r="BG389" t="str">
        <v xml:space="preserve">0 | </v>
      </c>
      <c r="BH389" t="str">
        <v xml:space="preserve">0 | </v>
      </c>
      <c r="BI389" t="str">
        <v xml:space="preserve">0 | </v>
      </c>
      <c r="BJ389" t="str">
        <v xml:space="preserve">0 | </v>
      </c>
      <c r="BK389" t="str">
        <v xml:space="preserve">0 | </v>
      </c>
      <c r="BL389" t="str">
        <v xml:space="preserve">0 | </v>
      </c>
      <c r="BM389" t="str">
        <v xml:space="preserve">0 | </v>
      </c>
      <c r="BN389" t="str">
        <v xml:space="preserve">0 | </v>
      </c>
      <c r="BO389" t="str">
        <v xml:space="preserve">0 | </v>
      </c>
      <c r="BP389" t="str">
        <v xml:space="preserve">0 | </v>
      </c>
      <c r="BQ389" t="str">
        <v xml:space="preserve">0 | </v>
      </c>
      <c r="BR389" t="str">
        <v xml:space="preserve">0 | </v>
      </c>
      <c r="BS389" t="str">
        <v xml:space="preserve">0 | </v>
      </c>
      <c r="BT389" t="str">
        <v xml:space="preserve">0 | </v>
      </c>
      <c r="BU389" t="str">
        <v xml:space="preserve">0 | </v>
      </c>
      <c r="BV389" t="str">
        <v xml:space="preserve">0 | </v>
      </c>
      <c r="BW389" t="str">
        <v xml:space="preserve">0 | </v>
      </c>
      <c r="BX389" t="str">
        <v xml:space="preserve">0 | </v>
      </c>
      <c r="BY389" t="str">
        <v xml:space="preserve">0 | </v>
      </c>
      <c r="BZ389" t="str">
        <v xml:space="preserve">0 | </v>
      </c>
      <c r="CA389" t="str">
        <v xml:space="preserve">0 | </v>
      </c>
      <c r="CB389" t="str">
        <v xml:space="preserve">0 | </v>
      </c>
      <c r="CC389" t="str">
        <v xml:space="preserve">0 | </v>
      </c>
      <c r="CD389" t="str">
        <v xml:space="preserve">0 | </v>
      </c>
      <c r="CE389" t="str">
        <v xml:space="preserve">0 | </v>
      </c>
      <c r="CF389" t="str">
        <v xml:space="preserve">0 | </v>
      </c>
      <c r="CG389" t="str">
        <v xml:space="preserve">0 | </v>
      </c>
      <c r="CH389" t="str">
        <v xml:space="preserve">0 | </v>
      </c>
      <c r="CI389" t="str">
        <v xml:space="preserve">0 | </v>
      </c>
      <c r="CJ389" t="str">
        <v xml:space="preserve">0 | </v>
      </c>
      <c r="CK389" t="str">
        <v xml:space="preserve">0 | </v>
      </c>
      <c r="CL389" t="str">
        <v xml:space="preserve">0 | </v>
      </c>
      <c r="CM389" t="str">
        <v xml:space="preserve">0 | </v>
      </c>
      <c r="CN389" t="str">
        <v xml:space="preserve">0 | </v>
      </c>
      <c r="CO389" t="str">
        <v xml:space="preserve">0 | </v>
      </c>
      <c r="CP389" t="str">
        <v xml:space="preserve">0 | </v>
      </c>
      <c r="CQ389" t="str">
        <v xml:space="preserve">0 | </v>
      </c>
      <c r="CR389" t="str">
        <v xml:space="preserve">0 | </v>
      </c>
      <c r="CS389" t="str">
        <v xml:space="preserve">0 | </v>
      </c>
      <c r="CT389" t="str">
        <v xml:space="preserve">0 | </v>
      </c>
      <c r="CU389" t="str">
        <v xml:space="preserve">0 | </v>
      </c>
      <c r="CV389" t="str">
        <v xml:space="preserve">0 | </v>
      </c>
      <c r="CW389" t="str">
        <v xml:space="preserve">0 | </v>
      </c>
      <c r="CX389" t="str">
        <v xml:space="preserve">0 | </v>
      </c>
      <c r="DQ389" cm="1">
        <f t="array" ref="DQ389:HM389">TRANSPOSE(_xlfn._xlws.SORT(_xlfn._xlws.FILTER(initialConditions[initial_conditions_level],initialConditions[experiment_ID]=A389)))</f>
        <v>0</v>
      </c>
      <c r="DR389">
        <v>0</v>
      </c>
      <c r="DS389">
        <v>0</v>
      </c>
      <c r="DT389">
        <v>0</v>
      </c>
      <c r="DU389">
        <v>0</v>
      </c>
      <c r="DV389">
        <v>0</v>
      </c>
      <c r="DW389">
        <v>0</v>
      </c>
      <c r="DX389">
        <v>0</v>
      </c>
      <c r="DY389">
        <v>0</v>
      </c>
      <c r="DZ389">
        <v>0</v>
      </c>
      <c r="EA389">
        <v>0</v>
      </c>
      <c r="EB389">
        <v>0</v>
      </c>
      <c r="EC389">
        <v>0</v>
      </c>
      <c r="ED389">
        <v>0</v>
      </c>
      <c r="EE389">
        <v>0</v>
      </c>
      <c r="EF389">
        <v>0</v>
      </c>
      <c r="EG389">
        <v>0</v>
      </c>
      <c r="EH389">
        <v>0</v>
      </c>
      <c r="EI389">
        <v>0</v>
      </c>
      <c r="EJ389">
        <v>0</v>
      </c>
      <c r="EK389">
        <v>0</v>
      </c>
      <c r="EL389">
        <v>0</v>
      </c>
      <c r="EM389">
        <v>0</v>
      </c>
      <c r="EN389">
        <v>0</v>
      </c>
      <c r="EO389">
        <v>0</v>
      </c>
      <c r="EP389">
        <v>0</v>
      </c>
      <c r="EQ389">
        <v>0</v>
      </c>
      <c r="ER389">
        <v>0</v>
      </c>
      <c r="ES389">
        <v>0</v>
      </c>
      <c r="ET389">
        <v>0</v>
      </c>
      <c r="EU389">
        <v>0</v>
      </c>
      <c r="EV389">
        <v>0</v>
      </c>
      <c r="EW389">
        <v>0</v>
      </c>
      <c r="EX389">
        <v>0</v>
      </c>
      <c r="EY389">
        <v>0</v>
      </c>
      <c r="EZ389">
        <v>0</v>
      </c>
      <c r="FA389">
        <v>0</v>
      </c>
      <c r="FB389">
        <v>0</v>
      </c>
      <c r="FC389">
        <v>0</v>
      </c>
      <c r="FD389">
        <v>0</v>
      </c>
      <c r="FE389">
        <v>0</v>
      </c>
      <c r="FF389">
        <v>0</v>
      </c>
      <c r="FG389">
        <v>0</v>
      </c>
      <c r="FH389">
        <v>0</v>
      </c>
      <c r="FI389">
        <v>0</v>
      </c>
      <c r="FJ389">
        <v>0</v>
      </c>
      <c r="FK389">
        <v>0</v>
      </c>
      <c r="FL389">
        <v>0</v>
      </c>
      <c r="FM389">
        <v>0</v>
      </c>
      <c r="FN389">
        <v>0</v>
      </c>
      <c r="FO389">
        <v>0</v>
      </c>
      <c r="FP389">
        <v>0</v>
      </c>
      <c r="FQ389">
        <v>0</v>
      </c>
      <c r="FR389">
        <v>0</v>
      </c>
      <c r="FS389">
        <v>0</v>
      </c>
      <c r="FT389">
        <v>0</v>
      </c>
      <c r="FU389">
        <v>0</v>
      </c>
      <c r="FV389">
        <v>0</v>
      </c>
      <c r="FW389">
        <v>0</v>
      </c>
      <c r="FX389">
        <v>0</v>
      </c>
      <c r="FY389">
        <v>0</v>
      </c>
      <c r="FZ389">
        <v>0</v>
      </c>
      <c r="GA389">
        <v>0</v>
      </c>
      <c r="GB389">
        <v>0</v>
      </c>
      <c r="GC389">
        <v>0</v>
      </c>
      <c r="GD389">
        <v>0</v>
      </c>
      <c r="GE389">
        <v>0</v>
      </c>
      <c r="GF389">
        <v>0</v>
      </c>
      <c r="GG389">
        <v>0</v>
      </c>
      <c r="GH389">
        <v>0</v>
      </c>
      <c r="GI389">
        <v>0</v>
      </c>
      <c r="GJ389">
        <v>0</v>
      </c>
      <c r="GK389">
        <v>0</v>
      </c>
      <c r="GL389">
        <v>0</v>
      </c>
      <c r="GM389">
        <v>0</v>
      </c>
      <c r="GN389">
        <v>0</v>
      </c>
      <c r="GO389">
        <v>0</v>
      </c>
      <c r="GP389">
        <v>0</v>
      </c>
      <c r="GQ389">
        <v>0</v>
      </c>
      <c r="GR389">
        <v>0</v>
      </c>
      <c r="GS389">
        <v>0</v>
      </c>
      <c r="GT389">
        <v>0</v>
      </c>
      <c r="GU389">
        <v>0</v>
      </c>
      <c r="GV389">
        <v>0</v>
      </c>
      <c r="GW389">
        <v>0</v>
      </c>
      <c r="GX389">
        <v>0</v>
      </c>
      <c r="GY389">
        <v>0</v>
      </c>
      <c r="GZ389">
        <v>0</v>
      </c>
      <c r="HA389">
        <v>0</v>
      </c>
      <c r="HB389">
        <v>0</v>
      </c>
      <c r="HC389">
        <v>0</v>
      </c>
      <c r="HD389">
        <v>0</v>
      </c>
      <c r="HE389">
        <v>0</v>
      </c>
      <c r="HF389">
        <v>0</v>
      </c>
      <c r="HG389">
        <v>0</v>
      </c>
      <c r="HH389">
        <v>0</v>
      </c>
      <c r="HI389">
        <v>0</v>
      </c>
      <c r="HJ389">
        <v>0</v>
      </c>
      <c r="HK389">
        <v>0</v>
      </c>
      <c r="HL389">
        <v>0</v>
      </c>
      <c r="HM389" t="str">
        <v/>
      </c>
    </row>
    <row r="390" spans="2:221" x14ac:dyDescent="0.35">
      <c r="B390" t="str" cm="1">
        <f t="array" ref="B390:CX390">TRANSPOSE(_xlfn._xlws.SORT(_xlfn._xlws.FILTER(initialConditions[initial_conditions_level]&amp;" | "&amp;initialConditions[initial_conditions_name],initialConditions[experiment_ID]=A390)))</f>
        <v xml:space="preserve"> | </v>
      </c>
      <c r="C390" t="str">
        <v xml:space="preserve">0 | </v>
      </c>
      <c r="D390" t="str">
        <v xml:space="preserve">0 | </v>
      </c>
      <c r="E390" t="str">
        <v xml:space="preserve">0 | </v>
      </c>
      <c r="F390" t="str">
        <v xml:space="preserve">0 | </v>
      </c>
      <c r="G390" t="str">
        <v xml:space="preserve">0 | </v>
      </c>
      <c r="H390" t="str">
        <v xml:space="preserve">0 | </v>
      </c>
      <c r="I390" t="str">
        <v xml:space="preserve">0 | </v>
      </c>
      <c r="J390" t="str">
        <v xml:space="preserve">0 | </v>
      </c>
      <c r="K390" t="str">
        <v xml:space="preserve">0 | </v>
      </c>
      <c r="L390" t="str">
        <v xml:space="preserve">0 | </v>
      </c>
      <c r="M390" t="str">
        <v xml:space="preserve">0 | </v>
      </c>
      <c r="N390" t="str">
        <v xml:space="preserve">0 | </v>
      </c>
      <c r="O390" t="str">
        <v xml:space="preserve">0 | </v>
      </c>
      <c r="P390" t="str">
        <v xml:space="preserve">0 | </v>
      </c>
      <c r="Q390" t="str">
        <v xml:space="preserve">0 | </v>
      </c>
      <c r="R390" t="str">
        <v xml:space="preserve">0 | </v>
      </c>
      <c r="S390" t="str">
        <v xml:space="preserve">0 | </v>
      </c>
      <c r="T390" t="str">
        <v xml:space="preserve">0 | </v>
      </c>
      <c r="U390" t="str">
        <v xml:space="preserve">0 | </v>
      </c>
      <c r="V390" t="str">
        <v xml:space="preserve">0 | </v>
      </c>
      <c r="W390" t="str">
        <v xml:space="preserve">0 | </v>
      </c>
      <c r="X390" t="str">
        <v xml:space="preserve">0 | </v>
      </c>
      <c r="Y390" t="str">
        <v xml:space="preserve">0 | </v>
      </c>
      <c r="Z390" t="str">
        <v xml:space="preserve">0 | </v>
      </c>
      <c r="AA390" t="str">
        <v xml:space="preserve">0 | </v>
      </c>
      <c r="AB390" t="str">
        <v xml:space="preserve">0 | </v>
      </c>
      <c r="AC390" t="str">
        <v xml:space="preserve">0 | </v>
      </c>
      <c r="AD390" t="str">
        <v xml:space="preserve">0 | </v>
      </c>
      <c r="AE390" t="str">
        <v xml:space="preserve">0 | </v>
      </c>
      <c r="AF390" t="str">
        <v xml:space="preserve">0 | </v>
      </c>
      <c r="AG390" t="str">
        <v xml:space="preserve">0 | </v>
      </c>
      <c r="AH390" t="str">
        <v xml:space="preserve">0 | </v>
      </c>
      <c r="AI390" t="str">
        <v xml:space="preserve">0 | </v>
      </c>
      <c r="AJ390" t="str">
        <v xml:space="preserve">0 | </v>
      </c>
      <c r="AK390" t="str">
        <v xml:space="preserve">0 | </v>
      </c>
      <c r="AL390" t="str">
        <v xml:space="preserve">0 | </v>
      </c>
      <c r="AM390" t="str">
        <v xml:space="preserve">0 | </v>
      </c>
      <c r="AN390" t="str">
        <v xml:space="preserve">0 | </v>
      </c>
      <c r="AO390" t="str">
        <v xml:space="preserve">0 | </v>
      </c>
      <c r="AP390" t="str">
        <v xml:space="preserve">0 | </v>
      </c>
      <c r="AQ390" t="str">
        <v xml:space="preserve">0 | </v>
      </c>
      <c r="AR390" t="str">
        <v xml:space="preserve">0 | </v>
      </c>
      <c r="AS390" t="str">
        <v xml:space="preserve">0 | </v>
      </c>
      <c r="AT390" t="str">
        <v xml:space="preserve">0 | </v>
      </c>
      <c r="AU390" t="str">
        <v xml:space="preserve">0 | </v>
      </c>
      <c r="AV390" t="str">
        <v xml:space="preserve">0 | </v>
      </c>
      <c r="AW390" t="str">
        <v xml:space="preserve">0 | </v>
      </c>
      <c r="AX390" t="str">
        <v xml:space="preserve">0 | </v>
      </c>
      <c r="AY390" t="str">
        <v xml:space="preserve">0 | </v>
      </c>
      <c r="AZ390" t="str">
        <v xml:space="preserve">0 | </v>
      </c>
      <c r="BA390" t="str">
        <v xml:space="preserve">0 | </v>
      </c>
      <c r="BB390" t="str">
        <v xml:space="preserve">0 | </v>
      </c>
      <c r="BC390" t="str">
        <v xml:space="preserve">0 | </v>
      </c>
      <c r="BD390" t="str">
        <v xml:space="preserve">0 | </v>
      </c>
      <c r="BE390" t="str">
        <v xml:space="preserve">0 | </v>
      </c>
      <c r="BF390" t="str">
        <v xml:space="preserve">0 | </v>
      </c>
      <c r="BG390" t="str">
        <v xml:space="preserve">0 | </v>
      </c>
      <c r="BH390" t="str">
        <v xml:space="preserve">0 | </v>
      </c>
      <c r="BI390" t="str">
        <v xml:space="preserve">0 | </v>
      </c>
      <c r="BJ390" t="str">
        <v xml:space="preserve">0 | </v>
      </c>
      <c r="BK390" t="str">
        <v xml:space="preserve">0 | </v>
      </c>
      <c r="BL390" t="str">
        <v xml:space="preserve">0 | </v>
      </c>
      <c r="BM390" t="str">
        <v xml:space="preserve">0 | </v>
      </c>
      <c r="BN390" t="str">
        <v xml:space="preserve">0 | </v>
      </c>
      <c r="BO390" t="str">
        <v xml:space="preserve">0 | </v>
      </c>
      <c r="BP390" t="str">
        <v xml:space="preserve">0 | </v>
      </c>
      <c r="BQ390" t="str">
        <v xml:space="preserve">0 | </v>
      </c>
      <c r="BR390" t="str">
        <v xml:space="preserve">0 | </v>
      </c>
      <c r="BS390" t="str">
        <v xml:space="preserve">0 | </v>
      </c>
      <c r="BT390" t="str">
        <v xml:space="preserve">0 | </v>
      </c>
      <c r="BU390" t="str">
        <v xml:space="preserve">0 | </v>
      </c>
      <c r="BV390" t="str">
        <v xml:space="preserve">0 | </v>
      </c>
      <c r="BW390" t="str">
        <v xml:space="preserve">0 | </v>
      </c>
      <c r="BX390" t="str">
        <v xml:space="preserve">0 | </v>
      </c>
      <c r="BY390" t="str">
        <v xml:space="preserve">0 | </v>
      </c>
      <c r="BZ390" t="str">
        <v xml:space="preserve">0 | </v>
      </c>
      <c r="CA390" t="str">
        <v xml:space="preserve">0 | </v>
      </c>
      <c r="CB390" t="str">
        <v xml:space="preserve">0 | </v>
      </c>
      <c r="CC390" t="str">
        <v xml:space="preserve">0 | </v>
      </c>
      <c r="CD390" t="str">
        <v xml:space="preserve">0 | </v>
      </c>
      <c r="CE390" t="str">
        <v xml:space="preserve">0 | </v>
      </c>
      <c r="CF390" t="str">
        <v xml:space="preserve">0 | </v>
      </c>
      <c r="CG390" t="str">
        <v xml:space="preserve">0 | </v>
      </c>
      <c r="CH390" t="str">
        <v xml:space="preserve">0 | </v>
      </c>
      <c r="CI390" t="str">
        <v xml:space="preserve">0 | </v>
      </c>
      <c r="CJ390" t="str">
        <v xml:space="preserve">0 | </v>
      </c>
      <c r="CK390" t="str">
        <v xml:space="preserve">0 | </v>
      </c>
      <c r="CL390" t="str">
        <v xml:space="preserve">0 | </v>
      </c>
      <c r="CM390" t="str">
        <v xml:space="preserve">0 | </v>
      </c>
      <c r="CN390" t="str">
        <v xml:space="preserve">0 | </v>
      </c>
      <c r="CO390" t="str">
        <v xml:space="preserve">0 | </v>
      </c>
      <c r="CP390" t="str">
        <v xml:space="preserve">0 | </v>
      </c>
      <c r="CQ390" t="str">
        <v xml:space="preserve">0 | </v>
      </c>
      <c r="CR390" t="str">
        <v xml:space="preserve">0 | </v>
      </c>
      <c r="CS390" t="str">
        <v xml:space="preserve">0 | </v>
      </c>
      <c r="CT390" t="str">
        <v xml:space="preserve">0 | </v>
      </c>
      <c r="CU390" t="str">
        <v xml:space="preserve">0 | </v>
      </c>
      <c r="CV390" t="str">
        <v xml:space="preserve">0 | </v>
      </c>
      <c r="CW390" t="str">
        <v xml:space="preserve">0 | </v>
      </c>
      <c r="CX390" t="str">
        <v xml:space="preserve">0 | </v>
      </c>
      <c r="DQ390" cm="1">
        <f t="array" ref="DQ390:HM390">TRANSPOSE(_xlfn._xlws.SORT(_xlfn._xlws.FILTER(initialConditions[initial_conditions_level],initialConditions[experiment_ID]=A390)))</f>
        <v>0</v>
      </c>
      <c r="DR390">
        <v>0</v>
      </c>
      <c r="DS390">
        <v>0</v>
      </c>
      <c r="DT390">
        <v>0</v>
      </c>
      <c r="DU390">
        <v>0</v>
      </c>
      <c r="DV390">
        <v>0</v>
      </c>
      <c r="DW390">
        <v>0</v>
      </c>
      <c r="DX390">
        <v>0</v>
      </c>
      <c r="DY390">
        <v>0</v>
      </c>
      <c r="DZ390">
        <v>0</v>
      </c>
      <c r="EA390">
        <v>0</v>
      </c>
      <c r="EB390">
        <v>0</v>
      </c>
      <c r="EC390">
        <v>0</v>
      </c>
      <c r="ED390">
        <v>0</v>
      </c>
      <c r="EE390">
        <v>0</v>
      </c>
      <c r="EF390">
        <v>0</v>
      </c>
      <c r="EG390">
        <v>0</v>
      </c>
      <c r="EH390">
        <v>0</v>
      </c>
      <c r="EI390">
        <v>0</v>
      </c>
      <c r="EJ390">
        <v>0</v>
      </c>
      <c r="EK390">
        <v>0</v>
      </c>
      <c r="EL390">
        <v>0</v>
      </c>
      <c r="EM390">
        <v>0</v>
      </c>
      <c r="EN390">
        <v>0</v>
      </c>
      <c r="EO390">
        <v>0</v>
      </c>
      <c r="EP390">
        <v>0</v>
      </c>
      <c r="EQ390">
        <v>0</v>
      </c>
      <c r="ER390">
        <v>0</v>
      </c>
      <c r="ES390">
        <v>0</v>
      </c>
      <c r="ET390">
        <v>0</v>
      </c>
      <c r="EU390">
        <v>0</v>
      </c>
      <c r="EV390">
        <v>0</v>
      </c>
      <c r="EW390">
        <v>0</v>
      </c>
      <c r="EX390">
        <v>0</v>
      </c>
      <c r="EY390">
        <v>0</v>
      </c>
      <c r="EZ390">
        <v>0</v>
      </c>
      <c r="FA390">
        <v>0</v>
      </c>
      <c r="FB390">
        <v>0</v>
      </c>
      <c r="FC390">
        <v>0</v>
      </c>
      <c r="FD390">
        <v>0</v>
      </c>
      <c r="FE390">
        <v>0</v>
      </c>
      <c r="FF390">
        <v>0</v>
      </c>
      <c r="FG390">
        <v>0</v>
      </c>
      <c r="FH390">
        <v>0</v>
      </c>
      <c r="FI390">
        <v>0</v>
      </c>
      <c r="FJ390">
        <v>0</v>
      </c>
      <c r="FK390">
        <v>0</v>
      </c>
      <c r="FL390">
        <v>0</v>
      </c>
      <c r="FM390">
        <v>0</v>
      </c>
      <c r="FN390">
        <v>0</v>
      </c>
      <c r="FO390">
        <v>0</v>
      </c>
      <c r="FP390">
        <v>0</v>
      </c>
      <c r="FQ390">
        <v>0</v>
      </c>
      <c r="FR390">
        <v>0</v>
      </c>
      <c r="FS390">
        <v>0</v>
      </c>
      <c r="FT390">
        <v>0</v>
      </c>
      <c r="FU390">
        <v>0</v>
      </c>
      <c r="FV390">
        <v>0</v>
      </c>
      <c r="FW390">
        <v>0</v>
      </c>
      <c r="FX390">
        <v>0</v>
      </c>
      <c r="FY390">
        <v>0</v>
      </c>
      <c r="FZ390">
        <v>0</v>
      </c>
      <c r="GA390">
        <v>0</v>
      </c>
      <c r="GB390">
        <v>0</v>
      </c>
      <c r="GC390">
        <v>0</v>
      </c>
      <c r="GD390">
        <v>0</v>
      </c>
      <c r="GE390">
        <v>0</v>
      </c>
      <c r="GF390">
        <v>0</v>
      </c>
      <c r="GG390">
        <v>0</v>
      </c>
      <c r="GH390">
        <v>0</v>
      </c>
      <c r="GI390">
        <v>0</v>
      </c>
      <c r="GJ390">
        <v>0</v>
      </c>
      <c r="GK390">
        <v>0</v>
      </c>
      <c r="GL390">
        <v>0</v>
      </c>
      <c r="GM390">
        <v>0</v>
      </c>
      <c r="GN390">
        <v>0</v>
      </c>
      <c r="GO390">
        <v>0</v>
      </c>
      <c r="GP390">
        <v>0</v>
      </c>
      <c r="GQ390">
        <v>0</v>
      </c>
      <c r="GR390">
        <v>0</v>
      </c>
      <c r="GS390">
        <v>0</v>
      </c>
      <c r="GT390">
        <v>0</v>
      </c>
      <c r="GU390">
        <v>0</v>
      </c>
      <c r="GV390">
        <v>0</v>
      </c>
      <c r="GW390">
        <v>0</v>
      </c>
      <c r="GX390">
        <v>0</v>
      </c>
      <c r="GY390">
        <v>0</v>
      </c>
      <c r="GZ390">
        <v>0</v>
      </c>
      <c r="HA390">
        <v>0</v>
      </c>
      <c r="HB390">
        <v>0</v>
      </c>
      <c r="HC390">
        <v>0</v>
      </c>
      <c r="HD390">
        <v>0</v>
      </c>
      <c r="HE390">
        <v>0</v>
      </c>
      <c r="HF390">
        <v>0</v>
      </c>
      <c r="HG390">
        <v>0</v>
      </c>
      <c r="HH390">
        <v>0</v>
      </c>
      <c r="HI390">
        <v>0</v>
      </c>
      <c r="HJ390">
        <v>0</v>
      </c>
      <c r="HK390">
        <v>0</v>
      </c>
      <c r="HL390">
        <v>0</v>
      </c>
      <c r="HM390" t="str">
        <v/>
      </c>
    </row>
    <row r="391" spans="2:221" x14ac:dyDescent="0.35">
      <c r="B391" t="str" cm="1">
        <f t="array" ref="B391:CX391">TRANSPOSE(_xlfn._xlws.SORT(_xlfn._xlws.FILTER(initialConditions[initial_conditions_level]&amp;" | "&amp;initialConditions[initial_conditions_name],initialConditions[experiment_ID]=A391)))</f>
        <v xml:space="preserve"> | </v>
      </c>
      <c r="C391" t="str">
        <v xml:space="preserve">0 | </v>
      </c>
      <c r="D391" t="str">
        <v xml:space="preserve">0 | </v>
      </c>
      <c r="E391" t="str">
        <v xml:space="preserve">0 | </v>
      </c>
      <c r="F391" t="str">
        <v xml:space="preserve">0 | </v>
      </c>
      <c r="G391" t="str">
        <v xml:space="preserve">0 | </v>
      </c>
      <c r="H391" t="str">
        <v xml:space="preserve">0 | </v>
      </c>
      <c r="I391" t="str">
        <v xml:space="preserve">0 | </v>
      </c>
      <c r="J391" t="str">
        <v xml:space="preserve">0 | </v>
      </c>
      <c r="K391" t="str">
        <v xml:space="preserve">0 | </v>
      </c>
      <c r="L391" t="str">
        <v xml:space="preserve">0 | </v>
      </c>
      <c r="M391" t="str">
        <v xml:space="preserve">0 | </v>
      </c>
      <c r="N391" t="str">
        <v xml:space="preserve">0 | </v>
      </c>
      <c r="O391" t="str">
        <v xml:space="preserve">0 | </v>
      </c>
      <c r="P391" t="str">
        <v xml:space="preserve">0 | </v>
      </c>
      <c r="Q391" t="str">
        <v xml:space="preserve">0 | </v>
      </c>
      <c r="R391" t="str">
        <v xml:space="preserve">0 | </v>
      </c>
      <c r="S391" t="str">
        <v xml:space="preserve">0 | </v>
      </c>
      <c r="T391" t="str">
        <v xml:space="preserve">0 | </v>
      </c>
      <c r="U391" t="str">
        <v xml:space="preserve">0 | </v>
      </c>
      <c r="V391" t="str">
        <v xml:space="preserve">0 | </v>
      </c>
      <c r="W391" t="str">
        <v xml:space="preserve">0 | </v>
      </c>
      <c r="X391" t="str">
        <v xml:space="preserve">0 | </v>
      </c>
      <c r="Y391" t="str">
        <v xml:space="preserve">0 | </v>
      </c>
      <c r="Z391" t="str">
        <v xml:space="preserve">0 | </v>
      </c>
      <c r="AA391" t="str">
        <v xml:space="preserve">0 | </v>
      </c>
      <c r="AB391" t="str">
        <v xml:space="preserve">0 | </v>
      </c>
      <c r="AC391" t="str">
        <v xml:space="preserve">0 | </v>
      </c>
      <c r="AD391" t="str">
        <v xml:space="preserve">0 | </v>
      </c>
      <c r="AE391" t="str">
        <v xml:space="preserve">0 | </v>
      </c>
      <c r="AF391" t="str">
        <v xml:space="preserve">0 | </v>
      </c>
      <c r="AG391" t="str">
        <v xml:space="preserve">0 | </v>
      </c>
      <c r="AH391" t="str">
        <v xml:space="preserve">0 | </v>
      </c>
      <c r="AI391" t="str">
        <v xml:space="preserve">0 | </v>
      </c>
      <c r="AJ391" t="str">
        <v xml:space="preserve">0 | </v>
      </c>
      <c r="AK391" t="str">
        <v xml:space="preserve">0 | </v>
      </c>
      <c r="AL391" t="str">
        <v xml:space="preserve">0 | </v>
      </c>
      <c r="AM391" t="str">
        <v xml:space="preserve">0 | </v>
      </c>
      <c r="AN391" t="str">
        <v xml:space="preserve">0 | </v>
      </c>
      <c r="AO391" t="str">
        <v xml:space="preserve">0 | </v>
      </c>
      <c r="AP391" t="str">
        <v xml:space="preserve">0 | </v>
      </c>
      <c r="AQ391" t="str">
        <v xml:space="preserve">0 | </v>
      </c>
      <c r="AR391" t="str">
        <v xml:space="preserve">0 | </v>
      </c>
      <c r="AS391" t="str">
        <v xml:space="preserve">0 | </v>
      </c>
      <c r="AT391" t="str">
        <v xml:space="preserve">0 | </v>
      </c>
      <c r="AU391" t="str">
        <v xml:space="preserve">0 | </v>
      </c>
      <c r="AV391" t="str">
        <v xml:space="preserve">0 | </v>
      </c>
      <c r="AW391" t="str">
        <v xml:space="preserve">0 | </v>
      </c>
      <c r="AX391" t="str">
        <v xml:space="preserve">0 | </v>
      </c>
      <c r="AY391" t="str">
        <v xml:space="preserve">0 | </v>
      </c>
      <c r="AZ391" t="str">
        <v xml:space="preserve">0 | </v>
      </c>
      <c r="BA391" t="str">
        <v xml:space="preserve">0 | </v>
      </c>
      <c r="BB391" t="str">
        <v xml:space="preserve">0 | </v>
      </c>
      <c r="BC391" t="str">
        <v xml:space="preserve">0 | </v>
      </c>
      <c r="BD391" t="str">
        <v xml:space="preserve">0 | </v>
      </c>
      <c r="BE391" t="str">
        <v xml:space="preserve">0 | </v>
      </c>
      <c r="BF391" t="str">
        <v xml:space="preserve">0 | </v>
      </c>
      <c r="BG391" t="str">
        <v xml:space="preserve">0 | </v>
      </c>
      <c r="BH391" t="str">
        <v xml:space="preserve">0 | </v>
      </c>
      <c r="BI391" t="str">
        <v xml:space="preserve">0 | </v>
      </c>
      <c r="BJ391" t="str">
        <v xml:space="preserve">0 | </v>
      </c>
      <c r="BK391" t="str">
        <v xml:space="preserve">0 | </v>
      </c>
      <c r="BL391" t="str">
        <v xml:space="preserve">0 | </v>
      </c>
      <c r="BM391" t="str">
        <v xml:space="preserve">0 | </v>
      </c>
      <c r="BN391" t="str">
        <v xml:space="preserve">0 | </v>
      </c>
      <c r="BO391" t="str">
        <v xml:space="preserve">0 | </v>
      </c>
      <c r="BP391" t="str">
        <v xml:space="preserve">0 | </v>
      </c>
      <c r="BQ391" t="str">
        <v xml:space="preserve">0 | </v>
      </c>
      <c r="BR391" t="str">
        <v xml:space="preserve">0 | </v>
      </c>
      <c r="BS391" t="str">
        <v xml:space="preserve">0 | </v>
      </c>
      <c r="BT391" t="str">
        <v xml:space="preserve">0 | </v>
      </c>
      <c r="BU391" t="str">
        <v xml:space="preserve">0 | </v>
      </c>
      <c r="BV391" t="str">
        <v xml:space="preserve">0 | </v>
      </c>
      <c r="BW391" t="str">
        <v xml:space="preserve">0 | </v>
      </c>
      <c r="BX391" t="str">
        <v xml:space="preserve">0 | </v>
      </c>
      <c r="BY391" t="str">
        <v xml:space="preserve">0 | </v>
      </c>
      <c r="BZ391" t="str">
        <v xml:space="preserve">0 | </v>
      </c>
      <c r="CA391" t="str">
        <v xml:space="preserve">0 | </v>
      </c>
      <c r="CB391" t="str">
        <v xml:space="preserve">0 | </v>
      </c>
      <c r="CC391" t="str">
        <v xml:space="preserve">0 | </v>
      </c>
      <c r="CD391" t="str">
        <v xml:space="preserve">0 | </v>
      </c>
      <c r="CE391" t="str">
        <v xml:space="preserve">0 | </v>
      </c>
      <c r="CF391" t="str">
        <v xml:space="preserve">0 | </v>
      </c>
      <c r="CG391" t="str">
        <v xml:space="preserve">0 | </v>
      </c>
      <c r="CH391" t="str">
        <v xml:space="preserve">0 | </v>
      </c>
      <c r="CI391" t="str">
        <v xml:space="preserve">0 | </v>
      </c>
      <c r="CJ391" t="str">
        <v xml:space="preserve">0 | </v>
      </c>
      <c r="CK391" t="str">
        <v xml:space="preserve">0 | </v>
      </c>
      <c r="CL391" t="str">
        <v xml:space="preserve">0 | </v>
      </c>
      <c r="CM391" t="str">
        <v xml:space="preserve">0 | </v>
      </c>
      <c r="CN391" t="str">
        <v xml:space="preserve">0 | </v>
      </c>
      <c r="CO391" t="str">
        <v xml:space="preserve">0 | </v>
      </c>
      <c r="CP391" t="str">
        <v xml:space="preserve">0 | </v>
      </c>
      <c r="CQ391" t="str">
        <v xml:space="preserve">0 | </v>
      </c>
      <c r="CR391" t="str">
        <v xml:space="preserve">0 | </v>
      </c>
      <c r="CS391" t="str">
        <v xml:space="preserve">0 | </v>
      </c>
      <c r="CT391" t="str">
        <v xml:space="preserve">0 | </v>
      </c>
      <c r="CU391" t="str">
        <v xml:space="preserve">0 | </v>
      </c>
      <c r="CV391" t="str">
        <v xml:space="preserve">0 | </v>
      </c>
      <c r="CW391" t="str">
        <v xml:space="preserve">0 | </v>
      </c>
      <c r="CX391" t="str">
        <v xml:space="preserve">0 | </v>
      </c>
      <c r="DQ391" cm="1">
        <f t="array" ref="DQ391:HM391">TRANSPOSE(_xlfn._xlws.SORT(_xlfn._xlws.FILTER(initialConditions[initial_conditions_level],initialConditions[experiment_ID]=A391)))</f>
        <v>0</v>
      </c>
      <c r="DR391">
        <v>0</v>
      </c>
      <c r="DS391">
        <v>0</v>
      </c>
      <c r="DT391">
        <v>0</v>
      </c>
      <c r="DU391">
        <v>0</v>
      </c>
      <c r="DV391">
        <v>0</v>
      </c>
      <c r="DW391">
        <v>0</v>
      </c>
      <c r="DX391">
        <v>0</v>
      </c>
      <c r="DY391">
        <v>0</v>
      </c>
      <c r="DZ391">
        <v>0</v>
      </c>
      <c r="EA391">
        <v>0</v>
      </c>
      <c r="EB391">
        <v>0</v>
      </c>
      <c r="EC391">
        <v>0</v>
      </c>
      <c r="ED391">
        <v>0</v>
      </c>
      <c r="EE391">
        <v>0</v>
      </c>
      <c r="EF391">
        <v>0</v>
      </c>
      <c r="EG391">
        <v>0</v>
      </c>
      <c r="EH391">
        <v>0</v>
      </c>
      <c r="EI391">
        <v>0</v>
      </c>
      <c r="EJ391">
        <v>0</v>
      </c>
      <c r="EK391">
        <v>0</v>
      </c>
      <c r="EL391">
        <v>0</v>
      </c>
      <c r="EM391">
        <v>0</v>
      </c>
      <c r="EN391">
        <v>0</v>
      </c>
      <c r="EO391">
        <v>0</v>
      </c>
      <c r="EP391">
        <v>0</v>
      </c>
      <c r="EQ391">
        <v>0</v>
      </c>
      <c r="ER391">
        <v>0</v>
      </c>
      <c r="ES391">
        <v>0</v>
      </c>
      <c r="ET391">
        <v>0</v>
      </c>
      <c r="EU391">
        <v>0</v>
      </c>
      <c r="EV391">
        <v>0</v>
      </c>
      <c r="EW391">
        <v>0</v>
      </c>
      <c r="EX391">
        <v>0</v>
      </c>
      <c r="EY391">
        <v>0</v>
      </c>
      <c r="EZ391">
        <v>0</v>
      </c>
      <c r="FA391">
        <v>0</v>
      </c>
      <c r="FB391">
        <v>0</v>
      </c>
      <c r="FC391">
        <v>0</v>
      </c>
      <c r="FD391">
        <v>0</v>
      </c>
      <c r="FE391">
        <v>0</v>
      </c>
      <c r="FF391">
        <v>0</v>
      </c>
      <c r="FG391">
        <v>0</v>
      </c>
      <c r="FH391">
        <v>0</v>
      </c>
      <c r="FI391">
        <v>0</v>
      </c>
      <c r="FJ391">
        <v>0</v>
      </c>
      <c r="FK391">
        <v>0</v>
      </c>
      <c r="FL391">
        <v>0</v>
      </c>
      <c r="FM391">
        <v>0</v>
      </c>
      <c r="FN391">
        <v>0</v>
      </c>
      <c r="FO391">
        <v>0</v>
      </c>
      <c r="FP391">
        <v>0</v>
      </c>
      <c r="FQ391">
        <v>0</v>
      </c>
      <c r="FR391">
        <v>0</v>
      </c>
      <c r="FS391">
        <v>0</v>
      </c>
      <c r="FT391">
        <v>0</v>
      </c>
      <c r="FU391">
        <v>0</v>
      </c>
      <c r="FV391">
        <v>0</v>
      </c>
      <c r="FW391">
        <v>0</v>
      </c>
      <c r="FX391">
        <v>0</v>
      </c>
      <c r="FY391">
        <v>0</v>
      </c>
      <c r="FZ391">
        <v>0</v>
      </c>
      <c r="GA391">
        <v>0</v>
      </c>
      <c r="GB391">
        <v>0</v>
      </c>
      <c r="GC391">
        <v>0</v>
      </c>
      <c r="GD391">
        <v>0</v>
      </c>
      <c r="GE391">
        <v>0</v>
      </c>
      <c r="GF391">
        <v>0</v>
      </c>
      <c r="GG391">
        <v>0</v>
      </c>
      <c r="GH391">
        <v>0</v>
      </c>
      <c r="GI391">
        <v>0</v>
      </c>
      <c r="GJ391">
        <v>0</v>
      </c>
      <c r="GK391">
        <v>0</v>
      </c>
      <c r="GL391">
        <v>0</v>
      </c>
      <c r="GM391">
        <v>0</v>
      </c>
      <c r="GN391">
        <v>0</v>
      </c>
      <c r="GO391">
        <v>0</v>
      </c>
      <c r="GP391">
        <v>0</v>
      </c>
      <c r="GQ391">
        <v>0</v>
      </c>
      <c r="GR391">
        <v>0</v>
      </c>
      <c r="GS391">
        <v>0</v>
      </c>
      <c r="GT391">
        <v>0</v>
      </c>
      <c r="GU391">
        <v>0</v>
      </c>
      <c r="GV391">
        <v>0</v>
      </c>
      <c r="GW391">
        <v>0</v>
      </c>
      <c r="GX391">
        <v>0</v>
      </c>
      <c r="GY391">
        <v>0</v>
      </c>
      <c r="GZ391">
        <v>0</v>
      </c>
      <c r="HA391">
        <v>0</v>
      </c>
      <c r="HB391">
        <v>0</v>
      </c>
      <c r="HC391">
        <v>0</v>
      </c>
      <c r="HD391">
        <v>0</v>
      </c>
      <c r="HE391">
        <v>0</v>
      </c>
      <c r="HF391">
        <v>0</v>
      </c>
      <c r="HG391">
        <v>0</v>
      </c>
      <c r="HH391">
        <v>0</v>
      </c>
      <c r="HI391">
        <v>0</v>
      </c>
      <c r="HJ391">
        <v>0</v>
      </c>
      <c r="HK391">
        <v>0</v>
      </c>
      <c r="HL391">
        <v>0</v>
      </c>
      <c r="HM391" t="str">
        <v/>
      </c>
    </row>
    <row r="392" spans="2:221" x14ac:dyDescent="0.35">
      <c r="B392" t="str" cm="1">
        <f t="array" ref="B392:CX392">TRANSPOSE(_xlfn._xlws.SORT(_xlfn._xlws.FILTER(initialConditions[initial_conditions_level]&amp;" | "&amp;initialConditions[initial_conditions_name],initialConditions[experiment_ID]=A392)))</f>
        <v xml:space="preserve"> | </v>
      </c>
      <c r="C392" t="str">
        <v xml:space="preserve">0 | </v>
      </c>
      <c r="D392" t="str">
        <v xml:space="preserve">0 | </v>
      </c>
      <c r="E392" t="str">
        <v xml:space="preserve">0 | </v>
      </c>
      <c r="F392" t="str">
        <v xml:space="preserve">0 | </v>
      </c>
      <c r="G392" t="str">
        <v xml:space="preserve">0 | </v>
      </c>
      <c r="H392" t="str">
        <v xml:space="preserve">0 | </v>
      </c>
      <c r="I392" t="str">
        <v xml:space="preserve">0 | </v>
      </c>
      <c r="J392" t="str">
        <v xml:space="preserve">0 | </v>
      </c>
      <c r="K392" t="str">
        <v xml:space="preserve">0 | </v>
      </c>
      <c r="L392" t="str">
        <v xml:space="preserve">0 | </v>
      </c>
      <c r="M392" t="str">
        <v xml:space="preserve">0 | </v>
      </c>
      <c r="N392" t="str">
        <v xml:space="preserve">0 | </v>
      </c>
      <c r="O392" t="str">
        <v xml:space="preserve">0 | </v>
      </c>
      <c r="P392" t="str">
        <v xml:space="preserve">0 | </v>
      </c>
      <c r="Q392" t="str">
        <v xml:space="preserve">0 | </v>
      </c>
      <c r="R392" t="str">
        <v xml:space="preserve">0 | </v>
      </c>
      <c r="S392" t="str">
        <v xml:space="preserve">0 | </v>
      </c>
      <c r="T392" t="str">
        <v xml:space="preserve">0 | </v>
      </c>
      <c r="U392" t="str">
        <v xml:space="preserve">0 | </v>
      </c>
      <c r="V392" t="str">
        <v xml:space="preserve">0 | </v>
      </c>
      <c r="W392" t="str">
        <v xml:space="preserve">0 | </v>
      </c>
      <c r="X392" t="str">
        <v xml:space="preserve">0 | </v>
      </c>
      <c r="Y392" t="str">
        <v xml:space="preserve">0 | </v>
      </c>
      <c r="Z392" t="str">
        <v xml:space="preserve">0 | </v>
      </c>
      <c r="AA392" t="str">
        <v xml:space="preserve">0 | </v>
      </c>
      <c r="AB392" t="str">
        <v xml:space="preserve">0 | </v>
      </c>
      <c r="AC392" t="str">
        <v xml:space="preserve">0 | </v>
      </c>
      <c r="AD392" t="str">
        <v xml:space="preserve">0 | </v>
      </c>
      <c r="AE392" t="str">
        <v xml:space="preserve">0 | </v>
      </c>
      <c r="AF392" t="str">
        <v xml:space="preserve">0 | </v>
      </c>
      <c r="AG392" t="str">
        <v xml:space="preserve">0 | </v>
      </c>
      <c r="AH392" t="str">
        <v xml:space="preserve">0 | </v>
      </c>
      <c r="AI392" t="str">
        <v xml:space="preserve">0 | </v>
      </c>
      <c r="AJ392" t="str">
        <v xml:space="preserve">0 | </v>
      </c>
      <c r="AK392" t="str">
        <v xml:space="preserve">0 | </v>
      </c>
      <c r="AL392" t="str">
        <v xml:space="preserve">0 | </v>
      </c>
      <c r="AM392" t="str">
        <v xml:space="preserve">0 | </v>
      </c>
      <c r="AN392" t="str">
        <v xml:space="preserve">0 | </v>
      </c>
      <c r="AO392" t="str">
        <v xml:space="preserve">0 | </v>
      </c>
      <c r="AP392" t="str">
        <v xml:space="preserve">0 | </v>
      </c>
      <c r="AQ392" t="str">
        <v xml:space="preserve">0 | </v>
      </c>
      <c r="AR392" t="str">
        <v xml:space="preserve">0 | </v>
      </c>
      <c r="AS392" t="str">
        <v xml:space="preserve">0 | </v>
      </c>
      <c r="AT392" t="str">
        <v xml:space="preserve">0 | </v>
      </c>
      <c r="AU392" t="str">
        <v xml:space="preserve">0 | </v>
      </c>
      <c r="AV392" t="str">
        <v xml:space="preserve">0 | </v>
      </c>
      <c r="AW392" t="str">
        <v xml:space="preserve">0 | </v>
      </c>
      <c r="AX392" t="str">
        <v xml:space="preserve">0 | </v>
      </c>
      <c r="AY392" t="str">
        <v xml:space="preserve">0 | </v>
      </c>
      <c r="AZ392" t="str">
        <v xml:space="preserve">0 | </v>
      </c>
      <c r="BA392" t="str">
        <v xml:space="preserve">0 | </v>
      </c>
      <c r="BB392" t="str">
        <v xml:space="preserve">0 | </v>
      </c>
      <c r="BC392" t="str">
        <v xml:space="preserve">0 | </v>
      </c>
      <c r="BD392" t="str">
        <v xml:space="preserve">0 | </v>
      </c>
      <c r="BE392" t="str">
        <v xml:space="preserve">0 | </v>
      </c>
      <c r="BF392" t="str">
        <v xml:space="preserve">0 | </v>
      </c>
      <c r="BG392" t="str">
        <v xml:space="preserve">0 | </v>
      </c>
      <c r="BH392" t="str">
        <v xml:space="preserve">0 | </v>
      </c>
      <c r="BI392" t="str">
        <v xml:space="preserve">0 | </v>
      </c>
      <c r="BJ392" t="str">
        <v xml:space="preserve">0 | </v>
      </c>
      <c r="BK392" t="str">
        <v xml:space="preserve">0 | </v>
      </c>
      <c r="BL392" t="str">
        <v xml:space="preserve">0 | </v>
      </c>
      <c r="BM392" t="str">
        <v xml:space="preserve">0 | </v>
      </c>
      <c r="BN392" t="str">
        <v xml:space="preserve">0 | </v>
      </c>
      <c r="BO392" t="str">
        <v xml:space="preserve">0 | </v>
      </c>
      <c r="BP392" t="str">
        <v xml:space="preserve">0 | </v>
      </c>
      <c r="BQ392" t="str">
        <v xml:space="preserve">0 | </v>
      </c>
      <c r="BR392" t="str">
        <v xml:space="preserve">0 | </v>
      </c>
      <c r="BS392" t="str">
        <v xml:space="preserve">0 | </v>
      </c>
      <c r="BT392" t="str">
        <v xml:space="preserve">0 | </v>
      </c>
      <c r="BU392" t="str">
        <v xml:space="preserve">0 | </v>
      </c>
      <c r="BV392" t="str">
        <v xml:space="preserve">0 | </v>
      </c>
      <c r="BW392" t="str">
        <v xml:space="preserve">0 | </v>
      </c>
      <c r="BX392" t="str">
        <v xml:space="preserve">0 | </v>
      </c>
      <c r="BY392" t="str">
        <v xml:space="preserve">0 | </v>
      </c>
      <c r="BZ392" t="str">
        <v xml:space="preserve">0 | </v>
      </c>
      <c r="CA392" t="str">
        <v xml:space="preserve">0 | </v>
      </c>
      <c r="CB392" t="str">
        <v xml:space="preserve">0 | </v>
      </c>
      <c r="CC392" t="str">
        <v xml:space="preserve">0 | </v>
      </c>
      <c r="CD392" t="str">
        <v xml:space="preserve">0 | </v>
      </c>
      <c r="CE392" t="str">
        <v xml:space="preserve">0 | </v>
      </c>
      <c r="CF392" t="str">
        <v xml:space="preserve">0 | </v>
      </c>
      <c r="CG392" t="str">
        <v xml:space="preserve">0 | </v>
      </c>
      <c r="CH392" t="str">
        <v xml:space="preserve">0 | </v>
      </c>
      <c r="CI392" t="str">
        <v xml:space="preserve">0 | </v>
      </c>
      <c r="CJ392" t="str">
        <v xml:space="preserve">0 | </v>
      </c>
      <c r="CK392" t="str">
        <v xml:space="preserve">0 | </v>
      </c>
      <c r="CL392" t="str">
        <v xml:space="preserve">0 | </v>
      </c>
      <c r="CM392" t="str">
        <v xml:space="preserve">0 | </v>
      </c>
      <c r="CN392" t="str">
        <v xml:space="preserve">0 | </v>
      </c>
      <c r="CO392" t="str">
        <v xml:space="preserve">0 | </v>
      </c>
      <c r="CP392" t="str">
        <v xml:space="preserve">0 | </v>
      </c>
      <c r="CQ392" t="str">
        <v xml:space="preserve">0 | </v>
      </c>
      <c r="CR392" t="str">
        <v xml:space="preserve">0 | </v>
      </c>
      <c r="CS392" t="str">
        <v xml:space="preserve">0 | </v>
      </c>
      <c r="CT392" t="str">
        <v xml:space="preserve">0 | </v>
      </c>
      <c r="CU392" t="str">
        <v xml:space="preserve">0 | </v>
      </c>
      <c r="CV392" t="str">
        <v xml:space="preserve">0 | </v>
      </c>
      <c r="CW392" t="str">
        <v xml:space="preserve">0 | </v>
      </c>
      <c r="CX392" t="str">
        <v xml:space="preserve">0 | </v>
      </c>
      <c r="DQ392" cm="1">
        <f t="array" ref="DQ392:HM392">TRANSPOSE(_xlfn._xlws.SORT(_xlfn._xlws.FILTER(initialConditions[initial_conditions_level],initialConditions[experiment_ID]=A392)))</f>
        <v>0</v>
      </c>
      <c r="DR392">
        <v>0</v>
      </c>
      <c r="DS392">
        <v>0</v>
      </c>
      <c r="DT392">
        <v>0</v>
      </c>
      <c r="DU392">
        <v>0</v>
      </c>
      <c r="DV392">
        <v>0</v>
      </c>
      <c r="DW392">
        <v>0</v>
      </c>
      <c r="DX392">
        <v>0</v>
      </c>
      <c r="DY392">
        <v>0</v>
      </c>
      <c r="DZ392">
        <v>0</v>
      </c>
      <c r="EA392">
        <v>0</v>
      </c>
      <c r="EB392">
        <v>0</v>
      </c>
      <c r="EC392">
        <v>0</v>
      </c>
      <c r="ED392">
        <v>0</v>
      </c>
      <c r="EE392">
        <v>0</v>
      </c>
      <c r="EF392">
        <v>0</v>
      </c>
      <c r="EG392">
        <v>0</v>
      </c>
      <c r="EH392">
        <v>0</v>
      </c>
      <c r="EI392">
        <v>0</v>
      </c>
      <c r="EJ392">
        <v>0</v>
      </c>
      <c r="EK392">
        <v>0</v>
      </c>
      <c r="EL392">
        <v>0</v>
      </c>
      <c r="EM392">
        <v>0</v>
      </c>
      <c r="EN392">
        <v>0</v>
      </c>
      <c r="EO392">
        <v>0</v>
      </c>
      <c r="EP392">
        <v>0</v>
      </c>
      <c r="EQ392">
        <v>0</v>
      </c>
      <c r="ER392">
        <v>0</v>
      </c>
      <c r="ES392">
        <v>0</v>
      </c>
      <c r="ET392">
        <v>0</v>
      </c>
      <c r="EU392">
        <v>0</v>
      </c>
      <c r="EV392">
        <v>0</v>
      </c>
      <c r="EW392">
        <v>0</v>
      </c>
      <c r="EX392">
        <v>0</v>
      </c>
      <c r="EY392">
        <v>0</v>
      </c>
      <c r="EZ392">
        <v>0</v>
      </c>
      <c r="FA392">
        <v>0</v>
      </c>
      <c r="FB392">
        <v>0</v>
      </c>
      <c r="FC392">
        <v>0</v>
      </c>
      <c r="FD392">
        <v>0</v>
      </c>
      <c r="FE392">
        <v>0</v>
      </c>
      <c r="FF392">
        <v>0</v>
      </c>
      <c r="FG392">
        <v>0</v>
      </c>
      <c r="FH392">
        <v>0</v>
      </c>
      <c r="FI392">
        <v>0</v>
      </c>
      <c r="FJ392">
        <v>0</v>
      </c>
      <c r="FK392">
        <v>0</v>
      </c>
      <c r="FL392">
        <v>0</v>
      </c>
      <c r="FM392">
        <v>0</v>
      </c>
      <c r="FN392">
        <v>0</v>
      </c>
      <c r="FO392">
        <v>0</v>
      </c>
      <c r="FP392">
        <v>0</v>
      </c>
      <c r="FQ392">
        <v>0</v>
      </c>
      <c r="FR392">
        <v>0</v>
      </c>
      <c r="FS392">
        <v>0</v>
      </c>
      <c r="FT392">
        <v>0</v>
      </c>
      <c r="FU392">
        <v>0</v>
      </c>
      <c r="FV392">
        <v>0</v>
      </c>
      <c r="FW392">
        <v>0</v>
      </c>
      <c r="FX392">
        <v>0</v>
      </c>
      <c r="FY392">
        <v>0</v>
      </c>
      <c r="FZ392">
        <v>0</v>
      </c>
      <c r="GA392">
        <v>0</v>
      </c>
      <c r="GB392">
        <v>0</v>
      </c>
      <c r="GC392">
        <v>0</v>
      </c>
      <c r="GD392">
        <v>0</v>
      </c>
      <c r="GE392">
        <v>0</v>
      </c>
      <c r="GF392">
        <v>0</v>
      </c>
      <c r="GG392">
        <v>0</v>
      </c>
      <c r="GH392">
        <v>0</v>
      </c>
      <c r="GI392">
        <v>0</v>
      </c>
      <c r="GJ392">
        <v>0</v>
      </c>
      <c r="GK392">
        <v>0</v>
      </c>
      <c r="GL392">
        <v>0</v>
      </c>
      <c r="GM392">
        <v>0</v>
      </c>
      <c r="GN392">
        <v>0</v>
      </c>
      <c r="GO392">
        <v>0</v>
      </c>
      <c r="GP392">
        <v>0</v>
      </c>
      <c r="GQ392">
        <v>0</v>
      </c>
      <c r="GR392">
        <v>0</v>
      </c>
      <c r="GS392">
        <v>0</v>
      </c>
      <c r="GT392">
        <v>0</v>
      </c>
      <c r="GU392">
        <v>0</v>
      </c>
      <c r="GV392">
        <v>0</v>
      </c>
      <c r="GW392">
        <v>0</v>
      </c>
      <c r="GX392">
        <v>0</v>
      </c>
      <c r="GY392">
        <v>0</v>
      </c>
      <c r="GZ392">
        <v>0</v>
      </c>
      <c r="HA392">
        <v>0</v>
      </c>
      <c r="HB392">
        <v>0</v>
      </c>
      <c r="HC392">
        <v>0</v>
      </c>
      <c r="HD392">
        <v>0</v>
      </c>
      <c r="HE392">
        <v>0</v>
      </c>
      <c r="HF392">
        <v>0</v>
      </c>
      <c r="HG392">
        <v>0</v>
      </c>
      <c r="HH392">
        <v>0</v>
      </c>
      <c r="HI392">
        <v>0</v>
      </c>
      <c r="HJ392">
        <v>0</v>
      </c>
      <c r="HK392">
        <v>0</v>
      </c>
      <c r="HL392">
        <v>0</v>
      </c>
      <c r="HM392" t="str">
        <v/>
      </c>
    </row>
    <row r="393" spans="2:221" x14ac:dyDescent="0.35">
      <c r="B393" t="str" cm="1">
        <f t="array" ref="B393:CX393">TRANSPOSE(_xlfn._xlws.SORT(_xlfn._xlws.FILTER(initialConditions[initial_conditions_level]&amp;" | "&amp;initialConditions[initial_conditions_name],initialConditions[experiment_ID]=A393)))</f>
        <v xml:space="preserve"> | </v>
      </c>
      <c r="C393" t="str">
        <v xml:space="preserve">0 | </v>
      </c>
      <c r="D393" t="str">
        <v xml:space="preserve">0 | </v>
      </c>
      <c r="E393" t="str">
        <v xml:space="preserve">0 | </v>
      </c>
      <c r="F393" t="str">
        <v xml:space="preserve">0 | </v>
      </c>
      <c r="G393" t="str">
        <v xml:space="preserve">0 | </v>
      </c>
      <c r="H393" t="str">
        <v xml:space="preserve">0 | </v>
      </c>
      <c r="I393" t="str">
        <v xml:space="preserve">0 | </v>
      </c>
      <c r="J393" t="str">
        <v xml:space="preserve">0 | </v>
      </c>
      <c r="K393" t="str">
        <v xml:space="preserve">0 | </v>
      </c>
      <c r="L393" t="str">
        <v xml:space="preserve">0 | </v>
      </c>
      <c r="M393" t="str">
        <v xml:space="preserve">0 | </v>
      </c>
      <c r="N393" t="str">
        <v xml:space="preserve">0 | </v>
      </c>
      <c r="O393" t="str">
        <v xml:space="preserve">0 | </v>
      </c>
      <c r="P393" t="str">
        <v xml:space="preserve">0 | </v>
      </c>
      <c r="Q393" t="str">
        <v xml:space="preserve">0 | </v>
      </c>
      <c r="R393" t="str">
        <v xml:space="preserve">0 | </v>
      </c>
      <c r="S393" t="str">
        <v xml:space="preserve">0 | </v>
      </c>
      <c r="T393" t="str">
        <v xml:space="preserve">0 | </v>
      </c>
      <c r="U393" t="str">
        <v xml:space="preserve">0 | </v>
      </c>
      <c r="V393" t="str">
        <v xml:space="preserve">0 | </v>
      </c>
      <c r="W393" t="str">
        <v xml:space="preserve">0 | </v>
      </c>
      <c r="X393" t="str">
        <v xml:space="preserve">0 | </v>
      </c>
      <c r="Y393" t="str">
        <v xml:space="preserve">0 | </v>
      </c>
      <c r="Z393" t="str">
        <v xml:space="preserve">0 | </v>
      </c>
      <c r="AA393" t="str">
        <v xml:space="preserve">0 | </v>
      </c>
      <c r="AB393" t="str">
        <v xml:space="preserve">0 | </v>
      </c>
      <c r="AC393" t="str">
        <v xml:space="preserve">0 | </v>
      </c>
      <c r="AD393" t="str">
        <v xml:space="preserve">0 | </v>
      </c>
      <c r="AE393" t="str">
        <v xml:space="preserve">0 | </v>
      </c>
      <c r="AF393" t="str">
        <v xml:space="preserve">0 | </v>
      </c>
      <c r="AG393" t="str">
        <v xml:space="preserve">0 | </v>
      </c>
      <c r="AH393" t="str">
        <v xml:space="preserve">0 | </v>
      </c>
      <c r="AI393" t="str">
        <v xml:space="preserve">0 | </v>
      </c>
      <c r="AJ393" t="str">
        <v xml:space="preserve">0 | </v>
      </c>
      <c r="AK393" t="str">
        <v xml:space="preserve">0 | </v>
      </c>
      <c r="AL393" t="str">
        <v xml:space="preserve">0 | </v>
      </c>
      <c r="AM393" t="str">
        <v xml:space="preserve">0 | </v>
      </c>
      <c r="AN393" t="str">
        <v xml:space="preserve">0 | </v>
      </c>
      <c r="AO393" t="str">
        <v xml:space="preserve">0 | </v>
      </c>
      <c r="AP393" t="str">
        <v xml:space="preserve">0 | </v>
      </c>
      <c r="AQ393" t="str">
        <v xml:space="preserve">0 | </v>
      </c>
      <c r="AR393" t="str">
        <v xml:space="preserve">0 | </v>
      </c>
      <c r="AS393" t="str">
        <v xml:space="preserve">0 | </v>
      </c>
      <c r="AT393" t="str">
        <v xml:space="preserve">0 | </v>
      </c>
      <c r="AU393" t="str">
        <v xml:space="preserve">0 | </v>
      </c>
      <c r="AV393" t="str">
        <v xml:space="preserve">0 | </v>
      </c>
      <c r="AW393" t="str">
        <v xml:space="preserve">0 | </v>
      </c>
      <c r="AX393" t="str">
        <v xml:space="preserve">0 | </v>
      </c>
      <c r="AY393" t="str">
        <v xml:space="preserve">0 | </v>
      </c>
      <c r="AZ393" t="str">
        <v xml:space="preserve">0 | </v>
      </c>
      <c r="BA393" t="str">
        <v xml:space="preserve">0 | </v>
      </c>
      <c r="BB393" t="str">
        <v xml:space="preserve">0 | </v>
      </c>
      <c r="BC393" t="str">
        <v xml:space="preserve">0 | </v>
      </c>
      <c r="BD393" t="str">
        <v xml:space="preserve">0 | </v>
      </c>
      <c r="BE393" t="str">
        <v xml:space="preserve">0 | </v>
      </c>
      <c r="BF393" t="str">
        <v xml:space="preserve">0 | </v>
      </c>
      <c r="BG393" t="str">
        <v xml:space="preserve">0 | </v>
      </c>
      <c r="BH393" t="str">
        <v xml:space="preserve">0 | </v>
      </c>
      <c r="BI393" t="str">
        <v xml:space="preserve">0 | </v>
      </c>
      <c r="BJ393" t="str">
        <v xml:space="preserve">0 | </v>
      </c>
      <c r="BK393" t="str">
        <v xml:space="preserve">0 | </v>
      </c>
      <c r="BL393" t="str">
        <v xml:space="preserve">0 | </v>
      </c>
      <c r="BM393" t="str">
        <v xml:space="preserve">0 | </v>
      </c>
      <c r="BN393" t="str">
        <v xml:space="preserve">0 | </v>
      </c>
      <c r="BO393" t="str">
        <v xml:space="preserve">0 | </v>
      </c>
      <c r="BP393" t="str">
        <v xml:space="preserve">0 | </v>
      </c>
      <c r="BQ393" t="str">
        <v xml:space="preserve">0 | </v>
      </c>
      <c r="BR393" t="str">
        <v xml:space="preserve">0 | </v>
      </c>
      <c r="BS393" t="str">
        <v xml:space="preserve">0 | </v>
      </c>
      <c r="BT393" t="str">
        <v xml:space="preserve">0 | </v>
      </c>
      <c r="BU393" t="str">
        <v xml:space="preserve">0 | </v>
      </c>
      <c r="BV393" t="str">
        <v xml:space="preserve">0 | </v>
      </c>
      <c r="BW393" t="str">
        <v xml:space="preserve">0 | </v>
      </c>
      <c r="BX393" t="str">
        <v xml:space="preserve">0 | </v>
      </c>
      <c r="BY393" t="str">
        <v xml:space="preserve">0 | </v>
      </c>
      <c r="BZ393" t="str">
        <v xml:space="preserve">0 | </v>
      </c>
      <c r="CA393" t="str">
        <v xml:space="preserve">0 | </v>
      </c>
      <c r="CB393" t="str">
        <v xml:space="preserve">0 | </v>
      </c>
      <c r="CC393" t="str">
        <v xml:space="preserve">0 | </v>
      </c>
      <c r="CD393" t="str">
        <v xml:space="preserve">0 | </v>
      </c>
      <c r="CE393" t="str">
        <v xml:space="preserve">0 | </v>
      </c>
      <c r="CF393" t="str">
        <v xml:space="preserve">0 | </v>
      </c>
      <c r="CG393" t="str">
        <v xml:space="preserve">0 | </v>
      </c>
      <c r="CH393" t="str">
        <v xml:space="preserve">0 | </v>
      </c>
      <c r="CI393" t="str">
        <v xml:space="preserve">0 | </v>
      </c>
      <c r="CJ393" t="str">
        <v xml:space="preserve">0 | </v>
      </c>
      <c r="CK393" t="str">
        <v xml:space="preserve">0 | </v>
      </c>
      <c r="CL393" t="str">
        <v xml:space="preserve">0 | </v>
      </c>
      <c r="CM393" t="str">
        <v xml:space="preserve">0 | </v>
      </c>
      <c r="CN393" t="str">
        <v xml:space="preserve">0 | </v>
      </c>
      <c r="CO393" t="str">
        <v xml:space="preserve">0 | </v>
      </c>
      <c r="CP393" t="str">
        <v xml:space="preserve">0 | </v>
      </c>
      <c r="CQ393" t="str">
        <v xml:space="preserve">0 | </v>
      </c>
      <c r="CR393" t="str">
        <v xml:space="preserve">0 | </v>
      </c>
      <c r="CS393" t="str">
        <v xml:space="preserve">0 | </v>
      </c>
      <c r="CT393" t="str">
        <v xml:space="preserve">0 | </v>
      </c>
      <c r="CU393" t="str">
        <v xml:space="preserve">0 | </v>
      </c>
      <c r="CV393" t="str">
        <v xml:space="preserve">0 | </v>
      </c>
      <c r="CW393" t="str">
        <v xml:space="preserve">0 | </v>
      </c>
      <c r="CX393" t="str">
        <v xml:space="preserve">0 | </v>
      </c>
      <c r="DQ393" cm="1">
        <f t="array" ref="DQ393:HM393">TRANSPOSE(_xlfn._xlws.SORT(_xlfn._xlws.FILTER(initialConditions[initial_conditions_level],initialConditions[experiment_ID]=A393)))</f>
        <v>0</v>
      </c>
      <c r="DR393">
        <v>0</v>
      </c>
      <c r="DS393">
        <v>0</v>
      </c>
      <c r="DT393">
        <v>0</v>
      </c>
      <c r="DU393">
        <v>0</v>
      </c>
      <c r="DV393">
        <v>0</v>
      </c>
      <c r="DW393">
        <v>0</v>
      </c>
      <c r="DX393">
        <v>0</v>
      </c>
      <c r="DY393">
        <v>0</v>
      </c>
      <c r="DZ393">
        <v>0</v>
      </c>
      <c r="EA393">
        <v>0</v>
      </c>
      <c r="EB393">
        <v>0</v>
      </c>
      <c r="EC393">
        <v>0</v>
      </c>
      <c r="ED393">
        <v>0</v>
      </c>
      <c r="EE393">
        <v>0</v>
      </c>
      <c r="EF393">
        <v>0</v>
      </c>
      <c r="EG393">
        <v>0</v>
      </c>
      <c r="EH393">
        <v>0</v>
      </c>
      <c r="EI393">
        <v>0</v>
      </c>
      <c r="EJ393">
        <v>0</v>
      </c>
      <c r="EK393">
        <v>0</v>
      </c>
      <c r="EL393">
        <v>0</v>
      </c>
      <c r="EM393">
        <v>0</v>
      </c>
      <c r="EN393">
        <v>0</v>
      </c>
      <c r="EO393">
        <v>0</v>
      </c>
      <c r="EP393">
        <v>0</v>
      </c>
      <c r="EQ393">
        <v>0</v>
      </c>
      <c r="ER393">
        <v>0</v>
      </c>
      <c r="ES393">
        <v>0</v>
      </c>
      <c r="ET393">
        <v>0</v>
      </c>
      <c r="EU393">
        <v>0</v>
      </c>
      <c r="EV393">
        <v>0</v>
      </c>
      <c r="EW393">
        <v>0</v>
      </c>
      <c r="EX393">
        <v>0</v>
      </c>
      <c r="EY393">
        <v>0</v>
      </c>
      <c r="EZ393">
        <v>0</v>
      </c>
      <c r="FA393">
        <v>0</v>
      </c>
      <c r="FB393">
        <v>0</v>
      </c>
      <c r="FC393">
        <v>0</v>
      </c>
      <c r="FD393">
        <v>0</v>
      </c>
      <c r="FE393">
        <v>0</v>
      </c>
      <c r="FF393">
        <v>0</v>
      </c>
      <c r="FG393">
        <v>0</v>
      </c>
      <c r="FH393">
        <v>0</v>
      </c>
      <c r="FI393">
        <v>0</v>
      </c>
      <c r="FJ393">
        <v>0</v>
      </c>
      <c r="FK393">
        <v>0</v>
      </c>
      <c r="FL393">
        <v>0</v>
      </c>
      <c r="FM393">
        <v>0</v>
      </c>
      <c r="FN393">
        <v>0</v>
      </c>
      <c r="FO393">
        <v>0</v>
      </c>
      <c r="FP393">
        <v>0</v>
      </c>
      <c r="FQ393">
        <v>0</v>
      </c>
      <c r="FR393">
        <v>0</v>
      </c>
      <c r="FS393">
        <v>0</v>
      </c>
      <c r="FT393">
        <v>0</v>
      </c>
      <c r="FU393">
        <v>0</v>
      </c>
      <c r="FV393">
        <v>0</v>
      </c>
      <c r="FW393">
        <v>0</v>
      </c>
      <c r="FX393">
        <v>0</v>
      </c>
      <c r="FY393">
        <v>0</v>
      </c>
      <c r="FZ393">
        <v>0</v>
      </c>
      <c r="GA393">
        <v>0</v>
      </c>
      <c r="GB393">
        <v>0</v>
      </c>
      <c r="GC393">
        <v>0</v>
      </c>
      <c r="GD393">
        <v>0</v>
      </c>
      <c r="GE393">
        <v>0</v>
      </c>
      <c r="GF393">
        <v>0</v>
      </c>
      <c r="GG393">
        <v>0</v>
      </c>
      <c r="GH393">
        <v>0</v>
      </c>
      <c r="GI393">
        <v>0</v>
      </c>
      <c r="GJ393">
        <v>0</v>
      </c>
      <c r="GK393">
        <v>0</v>
      </c>
      <c r="GL393">
        <v>0</v>
      </c>
      <c r="GM393">
        <v>0</v>
      </c>
      <c r="GN393">
        <v>0</v>
      </c>
      <c r="GO393">
        <v>0</v>
      </c>
      <c r="GP393">
        <v>0</v>
      </c>
      <c r="GQ393">
        <v>0</v>
      </c>
      <c r="GR393">
        <v>0</v>
      </c>
      <c r="GS393">
        <v>0</v>
      </c>
      <c r="GT393">
        <v>0</v>
      </c>
      <c r="GU393">
        <v>0</v>
      </c>
      <c r="GV393">
        <v>0</v>
      </c>
      <c r="GW393">
        <v>0</v>
      </c>
      <c r="GX393">
        <v>0</v>
      </c>
      <c r="GY393">
        <v>0</v>
      </c>
      <c r="GZ393">
        <v>0</v>
      </c>
      <c r="HA393">
        <v>0</v>
      </c>
      <c r="HB393">
        <v>0</v>
      </c>
      <c r="HC393">
        <v>0</v>
      </c>
      <c r="HD393">
        <v>0</v>
      </c>
      <c r="HE393">
        <v>0</v>
      </c>
      <c r="HF393">
        <v>0</v>
      </c>
      <c r="HG393">
        <v>0</v>
      </c>
      <c r="HH393">
        <v>0</v>
      </c>
      <c r="HI393">
        <v>0</v>
      </c>
      <c r="HJ393">
        <v>0</v>
      </c>
      <c r="HK393">
        <v>0</v>
      </c>
      <c r="HL393">
        <v>0</v>
      </c>
      <c r="HM393" t="str">
        <v/>
      </c>
    </row>
    <row r="394" spans="2:221" x14ac:dyDescent="0.35">
      <c r="B394" t="str" cm="1">
        <f t="array" ref="B394:CX394">TRANSPOSE(_xlfn._xlws.SORT(_xlfn._xlws.FILTER(initialConditions[initial_conditions_level]&amp;" | "&amp;initialConditions[initial_conditions_name],initialConditions[experiment_ID]=A394)))</f>
        <v xml:space="preserve"> | </v>
      </c>
      <c r="C394" t="str">
        <v xml:space="preserve">0 | </v>
      </c>
      <c r="D394" t="str">
        <v xml:space="preserve">0 | </v>
      </c>
      <c r="E394" t="str">
        <v xml:space="preserve">0 | </v>
      </c>
      <c r="F394" t="str">
        <v xml:space="preserve">0 | </v>
      </c>
      <c r="G394" t="str">
        <v xml:space="preserve">0 | </v>
      </c>
      <c r="H394" t="str">
        <v xml:space="preserve">0 | </v>
      </c>
      <c r="I394" t="str">
        <v xml:space="preserve">0 | </v>
      </c>
      <c r="J394" t="str">
        <v xml:space="preserve">0 | </v>
      </c>
      <c r="K394" t="str">
        <v xml:space="preserve">0 | </v>
      </c>
      <c r="L394" t="str">
        <v xml:space="preserve">0 | </v>
      </c>
      <c r="M394" t="str">
        <v xml:space="preserve">0 | </v>
      </c>
      <c r="N394" t="str">
        <v xml:space="preserve">0 | </v>
      </c>
      <c r="O394" t="str">
        <v xml:space="preserve">0 | </v>
      </c>
      <c r="P394" t="str">
        <v xml:space="preserve">0 | </v>
      </c>
      <c r="Q394" t="str">
        <v xml:space="preserve">0 | </v>
      </c>
      <c r="R394" t="str">
        <v xml:space="preserve">0 | </v>
      </c>
      <c r="S394" t="str">
        <v xml:space="preserve">0 | </v>
      </c>
      <c r="T394" t="str">
        <v xml:space="preserve">0 | </v>
      </c>
      <c r="U394" t="str">
        <v xml:space="preserve">0 | </v>
      </c>
      <c r="V394" t="str">
        <v xml:space="preserve">0 | </v>
      </c>
      <c r="W394" t="str">
        <v xml:space="preserve">0 | </v>
      </c>
      <c r="X394" t="str">
        <v xml:space="preserve">0 | </v>
      </c>
      <c r="Y394" t="str">
        <v xml:space="preserve">0 | </v>
      </c>
      <c r="Z394" t="str">
        <v xml:space="preserve">0 | </v>
      </c>
      <c r="AA394" t="str">
        <v xml:space="preserve">0 | </v>
      </c>
      <c r="AB394" t="str">
        <v xml:space="preserve">0 | </v>
      </c>
      <c r="AC394" t="str">
        <v xml:space="preserve">0 | </v>
      </c>
      <c r="AD394" t="str">
        <v xml:space="preserve">0 | </v>
      </c>
      <c r="AE394" t="str">
        <v xml:space="preserve">0 | </v>
      </c>
      <c r="AF394" t="str">
        <v xml:space="preserve">0 | </v>
      </c>
      <c r="AG394" t="str">
        <v xml:space="preserve">0 | </v>
      </c>
      <c r="AH394" t="str">
        <v xml:space="preserve">0 | </v>
      </c>
      <c r="AI394" t="str">
        <v xml:space="preserve">0 | </v>
      </c>
      <c r="AJ394" t="str">
        <v xml:space="preserve">0 | </v>
      </c>
      <c r="AK394" t="str">
        <v xml:space="preserve">0 | </v>
      </c>
      <c r="AL394" t="str">
        <v xml:space="preserve">0 | </v>
      </c>
      <c r="AM394" t="str">
        <v xml:space="preserve">0 | </v>
      </c>
      <c r="AN394" t="str">
        <v xml:space="preserve">0 | </v>
      </c>
      <c r="AO394" t="str">
        <v xml:space="preserve">0 | </v>
      </c>
      <c r="AP394" t="str">
        <v xml:space="preserve">0 | </v>
      </c>
      <c r="AQ394" t="str">
        <v xml:space="preserve">0 | </v>
      </c>
      <c r="AR394" t="str">
        <v xml:space="preserve">0 | </v>
      </c>
      <c r="AS394" t="str">
        <v xml:space="preserve">0 | </v>
      </c>
      <c r="AT394" t="str">
        <v xml:space="preserve">0 | </v>
      </c>
      <c r="AU394" t="str">
        <v xml:space="preserve">0 | </v>
      </c>
      <c r="AV394" t="str">
        <v xml:space="preserve">0 | </v>
      </c>
      <c r="AW394" t="str">
        <v xml:space="preserve">0 | </v>
      </c>
      <c r="AX394" t="str">
        <v xml:space="preserve">0 | </v>
      </c>
      <c r="AY394" t="str">
        <v xml:space="preserve">0 | </v>
      </c>
      <c r="AZ394" t="str">
        <v xml:space="preserve">0 | </v>
      </c>
      <c r="BA394" t="str">
        <v xml:space="preserve">0 | </v>
      </c>
      <c r="BB394" t="str">
        <v xml:space="preserve">0 | </v>
      </c>
      <c r="BC394" t="str">
        <v xml:space="preserve">0 | </v>
      </c>
      <c r="BD394" t="str">
        <v xml:space="preserve">0 | </v>
      </c>
      <c r="BE394" t="str">
        <v xml:space="preserve">0 | </v>
      </c>
      <c r="BF394" t="str">
        <v xml:space="preserve">0 | </v>
      </c>
      <c r="BG394" t="str">
        <v xml:space="preserve">0 | </v>
      </c>
      <c r="BH394" t="str">
        <v xml:space="preserve">0 | </v>
      </c>
      <c r="BI394" t="str">
        <v xml:space="preserve">0 | </v>
      </c>
      <c r="BJ394" t="str">
        <v xml:space="preserve">0 | </v>
      </c>
      <c r="BK394" t="str">
        <v xml:space="preserve">0 | </v>
      </c>
      <c r="BL394" t="str">
        <v xml:space="preserve">0 | </v>
      </c>
      <c r="BM394" t="str">
        <v xml:space="preserve">0 | </v>
      </c>
      <c r="BN394" t="str">
        <v xml:space="preserve">0 | </v>
      </c>
      <c r="BO394" t="str">
        <v xml:space="preserve">0 | </v>
      </c>
      <c r="BP394" t="str">
        <v xml:space="preserve">0 | </v>
      </c>
      <c r="BQ394" t="str">
        <v xml:space="preserve">0 | </v>
      </c>
      <c r="BR394" t="str">
        <v xml:space="preserve">0 | </v>
      </c>
      <c r="BS394" t="str">
        <v xml:space="preserve">0 | </v>
      </c>
      <c r="BT394" t="str">
        <v xml:space="preserve">0 | </v>
      </c>
      <c r="BU394" t="str">
        <v xml:space="preserve">0 | </v>
      </c>
      <c r="BV394" t="str">
        <v xml:space="preserve">0 | </v>
      </c>
      <c r="BW394" t="str">
        <v xml:space="preserve">0 | </v>
      </c>
      <c r="BX394" t="str">
        <v xml:space="preserve">0 | </v>
      </c>
      <c r="BY394" t="str">
        <v xml:space="preserve">0 | </v>
      </c>
      <c r="BZ394" t="str">
        <v xml:space="preserve">0 | </v>
      </c>
      <c r="CA394" t="str">
        <v xml:space="preserve">0 | </v>
      </c>
      <c r="CB394" t="str">
        <v xml:space="preserve">0 | </v>
      </c>
      <c r="CC394" t="str">
        <v xml:space="preserve">0 | </v>
      </c>
      <c r="CD394" t="str">
        <v xml:space="preserve">0 | </v>
      </c>
      <c r="CE394" t="str">
        <v xml:space="preserve">0 | </v>
      </c>
      <c r="CF394" t="str">
        <v xml:space="preserve">0 | </v>
      </c>
      <c r="CG394" t="str">
        <v xml:space="preserve">0 | </v>
      </c>
      <c r="CH394" t="str">
        <v xml:space="preserve">0 | </v>
      </c>
      <c r="CI394" t="str">
        <v xml:space="preserve">0 | </v>
      </c>
      <c r="CJ394" t="str">
        <v xml:space="preserve">0 | </v>
      </c>
      <c r="CK394" t="str">
        <v xml:space="preserve">0 | </v>
      </c>
      <c r="CL394" t="str">
        <v xml:space="preserve">0 | </v>
      </c>
      <c r="CM394" t="str">
        <v xml:space="preserve">0 | </v>
      </c>
      <c r="CN394" t="str">
        <v xml:space="preserve">0 | </v>
      </c>
      <c r="CO394" t="str">
        <v xml:space="preserve">0 | </v>
      </c>
      <c r="CP394" t="str">
        <v xml:space="preserve">0 | </v>
      </c>
      <c r="CQ394" t="str">
        <v xml:space="preserve">0 | </v>
      </c>
      <c r="CR394" t="str">
        <v xml:space="preserve">0 | </v>
      </c>
      <c r="CS394" t="str">
        <v xml:space="preserve">0 | </v>
      </c>
      <c r="CT394" t="str">
        <v xml:space="preserve">0 | </v>
      </c>
      <c r="CU394" t="str">
        <v xml:space="preserve">0 | </v>
      </c>
      <c r="CV394" t="str">
        <v xml:space="preserve">0 | </v>
      </c>
      <c r="CW394" t="str">
        <v xml:space="preserve">0 | </v>
      </c>
      <c r="CX394" t="str">
        <v xml:space="preserve">0 | </v>
      </c>
      <c r="DQ394" cm="1">
        <f t="array" ref="DQ394:HM394">TRANSPOSE(_xlfn._xlws.SORT(_xlfn._xlws.FILTER(initialConditions[initial_conditions_level],initialConditions[experiment_ID]=A394)))</f>
        <v>0</v>
      </c>
      <c r="DR394">
        <v>0</v>
      </c>
      <c r="DS394">
        <v>0</v>
      </c>
      <c r="DT394">
        <v>0</v>
      </c>
      <c r="DU394">
        <v>0</v>
      </c>
      <c r="DV394">
        <v>0</v>
      </c>
      <c r="DW394">
        <v>0</v>
      </c>
      <c r="DX394">
        <v>0</v>
      </c>
      <c r="DY394">
        <v>0</v>
      </c>
      <c r="DZ394">
        <v>0</v>
      </c>
      <c r="EA394">
        <v>0</v>
      </c>
      <c r="EB394">
        <v>0</v>
      </c>
      <c r="EC394">
        <v>0</v>
      </c>
      <c r="ED394">
        <v>0</v>
      </c>
      <c r="EE394">
        <v>0</v>
      </c>
      <c r="EF394">
        <v>0</v>
      </c>
      <c r="EG394">
        <v>0</v>
      </c>
      <c r="EH394">
        <v>0</v>
      </c>
      <c r="EI394">
        <v>0</v>
      </c>
      <c r="EJ394">
        <v>0</v>
      </c>
      <c r="EK394">
        <v>0</v>
      </c>
      <c r="EL394">
        <v>0</v>
      </c>
      <c r="EM394">
        <v>0</v>
      </c>
      <c r="EN394">
        <v>0</v>
      </c>
      <c r="EO394">
        <v>0</v>
      </c>
      <c r="EP394">
        <v>0</v>
      </c>
      <c r="EQ394">
        <v>0</v>
      </c>
      <c r="ER394">
        <v>0</v>
      </c>
      <c r="ES394">
        <v>0</v>
      </c>
      <c r="ET394">
        <v>0</v>
      </c>
      <c r="EU394">
        <v>0</v>
      </c>
      <c r="EV394">
        <v>0</v>
      </c>
      <c r="EW394">
        <v>0</v>
      </c>
      <c r="EX394">
        <v>0</v>
      </c>
      <c r="EY394">
        <v>0</v>
      </c>
      <c r="EZ394">
        <v>0</v>
      </c>
      <c r="FA394">
        <v>0</v>
      </c>
      <c r="FB394">
        <v>0</v>
      </c>
      <c r="FC394">
        <v>0</v>
      </c>
      <c r="FD394">
        <v>0</v>
      </c>
      <c r="FE394">
        <v>0</v>
      </c>
      <c r="FF394">
        <v>0</v>
      </c>
      <c r="FG394">
        <v>0</v>
      </c>
      <c r="FH394">
        <v>0</v>
      </c>
      <c r="FI394">
        <v>0</v>
      </c>
      <c r="FJ394">
        <v>0</v>
      </c>
      <c r="FK394">
        <v>0</v>
      </c>
      <c r="FL394">
        <v>0</v>
      </c>
      <c r="FM394">
        <v>0</v>
      </c>
      <c r="FN394">
        <v>0</v>
      </c>
      <c r="FO394">
        <v>0</v>
      </c>
      <c r="FP394">
        <v>0</v>
      </c>
      <c r="FQ394">
        <v>0</v>
      </c>
      <c r="FR394">
        <v>0</v>
      </c>
      <c r="FS394">
        <v>0</v>
      </c>
      <c r="FT394">
        <v>0</v>
      </c>
      <c r="FU394">
        <v>0</v>
      </c>
      <c r="FV394">
        <v>0</v>
      </c>
      <c r="FW394">
        <v>0</v>
      </c>
      <c r="FX394">
        <v>0</v>
      </c>
      <c r="FY394">
        <v>0</v>
      </c>
      <c r="FZ394">
        <v>0</v>
      </c>
      <c r="GA394">
        <v>0</v>
      </c>
      <c r="GB394">
        <v>0</v>
      </c>
      <c r="GC394">
        <v>0</v>
      </c>
      <c r="GD394">
        <v>0</v>
      </c>
      <c r="GE394">
        <v>0</v>
      </c>
      <c r="GF394">
        <v>0</v>
      </c>
      <c r="GG394">
        <v>0</v>
      </c>
      <c r="GH394">
        <v>0</v>
      </c>
      <c r="GI394">
        <v>0</v>
      </c>
      <c r="GJ394">
        <v>0</v>
      </c>
      <c r="GK394">
        <v>0</v>
      </c>
      <c r="GL394">
        <v>0</v>
      </c>
      <c r="GM394">
        <v>0</v>
      </c>
      <c r="GN394">
        <v>0</v>
      </c>
      <c r="GO394">
        <v>0</v>
      </c>
      <c r="GP394">
        <v>0</v>
      </c>
      <c r="GQ394">
        <v>0</v>
      </c>
      <c r="GR394">
        <v>0</v>
      </c>
      <c r="GS394">
        <v>0</v>
      </c>
      <c r="GT394">
        <v>0</v>
      </c>
      <c r="GU394">
        <v>0</v>
      </c>
      <c r="GV394">
        <v>0</v>
      </c>
      <c r="GW394">
        <v>0</v>
      </c>
      <c r="GX394">
        <v>0</v>
      </c>
      <c r="GY394">
        <v>0</v>
      </c>
      <c r="GZ394">
        <v>0</v>
      </c>
      <c r="HA394">
        <v>0</v>
      </c>
      <c r="HB394">
        <v>0</v>
      </c>
      <c r="HC394">
        <v>0</v>
      </c>
      <c r="HD394">
        <v>0</v>
      </c>
      <c r="HE394">
        <v>0</v>
      </c>
      <c r="HF394">
        <v>0</v>
      </c>
      <c r="HG394">
        <v>0</v>
      </c>
      <c r="HH394">
        <v>0</v>
      </c>
      <c r="HI394">
        <v>0</v>
      </c>
      <c r="HJ394">
        <v>0</v>
      </c>
      <c r="HK394">
        <v>0</v>
      </c>
      <c r="HL394">
        <v>0</v>
      </c>
      <c r="HM394" t="str">
        <v/>
      </c>
    </row>
    <row r="395" spans="2:221" x14ac:dyDescent="0.35">
      <c r="B395" t="str" cm="1">
        <f t="array" ref="B395:CX395">TRANSPOSE(_xlfn._xlws.SORT(_xlfn._xlws.FILTER(initialConditions[initial_conditions_level]&amp;" | "&amp;initialConditions[initial_conditions_name],initialConditions[experiment_ID]=A395)))</f>
        <v xml:space="preserve"> | </v>
      </c>
      <c r="C395" t="str">
        <v xml:space="preserve">0 | </v>
      </c>
      <c r="D395" t="str">
        <v xml:space="preserve">0 | </v>
      </c>
      <c r="E395" t="str">
        <v xml:space="preserve">0 | </v>
      </c>
      <c r="F395" t="str">
        <v xml:space="preserve">0 | </v>
      </c>
      <c r="G395" t="str">
        <v xml:space="preserve">0 | </v>
      </c>
      <c r="H395" t="str">
        <v xml:space="preserve">0 | </v>
      </c>
      <c r="I395" t="str">
        <v xml:space="preserve">0 | </v>
      </c>
      <c r="J395" t="str">
        <v xml:space="preserve">0 | </v>
      </c>
      <c r="K395" t="str">
        <v xml:space="preserve">0 | </v>
      </c>
      <c r="L395" t="str">
        <v xml:space="preserve">0 | </v>
      </c>
      <c r="M395" t="str">
        <v xml:space="preserve">0 | </v>
      </c>
      <c r="N395" t="str">
        <v xml:space="preserve">0 | </v>
      </c>
      <c r="O395" t="str">
        <v xml:space="preserve">0 | </v>
      </c>
      <c r="P395" t="str">
        <v xml:space="preserve">0 | </v>
      </c>
      <c r="Q395" t="str">
        <v xml:space="preserve">0 | </v>
      </c>
      <c r="R395" t="str">
        <v xml:space="preserve">0 | </v>
      </c>
      <c r="S395" t="str">
        <v xml:space="preserve">0 | </v>
      </c>
      <c r="T395" t="str">
        <v xml:space="preserve">0 | </v>
      </c>
      <c r="U395" t="str">
        <v xml:space="preserve">0 | </v>
      </c>
      <c r="V395" t="str">
        <v xml:space="preserve">0 | </v>
      </c>
      <c r="W395" t="str">
        <v xml:space="preserve">0 | </v>
      </c>
      <c r="X395" t="str">
        <v xml:space="preserve">0 | </v>
      </c>
      <c r="Y395" t="str">
        <v xml:space="preserve">0 | </v>
      </c>
      <c r="Z395" t="str">
        <v xml:space="preserve">0 | </v>
      </c>
      <c r="AA395" t="str">
        <v xml:space="preserve">0 | </v>
      </c>
      <c r="AB395" t="str">
        <v xml:space="preserve">0 | </v>
      </c>
      <c r="AC395" t="str">
        <v xml:space="preserve">0 | </v>
      </c>
      <c r="AD395" t="str">
        <v xml:space="preserve">0 | </v>
      </c>
      <c r="AE395" t="str">
        <v xml:space="preserve">0 | </v>
      </c>
      <c r="AF395" t="str">
        <v xml:space="preserve">0 | </v>
      </c>
      <c r="AG395" t="str">
        <v xml:space="preserve">0 | </v>
      </c>
      <c r="AH395" t="str">
        <v xml:space="preserve">0 | </v>
      </c>
      <c r="AI395" t="str">
        <v xml:space="preserve">0 | </v>
      </c>
      <c r="AJ395" t="str">
        <v xml:space="preserve">0 | </v>
      </c>
      <c r="AK395" t="str">
        <v xml:space="preserve">0 | </v>
      </c>
      <c r="AL395" t="str">
        <v xml:space="preserve">0 | </v>
      </c>
      <c r="AM395" t="str">
        <v xml:space="preserve">0 | </v>
      </c>
      <c r="AN395" t="str">
        <v xml:space="preserve">0 | </v>
      </c>
      <c r="AO395" t="str">
        <v xml:space="preserve">0 | </v>
      </c>
      <c r="AP395" t="str">
        <v xml:space="preserve">0 | </v>
      </c>
      <c r="AQ395" t="str">
        <v xml:space="preserve">0 | </v>
      </c>
      <c r="AR395" t="str">
        <v xml:space="preserve">0 | </v>
      </c>
      <c r="AS395" t="str">
        <v xml:space="preserve">0 | </v>
      </c>
      <c r="AT395" t="str">
        <v xml:space="preserve">0 | </v>
      </c>
      <c r="AU395" t="str">
        <v xml:space="preserve">0 | </v>
      </c>
      <c r="AV395" t="str">
        <v xml:space="preserve">0 | </v>
      </c>
      <c r="AW395" t="str">
        <v xml:space="preserve">0 | </v>
      </c>
      <c r="AX395" t="str">
        <v xml:space="preserve">0 | </v>
      </c>
      <c r="AY395" t="str">
        <v xml:space="preserve">0 | </v>
      </c>
      <c r="AZ395" t="str">
        <v xml:space="preserve">0 | </v>
      </c>
      <c r="BA395" t="str">
        <v xml:space="preserve">0 | </v>
      </c>
      <c r="BB395" t="str">
        <v xml:space="preserve">0 | </v>
      </c>
      <c r="BC395" t="str">
        <v xml:space="preserve">0 | </v>
      </c>
      <c r="BD395" t="str">
        <v xml:space="preserve">0 | </v>
      </c>
      <c r="BE395" t="str">
        <v xml:space="preserve">0 | </v>
      </c>
      <c r="BF395" t="str">
        <v xml:space="preserve">0 | </v>
      </c>
      <c r="BG395" t="str">
        <v xml:space="preserve">0 | </v>
      </c>
      <c r="BH395" t="str">
        <v xml:space="preserve">0 | </v>
      </c>
      <c r="BI395" t="str">
        <v xml:space="preserve">0 | </v>
      </c>
      <c r="BJ395" t="str">
        <v xml:space="preserve">0 | </v>
      </c>
      <c r="BK395" t="str">
        <v xml:space="preserve">0 | </v>
      </c>
      <c r="BL395" t="str">
        <v xml:space="preserve">0 | </v>
      </c>
      <c r="BM395" t="str">
        <v xml:space="preserve">0 | </v>
      </c>
      <c r="BN395" t="str">
        <v xml:space="preserve">0 | </v>
      </c>
      <c r="BO395" t="str">
        <v xml:space="preserve">0 | </v>
      </c>
      <c r="BP395" t="str">
        <v xml:space="preserve">0 | </v>
      </c>
      <c r="BQ395" t="str">
        <v xml:space="preserve">0 | </v>
      </c>
      <c r="BR395" t="str">
        <v xml:space="preserve">0 | </v>
      </c>
      <c r="BS395" t="str">
        <v xml:space="preserve">0 | </v>
      </c>
      <c r="BT395" t="str">
        <v xml:space="preserve">0 | </v>
      </c>
      <c r="BU395" t="str">
        <v xml:space="preserve">0 | </v>
      </c>
      <c r="BV395" t="str">
        <v xml:space="preserve">0 | </v>
      </c>
      <c r="BW395" t="str">
        <v xml:space="preserve">0 | </v>
      </c>
      <c r="BX395" t="str">
        <v xml:space="preserve">0 | </v>
      </c>
      <c r="BY395" t="str">
        <v xml:space="preserve">0 | </v>
      </c>
      <c r="BZ395" t="str">
        <v xml:space="preserve">0 | </v>
      </c>
      <c r="CA395" t="str">
        <v xml:space="preserve">0 | </v>
      </c>
      <c r="CB395" t="str">
        <v xml:space="preserve">0 | </v>
      </c>
      <c r="CC395" t="str">
        <v xml:space="preserve">0 | </v>
      </c>
      <c r="CD395" t="str">
        <v xml:space="preserve">0 | </v>
      </c>
      <c r="CE395" t="str">
        <v xml:space="preserve">0 | </v>
      </c>
      <c r="CF395" t="str">
        <v xml:space="preserve">0 | </v>
      </c>
      <c r="CG395" t="str">
        <v xml:space="preserve">0 | </v>
      </c>
      <c r="CH395" t="str">
        <v xml:space="preserve">0 | </v>
      </c>
      <c r="CI395" t="str">
        <v xml:space="preserve">0 | </v>
      </c>
      <c r="CJ395" t="str">
        <v xml:space="preserve">0 | </v>
      </c>
      <c r="CK395" t="str">
        <v xml:space="preserve">0 | </v>
      </c>
      <c r="CL395" t="str">
        <v xml:space="preserve">0 | </v>
      </c>
      <c r="CM395" t="str">
        <v xml:space="preserve">0 | </v>
      </c>
      <c r="CN395" t="str">
        <v xml:space="preserve">0 | </v>
      </c>
      <c r="CO395" t="str">
        <v xml:space="preserve">0 | </v>
      </c>
      <c r="CP395" t="str">
        <v xml:space="preserve">0 | </v>
      </c>
      <c r="CQ395" t="str">
        <v xml:space="preserve">0 | </v>
      </c>
      <c r="CR395" t="str">
        <v xml:space="preserve">0 | </v>
      </c>
      <c r="CS395" t="str">
        <v xml:space="preserve">0 | </v>
      </c>
      <c r="CT395" t="str">
        <v xml:space="preserve">0 | </v>
      </c>
      <c r="CU395" t="str">
        <v xml:space="preserve">0 | </v>
      </c>
      <c r="CV395" t="str">
        <v xml:space="preserve">0 | </v>
      </c>
      <c r="CW395" t="str">
        <v xml:space="preserve">0 | </v>
      </c>
      <c r="CX395" t="str">
        <v xml:space="preserve">0 | </v>
      </c>
      <c r="DQ395" cm="1">
        <f t="array" ref="DQ395:HM395">TRANSPOSE(_xlfn._xlws.SORT(_xlfn._xlws.FILTER(initialConditions[initial_conditions_level],initialConditions[experiment_ID]=A395)))</f>
        <v>0</v>
      </c>
      <c r="DR395">
        <v>0</v>
      </c>
      <c r="DS395">
        <v>0</v>
      </c>
      <c r="DT395">
        <v>0</v>
      </c>
      <c r="DU395">
        <v>0</v>
      </c>
      <c r="DV395">
        <v>0</v>
      </c>
      <c r="DW395">
        <v>0</v>
      </c>
      <c r="DX395">
        <v>0</v>
      </c>
      <c r="DY395">
        <v>0</v>
      </c>
      <c r="DZ395">
        <v>0</v>
      </c>
      <c r="EA395">
        <v>0</v>
      </c>
      <c r="EB395">
        <v>0</v>
      </c>
      <c r="EC395">
        <v>0</v>
      </c>
      <c r="ED395">
        <v>0</v>
      </c>
      <c r="EE395">
        <v>0</v>
      </c>
      <c r="EF395">
        <v>0</v>
      </c>
      <c r="EG395">
        <v>0</v>
      </c>
      <c r="EH395">
        <v>0</v>
      </c>
      <c r="EI395">
        <v>0</v>
      </c>
      <c r="EJ395">
        <v>0</v>
      </c>
      <c r="EK395">
        <v>0</v>
      </c>
      <c r="EL395">
        <v>0</v>
      </c>
      <c r="EM395">
        <v>0</v>
      </c>
      <c r="EN395">
        <v>0</v>
      </c>
      <c r="EO395">
        <v>0</v>
      </c>
      <c r="EP395">
        <v>0</v>
      </c>
      <c r="EQ395">
        <v>0</v>
      </c>
      <c r="ER395">
        <v>0</v>
      </c>
      <c r="ES395">
        <v>0</v>
      </c>
      <c r="ET395">
        <v>0</v>
      </c>
      <c r="EU395">
        <v>0</v>
      </c>
      <c r="EV395">
        <v>0</v>
      </c>
      <c r="EW395">
        <v>0</v>
      </c>
      <c r="EX395">
        <v>0</v>
      </c>
      <c r="EY395">
        <v>0</v>
      </c>
      <c r="EZ395">
        <v>0</v>
      </c>
      <c r="FA395">
        <v>0</v>
      </c>
      <c r="FB395">
        <v>0</v>
      </c>
      <c r="FC395">
        <v>0</v>
      </c>
      <c r="FD395">
        <v>0</v>
      </c>
      <c r="FE395">
        <v>0</v>
      </c>
      <c r="FF395">
        <v>0</v>
      </c>
      <c r="FG395">
        <v>0</v>
      </c>
      <c r="FH395">
        <v>0</v>
      </c>
      <c r="FI395">
        <v>0</v>
      </c>
      <c r="FJ395">
        <v>0</v>
      </c>
      <c r="FK395">
        <v>0</v>
      </c>
      <c r="FL395">
        <v>0</v>
      </c>
      <c r="FM395">
        <v>0</v>
      </c>
      <c r="FN395">
        <v>0</v>
      </c>
      <c r="FO395">
        <v>0</v>
      </c>
      <c r="FP395">
        <v>0</v>
      </c>
      <c r="FQ395">
        <v>0</v>
      </c>
      <c r="FR395">
        <v>0</v>
      </c>
      <c r="FS395">
        <v>0</v>
      </c>
      <c r="FT395">
        <v>0</v>
      </c>
      <c r="FU395">
        <v>0</v>
      </c>
      <c r="FV395">
        <v>0</v>
      </c>
      <c r="FW395">
        <v>0</v>
      </c>
      <c r="FX395">
        <v>0</v>
      </c>
      <c r="FY395">
        <v>0</v>
      </c>
      <c r="FZ395">
        <v>0</v>
      </c>
      <c r="GA395">
        <v>0</v>
      </c>
      <c r="GB395">
        <v>0</v>
      </c>
      <c r="GC395">
        <v>0</v>
      </c>
      <c r="GD395">
        <v>0</v>
      </c>
      <c r="GE395">
        <v>0</v>
      </c>
      <c r="GF395">
        <v>0</v>
      </c>
      <c r="GG395">
        <v>0</v>
      </c>
      <c r="GH395">
        <v>0</v>
      </c>
      <c r="GI395">
        <v>0</v>
      </c>
      <c r="GJ395">
        <v>0</v>
      </c>
      <c r="GK395">
        <v>0</v>
      </c>
      <c r="GL395">
        <v>0</v>
      </c>
      <c r="GM395">
        <v>0</v>
      </c>
      <c r="GN395">
        <v>0</v>
      </c>
      <c r="GO395">
        <v>0</v>
      </c>
      <c r="GP395">
        <v>0</v>
      </c>
      <c r="GQ395">
        <v>0</v>
      </c>
      <c r="GR395">
        <v>0</v>
      </c>
      <c r="GS395">
        <v>0</v>
      </c>
      <c r="GT395">
        <v>0</v>
      </c>
      <c r="GU395">
        <v>0</v>
      </c>
      <c r="GV395">
        <v>0</v>
      </c>
      <c r="GW395">
        <v>0</v>
      </c>
      <c r="GX395">
        <v>0</v>
      </c>
      <c r="GY395">
        <v>0</v>
      </c>
      <c r="GZ395">
        <v>0</v>
      </c>
      <c r="HA395">
        <v>0</v>
      </c>
      <c r="HB395">
        <v>0</v>
      </c>
      <c r="HC395">
        <v>0</v>
      </c>
      <c r="HD395">
        <v>0</v>
      </c>
      <c r="HE395">
        <v>0</v>
      </c>
      <c r="HF395">
        <v>0</v>
      </c>
      <c r="HG395">
        <v>0</v>
      </c>
      <c r="HH395">
        <v>0</v>
      </c>
      <c r="HI395">
        <v>0</v>
      </c>
      <c r="HJ395">
        <v>0</v>
      </c>
      <c r="HK395">
        <v>0</v>
      </c>
      <c r="HL395">
        <v>0</v>
      </c>
      <c r="HM395" t="str">
        <v/>
      </c>
    </row>
    <row r="396" spans="2:221" x14ac:dyDescent="0.35">
      <c r="B396" t="str" cm="1">
        <f t="array" ref="B396:CX396">TRANSPOSE(_xlfn._xlws.SORT(_xlfn._xlws.FILTER(initialConditions[initial_conditions_level]&amp;" | "&amp;initialConditions[initial_conditions_name],initialConditions[experiment_ID]=A396)))</f>
        <v xml:space="preserve"> | </v>
      </c>
      <c r="C396" t="str">
        <v xml:space="preserve">0 | </v>
      </c>
      <c r="D396" t="str">
        <v xml:space="preserve">0 | </v>
      </c>
      <c r="E396" t="str">
        <v xml:space="preserve">0 | </v>
      </c>
      <c r="F396" t="str">
        <v xml:space="preserve">0 | </v>
      </c>
      <c r="G396" t="str">
        <v xml:space="preserve">0 | </v>
      </c>
      <c r="H396" t="str">
        <v xml:space="preserve">0 | </v>
      </c>
      <c r="I396" t="str">
        <v xml:space="preserve">0 | </v>
      </c>
      <c r="J396" t="str">
        <v xml:space="preserve">0 | </v>
      </c>
      <c r="K396" t="str">
        <v xml:space="preserve">0 | </v>
      </c>
      <c r="L396" t="str">
        <v xml:space="preserve">0 | </v>
      </c>
      <c r="M396" t="str">
        <v xml:space="preserve">0 | </v>
      </c>
      <c r="N396" t="str">
        <v xml:space="preserve">0 | </v>
      </c>
      <c r="O396" t="str">
        <v xml:space="preserve">0 | </v>
      </c>
      <c r="P396" t="str">
        <v xml:space="preserve">0 | </v>
      </c>
      <c r="Q396" t="str">
        <v xml:space="preserve">0 | </v>
      </c>
      <c r="R396" t="str">
        <v xml:space="preserve">0 | </v>
      </c>
      <c r="S396" t="str">
        <v xml:space="preserve">0 | </v>
      </c>
      <c r="T396" t="str">
        <v xml:space="preserve">0 | </v>
      </c>
      <c r="U396" t="str">
        <v xml:space="preserve">0 | </v>
      </c>
      <c r="V396" t="str">
        <v xml:space="preserve">0 | </v>
      </c>
      <c r="W396" t="str">
        <v xml:space="preserve">0 | </v>
      </c>
      <c r="X396" t="str">
        <v xml:space="preserve">0 | </v>
      </c>
      <c r="Y396" t="str">
        <v xml:space="preserve">0 | </v>
      </c>
      <c r="Z396" t="str">
        <v xml:space="preserve">0 | </v>
      </c>
      <c r="AA396" t="str">
        <v xml:space="preserve">0 | </v>
      </c>
      <c r="AB396" t="str">
        <v xml:space="preserve">0 | </v>
      </c>
      <c r="AC396" t="str">
        <v xml:space="preserve">0 | </v>
      </c>
      <c r="AD396" t="str">
        <v xml:space="preserve">0 | </v>
      </c>
      <c r="AE396" t="str">
        <v xml:space="preserve">0 | </v>
      </c>
      <c r="AF396" t="str">
        <v xml:space="preserve">0 | </v>
      </c>
      <c r="AG396" t="str">
        <v xml:space="preserve">0 | </v>
      </c>
      <c r="AH396" t="str">
        <v xml:space="preserve">0 | </v>
      </c>
      <c r="AI396" t="str">
        <v xml:space="preserve">0 | </v>
      </c>
      <c r="AJ396" t="str">
        <v xml:space="preserve">0 | </v>
      </c>
      <c r="AK396" t="str">
        <v xml:space="preserve">0 | </v>
      </c>
      <c r="AL396" t="str">
        <v xml:space="preserve">0 | </v>
      </c>
      <c r="AM396" t="str">
        <v xml:space="preserve">0 | </v>
      </c>
      <c r="AN396" t="str">
        <v xml:space="preserve">0 | </v>
      </c>
      <c r="AO396" t="str">
        <v xml:space="preserve">0 | </v>
      </c>
      <c r="AP396" t="str">
        <v xml:space="preserve">0 | </v>
      </c>
      <c r="AQ396" t="str">
        <v xml:space="preserve">0 | </v>
      </c>
      <c r="AR396" t="str">
        <v xml:space="preserve">0 | </v>
      </c>
      <c r="AS396" t="str">
        <v xml:space="preserve">0 | </v>
      </c>
      <c r="AT396" t="str">
        <v xml:space="preserve">0 | </v>
      </c>
      <c r="AU396" t="str">
        <v xml:space="preserve">0 | </v>
      </c>
      <c r="AV396" t="str">
        <v xml:space="preserve">0 | </v>
      </c>
      <c r="AW396" t="str">
        <v xml:space="preserve">0 | </v>
      </c>
      <c r="AX396" t="str">
        <v xml:space="preserve">0 | </v>
      </c>
      <c r="AY396" t="str">
        <v xml:space="preserve">0 | </v>
      </c>
      <c r="AZ396" t="str">
        <v xml:space="preserve">0 | </v>
      </c>
      <c r="BA396" t="str">
        <v xml:space="preserve">0 | </v>
      </c>
      <c r="BB396" t="str">
        <v xml:space="preserve">0 | </v>
      </c>
      <c r="BC396" t="str">
        <v xml:space="preserve">0 | </v>
      </c>
      <c r="BD396" t="str">
        <v xml:space="preserve">0 | </v>
      </c>
      <c r="BE396" t="str">
        <v xml:space="preserve">0 | </v>
      </c>
      <c r="BF396" t="str">
        <v xml:space="preserve">0 | </v>
      </c>
      <c r="BG396" t="str">
        <v xml:space="preserve">0 | </v>
      </c>
      <c r="BH396" t="str">
        <v xml:space="preserve">0 | </v>
      </c>
      <c r="BI396" t="str">
        <v xml:space="preserve">0 | </v>
      </c>
      <c r="BJ396" t="str">
        <v xml:space="preserve">0 | </v>
      </c>
      <c r="BK396" t="str">
        <v xml:space="preserve">0 | </v>
      </c>
      <c r="BL396" t="str">
        <v xml:space="preserve">0 | </v>
      </c>
      <c r="BM396" t="str">
        <v xml:space="preserve">0 | </v>
      </c>
      <c r="BN396" t="str">
        <v xml:space="preserve">0 | </v>
      </c>
      <c r="BO396" t="str">
        <v xml:space="preserve">0 | </v>
      </c>
      <c r="BP396" t="str">
        <v xml:space="preserve">0 | </v>
      </c>
      <c r="BQ396" t="str">
        <v xml:space="preserve">0 | </v>
      </c>
      <c r="BR396" t="str">
        <v xml:space="preserve">0 | </v>
      </c>
      <c r="BS396" t="str">
        <v xml:space="preserve">0 | </v>
      </c>
      <c r="BT396" t="str">
        <v xml:space="preserve">0 | </v>
      </c>
      <c r="BU396" t="str">
        <v xml:space="preserve">0 | </v>
      </c>
      <c r="BV396" t="str">
        <v xml:space="preserve">0 | </v>
      </c>
      <c r="BW396" t="str">
        <v xml:space="preserve">0 | </v>
      </c>
      <c r="BX396" t="str">
        <v xml:space="preserve">0 | </v>
      </c>
      <c r="BY396" t="str">
        <v xml:space="preserve">0 | </v>
      </c>
      <c r="BZ396" t="str">
        <v xml:space="preserve">0 | </v>
      </c>
      <c r="CA396" t="str">
        <v xml:space="preserve">0 | </v>
      </c>
      <c r="CB396" t="str">
        <v xml:space="preserve">0 | </v>
      </c>
      <c r="CC396" t="str">
        <v xml:space="preserve">0 | </v>
      </c>
      <c r="CD396" t="str">
        <v xml:space="preserve">0 | </v>
      </c>
      <c r="CE396" t="str">
        <v xml:space="preserve">0 | </v>
      </c>
      <c r="CF396" t="str">
        <v xml:space="preserve">0 | </v>
      </c>
      <c r="CG396" t="str">
        <v xml:space="preserve">0 | </v>
      </c>
      <c r="CH396" t="str">
        <v xml:space="preserve">0 | </v>
      </c>
      <c r="CI396" t="str">
        <v xml:space="preserve">0 | </v>
      </c>
      <c r="CJ396" t="str">
        <v xml:space="preserve">0 | </v>
      </c>
      <c r="CK396" t="str">
        <v xml:space="preserve">0 | </v>
      </c>
      <c r="CL396" t="str">
        <v xml:space="preserve">0 | </v>
      </c>
      <c r="CM396" t="str">
        <v xml:space="preserve">0 | </v>
      </c>
      <c r="CN396" t="str">
        <v xml:space="preserve">0 | </v>
      </c>
      <c r="CO396" t="str">
        <v xml:space="preserve">0 | </v>
      </c>
      <c r="CP396" t="str">
        <v xml:space="preserve">0 | </v>
      </c>
      <c r="CQ396" t="str">
        <v xml:space="preserve">0 | </v>
      </c>
      <c r="CR396" t="str">
        <v xml:space="preserve">0 | </v>
      </c>
      <c r="CS396" t="str">
        <v xml:space="preserve">0 | </v>
      </c>
      <c r="CT396" t="str">
        <v xml:space="preserve">0 | </v>
      </c>
      <c r="CU396" t="str">
        <v xml:space="preserve">0 | </v>
      </c>
      <c r="CV396" t="str">
        <v xml:space="preserve">0 | </v>
      </c>
      <c r="CW396" t="str">
        <v xml:space="preserve">0 | </v>
      </c>
      <c r="CX396" t="str">
        <v xml:space="preserve">0 | </v>
      </c>
      <c r="DQ396" cm="1">
        <f t="array" ref="DQ396:HM396">TRANSPOSE(_xlfn._xlws.SORT(_xlfn._xlws.FILTER(initialConditions[initial_conditions_level],initialConditions[experiment_ID]=A396)))</f>
        <v>0</v>
      </c>
      <c r="DR396">
        <v>0</v>
      </c>
      <c r="DS396">
        <v>0</v>
      </c>
      <c r="DT396">
        <v>0</v>
      </c>
      <c r="DU396">
        <v>0</v>
      </c>
      <c r="DV396">
        <v>0</v>
      </c>
      <c r="DW396">
        <v>0</v>
      </c>
      <c r="DX396">
        <v>0</v>
      </c>
      <c r="DY396">
        <v>0</v>
      </c>
      <c r="DZ396">
        <v>0</v>
      </c>
      <c r="EA396">
        <v>0</v>
      </c>
      <c r="EB396">
        <v>0</v>
      </c>
      <c r="EC396">
        <v>0</v>
      </c>
      <c r="ED396">
        <v>0</v>
      </c>
      <c r="EE396">
        <v>0</v>
      </c>
      <c r="EF396">
        <v>0</v>
      </c>
      <c r="EG396">
        <v>0</v>
      </c>
      <c r="EH396">
        <v>0</v>
      </c>
      <c r="EI396">
        <v>0</v>
      </c>
      <c r="EJ396">
        <v>0</v>
      </c>
      <c r="EK396">
        <v>0</v>
      </c>
      <c r="EL396">
        <v>0</v>
      </c>
      <c r="EM396">
        <v>0</v>
      </c>
      <c r="EN396">
        <v>0</v>
      </c>
      <c r="EO396">
        <v>0</v>
      </c>
      <c r="EP396">
        <v>0</v>
      </c>
      <c r="EQ396">
        <v>0</v>
      </c>
      <c r="ER396">
        <v>0</v>
      </c>
      <c r="ES396">
        <v>0</v>
      </c>
      <c r="ET396">
        <v>0</v>
      </c>
      <c r="EU396">
        <v>0</v>
      </c>
      <c r="EV396">
        <v>0</v>
      </c>
      <c r="EW396">
        <v>0</v>
      </c>
      <c r="EX396">
        <v>0</v>
      </c>
      <c r="EY396">
        <v>0</v>
      </c>
      <c r="EZ396">
        <v>0</v>
      </c>
      <c r="FA396">
        <v>0</v>
      </c>
      <c r="FB396">
        <v>0</v>
      </c>
      <c r="FC396">
        <v>0</v>
      </c>
      <c r="FD396">
        <v>0</v>
      </c>
      <c r="FE396">
        <v>0</v>
      </c>
      <c r="FF396">
        <v>0</v>
      </c>
      <c r="FG396">
        <v>0</v>
      </c>
      <c r="FH396">
        <v>0</v>
      </c>
      <c r="FI396">
        <v>0</v>
      </c>
      <c r="FJ396">
        <v>0</v>
      </c>
      <c r="FK396">
        <v>0</v>
      </c>
      <c r="FL396">
        <v>0</v>
      </c>
      <c r="FM396">
        <v>0</v>
      </c>
      <c r="FN396">
        <v>0</v>
      </c>
      <c r="FO396">
        <v>0</v>
      </c>
      <c r="FP396">
        <v>0</v>
      </c>
      <c r="FQ396">
        <v>0</v>
      </c>
      <c r="FR396">
        <v>0</v>
      </c>
      <c r="FS396">
        <v>0</v>
      </c>
      <c r="FT396">
        <v>0</v>
      </c>
      <c r="FU396">
        <v>0</v>
      </c>
      <c r="FV396">
        <v>0</v>
      </c>
      <c r="FW396">
        <v>0</v>
      </c>
      <c r="FX396">
        <v>0</v>
      </c>
      <c r="FY396">
        <v>0</v>
      </c>
      <c r="FZ396">
        <v>0</v>
      </c>
      <c r="GA396">
        <v>0</v>
      </c>
      <c r="GB396">
        <v>0</v>
      </c>
      <c r="GC396">
        <v>0</v>
      </c>
      <c r="GD396">
        <v>0</v>
      </c>
      <c r="GE396">
        <v>0</v>
      </c>
      <c r="GF396">
        <v>0</v>
      </c>
      <c r="GG396">
        <v>0</v>
      </c>
      <c r="GH396">
        <v>0</v>
      </c>
      <c r="GI396">
        <v>0</v>
      </c>
      <c r="GJ396">
        <v>0</v>
      </c>
      <c r="GK396">
        <v>0</v>
      </c>
      <c r="GL396">
        <v>0</v>
      </c>
      <c r="GM396">
        <v>0</v>
      </c>
      <c r="GN396">
        <v>0</v>
      </c>
      <c r="GO396">
        <v>0</v>
      </c>
      <c r="GP396">
        <v>0</v>
      </c>
      <c r="GQ396">
        <v>0</v>
      </c>
      <c r="GR396">
        <v>0</v>
      </c>
      <c r="GS396">
        <v>0</v>
      </c>
      <c r="GT396">
        <v>0</v>
      </c>
      <c r="GU396">
        <v>0</v>
      </c>
      <c r="GV396">
        <v>0</v>
      </c>
      <c r="GW396">
        <v>0</v>
      </c>
      <c r="GX396">
        <v>0</v>
      </c>
      <c r="GY396">
        <v>0</v>
      </c>
      <c r="GZ396">
        <v>0</v>
      </c>
      <c r="HA396">
        <v>0</v>
      </c>
      <c r="HB396">
        <v>0</v>
      </c>
      <c r="HC396">
        <v>0</v>
      </c>
      <c r="HD396">
        <v>0</v>
      </c>
      <c r="HE396">
        <v>0</v>
      </c>
      <c r="HF396">
        <v>0</v>
      </c>
      <c r="HG396">
        <v>0</v>
      </c>
      <c r="HH396">
        <v>0</v>
      </c>
      <c r="HI396">
        <v>0</v>
      </c>
      <c r="HJ396">
        <v>0</v>
      </c>
      <c r="HK396">
        <v>0</v>
      </c>
      <c r="HL396">
        <v>0</v>
      </c>
      <c r="HM396" t="str">
        <v/>
      </c>
    </row>
    <row r="397" spans="2:221" x14ac:dyDescent="0.35">
      <c r="B397" t="str" cm="1">
        <f t="array" ref="B397:CX397">TRANSPOSE(_xlfn._xlws.SORT(_xlfn._xlws.FILTER(initialConditions[initial_conditions_level]&amp;" | "&amp;initialConditions[initial_conditions_name],initialConditions[experiment_ID]=A397)))</f>
        <v xml:space="preserve"> | </v>
      </c>
      <c r="C397" t="str">
        <v xml:space="preserve">0 | </v>
      </c>
      <c r="D397" t="str">
        <v xml:space="preserve">0 | </v>
      </c>
      <c r="E397" t="str">
        <v xml:space="preserve">0 | </v>
      </c>
      <c r="F397" t="str">
        <v xml:space="preserve">0 | </v>
      </c>
      <c r="G397" t="str">
        <v xml:space="preserve">0 | </v>
      </c>
      <c r="H397" t="str">
        <v xml:space="preserve">0 | </v>
      </c>
      <c r="I397" t="str">
        <v xml:space="preserve">0 | </v>
      </c>
      <c r="J397" t="str">
        <v xml:space="preserve">0 | </v>
      </c>
      <c r="K397" t="str">
        <v xml:space="preserve">0 | </v>
      </c>
      <c r="L397" t="str">
        <v xml:space="preserve">0 | </v>
      </c>
      <c r="M397" t="str">
        <v xml:space="preserve">0 | </v>
      </c>
      <c r="N397" t="str">
        <v xml:space="preserve">0 | </v>
      </c>
      <c r="O397" t="str">
        <v xml:space="preserve">0 | </v>
      </c>
      <c r="P397" t="str">
        <v xml:space="preserve">0 | </v>
      </c>
      <c r="Q397" t="str">
        <v xml:space="preserve">0 | </v>
      </c>
      <c r="R397" t="str">
        <v xml:space="preserve">0 | </v>
      </c>
      <c r="S397" t="str">
        <v xml:space="preserve">0 | </v>
      </c>
      <c r="T397" t="str">
        <v xml:space="preserve">0 | </v>
      </c>
      <c r="U397" t="str">
        <v xml:space="preserve">0 | </v>
      </c>
      <c r="V397" t="str">
        <v xml:space="preserve">0 | </v>
      </c>
      <c r="W397" t="str">
        <v xml:space="preserve">0 | </v>
      </c>
      <c r="X397" t="str">
        <v xml:space="preserve">0 | </v>
      </c>
      <c r="Y397" t="str">
        <v xml:space="preserve">0 | </v>
      </c>
      <c r="Z397" t="str">
        <v xml:space="preserve">0 | </v>
      </c>
      <c r="AA397" t="str">
        <v xml:space="preserve">0 | </v>
      </c>
      <c r="AB397" t="str">
        <v xml:space="preserve">0 | </v>
      </c>
      <c r="AC397" t="str">
        <v xml:space="preserve">0 | </v>
      </c>
      <c r="AD397" t="str">
        <v xml:space="preserve">0 | </v>
      </c>
      <c r="AE397" t="str">
        <v xml:space="preserve">0 | </v>
      </c>
      <c r="AF397" t="str">
        <v xml:space="preserve">0 | </v>
      </c>
      <c r="AG397" t="str">
        <v xml:space="preserve">0 | </v>
      </c>
      <c r="AH397" t="str">
        <v xml:space="preserve">0 | </v>
      </c>
      <c r="AI397" t="str">
        <v xml:space="preserve">0 | </v>
      </c>
      <c r="AJ397" t="str">
        <v xml:space="preserve">0 | </v>
      </c>
      <c r="AK397" t="str">
        <v xml:space="preserve">0 | </v>
      </c>
      <c r="AL397" t="str">
        <v xml:space="preserve">0 | </v>
      </c>
      <c r="AM397" t="str">
        <v xml:space="preserve">0 | </v>
      </c>
      <c r="AN397" t="str">
        <v xml:space="preserve">0 | </v>
      </c>
      <c r="AO397" t="str">
        <v xml:space="preserve">0 | </v>
      </c>
      <c r="AP397" t="str">
        <v xml:space="preserve">0 | </v>
      </c>
      <c r="AQ397" t="str">
        <v xml:space="preserve">0 | </v>
      </c>
      <c r="AR397" t="str">
        <v xml:space="preserve">0 | </v>
      </c>
      <c r="AS397" t="str">
        <v xml:space="preserve">0 | </v>
      </c>
      <c r="AT397" t="str">
        <v xml:space="preserve">0 | </v>
      </c>
      <c r="AU397" t="str">
        <v xml:space="preserve">0 | </v>
      </c>
      <c r="AV397" t="str">
        <v xml:space="preserve">0 | </v>
      </c>
      <c r="AW397" t="str">
        <v xml:space="preserve">0 | </v>
      </c>
      <c r="AX397" t="str">
        <v xml:space="preserve">0 | </v>
      </c>
      <c r="AY397" t="str">
        <v xml:space="preserve">0 | </v>
      </c>
      <c r="AZ397" t="str">
        <v xml:space="preserve">0 | </v>
      </c>
      <c r="BA397" t="str">
        <v xml:space="preserve">0 | </v>
      </c>
      <c r="BB397" t="str">
        <v xml:space="preserve">0 | </v>
      </c>
      <c r="BC397" t="str">
        <v xml:space="preserve">0 | </v>
      </c>
      <c r="BD397" t="str">
        <v xml:space="preserve">0 | </v>
      </c>
      <c r="BE397" t="str">
        <v xml:space="preserve">0 | </v>
      </c>
      <c r="BF397" t="str">
        <v xml:space="preserve">0 | </v>
      </c>
      <c r="BG397" t="str">
        <v xml:space="preserve">0 | </v>
      </c>
      <c r="BH397" t="str">
        <v xml:space="preserve">0 | </v>
      </c>
      <c r="BI397" t="str">
        <v xml:space="preserve">0 | </v>
      </c>
      <c r="BJ397" t="str">
        <v xml:space="preserve">0 | </v>
      </c>
      <c r="BK397" t="str">
        <v xml:space="preserve">0 | </v>
      </c>
      <c r="BL397" t="str">
        <v xml:space="preserve">0 | </v>
      </c>
      <c r="BM397" t="str">
        <v xml:space="preserve">0 | </v>
      </c>
      <c r="BN397" t="str">
        <v xml:space="preserve">0 | </v>
      </c>
      <c r="BO397" t="str">
        <v xml:space="preserve">0 | </v>
      </c>
      <c r="BP397" t="str">
        <v xml:space="preserve">0 | </v>
      </c>
      <c r="BQ397" t="str">
        <v xml:space="preserve">0 | </v>
      </c>
      <c r="BR397" t="str">
        <v xml:space="preserve">0 | </v>
      </c>
      <c r="BS397" t="str">
        <v xml:space="preserve">0 | </v>
      </c>
      <c r="BT397" t="str">
        <v xml:space="preserve">0 | </v>
      </c>
      <c r="BU397" t="str">
        <v xml:space="preserve">0 | </v>
      </c>
      <c r="BV397" t="str">
        <v xml:space="preserve">0 | </v>
      </c>
      <c r="BW397" t="str">
        <v xml:space="preserve">0 | </v>
      </c>
      <c r="BX397" t="str">
        <v xml:space="preserve">0 | </v>
      </c>
      <c r="BY397" t="str">
        <v xml:space="preserve">0 | </v>
      </c>
      <c r="BZ397" t="str">
        <v xml:space="preserve">0 | </v>
      </c>
      <c r="CA397" t="str">
        <v xml:space="preserve">0 | </v>
      </c>
      <c r="CB397" t="str">
        <v xml:space="preserve">0 | </v>
      </c>
      <c r="CC397" t="str">
        <v xml:space="preserve">0 | </v>
      </c>
      <c r="CD397" t="str">
        <v xml:space="preserve">0 | </v>
      </c>
      <c r="CE397" t="str">
        <v xml:space="preserve">0 | </v>
      </c>
      <c r="CF397" t="str">
        <v xml:space="preserve">0 | </v>
      </c>
      <c r="CG397" t="str">
        <v xml:space="preserve">0 | </v>
      </c>
      <c r="CH397" t="str">
        <v xml:space="preserve">0 | </v>
      </c>
      <c r="CI397" t="str">
        <v xml:space="preserve">0 | </v>
      </c>
      <c r="CJ397" t="str">
        <v xml:space="preserve">0 | </v>
      </c>
      <c r="CK397" t="str">
        <v xml:space="preserve">0 | </v>
      </c>
      <c r="CL397" t="str">
        <v xml:space="preserve">0 | </v>
      </c>
      <c r="CM397" t="str">
        <v xml:space="preserve">0 | </v>
      </c>
      <c r="CN397" t="str">
        <v xml:space="preserve">0 | </v>
      </c>
      <c r="CO397" t="str">
        <v xml:space="preserve">0 | </v>
      </c>
      <c r="CP397" t="str">
        <v xml:space="preserve">0 | </v>
      </c>
      <c r="CQ397" t="str">
        <v xml:space="preserve">0 | </v>
      </c>
      <c r="CR397" t="str">
        <v xml:space="preserve">0 | </v>
      </c>
      <c r="CS397" t="str">
        <v xml:space="preserve">0 | </v>
      </c>
      <c r="CT397" t="str">
        <v xml:space="preserve">0 | </v>
      </c>
      <c r="CU397" t="str">
        <v xml:space="preserve">0 | </v>
      </c>
      <c r="CV397" t="str">
        <v xml:space="preserve">0 | </v>
      </c>
      <c r="CW397" t="str">
        <v xml:space="preserve">0 | </v>
      </c>
      <c r="CX397" t="str">
        <v xml:space="preserve">0 | </v>
      </c>
      <c r="DQ397" cm="1">
        <f t="array" ref="DQ397:HM397">TRANSPOSE(_xlfn._xlws.SORT(_xlfn._xlws.FILTER(initialConditions[initial_conditions_level],initialConditions[experiment_ID]=A397)))</f>
        <v>0</v>
      </c>
      <c r="DR397">
        <v>0</v>
      </c>
      <c r="DS397">
        <v>0</v>
      </c>
      <c r="DT397">
        <v>0</v>
      </c>
      <c r="DU397">
        <v>0</v>
      </c>
      <c r="DV397">
        <v>0</v>
      </c>
      <c r="DW397">
        <v>0</v>
      </c>
      <c r="DX397">
        <v>0</v>
      </c>
      <c r="DY397">
        <v>0</v>
      </c>
      <c r="DZ397">
        <v>0</v>
      </c>
      <c r="EA397">
        <v>0</v>
      </c>
      <c r="EB397">
        <v>0</v>
      </c>
      <c r="EC397">
        <v>0</v>
      </c>
      <c r="ED397">
        <v>0</v>
      </c>
      <c r="EE397">
        <v>0</v>
      </c>
      <c r="EF397">
        <v>0</v>
      </c>
      <c r="EG397">
        <v>0</v>
      </c>
      <c r="EH397">
        <v>0</v>
      </c>
      <c r="EI397">
        <v>0</v>
      </c>
      <c r="EJ397">
        <v>0</v>
      </c>
      <c r="EK397">
        <v>0</v>
      </c>
      <c r="EL397">
        <v>0</v>
      </c>
      <c r="EM397">
        <v>0</v>
      </c>
      <c r="EN397">
        <v>0</v>
      </c>
      <c r="EO397">
        <v>0</v>
      </c>
      <c r="EP397">
        <v>0</v>
      </c>
      <c r="EQ397">
        <v>0</v>
      </c>
      <c r="ER397">
        <v>0</v>
      </c>
      <c r="ES397">
        <v>0</v>
      </c>
      <c r="ET397">
        <v>0</v>
      </c>
      <c r="EU397">
        <v>0</v>
      </c>
      <c r="EV397">
        <v>0</v>
      </c>
      <c r="EW397">
        <v>0</v>
      </c>
      <c r="EX397">
        <v>0</v>
      </c>
      <c r="EY397">
        <v>0</v>
      </c>
      <c r="EZ397">
        <v>0</v>
      </c>
      <c r="FA397">
        <v>0</v>
      </c>
      <c r="FB397">
        <v>0</v>
      </c>
      <c r="FC397">
        <v>0</v>
      </c>
      <c r="FD397">
        <v>0</v>
      </c>
      <c r="FE397">
        <v>0</v>
      </c>
      <c r="FF397">
        <v>0</v>
      </c>
      <c r="FG397">
        <v>0</v>
      </c>
      <c r="FH397">
        <v>0</v>
      </c>
      <c r="FI397">
        <v>0</v>
      </c>
      <c r="FJ397">
        <v>0</v>
      </c>
      <c r="FK397">
        <v>0</v>
      </c>
      <c r="FL397">
        <v>0</v>
      </c>
      <c r="FM397">
        <v>0</v>
      </c>
      <c r="FN397">
        <v>0</v>
      </c>
      <c r="FO397">
        <v>0</v>
      </c>
      <c r="FP397">
        <v>0</v>
      </c>
      <c r="FQ397">
        <v>0</v>
      </c>
      <c r="FR397">
        <v>0</v>
      </c>
      <c r="FS397">
        <v>0</v>
      </c>
      <c r="FT397">
        <v>0</v>
      </c>
      <c r="FU397">
        <v>0</v>
      </c>
      <c r="FV397">
        <v>0</v>
      </c>
      <c r="FW397">
        <v>0</v>
      </c>
      <c r="FX397">
        <v>0</v>
      </c>
      <c r="FY397">
        <v>0</v>
      </c>
      <c r="FZ397">
        <v>0</v>
      </c>
      <c r="GA397">
        <v>0</v>
      </c>
      <c r="GB397">
        <v>0</v>
      </c>
      <c r="GC397">
        <v>0</v>
      </c>
      <c r="GD397">
        <v>0</v>
      </c>
      <c r="GE397">
        <v>0</v>
      </c>
      <c r="GF397">
        <v>0</v>
      </c>
      <c r="GG397">
        <v>0</v>
      </c>
      <c r="GH397">
        <v>0</v>
      </c>
      <c r="GI397">
        <v>0</v>
      </c>
      <c r="GJ397">
        <v>0</v>
      </c>
      <c r="GK397">
        <v>0</v>
      </c>
      <c r="GL397">
        <v>0</v>
      </c>
      <c r="GM397">
        <v>0</v>
      </c>
      <c r="GN397">
        <v>0</v>
      </c>
      <c r="GO397">
        <v>0</v>
      </c>
      <c r="GP397">
        <v>0</v>
      </c>
      <c r="GQ397">
        <v>0</v>
      </c>
      <c r="GR397">
        <v>0</v>
      </c>
      <c r="GS397">
        <v>0</v>
      </c>
      <c r="GT397">
        <v>0</v>
      </c>
      <c r="GU397">
        <v>0</v>
      </c>
      <c r="GV397">
        <v>0</v>
      </c>
      <c r="GW397">
        <v>0</v>
      </c>
      <c r="GX397">
        <v>0</v>
      </c>
      <c r="GY397">
        <v>0</v>
      </c>
      <c r="GZ397">
        <v>0</v>
      </c>
      <c r="HA397">
        <v>0</v>
      </c>
      <c r="HB397">
        <v>0</v>
      </c>
      <c r="HC397">
        <v>0</v>
      </c>
      <c r="HD397">
        <v>0</v>
      </c>
      <c r="HE397">
        <v>0</v>
      </c>
      <c r="HF397">
        <v>0</v>
      </c>
      <c r="HG397">
        <v>0</v>
      </c>
      <c r="HH397">
        <v>0</v>
      </c>
      <c r="HI397">
        <v>0</v>
      </c>
      <c r="HJ397">
        <v>0</v>
      </c>
      <c r="HK397">
        <v>0</v>
      </c>
      <c r="HL397">
        <v>0</v>
      </c>
      <c r="HM397" t="str">
        <v/>
      </c>
    </row>
    <row r="398" spans="2:221" x14ac:dyDescent="0.35">
      <c r="B398" t="str" cm="1">
        <f t="array" ref="B398:CX398">TRANSPOSE(_xlfn._xlws.SORT(_xlfn._xlws.FILTER(initialConditions[initial_conditions_level]&amp;" | "&amp;initialConditions[initial_conditions_name],initialConditions[experiment_ID]=A398)))</f>
        <v xml:space="preserve"> | </v>
      </c>
      <c r="C398" t="str">
        <v xml:space="preserve">0 | </v>
      </c>
      <c r="D398" t="str">
        <v xml:space="preserve">0 | </v>
      </c>
      <c r="E398" t="str">
        <v xml:space="preserve">0 | </v>
      </c>
      <c r="F398" t="str">
        <v xml:space="preserve">0 | </v>
      </c>
      <c r="G398" t="str">
        <v xml:space="preserve">0 | </v>
      </c>
      <c r="H398" t="str">
        <v xml:space="preserve">0 | </v>
      </c>
      <c r="I398" t="str">
        <v xml:space="preserve">0 | </v>
      </c>
      <c r="J398" t="str">
        <v xml:space="preserve">0 | </v>
      </c>
      <c r="K398" t="str">
        <v xml:space="preserve">0 | </v>
      </c>
      <c r="L398" t="str">
        <v xml:space="preserve">0 | </v>
      </c>
      <c r="M398" t="str">
        <v xml:space="preserve">0 | </v>
      </c>
      <c r="N398" t="str">
        <v xml:space="preserve">0 | </v>
      </c>
      <c r="O398" t="str">
        <v xml:space="preserve">0 | </v>
      </c>
      <c r="P398" t="str">
        <v xml:space="preserve">0 | </v>
      </c>
      <c r="Q398" t="str">
        <v xml:space="preserve">0 | </v>
      </c>
      <c r="R398" t="str">
        <v xml:space="preserve">0 | </v>
      </c>
      <c r="S398" t="str">
        <v xml:space="preserve">0 | </v>
      </c>
      <c r="T398" t="str">
        <v xml:space="preserve">0 | </v>
      </c>
      <c r="U398" t="str">
        <v xml:space="preserve">0 | </v>
      </c>
      <c r="V398" t="str">
        <v xml:space="preserve">0 | </v>
      </c>
      <c r="W398" t="str">
        <v xml:space="preserve">0 | </v>
      </c>
      <c r="X398" t="str">
        <v xml:space="preserve">0 | </v>
      </c>
      <c r="Y398" t="str">
        <v xml:space="preserve">0 | </v>
      </c>
      <c r="Z398" t="str">
        <v xml:space="preserve">0 | </v>
      </c>
      <c r="AA398" t="str">
        <v xml:space="preserve">0 | </v>
      </c>
      <c r="AB398" t="str">
        <v xml:space="preserve">0 | </v>
      </c>
      <c r="AC398" t="str">
        <v xml:space="preserve">0 | </v>
      </c>
      <c r="AD398" t="str">
        <v xml:space="preserve">0 | </v>
      </c>
      <c r="AE398" t="str">
        <v xml:space="preserve">0 | </v>
      </c>
      <c r="AF398" t="str">
        <v xml:space="preserve">0 | </v>
      </c>
      <c r="AG398" t="str">
        <v xml:space="preserve">0 | </v>
      </c>
      <c r="AH398" t="str">
        <v xml:space="preserve">0 | </v>
      </c>
      <c r="AI398" t="str">
        <v xml:space="preserve">0 | </v>
      </c>
      <c r="AJ398" t="str">
        <v xml:space="preserve">0 | </v>
      </c>
      <c r="AK398" t="str">
        <v xml:space="preserve">0 | </v>
      </c>
      <c r="AL398" t="str">
        <v xml:space="preserve">0 | </v>
      </c>
      <c r="AM398" t="str">
        <v xml:space="preserve">0 | </v>
      </c>
      <c r="AN398" t="str">
        <v xml:space="preserve">0 | </v>
      </c>
      <c r="AO398" t="str">
        <v xml:space="preserve">0 | </v>
      </c>
      <c r="AP398" t="str">
        <v xml:space="preserve">0 | </v>
      </c>
      <c r="AQ398" t="str">
        <v xml:space="preserve">0 | </v>
      </c>
      <c r="AR398" t="str">
        <v xml:space="preserve">0 | </v>
      </c>
      <c r="AS398" t="str">
        <v xml:space="preserve">0 | </v>
      </c>
      <c r="AT398" t="str">
        <v xml:space="preserve">0 | </v>
      </c>
      <c r="AU398" t="str">
        <v xml:space="preserve">0 | </v>
      </c>
      <c r="AV398" t="str">
        <v xml:space="preserve">0 | </v>
      </c>
      <c r="AW398" t="str">
        <v xml:space="preserve">0 | </v>
      </c>
      <c r="AX398" t="str">
        <v xml:space="preserve">0 | </v>
      </c>
      <c r="AY398" t="str">
        <v xml:space="preserve">0 | </v>
      </c>
      <c r="AZ398" t="str">
        <v xml:space="preserve">0 | </v>
      </c>
      <c r="BA398" t="str">
        <v xml:space="preserve">0 | </v>
      </c>
      <c r="BB398" t="str">
        <v xml:space="preserve">0 | </v>
      </c>
      <c r="BC398" t="str">
        <v xml:space="preserve">0 | </v>
      </c>
      <c r="BD398" t="str">
        <v xml:space="preserve">0 | </v>
      </c>
      <c r="BE398" t="str">
        <v xml:space="preserve">0 | </v>
      </c>
      <c r="BF398" t="str">
        <v xml:space="preserve">0 | </v>
      </c>
      <c r="BG398" t="str">
        <v xml:space="preserve">0 | </v>
      </c>
      <c r="BH398" t="str">
        <v xml:space="preserve">0 | </v>
      </c>
      <c r="BI398" t="str">
        <v xml:space="preserve">0 | </v>
      </c>
      <c r="BJ398" t="str">
        <v xml:space="preserve">0 | </v>
      </c>
      <c r="BK398" t="str">
        <v xml:space="preserve">0 | </v>
      </c>
      <c r="BL398" t="str">
        <v xml:space="preserve">0 | </v>
      </c>
      <c r="BM398" t="str">
        <v xml:space="preserve">0 | </v>
      </c>
      <c r="BN398" t="str">
        <v xml:space="preserve">0 | </v>
      </c>
      <c r="BO398" t="str">
        <v xml:space="preserve">0 | </v>
      </c>
      <c r="BP398" t="str">
        <v xml:space="preserve">0 | </v>
      </c>
      <c r="BQ398" t="str">
        <v xml:space="preserve">0 | </v>
      </c>
      <c r="BR398" t="str">
        <v xml:space="preserve">0 | </v>
      </c>
      <c r="BS398" t="str">
        <v xml:space="preserve">0 | </v>
      </c>
      <c r="BT398" t="str">
        <v xml:space="preserve">0 | </v>
      </c>
      <c r="BU398" t="str">
        <v xml:space="preserve">0 | </v>
      </c>
      <c r="BV398" t="str">
        <v xml:space="preserve">0 | </v>
      </c>
      <c r="BW398" t="str">
        <v xml:space="preserve">0 | </v>
      </c>
      <c r="BX398" t="str">
        <v xml:space="preserve">0 | </v>
      </c>
      <c r="BY398" t="str">
        <v xml:space="preserve">0 | </v>
      </c>
      <c r="BZ398" t="str">
        <v xml:space="preserve">0 | </v>
      </c>
      <c r="CA398" t="str">
        <v xml:space="preserve">0 | </v>
      </c>
      <c r="CB398" t="str">
        <v xml:space="preserve">0 | </v>
      </c>
      <c r="CC398" t="str">
        <v xml:space="preserve">0 | </v>
      </c>
      <c r="CD398" t="str">
        <v xml:space="preserve">0 | </v>
      </c>
      <c r="CE398" t="str">
        <v xml:space="preserve">0 | </v>
      </c>
      <c r="CF398" t="str">
        <v xml:space="preserve">0 | </v>
      </c>
      <c r="CG398" t="str">
        <v xml:space="preserve">0 | </v>
      </c>
      <c r="CH398" t="str">
        <v xml:space="preserve">0 | </v>
      </c>
      <c r="CI398" t="str">
        <v xml:space="preserve">0 | </v>
      </c>
      <c r="CJ398" t="str">
        <v xml:space="preserve">0 | </v>
      </c>
      <c r="CK398" t="str">
        <v xml:space="preserve">0 | </v>
      </c>
      <c r="CL398" t="str">
        <v xml:space="preserve">0 | </v>
      </c>
      <c r="CM398" t="str">
        <v xml:space="preserve">0 | </v>
      </c>
      <c r="CN398" t="str">
        <v xml:space="preserve">0 | </v>
      </c>
      <c r="CO398" t="str">
        <v xml:space="preserve">0 | </v>
      </c>
      <c r="CP398" t="str">
        <v xml:space="preserve">0 | </v>
      </c>
      <c r="CQ398" t="str">
        <v xml:space="preserve">0 | </v>
      </c>
      <c r="CR398" t="str">
        <v xml:space="preserve">0 | </v>
      </c>
      <c r="CS398" t="str">
        <v xml:space="preserve">0 | </v>
      </c>
      <c r="CT398" t="str">
        <v xml:space="preserve">0 | </v>
      </c>
      <c r="CU398" t="str">
        <v xml:space="preserve">0 | </v>
      </c>
      <c r="CV398" t="str">
        <v xml:space="preserve">0 | </v>
      </c>
      <c r="CW398" t="str">
        <v xml:space="preserve">0 | </v>
      </c>
      <c r="CX398" t="str">
        <v xml:space="preserve">0 | </v>
      </c>
      <c r="DQ398" cm="1">
        <f t="array" ref="DQ398:HM398">TRANSPOSE(_xlfn._xlws.SORT(_xlfn._xlws.FILTER(initialConditions[initial_conditions_level],initialConditions[experiment_ID]=A398)))</f>
        <v>0</v>
      </c>
      <c r="DR398">
        <v>0</v>
      </c>
      <c r="DS398">
        <v>0</v>
      </c>
      <c r="DT398">
        <v>0</v>
      </c>
      <c r="DU398">
        <v>0</v>
      </c>
      <c r="DV398">
        <v>0</v>
      </c>
      <c r="DW398">
        <v>0</v>
      </c>
      <c r="DX398">
        <v>0</v>
      </c>
      <c r="DY398">
        <v>0</v>
      </c>
      <c r="DZ398">
        <v>0</v>
      </c>
      <c r="EA398">
        <v>0</v>
      </c>
      <c r="EB398">
        <v>0</v>
      </c>
      <c r="EC398">
        <v>0</v>
      </c>
      <c r="ED398">
        <v>0</v>
      </c>
      <c r="EE398">
        <v>0</v>
      </c>
      <c r="EF398">
        <v>0</v>
      </c>
      <c r="EG398">
        <v>0</v>
      </c>
      <c r="EH398">
        <v>0</v>
      </c>
      <c r="EI398">
        <v>0</v>
      </c>
      <c r="EJ398">
        <v>0</v>
      </c>
      <c r="EK398">
        <v>0</v>
      </c>
      <c r="EL398">
        <v>0</v>
      </c>
      <c r="EM398">
        <v>0</v>
      </c>
      <c r="EN398">
        <v>0</v>
      </c>
      <c r="EO398">
        <v>0</v>
      </c>
      <c r="EP398">
        <v>0</v>
      </c>
      <c r="EQ398">
        <v>0</v>
      </c>
      <c r="ER398">
        <v>0</v>
      </c>
      <c r="ES398">
        <v>0</v>
      </c>
      <c r="ET398">
        <v>0</v>
      </c>
      <c r="EU398">
        <v>0</v>
      </c>
      <c r="EV398">
        <v>0</v>
      </c>
      <c r="EW398">
        <v>0</v>
      </c>
      <c r="EX398">
        <v>0</v>
      </c>
      <c r="EY398">
        <v>0</v>
      </c>
      <c r="EZ398">
        <v>0</v>
      </c>
      <c r="FA398">
        <v>0</v>
      </c>
      <c r="FB398">
        <v>0</v>
      </c>
      <c r="FC398">
        <v>0</v>
      </c>
      <c r="FD398">
        <v>0</v>
      </c>
      <c r="FE398">
        <v>0</v>
      </c>
      <c r="FF398">
        <v>0</v>
      </c>
      <c r="FG398">
        <v>0</v>
      </c>
      <c r="FH398">
        <v>0</v>
      </c>
      <c r="FI398">
        <v>0</v>
      </c>
      <c r="FJ398">
        <v>0</v>
      </c>
      <c r="FK398">
        <v>0</v>
      </c>
      <c r="FL398">
        <v>0</v>
      </c>
      <c r="FM398">
        <v>0</v>
      </c>
      <c r="FN398">
        <v>0</v>
      </c>
      <c r="FO398">
        <v>0</v>
      </c>
      <c r="FP398">
        <v>0</v>
      </c>
      <c r="FQ398">
        <v>0</v>
      </c>
      <c r="FR398">
        <v>0</v>
      </c>
      <c r="FS398">
        <v>0</v>
      </c>
      <c r="FT398">
        <v>0</v>
      </c>
      <c r="FU398">
        <v>0</v>
      </c>
      <c r="FV398">
        <v>0</v>
      </c>
      <c r="FW398">
        <v>0</v>
      </c>
      <c r="FX398">
        <v>0</v>
      </c>
      <c r="FY398">
        <v>0</v>
      </c>
      <c r="FZ398">
        <v>0</v>
      </c>
      <c r="GA398">
        <v>0</v>
      </c>
      <c r="GB398">
        <v>0</v>
      </c>
      <c r="GC398">
        <v>0</v>
      </c>
      <c r="GD398">
        <v>0</v>
      </c>
      <c r="GE398">
        <v>0</v>
      </c>
      <c r="GF398">
        <v>0</v>
      </c>
      <c r="GG398">
        <v>0</v>
      </c>
      <c r="GH398">
        <v>0</v>
      </c>
      <c r="GI398">
        <v>0</v>
      </c>
      <c r="GJ398">
        <v>0</v>
      </c>
      <c r="GK398">
        <v>0</v>
      </c>
      <c r="GL398">
        <v>0</v>
      </c>
      <c r="GM398">
        <v>0</v>
      </c>
      <c r="GN398">
        <v>0</v>
      </c>
      <c r="GO398">
        <v>0</v>
      </c>
      <c r="GP398">
        <v>0</v>
      </c>
      <c r="GQ398">
        <v>0</v>
      </c>
      <c r="GR398">
        <v>0</v>
      </c>
      <c r="GS398">
        <v>0</v>
      </c>
      <c r="GT398">
        <v>0</v>
      </c>
      <c r="GU398">
        <v>0</v>
      </c>
      <c r="GV398">
        <v>0</v>
      </c>
      <c r="GW398">
        <v>0</v>
      </c>
      <c r="GX398">
        <v>0</v>
      </c>
      <c r="GY398">
        <v>0</v>
      </c>
      <c r="GZ398">
        <v>0</v>
      </c>
      <c r="HA398">
        <v>0</v>
      </c>
      <c r="HB398">
        <v>0</v>
      </c>
      <c r="HC398">
        <v>0</v>
      </c>
      <c r="HD398">
        <v>0</v>
      </c>
      <c r="HE398">
        <v>0</v>
      </c>
      <c r="HF398">
        <v>0</v>
      </c>
      <c r="HG398">
        <v>0</v>
      </c>
      <c r="HH398">
        <v>0</v>
      </c>
      <c r="HI398">
        <v>0</v>
      </c>
      <c r="HJ398">
        <v>0</v>
      </c>
      <c r="HK398">
        <v>0</v>
      </c>
      <c r="HL398">
        <v>0</v>
      </c>
      <c r="HM398" t="str">
        <v/>
      </c>
    </row>
    <row r="399" spans="2:221" x14ac:dyDescent="0.35">
      <c r="B399" t="str" cm="1">
        <f t="array" ref="B399:CX399">TRANSPOSE(_xlfn._xlws.SORT(_xlfn._xlws.FILTER(initialConditions[initial_conditions_level]&amp;" | "&amp;initialConditions[initial_conditions_name],initialConditions[experiment_ID]=A399)))</f>
        <v xml:space="preserve"> | </v>
      </c>
      <c r="C399" t="str">
        <v xml:space="preserve">0 | </v>
      </c>
      <c r="D399" t="str">
        <v xml:space="preserve">0 | </v>
      </c>
      <c r="E399" t="str">
        <v xml:space="preserve">0 | </v>
      </c>
      <c r="F399" t="str">
        <v xml:space="preserve">0 | </v>
      </c>
      <c r="G399" t="str">
        <v xml:space="preserve">0 | </v>
      </c>
      <c r="H399" t="str">
        <v xml:space="preserve">0 | </v>
      </c>
      <c r="I399" t="str">
        <v xml:space="preserve">0 | </v>
      </c>
      <c r="J399" t="str">
        <v xml:space="preserve">0 | </v>
      </c>
      <c r="K399" t="str">
        <v xml:space="preserve">0 | </v>
      </c>
      <c r="L399" t="str">
        <v xml:space="preserve">0 | </v>
      </c>
      <c r="M399" t="str">
        <v xml:space="preserve">0 | </v>
      </c>
      <c r="N399" t="str">
        <v xml:space="preserve">0 | </v>
      </c>
      <c r="O399" t="str">
        <v xml:space="preserve">0 | </v>
      </c>
      <c r="P399" t="str">
        <v xml:space="preserve">0 | </v>
      </c>
      <c r="Q399" t="str">
        <v xml:space="preserve">0 | </v>
      </c>
      <c r="R399" t="str">
        <v xml:space="preserve">0 | </v>
      </c>
      <c r="S399" t="str">
        <v xml:space="preserve">0 | </v>
      </c>
      <c r="T399" t="str">
        <v xml:space="preserve">0 | </v>
      </c>
      <c r="U399" t="str">
        <v xml:space="preserve">0 | </v>
      </c>
      <c r="V399" t="str">
        <v xml:space="preserve">0 | </v>
      </c>
      <c r="W399" t="str">
        <v xml:space="preserve">0 | </v>
      </c>
      <c r="X399" t="str">
        <v xml:space="preserve">0 | </v>
      </c>
      <c r="Y399" t="str">
        <v xml:space="preserve">0 | </v>
      </c>
      <c r="Z399" t="str">
        <v xml:space="preserve">0 | </v>
      </c>
      <c r="AA399" t="str">
        <v xml:space="preserve">0 | </v>
      </c>
      <c r="AB399" t="str">
        <v xml:space="preserve">0 | </v>
      </c>
      <c r="AC399" t="str">
        <v xml:space="preserve">0 | </v>
      </c>
      <c r="AD399" t="str">
        <v xml:space="preserve">0 | </v>
      </c>
      <c r="AE399" t="str">
        <v xml:space="preserve">0 | </v>
      </c>
      <c r="AF399" t="str">
        <v xml:space="preserve">0 | </v>
      </c>
      <c r="AG399" t="str">
        <v xml:space="preserve">0 | </v>
      </c>
      <c r="AH399" t="str">
        <v xml:space="preserve">0 | </v>
      </c>
      <c r="AI399" t="str">
        <v xml:space="preserve">0 | </v>
      </c>
      <c r="AJ399" t="str">
        <v xml:space="preserve">0 | </v>
      </c>
      <c r="AK399" t="str">
        <v xml:space="preserve">0 | </v>
      </c>
      <c r="AL399" t="str">
        <v xml:space="preserve">0 | </v>
      </c>
      <c r="AM399" t="str">
        <v xml:space="preserve">0 | </v>
      </c>
      <c r="AN399" t="str">
        <v xml:space="preserve">0 | </v>
      </c>
      <c r="AO399" t="str">
        <v xml:space="preserve">0 | </v>
      </c>
      <c r="AP399" t="str">
        <v xml:space="preserve">0 | </v>
      </c>
      <c r="AQ399" t="str">
        <v xml:space="preserve">0 | </v>
      </c>
      <c r="AR399" t="str">
        <v xml:space="preserve">0 | </v>
      </c>
      <c r="AS399" t="str">
        <v xml:space="preserve">0 | </v>
      </c>
      <c r="AT399" t="str">
        <v xml:space="preserve">0 | </v>
      </c>
      <c r="AU399" t="str">
        <v xml:space="preserve">0 | </v>
      </c>
      <c r="AV399" t="str">
        <v xml:space="preserve">0 | </v>
      </c>
      <c r="AW399" t="str">
        <v xml:space="preserve">0 | </v>
      </c>
      <c r="AX399" t="str">
        <v xml:space="preserve">0 | </v>
      </c>
      <c r="AY399" t="str">
        <v xml:space="preserve">0 | </v>
      </c>
      <c r="AZ399" t="str">
        <v xml:space="preserve">0 | </v>
      </c>
      <c r="BA399" t="str">
        <v xml:space="preserve">0 | </v>
      </c>
      <c r="BB399" t="str">
        <v xml:space="preserve">0 | </v>
      </c>
      <c r="BC399" t="str">
        <v xml:space="preserve">0 | </v>
      </c>
      <c r="BD399" t="str">
        <v xml:space="preserve">0 | </v>
      </c>
      <c r="BE399" t="str">
        <v xml:space="preserve">0 | </v>
      </c>
      <c r="BF399" t="str">
        <v xml:space="preserve">0 | </v>
      </c>
      <c r="BG399" t="str">
        <v xml:space="preserve">0 | </v>
      </c>
      <c r="BH399" t="str">
        <v xml:space="preserve">0 | </v>
      </c>
      <c r="BI399" t="str">
        <v xml:space="preserve">0 | </v>
      </c>
      <c r="BJ399" t="str">
        <v xml:space="preserve">0 | </v>
      </c>
      <c r="BK399" t="str">
        <v xml:space="preserve">0 | </v>
      </c>
      <c r="BL399" t="str">
        <v xml:space="preserve">0 | </v>
      </c>
      <c r="BM399" t="str">
        <v xml:space="preserve">0 | </v>
      </c>
      <c r="BN399" t="str">
        <v xml:space="preserve">0 | </v>
      </c>
      <c r="BO399" t="str">
        <v xml:space="preserve">0 | </v>
      </c>
      <c r="BP399" t="str">
        <v xml:space="preserve">0 | </v>
      </c>
      <c r="BQ399" t="str">
        <v xml:space="preserve">0 | </v>
      </c>
      <c r="BR399" t="str">
        <v xml:space="preserve">0 | </v>
      </c>
      <c r="BS399" t="str">
        <v xml:space="preserve">0 | </v>
      </c>
      <c r="BT399" t="str">
        <v xml:space="preserve">0 | </v>
      </c>
      <c r="BU399" t="str">
        <v xml:space="preserve">0 | </v>
      </c>
      <c r="BV399" t="str">
        <v xml:space="preserve">0 | </v>
      </c>
      <c r="BW399" t="str">
        <v xml:space="preserve">0 | </v>
      </c>
      <c r="BX399" t="str">
        <v xml:space="preserve">0 | </v>
      </c>
      <c r="BY399" t="str">
        <v xml:space="preserve">0 | </v>
      </c>
      <c r="BZ399" t="str">
        <v xml:space="preserve">0 | </v>
      </c>
      <c r="CA399" t="str">
        <v xml:space="preserve">0 | </v>
      </c>
      <c r="CB399" t="str">
        <v xml:space="preserve">0 | </v>
      </c>
      <c r="CC399" t="str">
        <v xml:space="preserve">0 | </v>
      </c>
      <c r="CD399" t="str">
        <v xml:space="preserve">0 | </v>
      </c>
      <c r="CE399" t="str">
        <v xml:space="preserve">0 | </v>
      </c>
      <c r="CF399" t="str">
        <v xml:space="preserve">0 | </v>
      </c>
      <c r="CG399" t="str">
        <v xml:space="preserve">0 | </v>
      </c>
      <c r="CH399" t="str">
        <v xml:space="preserve">0 | </v>
      </c>
      <c r="CI399" t="str">
        <v xml:space="preserve">0 | </v>
      </c>
      <c r="CJ399" t="str">
        <v xml:space="preserve">0 | </v>
      </c>
      <c r="CK399" t="str">
        <v xml:space="preserve">0 | </v>
      </c>
      <c r="CL399" t="str">
        <v xml:space="preserve">0 | </v>
      </c>
      <c r="CM399" t="str">
        <v xml:space="preserve">0 | </v>
      </c>
      <c r="CN399" t="str">
        <v xml:space="preserve">0 | </v>
      </c>
      <c r="CO399" t="str">
        <v xml:space="preserve">0 | </v>
      </c>
      <c r="CP399" t="str">
        <v xml:space="preserve">0 | </v>
      </c>
      <c r="CQ399" t="str">
        <v xml:space="preserve">0 | </v>
      </c>
      <c r="CR399" t="str">
        <v xml:space="preserve">0 | </v>
      </c>
      <c r="CS399" t="str">
        <v xml:space="preserve">0 | </v>
      </c>
      <c r="CT399" t="str">
        <v xml:space="preserve">0 | </v>
      </c>
      <c r="CU399" t="str">
        <v xml:space="preserve">0 | </v>
      </c>
      <c r="CV399" t="str">
        <v xml:space="preserve">0 | </v>
      </c>
      <c r="CW399" t="str">
        <v xml:space="preserve">0 | </v>
      </c>
      <c r="CX399" t="str">
        <v xml:space="preserve">0 | </v>
      </c>
      <c r="DQ399" cm="1">
        <f t="array" ref="DQ399:HM399">TRANSPOSE(_xlfn._xlws.SORT(_xlfn._xlws.FILTER(initialConditions[initial_conditions_level],initialConditions[experiment_ID]=A399)))</f>
        <v>0</v>
      </c>
      <c r="DR399">
        <v>0</v>
      </c>
      <c r="DS399">
        <v>0</v>
      </c>
      <c r="DT399">
        <v>0</v>
      </c>
      <c r="DU399">
        <v>0</v>
      </c>
      <c r="DV399">
        <v>0</v>
      </c>
      <c r="DW399">
        <v>0</v>
      </c>
      <c r="DX399">
        <v>0</v>
      </c>
      <c r="DY399">
        <v>0</v>
      </c>
      <c r="DZ399">
        <v>0</v>
      </c>
      <c r="EA399">
        <v>0</v>
      </c>
      <c r="EB399">
        <v>0</v>
      </c>
      <c r="EC399">
        <v>0</v>
      </c>
      <c r="ED399">
        <v>0</v>
      </c>
      <c r="EE399">
        <v>0</v>
      </c>
      <c r="EF399">
        <v>0</v>
      </c>
      <c r="EG399">
        <v>0</v>
      </c>
      <c r="EH399">
        <v>0</v>
      </c>
      <c r="EI399">
        <v>0</v>
      </c>
      <c r="EJ399">
        <v>0</v>
      </c>
      <c r="EK399">
        <v>0</v>
      </c>
      <c r="EL399">
        <v>0</v>
      </c>
      <c r="EM399">
        <v>0</v>
      </c>
      <c r="EN399">
        <v>0</v>
      </c>
      <c r="EO399">
        <v>0</v>
      </c>
      <c r="EP399">
        <v>0</v>
      </c>
      <c r="EQ399">
        <v>0</v>
      </c>
      <c r="ER399">
        <v>0</v>
      </c>
      <c r="ES399">
        <v>0</v>
      </c>
      <c r="ET399">
        <v>0</v>
      </c>
      <c r="EU399">
        <v>0</v>
      </c>
      <c r="EV399">
        <v>0</v>
      </c>
      <c r="EW399">
        <v>0</v>
      </c>
      <c r="EX399">
        <v>0</v>
      </c>
      <c r="EY399">
        <v>0</v>
      </c>
      <c r="EZ399">
        <v>0</v>
      </c>
      <c r="FA399">
        <v>0</v>
      </c>
      <c r="FB399">
        <v>0</v>
      </c>
      <c r="FC399">
        <v>0</v>
      </c>
      <c r="FD399">
        <v>0</v>
      </c>
      <c r="FE399">
        <v>0</v>
      </c>
      <c r="FF399">
        <v>0</v>
      </c>
      <c r="FG399">
        <v>0</v>
      </c>
      <c r="FH399">
        <v>0</v>
      </c>
      <c r="FI399">
        <v>0</v>
      </c>
      <c r="FJ399">
        <v>0</v>
      </c>
      <c r="FK399">
        <v>0</v>
      </c>
      <c r="FL399">
        <v>0</v>
      </c>
      <c r="FM399">
        <v>0</v>
      </c>
      <c r="FN399">
        <v>0</v>
      </c>
      <c r="FO399">
        <v>0</v>
      </c>
      <c r="FP399">
        <v>0</v>
      </c>
      <c r="FQ399">
        <v>0</v>
      </c>
      <c r="FR399">
        <v>0</v>
      </c>
      <c r="FS399">
        <v>0</v>
      </c>
      <c r="FT399">
        <v>0</v>
      </c>
      <c r="FU399">
        <v>0</v>
      </c>
      <c r="FV399">
        <v>0</v>
      </c>
      <c r="FW399">
        <v>0</v>
      </c>
      <c r="FX399">
        <v>0</v>
      </c>
      <c r="FY399">
        <v>0</v>
      </c>
      <c r="FZ399">
        <v>0</v>
      </c>
      <c r="GA399">
        <v>0</v>
      </c>
      <c r="GB399">
        <v>0</v>
      </c>
      <c r="GC399">
        <v>0</v>
      </c>
      <c r="GD399">
        <v>0</v>
      </c>
      <c r="GE399">
        <v>0</v>
      </c>
      <c r="GF399">
        <v>0</v>
      </c>
      <c r="GG399">
        <v>0</v>
      </c>
      <c r="GH399">
        <v>0</v>
      </c>
      <c r="GI399">
        <v>0</v>
      </c>
      <c r="GJ399">
        <v>0</v>
      </c>
      <c r="GK399">
        <v>0</v>
      </c>
      <c r="GL399">
        <v>0</v>
      </c>
      <c r="GM399">
        <v>0</v>
      </c>
      <c r="GN399">
        <v>0</v>
      </c>
      <c r="GO399">
        <v>0</v>
      </c>
      <c r="GP399">
        <v>0</v>
      </c>
      <c r="GQ399">
        <v>0</v>
      </c>
      <c r="GR399">
        <v>0</v>
      </c>
      <c r="GS399">
        <v>0</v>
      </c>
      <c r="GT399">
        <v>0</v>
      </c>
      <c r="GU399">
        <v>0</v>
      </c>
      <c r="GV399">
        <v>0</v>
      </c>
      <c r="GW399">
        <v>0</v>
      </c>
      <c r="GX399">
        <v>0</v>
      </c>
      <c r="GY399">
        <v>0</v>
      </c>
      <c r="GZ399">
        <v>0</v>
      </c>
      <c r="HA399">
        <v>0</v>
      </c>
      <c r="HB399">
        <v>0</v>
      </c>
      <c r="HC399">
        <v>0</v>
      </c>
      <c r="HD399">
        <v>0</v>
      </c>
      <c r="HE399">
        <v>0</v>
      </c>
      <c r="HF399">
        <v>0</v>
      </c>
      <c r="HG399">
        <v>0</v>
      </c>
      <c r="HH399">
        <v>0</v>
      </c>
      <c r="HI399">
        <v>0</v>
      </c>
      <c r="HJ399">
        <v>0</v>
      </c>
      <c r="HK399">
        <v>0</v>
      </c>
      <c r="HL399">
        <v>0</v>
      </c>
      <c r="HM399" t="str">
        <v/>
      </c>
    </row>
    <row r="400" spans="2:221" x14ac:dyDescent="0.35">
      <c r="B400" t="str" cm="1">
        <f t="array" ref="B400:CX400">TRANSPOSE(_xlfn._xlws.SORT(_xlfn._xlws.FILTER(initialConditions[initial_conditions_level]&amp;" | "&amp;initialConditions[initial_conditions_name],initialConditions[experiment_ID]=A400)))</f>
        <v xml:space="preserve"> | </v>
      </c>
      <c r="C400" t="str">
        <v xml:space="preserve">0 | </v>
      </c>
      <c r="D400" t="str">
        <v xml:space="preserve">0 | </v>
      </c>
      <c r="E400" t="str">
        <v xml:space="preserve">0 | </v>
      </c>
      <c r="F400" t="str">
        <v xml:space="preserve">0 | </v>
      </c>
      <c r="G400" t="str">
        <v xml:space="preserve">0 | </v>
      </c>
      <c r="H400" t="str">
        <v xml:space="preserve">0 | </v>
      </c>
      <c r="I400" t="str">
        <v xml:space="preserve">0 | </v>
      </c>
      <c r="J400" t="str">
        <v xml:space="preserve">0 | </v>
      </c>
      <c r="K400" t="str">
        <v xml:space="preserve">0 | </v>
      </c>
      <c r="L400" t="str">
        <v xml:space="preserve">0 | </v>
      </c>
      <c r="M400" t="str">
        <v xml:space="preserve">0 | </v>
      </c>
      <c r="N400" t="str">
        <v xml:space="preserve">0 | </v>
      </c>
      <c r="O400" t="str">
        <v xml:space="preserve">0 | </v>
      </c>
      <c r="P400" t="str">
        <v xml:space="preserve">0 | </v>
      </c>
      <c r="Q400" t="str">
        <v xml:space="preserve">0 | </v>
      </c>
      <c r="R400" t="str">
        <v xml:space="preserve">0 | </v>
      </c>
      <c r="S400" t="str">
        <v xml:space="preserve">0 | </v>
      </c>
      <c r="T400" t="str">
        <v xml:space="preserve">0 | </v>
      </c>
      <c r="U400" t="str">
        <v xml:space="preserve">0 | </v>
      </c>
      <c r="V400" t="str">
        <v xml:space="preserve">0 | </v>
      </c>
      <c r="W400" t="str">
        <v xml:space="preserve">0 | </v>
      </c>
      <c r="X400" t="str">
        <v xml:space="preserve">0 | </v>
      </c>
      <c r="Y400" t="str">
        <v xml:space="preserve">0 | </v>
      </c>
      <c r="Z400" t="str">
        <v xml:space="preserve">0 | </v>
      </c>
      <c r="AA400" t="str">
        <v xml:space="preserve">0 | </v>
      </c>
      <c r="AB400" t="str">
        <v xml:space="preserve">0 | </v>
      </c>
      <c r="AC400" t="str">
        <v xml:space="preserve">0 | </v>
      </c>
      <c r="AD400" t="str">
        <v xml:space="preserve">0 | </v>
      </c>
      <c r="AE400" t="str">
        <v xml:space="preserve">0 | </v>
      </c>
      <c r="AF400" t="str">
        <v xml:space="preserve">0 | </v>
      </c>
      <c r="AG400" t="str">
        <v xml:space="preserve">0 | </v>
      </c>
      <c r="AH400" t="str">
        <v xml:space="preserve">0 | </v>
      </c>
      <c r="AI400" t="str">
        <v xml:space="preserve">0 | </v>
      </c>
      <c r="AJ400" t="str">
        <v xml:space="preserve">0 | </v>
      </c>
      <c r="AK400" t="str">
        <v xml:space="preserve">0 | </v>
      </c>
      <c r="AL400" t="str">
        <v xml:space="preserve">0 | </v>
      </c>
      <c r="AM400" t="str">
        <v xml:space="preserve">0 | </v>
      </c>
      <c r="AN400" t="str">
        <v xml:space="preserve">0 | </v>
      </c>
      <c r="AO400" t="str">
        <v xml:space="preserve">0 | </v>
      </c>
      <c r="AP400" t="str">
        <v xml:space="preserve">0 | </v>
      </c>
      <c r="AQ400" t="str">
        <v xml:space="preserve">0 | </v>
      </c>
      <c r="AR400" t="str">
        <v xml:space="preserve">0 | </v>
      </c>
      <c r="AS400" t="str">
        <v xml:space="preserve">0 | </v>
      </c>
      <c r="AT400" t="str">
        <v xml:space="preserve">0 | </v>
      </c>
      <c r="AU400" t="str">
        <v xml:space="preserve">0 | </v>
      </c>
      <c r="AV400" t="str">
        <v xml:space="preserve">0 | </v>
      </c>
      <c r="AW400" t="str">
        <v xml:space="preserve">0 | </v>
      </c>
      <c r="AX400" t="str">
        <v xml:space="preserve">0 | </v>
      </c>
      <c r="AY400" t="str">
        <v xml:space="preserve">0 | </v>
      </c>
      <c r="AZ400" t="str">
        <v xml:space="preserve">0 | </v>
      </c>
      <c r="BA400" t="str">
        <v xml:space="preserve">0 | </v>
      </c>
      <c r="BB400" t="str">
        <v xml:space="preserve">0 | </v>
      </c>
      <c r="BC400" t="str">
        <v xml:space="preserve">0 | </v>
      </c>
      <c r="BD400" t="str">
        <v xml:space="preserve">0 | </v>
      </c>
      <c r="BE400" t="str">
        <v xml:space="preserve">0 | </v>
      </c>
      <c r="BF400" t="str">
        <v xml:space="preserve">0 | </v>
      </c>
      <c r="BG400" t="str">
        <v xml:space="preserve">0 | </v>
      </c>
      <c r="BH400" t="str">
        <v xml:space="preserve">0 | </v>
      </c>
      <c r="BI400" t="str">
        <v xml:space="preserve">0 | </v>
      </c>
      <c r="BJ400" t="str">
        <v xml:space="preserve">0 | </v>
      </c>
      <c r="BK400" t="str">
        <v xml:space="preserve">0 | </v>
      </c>
      <c r="BL400" t="str">
        <v xml:space="preserve">0 | </v>
      </c>
      <c r="BM400" t="str">
        <v xml:space="preserve">0 | </v>
      </c>
      <c r="BN400" t="str">
        <v xml:space="preserve">0 | </v>
      </c>
      <c r="BO400" t="str">
        <v xml:space="preserve">0 | </v>
      </c>
      <c r="BP400" t="str">
        <v xml:space="preserve">0 | </v>
      </c>
      <c r="BQ400" t="str">
        <v xml:space="preserve">0 | </v>
      </c>
      <c r="BR400" t="str">
        <v xml:space="preserve">0 | </v>
      </c>
      <c r="BS400" t="str">
        <v xml:space="preserve">0 | </v>
      </c>
      <c r="BT400" t="str">
        <v xml:space="preserve">0 | </v>
      </c>
      <c r="BU400" t="str">
        <v xml:space="preserve">0 | </v>
      </c>
      <c r="BV400" t="str">
        <v xml:space="preserve">0 | </v>
      </c>
      <c r="BW400" t="str">
        <v xml:space="preserve">0 | </v>
      </c>
      <c r="BX400" t="str">
        <v xml:space="preserve">0 | </v>
      </c>
      <c r="BY400" t="str">
        <v xml:space="preserve">0 | </v>
      </c>
      <c r="BZ400" t="str">
        <v xml:space="preserve">0 | </v>
      </c>
      <c r="CA400" t="str">
        <v xml:space="preserve">0 | </v>
      </c>
      <c r="CB400" t="str">
        <v xml:space="preserve">0 | </v>
      </c>
      <c r="CC400" t="str">
        <v xml:space="preserve">0 | </v>
      </c>
      <c r="CD400" t="str">
        <v xml:space="preserve">0 | </v>
      </c>
      <c r="CE400" t="str">
        <v xml:space="preserve">0 | </v>
      </c>
      <c r="CF400" t="str">
        <v xml:space="preserve">0 | </v>
      </c>
      <c r="CG400" t="str">
        <v xml:space="preserve">0 | </v>
      </c>
      <c r="CH400" t="str">
        <v xml:space="preserve">0 | </v>
      </c>
      <c r="CI400" t="str">
        <v xml:space="preserve">0 | </v>
      </c>
      <c r="CJ400" t="str">
        <v xml:space="preserve">0 | </v>
      </c>
      <c r="CK400" t="str">
        <v xml:space="preserve">0 | </v>
      </c>
      <c r="CL400" t="str">
        <v xml:space="preserve">0 | </v>
      </c>
      <c r="CM400" t="str">
        <v xml:space="preserve">0 | </v>
      </c>
      <c r="CN400" t="str">
        <v xml:space="preserve">0 | </v>
      </c>
      <c r="CO400" t="str">
        <v xml:space="preserve">0 | </v>
      </c>
      <c r="CP400" t="str">
        <v xml:space="preserve">0 | </v>
      </c>
      <c r="CQ400" t="str">
        <v xml:space="preserve">0 | </v>
      </c>
      <c r="CR400" t="str">
        <v xml:space="preserve">0 | </v>
      </c>
      <c r="CS400" t="str">
        <v xml:space="preserve">0 | </v>
      </c>
      <c r="CT400" t="str">
        <v xml:space="preserve">0 | </v>
      </c>
      <c r="CU400" t="str">
        <v xml:space="preserve">0 | </v>
      </c>
      <c r="CV400" t="str">
        <v xml:space="preserve">0 | </v>
      </c>
      <c r="CW400" t="str">
        <v xml:space="preserve">0 | </v>
      </c>
      <c r="CX400" t="str">
        <v xml:space="preserve">0 | </v>
      </c>
      <c r="DQ400" cm="1">
        <f t="array" ref="DQ400:HM400">TRANSPOSE(_xlfn._xlws.SORT(_xlfn._xlws.FILTER(initialConditions[initial_conditions_level],initialConditions[experiment_ID]=A400)))</f>
        <v>0</v>
      </c>
      <c r="DR400">
        <v>0</v>
      </c>
      <c r="DS400">
        <v>0</v>
      </c>
      <c r="DT400">
        <v>0</v>
      </c>
      <c r="DU400">
        <v>0</v>
      </c>
      <c r="DV400">
        <v>0</v>
      </c>
      <c r="DW400">
        <v>0</v>
      </c>
      <c r="DX400">
        <v>0</v>
      </c>
      <c r="DY400">
        <v>0</v>
      </c>
      <c r="DZ400">
        <v>0</v>
      </c>
      <c r="EA400">
        <v>0</v>
      </c>
      <c r="EB400">
        <v>0</v>
      </c>
      <c r="EC400">
        <v>0</v>
      </c>
      <c r="ED400">
        <v>0</v>
      </c>
      <c r="EE400">
        <v>0</v>
      </c>
      <c r="EF400">
        <v>0</v>
      </c>
      <c r="EG400">
        <v>0</v>
      </c>
      <c r="EH400">
        <v>0</v>
      </c>
      <c r="EI400">
        <v>0</v>
      </c>
      <c r="EJ400">
        <v>0</v>
      </c>
      <c r="EK400">
        <v>0</v>
      </c>
      <c r="EL400">
        <v>0</v>
      </c>
      <c r="EM400">
        <v>0</v>
      </c>
      <c r="EN400">
        <v>0</v>
      </c>
      <c r="EO400">
        <v>0</v>
      </c>
      <c r="EP400">
        <v>0</v>
      </c>
      <c r="EQ400">
        <v>0</v>
      </c>
      <c r="ER400">
        <v>0</v>
      </c>
      <c r="ES400">
        <v>0</v>
      </c>
      <c r="ET400">
        <v>0</v>
      </c>
      <c r="EU400">
        <v>0</v>
      </c>
      <c r="EV400">
        <v>0</v>
      </c>
      <c r="EW400">
        <v>0</v>
      </c>
      <c r="EX400">
        <v>0</v>
      </c>
      <c r="EY400">
        <v>0</v>
      </c>
      <c r="EZ400">
        <v>0</v>
      </c>
      <c r="FA400">
        <v>0</v>
      </c>
      <c r="FB400">
        <v>0</v>
      </c>
      <c r="FC400">
        <v>0</v>
      </c>
      <c r="FD400">
        <v>0</v>
      </c>
      <c r="FE400">
        <v>0</v>
      </c>
      <c r="FF400">
        <v>0</v>
      </c>
      <c r="FG400">
        <v>0</v>
      </c>
      <c r="FH400">
        <v>0</v>
      </c>
      <c r="FI400">
        <v>0</v>
      </c>
      <c r="FJ400">
        <v>0</v>
      </c>
      <c r="FK400">
        <v>0</v>
      </c>
      <c r="FL400">
        <v>0</v>
      </c>
      <c r="FM400">
        <v>0</v>
      </c>
      <c r="FN400">
        <v>0</v>
      </c>
      <c r="FO400">
        <v>0</v>
      </c>
      <c r="FP400">
        <v>0</v>
      </c>
      <c r="FQ400">
        <v>0</v>
      </c>
      <c r="FR400">
        <v>0</v>
      </c>
      <c r="FS400">
        <v>0</v>
      </c>
      <c r="FT400">
        <v>0</v>
      </c>
      <c r="FU400">
        <v>0</v>
      </c>
      <c r="FV400">
        <v>0</v>
      </c>
      <c r="FW400">
        <v>0</v>
      </c>
      <c r="FX400">
        <v>0</v>
      </c>
      <c r="FY400">
        <v>0</v>
      </c>
      <c r="FZ400">
        <v>0</v>
      </c>
      <c r="GA400">
        <v>0</v>
      </c>
      <c r="GB400">
        <v>0</v>
      </c>
      <c r="GC400">
        <v>0</v>
      </c>
      <c r="GD400">
        <v>0</v>
      </c>
      <c r="GE400">
        <v>0</v>
      </c>
      <c r="GF400">
        <v>0</v>
      </c>
      <c r="GG400">
        <v>0</v>
      </c>
      <c r="GH400">
        <v>0</v>
      </c>
      <c r="GI400">
        <v>0</v>
      </c>
      <c r="GJ400">
        <v>0</v>
      </c>
      <c r="GK400">
        <v>0</v>
      </c>
      <c r="GL400">
        <v>0</v>
      </c>
      <c r="GM400">
        <v>0</v>
      </c>
      <c r="GN400">
        <v>0</v>
      </c>
      <c r="GO400">
        <v>0</v>
      </c>
      <c r="GP400">
        <v>0</v>
      </c>
      <c r="GQ400">
        <v>0</v>
      </c>
      <c r="GR400">
        <v>0</v>
      </c>
      <c r="GS400">
        <v>0</v>
      </c>
      <c r="GT400">
        <v>0</v>
      </c>
      <c r="GU400">
        <v>0</v>
      </c>
      <c r="GV400">
        <v>0</v>
      </c>
      <c r="GW400">
        <v>0</v>
      </c>
      <c r="GX400">
        <v>0</v>
      </c>
      <c r="GY400">
        <v>0</v>
      </c>
      <c r="GZ400">
        <v>0</v>
      </c>
      <c r="HA400">
        <v>0</v>
      </c>
      <c r="HB400">
        <v>0</v>
      </c>
      <c r="HC400">
        <v>0</v>
      </c>
      <c r="HD400">
        <v>0</v>
      </c>
      <c r="HE400">
        <v>0</v>
      </c>
      <c r="HF400">
        <v>0</v>
      </c>
      <c r="HG400">
        <v>0</v>
      </c>
      <c r="HH400">
        <v>0</v>
      </c>
      <c r="HI400">
        <v>0</v>
      </c>
      <c r="HJ400">
        <v>0</v>
      </c>
      <c r="HK400">
        <v>0</v>
      </c>
      <c r="HL400">
        <v>0</v>
      </c>
      <c r="HM400" t="str">
        <v/>
      </c>
    </row>
    <row r="401" spans="2:221" x14ac:dyDescent="0.35">
      <c r="B401" t="str" cm="1">
        <f t="array" ref="B401:CX401">TRANSPOSE(_xlfn._xlws.SORT(_xlfn._xlws.FILTER(initialConditions[initial_conditions_level]&amp;" | "&amp;initialConditions[initial_conditions_name],initialConditions[experiment_ID]=A401)))</f>
        <v xml:space="preserve"> | </v>
      </c>
      <c r="C401" t="str">
        <v xml:space="preserve">0 | </v>
      </c>
      <c r="D401" t="str">
        <v xml:space="preserve">0 | </v>
      </c>
      <c r="E401" t="str">
        <v xml:space="preserve">0 | </v>
      </c>
      <c r="F401" t="str">
        <v xml:space="preserve">0 | </v>
      </c>
      <c r="G401" t="str">
        <v xml:space="preserve">0 | </v>
      </c>
      <c r="H401" t="str">
        <v xml:space="preserve">0 | </v>
      </c>
      <c r="I401" t="str">
        <v xml:space="preserve">0 | </v>
      </c>
      <c r="J401" t="str">
        <v xml:space="preserve">0 | </v>
      </c>
      <c r="K401" t="str">
        <v xml:space="preserve">0 | </v>
      </c>
      <c r="L401" t="str">
        <v xml:space="preserve">0 | </v>
      </c>
      <c r="M401" t="str">
        <v xml:space="preserve">0 | </v>
      </c>
      <c r="N401" t="str">
        <v xml:space="preserve">0 | </v>
      </c>
      <c r="O401" t="str">
        <v xml:space="preserve">0 | </v>
      </c>
      <c r="P401" t="str">
        <v xml:space="preserve">0 | </v>
      </c>
      <c r="Q401" t="str">
        <v xml:space="preserve">0 | </v>
      </c>
      <c r="R401" t="str">
        <v xml:space="preserve">0 | </v>
      </c>
      <c r="S401" t="str">
        <v xml:space="preserve">0 | </v>
      </c>
      <c r="T401" t="str">
        <v xml:space="preserve">0 | </v>
      </c>
      <c r="U401" t="str">
        <v xml:space="preserve">0 | </v>
      </c>
      <c r="V401" t="str">
        <v xml:space="preserve">0 | </v>
      </c>
      <c r="W401" t="str">
        <v xml:space="preserve">0 | </v>
      </c>
      <c r="X401" t="str">
        <v xml:space="preserve">0 | </v>
      </c>
      <c r="Y401" t="str">
        <v xml:space="preserve">0 | </v>
      </c>
      <c r="Z401" t="str">
        <v xml:space="preserve">0 | </v>
      </c>
      <c r="AA401" t="str">
        <v xml:space="preserve">0 | </v>
      </c>
      <c r="AB401" t="str">
        <v xml:space="preserve">0 | </v>
      </c>
      <c r="AC401" t="str">
        <v xml:space="preserve">0 | </v>
      </c>
      <c r="AD401" t="str">
        <v xml:space="preserve">0 | </v>
      </c>
      <c r="AE401" t="str">
        <v xml:space="preserve">0 | </v>
      </c>
      <c r="AF401" t="str">
        <v xml:space="preserve">0 | </v>
      </c>
      <c r="AG401" t="str">
        <v xml:space="preserve">0 | </v>
      </c>
      <c r="AH401" t="str">
        <v xml:space="preserve">0 | </v>
      </c>
      <c r="AI401" t="str">
        <v xml:space="preserve">0 | </v>
      </c>
      <c r="AJ401" t="str">
        <v xml:space="preserve">0 | </v>
      </c>
      <c r="AK401" t="str">
        <v xml:space="preserve">0 | </v>
      </c>
      <c r="AL401" t="str">
        <v xml:space="preserve">0 | </v>
      </c>
      <c r="AM401" t="str">
        <v xml:space="preserve">0 | </v>
      </c>
      <c r="AN401" t="str">
        <v xml:space="preserve">0 | </v>
      </c>
      <c r="AO401" t="str">
        <v xml:space="preserve">0 | </v>
      </c>
      <c r="AP401" t="str">
        <v xml:space="preserve">0 | </v>
      </c>
      <c r="AQ401" t="str">
        <v xml:space="preserve">0 | </v>
      </c>
      <c r="AR401" t="str">
        <v xml:space="preserve">0 | </v>
      </c>
      <c r="AS401" t="str">
        <v xml:space="preserve">0 | </v>
      </c>
      <c r="AT401" t="str">
        <v xml:space="preserve">0 | </v>
      </c>
      <c r="AU401" t="str">
        <v xml:space="preserve">0 | </v>
      </c>
      <c r="AV401" t="str">
        <v xml:space="preserve">0 | </v>
      </c>
      <c r="AW401" t="str">
        <v xml:space="preserve">0 | </v>
      </c>
      <c r="AX401" t="str">
        <v xml:space="preserve">0 | </v>
      </c>
      <c r="AY401" t="str">
        <v xml:space="preserve">0 | </v>
      </c>
      <c r="AZ401" t="str">
        <v xml:space="preserve">0 | </v>
      </c>
      <c r="BA401" t="str">
        <v xml:space="preserve">0 | </v>
      </c>
      <c r="BB401" t="str">
        <v xml:space="preserve">0 | </v>
      </c>
      <c r="BC401" t="str">
        <v xml:space="preserve">0 | </v>
      </c>
      <c r="BD401" t="str">
        <v xml:space="preserve">0 | </v>
      </c>
      <c r="BE401" t="str">
        <v xml:space="preserve">0 | </v>
      </c>
      <c r="BF401" t="str">
        <v xml:space="preserve">0 | </v>
      </c>
      <c r="BG401" t="str">
        <v xml:space="preserve">0 | </v>
      </c>
      <c r="BH401" t="str">
        <v xml:space="preserve">0 | </v>
      </c>
      <c r="BI401" t="str">
        <v xml:space="preserve">0 | </v>
      </c>
      <c r="BJ401" t="str">
        <v xml:space="preserve">0 | </v>
      </c>
      <c r="BK401" t="str">
        <v xml:space="preserve">0 | </v>
      </c>
      <c r="BL401" t="str">
        <v xml:space="preserve">0 | </v>
      </c>
      <c r="BM401" t="str">
        <v xml:space="preserve">0 | </v>
      </c>
      <c r="BN401" t="str">
        <v xml:space="preserve">0 | </v>
      </c>
      <c r="BO401" t="str">
        <v xml:space="preserve">0 | </v>
      </c>
      <c r="BP401" t="str">
        <v xml:space="preserve">0 | </v>
      </c>
      <c r="BQ401" t="str">
        <v xml:space="preserve">0 | </v>
      </c>
      <c r="BR401" t="str">
        <v xml:space="preserve">0 | </v>
      </c>
      <c r="BS401" t="str">
        <v xml:space="preserve">0 | </v>
      </c>
      <c r="BT401" t="str">
        <v xml:space="preserve">0 | </v>
      </c>
      <c r="BU401" t="str">
        <v xml:space="preserve">0 | </v>
      </c>
      <c r="BV401" t="str">
        <v xml:space="preserve">0 | </v>
      </c>
      <c r="BW401" t="str">
        <v xml:space="preserve">0 | </v>
      </c>
      <c r="BX401" t="str">
        <v xml:space="preserve">0 | </v>
      </c>
      <c r="BY401" t="str">
        <v xml:space="preserve">0 | </v>
      </c>
      <c r="BZ401" t="str">
        <v xml:space="preserve">0 | </v>
      </c>
      <c r="CA401" t="str">
        <v xml:space="preserve">0 | </v>
      </c>
      <c r="CB401" t="str">
        <v xml:space="preserve">0 | </v>
      </c>
      <c r="CC401" t="str">
        <v xml:space="preserve">0 | </v>
      </c>
      <c r="CD401" t="str">
        <v xml:space="preserve">0 | </v>
      </c>
      <c r="CE401" t="str">
        <v xml:space="preserve">0 | </v>
      </c>
      <c r="CF401" t="str">
        <v xml:space="preserve">0 | </v>
      </c>
      <c r="CG401" t="str">
        <v xml:space="preserve">0 | </v>
      </c>
      <c r="CH401" t="str">
        <v xml:space="preserve">0 | </v>
      </c>
      <c r="CI401" t="str">
        <v xml:space="preserve">0 | </v>
      </c>
      <c r="CJ401" t="str">
        <v xml:space="preserve">0 | </v>
      </c>
      <c r="CK401" t="str">
        <v xml:space="preserve">0 | </v>
      </c>
      <c r="CL401" t="str">
        <v xml:space="preserve">0 | </v>
      </c>
      <c r="CM401" t="str">
        <v xml:space="preserve">0 | </v>
      </c>
      <c r="CN401" t="str">
        <v xml:space="preserve">0 | </v>
      </c>
      <c r="CO401" t="str">
        <v xml:space="preserve">0 | </v>
      </c>
      <c r="CP401" t="str">
        <v xml:space="preserve">0 | </v>
      </c>
      <c r="CQ401" t="str">
        <v xml:space="preserve">0 | </v>
      </c>
      <c r="CR401" t="str">
        <v xml:space="preserve">0 | </v>
      </c>
      <c r="CS401" t="str">
        <v xml:space="preserve">0 | </v>
      </c>
      <c r="CT401" t="str">
        <v xml:space="preserve">0 | </v>
      </c>
      <c r="CU401" t="str">
        <v xml:space="preserve">0 | </v>
      </c>
      <c r="CV401" t="str">
        <v xml:space="preserve">0 | </v>
      </c>
      <c r="CW401" t="str">
        <v xml:space="preserve">0 | </v>
      </c>
      <c r="CX401" t="str">
        <v xml:space="preserve">0 | </v>
      </c>
      <c r="DQ401" cm="1">
        <f t="array" ref="DQ401:HM401">TRANSPOSE(_xlfn._xlws.SORT(_xlfn._xlws.FILTER(initialConditions[initial_conditions_level],initialConditions[experiment_ID]=A401)))</f>
        <v>0</v>
      </c>
      <c r="DR401">
        <v>0</v>
      </c>
      <c r="DS401">
        <v>0</v>
      </c>
      <c r="DT401">
        <v>0</v>
      </c>
      <c r="DU401">
        <v>0</v>
      </c>
      <c r="DV401">
        <v>0</v>
      </c>
      <c r="DW401">
        <v>0</v>
      </c>
      <c r="DX401">
        <v>0</v>
      </c>
      <c r="DY401">
        <v>0</v>
      </c>
      <c r="DZ401">
        <v>0</v>
      </c>
      <c r="EA401">
        <v>0</v>
      </c>
      <c r="EB401">
        <v>0</v>
      </c>
      <c r="EC401">
        <v>0</v>
      </c>
      <c r="ED401">
        <v>0</v>
      </c>
      <c r="EE401">
        <v>0</v>
      </c>
      <c r="EF401">
        <v>0</v>
      </c>
      <c r="EG401">
        <v>0</v>
      </c>
      <c r="EH401">
        <v>0</v>
      </c>
      <c r="EI401">
        <v>0</v>
      </c>
      <c r="EJ401">
        <v>0</v>
      </c>
      <c r="EK401">
        <v>0</v>
      </c>
      <c r="EL401">
        <v>0</v>
      </c>
      <c r="EM401">
        <v>0</v>
      </c>
      <c r="EN401">
        <v>0</v>
      </c>
      <c r="EO401">
        <v>0</v>
      </c>
      <c r="EP401">
        <v>0</v>
      </c>
      <c r="EQ401">
        <v>0</v>
      </c>
      <c r="ER401">
        <v>0</v>
      </c>
      <c r="ES401">
        <v>0</v>
      </c>
      <c r="ET401">
        <v>0</v>
      </c>
      <c r="EU401">
        <v>0</v>
      </c>
      <c r="EV401">
        <v>0</v>
      </c>
      <c r="EW401">
        <v>0</v>
      </c>
      <c r="EX401">
        <v>0</v>
      </c>
      <c r="EY401">
        <v>0</v>
      </c>
      <c r="EZ401">
        <v>0</v>
      </c>
      <c r="FA401">
        <v>0</v>
      </c>
      <c r="FB401">
        <v>0</v>
      </c>
      <c r="FC401">
        <v>0</v>
      </c>
      <c r="FD401">
        <v>0</v>
      </c>
      <c r="FE401">
        <v>0</v>
      </c>
      <c r="FF401">
        <v>0</v>
      </c>
      <c r="FG401">
        <v>0</v>
      </c>
      <c r="FH401">
        <v>0</v>
      </c>
      <c r="FI401">
        <v>0</v>
      </c>
      <c r="FJ401">
        <v>0</v>
      </c>
      <c r="FK401">
        <v>0</v>
      </c>
      <c r="FL401">
        <v>0</v>
      </c>
      <c r="FM401">
        <v>0</v>
      </c>
      <c r="FN401">
        <v>0</v>
      </c>
      <c r="FO401">
        <v>0</v>
      </c>
      <c r="FP401">
        <v>0</v>
      </c>
      <c r="FQ401">
        <v>0</v>
      </c>
      <c r="FR401">
        <v>0</v>
      </c>
      <c r="FS401">
        <v>0</v>
      </c>
      <c r="FT401">
        <v>0</v>
      </c>
      <c r="FU401">
        <v>0</v>
      </c>
      <c r="FV401">
        <v>0</v>
      </c>
      <c r="FW401">
        <v>0</v>
      </c>
      <c r="FX401">
        <v>0</v>
      </c>
      <c r="FY401">
        <v>0</v>
      </c>
      <c r="FZ401">
        <v>0</v>
      </c>
      <c r="GA401">
        <v>0</v>
      </c>
      <c r="GB401">
        <v>0</v>
      </c>
      <c r="GC401">
        <v>0</v>
      </c>
      <c r="GD401">
        <v>0</v>
      </c>
      <c r="GE401">
        <v>0</v>
      </c>
      <c r="GF401">
        <v>0</v>
      </c>
      <c r="GG401">
        <v>0</v>
      </c>
      <c r="GH401">
        <v>0</v>
      </c>
      <c r="GI401">
        <v>0</v>
      </c>
      <c r="GJ401">
        <v>0</v>
      </c>
      <c r="GK401">
        <v>0</v>
      </c>
      <c r="GL401">
        <v>0</v>
      </c>
      <c r="GM401">
        <v>0</v>
      </c>
      <c r="GN401">
        <v>0</v>
      </c>
      <c r="GO401">
        <v>0</v>
      </c>
      <c r="GP401">
        <v>0</v>
      </c>
      <c r="GQ401">
        <v>0</v>
      </c>
      <c r="GR401">
        <v>0</v>
      </c>
      <c r="GS401">
        <v>0</v>
      </c>
      <c r="GT401">
        <v>0</v>
      </c>
      <c r="GU401">
        <v>0</v>
      </c>
      <c r="GV401">
        <v>0</v>
      </c>
      <c r="GW401">
        <v>0</v>
      </c>
      <c r="GX401">
        <v>0</v>
      </c>
      <c r="GY401">
        <v>0</v>
      </c>
      <c r="GZ401">
        <v>0</v>
      </c>
      <c r="HA401">
        <v>0</v>
      </c>
      <c r="HB401">
        <v>0</v>
      </c>
      <c r="HC401">
        <v>0</v>
      </c>
      <c r="HD401">
        <v>0</v>
      </c>
      <c r="HE401">
        <v>0</v>
      </c>
      <c r="HF401">
        <v>0</v>
      </c>
      <c r="HG401">
        <v>0</v>
      </c>
      <c r="HH401">
        <v>0</v>
      </c>
      <c r="HI401">
        <v>0</v>
      </c>
      <c r="HJ401">
        <v>0</v>
      </c>
      <c r="HK401">
        <v>0</v>
      </c>
      <c r="HL401">
        <v>0</v>
      </c>
      <c r="HM401" t="str">
        <v/>
      </c>
    </row>
    <row r="402" spans="2:221" x14ac:dyDescent="0.35">
      <c r="B402" t="str" cm="1">
        <f t="array" ref="B402:CX402">TRANSPOSE(_xlfn._xlws.SORT(_xlfn._xlws.FILTER(initialConditions[initial_conditions_level]&amp;" | "&amp;initialConditions[initial_conditions_name],initialConditions[experiment_ID]=A402)))</f>
        <v xml:space="preserve"> | </v>
      </c>
      <c r="C402" t="str">
        <v xml:space="preserve">0 | </v>
      </c>
      <c r="D402" t="str">
        <v xml:space="preserve">0 | </v>
      </c>
      <c r="E402" t="str">
        <v xml:space="preserve">0 | </v>
      </c>
      <c r="F402" t="str">
        <v xml:space="preserve">0 | </v>
      </c>
      <c r="G402" t="str">
        <v xml:space="preserve">0 | </v>
      </c>
      <c r="H402" t="str">
        <v xml:space="preserve">0 | </v>
      </c>
      <c r="I402" t="str">
        <v xml:space="preserve">0 | </v>
      </c>
      <c r="J402" t="str">
        <v xml:space="preserve">0 | </v>
      </c>
      <c r="K402" t="str">
        <v xml:space="preserve">0 | </v>
      </c>
      <c r="L402" t="str">
        <v xml:space="preserve">0 | </v>
      </c>
      <c r="M402" t="str">
        <v xml:space="preserve">0 | </v>
      </c>
      <c r="N402" t="str">
        <v xml:space="preserve">0 | </v>
      </c>
      <c r="O402" t="str">
        <v xml:space="preserve">0 | </v>
      </c>
      <c r="P402" t="str">
        <v xml:space="preserve">0 | </v>
      </c>
      <c r="Q402" t="str">
        <v xml:space="preserve">0 | </v>
      </c>
      <c r="R402" t="str">
        <v xml:space="preserve">0 | </v>
      </c>
      <c r="S402" t="str">
        <v xml:space="preserve">0 | </v>
      </c>
      <c r="T402" t="str">
        <v xml:space="preserve">0 | </v>
      </c>
      <c r="U402" t="str">
        <v xml:space="preserve">0 | </v>
      </c>
      <c r="V402" t="str">
        <v xml:space="preserve">0 | </v>
      </c>
      <c r="W402" t="str">
        <v xml:space="preserve">0 | </v>
      </c>
      <c r="X402" t="str">
        <v xml:space="preserve">0 | </v>
      </c>
      <c r="Y402" t="str">
        <v xml:space="preserve">0 | </v>
      </c>
      <c r="Z402" t="str">
        <v xml:space="preserve">0 | </v>
      </c>
      <c r="AA402" t="str">
        <v xml:space="preserve">0 | </v>
      </c>
      <c r="AB402" t="str">
        <v xml:space="preserve">0 | </v>
      </c>
      <c r="AC402" t="str">
        <v xml:space="preserve">0 | </v>
      </c>
      <c r="AD402" t="str">
        <v xml:space="preserve">0 | </v>
      </c>
      <c r="AE402" t="str">
        <v xml:space="preserve">0 | </v>
      </c>
      <c r="AF402" t="str">
        <v xml:space="preserve">0 | </v>
      </c>
      <c r="AG402" t="str">
        <v xml:space="preserve">0 | </v>
      </c>
      <c r="AH402" t="str">
        <v xml:space="preserve">0 | </v>
      </c>
      <c r="AI402" t="str">
        <v xml:space="preserve">0 | </v>
      </c>
      <c r="AJ402" t="str">
        <v xml:space="preserve">0 | </v>
      </c>
      <c r="AK402" t="str">
        <v xml:space="preserve">0 | </v>
      </c>
      <c r="AL402" t="str">
        <v xml:space="preserve">0 | </v>
      </c>
      <c r="AM402" t="str">
        <v xml:space="preserve">0 | </v>
      </c>
      <c r="AN402" t="str">
        <v xml:space="preserve">0 | </v>
      </c>
      <c r="AO402" t="str">
        <v xml:space="preserve">0 | </v>
      </c>
      <c r="AP402" t="str">
        <v xml:space="preserve">0 | </v>
      </c>
      <c r="AQ402" t="str">
        <v xml:space="preserve">0 | </v>
      </c>
      <c r="AR402" t="str">
        <v xml:space="preserve">0 | </v>
      </c>
      <c r="AS402" t="str">
        <v xml:space="preserve">0 | </v>
      </c>
      <c r="AT402" t="str">
        <v xml:space="preserve">0 | </v>
      </c>
      <c r="AU402" t="str">
        <v xml:space="preserve">0 | </v>
      </c>
      <c r="AV402" t="str">
        <v xml:space="preserve">0 | </v>
      </c>
      <c r="AW402" t="str">
        <v xml:space="preserve">0 | </v>
      </c>
      <c r="AX402" t="str">
        <v xml:space="preserve">0 | </v>
      </c>
      <c r="AY402" t="str">
        <v xml:space="preserve">0 | </v>
      </c>
      <c r="AZ402" t="str">
        <v xml:space="preserve">0 | </v>
      </c>
      <c r="BA402" t="str">
        <v xml:space="preserve">0 | </v>
      </c>
      <c r="BB402" t="str">
        <v xml:space="preserve">0 | </v>
      </c>
      <c r="BC402" t="str">
        <v xml:space="preserve">0 | </v>
      </c>
      <c r="BD402" t="str">
        <v xml:space="preserve">0 | </v>
      </c>
      <c r="BE402" t="str">
        <v xml:space="preserve">0 | </v>
      </c>
      <c r="BF402" t="str">
        <v xml:space="preserve">0 | </v>
      </c>
      <c r="BG402" t="str">
        <v xml:space="preserve">0 | </v>
      </c>
      <c r="BH402" t="str">
        <v xml:space="preserve">0 | </v>
      </c>
      <c r="BI402" t="str">
        <v xml:space="preserve">0 | </v>
      </c>
      <c r="BJ402" t="str">
        <v xml:space="preserve">0 | </v>
      </c>
      <c r="BK402" t="str">
        <v xml:space="preserve">0 | </v>
      </c>
      <c r="BL402" t="str">
        <v xml:space="preserve">0 | </v>
      </c>
      <c r="BM402" t="str">
        <v xml:space="preserve">0 | </v>
      </c>
      <c r="BN402" t="str">
        <v xml:space="preserve">0 | </v>
      </c>
      <c r="BO402" t="str">
        <v xml:space="preserve">0 | </v>
      </c>
      <c r="BP402" t="str">
        <v xml:space="preserve">0 | </v>
      </c>
      <c r="BQ402" t="str">
        <v xml:space="preserve">0 | </v>
      </c>
      <c r="BR402" t="str">
        <v xml:space="preserve">0 | </v>
      </c>
      <c r="BS402" t="str">
        <v xml:space="preserve">0 | </v>
      </c>
      <c r="BT402" t="str">
        <v xml:space="preserve">0 | </v>
      </c>
      <c r="BU402" t="str">
        <v xml:space="preserve">0 | </v>
      </c>
      <c r="BV402" t="str">
        <v xml:space="preserve">0 | </v>
      </c>
      <c r="BW402" t="str">
        <v xml:space="preserve">0 | </v>
      </c>
      <c r="BX402" t="str">
        <v xml:space="preserve">0 | </v>
      </c>
      <c r="BY402" t="str">
        <v xml:space="preserve">0 | </v>
      </c>
      <c r="BZ402" t="str">
        <v xml:space="preserve">0 | </v>
      </c>
      <c r="CA402" t="str">
        <v xml:space="preserve">0 | </v>
      </c>
      <c r="CB402" t="str">
        <v xml:space="preserve">0 | </v>
      </c>
      <c r="CC402" t="str">
        <v xml:space="preserve">0 | </v>
      </c>
      <c r="CD402" t="str">
        <v xml:space="preserve">0 | </v>
      </c>
      <c r="CE402" t="str">
        <v xml:space="preserve">0 | </v>
      </c>
      <c r="CF402" t="str">
        <v xml:space="preserve">0 | </v>
      </c>
      <c r="CG402" t="str">
        <v xml:space="preserve">0 | </v>
      </c>
      <c r="CH402" t="str">
        <v xml:space="preserve">0 | </v>
      </c>
      <c r="CI402" t="str">
        <v xml:space="preserve">0 | </v>
      </c>
      <c r="CJ402" t="str">
        <v xml:space="preserve">0 | </v>
      </c>
      <c r="CK402" t="str">
        <v xml:space="preserve">0 | </v>
      </c>
      <c r="CL402" t="str">
        <v xml:space="preserve">0 | </v>
      </c>
      <c r="CM402" t="str">
        <v xml:space="preserve">0 | </v>
      </c>
      <c r="CN402" t="str">
        <v xml:space="preserve">0 | </v>
      </c>
      <c r="CO402" t="str">
        <v xml:space="preserve">0 | </v>
      </c>
      <c r="CP402" t="str">
        <v xml:space="preserve">0 | </v>
      </c>
      <c r="CQ402" t="str">
        <v xml:space="preserve">0 | </v>
      </c>
      <c r="CR402" t="str">
        <v xml:space="preserve">0 | </v>
      </c>
      <c r="CS402" t="str">
        <v xml:space="preserve">0 | </v>
      </c>
      <c r="CT402" t="str">
        <v xml:space="preserve">0 | </v>
      </c>
      <c r="CU402" t="str">
        <v xml:space="preserve">0 | </v>
      </c>
      <c r="CV402" t="str">
        <v xml:space="preserve">0 | </v>
      </c>
      <c r="CW402" t="str">
        <v xml:space="preserve">0 | </v>
      </c>
      <c r="CX402" t="str">
        <v xml:space="preserve">0 | </v>
      </c>
      <c r="DQ402" cm="1">
        <f t="array" ref="DQ402:HM402">TRANSPOSE(_xlfn._xlws.SORT(_xlfn._xlws.FILTER(initialConditions[initial_conditions_level],initialConditions[experiment_ID]=A402)))</f>
        <v>0</v>
      </c>
      <c r="DR402">
        <v>0</v>
      </c>
      <c r="DS402">
        <v>0</v>
      </c>
      <c r="DT402">
        <v>0</v>
      </c>
      <c r="DU402">
        <v>0</v>
      </c>
      <c r="DV402">
        <v>0</v>
      </c>
      <c r="DW402">
        <v>0</v>
      </c>
      <c r="DX402">
        <v>0</v>
      </c>
      <c r="DY402">
        <v>0</v>
      </c>
      <c r="DZ402">
        <v>0</v>
      </c>
      <c r="EA402">
        <v>0</v>
      </c>
      <c r="EB402">
        <v>0</v>
      </c>
      <c r="EC402">
        <v>0</v>
      </c>
      <c r="ED402">
        <v>0</v>
      </c>
      <c r="EE402">
        <v>0</v>
      </c>
      <c r="EF402">
        <v>0</v>
      </c>
      <c r="EG402">
        <v>0</v>
      </c>
      <c r="EH402">
        <v>0</v>
      </c>
      <c r="EI402">
        <v>0</v>
      </c>
      <c r="EJ402">
        <v>0</v>
      </c>
      <c r="EK402">
        <v>0</v>
      </c>
      <c r="EL402">
        <v>0</v>
      </c>
      <c r="EM402">
        <v>0</v>
      </c>
      <c r="EN402">
        <v>0</v>
      </c>
      <c r="EO402">
        <v>0</v>
      </c>
      <c r="EP402">
        <v>0</v>
      </c>
      <c r="EQ402">
        <v>0</v>
      </c>
      <c r="ER402">
        <v>0</v>
      </c>
      <c r="ES402">
        <v>0</v>
      </c>
      <c r="ET402">
        <v>0</v>
      </c>
      <c r="EU402">
        <v>0</v>
      </c>
      <c r="EV402">
        <v>0</v>
      </c>
      <c r="EW402">
        <v>0</v>
      </c>
      <c r="EX402">
        <v>0</v>
      </c>
      <c r="EY402">
        <v>0</v>
      </c>
      <c r="EZ402">
        <v>0</v>
      </c>
      <c r="FA402">
        <v>0</v>
      </c>
      <c r="FB402">
        <v>0</v>
      </c>
      <c r="FC402">
        <v>0</v>
      </c>
      <c r="FD402">
        <v>0</v>
      </c>
      <c r="FE402">
        <v>0</v>
      </c>
      <c r="FF402">
        <v>0</v>
      </c>
      <c r="FG402">
        <v>0</v>
      </c>
      <c r="FH402">
        <v>0</v>
      </c>
      <c r="FI402">
        <v>0</v>
      </c>
      <c r="FJ402">
        <v>0</v>
      </c>
      <c r="FK402">
        <v>0</v>
      </c>
      <c r="FL402">
        <v>0</v>
      </c>
      <c r="FM402">
        <v>0</v>
      </c>
      <c r="FN402">
        <v>0</v>
      </c>
      <c r="FO402">
        <v>0</v>
      </c>
      <c r="FP402">
        <v>0</v>
      </c>
      <c r="FQ402">
        <v>0</v>
      </c>
      <c r="FR402">
        <v>0</v>
      </c>
      <c r="FS402">
        <v>0</v>
      </c>
      <c r="FT402">
        <v>0</v>
      </c>
      <c r="FU402">
        <v>0</v>
      </c>
      <c r="FV402">
        <v>0</v>
      </c>
      <c r="FW402">
        <v>0</v>
      </c>
      <c r="FX402">
        <v>0</v>
      </c>
      <c r="FY402">
        <v>0</v>
      </c>
      <c r="FZ402">
        <v>0</v>
      </c>
      <c r="GA402">
        <v>0</v>
      </c>
      <c r="GB402">
        <v>0</v>
      </c>
      <c r="GC402">
        <v>0</v>
      </c>
      <c r="GD402">
        <v>0</v>
      </c>
      <c r="GE402">
        <v>0</v>
      </c>
      <c r="GF402">
        <v>0</v>
      </c>
      <c r="GG402">
        <v>0</v>
      </c>
      <c r="GH402">
        <v>0</v>
      </c>
      <c r="GI402">
        <v>0</v>
      </c>
      <c r="GJ402">
        <v>0</v>
      </c>
      <c r="GK402">
        <v>0</v>
      </c>
      <c r="GL402">
        <v>0</v>
      </c>
      <c r="GM402">
        <v>0</v>
      </c>
      <c r="GN402">
        <v>0</v>
      </c>
      <c r="GO402">
        <v>0</v>
      </c>
      <c r="GP402">
        <v>0</v>
      </c>
      <c r="GQ402">
        <v>0</v>
      </c>
      <c r="GR402">
        <v>0</v>
      </c>
      <c r="GS402">
        <v>0</v>
      </c>
      <c r="GT402">
        <v>0</v>
      </c>
      <c r="GU402">
        <v>0</v>
      </c>
      <c r="GV402">
        <v>0</v>
      </c>
      <c r="GW402">
        <v>0</v>
      </c>
      <c r="GX402">
        <v>0</v>
      </c>
      <c r="GY402">
        <v>0</v>
      </c>
      <c r="GZ402">
        <v>0</v>
      </c>
      <c r="HA402">
        <v>0</v>
      </c>
      <c r="HB402">
        <v>0</v>
      </c>
      <c r="HC402">
        <v>0</v>
      </c>
      <c r="HD402">
        <v>0</v>
      </c>
      <c r="HE402">
        <v>0</v>
      </c>
      <c r="HF402">
        <v>0</v>
      </c>
      <c r="HG402">
        <v>0</v>
      </c>
      <c r="HH402">
        <v>0</v>
      </c>
      <c r="HI402">
        <v>0</v>
      </c>
      <c r="HJ402">
        <v>0</v>
      </c>
      <c r="HK402">
        <v>0</v>
      </c>
      <c r="HL402">
        <v>0</v>
      </c>
      <c r="HM402" t="str">
        <v/>
      </c>
    </row>
    <row r="403" spans="2:221" x14ac:dyDescent="0.35">
      <c r="B403" t="str" cm="1">
        <f t="array" ref="B403:CX403">TRANSPOSE(_xlfn._xlws.SORT(_xlfn._xlws.FILTER(initialConditions[initial_conditions_level]&amp;" | "&amp;initialConditions[initial_conditions_name],initialConditions[experiment_ID]=A403)))</f>
        <v xml:space="preserve"> | </v>
      </c>
      <c r="C403" t="str">
        <v xml:space="preserve">0 | </v>
      </c>
      <c r="D403" t="str">
        <v xml:space="preserve">0 | </v>
      </c>
      <c r="E403" t="str">
        <v xml:space="preserve">0 | </v>
      </c>
      <c r="F403" t="str">
        <v xml:space="preserve">0 | </v>
      </c>
      <c r="G403" t="str">
        <v xml:space="preserve">0 | </v>
      </c>
      <c r="H403" t="str">
        <v xml:space="preserve">0 | </v>
      </c>
      <c r="I403" t="str">
        <v xml:space="preserve">0 | </v>
      </c>
      <c r="J403" t="str">
        <v xml:space="preserve">0 | </v>
      </c>
      <c r="K403" t="str">
        <v xml:space="preserve">0 | </v>
      </c>
      <c r="L403" t="str">
        <v xml:space="preserve">0 | </v>
      </c>
      <c r="M403" t="str">
        <v xml:space="preserve">0 | </v>
      </c>
      <c r="N403" t="str">
        <v xml:space="preserve">0 | </v>
      </c>
      <c r="O403" t="str">
        <v xml:space="preserve">0 | </v>
      </c>
      <c r="P403" t="str">
        <v xml:space="preserve">0 | </v>
      </c>
      <c r="Q403" t="str">
        <v xml:space="preserve">0 | </v>
      </c>
      <c r="R403" t="str">
        <v xml:space="preserve">0 | </v>
      </c>
      <c r="S403" t="str">
        <v xml:space="preserve">0 | </v>
      </c>
      <c r="T403" t="str">
        <v xml:space="preserve">0 | </v>
      </c>
      <c r="U403" t="str">
        <v xml:space="preserve">0 | </v>
      </c>
      <c r="V403" t="str">
        <v xml:space="preserve">0 | </v>
      </c>
      <c r="W403" t="str">
        <v xml:space="preserve">0 | </v>
      </c>
      <c r="X403" t="str">
        <v xml:space="preserve">0 | </v>
      </c>
      <c r="Y403" t="str">
        <v xml:space="preserve">0 | </v>
      </c>
      <c r="Z403" t="str">
        <v xml:space="preserve">0 | </v>
      </c>
      <c r="AA403" t="str">
        <v xml:space="preserve">0 | </v>
      </c>
      <c r="AB403" t="str">
        <v xml:space="preserve">0 | </v>
      </c>
      <c r="AC403" t="str">
        <v xml:space="preserve">0 | </v>
      </c>
      <c r="AD403" t="str">
        <v xml:space="preserve">0 | </v>
      </c>
      <c r="AE403" t="str">
        <v xml:space="preserve">0 | </v>
      </c>
      <c r="AF403" t="str">
        <v xml:space="preserve">0 | </v>
      </c>
      <c r="AG403" t="str">
        <v xml:space="preserve">0 | </v>
      </c>
      <c r="AH403" t="str">
        <v xml:space="preserve">0 | </v>
      </c>
      <c r="AI403" t="str">
        <v xml:space="preserve">0 | </v>
      </c>
      <c r="AJ403" t="str">
        <v xml:space="preserve">0 | </v>
      </c>
      <c r="AK403" t="str">
        <v xml:space="preserve">0 | </v>
      </c>
      <c r="AL403" t="str">
        <v xml:space="preserve">0 | </v>
      </c>
      <c r="AM403" t="str">
        <v xml:space="preserve">0 | </v>
      </c>
      <c r="AN403" t="str">
        <v xml:space="preserve">0 | </v>
      </c>
      <c r="AO403" t="str">
        <v xml:space="preserve">0 | </v>
      </c>
      <c r="AP403" t="str">
        <v xml:space="preserve">0 | </v>
      </c>
      <c r="AQ403" t="str">
        <v xml:space="preserve">0 | </v>
      </c>
      <c r="AR403" t="str">
        <v xml:space="preserve">0 | </v>
      </c>
      <c r="AS403" t="str">
        <v xml:space="preserve">0 | </v>
      </c>
      <c r="AT403" t="str">
        <v xml:space="preserve">0 | </v>
      </c>
      <c r="AU403" t="str">
        <v xml:space="preserve">0 | </v>
      </c>
      <c r="AV403" t="str">
        <v xml:space="preserve">0 | </v>
      </c>
      <c r="AW403" t="str">
        <v xml:space="preserve">0 | </v>
      </c>
      <c r="AX403" t="str">
        <v xml:space="preserve">0 | </v>
      </c>
      <c r="AY403" t="str">
        <v xml:space="preserve">0 | </v>
      </c>
      <c r="AZ403" t="str">
        <v xml:space="preserve">0 | </v>
      </c>
      <c r="BA403" t="str">
        <v xml:space="preserve">0 | </v>
      </c>
      <c r="BB403" t="str">
        <v xml:space="preserve">0 | </v>
      </c>
      <c r="BC403" t="str">
        <v xml:space="preserve">0 | </v>
      </c>
      <c r="BD403" t="str">
        <v xml:space="preserve">0 | </v>
      </c>
      <c r="BE403" t="str">
        <v xml:space="preserve">0 | </v>
      </c>
      <c r="BF403" t="str">
        <v xml:space="preserve">0 | </v>
      </c>
      <c r="BG403" t="str">
        <v xml:space="preserve">0 | </v>
      </c>
      <c r="BH403" t="str">
        <v xml:space="preserve">0 | </v>
      </c>
      <c r="BI403" t="str">
        <v xml:space="preserve">0 | </v>
      </c>
      <c r="BJ403" t="str">
        <v xml:space="preserve">0 | </v>
      </c>
      <c r="BK403" t="str">
        <v xml:space="preserve">0 | </v>
      </c>
      <c r="BL403" t="str">
        <v xml:space="preserve">0 | </v>
      </c>
      <c r="BM403" t="str">
        <v xml:space="preserve">0 | </v>
      </c>
      <c r="BN403" t="str">
        <v xml:space="preserve">0 | </v>
      </c>
      <c r="BO403" t="str">
        <v xml:space="preserve">0 | </v>
      </c>
      <c r="BP403" t="str">
        <v xml:space="preserve">0 | </v>
      </c>
      <c r="BQ403" t="str">
        <v xml:space="preserve">0 | </v>
      </c>
      <c r="BR403" t="str">
        <v xml:space="preserve">0 | </v>
      </c>
      <c r="BS403" t="str">
        <v xml:space="preserve">0 | </v>
      </c>
      <c r="BT403" t="str">
        <v xml:space="preserve">0 | </v>
      </c>
      <c r="BU403" t="str">
        <v xml:space="preserve">0 | </v>
      </c>
      <c r="BV403" t="str">
        <v xml:space="preserve">0 | </v>
      </c>
      <c r="BW403" t="str">
        <v xml:space="preserve">0 | </v>
      </c>
      <c r="BX403" t="str">
        <v xml:space="preserve">0 | </v>
      </c>
      <c r="BY403" t="str">
        <v xml:space="preserve">0 | </v>
      </c>
      <c r="BZ403" t="str">
        <v xml:space="preserve">0 | </v>
      </c>
      <c r="CA403" t="str">
        <v xml:space="preserve">0 | </v>
      </c>
      <c r="CB403" t="str">
        <v xml:space="preserve">0 | </v>
      </c>
      <c r="CC403" t="str">
        <v xml:space="preserve">0 | </v>
      </c>
      <c r="CD403" t="str">
        <v xml:space="preserve">0 | </v>
      </c>
      <c r="CE403" t="str">
        <v xml:space="preserve">0 | </v>
      </c>
      <c r="CF403" t="str">
        <v xml:space="preserve">0 | </v>
      </c>
      <c r="CG403" t="str">
        <v xml:space="preserve">0 | </v>
      </c>
      <c r="CH403" t="str">
        <v xml:space="preserve">0 | </v>
      </c>
      <c r="CI403" t="str">
        <v xml:space="preserve">0 | </v>
      </c>
      <c r="CJ403" t="str">
        <v xml:space="preserve">0 | </v>
      </c>
      <c r="CK403" t="str">
        <v xml:space="preserve">0 | </v>
      </c>
      <c r="CL403" t="str">
        <v xml:space="preserve">0 | </v>
      </c>
      <c r="CM403" t="str">
        <v xml:space="preserve">0 | </v>
      </c>
      <c r="CN403" t="str">
        <v xml:space="preserve">0 | </v>
      </c>
      <c r="CO403" t="str">
        <v xml:space="preserve">0 | </v>
      </c>
      <c r="CP403" t="str">
        <v xml:space="preserve">0 | </v>
      </c>
      <c r="CQ403" t="str">
        <v xml:space="preserve">0 | </v>
      </c>
      <c r="CR403" t="str">
        <v xml:space="preserve">0 | </v>
      </c>
      <c r="CS403" t="str">
        <v xml:space="preserve">0 | </v>
      </c>
      <c r="CT403" t="str">
        <v xml:space="preserve">0 | </v>
      </c>
      <c r="CU403" t="str">
        <v xml:space="preserve">0 | </v>
      </c>
      <c r="CV403" t="str">
        <v xml:space="preserve">0 | </v>
      </c>
      <c r="CW403" t="str">
        <v xml:space="preserve">0 | </v>
      </c>
      <c r="CX403" t="str">
        <v xml:space="preserve">0 | </v>
      </c>
      <c r="DQ403" cm="1">
        <f t="array" ref="DQ403:HM403">TRANSPOSE(_xlfn._xlws.SORT(_xlfn._xlws.FILTER(initialConditions[initial_conditions_level],initialConditions[experiment_ID]=A403)))</f>
        <v>0</v>
      </c>
      <c r="DR403">
        <v>0</v>
      </c>
      <c r="DS403">
        <v>0</v>
      </c>
      <c r="DT403">
        <v>0</v>
      </c>
      <c r="DU403">
        <v>0</v>
      </c>
      <c r="DV403">
        <v>0</v>
      </c>
      <c r="DW403">
        <v>0</v>
      </c>
      <c r="DX403">
        <v>0</v>
      </c>
      <c r="DY403">
        <v>0</v>
      </c>
      <c r="DZ403">
        <v>0</v>
      </c>
      <c r="EA403">
        <v>0</v>
      </c>
      <c r="EB403">
        <v>0</v>
      </c>
      <c r="EC403">
        <v>0</v>
      </c>
      <c r="ED403">
        <v>0</v>
      </c>
      <c r="EE403">
        <v>0</v>
      </c>
      <c r="EF403">
        <v>0</v>
      </c>
      <c r="EG403">
        <v>0</v>
      </c>
      <c r="EH403">
        <v>0</v>
      </c>
      <c r="EI403">
        <v>0</v>
      </c>
      <c r="EJ403">
        <v>0</v>
      </c>
      <c r="EK403">
        <v>0</v>
      </c>
      <c r="EL403">
        <v>0</v>
      </c>
      <c r="EM403">
        <v>0</v>
      </c>
      <c r="EN403">
        <v>0</v>
      </c>
      <c r="EO403">
        <v>0</v>
      </c>
      <c r="EP403">
        <v>0</v>
      </c>
      <c r="EQ403">
        <v>0</v>
      </c>
      <c r="ER403">
        <v>0</v>
      </c>
      <c r="ES403">
        <v>0</v>
      </c>
      <c r="ET403">
        <v>0</v>
      </c>
      <c r="EU403">
        <v>0</v>
      </c>
      <c r="EV403">
        <v>0</v>
      </c>
      <c r="EW403">
        <v>0</v>
      </c>
      <c r="EX403">
        <v>0</v>
      </c>
      <c r="EY403">
        <v>0</v>
      </c>
      <c r="EZ403">
        <v>0</v>
      </c>
      <c r="FA403">
        <v>0</v>
      </c>
      <c r="FB403">
        <v>0</v>
      </c>
      <c r="FC403">
        <v>0</v>
      </c>
      <c r="FD403">
        <v>0</v>
      </c>
      <c r="FE403">
        <v>0</v>
      </c>
      <c r="FF403">
        <v>0</v>
      </c>
      <c r="FG403">
        <v>0</v>
      </c>
      <c r="FH403">
        <v>0</v>
      </c>
      <c r="FI403">
        <v>0</v>
      </c>
      <c r="FJ403">
        <v>0</v>
      </c>
      <c r="FK403">
        <v>0</v>
      </c>
      <c r="FL403">
        <v>0</v>
      </c>
      <c r="FM403">
        <v>0</v>
      </c>
      <c r="FN403">
        <v>0</v>
      </c>
      <c r="FO403">
        <v>0</v>
      </c>
      <c r="FP403">
        <v>0</v>
      </c>
      <c r="FQ403">
        <v>0</v>
      </c>
      <c r="FR403">
        <v>0</v>
      </c>
      <c r="FS403">
        <v>0</v>
      </c>
      <c r="FT403">
        <v>0</v>
      </c>
      <c r="FU403">
        <v>0</v>
      </c>
      <c r="FV403">
        <v>0</v>
      </c>
      <c r="FW403">
        <v>0</v>
      </c>
      <c r="FX403">
        <v>0</v>
      </c>
      <c r="FY403">
        <v>0</v>
      </c>
      <c r="FZ403">
        <v>0</v>
      </c>
      <c r="GA403">
        <v>0</v>
      </c>
      <c r="GB403">
        <v>0</v>
      </c>
      <c r="GC403">
        <v>0</v>
      </c>
      <c r="GD403">
        <v>0</v>
      </c>
      <c r="GE403">
        <v>0</v>
      </c>
      <c r="GF403">
        <v>0</v>
      </c>
      <c r="GG403">
        <v>0</v>
      </c>
      <c r="GH403">
        <v>0</v>
      </c>
      <c r="GI403">
        <v>0</v>
      </c>
      <c r="GJ403">
        <v>0</v>
      </c>
      <c r="GK403">
        <v>0</v>
      </c>
      <c r="GL403">
        <v>0</v>
      </c>
      <c r="GM403">
        <v>0</v>
      </c>
      <c r="GN403">
        <v>0</v>
      </c>
      <c r="GO403">
        <v>0</v>
      </c>
      <c r="GP403">
        <v>0</v>
      </c>
      <c r="GQ403">
        <v>0</v>
      </c>
      <c r="GR403">
        <v>0</v>
      </c>
      <c r="GS403">
        <v>0</v>
      </c>
      <c r="GT403">
        <v>0</v>
      </c>
      <c r="GU403">
        <v>0</v>
      </c>
      <c r="GV403">
        <v>0</v>
      </c>
      <c r="GW403">
        <v>0</v>
      </c>
      <c r="GX403">
        <v>0</v>
      </c>
      <c r="GY403">
        <v>0</v>
      </c>
      <c r="GZ403">
        <v>0</v>
      </c>
      <c r="HA403">
        <v>0</v>
      </c>
      <c r="HB403">
        <v>0</v>
      </c>
      <c r="HC403">
        <v>0</v>
      </c>
      <c r="HD403">
        <v>0</v>
      </c>
      <c r="HE403">
        <v>0</v>
      </c>
      <c r="HF403">
        <v>0</v>
      </c>
      <c r="HG403">
        <v>0</v>
      </c>
      <c r="HH403">
        <v>0</v>
      </c>
      <c r="HI403">
        <v>0</v>
      </c>
      <c r="HJ403">
        <v>0</v>
      </c>
      <c r="HK403">
        <v>0</v>
      </c>
      <c r="HL403">
        <v>0</v>
      </c>
      <c r="HM403" t="str">
        <v/>
      </c>
    </row>
    <row r="404" spans="2:221" x14ac:dyDescent="0.35">
      <c r="B404" t="str" cm="1">
        <f t="array" ref="B404:CX404">TRANSPOSE(_xlfn._xlws.SORT(_xlfn._xlws.FILTER(initialConditions[initial_conditions_level]&amp;" | "&amp;initialConditions[initial_conditions_name],initialConditions[experiment_ID]=A404)))</f>
        <v xml:space="preserve"> | </v>
      </c>
      <c r="C404" t="str">
        <v xml:space="preserve">0 | </v>
      </c>
      <c r="D404" t="str">
        <v xml:space="preserve">0 | </v>
      </c>
      <c r="E404" t="str">
        <v xml:space="preserve">0 | </v>
      </c>
      <c r="F404" t="str">
        <v xml:space="preserve">0 | </v>
      </c>
      <c r="G404" t="str">
        <v xml:space="preserve">0 | </v>
      </c>
      <c r="H404" t="str">
        <v xml:space="preserve">0 | </v>
      </c>
      <c r="I404" t="str">
        <v xml:space="preserve">0 | </v>
      </c>
      <c r="J404" t="str">
        <v xml:space="preserve">0 | </v>
      </c>
      <c r="K404" t="str">
        <v xml:space="preserve">0 | </v>
      </c>
      <c r="L404" t="str">
        <v xml:space="preserve">0 | </v>
      </c>
      <c r="M404" t="str">
        <v xml:space="preserve">0 | </v>
      </c>
      <c r="N404" t="str">
        <v xml:space="preserve">0 | </v>
      </c>
      <c r="O404" t="str">
        <v xml:space="preserve">0 | </v>
      </c>
      <c r="P404" t="str">
        <v xml:space="preserve">0 | </v>
      </c>
      <c r="Q404" t="str">
        <v xml:space="preserve">0 | </v>
      </c>
      <c r="R404" t="str">
        <v xml:space="preserve">0 | </v>
      </c>
      <c r="S404" t="str">
        <v xml:space="preserve">0 | </v>
      </c>
      <c r="T404" t="str">
        <v xml:space="preserve">0 | </v>
      </c>
      <c r="U404" t="str">
        <v xml:space="preserve">0 | </v>
      </c>
      <c r="V404" t="str">
        <v xml:space="preserve">0 | </v>
      </c>
      <c r="W404" t="str">
        <v xml:space="preserve">0 | </v>
      </c>
      <c r="X404" t="str">
        <v xml:space="preserve">0 | </v>
      </c>
      <c r="Y404" t="str">
        <v xml:space="preserve">0 | </v>
      </c>
      <c r="Z404" t="str">
        <v xml:space="preserve">0 | </v>
      </c>
      <c r="AA404" t="str">
        <v xml:space="preserve">0 | </v>
      </c>
      <c r="AB404" t="str">
        <v xml:space="preserve">0 | </v>
      </c>
      <c r="AC404" t="str">
        <v xml:space="preserve">0 | </v>
      </c>
      <c r="AD404" t="str">
        <v xml:space="preserve">0 | </v>
      </c>
      <c r="AE404" t="str">
        <v xml:space="preserve">0 | </v>
      </c>
      <c r="AF404" t="str">
        <v xml:space="preserve">0 | </v>
      </c>
      <c r="AG404" t="str">
        <v xml:space="preserve">0 | </v>
      </c>
      <c r="AH404" t="str">
        <v xml:space="preserve">0 | </v>
      </c>
      <c r="AI404" t="str">
        <v xml:space="preserve">0 | </v>
      </c>
      <c r="AJ404" t="str">
        <v xml:space="preserve">0 | </v>
      </c>
      <c r="AK404" t="str">
        <v xml:space="preserve">0 | </v>
      </c>
      <c r="AL404" t="str">
        <v xml:space="preserve">0 | </v>
      </c>
      <c r="AM404" t="str">
        <v xml:space="preserve">0 | </v>
      </c>
      <c r="AN404" t="str">
        <v xml:space="preserve">0 | </v>
      </c>
      <c r="AO404" t="str">
        <v xml:space="preserve">0 | </v>
      </c>
      <c r="AP404" t="str">
        <v xml:space="preserve">0 | </v>
      </c>
      <c r="AQ404" t="str">
        <v xml:space="preserve">0 | </v>
      </c>
      <c r="AR404" t="str">
        <v xml:space="preserve">0 | </v>
      </c>
      <c r="AS404" t="str">
        <v xml:space="preserve">0 | </v>
      </c>
      <c r="AT404" t="str">
        <v xml:space="preserve">0 | </v>
      </c>
      <c r="AU404" t="str">
        <v xml:space="preserve">0 | </v>
      </c>
      <c r="AV404" t="str">
        <v xml:space="preserve">0 | </v>
      </c>
      <c r="AW404" t="str">
        <v xml:space="preserve">0 | </v>
      </c>
      <c r="AX404" t="str">
        <v xml:space="preserve">0 | </v>
      </c>
      <c r="AY404" t="str">
        <v xml:space="preserve">0 | </v>
      </c>
      <c r="AZ404" t="str">
        <v xml:space="preserve">0 | </v>
      </c>
      <c r="BA404" t="str">
        <v xml:space="preserve">0 | </v>
      </c>
      <c r="BB404" t="str">
        <v xml:space="preserve">0 | </v>
      </c>
      <c r="BC404" t="str">
        <v xml:space="preserve">0 | </v>
      </c>
      <c r="BD404" t="str">
        <v xml:space="preserve">0 | </v>
      </c>
      <c r="BE404" t="str">
        <v xml:space="preserve">0 | </v>
      </c>
      <c r="BF404" t="str">
        <v xml:space="preserve">0 | </v>
      </c>
      <c r="BG404" t="str">
        <v xml:space="preserve">0 | </v>
      </c>
      <c r="BH404" t="str">
        <v xml:space="preserve">0 | </v>
      </c>
      <c r="BI404" t="str">
        <v xml:space="preserve">0 | </v>
      </c>
      <c r="BJ404" t="str">
        <v xml:space="preserve">0 | </v>
      </c>
      <c r="BK404" t="str">
        <v xml:space="preserve">0 | </v>
      </c>
      <c r="BL404" t="str">
        <v xml:space="preserve">0 | </v>
      </c>
      <c r="BM404" t="str">
        <v xml:space="preserve">0 | </v>
      </c>
      <c r="BN404" t="str">
        <v xml:space="preserve">0 | </v>
      </c>
      <c r="BO404" t="str">
        <v xml:space="preserve">0 | </v>
      </c>
      <c r="BP404" t="str">
        <v xml:space="preserve">0 | </v>
      </c>
      <c r="BQ404" t="str">
        <v xml:space="preserve">0 | </v>
      </c>
      <c r="BR404" t="str">
        <v xml:space="preserve">0 | </v>
      </c>
      <c r="BS404" t="str">
        <v xml:space="preserve">0 | </v>
      </c>
      <c r="BT404" t="str">
        <v xml:space="preserve">0 | </v>
      </c>
      <c r="BU404" t="str">
        <v xml:space="preserve">0 | </v>
      </c>
      <c r="BV404" t="str">
        <v xml:space="preserve">0 | </v>
      </c>
      <c r="BW404" t="str">
        <v xml:space="preserve">0 | </v>
      </c>
      <c r="BX404" t="str">
        <v xml:space="preserve">0 | </v>
      </c>
      <c r="BY404" t="str">
        <v xml:space="preserve">0 | </v>
      </c>
      <c r="BZ404" t="str">
        <v xml:space="preserve">0 | </v>
      </c>
      <c r="CA404" t="str">
        <v xml:space="preserve">0 | </v>
      </c>
      <c r="CB404" t="str">
        <v xml:space="preserve">0 | </v>
      </c>
      <c r="CC404" t="str">
        <v xml:space="preserve">0 | </v>
      </c>
      <c r="CD404" t="str">
        <v xml:space="preserve">0 | </v>
      </c>
      <c r="CE404" t="str">
        <v xml:space="preserve">0 | </v>
      </c>
      <c r="CF404" t="str">
        <v xml:space="preserve">0 | </v>
      </c>
      <c r="CG404" t="str">
        <v xml:space="preserve">0 | </v>
      </c>
      <c r="CH404" t="str">
        <v xml:space="preserve">0 | </v>
      </c>
      <c r="CI404" t="str">
        <v xml:space="preserve">0 | </v>
      </c>
      <c r="CJ404" t="str">
        <v xml:space="preserve">0 | </v>
      </c>
      <c r="CK404" t="str">
        <v xml:space="preserve">0 | </v>
      </c>
      <c r="CL404" t="str">
        <v xml:space="preserve">0 | </v>
      </c>
      <c r="CM404" t="str">
        <v xml:space="preserve">0 | </v>
      </c>
      <c r="CN404" t="str">
        <v xml:space="preserve">0 | </v>
      </c>
      <c r="CO404" t="str">
        <v xml:space="preserve">0 | </v>
      </c>
      <c r="CP404" t="str">
        <v xml:space="preserve">0 | </v>
      </c>
      <c r="CQ404" t="str">
        <v xml:space="preserve">0 | </v>
      </c>
      <c r="CR404" t="str">
        <v xml:space="preserve">0 | </v>
      </c>
      <c r="CS404" t="str">
        <v xml:space="preserve">0 | </v>
      </c>
      <c r="CT404" t="str">
        <v xml:space="preserve">0 | </v>
      </c>
      <c r="CU404" t="str">
        <v xml:space="preserve">0 | </v>
      </c>
      <c r="CV404" t="str">
        <v xml:space="preserve">0 | </v>
      </c>
      <c r="CW404" t="str">
        <v xml:space="preserve">0 | </v>
      </c>
      <c r="CX404" t="str">
        <v xml:space="preserve">0 | </v>
      </c>
      <c r="DQ404" cm="1">
        <f t="array" ref="DQ404:HM404">TRANSPOSE(_xlfn._xlws.SORT(_xlfn._xlws.FILTER(initialConditions[initial_conditions_level],initialConditions[experiment_ID]=A404)))</f>
        <v>0</v>
      </c>
      <c r="DR404">
        <v>0</v>
      </c>
      <c r="DS404">
        <v>0</v>
      </c>
      <c r="DT404">
        <v>0</v>
      </c>
      <c r="DU404">
        <v>0</v>
      </c>
      <c r="DV404">
        <v>0</v>
      </c>
      <c r="DW404">
        <v>0</v>
      </c>
      <c r="DX404">
        <v>0</v>
      </c>
      <c r="DY404">
        <v>0</v>
      </c>
      <c r="DZ404">
        <v>0</v>
      </c>
      <c r="EA404">
        <v>0</v>
      </c>
      <c r="EB404">
        <v>0</v>
      </c>
      <c r="EC404">
        <v>0</v>
      </c>
      <c r="ED404">
        <v>0</v>
      </c>
      <c r="EE404">
        <v>0</v>
      </c>
      <c r="EF404">
        <v>0</v>
      </c>
      <c r="EG404">
        <v>0</v>
      </c>
      <c r="EH404">
        <v>0</v>
      </c>
      <c r="EI404">
        <v>0</v>
      </c>
      <c r="EJ404">
        <v>0</v>
      </c>
      <c r="EK404">
        <v>0</v>
      </c>
      <c r="EL404">
        <v>0</v>
      </c>
      <c r="EM404">
        <v>0</v>
      </c>
      <c r="EN404">
        <v>0</v>
      </c>
      <c r="EO404">
        <v>0</v>
      </c>
      <c r="EP404">
        <v>0</v>
      </c>
      <c r="EQ404">
        <v>0</v>
      </c>
      <c r="ER404">
        <v>0</v>
      </c>
      <c r="ES404">
        <v>0</v>
      </c>
      <c r="ET404">
        <v>0</v>
      </c>
      <c r="EU404">
        <v>0</v>
      </c>
      <c r="EV404">
        <v>0</v>
      </c>
      <c r="EW404">
        <v>0</v>
      </c>
      <c r="EX404">
        <v>0</v>
      </c>
      <c r="EY404">
        <v>0</v>
      </c>
      <c r="EZ404">
        <v>0</v>
      </c>
      <c r="FA404">
        <v>0</v>
      </c>
      <c r="FB404">
        <v>0</v>
      </c>
      <c r="FC404">
        <v>0</v>
      </c>
      <c r="FD404">
        <v>0</v>
      </c>
      <c r="FE404">
        <v>0</v>
      </c>
      <c r="FF404">
        <v>0</v>
      </c>
      <c r="FG404">
        <v>0</v>
      </c>
      <c r="FH404">
        <v>0</v>
      </c>
      <c r="FI404">
        <v>0</v>
      </c>
      <c r="FJ404">
        <v>0</v>
      </c>
      <c r="FK404">
        <v>0</v>
      </c>
      <c r="FL404">
        <v>0</v>
      </c>
      <c r="FM404">
        <v>0</v>
      </c>
      <c r="FN404">
        <v>0</v>
      </c>
      <c r="FO404">
        <v>0</v>
      </c>
      <c r="FP404">
        <v>0</v>
      </c>
      <c r="FQ404">
        <v>0</v>
      </c>
      <c r="FR404">
        <v>0</v>
      </c>
      <c r="FS404">
        <v>0</v>
      </c>
      <c r="FT404">
        <v>0</v>
      </c>
      <c r="FU404">
        <v>0</v>
      </c>
      <c r="FV404">
        <v>0</v>
      </c>
      <c r="FW404">
        <v>0</v>
      </c>
      <c r="FX404">
        <v>0</v>
      </c>
      <c r="FY404">
        <v>0</v>
      </c>
      <c r="FZ404">
        <v>0</v>
      </c>
      <c r="GA404">
        <v>0</v>
      </c>
      <c r="GB404">
        <v>0</v>
      </c>
      <c r="GC404">
        <v>0</v>
      </c>
      <c r="GD404">
        <v>0</v>
      </c>
      <c r="GE404">
        <v>0</v>
      </c>
      <c r="GF404">
        <v>0</v>
      </c>
      <c r="GG404">
        <v>0</v>
      </c>
      <c r="GH404">
        <v>0</v>
      </c>
      <c r="GI404">
        <v>0</v>
      </c>
      <c r="GJ404">
        <v>0</v>
      </c>
      <c r="GK404">
        <v>0</v>
      </c>
      <c r="GL404">
        <v>0</v>
      </c>
      <c r="GM404">
        <v>0</v>
      </c>
      <c r="GN404">
        <v>0</v>
      </c>
      <c r="GO404">
        <v>0</v>
      </c>
      <c r="GP404">
        <v>0</v>
      </c>
      <c r="GQ404">
        <v>0</v>
      </c>
      <c r="GR404">
        <v>0</v>
      </c>
      <c r="GS404">
        <v>0</v>
      </c>
      <c r="GT404">
        <v>0</v>
      </c>
      <c r="GU404">
        <v>0</v>
      </c>
      <c r="GV404">
        <v>0</v>
      </c>
      <c r="GW404">
        <v>0</v>
      </c>
      <c r="GX404">
        <v>0</v>
      </c>
      <c r="GY404">
        <v>0</v>
      </c>
      <c r="GZ404">
        <v>0</v>
      </c>
      <c r="HA404">
        <v>0</v>
      </c>
      <c r="HB404">
        <v>0</v>
      </c>
      <c r="HC404">
        <v>0</v>
      </c>
      <c r="HD404">
        <v>0</v>
      </c>
      <c r="HE404">
        <v>0</v>
      </c>
      <c r="HF404">
        <v>0</v>
      </c>
      <c r="HG404">
        <v>0</v>
      </c>
      <c r="HH404">
        <v>0</v>
      </c>
      <c r="HI404">
        <v>0</v>
      </c>
      <c r="HJ404">
        <v>0</v>
      </c>
      <c r="HK404">
        <v>0</v>
      </c>
      <c r="HL404">
        <v>0</v>
      </c>
      <c r="HM404" t="str">
        <v/>
      </c>
    </row>
    <row r="405" spans="2:221" x14ac:dyDescent="0.35">
      <c r="B405" t="str" cm="1">
        <f t="array" ref="B405:CX405">TRANSPOSE(_xlfn._xlws.SORT(_xlfn._xlws.FILTER(initialConditions[initial_conditions_level]&amp;" | "&amp;initialConditions[initial_conditions_name],initialConditions[experiment_ID]=A405)))</f>
        <v xml:space="preserve"> | </v>
      </c>
      <c r="C405" t="str">
        <v xml:space="preserve">0 | </v>
      </c>
      <c r="D405" t="str">
        <v xml:space="preserve">0 | </v>
      </c>
      <c r="E405" t="str">
        <v xml:space="preserve">0 | </v>
      </c>
      <c r="F405" t="str">
        <v xml:space="preserve">0 | </v>
      </c>
      <c r="G405" t="str">
        <v xml:space="preserve">0 | </v>
      </c>
      <c r="H405" t="str">
        <v xml:space="preserve">0 | </v>
      </c>
      <c r="I405" t="str">
        <v xml:space="preserve">0 | </v>
      </c>
      <c r="J405" t="str">
        <v xml:space="preserve">0 | </v>
      </c>
      <c r="K405" t="str">
        <v xml:space="preserve">0 | </v>
      </c>
      <c r="L405" t="str">
        <v xml:space="preserve">0 | </v>
      </c>
      <c r="M405" t="str">
        <v xml:space="preserve">0 | </v>
      </c>
      <c r="N405" t="str">
        <v xml:space="preserve">0 | </v>
      </c>
      <c r="O405" t="str">
        <v xml:space="preserve">0 | </v>
      </c>
      <c r="P405" t="str">
        <v xml:space="preserve">0 | </v>
      </c>
      <c r="Q405" t="str">
        <v xml:space="preserve">0 | </v>
      </c>
      <c r="R405" t="str">
        <v xml:space="preserve">0 | </v>
      </c>
      <c r="S405" t="str">
        <v xml:space="preserve">0 | </v>
      </c>
      <c r="T405" t="str">
        <v xml:space="preserve">0 | </v>
      </c>
      <c r="U405" t="str">
        <v xml:space="preserve">0 | </v>
      </c>
      <c r="V405" t="str">
        <v xml:space="preserve">0 | </v>
      </c>
      <c r="W405" t="str">
        <v xml:space="preserve">0 | </v>
      </c>
      <c r="X405" t="str">
        <v xml:space="preserve">0 | </v>
      </c>
      <c r="Y405" t="str">
        <v xml:space="preserve">0 | </v>
      </c>
      <c r="Z405" t="str">
        <v xml:space="preserve">0 | </v>
      </c>
      <c r="AA405" t="str">
        <v xml:space="preserve">0 | </v>
      </c>
      <c r="AB405" t="str">
        <v xml:space="preserve">0 | </v>
      </c>
      <c r="AC405" t="str">
        <v xml:space="preserve">0 | </v>
      </c>
      <c r="AD405" t="str">
        <v xml:space="preserve">0 | </v>
      </c>
      <c r="AE405" t="str">
        <v xml:space="preserve">0 | </v>
      </c>
      <c r="AF405" t="str">
        <v xml:space="preserve">0 | </v>
      </c>
      <c r="AG405" t="str">
        <v xml:space="preserve">0 | </v>
      </c>
      <c r="AH405" t="str">
        <v xml:space="preserve">0 | </v>
      </c>
      <c r="AI405" t="str">
        <v xml:space="preserve">0 | </v>
      </c>
      <c r="AJ405" t="str">
        <v xml:space="preserve">0 | </v>
      </c>
      <c r="AK405" t="str">
        <v xml:space="preserve">0 | </v>
      </c>
      <c r="AL405" t="str">
        <v xml:space="preserve">0 | </v>
      </c>
      <c r="AM405" t="str">
        <v xml:space="preserve">0 | </v>
      </c>
      <c r="AN405" t="str">
        <v xml:space="preserve">0 | </v>
      </c>
      <c r="AO405" t="str">
        <v xml:space="preserve">0 | </v>
      </c>
      <c r="AP405" t="str">
        <v xml:space="preserve">0 | </v>
      </c>
      <c r="AQ405" t="str">
        <v xml:space="preserve">0 | </v>
      </c>
      <c r="AR405" t="str">
        <v xml:space="preserve">0 | </v>
      </c>
      <c r="AS405" t="str">
        <v xml:space="preserve">0 | </v>
      </c>
      <c r="AT405" t="str">
        <v xml:space="preserve">0 | </v>
      </c>
      <c r="AU405" t="str">
        <v xml:space="preserve">0 | </v>
      </c>
      <c r="AV405" t="str">
        <v xml:space="preserve">0 | </v>
      </c>
      <c r="AW405" t="str">
        <v xml:space="preserve">0 | </v>
      </c>
      <c r="AX405" t="str">
        <v xml:space="preserve">0 | </v>
      </c>
      <c r="AY405" t="str">
        <v xml:space="preserve">0 | </v>
      </c>
      <c r="AZ405" t="str">
        <v xml:space="preserve">0 | </v>
      </c>
      <c r="BA405" t="str">
        <v xml:space="preserve">0 | </v>
      </c>
      <c r="BB405" t="str">
        <v xml:space="preserve">0 | </v>
      </c>
      <c r="BC405" t="str">
        <v xml:space="preserve">0 | </v>
      </c>
      <c r="BD405" t="str">
        <v xml:space="preserve">0 | </v>
      </c>
      <c r="BE405" t="str">
        <v xml:space="preserve">0 | </v>
      </c>
      <c r="BF405" t="str">
        <v xml:space="preserve">0 | </v>
      </c>
      <c r="BG405" t="str">
        <v xml:space="preserve">0 | </v>
      </c>
      <c r="BH405" t="str">
        <v xml:space="preserve">0 | </v>
      </c>
      <c r="BI405" t="str">
        <v xml:space="preserve">0 | </v>
      </c>
      <c r="BJ405" t="str">
        <v xml:space="preserve">0 | </v>
      </c>
      <c r="BK405" t="str">
        <v xml:space="preserve">0 | </v>
      </c>
      <c r="BL405" t="str">
        <v xml:space="preserve">0 | </v>
      </c>
      <c r="BM405" t="str">
        <v xml:space="preserve">0 | </v>
      </c>
      <c r="BN405" t="str">
        <v xml:space="preserve">0 | </v>
      </c>
      <c r="BO405" t="str">
        <v xml:space="preserve">0 | </v>
      </c>
      <c r="BP405" t="str">
        <v xml:space="preserve">0 | </v>
      </c>
      <c r="BQ405" t="str">
        <v xml:space="preserve">0 | </v>
      </c>
      <c r="BR405" t="str">
        <v xml:space="preserve">0 | </v>
      </c>
      <c r="BS405" t="str">
        <v xml:space="preserve">0 | </v>
      </c>
      <c r="BT405" t="str">
        <v xml:space="preserve">0 | </v>
      </c>
      <c r="BU405" t="str">
        <v xml:space="preserve">0 | </v>
      </c>
      <c r="BV405" t="str">
        <v xml:space="preserve">0 | </v>
      </c>
      <c r="BW405" t="str">
        <v xml:space="preserve">0 | </v>
      </c>
      <c r="BX405" t="str">
        <v xml:space="preserve">0 | </v>
      </c>
      <c r="BY405" t="str">
        <v xml:space="preserve">0 | </v>
      </c>
      <c r="BZ405" t="str">
        <v xml:space="preserve">0 | </v>
      </c>
      <c r="CA405" t="str">
        <v xml:space="preserve">0 | </v>
      </c>
      <c r="CB405" t="str">
        <v xml:space="preserve">0 | </v>
      </c>
      <c r="CC405" t="str">
        <v xml:space="preserve">0 | </v>
      </c>
      <c r="CD405" t="str">
        <v xml:space="preserve">0 | </v>
      </c>
      <c r="CE405" t="str">
        <v xml:space="preserve">0 | </v>
      </c>
      <c r="CF405" t="str">
        <v xml:space="preserve">0 | </v>
      </c>
      <c r="CG405" t="str">
        <v xml:space="preserve">0 | </v>
      </c>
      <c r="CH405" t="str">
        <v xml:space="preserve">0 | </v>
      </c>
      <c r="CI405" t="str">
        <v xml:space="preserve">0 | </v>
      </c>
      <c r="CJ405" t="str">
        <v xml:space="preserve">0 | </v>
      </c>
      <c r="CK405" t="str">
        <v xml:space="preserve">0 | </v>
      </c>
      <c r="CL405" t="str">
        <v xml:space="preserve">0 | </v>
      </c>
      <c r="CM405" t="str">
        <v xml:space="preserve">0 | </v>
      </c>
      <c r="CN405" t="str">
        <v xml:space="preserve">0 | </v>
      </c>
      <c r="CO405" t="str">
        <v xml:space="preserve">0 | </v>
      </c>
      <c r="CP405" t="str">
        <v xml:space="preserve">0 | </v>
      </c>
      <c r="CQ405" t="str">
        <v xml:space="preserve">0 | </v>
      </c>
      <c r="CR405" t="str">
        <v xml:space="preserve">0 | </v>
      </c>
      <c r="CS405" t="str">
        <v xml:space="preserve">0 | </v>
      </c>
      <c r="CT405" t="str">
        <v xml:space="preserve">0 | </v>
      </c>
      <c r="CU405" t="str">
        <v xml:space="preserve">0 | </v>
      </c>
      <c r="CV405" t="str">
        <v xml:space="preserve">0 | </v>
      </c>
      <c r="CW405" t="str">
        <v xml:space="preserve">0 | </v>
      </c>
      <c r="CX405" t="str">
        <v xml:space="preserve">0 | </v>
      </c>
      <c r="DQ405" cm="1">
        <f t="array" ref="DQ405:HM405">TRANSPOSE(_xlfn._xlws.SORT(_xlfn._xlws.FILTER(initialConditions[initial_conditions_level],initialConditions[experiment_ID]=A405)))</f>
        <v>0</v>
      </c>
      <c r="DR405">
        <v>0</v>
      </c>
      <c r="DS405">
        <v>0</v>
      </c>
      <c r="DT405">
        <v>0</v>
      </c>
      <c r="DU405">
        <v>0</v>
      </c>
      <c r="DV405">
        <v>0</v>
      </c>
      <c r="DW405">
        <v>0</v>
      </c>
      <c r="DX405">
        <v>0</v>
      </c>
      <c r="DY405">
        <v>0</v>
      </c>
      <c r="DZ405">
        <v>0</v>
      </c>
      <c r="EA405">
        <v>0</v>
      </c>
      <c r="EB405">
        <v>0</v>
      </c>
      <c r="EC405">
        <v>0</v>
      </c>
      <c r="ED405">
        <v>0</v>
      </c>
      <c r="EE405">
        <v>0</v>
      </c>
      <c r="EF405">
        <v>0</v>
      </c>
      <c r="EG405">
        <v>0</v>
      </c>
      <c r="EH405">
        <v>0</v>
      </c>
      <c r="EI405">
        <v>0</v>
      </c>
      <c r="EJ405">
        <v>0</v>
      </c>
      <c r="EK405">
        <v>0</v>
      </c>
      <c r="EL405">
        <v>0</v>
      </c>
      <c r="EM405">
        <v>0</v>
      </c>
      <c r="EN405">
        <v>0</v>
      </c>
      <c r="EO405">
        <v>0</v>
      </c>
      <c r="EP405">
        <v>0</v>
      </c>
      <c r="EQ405">
        <v>0</v>
      </c>
      <c r="ER405">
        <v>0</v>
      </c>
      <c r="ES405">
        <v>0</v>
      </c>
      <c r="ET405">
        <v>0</v>
      </c>
      <c r="EU405">
        <v>0</v>
      </c>
      <c r="EV405">
        <v>0</v>
      </c>
      <c r="EW405">
        <v>0</v>
      </c>
      <c r="EX405">
        <v>0</v>
      </c>
      <c r="EY405">
        <v>0</v>
      </c>
      <c r="EZ405">
        <v>0</v>
      </c>
      <c r="FA405">
        <v>0</v>
      </c>
      <c r="FB405">
        <v>0</v>
      </c>
      <c r="FC405">
        <v>0</v>
      </c>
      <c r="FD405">
        <v>0</v>
      </c>
      <c r="FE405">
        <v>0</v>
      </c>
      <c r="FF405">
        <v>0</v>
      </c>
      <c r="FG405">
        <v>0</v>
      </c>
      <c r="FH405">
        <v>0</v>
      </c>
      <c r="FI405">
        <v>0</v>
      </c>
      <c r="FJ405">
        <v>0</v>
      </c>
      <c r="FK405">
        <v>0</v>
      </c>
      <c r="FL405">
        <v>0</v>
      </c>
      <c r="FM405">
        <v>0</v>
      </c>
      <c r="FN405">
        <v>0</v>
      </c>
      <c r="FO405">
        <v>0</v>
      </c>
      <c r="FP405">
        <v>0</v>
      </c>
      <c r="FQ405">
        <v>0</v>
      </c>
      <c r="FR405">
        <v>0</v>
      </c>
      <c r="FS405">
        <v>0</v>
      </c>
      <c r="FT405">
        <v>0</v>
      </c>
      <c r="FU405">
        <v>0</v>
      </c>
      <c r="FV405">
        <v>0</v>
      </c>
      <c r="FW405">
        <v>0</v>
      </c>
      <c r="FX405">
        <v>0</v>
      </c>
      <c r="FY405">
        <v>0</v>
      </c>
      <c r="FZ405">
        <v>0</v>
      </c>
      <c r="GA405">
        <v>0</v>
      </c>
      <c r="GB405">
        <v>0</v>
      </c>
      <c r="GC405">
        <v>0</v>
      </c>
      <c r="GD405">
        <v>0</v>
      </c>
      <c r="GE405">
        <v>0</v>
      </c>
      <c r="GF405">
        <v>0</v>
      </c>
      <c r="GG405">
        <v>0</v>
      </c>
      <c r="GH405">
        <v>0</v>
      </c>
      <c r="GI405">
        <v>0</v>
      </c>
      <c r="GJ405">
        <v>0</v>
      </c>
      <c r="GK405">
        <v>0</v>
      </c>
      <c r="GL405">
        <v>0</v>
      </c>
      <c r="GM405">
        <v>0</v>
      </c>
      <c r="GN405">
        <v>0</v>
      </c>
      <c r="GO405">
        <v>0</v>
      </c>
      <c r="GP405">
        <v>0</v>
      </c>
      <c r="GQ405">
        <v>0</v>
      </c>
      <c r="GR405">
        <v>0</v>
      </c>
      <c r="GS405">
        <v>0</v>
      </c>
      <c r="GT405">
        <v>0</v>
      </c>
      <c r="GU405">
        <v>0</v>
      </c>
      <c r="GV405">
        <v>0</v>
      </c>
      <c r="GW405">
        <v>0</v>
      </c>
      <c r="GX405">
        <v>0</v>
      </c>
      <c r="GY405">
        <v>0</v>
      </c>
      <c r="GZ405">
        <v>0</v>
      </c>
      <c r="HA405">
        <v>0</v>
      </c>
      <c r="HB405">
        <v>0</v>
      </c>
      <c r="HC405">
        <v>0</v>
      </c>
      <c r="HD405">
        <v>0</v>
      </c>
      <c r="HE405">
        <v>0</v>
      </c>
      <c r="HF405">
        <v>0</v>
      </c>
      <c r="HG405">
        <v>0</v>
      </c>
      <c r="HH405">
        <v>0</v>
      </c>
      <c r="HI405">
        <v>0</v>
      </c>
      <c r="HJ405">
        <v>0</v>
      </c>
      <c r="HK405">
        <v>0</v>
      </c>
      <c r="HL405">
        <v>0</v>
      </c>
      <c r="HM405" t="str">
        <v/>
      </c>
    </row>
    <row r="406" spans="2:221" x14ac:dyDescent="0.35">
      <c r="B406" t="str" cm="1">
        <f t="array" ref="B406:CX406">TRANSPOSE(_xlfn._xlws.SORT(_xlfn._xlws.FILTER(initialConditions[initial_conditions_level]&amp;" | "&amp;initialConditions[initial_conditions_name],initialConditions[experiment_ID]=A406)))</f>
        <v xml:space="preserve"> | </v>
      </c>
      <c r="C406" t="str">
        <v xml:space="preserve">0 | </v>
      </c>
      <c r="D406" t="str">
        <v xml:space="preserve">0 | </v>
      </c>
      <c r="E406" t="str">
        <v xml:space="preserve">0 | </v>
      </c>
      <c r="F406" t="str">
        <v xml:space="preserve">0 | </v>
      </c>
      <c r="G406" t="str">
        <v xml:space="preserve">0 | </v>
      </c>
      <c r="H406" t="str">
        <v xml:space="preserve">0 | </v>
      </c>
      <c r="I406" t="str">
        <v xml:space="preserve">0 | </v>
      </c>
      <c r="J406" t="str">
        <v xml:space="preserve">0 | </v>
      </c>
      <c r="K406" t="str">
        <v xml:space="preserve">0 | </v>
      </c>
      <c r="L406" t="str">
        <v xml:space="preserve">0 | </v>
      </c>
      <c r="M406" t="str">
        <v xml:space="preserve">0 | </v>
      </c>
      <c r="N406" t="str">
        <v xml:space="preserve">0 | </v>
      </c>
      <c r="O406" t="str">
        <v xml:space="preserve">0 | </v>
      </c>
      <c r="P406" t="str">
        <v xml:space="preserve">0 | </v>
      </c>
      <c r="Q406" t="str">
        <v xml:space="preserve">0 | </v>
      </c>
      <c r="R406" t="str">
        <v xml:space="preserve">0 | </v>
      </c>
      <c r="S406" t="str">
        <v xml:space="preserve">0 | </v>
      </c>
      <c r="T406" t="str">
        <v xml:space="preserve">0 | </v>
      </c>
      <c r="U406" t="str">
        <v xml:space="preserve">0 | </v>
      </c>
      <c r="V406" t="str">
        <v xml:space="preserve">0 | </v>
      </c>
      <c r="W406" t="str">
        <v xml:space="preserve">0 | </v>
      </c>
      <c r="X406" t="str">
        <v xml:space="preserve">0 | </v>
      </c>
      <c r="Y406" t="str">
        <v xml:space="preserve">0 | </v>
      </c>
      <c r="Z406" t="str">
        <v xml:space="preserve">0 | </v>
      </c>
      <c r="AA406" t="str">
        <v xml:space="preserve">0 | </v>
      </c>
      <c r="AB406" t="str">
        <v xml:space="preserve">0 | </v>
      </c>
      <c r="AC406" t="str">
        <v xml:space="preserve">0 | </v>
      </c>
      <c r="AD406" t="str">
        <v xml:space="preserve">0 | </v>
      </c>
      <c r="AE406" t="str">
        <v xml:space="preserve">0 | </v>
      </c>
      <c r="AF406" t="str">
        <v xml:space="preserve">0 | </v>
      </c>
      <c r="AG406" t="str">
        <v xml:space="preserve">0 | </v>
      </c>
      <c r="AH406" t="str">
        <v xml:space="preserve">0 | </v>
      </c>
      <c r="AI406" t="str">
        <v xml:space="preserve">0 | </v>
      </c>
      <c r="AJ406" t="str">
        <v xml:space="preserve">0 | </v>
      </c>
      <c r="AK406" t="str">
        <v xml:space="preserve">0 | </v>
      </c>
      <c r="AL406" t="str">
        <v xml:space="preserve">0 | </v>
      </c>
      <c r="AM406" t="str">
        <v xml:space="preserve">0 | </v>
      </c>
      <c r="AN406" t="str">
        <v xml:space="preserve">0 | </v>
      </c>
      <c r="AO406" t="str">
        <v xml:space="preserve">0 | </v>
      </c>
      <c r="AP406" t="str">
        <v xml:space="preserve">0 | </v>
      </c>
      <c r="AQ406" t="str">
        <v xml:space="preserve">0 | </v>
      </c>
      <c r="AR406" t="str">
        <v xml:space="preserve">0 | </v>
      </c>
      <c r="AS406" t="str">
        <v xml:space="preserve">0 | </v>
      </c>
      <c r="AT406" t="str">
        <v xml:space="preserve">0 | </v>
      </c>
      <c r="AU406" t="str">
        <v xml:space="preserve">0 | </v>
      </c>
      <c r="AV406" t="str">
        <v xml:space="preserve">0 | </v>
      </c>
      <c r="AW406" t="str">
        <v xml:space="preserve">0 | </v>
      </c>
      <c r="AX406" t="str">
        <v xml:space="preserve">0 | </v>
      </c>
      <c r="AY406" t="str">
        <v xml:space="preserve">0 | </v>
      </c>
      <c r="AZ406" t="str">
        <v xml:space="preserve">0 | </v>
      </c>
      <c r="BA406" t="str">
        <v xml:space="preserve">0 | </v>
      </c>
      <c r="BB406" t="str">
        <v xml:space="preserve">0 | </v>
      </c>
      <c r="BC406" t="str">
        <v xml:space="preserve">0 | </v>
      </c>
      <c r="BD406" t="str">
        <v xml:space="preserve">0 | </v>
      </c>
      <c r="BE406" t="str">
        <v xml:space="preserve">0 | </v>
      </c>
      <c r="BF406" t="str">
        <v xml:space="preserve">0 | </v>
      </c>
      <c r="BG406" t="str">
        <v xml:space="preserve">0 | </v>
      </c>
      <c r="BH406" t="str">
        <v xml:space="preserve">0 | </v>
      </c>
      <c r="BI406" t="str">
        <v xml:space="preserve">0 | </v>
      </c>
      <c r="BJ406" t="str">
        <v xml:space="preserve">0 | </v>
      </c>
      <c r="BK406" t="str">
        <v xml:space="preserve">0 | </v>
      </c>
      <c r="BL406" t="str">
        <v xml:space="preserve">0 | </v>
      </c>
      <c r="BM406" t="str">
        <v xml:space="preserve">0 | </v>
      </c>
      <c r="BN406" t="str">
        <v xml:space="preserve">0 | </v>
      </c>
      <c r="BO406" t="str">
        <v xml:space="preserve">0 | </v>
      </c>
      <c r="BP406" t="str">
        <v xml:space="preserve">0 | </v>
      </c>
      <c r="BQ406" t="str">
        <v xml:space="preserve">0 | </v>
      </c>
      <c r="BR406" t="str">
        <v xml:space="preserve">0 | </v>
      </c>
      <c r="BS406" t="str">
        <v xml:space="preserve">0 | </v>
      </c>
      <c r="BT406" t="str">
        <v xml:space="preserve">0 | </v>
      </c>
      <c r="BU406" t="str">
        <v xml:space="preserve">0 | </v>
      </c>
      <c r="BV406" t="str">
        <v xml:space="preserve">0 | </v>
      </c>
      <c r="BW406" t="str">
        <v xml:space="preserve">0 | </v>
      </c>
      <c r="BX406" t="str">
        <v xml:space="preserve">0 | </v>
      </c>
      <c r="BY406" t="str">
        <v xml:space="preserve">0 | </v>
      </c>
      <c r="BZ406" t="str">
        <v xml:space="preserve">0 | </v>
      </c>
      <c r="CA406" t="str">
        <v xml:space="preserve">0 | </v>
      </c>
      <c r="CB406" t="str">
        <v xml:space="preserve">0 | </v>
      </c>
      <c r="CC406" t="str">
        <v xml:space="preserve">0 | </v>
      </c>
      <c r="CD406" t="str">
        <v xml:space="preserve">0 | </v>
      </c>
      <c r="CE406" t="str">
        <v xml:space="preserve">0 | </v>
      </c>
      <c r="CF406" t="str">
        <v xml:space="preserve">0 | </v>
      </c>
      <c r="CG406" t="str">
        <v xml:space="preserve">0 | </v>
      </c>
      <c r="CH406" t="str">
        <v xml:space="preserve">0 | </v>
      </c>
      <c r="CI406" t="str">
        <v xml:space="preserve">0 | </v>
      </c>
      <c r="CJ406" t="str">
        <v xml:space="preserve">0 | </v>
      </c>
      <c r="CK406" t="str">
        <v xml:space="preserve">0 | </v>
      </c>
      <c r="CL406" t="str">
        <v xml:space="preserve">0 | </v>
      </c>
      <c r="CM406" t="str">
        <v xml:space="preserve">0 | </v>
      </c>
      <c r="CN406" t="str">
        <v xml:space="preserve">0 | </v>
      </c>
      <c r="CO406" t="str">
        <v xml:space="preserve">0 | </v>
      </c>
      <c r="CP406" t="str">
        <v xml:space="preserve">0 | </v>
      </c>
      <c r="CQ406" t="str">
        <v xml:space="preserve">0 | </v>
      </c>
      <c r="CR406" t="str">
        <v xml:space="preserve">0 | </v>
      </c>
      <c r="CS406" t="str">
        <v xml:space="preserve">0 | </v>
      </c>
      <c r="CT406" t="str">
        <v xml:space="preserve">0 | </v>
      </c>
      <c r="CU406" t="str">
        <v xml:space="preserve">0 | </v>
      </c>
      <c r="CV406" t="str">
        <v xml:space="preserve">0 | </v>
      </c>
      <c r="CW406" t="str">
        <v xml:space="preserve">0 | </v>
      </c>
      <c r="CX406" t="str">
        <v xml:space="preserve">0 | </v>
      </c>
      <c r="DQ406" cm="1">
        <f t="array" ref="DQ406:HM406">TRANSPOSE(_xlfn._xlws.SORT(_xlfn._xlws.FILTER(initialConditions[initial_conditions_level],initialConditions[experiment_ID]=A406)))</f>
        <v>0</v>
      </c>
      <c r="DR406">
        <v>0</v>
      </c>
      <c r="DS406">
        <v>0</v>
      </c>
      <c r="DT406">
        <v>0</v>
      </c>
      <c r="DU406">
        <v>0</v>
      </c>
      <c r="DV406">
        <v>0</v>
      </c>
      <c r="DW406">
        <v>0</v>
      </c>
      <c r="DX406">
        <v>0</v>
      </c>
      <c r="DY406">
        <v>0</v>
      </c>
      <c r="DZ406">
        <v>0</v>
      </c>
      <c r="EA406">
        <v>0</v>
      </c>
      <c r="EB406">
        <v>0</v>
      </c>
      <c r="EC406">
        <v>0</v>
      </c>
      <c r="ED406">
        <v>0</v>
      </c>
      <c r="EE406">
        <v>0</v>
      </c>
      <c r="EF406">
        <v>0</v>
      </c>
      <c r="EG406">
        <v>0</v>
      </c>
      <c r="EH406">
        <v>0</v>
      </c>
      <c r="EI406">
        <v>0</v>
      </c>
      <c r="EJ406">
        <v>0</v>
      </c>
      <c r="EK406">
        <v>0</v>
      </c>
      <c r="EL406">
        <v>0</v>
      </c>
      <c r="EM406">
        <v>0</v>
      </c>
      <c r="EN406">
        <v>0</v>
      </c>
      <c r="EO406">
        <v>0</v>
      </c>
      <c r="EP406">
        <v>0</v>
      </c>
      <c r="EQ406">
        <v>0</v>
      </c>
      <c r="ER406">
        <v>0</v>
      </c>
      <c r="ES406">
        <v>0</v>
      </c>
      <c r="ET406">
        <v>0</v>
      </c>
      <c r="EU406">
        <v>0</v>
      </c>
      <c r="EV406">
        <v>0</v>
      </c>
      <c r="EW406">
        <v>0</v>
      </c>
      <c r="EX406">
        <v>0</v>
      </c>
      <c r="EY406">
        <v>0</v>
      </c>
      <c r="EZ406">
        <v>0</v>
      </c>
      <c r="FA406">
        <v>0</v>
      </c>
      <c r="FB406">
        <v>0</v>
      </c>
      <c r="FC406">
        <v>0</v>
      </c>
      <c r="FD406">
        <v>0</v>
      </c>
      <c r="FE406">
        <v>0</v>
      </c>
      <c r="FF406">
        <v>0</v>
      </c>
      <c r="FG406">
        <v>0</v>
      </c>
      <c r="FH406">
        <v>0</v>
      </c>
      <c r="FI406">
        <v>0</v>
      </c>
      <c r="FJ406">
        <v>0</v>
      </c>
      <c r="FK406">
        <v>0</v>
      </c>
      <c r="FL406">
        <v>0</v>
      </c>
      <c r="FM406">
        <v>0</v>
      </c>
      <c r="FN406">
        <v>0</v>
      </c>
      <c r="FO406">
        <v>0</v>
      </c>
      <c r="FP406">
        <v>0</v>
      </c>
      <c r="FQ406">
        <v>0</v>
      </c>
      <c r="FR406">
        <v>0</v>
      </c>
      <c r="FS406">
        <v>0</v>
      </c>
      <c r="FT406">
        <v>0</v>
      </c>
      <c r="FU406">
        <v>0</v>
      </c>
      <c r="FV406">
        <v>0</v>
      </c>
      <c r="FW406">
        <v>0</v>
      </c>
      <c r="FX406">
        <v>0</v>
      </c>
      <c r="FY406">
        <v>0</v>
      </c>
      <c r="FZ406">
        <v>0</v>
      </c>
      <c r="GA406">
        <v>0</v>
      </c>
      <c r="GB406">
        <v>0</v>
      </c>
      <c r="GC406">
        <v>0</v>
      </c>
      <c r="GD406">
        <v>0</v>
      </c>
      <c r="GE406">
        <v>0</v>
      </c>
      <c r="GF406">
        <v>0</v>
      </c>
      <c r="GG406">
        <v>0</v>
      </c>
      <c r="GH406">
        <v>0</v>
      </c>
      <c r="GI406">
        <v>0</v>
      </c>
      <c r="GJ406">
        <v>0</v>
      </c>
      <c r="GK406">
        <v>0</v>
      </c>
      <c r="GL406">
        <v>0</v>
      </c>
      <c r="GM406">
        <v>0</v>
      </c>
      <c r="GN406">
        <v>0</v>
      </c>
      <c r="GO406">
        <v>0</v>
      </c>
      <c r="GP406">
        <v>0</v>
      </c>
      <c r="GQ406">
        <v>0</v>
      </c>
      <c r="GR406">
        <v>0</v>
      </c>
      <c r="GS406">
        <v>0</v>
      </c>
      <c r="GT406">
        <v>0</v>
      </c>
      <c r="GU406">
        <v>0</v>
      </c>
      <c r="GV406">
        <v>0</v>
      </c>
      <c r="GW406">
        <v>0</v>
      </c>
      <c r="GX406">
        <v>0</v>
      </c>
      <c r="GY406">
        <v>0</v>
      </c>
      <c r="GZ406">
        <v>0</v>
      </c>
      <c r="HA406">
        <v>0</v>
      </c>
      <c r="HB406">
        <v>0</v>
      </c>
      <c r="HC406">
        <v>0</v>
      </c>
      <c r="HD406">
        <v>0</v>
      </c>
      <c r="HE406">
        <v>0</v>
      </c>
      <c r="HF406">
        <v>0</v>
      </c>
      <c r="HG406">
        <v>0</v>
      </c>
      <c r="HH406">
        <v>0</v>
      </c>
      <c r="HI406">
        <v>0</v>
      </c>
      <c r="HJ406">
        <v>0</v>
      </c>
      <c r="HK406">
        <v>0</v>
      </c>
      <c r="HL406">
        <v>0</v>
      </c>
      <c r="HM406" t="str">
        <v/>
      </c>
    </row>
    <row r="407" spans="2:221" x14ac:dyDescent="0.35">
      <c r="B407" t="str" cm="1">
        <f t="array" ref="B407:CX407">TRANSPOSE(_xlfn._xlws.SORT(_xlfn._xlws.FILTER(initialConditions[initial_conditions_level]&amp;" | "&amp;initialConditions[initial_conditions_name],initialConditions[experiment_ID]=A407)))</f>
        <v xml:space="preserve"> | </v>
      </c>
      <c r="C407" t="str">
        <v xml:space="preserve">0 | </v>
      </c>
      <c r="D407" t="str">
        <v xml:space="preserve">0 | </v>
      </c>
      <c r="E407" t="str">
        <v xml:space="preserve">0 | </v>
      </c>
      <c r="F407" t="str">
        <v xml:space="preserve">0 | </v>
      </c>
      <c r="G407" t="str">
        <v xml:space="preserve">0 | </v>
      </c>
      <c r="H407" t="str">
        <v xml:space="preserve">0 | </v>
      </c>
      <c r="I407" t="str">
        <v xml:space="preserve">0 | </v>
      </c>
      <c r="J407" t="str">
        <v xml:space="preserve">0 | </v>
      </c>
      <c r="K407" t="str">
        <v xml:space="preserve">0 | </v>
      </c>
      <c r="L407" t="str">
        <v xml:space="preserve">0 | </v>
      </c>
      <c r="M407" t="str">
        <v xml:space="preserve">0 | </v>
      </c>
      <c r="N407" t="str">
        <v xml:space="preserve">0 | </v>
      </c>
      <c r="O407" t="str">
        <v xml:space="preserve">0 | </v>
      </c>
      <c r="P407" t="str">
        <v xml:space="preserve">0 | </v>
      </c>
      <c r="Q407" t="str">
        <v xml:space="preserve">0 | </v>
      </c>
      <c r="R407" t="str">
        <v xml:space="preserve">0 | </v>
      </c>
      <c r="S407" t="str">
        <v xml:space="preserve">0 | </v>
      </c>
      <c r="T407" t="str">
        <v xml:space="preserve">0 | </v>
      </c>
      <c r="U407" t="str">
        <v xml:space="preserve">0 | </v>
      </c>
      <c r="V407" t="str">
        <v xml:space="preserve">0 | </v>
      </c>
      <c r="W407" t="str">
        <v xml:space="preserve">0 | </v>
      </c>
      <c r="X407" t="str">
        <v xml:space="preserve">0 | </v>
      </c>
      <c r="Y407" t="str">
        <v xml:space="preserve">0 | </v>
      </c>
      <c r="Z407" t="str">
        <v xml:space="preserve">0 | </v>
      </c>
      <c r="AA407" t="str">
        <v xml:space="preserve">0 | </v>
      </c>
      <c r="AB407" t="str">
        <v xml:space="preserve">0 | </v>
      </c>
      <c r="AC407" t="str">
        <v xml:space="preserve">0 | </v>
      </c>
      <c r="AD407" t="str">
        <v xml:space="preserve">0 | </v>
      </c>
      <c r="AE407" t="str">
        <v xml:space="preserve">0 | </v>
      </c>
      <c r="AF407" t="str">
        <v xml:space="preserve">0 | </v>
      </c>
      <c r="AG407" t="str">
        <v xml:space="preserve">0 | </v>
      </c>
      <c r="AH407" t="str">
        <v xml:space="preserve">0 | </v>
      </c>
      <c r="AI407" t="str">
        <v xml:space="preserve">0 | </v>
      </c>
      <c r="AJ407" t="str">
        <v xml:space="preserve">0 | </v>
      </c>
      <c r="AK407" t="str">
        <v xml:space="preserve">0 | </v>
      </c>
      <c r="AL407" t="str">
        <v xml:space="preserve">0 | </v>
      </c>
      <c r="AM407" t="str">
        <v xml:space="preserve">0 | </v>
      </c>
      <c r="AN407" t="str">
        <v xml:space="preserve">0 | </v>
      </c>
      <c r="AO407" t="str">
        <v xml:space="preserve">0 | </v>
      </c>
      <c r="AP407" t="str">
        <v xml:space="preserve">0 | </v>
      </c>
      <c r="AQ407" t="str">
        <v xml:space="preserve">0 | </v>
      </c>
      <c r="AR407" t="str">
        <v xml:space="preserve">0 | </v>
      </c>
      <c r="AS407" t="str">
        <v xml:space="preserve">0 | </v>
      </c>
      <c r="AT407" t="str">
        <v xml:space="preserve">0 | </v>
      </c>
      <c r="AU407" t="str">
        <v xml:space="preserve">0 | </v>
      </c>
      <c r="AV407" t="str">
        <v xml:space="preserve">0 | </v>
      </c>
      <c r="AW407" t="str">
        <v xml:space="preserve">0 | </v>
      </c>
      <c r="AX407" t="str">
        <v xml:space="preserve">0 | </v>
      </c>
      <c r="AY407" t="str">
        <v xml:space="preserve">0 | </v>
      </c>
      <c r="AZ407" t="str">
        <v xml:space="preserve">0 | </v>
      </c>
      <c r="BA407" t="str">
        <v xml:space="preserve">0 | </v>
      </c>
      <c r="BB407" t="str">
        <v xml:space="preserve">0 | </v>
      </c>
      <c r="BC407" t="str">
        <v xml:space="preserve">0 | </v>
      </c>
      <c r="BD407" t="str">
        <v xml:space="preserve">0 | </v>
      </c>
      <c r="BE407" t="str">
        <v xml:space="preserve">0 | </v>
      </c>
      <c r="BF407" t="str">
        <v xml:space="preserve">0 | </v>
      </c>
      <c r="BG407" t="str">
        <v xml:space="preserve">0 | </v>
      </c>
      <c r="BH407" t="str">
        <v xml:space="preserve">0 | </v>
      </c>
      <c r="BI407" t="str">
        <v xml:space="preserve">0 | </v>
      </c>
      <c r="BJ407" t="str">
        <v xml:space="preserve">0 | </v>
      </c>
      <c r="BK407" t="str">
        <v xml:space="preserve">0 | </v>
      </c>
      <c r="BL407" t="str">
        <v xml:space="preserve">0 | </v>
      </c>
      <c r="BM407" t="str">
        <v xml:space="preserve">0 | </v>
      </c>
      <c r="BN407" t="str">
        <v xml:space="preserve">0 | </v>
      </c>
      <c r="BO407" t="str">
        <v xml:space="preserve">0 | </v>
      </c>
      <c r="BP407" t="str">
        <v xml:space="preserve">0 | </v>
      </c>
      <c r="BQ407" t="str">
        <v xml:space="preserve">0 | </v>
      </c>
      <c r="BR407" t="str">
        <v xml:space="preserve">0 | </v>
      </c>
      <c r="BS407" t="str">
        <v xml:space="preserve">0 | </v>
      </c>
      <c r="BT407" t="str">
        <v xml:space="preserve">0 | </v>
      </c>
      <c r="BU407" t="str">
        <v xml:space="preserve">0 | </v>
      </c>
      <c r="BV407" t="str">
        <v xml:space="preserve">0 | </v>
      </c>
      <c r="BW407" t="str">
        <v xml:space="preserve">0 | </v>
      </c>
      <c r="BX407" t="str">
        <v xml:space="preserve">0 | </v>
      </c>
      <c r="BY407" t="str">
        <v xml:space="preserve">0 | </v>
      </c>
      <c r="BZ407" t="str">
        <v xml:space="preserve">0 | </v>
      </c>
      <c r="CA407" t="str">
        <v xml:space="preserve">0 | </v>
      </c>
      <c r="CB407" t="str">
        <v xml:space="preserve">0 | </v>
      </c>
      <c r="CC407" t="str">
        <v xml:space="preserve">0 | </v>
      </c>
      <c r="CD407" t="str">
        <v xml:space="preserve">0 | </v>
      </c>
      <c r="CE407" t="str">
        <v xml:space="preserve">0 | </v>
      </c>
      <c r="CF407" t="str">
        <v xml:space="preserve">0 | </v>
      </c>
      <c r="CG407" t="str">
        <v xml:space="preserve">0 | </v>
      </c>
      <c r="CH407" t="str">
        <v xml:space="preserve">0 | </v>
      </c>
      <c r="CI407" t="str">
        <v xml:space="preserve">0 | </v>
      </c>
      <c r="CJ407" t="str">
        <v xml:space="preserve">0 | </v>
      </c>
      <c r="CK407" t="str">
        <v xml:space="preserve">0 | </v>
      </c>
      <c r="CL407" t="str">
        <v xml:space="preserve">0 | </v>
      </c>
      <c r="CM407" t="str">
        <v xml:space="preserve">0 | </v>
      </c>
      <c r="CN407" t="str">
        <v xml:space="preserve">0 | </v>
      </c>
      <c r="CO407" t="str">
        <v xml:space="preserve">0 | </v>
      </c>
      <c r="CP407" t="str">
        <v xml:space="preserve">0 | </v>
      </c>
      <c r="CQ407" t="str">
        <v xml:space="preserve">0 | </v>
      </c>
      <c r="CR407" t="str">
        <v xml:space="preserve">0 | </v>
      </c>
      <c r="CS407" t="str">
        <v xml:space="preserve">0 | </v>
      </c>
      <c r="CT407" t="str">
        <v xml:space="preserve">0 | </v>
      </c>
      <c r="CU407" t="str">
        <v xml:space="preserve">0 | </v>
      </c>
      <c r="CV407" t="str">
        <v xml:space="preserve">0 | </v>
      </c>
      <c r="CW407" t="str">
        <v xml:space="preserve">0 | </v>
      </c>
      <c r="CX407" t="str">
        <v xml:space="preserve">0 | </v>
      </c>
      <c r="DQ407" cm="1">
        <f t="array" ref="DQ407:HM407">TRANSPOSE(_xlfn._xlws.SORT(_xlfn._xlws.FILTER(initialConditions[initial_conditions_level],initialConditions[experiment_ID]=A407)))</f>
        <v>0</v>
      </c>
      <c r="DR407">
        <v>0</v>
      </c>
      <c r="DS407">
        <v>0</v>
      </c>
      <c r="DT407">
        <v>0</v>
      </c>
      <c r="DU407">
        <v>0</v>
      </c>
      <c r="DV407">
        <v>0</v>
      </c>
      <c r="DW407">
        <v>0</v>
      </c>
      <c r="DX407">
        <v>0</v>
      </c>
      <c r="DY407">
        <v>0</v>
      </c>
      <c r="DZ407">
        <v>0</v>
      </c>
      <c r="EA407">
        <v>0</v>
      </c>
      <c r="EB407">
        <v>0</v>
      </c>
      <c r="EC407">
        <v>0</v>
      </c>
      <c r="ED407">
        <v>0</v>
      </c>
      <c r="EE407">
        <v>0</v>
      </c>
      <c r="EF407">
        <v>0</v>
      </c>
      <c r="EG407">
        <v>0</v>
      </c>
      <c r="EH407">
        <v>0</v>
      </c>
      <c r="EI407">
        <v>0</v>
      </c>
      <c r="EJ407">
        <v>0</v>
      </c>
      <c r="EK407">
        <v>0</v>
      </c>
      <c r="EL407">
        <v>0</v>
      </c>
      <c r="EM407">
        <v>0</v>
      </c>
      <c r="EN407">
        <v>0</v>
      </c>
      <c r="EO407">
        <v>0</v>
      </c>
      <c r="EP407">
        <v>0</v>
      </c>
      <c r="EQ407">
        <v>0</v>
      </c>
      <c r="ER407">
        <v>0</v>
      </c>
      <c r="ES407">
        <v>0</v>
      </c>
      <c r="ET407">
        <v>0</v>
      </c>
      <c r="EU407">
        <v>0</v>
      </c>
      <c r="EV407">
        <v>0</v>
      </c>
      <c r="EW407">
        <v>0</v>
      </c>
      <c r="EX407">
        <v>0</v>
      </c>
      <c r="EY407">
        <v>0</v>
      </c>
      <c r="EZ407">
        <v>0</v>
      </c>
      <c r="FA407">
        <v>0</v>
      </c>
      <c r="FB407">
        <v>0</v>
      </c>
      <c r="FC407">
        <v>0</v>
      </c>
      <c r="FD407">
        <v>0</v>
      </c>
      <c r="FE407">
        <v>0</v>
      </c>
      <c r="FF407">
        <v>0</v>
      </c>
      <c r="FG407">
        <v>0</v>
      </c>
      <c r="FH407">
        <v>0</v>
      </c>
      <c r="FI407">
        <v>0</v>
      </c>
      <c r="FJ407">
        <v>0</v>
      </c>
      <c r="FK407">
        <v>0</v>
      </c>
      <c r="FL407">
        <v>0</v>
      </c>
      <c r="FM407">
        <v>0</v>
      </c>
      <c r="FN407">
        <v>0</v>
      </c>
      <c r="FO407">
        <v>0</v>
      </c>
      <c r="FP407">
        <v>0</v>
      </c>
      <c r="FQ407">
        <v>0</v>
      </c>
      <c r="FR407">
        <v>0</v>
      </c>
      <c r="FS407">
        <v>0</v>
      </c>
      <c r="FT407">
        <v>0</v>
      </c>
      <c r="FU407">
        <v>0</v>
      </c>
      <c r="FV407">
        <v>0</v>
      </c>
      <c r="FW407">
        <v>0</v>
      </c>
      <c r="FX407">
        <v>0</v>
      </c>
      <c r="FY407">
        <v>0</v>
      </c>
      <c r="FZ407">
        <v>0</v>
      </c>
      <c r="GA407">
        <v>0</v>
      </c>
      <c r="GB407">
        <v>0</v>
      </c>
      <c r="GC407">
        <v>0</v>
      </c>
      <c r="GD407">
        <v>0</v>
      </c>
      <c r="GE407">
        <v>0</v>
      </c>
      <c r="GF407">
        <v>0</v>
      </c>
      <c r="GG407">
        <v>0</v>
      </c>
      <c r="GH407">
        <v>0</v>
      </c>
      <c r="GI407">
        <v>0</v>
      </c>
      <c r="GJ407">
        <v>0</v>
      </c>
      <c r="GK407">
        <v>0</v>
      </c>
      <c r="GL407">
        <v>0</v>
      </c>
      <c r="GM407">
        <v>0</v>
      </c>
      <c r="GN407">
        <v>0</v>
      </c>
      <c r="GO407">
        <v>0</v>
      </c>
      <c r="GP407">
        <v>0</v>
      </c>
      <c r="GQ407">
        <v>0</v>
      </c>
      <c r="GR407">
        <v>0</v>
      </c>
      <c r="GS407">
        <v>0</v>
      </c>
      <c r="GT407">
        <v>0</v>
      </c>
      <c r="GU407">
        <v>0</v>
      </c>
      <c r="GV407">
        <v>0</v>
      </c>
      <c r="GW407">
        <v>0</v>
      </c>
      <c r="GX407">
        <v>0</v>
      </c>
      <c r="GY407">
        <v>0</v>
      </c>
      <c r="GZ407">
        <v>0</v>
      </c>
      <c r="HA407">
        <v>0</v>
      </c>
      <c r="HB407">
        <v>0</v>
      </c>
      <c r="HC407">
        <v>0</v>
      </c>
      <c r="HD407">
        <v>0</v>
      </c>
      <c r="HE407">
        <v>0</v>
      </c>
      <c r="HF407">
        <v>0</v>
      </c>
      <c r="HG407">
        <v>0</v>
      </c>
      <c r="HH407">
        <v>0</v>
      </c>
      <c r="HI407">
        <v>0</v>
      </c>
      <c r="HJ407">
        <v>0</v>
      </c>
      <c r="HK407">
        <v>0</v>
      </c>
      <c r="HL407">
        <v>0</v>
      </c>
      <c r="HM407" t="str">
        <v/>
      </c>
    </row>
    <row r="408" spans="2:221" x14ac:dyDescent="0.35">
      <c r="B408" t="str" cm="1">
        <f t="array" ref="B408:CX408">TRANSPOSE(_xlfn._xlws.SORT(_xlfn._xlws.FILTER(initialConditions[initial_conditions_level]&amp;" | "&amp;initialConditions[initial_conditions_name],initialConditions[experiment_ID]=A408)))</f>
        <v xml:space="preserve"> | </v>
      </c>
      <c r="C408" t="str">
        <v xml:space="preserve">0 | </v>
      </c>
      <c r="D408" t="str">
        <v xml:space="preserve">0 | </v>
      </c>
      <c r="E408" t="str">
        <v xml:space="preserve">0 | </v>
      </c>
      <c r="F408" t="str">
        <v xml:space="preserve">0 | </v>
      </c>
      <c r="G408" t="str">
        <v xml:space="preserve">0 | </v>
      </c>
      <c r="H408" t="str">
        <v xml:space="preserve">0 | </v>
      </c>
      <c r="I408" t="str">
        <v xml:space="preserve">0 | </v>
      </c>
      <c r="J408" t="str">
        <v xml:space="preserve">0 | </v>
      </c>
      <c r="K408" t="str">
        <v xml:space="preserve">0 | </v>
      </c>
      <c r="L408" t="str">
        <v xml:space="preserve">0 | </v>
      </c>
      <c r="M408" t="str">
        <v xml:space="preserve">0 | </v>
      </c>
      <c r="N408" t="str">
        <v xml:space="preserve">0 | </v>
      </c>
      <c r="O408" t="str">
        <v xml:space="preserve">0 | </v>
      </c>
      <c r="P408" t="str">
        <v xml:space="preserve">0 | </v>
      </c>
      <c r="Q408" t="str">
        <v xml:space="preserve">0 | </v>
      </c>
      <c r="R408" t="str">
        <v xml:space="preserve">0 | </v>
      </c>
      <c r="S408" t="str">
        <v xml:space="preserve">0 | </v>
      </c>
      <c r="T408" t="str">
        <v xml:space="preserve">0 | </v>
      </c>
      <c r="U408" t="str">
        <v xml:space="preserve">0 | </v>
      </c>
      <c r="V408" t="str">
        <v xml:space="preserve">0 | </v>
      </c>
      <c r="W408" t="str">
        <v xml:space="preserve">0 | </v>
      </c>
      <c r="X408" t="str">
        <v xml:space="preserve">0 | </v>
      </c>
      <c r="Y408" t="str">
        <v xml:space="preserve">0 | </v>
      </c>
      <c r="Z408" t="str">
        <v xml:space="preserve">0 | </v>
      </c>
      <c r="AA408" t="str">
        <v xml:space="preserve">0 | </v>
      </c>
      <c r="AB408" t="str">
        <v xml:space="preserve">0 | </v>
      </c>
      <c r="AC408" t="str">
        <v xml:space="preserve">0 | </v>
      </c>
      <c r="AD408" t="str">
        <v xml:space="preserve">0 | </v>
      </c>
      <c r="AE408" t="str">
        <v xml:space="preserve">0 | </v>
      </c>
      <c r="AF408" t="str">
        <v xml:space="preserve">0 | </v>
      </c>
      <c r="AG408" t="str">
        <v xml:space="preserve">0 | </v>
      </c>
      <c r="AH408" t="str">
        <v xml:space="preserve">0 | </v>
      </c>
      <c r="AI408" t="str">
        <v xml:space="preserve">0 | </v>
      </c>
      <c r="AJ408" t="str">
        <v xml:space="preserve">0 | </v>
      </c>
      <c r="AK408" t="str">
        <v xml:space="preserve">0 | </v>
      </c>
      <c r="AL408" t="str">
        <v xml:space="preserve">0 | </v>
      </c>
      <c r="AM408" t="str">
        <v xml:space="preserve">0 | </v>
      </c>
      <c r="AN408" t="str">
        <v xml:space="preserve">0 | </v>
      </c>
      <c r="AO408" t="str">
        <v xml:space="preserve">0 | </v>
      </c>
      <c r="AP408" t="str">
        <v xml:space="preserve">0 | </v>
      </c>
      <c r="AQ408" t="str">
        <v xml:space="preserve">0 | </v>
      </c>
      <c r="AR408" t="str">
        <v xml:space="preserve">0 | </v>
      </c>
      <c r="AS408" t="str">
        <v xml:space="preserve">0 | </v>
      </c>
      <c r="AT408" t="str">
        <v xml:space="preserve">0 | </v>
      </c>
      <c r="AU408" t="str">
        <v xml:space="preserve">0 | </v>
      </c>
      <c r="AV408" t="str">
        <v xml:space="preserve">0 | </v>
      </c>
      <c r="AW408" t="str">
        <v xml:space="preserve">0 | </v>
      </c>
      <c r="AX408" t="str">
        <v xml:space="preserve">0 | </v>
      </c>
      <c r="AY408" t="str">
        <v xml:space="preserve">0 | </v>
      </c>
      <c r="AZ408" t="str">
        <v xml:space="preserve">0 | </v>
      </c>
      <c r="BA408" t="str">
        <v xml:space="preserve">0 | </v>
      </c>
      <c r="BB408" t="str">
        <v xml:space="preserve">0 | </v>
      </c>
      <c r="BC408" t="str">
        <v xml:space="preserve">0 | </v>
      </c>
      <c r="BD408" t="str">
        <v xml:space="preserve">0 | </v>
      </c>
      <c r="BE408" t="str">
        <v xml:space="preserve">0 | </v>
      </c>
      <c r="BF408" t="str">
        <v xml:space="preserve">0 | </v>
      </c>
      <c r="BG408" t="str">
        <v xml:space="preserve">0 | </v>
      </c>
      <c r="BH408" t="str">
        <v xml:space="preserve">0 | </v>
      </c>
      <c r="BI408" t="str">
        <v xml:space="preserve">0 | </v>
      </c>
      <c r="BJ408" t="str">
        <v xml:space="preserve">0 | </v>
      </c>
      <c r="BK408" t="str">
        <v xml:space="preserve">0 | </v>
      </c>
      <c r="BL408" t="str">
        <v xml:space="preserve">0 | </v>
      </c>
      <c r="BM408" t="str">
        <v xml:space="preserve">0 | </v>
      </c>
      <c r="BN408" t="str">
        <v xml:space="preserve">0 | </v>
      </c>
      <c r="BO408" t="str">
        <v xml:space="preserve">0 | </v>
      </c>
      <c r="BP408" t="str">
        <v xml:space="preserve">0 | </v>
      </c>
      <c r="BQ408" t="str">
        <v xml:space="preserve">0 | </v>
      </c>
      <c r="BR408" t="str">
        <v xml:space="preserve">0 | </v>
      </c>
      <c r="BS408" t="str">
        <v xml:space="preserve">0 | </v>
      </c>
      <c r="BT408" t="str">
        <v xml:space="preserve">0 | </v>
      </c>
      <c r="BU408" t="str">
        <v xml:space="preserve">0 | </v>
      </c>
      <c r="BV408" t="str">
        <v xml:space="preserve">0 | </v>
      </c>
      <c r="BW408" t="str">
        <v xml:space="preserve">0 | </v>
      </c>
      <c r="BX408" t="str">
        <v xml:space="preserve">0 | </v>
      </c>
      <c r="BY408" t="str">
        <v xml:space="preserve">0 | </v>
      </c>
      <c r="BZ408" t="str">
        <v xml:space="preserve">0 | </v>
      </c>
      <c r="CA408" t="str">
        <v xml:space="preserve">0 | </v>
      </c>
      <c r="CB408" t="str">
        <v xml:space="preserve">0 | </v>
      </c>
      <c r="CC408" t="str">
        <v xml:space="preserve">0 | </v>
      </c>
      <c r="CD408" t="str">
        <v xml:space="preserve">0 | </v>
      </c>
      <c r="CE408" t="str">
        <v xml:space="preserve">0 | </v>
      </c>
      <c r="CF408" t="str">
        <v xml:space="preserve">0 | </v>
      </c>
      <c r="CG408" t="str">
        <v xml:space="preserve">0 | </v>
      </c>
      <c r="CH408" t="str">
        <v xml:space="preserve">0 | </v>
      </c>
      <c r="CI408" t="str">
        <v xml:space="preserve">0 | </v>
      </c>
      <c r="CJ408" t="str">
        <v xml:space="preserve">0 | </v>
      </c>
      <c r="CK408" t="str">
        <v xml:space="preserve">0 | </v>
      </c>
      <c r="CL408" t="str">
        <v xml:space="preserve">0 | </v>
      </c>
      <c r="CM408" t="str">
        <v xml:space="preserve">0 | </v>
      </c>
      <c r="CN408" t="str">
        <v xml:space="preserve">0 | </v>
      </c>
      <c r="CO408" t="str">
        <v xml:space="preserve">0 | </v>
      </c>
      <c r="CP408" t="str">
        <v xml:space="preserve">0 | </v>
      </c>
      <c r="CQ408" t="str">
        <v xml:space="preserve">0 | </v>
      </c>
      <c r="CR408" t="str">
        <v xml:space="preserve">0 | </v>
      </c>
      <c r="CS408" t="str">
        <v xml:space="preserve">0 | </v>
      </c>
      <c r="CT408" t="str">
        <v xml:space="preserve">0 | </v>
      </c>
      <c r="CU408" t="str">
        <v xml:space="preserve">0 | </v>
      </c>
      <c r="CV408" t="str">
        <v xml:space="preserve">0 | </v>
      </c>
      <c r="CW408" t="str">
        <v xml:space="preserve">0 | </v>
      </c>
      <c r="CX408" t="str">
        <v xml:space="preserve">0 | </v>
      </c>
      <c r="DQ408" cm="1">
        <f t="array" ref="DQ408:HM408">TRANSPOSE(_xlfn._xlws.SORT(_xlfn._xlws.FILTER(initialConditions[initial_conditions_level],initialConditions[experiment_ID]=A408)))</f>
        <v>0</v>
      </c>
      <c r="DR408">
        <v>0</v>
      </c>
      <c r="DS408">
        <v>0</v>
      </c>
      <c r="DT408">
        <v>0</v>
      </c>
      <c r="DU408">
        <v>0</v>
      </c>
      <c r="DV408">
        <v>0</v>
      </c>
      <c r="DW408">
        <v>0</v>
      </c>
      <c r="DX408">
        <v>0</v>
      </c>
      <c r="DY408">
        <v>0</v>
      </c>
      <c r="DZ408">
        <v>0</v>
      </c>
      <c r="EA408">
        <v>0</v>
      </c>
      <c r="EB408">
        <v>0</v>
      </c>
      <c r="EC408">
        <v>0</v>
      </c>
      <c r="ED408">
        <v>0</v>
      </c>
      <c r="EE408">
        <v>0</v>
      </c>
      <c r="EF408">
        <v>0</v>
      </c>
      <c r="EG408">
        <v>0</v>
      </c>
      <c r="EH408">
        <v>0</v>
      </c>
      <c r="EI408">
        <v>0</v>
      </c>
      <c r="EJ408">
        <v>0</v>
      </c>
      <c r="EK408">
        <v>0</v>
      </c>
      <c r="EL408">
        <v>0</v>
      </c>
      <c r="EM408">
        <v>0</v>
      </c>
      <c r="EN408">
        <v>0</v>
      </c>
      <c r="EO408">
        <v>0</v>
      </c>
      <c r="EP408">
        <v>0</v>
      </c>
      <c r="EQ408">
        <v>0</v>
      </c>
      <c r="ER408">
        <v>0</v>
      </c>
      <c r="ES408">
        <v>0</v>
      </c>
      <c r="ET408">
        <v>0</v>
      </c>
      <c r="EU408">
        <v>0</v>
      </c>
      <c r="EV408">
        <v>0</v>
      </c>
      <c r="EW408">
        <v>0</v>
      </c>
      <c r="EX408">
        <v>0</v>
      </c>
      <c r="EY408">
        <v>0</v>
      </c>
      <c r="EZ408">
        <v>0</v>
      </c>
      <c r="FA408">
        <v>0</v>
      </c>
      <c r="FB408">
        <v>0</v>
      </c>
      <c r="FC408">
        <v>0</v>
      </c>
      <c r="FD408">
        <v>0</v>
      </c>
      <c r="FE408">
        <v>0</v>
      </c>
      <c r="FF408">
        <v>0</v>
      </c>
      <c r="FG408">
        <v>0</v>
      </c>
      <c r="FH408">
        <v>0</v>
      </c>
      <c r="FI408">
        <v>0</v>
      </c>
      <c r="FJ408">
        <v>0</v>
      </c>
      <c r="FK408">
        <v>0</v>
      </c>
      <c r="FL408">
        <v>0</v>
      </c>
      <c r="FM408">
        <v>0</v>
      </c>
      <c r="FN408">
        <v>0</v>
      </c>
      <c r="FO408">
        <v>0</v>
      </c>
      <c r="FP408">
        <v>0</v>
      </c>
      <c r="FQ408">
        <v>0</v>
      </c>
      <c r="FR408">
        <v>0</v>
      </c>
      <c r="FS408">
        <v>0</v>
      </c>
      <c r="FT408">
        <v>0</v>
      </c>
      <c r="FU408">
        <v>0</v>
      </c>
      <c r="FV408">
        <v>0</v>
      </c>
      <c r="FW408">
        <v>0</v>
      </c>
      <c r="FX408">
        <v>0</v>
      </c>
      <c r="FY408">
        <v>0</v>
      </c>
      <c r="FZ408">
        <v>0</v>
      </c>
      <c r="GA408">
        <v>0</v>
      </c>
      <c r="GB408">
        <v>0</v>
      </c>
      <c r="GC408">
        <v>0</v>
      </c>
      <c r="GD408">
        <v>0</v>
      </c>
      <c r="GE408">
        <v>0</v>
      </c>
      <c r="GF408">
        <v>0</v>
      </c>
      <c r="GG408">
        <v>0</v>
      </c>
      <c r="GH408">
        <v>0</v>
      </c>
      <c r="GI408">
        <v>0</v>
      </c>
      <c r="GJ408">
        <v>0</v>
      </c>
      <c r="GK408">
        <v>0</v>
      </c>
      <c r="GL408">
        <v>0</v>
      </c>
      <c r="GM408">
        <v>0</v>
      </c>
      <c r="GN408">
        <v>0</v>
      </c>
      <c r="GO408">
        <v>0</v>
      </c>
      <c r="GP408">
        <v>0</v>
      </c>
      <c r="GQ408">
        <v>0</v>
      </c>
      <c r="GR408">
        <v>0</v>
      </c>
      <c r="GS408">
        <v>0</v>
      </c>
      <c r="GT408">
        <v>0</v>
      </c>
      <c r="GU408">
        <v>0</v>
      </c>
      <c r="GV408">
        <v>0</v>
      </c>
      <c r="GW408">
        <v>0</v>
      </c>
      <c r="GX408">
        <v>0</v>
      </c>
      <c r="GY408">
        <v>0</v>
      </c>
      <c r="GZ408">
        <v>0</v>
      </c>
      <c r="HA408">
        <v>0</v>
      </c>
      <c r="HB408">
        <v>0</v>
      </c>
      <c r="HC408">
        <v>0</v>
      </c>
      <c r="HD408">
        <v>0</v>
      </c>
      <c r="HE408">
        <v>0</v>
      </c>
      <c r="HF408">
        <v>0</v>
      </c>
      <c r="HG408">
        <v>0</v>
      </c>
      <c r="HH408">
        <v>0</v>
      </c>
      <c r="HI408">
        <v>0</v>
      </c>
      <c r="HJ408">
        <v>0</v>
      </c>
      <c r="HK408">
        <v>0</v>
      </c>
      <c r="HL408">
        <v>0</v>
      </c>
      <c r="HM408" t="str">
        <v/>
      </c>
    </row>
    <row r="409" spans="2:221" x14ac:dyDescent="0.35">
      <c r="B409" t="str" cm="1">
        <f t="array" ref="B409:CX409">TRANSPOSE(_xlfn._xlws.SORT(_xlfn._xlws.FILTER(initialConditions[initial_conditions_level]&amp;" | "&amp;initialConditions[initial_conditions_name],initialConditions[experiment_ID]=A409)))</f>
        <v xml:space="preserve"> | </v>
      </c>
      <c r="C409" t="str">
        <v xml:space="preserve">0 | </v>
      </c>
      <c r="D409" t="str">
        <v xml:space="preserve">0 | </v>
      </c>
      <c r="E409" t="str">
        <v xml:space="preserve">0 | </v>
      </c>
      <c r="F409" t="str">
        <v xml:space="preserve">0 | </v>
      </c>
      <c r="G409" t="str">
        <v xml:space="preserve">0 | </v>
      </c>
      <c r="H409" t="str">
        <v xml:space="preserve">0 | </v>
      </c>
      <c r="I409" t="str">
        <v xml:space="preserve">0 | </v>
      </c>
      <c r="J409" t="str">
        <v xml:space="preserve">0 | </v>
      </c>
      <c r="K409" t="str">
        <v xml:space="preserve">0 | </v>
      </c>
      <c r="L409" t="str">
        <v xml:space="preserve">0 | </v>
      </c>
      <c r="M409" t="str">
        <v xml:space="preserve">0 | </v>
      </c>
      <c r="N409" t="str">
        <v xml:space="preserve">0 | </v>
      </c>
      <c r="O409" t="str">
        <v xml:space="preserve">0 | </v>
      </c>
      <c r="P409" t="str">
        <v xml:space="preserve">0 | </v>
      </c>
      <c r="Q409" t="str">
        <v xml:space="preserve">0 | </v>
      </c>
      <c r="R409" t="str">
        <v xml:space="preserve">0 | </v>
      </c>
      <c r="S409" t="str">
        <v xml:space="preserve">0 | </v>
      </c>
      <c r="T409" t="str">
        <v xml:space="preserve">0 | </v>
      </c>
      <c r="U409" t="str">
        <v xml:space="preserve">0 | </v>
      </c>
      <c r="V409" t="str">
        <v xml:space="preserve">0 | </v>
      </c>
      <c r="W409" t="str">
        <v xml:space="preserve">0 | </v>
      </c>
      <c r="X409" t="str">
        <v xml:space="preserve">0 | </v>
      </c>
      <c r="Y409" t="str">
        <v xml:space="preserve">0 | </v>
      </c>
      <c r="Z409" t="str">
        <v xml:space="preserve">0 | </v>
      </c>
      <c r="AA409" t="str">
        <v xml:space="preserve">0 | </v>
      </c>
      <c r="AB409" t="str">
        <v xml:space="preserve">0 | </v>
      </c>
      <c r="AC409" t="str">
        <v xml:space="preserve">0 | </v>
      </c>
      <c r="AD409" t="str">
        <v xml:space="preserve">0 | </v>
      </c>
      <c r="AE409" t="str">
        <v xml:space="preserve">0 | </v>
      </c>
      <c r="AF409" t="str">
        <v xml:space="preserve">0 | </v>
      </c>
      <c r="AG409" t="str">
        <v xml:space="preserve">0 | </v>
      </c>
      <c r="AH409" t="str">
        <v xml:space="preserve">0 | </v>
      </c>
      <c r="AI409" t="str">
        <v xml:space="preserve">0 | </v>
      </c>
      <c r="AJ409" t="str">
        <v xml:space="preserve">0 | </v>
      </c>
      <c r="AK409" t="str">
        <v xml:space="preserve">0 | </v>
      </c>
      <c r="AL409" t="str">
        <v xml:space="preserve">0 | </v>
      </c>
      <c r="AM409" t="str">
        <v xml:space="preserve">0 | </v>
      </c>
      <c r="AN409" t="str">
        <v xml:space="preserve">0 | </v>
      </c>
      <c r="AO409" t="str">
        <v xml:space="preserve">0 | </v>
      </c>
      <c r="AP409" t="str">
        <v xml:space="preserve">0 | </v>
      </c>
      <c r="AQ409" t="str">
        <v xml:space="preserve">0 | </v>
      </c>
      <c r="AR409" t="str">
        <v xml:space="preserve">0 | </v>
      </c>
      <c r="AS409" t="str">
        <v xml:space="preserve">0 | </v>
      </c>
      <c r="AT409" t="str">
        <v xml:space="preserve">0 | </v>
      </c>
      <c r="AU409" t="str">
        <v xml:space="preserve">0 | </v>
      </c>
      <c r="AV409" t="str">
        <v xml:space="preserve">0 | </v>
      </c>
      <c r="AW409" t="str">
        <v xml:space="preserve">0 | </v>
      </c>
      <c r="AX409" t="str">
        <v xml:space="preserve">0 | </v>
      </c>
      <c r="AY409" t="str">
        <v xml:space="preserve">0 | </v>
      </c>
      <c r="AZ409" t="str">
        <v xml:space="preserve">0 | </v>
      </c>
      <c r="BA409" t="str">
        <v xml:space="preserve">0 | </v>
      </c>
      <c r="BB409" t="str">
        <v xml:space="preserve">0 | </v>
      </c>
      <c r="BC409" t="str">
        <v xml:space="preserve">0 | </v>
      </c>
      <c r="BD409" t="str">
        <v xml:space="preserve">0 | </v>
      </c>
      <c r="BE409" t="str">
        <v xml:space="preserve">0 | </v>
      </c>
      <c r="BF409" t="str">
        <v xml:space="preserve">0 | </v>
      </c>
      <c r="BG409" t="str">
        <v xml:space="preserve">0 | </v>
      </c>
      <c r="BH409" t="str">
        <v xml:space="preserve">0 | </v>
      </c>
      <c r="BI409" t="str">
        <v xml:space="preserve">0 | </v>
      </c>
      <c r="BJ409" t="str">
        <v xml:space="preserve">0 | </v>
      </c>
      <c r="BK409" t="str">
        <v xml:space="preserve">0 | </v>
      </c>
      <c r="BL409" t="str">
        <v xml:space="preserve">0 | </v>
      </c>
      <c r="BM409" t="str">
        <v xml:space="preserve">0 | </v>
      </c>
      <c r="BN409" t="str">
        <v xml:space="preserve">0 | </v>
      </c>
      <c r="BO409" t="str">
        <v xml:space="preserve">0 | </v>
      </c>
      <c r="BP409" t="str">
        <v xml:space="preserve">0 | </v>
      </c>
      <c r="BQ409" t="str">
        <v xml:space="preserve">0 | </v>
      </c>
      <c r="BR409" t="str">
        <v xml:space="preserve">0 | </v>
      </c>
      <c r="BS409" t="str">
        <v xml:space="preserve">0 | </v>
      </c>
      <c r="BT409" t="str">
        <v xml:space="preserve">0 | </v>
      </c>
      <c r="BU409" t="str">
        <v xml:space="preserve">0 | </v>
      </c>
      <c r="BV409" t="str">
        <v xml:space="preserve">0 | </v>
      </c>
      <c r="BW409" t="str">
        <v xml:space="preserve">0 | </v>
      </c>
      <c r="BX409" t="str">
        <v xml:space="preserve">0 | </v>
      </c>
      <c r="BY409" t="str">
        <v xml:space="preserve">0 | </v>
      </c>
      <c r="BZ409" t="str">
        <v xml:space="preserve">0 | </v>
      </c>
      <c r="CA409" t="str">
        <v xml:space="preserve">0 | </v>
      </c>
      <c r="CB409" t="str">
        <v xml:space="preserve">0 | </v>
      </c>
      <c r="CC409" t="str">
        <v xml:space="preserve">0 | </v>
      </c>
      <c r="CD409" t="str">
        <v xml:space="preserve">0 | </v>
      </c>
      <c r="CE409" t="str">
        <v xml:space="preserve">0 | </v>
      </c>
      <c r="CF409" t="str">
        <v xml:space="preserve">0 | </v>
      </c>
      <c r="CG409" t="str">
        <v xml:space="preserve">0 | </v>
      </c>
      <c r="CH409" t="str">
        <v xml:space="preserve">0 | </v>
      </c>
      <c r="CI409" t="str">
        <v xml:space="preserve">0 | </v>
      </c>
      <c r="CJ409" t="str">
        <v xml:space="preserve">0 | </v>
      </c>
      <c r="CK409" t="str">
        <v xml:space="preserve">0 | </v>
      </c>
      <c r="CL409" t="str">
        <v xml:space="preserve">0 | </v>
      </c>
      <c r="CM409" t="str">
        <v xml:space="preserve">0 | </v>
      </c>
      <c r="CN409" t="str">
        <v xml:space="preserve">0 | </v>
      </c>
      <c r="CO409" t="str">
        <v xml:space="preserve">0 | </v>
      </c>
      <c r="CP409" t="str">
        <v xml:space="preserve">0 | </v>
      </c>
      <c r="CQ409" t="str">
        <v xml:space="preserve">0 | </v>
      </c>
      <c r="CR409" t="str">
        <v xml:space="preserve">0 | </v>
      </c>
      <c r="CS409" t="str">
        <v xml:space="preserve">0 | </v>
      </c>
      <c r="CT409" t="str">
        <v xml:space="preserve">0 | </v>
      </c>
      <c r="CU409" t="str">
        <v xml:space="preserve">0 | </v>
      </c>
      <c r="CV409" t="str">
        <v xml:space="preserve">0 | </v>
      </c>
      <c r="CW409" t="str">
        <v xml:space="preserve">0 | </v>
      </c>
      <c r="CX409" t="str">
        <v xml:space="preserve">0 | </v>
      </c>
      <c r="DQ409" cm="1">
        <f t="array" ref="DQ409:HM409">TRANSPOSE(_xlfn._xlws.SORT(_xlfn._xlws.FILTER(initialConditions[initial_conditions_level],initialConditions[experiment_ID]=A409)))</f>
        <v>0</v>
      </c>
      <c r="DR409">
        <v>0</v>
      </c>
      <c r="DS409">
        <v>0</v>
      </c>
      <c r="DT409">
        <v>0</v>
      </c>
      <c r="DU409">
        <v>0</v>
      </c>
      <c r="DV409">
        <v>0</v>
      </c>
      <c r="DW409">
        <v>0</v>
      </c>
      <c r="DX409">
        <v>0</v>
      </c>
      <c r="DY409">
        <v>0</v>
      </c>
      <c r="DZ409">
        <v>0</v>
      </c>
      <c r="EA409">
        <v>0</v>
      </c>
      <c r="EB409">
        <v>0</v>
      </c>
      <c r="EC409">
        <v>0</v>
      </c>
      <c r="ED409">
        <v>0</v>
      </c>
      <c r="EE409">
        <v>0</v>
      </c>
      <c r="EF409">
        <v>0</v>
      </c>
      <c r="EG409">
        <v>0</v>
      </c>
      <c r="EH409">
        <v>0</v>
      </c>
      <c r="EI409">
        <v>0</v>
      </c>
      <c r="EJ409">
        <v>0</v>
      </c>
      <c r="EK409">
        <v>0</v>
      </c>
      <c r="EL409">
        <v>0</v>
      </c>
      <c r="EM409">
        <v>0</v>
      </c>
      <c r="EN409">
        <v>0</v>
      </c>
      <c r="EO409">
        <v>0</v>
      </c>
      <c r="EP409">
        <v>0</v>
      </c>
      <c r="EQ409">
        <v>0</v>
      </c>
      <c r="ER409">
        <v>0</v>
      </c>
      <c r="ES409">
        <v>0</v>
      </c>
      <c r="ET409">
        <v>0</v>
      </c>
      <c r="EU409">
        <v>0</v>
      </c>
      <c r="EV409">
        <v>0</v>
      </c>
      <c r="EW409">
        <v>0</v>
      </c>
      <c r="EX409">
        <v>0</v>
      </c>
      <c r="EY409">
        <v>0</v>
      </c>
      <c r="EZ409">
        <v>0</v>
      </c>
      <c r="FA409">
        <v>0</v>
      </c>
      <c r="FB409">
        <v>0</v>
      </c>
      <c r="FC409">
        <v>0</v>
      </c>
      <c r="FD409">
        <v>0</v>
      </c>
      <c r="FE409">
        <v>0</v>
      </c>
      <c r="FF409">
        <v>0</v>
      </c>
      <c r="FG409">
        <v>0</v>
      </c>
      <c r="FH409">
        <v>0</v>
      </c>
      <c r="FI409">
        <v>0</v>
      </c>
      <c r="FJ409">
        <v>0</v>
      </c>
      <c r="FK409">
        <v>0</v>
      </c>
      <c r="FL409">
        <v>0</v>
      </c>
      <c r="FM409">
        <v>0</v>
      </c>
      <c r="FN409">
        <v>0</v>
      </c>
      <c r="FO409">
        <v>0</v>
      </c>
      <c r="FP409">
        <v>0</v>
      </c>
      <c r="FQ409">
        <v>0</v>
      </c>
      <c r="FR409">
        <v>0</v>
      </c>
      <c r="FS409">
        <v>0</v>
      </c>
      <c r="FT409">
        <v>0</v>
      </c>
      <c r="FU409">
        <v>0</v>
      </c>
      <c r="FV409">
        <v>0</v>
      </c>
      <c r="FW409">
        <v>0</v>
      </c>
      <c r="FX409">
        <v>0</v>
      </c>
      <c r="FY409">
        <v>0</v>
      </c>
      <c r="FZ409">
        <v>0</v>
      </c>
      <c r="GA409">
        <v>0</v>
      </c>
      <c r="GB409">
        <v>0</v>
      </c>
      <c r="GC409">
        <v>0</v>
      </c>
      <c r="GD409">
        <v>0</v>
      </c>
      <c r="GE409">
        <v>0</v>
      </c>
      <c r="GF409">
        <v>0</v>
      </c>
      <c r="GG409">
        <v>0</v>
      </c>
      <c r="GH409">
        <v>0</v>
      </c>
      <c r="GI409">
        <v>0</v>
      </c>
      <c r="GJ409">
        <v>0</v>
      </c>
      <c r="GK409">
        <v>0</v>
      </c>
      <c r="GL409">
        <v>0</v>
      </c>
      <c r="GM409">
        <v>0</v>
      </c>
      <c r="GN409">
        <v>0</v>
      </c>
      <c r="GO409">
        <v>0</v>
      </c>
      <c r="GP409">
        <v>0</v>
      </c>
      <c r="GQ409">
        <v>0</v>
      </c>
      <c r="GR409">
        <v>0</v>
      </c>
      <c r="GS409">
        <v>0</v>
      </c>
      <c r="GT409">
        <v>0</v>
      </c>
      <c r="GU409">
        <v>0</v>
      </c>
      <c r="GV409">
        <v>0</v>
      </c>
      <c r="GW409">
        <v>0</v>
      </c>
      <c r="GX409">
        <v>0</v>
      </c>
      <c r="GY409">
        <v>0</v>
      </c>
      <c r="GZ409">
        <v>0</v>
      </c>
      <c r="HA409">
        <v>0</v>
      </c>
      <c r="HB409">
        <v>0</v>
      </c>
      <c r="HC409">
        <v>0</v>
      </c>
      <c r="HD409">
        <v>0</v>
      </c>
      <c r="HE409">
        <v>0</v>
      </c>
      <c r="HF409">
        <v>0</v>
      </c>
      <c r="HG409">
        <v>0</v>
      </c>
      <c r="HH409">
        <v>0</v>
      </c>
      <c r="HI409">
        <v>0</v>
      </c>
      <c r="HJ409">
        <v>0</v>
      </c>
      <c r="HK409">
        <v>0</v>
      </c>
      <c r="HL409">
        <v>0</v>
      </c>
      <c r="HM409" t="str">
        <v/>
      </c>
    </row>
    <row r="410" spans="2:221" x14ac:dyDescent="0.35">
      <c r="B410" t="str" cm="1">
        <f t="array" ref="B410:CX410">TRANSPOSE(_xlfn._xlws.SORT(_xlfn._xlws.FILTER(initialConditions[initial_conditions_level]&amp;" | "&amp;initialConditions[initial_conditions_name],initialConditions[experiment_ID]=A410)))</f>
        <v xml:space="preserve"> | </v>
      </c>
      <c r="C410" t="str">
        <v xml:space="preserve">0 | </v>
      </c>
      <c r="D410" t="str">
        <v xml:space="preserve">0 | </v>
      </c>
      <c r="E410" t="str">
        <v xml:space="preserve">0 | </v>
      </c>
      <c r="F410" t="str">
        <v xml:space="preserve">0 | </v>
      </c>
      <c r="G410" t="str">
        <v xml:space="preserve">0 | </v>
      </c>
      <c r="H410" t="str">
        <v xml:space="preserve">0 | </v>
      </c>
      <c r="I410" t="str">
        <v xml:space="preserve">0 | </v>
      </c>
      <c r="J410" t="str">
        <v xml:space="preserve">0 | </v>
      </c>
      <c r="K410" t="str">
        <v xml:space="preserve">0 | </v>
      </c>
      <c r="L410" t="str">
        <v xml:space="preserve">0 | </v>
      </c>
      <c r="M410" t="str">
        <v xml:space="preserve">0 | </v>
      </c>
      <c r="N410" t="str">
        <v xml:space="preserve">0 | </v>
      </c>
      <c r="O410" t="str">
        <v xml:space="preserve">0 | </v>
      </c>
      <c r="P410" t="str">
        <v xml:space="preserve">0 | </v>
      </c>
      <c r="Q410" t="str">
        <v xml:space="preserve">0 | </v>
      </c>
      <c r="R410" t="str">
        <v xml:space="preserve">0 | </v>
      </c>
      <c r="S410" t="str">
        <v xml:space="preserve">0 | </v>
      </c>
      <c r="T410" t="str">
        <v xml:space="preserve">0 | </v>
      </c>
      <c r="U410" t="str">
        <v xml:space="preserve">0 | </v>
      </c>
      <c r="V410" t="str">
        <v xml:space="preserve">0 | </v>
      </c>
      <c r="W410" t="str">
        <v xml:space="preserve">0 | </v>
      </c>
      <c r="X410" t="str">
        <v xml:space="preserve">0 | </v>
      </c>
      <c r="Y410" t="str">
        <v xml:space="preserve">0 | </v>
      </c>
      <c r="Z410" t="str">
        <v xml:space="preserve">0 | </v>
      </c>
      <c r="AA410" t="str">
        <v xml:space="preserve">0 | </v>
      </c>
      <c r="AB410" t="str">
        <v xml:space="preserve">0 | </v>
      </c>
      <c r="AC410" t="str">
        <v xml:space="preserve">0 | </v>
      </c>
      <c r="AD410" t="str">
        <v xml:space="preserve">0 | </v>
      </c>
      <c r="AE410" t="str">
        <v xml:space="preserve">0 | </v>
      </c>
      <c r="AF410" t="str">
        <v xml:space="preserve">0 | </v>
      </c>
      <c r="AG410" t="str">
        <v xml:space="preserve">0 | </v>
      </c>
      <c r="AH410" t="str">
        <v xml:space="preserve">0 | </v>
      </c>
      <c r="AI410" t="str">
        <v xml:space="preserve">0 | </v>
      </c>
      <c r="AJ410" t="str">
        <v xml:space="preserve">0 | </v>
      </c>
      <c r="AK410" t="str">
        <v xml:space="preserve">0 | </v>
      </c>
      <c r="AL410" t="str">
        <v xml:space="preserve">0 | </v>
      </c>
      <c r="AM410" t="str">
        <v xml:space="preserve">0 | </v>
      </c>
      <c r="AN410" t="str">
        <v xml:space="preserve">0 | </v>
      </c>
      <c r="AO410" t="str">
        <v xml:space="preserve">0 | </v>
      </c>
      <c r="AP410" t="str">
        <v xml:space="preserve">0 | </v>
      </c>
      <c r="AQ410" t="str">
        <v xml:space="preserve">0 | </v>
      </c>
      <c r="AR410" t="str">
        <v xml:space="preserve">0 | </v>
      </c>
      <c r="AS410" t="str">
        <v xml:space="preserve">0 | </v>
      </c>
      <c r="AT410" t="str">
        <v xml:space="preserve">0 | </v>
      </c>
      <c r="AU410" t="str">
        <v xml:space="preserve">0 | </v>
      </c>
      <c r="AV410" t="str">
        <v xml:space="preserve">0 | </v>
      </c>
      <c r="AW410" t="str">
        <v xml:space="preserve">0 | </v>
      </c>
      <c r="AX410" t="str">
        <v xml:space="preserve">0 | </v>
      </c>
      <c r="AY410" t="str">
        <v xml:space="preserve">0 | </v>
      </c>
      <c r="AZ410" t="str">
        <v xml:space="preserve">0 | </v>
      </c>
      <c r="BA410" t="str">
        <v xml:space="preserve">0 | </v>
      </c>
      <c r="BB410" t="str">
        <v xml:space="preserve">0 | </v>
      </c>
      <c r="BC410" t="str">
        <v xml:space="preserve">0 | </v>
      </c>
      <c r="BD410" t="str">
        <v xml:space="preserve">0 | </v>
      </c>
      <c r="BE410" t="str">
        <v xml:space="preserve">0 | </v>
      </c>
      <c r="BF410" t="str">
        <v xml:space="preserve">0 | </v>
      </c>
      <c r="BG410" t="str">
        <v xml:space="preserve">0 | </v>
      </c>
      <c r="BH410" t="str">
        <v xml:space="preserve">0 | </v>
      </c>
      <c r="BI410" t="str">
        <v xml:space="preserve">0 | </v>
      </c>
      <c r="BJ410" t="str">
        <v xml:space="preserve">0 | </v>
      </c>
      <c r="BK410" t="str">
        <v xml:space="preserve">0 | </v>
      </c>
      <c r="BL410" t="str">
        <v xml:space="preserve">0 | </v>
      </c>
      <c r="BM410" t="str">
        <v xml:space="preserve">0 | </v>
      </c>
      <c r="BN410" t="str">
        <v xml:space="preserve">0 | </v>
      </c>
      <c r="BO410" t="str">
        <v xml:space="preserve">0 | </v>
      </c>
      <c r="BP410" t="str">
        <v xml:space="preserve">0 | </v>
      </c>
      <c r="BQ410" t="str">
        <v xml:space="preserve">0 | </v>
      </c>
      <c r="BR410" t="str">
        <v xml:space="preserve">0 | </v>
      </c>
      <c r="BS410" t="str">
        <v xml:space="preserve">0 | </v>
      </c>
      <c r="BT410" t="str">
        <v xml:space="preserve">0 | </v>
      </c>
      <c r="BU410" t="str">
        <v xml:space="preserve">0 | </v>
      </c>
      <c r="BV410" t="str">
        <v xml:space="preserve">0 | </v>
      </c>
      <c r="BW410" t="str">
        <v xml:space="preserve">0 | </v>
      </c>
      <c r="BX410" t="str">
        <v xml:space="preserve">0 | </v>
      </c>
      <c r="BY410" t="str">
        <v xml:space="preserve">0 | </v>
      </c>
      <c r="BZ410" t="str">
        <v xml:space="preserve">0 | </v>
      </c>
      <c r="CA410" t="str">
        <v xml:space="preserve">0 | </v>
      </c>
      <c r="CB410" t="str">
        <v xml:space="preserve">0 | </v>
      </c>
      <c r="CC410" t="str">
        <v xml:space="preserve">0 | </v>
      </c>
      <c r="CD410" t="str">
        <v xml:space="preserve">0 | </v>
      </c>
      <c r="CE410" t="str">
        <v xml:space="preserve">0 | </v>
      </c>
      <c r="CF410" t="str">
        <v xml:space="preserve">0 | </v>
      </c>
      <c r="CG410" t="str">
        <v xml:space="preserve">0 | </v>
      </c>
      <c r="CH410" t="str">
        <v xml:space="preserve">0 | </v>
      </c>
      <c r="CI410" t="str">
        <v xml:space="preserve">0 | </v>
      </c>
      <c r="CJ410" t="str">
        <v xml:space="preserve">0 | </v>
      </c>
      <c r="CK410" t="str">
        <v xml:space="preserve">0 | </v>
      </c>
      <c r="CL410" t="str">
        <v xml:space="preserve">0 | </v>
      </c>
      <c r="CM410" t="str">
        <v xml:space="preserve">0 | </v>
      </c>
      <c r="CN410" t="str">
        <v xml:space="preserve">0 | </v>
      </c>
      <c r="CO410" t="str">
        <v xml:space="preserve">0 | </v>
      </c>
      <c r="CP410" t="str">
        <v xml:space="preserve">0 | </v>
      </c>
      <c r="CQ410" t="str">
        <v xml:space="preserve">0 | </v>
      </c>
      <c r="CR410" t="str">
        <v xml:space="preserve">0 | </v>
      </c>
      <c r="CS410" t="str">
        <v xml:space="preserve">0 | </v>
      </c>
      <c r="CT410" t="str">
        <v xml:space="preserve">0 | </v>
      </c>
      <c r="CU410" t="str">
        <v xml:space="preserve">0 | </v>
      </c>
      <c r="CV410" t="str">
        <v xml:space="preserve">0 | </v>
      </c>
      <c r="CW410" t="str">
        <v xml:space="preserve">0 | </v>
      </c>
      <c r="CX410" t="str">
        <v xml:space="preserve">0 | </v>
      </c>
      <c r="DQ410" cm="1">
        <f t="array" ref="DQ410:HM410">TRANSPOSE(_xlfn._xlws.SORT(_xlfn._xlws.FILTER(initialConditions[initial_conditions_level],initialConditions[experiment_ID]=A410)))</f>
        <v>0</v>
      </c>
      <c r="DR410">
        <v>0</v>
      </c>
      <c r="DS410">
        <v>0</v>
      </c>
      <c r="DT410">
        <v>0</v>
      </c>
      <c r="DU410">
        <v>0</v>
      </c>
      <c r="DV410">
        <v>0</v>
      </c>
      <c r="DW410">
        <v>0</v>
      </c>
      <c r="DX410">
        <v>0</v>
      </c>
      <c r="DY410">
        <v>0</v>
      </c>
      <c r="DZ410">
        <v>0</v>
      </c>
      <c r="EA410">
        <v>0</v>
      </c>
      <c r="EB410">
        <v>0</v>
      </c>
      <c r="EC410">
        <v>0</v>
      </c>
      <c r="ED410">
        <v>0</v>
      </c>
      <c r="EE410">
        <v>0</v>
      </c>
      <c r="EF410">
        <v>0</v>
      </c>
      <c r="EG410">
        <v>0</v>
      </c>
      <c r="EH410">
        <v>0</v>
      </c>
      <c r="EI410">
        <v>0</v>
      </c>
      <c r="EJ410">
        <v>0</v>
      </c>
      <c r="EK410">
        <v>0</v>
      </c>
      <c r="EL410">
        <v>0</v>
      </c>
      <c r="EM410">
        <v>0</v>
      </c>
      <c r="EN410">
        <v>0</v>
      </c>
      <c r="EO410">
        <v>0</v>
      </c>
      <c r="EP410">
        <v>0</v>
      </c>
      <c r="EQ410">
        <v>0</v>
      </c>
      <c r="ER410">
        <v>0</v>
      </c>
      <c r="ES410">
        <v>0</v>
      </c>
      <c r="ET410">
        <v>0</v>
      </c>
      <c r="EU410">
        <v>0</v>
      </c>
      <c r="EV410">
        <v>0</v>
      </c>
      <c r="EW410">
        <v>0</v>
      </c>
      <c r="EX410">
        <v>0</v>
      </c>
      <c r="EY410">
        <v>0</v>
      </c>
      <c r="EZ410">
        <v>0</v>
      </c>
      <c r="FA410">
        <v>0</v>
      </c>
      <c r="FB410">
        <v>0</v>
      </c>
      <c r="FC410">
        <v>0</v>
      </c>
      <c r="FD410">
        <v>0</v>
      </c>
      <c r="FE410">
        <v>0</v>
      </c>
      <c r="FF410">
        <v>0</v>
      </c>
      <c r="FG410">
        <v>0</v>
      </c>
      <c r="FH410">
        <v>0</v>
      </c>
      <c r="FI410">
        <v>0</v>
      </c>
      <c r="FJ410">
        <v>0</v>
      </c>
      <c r="FK410">
        <v>0</v>
      </c>
      <c r="FL410">
        <v>0</v>
      </c>
      <c r="FM410">
        <v>0</v>
      </c>
      <c r="FN410">
        <v>0</v>
      </c>
      <c r="FO410">
        <v>0</v>
      </c>
      <c r="FP410">
        <v>0</v>
      </c>
      <c r="FQ410">
        <v>0</v>
      </c>
      <c r="FR410">
        <v>0</v>
      </c>
      <c r="FS410">
        <v>0</v>
      </c>
      <c r="FT410">
        <v>0</v>
      </c>
      <c r="FU410">
        <v>0</v>
      </c>
      <c r="FV410">
        <v>0</v>
      </c>
      <c r="FW410">
        <v>0</v>
      </c>
      <c r="FX410">
        <v>0</v>
      </c>
      <c r="FY410">
        <v>0</v>
      </c>
      <c r="FZ410">
        <v>0</v>
      </c>
      <c r="GA410">
        <v>0</v>
      </c>
      <c r="GB410">
        <v>0</v>
      </c>
      <c r="GC410">
        <v>0</v>
      </c>
      <c r="GD410">
        <v>0</v>
      </c>
      <c r="GE410">
        <v>0</v>
      </c>
      <c r="GF410">
        <v>0</v>
      </c>
      <c r="GG410">
        <v>0</v>
      </c>
      <c r="GH410">
        <v>0</v>
      </c>
      <c r="GI410">
        <v>0</v>
      </c>
      <c r="GJ410">
        <v>0</v>
      </c>
      <c r="GK410">
        <v>0</v>
      </c>
      <c r="GL410">
        <v>0</v>
      </c>
      <c r="GM410">
        <v>0</v>
      </c>
      <c r="GN410">
        <v>0</v>
      </c>
      <c r="GO410">
        <v>0</v>
      </c>
      <c r="GP410">
        <v>0</v>
      </c>
      <c r="GQ410">
        <v>0</v>
      </c>
      <c r="GR410">
        <v>0</v>
      </c>
      <c r="GS410">
        <v>0</v>
      </c>
      <c r="GT410">
        <v>0</v>
      </c>
      <c r="GU410">
        <v>0</v>
      </c>
      <c r="GV410">
        <v>0</v>
      </c>
      <c r="GW410">
        <v>0</v>
      </c>
      <c r="GX410">
        <v>0</v>
      </c>
      <c r="GY410">
        <v>0</v>
      </c>
      <c r="GZ410">
        <v>0</v>
      </c>
      <c r="HA410">
        <v>0</v>
      </c>
      <c r="HB410">
        <v>0</v>
      </c>
      <c r="HC410">
        <v>0</v>
      </c>
      <c r="HD410">
        <v>0</v>
      </c>
      <c r="HE410">
        <v>0</v>
      </c>
      <c r="HF410">
        <v>0</v>
      </c>
      <c r="HG410">
        <v>0</v>
      </c>
      <c r="HH410">
        <v>0</v>
      </c>
      <c r="HI410">
        <v>0</v>
      </c>
      <c r="HJ410">
        <v>0</v>
      </c>
      <c r="HK410">
        <v>0</v>
      </c>
      <c r="HL410">
        <v>0</v>
      </c>
      <c r="HM410" t="str">
        <v/>
      </c>
    </row>
    <row r="411" spans="2:221" x14ac:dyDescent="0.35">
      <c r="B411" t="str" cm="1">
        <f t="array" ref="B411:CX411">TRANSPOSE(_xlfn._xlws.SORT(_xlfn._xlws.FILTER(initialConditions[initial_conditions_level]&amp;" | "&amp;initialConditions[initial_conditions_name],initialConditions[experiment_ID]=A411)))</f>
        <v xml:space="preserve"> | </v>
      </c>
      <c r="C411" t="str">
        <v xml:space="preserve">0 | </v>
      </c>
      <c r="D411" t="str">
        <v xml:space="preserve">0 | </v>
      </c>
      <c r="E411" t="str">
        <v xml:space="preserve">0 | </v>
      </c>
      <c r="F411" t="str">
        <v xml:space="preserve">0 | </v>
      </c>
      <c r="G411" t="str">
        <v xml:space="preserve">0 | </v>
      </c>
      <c r="H411" t="str">
        <v xml:space="preserve">0 | </v>
      </c>
      <c r="I411" t="str">
        <v xml:space="preserve">0 | </v>
      </c>
      <c r="J411" t="str">
        <v xml:space="preserve">0 | </v>
      </c>
      <c r="K411" t="str">
        <v xml:space="preserve">0 | </v>
      </c>
      <c r="L411" t="str">
        <v xml:space="preserve">0 | </v>
      </c>
      <c r="M411" t="str">
        <v xml:space="preserve">0 | </v>
      </c>
      <c r="N411" t="str">
        <v xml:space="preserve">0 | </v>
      </c>
      <c r="O411" t="str">
        <v xml:space="preserve">0 | </v>
      </c>
      <c r="P411" t="str">
        <v xml:space="preserve">0 | </v>
      </c>
      <c r="Q411" t="str">
        <v xml:space="preserve">0 | </v>
      </c>
      <c r="R411" t="str">
        <v xml:space="preserve">0 | </v>
      </c>
      <c r="S411" t="str">
        <v xml:space="preserve">0 | </v>
      </c>
      <c r="T411" t="str">
        <v xml:space="preserve">0 | </v>
      </c>
      <c r="U411" t="str">
        <v xml:space="preserve">0 | </v>
      </c>
      <c r="V411" t="str">
        <v xml:space="preserve">0 | </v>
      </c>
      <c r="W411" t="str">
        <v xml:space="preserve">0 | </v>
      </c>
      <c r="X411" t="str">
        <v xml:space="preserve">0 | </v>
      </c>
      <c r="Y411" t="str">
        <v xml:space="preserve">0 | </v>
      </c>
      <c r="Z411" t="str">
        <v xml:space="preserve">0 | </v>
      </c>
      <c r="AA411" t="str">
        <v xml:space="preserve">0 | </v>
      </c>
      <c r="AB411" t="str">
        <v xml:space="preserve">0 | </v>
      </c>
      <c r="AC411" t="str">
        <v xml:space="preserve">0 | </v>
      </c>
      <c r="AD411" t="str">
        <v xml:space="preserve">0 | </v>
      </c>
      <c r="AE411" t="str">
        <v xml:space="preserve">0 | </v>
      </c>
      <c r="AF411" t="str">
        <v xml:space="preserve">0 | </v>
      </c>
      <c r="AG411" t="str">
        <v xml:space="preserve">0 | </v>
      </c>
      <c r="AH411" t="str">
        <v xml:space="preserve">0 | </v>
      </c>
      <c r="AI411" t="str">
        <v xml:space="preserve">0 | </v>
      </c>
      <c r="AJ411" t="str">
        <v xml:space="preserve">0 | </v>
      </c>
      <c r="AK411" t="str">
        <v xml:space="preserve">0 | </v>
      </c>
      <c r="AL411" t="str">
        <v xml:space="preserve">0 | </v>
      </c>
      <c r="AM411" t="str">
        <v xml:space="preserve">0 | </v>
      </c>
      <c r="AN411" t="str">
        <v xml:space="preserve">0 | </v>
      </c>
      <c r="AO411" t="str">
        <v xml:space="preserve">0 | </v>
      </c>
      <c r="AP411" t="str">
        <v xml:space="preserve">0 | </v>
      </c>
      <c r="AQ411" t="str">
        <v xml:space="preserve">0 | </v>
      </c>
      <c r="AR411" t="str">
        <v xml:space="preserve">0 | </v>
      </c>
      <c r="AS411" t="str">
        <v xml:space="preserve">0 | </v>
      </c>
      <c r="AT411" t="str">
        <v xml:space="preserve">0 | </v>
      </c>
      <c r="AU411" t="str">
        <v xml:space="preserve">0 | </v>
      </c>
      <c r="AV411" t="str">
        <v xml:space="preserve">0 | </v>
      </c>
      <c r="AW411" t="str">
        <v xml:space="preserve">0 | </v>
      </c>
      <c r="AX411" t="str">
        <v xml:space="preserve">0 | </v>
      </c>
      <c r="AY411" t="str">
        <v xml:space="preserve">0 | </v>
      </c>
      <c r="AZ411" t="str">
        <v xml:space="preserve">0 | </v>
      </c>
      <c r="BA411" t="str">
        <v xml:space="preserve">0 | </v>
      </c>
      <c r="BB411" t="str">
        <v xml:space="preserve">0 | </v>
      </c>
      <c r="BC411" t="str">
        <v xml:space="preserve">0 | </v>
      </c>
      <c r="BD411" t="str">
        <v xml:space="preserve">0 | </v>
      </c>
      <c r="BE411" t="str">
        <v xml:space="preserve">0 | </v>
      </c>
      <c r="BF411" t="str">
        <v xml:space="preserve">0 | </v>
      </c>
      <c r="BG411" t="str">
        <v xml:space="preserve">0 | </v>
      </c>
      <c r="BH411" t="str">
        <v xml:space="preserve">0 | </v>
      </c>
      <c r="BI411" t="str">
        <v xml:space="preserve">0 | </v>
      </c>
      <c r="BJ411" t="str">
        <v xml:space="preserve">0 | </v>
      </c>
      <c r="BK411" t="str">
        <v xml:space="preserve">0 | </v>
      </c>
      <c r="BL411" t="str">
        <v xml:space="preserve">0 | </v>
      </c>
      <c r="BM411" t="str">
        <v xml:space="preserve">0 | </v>
      </c>
      <c r="BN411" t="str">
        <v xml:space="preserve">0 | </v>
      </c>
      <c r="BO411" t="str">
        <v xml:space="preserve">0 | </v>
      </c>
      <c r="BP411" t="str">
        <v xml:space="preserve">0 | </v>
      </c>
      <c r="BQ411" t="str">
        <v xml:space="preserve">0 | </v>
      </c>
      <c r="BR411" t="str">
        <v xml:space="preserve">0 | </v>
      </c>
      <c r="BS411" t="str">
        <v xml:space="preserve">0 | </v>
      </c>
      <c r="BT411" t="str">
        <v xml:space="preserve">0 | </v>
      </c>
      <c r="BU411" t="str">
        <v xml:space="preserve">0 | </v>
      </c>
      <c r="BV411" t="str">
        <v xml:space="preserve">0 | </v>
      </c>
      <c r="BW411" t="str">
        <v xml:space="preserve">0 | </v>
      </c>
      <c r="BX411" t="str">
        <v xml:space="preserve">0 | </v>
      </c>
      <c r="BY411" t="str">
        <v xml:space="preserve">0 | </v>
      </c>
      <c r="BZ411" t="str">
        <v xml:space="preserve">0 | </v>
      </c>
      <c r="CA411" t="str">
        <v xml:space="preserve">0 | </v>
      </c>
      <c r="CB411" t="str">
        <v xml:space="preserve">0 | </v>
      </c>
      <c r="CC411" t="str">
        <v xml:space="preserve">0 | </v>
      </c>
      <c r="CD411" t="str">
        <v xml:space="preserve">0 | </v>
      </c>
      <c r="CE411" t="str">
        <v xml:space="preserve">0 | </v>
      </c>
      <c r="CF411" t="str">
        <v xml:space="preserve">0 | </v>
      </c>
      <c r="CG411" t="str">
        <v xml:space="preserve">0 | </v>
      </c>
      <c r="CH411" t="str">
        <v xml:space="preserve">0 | </v>
      </c>
      <c r="CI411" t="str">
        <v xml:space="preserve">0 | </v>
      </c>
      <c r="CJ411" t="str">
        <v xml:space="preserve">0 | </v>
      </c>
      <c r="CK411" t="str">
        <v xml:space="preserve">0 | </v>
      </c>
      <c r="CL411" t="str">
        <v xml:space="preserve">0 | </v>
      </c>
      <c r="CM411" t="str">
        <v xml:space="preserve">0 | </v>
      </c>
      <c r="CN411" t="str">
        <v xml:space="preserve">0 | </v>
      </c>
      <c r="CO411" t="str">
        <v xml:space="preserve">0 | </v>
      </c>
      <c r="CP411" t="str">
        <v xml:space="preserve">0 | </v>
      </c>
      <c r="CQ411" t="str">
        <v xml:space="preserve">0 | </v>
      </c>
      <c r="CR411" t="str">
        <v xml:space="preserve">0 | </v>
      </c>
      <c r="CS411" t="str">
        <v xml:space="preserve">0 | </v>
      </c>
      <c r="CT411" t="str">
        <v xml:space="preserve">0 | </v>
      </c>
      <c r="CU411" t="str">
        <v xml:space="preserve">0 | </v>
      </c>
      <c r="CV411" t="str">
        <v xml:space="preserve">0 | </v>
      </c>
      <c r="CW411" t="str">
        <v xml:space="preserve">0 | </v>
      </c>
      <c r="CX411" t="str">
        <v xml:space="preserve">0 | </v>
      </c>
      <c r="DQ411" cm="1">
        <f t="array" ref="DQ411:HM411">TRANSPOSE(_xlfn._xlws.SORT(_xlfn._xlws.FILTER(initialConditions[initial_conditions_level],initialConditions[experiment_ID]=A411)))</f>
        <v>0</v>
      </c>
      <c r="DR411">
        <v>0</v>
      </c>
      <c r="DS411">
        <v>0</v>
      </c>
      <c r="DT411">
        <v>0</v>
      </c>
      <c r="DU411">
        <v>0</v>
      </c>
      <c r="DV411">
        <v>0</v>
      </c>
      <c r="DW411">
        <v>0</v>
      </c>
      <c r="DX411">
        <v>0</v>
      </c>
      <c r="DY411">
        <v>0</v>
      </c>
      <c r="DZ411">
        <v>0</v>
      </c>
      <c r="EA411">
        <v>0</v>
      </c>
      <c r="EB411">
        <v>0</v>
      </c>
      <c r="EC411">
        <v>0</v>
      </c>
      <c r="ED411">
        <v>0</v>
      </c>
      <c r="EE411">
        <v>0</v>
      </c>
      <c r="EF411">
        <v>0</v>
      </c>
      <c r="EG411">
        <v>0</v>
      </c>
      <c r="EH411">
        <v>0</v>
      </c>
      <c r="EI411">
        <v>0</v>
      </c>
      <c r="EJ411">
        <v>0</v>
      </c>
      <c r="EK411">
        <v>0</v>
      </c>
      <c r="EL411">
        <v>0</v>
      </c>
      <c r="EM411">
        <v>0</v>
      </c>
      <c r="EN411">
        <v>0</v>
      </c>
      <c r="EO411">
        <v>0</v>
      </c>
      <c r="EP411">
        <v>0</v>
      </c>
      <c r="EQ411">
        <v>0</v>
      </c>
      <c r="ER411">
        <v>0</v>
      </c>
      <c r="ES411">
        <v>0</v>
      </c>
      <c r="ET411">
        <v>0</v>
      </c>
      <c r="EU411">
        <v>0</v>
      </c>
      <c r="EV411">
        <v>0</v>
      </c>
      <c r="EW411">
        <v>0</v>
      </c>
      <c r="EX411">
        <v>0</v>
      </c>
      <c r="EY411">
        <v>0</v>
      </c>
      <c r="EZ411">
        <v>0</v>
      </c>
      <c r="FA411">
        <v>0</v>
      </c>
      <c r="FB411">
        <v>0</v>
      </c>
      <c r="FC411">
        <v>0</v>
      </c>
      <c r="FD411">
        <v>0</v>
      </c>
      <c r="FE411">
        <v>0</v>
      </c>
      <c r="FF411">
        <v>0</v>
      </c>
      <c r="FG411">
        <v>0</v>
      </c>
      <c r="FH411">
        <v>0</v>
      </c>
      <c r="FI411">
        <v>0</v>
      </c>
      <c r="FJ411">
        <v>0</v>
      </c>
      <c r="FK411">
        <v>0</v>
      </c>
      <c r="FL411">
        <v>0</v>
      </c>
      <c r="FM411">
        <v>0</v>
      </c>
      <c r="FN411">
        <v>0</v>
      </c>
      <c r="FO411">
        <v>0</v>
      </c>
      <c r="FP411">
        <v>0</v>
      </c>
      <c r="FQ411">
        <v>0</v>
      </c>
      <c r="FR411">
        <v>0</v>
      </c>
      <c r="FS411">
        <v>0</v>
      </c>
      <c r="FT411">
        <v>0</v>
      </c>
      <c r="FU411">
        <v>0</v>
      </c>
      <c r="FV411">
        <v>0</v>
      </c>
      <c r="FW411">
        <v>0</v>
      </c>
      <c r="FX411">
        <v>0</v>
      </c>
      <c r="FY411">
        <v>0</v>
      </c>
      <c r="FZ411">
        <v>0</v>
      </c>
      <c r="GA411">
        <v>0</v>
      </c>
      <c r="GB411">
        <v>0</v>
      </c>
      <c r="GC411">
        <v>0</v>
      </c>
      <c r="GD411">
        <v>0</v>
      </c>
      <c r="GE411">
        <v>0</v>
      </c>
      <c r="GF411">
        <v>0</v>
      </c>
      <c r="GG411">
        <v>0</v>
      </c>
      <c r="GH411">
        <v>0</v>
      </c>
      <c r="GI411">
        <v>0</v>
      </c>
      <c r="GJ411">
        <v>0</v>
      </c>
      <c r="GK411">
        <v>0</v>
      </c>
      <c r="GL411">
        <v>0</v>
      </c>
      <c r="GM411">
        <v>0</v>
      </c>
      <c r="GN411">
        <v>0</v>
      </c>
      <c r="GO411">
        <v>0</v>
      </c>
      <c r="GP411">
        <v>0</v>
      </c>
      <c r="GQ411">
        <v>0</v>
      </c>
      <c r="GR411">
        <v>0</v>
      </c>
      <c r="GS411">
        <v>0</v>
      </c>
      <c r="GT411">
        <v>0</v>
      </c>
      <c r="GU411">
        <v>0</v>
      </c>
      <c r="GV411">
        <v>0</v>
      </c>
      <c r="GW411">
        <v>0</v>
      </c>
      <c r="GX411">
        <v>0</v>
      </c>
      <c r="GY411">
        <v>0</v>
      </c>
      <c r="GZ411">
        <v>0</v>
      </c>
      <c r="HA411">
        <v>0</v>
      </c>
      <c r="HB411">
        <v>0</v>
      </c>
      <c r="HC411">
        <v>0</v>
      </c>
      <c r="HD411">
        <v>0</v>
      </c>
      <c r="HE411">
        <v>0</v>
      </c>
      <c r="HF411">
        <v>0</v>
      </c>
      <c r="HG411">
        <v>0</v>
      </c>
      <c r="HH411">
        <v>0</v>
      </c>
      <c r="HI411">
        <v>0</v>
      </c>
      <c r="HJ411">
        <v>0</v>
      </c>
      <c r="HK411">
        <v>0</v>
      </c>
      <c r="HL411">
        <v>0</v>
      </c>
      <c r="HM411" t="str">
        <v/>
      </c>
    </row>
    <row r="412" spans="2:221" x14ac:dyDescent="0.35">
      <c r="B412" t="str" cm="1">
        <f t="array" ref="B412:CX412">TRANSPOSE(_xlfn._xlws.SORT(_xlfn._xlws.FILTER(initialConditions[initial_conditions_level]&amp;" | "&amp;initialConditions[initial_conditions_name],initialConditions[experiment_ID]=A412)))</f>
        <v xml:space="preserve"> | </v>
      </c>
      <c r="C412" t="str">
        <v xml:space="preserve">0 | </v>
      </c>
      <c r="D412" t="str">
        <v xml:space="preserve">0 | </v>
      </c>
      <c r="E412" t="str">
        <v xml:space="preserve">0 | </v>
      </c>
      <c r="F412" t="str">
        <v xml:space="preserve">0 | </v>
      </c>
      <c r="G412" t="str">
        <v xml:space="preserve">0 | </v>
      </c>
      <c r="H412" t="str">
        <v xml:space="preserve">0 | </v>
      </c>
      <c r="I412" t="str">
        <v xml:space="preserve">0 | </v>
      </c>
      <c r="J412" t="str">
        <v xml:space="preserve">0 | </v>
      </c>
      <c r="K412" t="str">
        <v xml:space="preserve">0 | </v>
      </c>
      <c r="L412" t="str">
        <v xml:space="preserve">0 | </v>
      </c>
      <c r="M412" t="str">
        <v xml:space="preserve">0 | </v>
      </c>
      <c r="N412" t="str">
        <v xml:space="preserve">0 | </v>
      </c>
      <c r="O412" t="str">
        <v xml:space="preserve">0 | </v>
      </c>
      <c r="P412" t="str">
        <v xml:space="preserve">0 | </v>
      </c>
      <c r="Q412" t="str">
        <v xml:space="preserve">0 | </v>
      </c>
      <c r="R412" t="str">
        <v xml:space="preserve">0 | </v>
      </c>
      <c r="S412" t="str">
        <v xml:space="preserve">0 | </v>
      </c>
      <c r="T412" t="str">
        <v xml:space="preserve">0 | </v>
      </c>
      <c r="U412" t="str">
        <v xml:space="preserve">0 | </v>
      </c>
      <c r="V412" t="str">
        <v xml:space="preserve">0 | </v>
      </c>
      <c r="W412" t="str">
        <v xml:space="preserve">0 | </v>
      </c>
      <c r="X412" t="str">
        <v xml:space="preserve">0 | </v>
      </c>
      <c r="Y412" t="str">
        <v xml:space="preserve">0 | </v>
      </c>
      <c r="Z412" t="str">
        <v xml:space="preserve">0 | </v>
      </c>
      <c r="AA412" t="str">
        <v xml:space="preserve">0 | </v>
      </c>
      <c r="AB412" t="str">
        <v xml:space="preserve">0 | </v>
      </c>
      <c r="AC412" t="str">
        <v xml:space="preserve">0 | </v>
      </c>
      <c r="AD412" t="str">
        <v xml:space="preserve">0 | </v>
      </c>
      <c r="AE412" t="str">
        <v xml:space="preserve">0 | </v>
      </c>
      <c r="AF412" t="str">
        <v xml:space="preserve">0 | </v>
      </c>
      <c r="AG412" t="str">
        <v xml:space="preserve">0 | </v>
      </c>
      <c r="AH412" t="str">
        <v xml:space="preserve">0 | </v>
      </c>
      <c r="AI412" t="str">
        <v xml:space="preserve">0 | </v>
      </c>
      <c r="AJ412" t="str">
        <v xml:space="preserve">0 | </v>
      </c>
      <c r="AK412" t="str">
        <v xml:space="preserve">0 | </v>
      </c>
      <c r="AL412" t="str">
        <v xml:space="preserve">0 | </v>
      </c>
      <c r="AM412" t="str">
        <v xml:space="preserve">0 | </v>
      </c>
      <c r="AN412" t="str">
        <v xml:space="preserve">0 | </v>
      </c>
      <c r="AO412" t="str">
        <v xml:space="preserve">0 | </v>
      </c>
      <c r="AP412" t="str">
        <v xml:space="preserve">0 | </v>
      </c>
      <c r="AQ412" t="str">
        <v xml:space="preserve">0 | </v>
      </c>
      <c r="AR412" t="str">
        <v xml:space="preserve">0 | </v>
      </c>
      <c r="AS412" t="str">
        <v xml:space="preserve">0 | </v>
      </c>
      <c r="AT412" t="str">
        <v xml:space="preserve">0 | </v>
      </c>
      <c r="AU412" t="str">
        <v xml:space="preserve">0 | </v>
      </c>
      <c r="AV412" t="str">
        <v xml:space="preserve">0 | </v>
      </c>
      <c r="AW412" t="str">
        <v xml:space="preserve">0 | </v>
      </c>
      <c r="AX412" t="str">
        <v xml:space="preserve">0 | </v>
      </c>
      <c r="AY412" t="str">
        <v xml:space="preserve">0 | </v>
      </c>
      <c r="AZ412" t="str">
        <v xml:space="preserve">0 | </v>
      </c>
      <c r="BA412" t="str">
        <v xml:space="preserve">0 | </v>
      </c>
      <c r="BB412" t="str">
        <v xml:space="preserve">0 | </v>
      </c>
      <c r="BC412" t="str">
        <v xml:space="preserve">0 | </v>
      </c>
      <c r="BD412" t="str">
        <v xml:space="preserve">0 | </v>
      </c>
      <c r="BE412" t="str">
        <v xml:space="preserve">0 | </v>
      </c>
      <c r="BF412" t="str">
        <v xml:space="preserve">0 | </v>
      </c>
      <c r="BG412" t="str">
        <v xml:space="preserve">0 | </v>
      </c>
      <c r="BH412" t="str">
        <v xml:space="preserve">0 | </v>
      </c>
      <c r="BI412" t="str">
        <v xml:space="preserve">0 | </v>
      </c>
      <c r="BJ412" t="str">
        <v xml:space="preserve">0 | </v>
      </c>
      <c r="BK412" t="str">
        <v xml:space="preserve">0 | </v>
      </c>
      <c r="BL412" t="str">
        <v xml:space="preserve">0 | </v>
      </c>
      <c r="BM412" t="str">
        <v xml:space="preserve">0 | </v>
      </c>
      <c r="BN412" t="str">
        <v xml:space="preserve">0 | </v>
      </c>
      <c r="BO412" t="str">
        <v xml:space="preserve">0 | </v>
      </c>
      <c r="BP412" t="str">
        <v xml:space="preserve">0 | </v>
      </c>
      <c r="BQ412" t="str">
        <v xml:space="preserve">0 | </v>
      </c>
      <c r="BR412" t="str">
        <v xml:space="preserve">0 | </v>
      </c>
      <c r="BS412" t="str">
        <v xml:space="preserve">0 | </v>
      </c>
      <c r="BT412" t="str">
        <v xml:space="preserve">0 | </v>
      </c>
      <c r="BU412" t="str">
        <v xml:space="preserve">0 | </v>
      </c>
      <c r="BV412" t="str">
        <v xml:space="preserve">0 | </v>
      </c>
      <c r="BW412" t="str">
        <v xml:space="preserve">0 | </v>
      </c>
      <c r="BX412" t="str">
        <v xml:space="preserve">0 | </v>
      </c>
      <c r="BY412" t="str">
        <v xml:space="preserve">0 | </v>
      </c>
      <c r="BZ412" t="str">
        <v xml:space="preserve">0 | </v>
      </c>
      <c r="CA412" t="str">
        <v xml:space="preserve">0 | </v>
      </c>
      <c r="CB412" t="str">
        <v xml:space="preserve">0 | </v>
      </c>
      <c r="CC412" t="str">
        <v xml:space="preserve">0 | </v>
      </c>
      <c r="CD412" t="str">
        <v xml:space="preserve">0 | </v>
      </c>
      <c r="CE412" t="str">
        <v xml:space="preserve">0 | </v>
      </c>
      <c r="CF412" t="str">
        <v xml:space="preserve">0 | </v>
      </c>
      <c r="CG412" t="str">
        <v xml:space="preserve">0 | </v>
      </c>
      <c r="CH412" t="str">
        <v xml:space="preserve">0 | </v>
      </c>
      <c r="CI412" t="str">
        <v xml:space="preserve">0 | </v>
      </c>
      <c r="CJ412" t="str">
        <v xml:space="preserve">0 | </v>
      </c>
      <c r="CK412" t="str">
        <v xml:space="preserve">0 | </v>
      </c>
      <c r="CL412" t="str">
        <v xml:space="preserve">0 | </v>
      </c>
      <c r="CM412" t="str">
        <v xml:space="preserve">0 | </v>
      </c>
      <c r="CN412" t="str">
        <v xml:space="preserve">0 | </v>
      </c>
      <c r="CO412" t="str">
        <v xml:space="preserve">0 | </v>
      </c>
      <c r="CP412" t="str">
        <v xml:space="preserve">0 | </v>
      </c>
      <c r="CQ412" t="str">
        <v xml:space="preserve">0 | </v>
      </c>
      <c r="CR412" t="str">
        <v xml:space="preserve">0 | </v>
      </c>
      <c r="CS412" t="str">
        <v xml:space="preserve">0 | </v>
      </c>
      <c r="CT412" t="str">
        <v xml:space="preserve">0 | </v>
      </c>
      <c r="CU412" t="str">
        <v xml:space="preserve">0 | </v>
      </c>
      <c r="CV412" t="str">
        <v xml:space="preserve">0 | </v>
      </c>
      <c r="CW412" t="str">
        <v xml:space="preserve">0 | </v>
      </c>
      <c r="CX412" t="str">
        <v xml:space="preserve">0 | </v>
      </c>
      <c r="DQ412" cm="1">
        <f t="array" ref="DQ412:HM412">TRANSPOSE(_xlfn._xlws.SORT(_xlfn._xlws.FILTER(initialConditions[initial_conditions_level],initialConditions[experiment_ID]=A412)))</f>
        <v>0</v>
      </c>
      <c r="DR412">
        <v>0</v>
      </c>
      <c r="DS412">
        <v>0</v>
      </c>
      <c r="DT412">
        <v>0</v>
      </c>
      <c r="DU412">
        <v>0</v>
      </c>
      <c r="DV412">
        <v>0</v>
      </c>
      <c r="DW412">
        <v>0</v>
      </c>
      <c r="DX412">
        <v>0</v>
      </c>
      <c r="DY412">
        <v>0</v>
      </c>
      <c r="DZ412">
        <v>0</v>
      </c>
      <c r="EA412">
        <v>0</v>
      </c>
      <c r="EB412">
        <v>0</v>
      </c>
      <c r="EC412">
        <v>0</v>
      </c>
      <c r="ED412">
        <v>0</v>
      </c>
      <c r="EE412">
        <v>0</v>
      </c>
      <c r="EF412">
        <v>0</v>
      </c>
      <c r="EG412">
        <v>0</v>
      </c>
      <c r="EH412">
        <v>0</v>
      </c>
      <c r="EI412">
        <v>0</v>
      </c>
      <c r="EJ412">
        <v>0</v>
      </c>
      <c r="EK412">
        <v>0</v>
      </c>
      <c r="EL412">
        <v>0</v>
      </c>
      <c r="EM412">
        <v>0</v>
      </c>
      <c r="EN412">
        <v>0</v>
      </c>
      <c r="EO412">
        <v>0</v>
      </c>
      <c r="EP412">
        <v>0</v>
      </c>
      <c r="EQ412">
        <v>0</v>
      </c>
      <c r="ER412">
        <v>0</v>
      </c>
      <c r="ES412">
        <v>0</v>
      </c>
      <c r="ET412">
        <v>0</v>
      </c>
      <c r="EU412">
        <v>0</v>
      </c>
      <c r="EV412">
        <v>0</v>
      </c>
      <c r="EW412">
        <v>0</v>
      </c>
      <c r="EX412">
        <v>0</v>
      </c>
      <c r="EY412">
        <v>0</v>
      </c>
      <c r="EZ412">
        <v>0</v>
      </c>
      <c r="FA412">
        <v>0</v>
      </c>
      <c r="FB412">
        <v>0</v>
      </c>
      <c r="FC412">
        <v>0</v>
      </c>
      <c r="FD412">
        <v>0</v>
      </c>
      <c r="FE412">
        <v>0</v>
      </c>
      <c r="FF412">
        <v>0</v>
      </c>
      <c r="FG412">
        <v>0</v>
      </c>
      <c r="FH412">
        <v>0</v>
      </c>
      <c r="FI412">
        <v>0</v>
      </c>
      <c r="FJ412">
        <v>0</v>
      </c>
      <c r="FK412">
        <v>0</v>
      </c>
      <c r="FL412">
        <v>0</v>
      </c>
      <c r="FM412">
        <v>0</v>
      </c>
      <c r="FN412">
        <v>0</v>
      </c>
      <c r="FO412">
        <v>0</v>
      </c>
      <c r="FP412">
        <v>0</v>
      </c>
      <c r="FQ412">
        <v>0</v>
      </c>
      <c r="FR412">
        <v>0</v>
      </c>
      <c r="FS412">
        <v>0</v>
      </c>
      <c r="FT412">
        <v>0</v>
      </c>
      <c r="FU412">
        <v>0</v>
      </c>
      <c r="FV412">
        <v>0</v>
      </c>
      <c r="FW412">
        <v>0</v>
      </c>
      <c r="FX412">
        <v>0</v>
      </c>
      <c r="FY412">
        <v>0</v>
      </c>
      <c r="FZ412">
        <v>0</v>
      </c>
      <c r="GA412">
        <v>0</v>
      </c>
      <c r="GB412">
        <v>0</v>
      </c>
      <c r="GC412">
        <v>0</v>
      </c>
      <c r="GD412">
        <v>0</v>
      </c>
      <c r="GE412">
        <v>0</v>
      </c>
      <c r="GF412">
        <v>0</v>
      </c>
      <c r="GG412">
        <v>0</v>
      </c>
      <c r="GH412">
        <v>0</v>
      </c>
      <c r="GI412">
        <v>0</v>
      </c>
      <c r="GJ412">
        <v>0</v>
      </c>
      <c r="GK412">
        <v>0</v>
      </c>
      <c r="GL412">
        <v>0</v>
      </c>
      <c r="GM412">
        <v>0</v>
      </c>
      <c r="GN412">
        <v>0</v>
      </c>
      <c r="GO412">
        <v>0</v>
      </c>
      <c r="GP412">
        <v>0</v>
      </c>
      <c r="GQ412">
        <v>0</v>
      </c>
      <c r="GR412">
        <v>0</v>
      </c>
      <c r="GS412">
        <v>0</v>
      </c>
      <c r="GT412">
        <v>0</v>
      </c>
      <c r="GU412">
        <v>0</v>
      </c>
      <c r="GV412">
        <v>0</v>
      </c>
      <c r="GW412">
        <v>0</v>
      </c>
      <c r="GX412">
        <v>0</v>
      </c>
      <c r="GY412">
        <v>0</v>
      </c>
      <c r="GZ412">
        <v>0</v>
      </c>
      <c r="HA412">
        <v>0</v>
      </c>
      <c r="HB412">
        <v>0</v>
      </c>
      <c r="HC412">
        <v>0</v>
      </c>
      <c r="HD412">
        <v>0</v>
      </c>
      <c r="HE412">
        <v>0</v>
      </c>
      <c r="HF412">
        <v>0</v>
      </c>
      <c r="HG412">
        <v>0</v>
      </c>
      <c r="HH412">
        <v>0</v>
      </c>
      <c r="HI412">
        <v>0</v>
      </c>
      <c r="HJ412">
        <v>0</v>
      </c>
      <c r="HK412">
        <v>0</v>
      </c>
      <c r="HL412">
        <v>0</v>
      </c>
      <c r="HM412" t="str">
        <v/>
      </c>
    </row>
    <row r="413" spans="2:221" x14ac:dyDescent="0.35">
      <c r="B413" t="str" cm="1">
        <f t="array" ref="B413:CX413">TRANSPOSE(_xlfn._xlws.SORT(_xlfn._xlws.FILTER(initialConditions[initial_conditions_level]&amp;" | "&amp;initialConditions[initial_conditions_name],initialConditions[experiment_ID]=A413)))</f>
        <v xml:space="preserve"> | </v>
      </c>
      <c r="C413" t="str">
        <v xml:space="preserve">0 | </v>
      </c>
      <c r="D413" t="str">
        <v xml:space="preserve">0 | </v>
      </c>
      <c r="E413" t="str">
        <v xml:space="preserve">0 | </v>
      </c>
      <c r="F413" t="str">
        <v xml:space="preserve">0 | </v>
      </c>
      <c r="G413" t="str">
        <v xml:space="preserve">0 | </v>
      </c>
      <c r="H413" t="str">
        <v xml:space="preserve">0 | </v>
      </c>
      <c r="I413" t="str">
        <v xml:space="preserve">0 | </v>
      </c>
      <c r="J413" t="str">
        <v xml:space="preserve">0 | </v>
      </c>
      <c r="K413" t="str">
        <v xml:space="preserve">0 | </v>
      </c>
      <c r="L413" t="str">
        <v xml:space="preserve">0 | </v>
      </c>
      <c r="M413" t="str">
        <v xml:space="preserve">0 | </v>
      </c>
      <c r="N413" t="str">
        <v xml:space="preserve">0 | </v>
      </c>
      <c r="O413" t="str">
        <v xml:space="preserve">0 | </v>
      </c>
      <c r="P413" t="str">
        <v xml:space="preserve">0 | </v>
      </c>
      <c r="Q413" t="str">
        <v xml:space="preserve">0 | </v>
      </c>
      <c r="R413" t="str">
        <v xml:space="preserve">0 | </v>
      </c>
      <c r="S413" t="str">
        <v xml:space="preserve">0 | </v>
      </c>
      <c r="T413" t="str">
        <v xml:space="preserve">0 | </v>
      </c>
      <c r="U413" t="str">
        <v xml:space="preserve">0 | </v>
      </c>
      <c r="V413" t="str">
        <v xml:space="preserve">0 | </v>
      </c>
      <c r="W413" t="str">
        <v xml:space="preserve">0 | </v>
      </c>
      <c r="X413" t="str">
        <v xml:space="preserve">0 | </v>
      </c>
      <c r="Y413" t="str">
        <v xml:space="preserve">0 | </v>
      </c>
      <c r="Z413" t="str">
        <v xml:space="preserve">0 | </v>
      </c>
      <c r="AA413" t="str">
        <v xml:space="preserve">0 | </v>
      </c>
      <c r="AB413" t="str">
        <v xml:space="preserve">0 | </v>
      </c>
      <c r="AC413" t="str">
        <v xml:space="preserve">0 | </v>
      </c>
      <c r="AD413" t="str">
        <v xml:space="preserve">0 | </v>
      </c>
      <c r="AE413" t="str">
        <v xml:space="preserve">0 | </v>
      </c>
      <c r="AF413" t="str">
        <v xml:space="preserve">0 | </v>
      </c>
      <c r="AG413" t="str">
        <v xml:space="preserve">0 | </v>
      </c>
      <c r="AH413" t="str">
        <v xml:space="preserve">0 | </v>
      </c>
      <c r="AI413" t="str">
        <v xml:space="preserve">0 | </v>
      </c>
      <c r="AJ413" t="str">
        <v xml:space="preserve">0 | </v>
      </c>
      <c r="AK413" t="str">
        <v xml:space="preserve">0 | </v>
      </c>
      <c r="AL413" t="str">
        <v xml:space="preserve">0 | </v>
      </c>
      <c r="AM413" t="str">
        <v xml:space="preserve">0 | </v>
      </c>
      <c r="AN413" t="str">
        <v xml:space="preserve">0 | </v>
      </c>
      <c r="AO413" t="str">
        <v xml:space="preserve">0 | </v>
      </c>
      <c r="AP413" t="str">
        <v xml:space="preserve">0 | </v>
      </c>
      <c r="AQ413" t="str">
        <v xml:space="preserve">0 | </v>
      </c>
      <c r="AR413" t="str">
        <v xml:space="preserve">0 | </v>
      </c>
      <c r="AS413" t="str">
        <v xml:space="preserve">0 | </v>
      </c>
      <c r="AT413" t="str">
        <v xml:space="preserve">0 | </v>
      </c>
      <c r="AU413" t="str">
        <v xml:space="preserve">0 | </v>
      </c>
      <c r="AV413" t="str">
        <v xml:space="preserve">0 | </v>
      </c>
      <c r="AW413" t="str">
        <v xml:space="preserve">0 | </v>
      </c>
      <c r="AX413" t="str">
        <v xml:space="preserve">0 | </v>
      </c>
      <c r="AY413" t="str">
        <v xml:space="preserve">0 | </v>
      </c>
      <c r="AZ413" t="str">
        <v xml:space="preserve">0 | </v>
      </c>
      <c r="BA413" t="str">
        <v xml:space="preserve">0 | </v>
      </c>
      <c r="BB413" t="str">
        <v xml:space="preserve">0 | </v>
      </c>
      <c r="BC413" t="str">
        <v xml:space="preserve">0 | </v>
      </c>
      <c r="BD413" t="str">
        <v xml:space="preserve">0 | </v>
      </c>
      <c r="BE413" t="str">
        <v xml:space="preserve">0 | </v>
      </c>
      <c r="BF413" t="str">
        <v xml:space="preserve">0 | </v>
      </c>
      <c r="BG413" t="str">
        <v xml:space="preserve">0 | </v>
      </c>
      <c r="BH413" t="str">
        <v xml:space="preserve">0 | </v>
      </c>
      <c r="BI413" t="str">
        <v xml:space="preserve">0 | </v>
      </c>
      <c r="BJ413" t="str">
        <v xml:space="preserve">0 | </v>
      </c>
      <c r="BK413" t="str">
        <v xml:space="preserve">0 | </v>
      </c>
      <c r="BL413" t="str">
        <v xml:space="preserve">0 | </v>
      </c>
      <c r="BM413" t="str">
        <v xml:space="preserve">0 | </v>
      </c>
      <c r="BN413" t="str">
        <v xml:space="preserve">0 | </v>
      </c>
      <c r="BO413" t="str">
        <v xml:space="preserve">0 | </v>
      </c>
      <c r="BP413" t="str">
        <v xml:space="preserve">0 | </v>
      </c>
      <c r="BQ413" t="str">
        <v xml:space="preserve">0 | </v>
      </c>
      <c r="BR413" t="str">
        <v xml:space="preserve">0 | </v>
      </c>
      <c r="BS413" t="str">
        <v xml:space="preserve">0 | </v>
      </c>
      <c r="BT413" t="str">
        <v xml:space="preserve">0 | </v>
      </c>
      <c r="BU413" t="str">
        <v xml:space="preserve">0 | </v>
      </c>
      <c r="BV413" t="str">
        <v xml:space="preserve">0 | </v>
      </c>
      <c r="BW413" t="str">
        <v xml:space="preserve">0 | </v>
      </c>
      <c r="BX413" t="str">
        <v xml:space="preserve">0 | </v>
      </c>
      <c r="BY413" t="str">
        <v xml:space="preserve">0 | </v>
      </c>
      <c r="BZ413" t="str">
        <v xml:space="preserve">0 | </v>
      </c>
      <c r="CA413" t="str">
        <v xml:space="preserve">0 | </v>
      </c>
      <c r="CB413" t="str">
        <v xml:space="preserve">0 | </v>
      </c>
      <c r="CC413" t="str">
        <v xml:space="preserve">0 | </v>
      </c>
      <c r="CD413" t="str">
        <v xml:space="preserve">0 | </v>
      </c>
      <c r="CE413" t="str">
        <v xml:space="preserve">0 | </v>
      </c>
      <c r="CF413" t="str">
        <v xml:space="preserve">0 | </v>
      </c>
      <c r="CG413" t="str">
        <v xml:space="preserve">0 | </v>
      </c>
      <c r="CH413" t="str">
        <v xml:space="preserve">0 | </v>
      </c>
      <c r="CI413" t="str">
        <v xml:space="preserve">0 | </v>
      </c>
      <c r="CJ413" t="str">
        <v xml:space="preserve">0 | </v>
      </c>
      <c r="CK413" t="str">
        <v xml:space="preserve">0 | </v>
      </c>
      <c r="CL413" t="str">
        <v xml:space="preserve">0 | </v>
      </c>
      <c r="CM413" t="str">
        <v xml:space="preserve">0 | </v>
      </c>
      <c r="CN413" t="str">
        <v xml:space="preserve">0 | </v>
      </c>
      <c r="CO413" t="str">
        <v xml:space="preserve">0 | </v>
      </c>
      <c r="CP413" t="str">
        <v xml:space="preserve">0 | </v>
      </c>
      <c r="CQ413" t="str">
        <v xml:space="preserve">0 | </v>
      </c>
      <c r="CR413" t="str">
        <v xml:space="preserve">0 | </v>
      </c>
      <c r="CS413" t="str">
        <v xml:space="preserve">0 | </v>
      </c>
      <c r="CT413" t="str">
        <v xml:space="preserve">0 | </v>
      </c>
      <c r="CU413" t="str">
        <v xml:space="preserve">0 | </v>
      </c>
      <c r="CV413" t="str">
        <v xml:space="preserve">0 | </v>
      </c>
      <c r="CW413" t="str">
        <v xml:space="preserve">0 | </v>
      </c>
      <c r="CX413" t="str">
        <v xml:space="preserve">0 | </v>
      </c>
      <c r="DQ413" cm="1">
        <f t="array" ref="DQ413:HM413">TRANSPOSE(_xlfn._xlws.SORT(_xlfn._xlws.FILTER(initialConditions[initial_conditions_level],initialConditions[experiment_ID]=A413)))</f>
        <v>0</v>
      </c>
      <c r="DR413">
        <v>0</v>
      </c>
      <c r="DS413">
        <v>0</v>
      </c>
      <c r="DT413">
        <v>0</v>
      </c>
      <c r="DU413">
        <v>0</v>
      </c>
      <c r="DV413">
        <v>0</v>
      </c>
      <c r="DW413">
        <v>0</v>
      </c>
      <c r="DX413">
        <v>0</v>
      </c>
      <c r="DY413">
        <v>0</v>
      </c>
      <c r="DZ413">
        <v>0</v>
      </c>
      <c r="EA413">
        <v>0</v>
      </c>
      <c r="EB413">
        <v>0</v>
      </c>
      <c r="EC413">
        <v>0</v>
      </c>
      <c r="ED413">
        <v>0</v>
      </c>
      <c r="EE413">
        <v>0</v>
      </c>
      <c r="EF413">
        <v>0</v>
      </c>
      <c r="EG413">
        <v>0</v>
      </c>
      <c r="EH413">
        <v>0</v>
      </c>
      <c r="EI413">
        <v>0</v>
      </c>
      <c r="EJ413">
        <v>0</v>
      </c>
      <c r="EK413">
        <v>0</v>
      </c>
      <c r="EL413">
        <v>0</v>
      </c>
      <c r="EM413">
        <v>0</v>
      </c>
      <c r="EN413">
        <v>0</v>
      </c>
      <c r="EO413">
        <v>0</v>
      </c>
      <c r="EP413">
        <v>0</v>
      </c>
      <c r="EQ413">
        <v>0</v>
      </c>
      <c r="ER413">
        <v>0</v>
      </c>
      <c r="ES413">
        <v>0</v>
      </c>
      <c r="ET413">
        <v>0</v>
      </c>
      <c r="EU413">
        <v>0</v>
      </c>
      <c r="EV413">
        <v>0</v>
      </c>
      <c r="EW413">
        <v>0</v>
      </c>
      <c r="EX413">
        <v>0</v>
      </c>
      <c r="EY413">
        <v>0</v>
      </c>
      <c r="EZ413">
        <v>0</v>
      </c>
      <c r="FA413">
        <v>0</v>
      </c>
      <c r="FB413">
        <v>0</v>
      </c>
      <c r="FC413">
        <v>0</v>
      </c>
      <c r="FD413">
        <v>0</v>
      </c>
      <c r="FE413">
        <v>0</v>
      </c>
      <c r="FF413">
        <v>0</v>
      </c>
      <c r="FG413">
        <v>0</v>
      </c>
      <c r="FH413">
        <v>0</v>
      </c>
      <c r="FI413">
        <v>0</v>
      </c>
      <c r="FJ413">
        <v>0</v>
      </c>
      <c r="FK413">
        <v>0</v>
      </c>
      <c r="FL413">
        <v>0</v>
      </c>
      <c r="FM413">
        <v>0</v>
      </c>
      <c r="FN413">
        <v>0</v>
      </c>
      <c r="FO413">
        <v>0</v>
      </c>
      <c r="FP413">
        <v>0</v>
      </c>
      <c r="FQ413">
        <v>0</v>
      </c>
      <c r="FR413">
        <v>0</v>
      </c>
      <c r="FS413">
        <v>0</v>
      </c>
      <c r="FT413">
        <v>0</v>
      </c>
      <c r="FU413">
        <v>0</v>
      </c>
      <c r="FV413">
        <v>0</v>
      </c>
      <c r="FW413">
        <v>0</v>
      </c>
      <c r="FX413">
        <v>0</v>
      </c>
      <c r="FY413">
        <v>0</v>
      </c>
      <c r="FZ413">
        <v>0</v>
      </c>
      <c r="GA413">
        <v>0</v>
      </c>
      <c r="GB413">
        <v>0</v>
      </c>
      <c r="GC413">
        <v>0</v>
      </c>
      <c r="GD413">
        <v>0</v>
      </c>
      <c r="GE413">
        <v>0</v>
      </c>
      <c r="GF413">
        <v>0</v>
      </c>
      <c r="GG413">
        <v>0</v>
      </c>
      <c r="GH413">
        <v>0</v>
      </c>
      <c r="GI413">
        <v>0</v>
      </c>
      <c r="GJ413">
        <v>0</v>
      </c>
      <c r="GK413">
        <v>0</v>
      </c>
      <c r="GL413">
        <v>0</v>
      </c>
      <c r="GM413">
        <v>0</v>
      </c>
      <c r="GN413">
        <v>0</v>
      </c>
      <c r="GO413">
        <v>0</v>
      </c>
      <c r="GP413">
        <v>0</v>
      </c>
      <c r="GQ413">
        <v>0</v>
      </c>
      <c r="GR413">
        <v>0</v>
      </c>
      <c r="GS413">
        <v>0</v>
      </c>
      <c r="GT413">
        <v>0</v>
      </c>
      <c r="GU413">
        <v>0</v>
      </c>
      <c r="GV413">
        <v>0</v>
      </c>
      <c r="GW413">
        <v>0</v>
      </c>
      <c r="GX413">
        <v>0</v>
      </c>
      <c r="GY413">
        <v>0</v>
      </c>
      <c r="GZ413">
        <v>0</v>
      </c>
      <c r="HA413">
        <v>0</v>
      </c>
      <c r="HB413">
        <v>0</v>
      </c>
      <c r="HC413">
        <v>0</v>
      </c>
      <c r="HD413">
        <v>0</v>
      </c>
      <c r="HE413">
        <v>0</v>
      </c>
      <c r="HF413">
        <v>0</v>
      </c>
      <c r="HG413">
        <v>0</v>
      </c>
      <c r="HH413">
        <v>0</v>
      </c>
      <c r="HI413">
        <v>0</v>
      </c>
      <c r="HJ413">
        <v>0</v>
      </c>
      <c r="HK413">
        <v>0</v>
      </c>
      <c r="HL413">
        <v>0</v>
      </c>
      <c r="HM413" t="str">
        <v/>
      </c>
    </row>
    <row r="414" spans="2:221" x14ac:dyDescent="0.35">
      <c r="B414" t="str" cm="1">
        <f t="array" ref="B414:CX414">TRANSPOSE(_xlfn._xlws.SORT(_xlfn._xlws.FILTER(initialConditions[initial_conditions_level]&amp;" | "&amp;initialConditions[initial_conditions_name],initialConditions[experiment_ID]=A414)))</f>
        <v xml:space="preserve"> | </v>
      </c>
      <c r="C414" t="str">
        <v xml:space="preserve">0 | </v>
      </c>
      <c r="D414" t="str">
        <v xml:space="preserve">0 | </v>
      </c>
      <c r="E414" t="str">
        <v xml:space="preserve">0 | </v>
      </c>
      <c r="F414" t="str">
        <v xml:space="preserve">0 | </v>
      </c>
      <c r="G414" t="str">
        <v xml:space="preserve">0 | </v>
      </c>
      <c r="H414" t="str">
        <v xml:space="preserve">0 | </v>
      </c>
      <c r="I414" t="str">
        <v xml:space="preserve">0 | </v>
      </c>
      <c r="J414" t="str">
        <v xml:space="preserve">0 | </v>
      </c>
      <c r="K414" t="str">
        <v xml:space="preserve">0 | </v>
      </c>
      <c r="L414" t="str">
        <v xml:space="preserve">0 | </v>
      </c>
      <c r="M414" t="str">
        <v xml:space="preserve">0 | </v>
      </c>
      <c r="N414" t="str">
        <v xml:space="preserve">0 | </v>
      </c>
      <c r="O414" t="str">
        <v xml:space="preserve">0 | </v>
      </c>
      <c r="P414" t="str">
        <v xml:space="preserve">0 | </v>
      </c>
      <c r="Q414" t="str">
        <v xml:space="preserve">0 | </v>
      </c>
      <c r="R414" t="str">
        <v xml:space="preserve">0 | </v>
      </c>
      <c r="S414" t="str">
        <v xml:space="preserve">0 | </v>
      </c>
      <c r="T414" t="str">
        <v xml:space="preserve">0 | </v>
      </c>
      <c r="U414" t="str">
        <v xml:space="preserve">0 | </v>
      </c>
      <c r="V414" t="str">
        <v xml:space="preserve">0 | </v>
      </c>
      <c r="W414" t="str">
        <v xml:space="preserve">0 | </v>
      </c>
      <c r="X414" t="str">
        <v xml:space="preserve">0 | </v>
      </c>
      <c r="Y414" t="str">
        <v xml:space="preserve">0 | </v>
      </c>
      <c r="Z414" t="str">
        <v xml:space="preserve">0 | </v>
      </c>
      <c r="AA414" t="str">
        <v xml:space="preserve">0 | </v>
      </c>
      <c r="AB414" t="str">
        <v xml:space="preserve">0 | </v>
      </c>
      <c r="AC414" t="str">
        <v xml:space="preserve">0 | </v>
      </c>
      <c r="AD414" t="str">
        <v xml:space="preserve">0 | </v>
      </c>
      <c r="AE414" t="str">
        <v xml:space="preserve">0 | </v>
      </c>
      <c r="AF414" t="str">
        <v xml:space="preserve">0 | </v>
      </c>
      <c r="AG414" t="str">
        <v xml:space="preserve">0 | </v>
      </c>
      <c r="AH414" t="str">
        <v xml:space="preserve">0 | </v>
      </c>
      <c r="AI414" t="str">
        <v xml:space="preserve">0 | </v>
      </c>
      <c r="AJ414" t="str">
        <v xml:space="preserve">0 | </v>
      </c>
      <c r="AK414" t="str">
        <v xml:space="preserve">0 | </v>
      </c>
      <c r="AL414" t="str">
        <v xml:space="preserve">0 | </v>
      </c>
      <c r="AM414" t="str">
        <v xml:space="preserve">0 | </v>
      </c>
      <c r="AN414" t="str">
        <v xml:space="preserve">0 | </v>
      </c>
      <c r="AO414" t="str">
        <v xml:space="preserve">0 | </v>
      </c>
      <c r="AP414" t="str">
        <v xml:space="preserve">0 | </v>
      </c>
      <c r="AQ414" t="str">
        <v xml:space="preserve">0 | </v>
      </c>
      <c r="AR414" t="str">
        <v xml:space="preserve">0 | </v>
      </c>
      <c r="AS414" t="str">
        <v xml:space="preserve">0 | </v>
      </c>
      <c r="AT414" t="str">
        <v xml:space="preserve">0 | </v>
      </c>
      <c r="AU414" t="str">
        <v xml:space="preserve">0 | </v>
      </c>
      <c r="AV414" t="str">
        <v xml:space="preserve">0 | </v>
      </c>
      <c r="AW414" t="str">
        <v xml:space="preserve">0 | </v>
      </c>
      <c r="AX414" t="str">
        <v xml:space="preserve">0 | </v>
      </c>
      <c r="AY414" t="str">
        <v xml:space="preserve">0 | </v>
      </c>
      <c r="AZ414" t="str">
        <v xml:space="preserve">0 | </v>
      </c>
      <c r="BA414" t="str">
        <v xml:space="preserve">0 | </v>
      </c>
      <c r="BB414" t="str">
        <v xml:space="preserve">0 | </v>
      </c>
      <c r="BC414" t="str">
        <v xml:space="preserve">0 | </v>
      </c>
      <c r="BD414" t="str">
        <v xml:space="preserve">0 | </v>
      </c>
      <c r="BE414" t="str">
        <v xml:space="preserve">0 | </v>
      </c>
      <c r="BF414" t="str">
        <v xml:space="preserve">0 | </v>
      </c>
      <c r="BG414" t="str">
        <v xml:space="preserve">0 | </v>
      </c>
      <c r="BH414" t="str">
        <v xml:space="preserve">0 | </v>
      </c>
      <c r="BI414" t="str">
        <v xml:space="preserve">0 | </v>
      </c>
      <c r="BJ414" t="str">
        <v xml:space="preserve">0 | </v>
      </c>
      <c r="BK414" t="str">
        <v xml:space="preserve">0 | </v>
      </c>
      <c r="BL414" t="str">
        <v xml:space="preserve">0 | </v>
      </c>
      <c r="BM414" t="str">
        <v xml:space="preserve">0 | </v>
      </c>
      <c r="BN414" t="str">
        <v xml:space="preserve">0 | </v>
      </c>
      <c r="BO414" t="str">
        <v xml:space="preserve">0 | </v>
      </c>
      <c r="BP414" t="str">
        <v xml:space="preserve">0 | </v>
      </c>
      <c r="BQ414" t="str">
        <v xml:space="preserve">0 | </v>
      </c>
      <c r="BR414" t="str">
        <v xml:space="preserve">0 | </v>
      </c>
      <c r="BS414" t="str">
        <v xml:space="preserve">0 | </v>
      </c>
      <c r="BT414" t="str">
        <v xml:space="preserve">0 | </v>
      </c>
      <c r="BU414" t="str">
        <v xml:space="preserve">0 | </v>
      </c>
      <c r="BV414" t="str">
        <v xml:space="preserve">0 | </v>
      </c>
      <c r="BW414" t="str">
        <v xml:space="preserve">0 | </v>
      </c>
      <c r="BX414" t="str">
        <v xml:space="preserve">0 | </v>
      </c>
      <c r="BY414" t="str">
        <v xml:space="preserve">0 | </v>
      </c>
      <c r="BZ414" t="str">
        <v xml:space="preserve">0 | </v>
      </c>
      <c r="CA414" t="str">
        <v xml:space="preserve">0 | </v>
      </c>
      <c r="CB414" t="str">
        <v xml:space="preserve">0 | </v>
      </c>
      <c r="CC414" t="str">
        <v xml:space="preserve">0 | </v>
      </c>
      <c r="CD414" t="str">
        <v xml:space="preserve">0 | </v>
      </c>
      <c r="CE414" t="str">
        <v xml:space="preserve">0 | </v>
      </c>
      <c r="CF414" t="str">
        <v xml:space="preserve">0 | </v>
      </c>
      <c r="CG414" t="str">
        <v xml:space="preserve">0 | </v>
      </c>
      <c r="CH414" t="str">
        <v xml:space="preserve">0 | </v>
      </c>
      <c r="CI414" t="str">
        <v xml:space="preserve">0 | </v>
      </c>
      <c r="CJ414" t="str">
        <v xml:space="preserve">0 | </v>
      </c>
      <c r="CK414" t="str">
        <v xml:space="preserve">0 | </v>
      </c>
      <c r="CL414" t="str">
        <v xml:space="preserve">0 | </v>
      </c>
      <c r="CM414" t="str">
        <v xml:space="preserve">0 | </v>
      </c>
      <c r="CN414" t="str">
        <v xml:space="preserve">0 | </v>
      </c>
      <c r="CO414" t="str">
        <v xml:space="preserve">0 | </v>
      </c>
      <c r="CP414" t="str">
        <v xml:space="preserve">0 | </v>
      </c>
      <c r="CQ414" t="str">
        <v xml:space="preserve">0 | </v>
      </c>
      <c r="CR414" t="str">
        <v xml:space="preserve">0 | </v>
      </c>
      <c r="CS414" t="str">
        <v xml:space="preserve">0 | </v>
      </c>
      <c r="CT414" t="str">
        <v xml:space="preserve">0 | </v>
      </c>
      <c r="CU414" t="str">
        <v xml:space="preserve">0 | </v>
      </c>
      <c r="CV414" t="str">
        <v xml:space="preserve">0 | </v>
      </c>
      <c r="CW414" t="str">
        <v xml:space="preserve">0 | </v>
      </c>
      <c r="CX414" t="str">
        <v xml:space="preserve">0 | </v>
      </c>
      <c r="DQ414" cm="1">
        <f t="array" ref="DQ414:HM414">TRANSPOSE(_xlfn._xlws.SORT(_xlfn._xlws.FILTER(initialConditions[initial_conditions_level],initialConditions[experiment_ID]=A414)))</f>
        <v>0</v>
      </c>
      <c r="DR414">
        <v>0</v>
      </c>
      <c r="DS414">
        <v>0</v>
      </c>
      <c r="DT414">
        <v>0</v>
      </c>
      <c r="DU414">
        <v>0</v>
      </c>
      <c r="DV414">
        <v>0</v>
      </c>
      <c r="DW414">
        <v>0</v>
      </c>
      <c r="DX414">
        <v>0</v>
      </c>
      <c r="DY414">
        <v>0</v>
      </c>
      <c r="DZ414">
        <v>0</v>
      </c>
      <c r="EA414">
        <v>0</v>
      </c>
      <c r="EB414">
        <v>0</v>
      </c>
      <c r="EC414">
        <v>0</v>
      </c>
      <c r="ED414">
        <v>0</v>
      </c>
      <c r="EE414">
        <v>0</v>
      </c>
      <c r="EF414">
        <v>0</v>
      </c>
      <c r="EG414">
        <v>0</v>
      </c>
      <c r="EH414">
        <v>0</v>
      </c>
      <c r="EI414">
        <v>0</v>
      </c>
      <c r="EJ414">
        <v>0</v>
      </c>
      <c r="EK414">
        <v>0</v>
      </c>
      <c r="EL414">
        <v>0</v>
      </c>
      <c r="EM414">
        <v>0</v>
      </c>
      <c r="EN414">
        <v>0</v>
      </c>
      <c r="EO414">
        <v>0</v>
      </c>
      <c r="EP414">
        <v>0</v>
      </c>
      <c r="EQ414">
        <v>0</v>
      </c>
      <c r="ER414">
        <v>0</v>
      </c>
      <c r="ES414">
        <v>0</v>
      </c>
      <c r="ET414">
        <v>0</v>
      </c>
      <c r="EU414">
        <v>0</v>
      </c>
      <c r="EV414">
        <v>0</v>
      </c>
      <c r="EW414">
        <v>0</v>
      </c>
      <c r="EX414">
        <v>0</v>
      </c>
      <c r="EY414">
        <v>0</v>
      </c>
      <c r="EZ414">
        <v>0</v>
      </c>
      <c r="FA414">
        <v>0</v>
      </c>
      <c r="FB414">
        <v>0</v>
      </c>
      <c r="FC414">
        <v>0</v>
      </c>
      <c r="FD414">
        <v>0</v>
      </c>
      <c r="FE414">
        <v>0</v>
      </c>
      <c r="FF414">
        <v>0</v>
      </c>
      <c r="FG414">
        <v>0</v>
      </c>
      <c r="FH414">
        <v>0</v>
      </c>
      <c r="FI414">
        <v>0</v>
      </c>
      <c r="FJ414">
        <v>0</v>
      </c>
      <c r="FK414">
        <v>0</v>
      </c>
      <c r="FL414">
        <v>0</v>
      </c>
      <c r="FM414">
        <v>0</v>
      </c>
      <c r="FN414">
        <v>0</v>
      </c>
      <c r="FO414">
        <v>0</v>
      </c>
      <c r="FP414">
        <v>0</v>
      </c>
      <c r="FQ414">
        <v>0</v>
      </c>
      <c r="FR414">
        <v>0</v>
      </c>
      <c r="FS414">
        <v>0</v>
      </c>
      <c r="FT414">
        <v>0</v>
      </c>
      <c r="FU414">
        <v>0</v>
      </c>
      <c r="FV414">
        <v>0</v>
      </c>
      <c r="FW414">
        <v>0</v>
      </c>
      <c r="FX414">
        <v>0</v>
      </c>
      <c r="FY414">
        <v>0</v>
      </c>
      <c r="FZ414">
        <v>0</v>
      </c>
      <c r="GA414">
        <v>0</v>
      </c>
      <c r="GB414">
        <v>0</v>
      </c>
      <c r="GC414">
        <v>0</v>
      </c>
      <c r="GD414">
        <v>0</v>
      </c>
      <c r="GE414">
        <v>0</v>
      </c>
      <c r="GF414">
        <v>0</v>
      </c>
      <c r="GG414">
        <v>0</v>
      </c>
      <c r="GH414">
        <v>0</v>
      </c>
      <c r="GI414">
        <v>0</v>
      </c>
      <c r="GJ414">
        <v>0</v>
      </c>
      <c r="GK414">
        <v>0</v>
      </c>
      <c r="GL414">
        <v>0</v>
      </c>
      <c r="GM414">
        <v>0</v>
      </c>
      <c r="GN414">
        <v>0</v>
      </c>
      <c r="GO414">
        <v>0</v>
      </c>
      <c r="GP414">
        <v>0</v>
      </c>
      <c r="GQ414">
        <v>0</v>
      </c>
      <c r="GR414">
        <v>0</v>
      </c>
      <c r="GS414">
        <v>0</v>
      </c>
      <c r="GT414">
        <v>0</v>
      </c>
      <c r="GU414">
        <v>0</v>
      </c>
      <c r="GV414">
        <v>0</v>
      </c>
      <c r="GW414">
        <v>0</v>
      </c>
      <c r="GX414">
        <v>0</v>
      </c>
      <c r="GY414">
        <v>0</v>
      </c>
      <c r="GZ414">
        <v>0</v>
      </c>
      <c r="HA414">
        <v>0</v>
      </c>
      <c r="HB414">
        <v>0</v>
      </c>
      <c r="HC414">
        <v>0</v>
      </c>
      <c r="HD414">
        <v>0</v>
      </c>
      <c r="HE414">
        <v>0</v>
      </c>
      <c r="HF414">
        <v>0</v>
      </c>
      <c r="HG414">
        <v>0</v>
      </c>
      <c r="HH414">
        <v>0</v>
      </c>
      <c r="HI414">
        <v>0</v>
      </c>
      <c r="HJ414">
        <v>0</v>
      </c>
      <c r="HK414">
        <v>0</v>
      </c>
      <c r="HL414">
        <v>0</v>
      </c>
      <c r="HM414" t="str">
        <v/>
      </c>
    </row>
    <row r="415" spans="2:221" x14ac:dyDescent="0.35">
      <c r="B415" t="str" cm="1">
        <f t="array" ref="B415:CX415">TRANSPOSE(_xlfn._xlws.SORT(_xlfn._xlws.FILTER(initialConditions[initial_conditions_level]&amp;" | "&amp;initialConditions[initial_conditions_name],initialConditions[experiment_ID]=A415)))</f>
        <v xml:space="preserve"> | </v>
      </c>
      <c r="C415" t="str">
        <v xml:space="preserve">0 | </v>
      </c>
      <c r="D415" t="str">
        <v xml:space="preserve">0 | </v>
      </c>
      <c r="E415" t="str">
        <v xml:space="preserve">0 | </v>
      </c>
      <c r="F415" t="str">
        <v xml:space="preserve">0 | </v>
      </c>
      <c r="G415" t="str">
        <v xml:space="preserve">0 | </v>
      </c>
      <c r="H415" t="str">
        <v xml:space="preserve">0 | </v>
      </c>
      <c r="I415" t="str">
        <v xml:space="preserve">0 | </v>
      </c>
      <c r="J415" t="str">
        <v xml:space="preserve">0 | </v>
      </c>
      <c r="K415" t="str">
        <v xml:space="preserve">0 | </v>
      </c>
      <c r="L415" t="str">
        <v xml:space="preserve">0 | </v>
      </c>
      <c r="M415" t="str">
        <v xml:space="preserve">0 | </v>
      </c>
      <c r="N415" t="str">
        <v xml:space="preserve">0 | </v>
      </c>
      <c r="O415" t="str">
        <v xml:space="preserve">0 | </v>
      </c>
      <c r="P415" t="str">
        <v xml:space="preserve">0 | </v>
      </c>
      <c r="Q415" t="str">
        <v xml:space="preserve">0 | </v>
      </c>
      <c r="R415" t="str">
        <v xml:space="preserve">0 | </v>
      </c>
      <c r="S415" t="str">
        <v xml:space="preserve">0 | </v>
      </c>
      <c r="T415" t="str">
        <v xml:space="preserve">0 | </v>
      </c>
      <c r="U415" t="str">
        <v xml:space="preserve">0 | </v>
      </c>
      <c r="V415" t="str">
        <v xml:space="preserve">0 | </v>
      </c>
      <c r="W415" t="str">
        <v xml:space="preserve">0 | </v>
      </c>
      <c r="X415" t="str">
        <v xml:space="preserve">0 | </v>
      </c>
      <c r="Y415" t="str">
        <v xml:space="preserve">0 | </v>
      </c>
      <c r="Z415" t="str">
        <v xml:space="preserve">0 | </v>
      </c>
      <c r="AA415" t="str">
        <v xml:space="preserve">0 | </v>
      </c>
      <c r="AB415" t="str">
        <v xml:space="preserve">0 | </v>
      </c>
      <c r="AC415" t="str">
        <v xml:space="preserve">0 | </v>
      </c>
      <c r="AD415" t="str">
        <v xml:space="preserve">0 | </v>
      </c>
      <c r="AE415" t="str">
        <v xml:space="preserve">0 | </v>
      </c>
      <c r="AF415" t="str">
        <v xml:space="preserve">0 | </v>
      </c>
      <c r="AG415" t="str">
        <v xml:space="preserve">0 | </v>
      </c>
      <c r="AH415" t="str">
        <v xml:space="preserve">0 | </v>
      </c>
      <c r="AI415" t="str">
        <v xml:space="preserve">0 | </v>
      </c>
      <c r="AJ415" t="str">
        <v xml:space="preserve">0 | </v>
      </c>
      <c r="AK415" t="str">
        <v xml:space="preserve">0 | </v>
      </c>
      <c r="AL415" t="str">
        <v xml:space="preserve">0 | </v>
      </c>
      <c r="AM415" t="str">
        <v xml:space="preserve">0 | </v>
      </c>
      <c r="AN415" t="str">
        <v xml:space="preserve">0 | </v>
      </c>
      <c r="AO415" t="str">
        <v xml:space="preserve">0 | </v>
      </c>
      <c r="AP415" t="str">
        <v xml:space="preserve">0 | </v>
      </c>
      <c r="AQ415" t="str">
        <v xml:space="preserve">0 | </v>
      </c>
      <c r="AR415" t="str">
        <v xml:space="preserve">0 | </v>
      </c>
      <c r="AS415" t="str">
        <v xml:space="preserve">0 | </v>
      </c>
      <c r="AT415" t="str">
        <v xml:space="preserve">0 | </v>
      </c>
      <c r="AU415" t="str">
        <v xml:space="preserve">0 | </v>
      </c>
      <c r="AV415" t="str">
        <v xml:space="preserve">0 | </v>
      </c>
      <c r="AW415" t="str">
        <v xml:space="preserve">0 | </v>
      </c>
      <c r="AX415" t="str">
        <v xml:space="preserve">0 | </v>
      </c>
      <c r="AY415" t="str">
        <v xml:space="preserve">0 | </v>
      </c>
      <c r="AZ415" t="str">
        <v xml:space="preserve">0 | </v>
      </c>
      <c r="BA415" t="str">
        <v xml:space="preserve">0 | </v>
      </c>
      <c r="BB415" t="str">
        <v xml:space="preserve">0 | </v>
      </c>
      <c r="BC415" t="str">
        <v xml:space="preserve">0 | </v>
      </c>
      <c r="BD415" t="str">
        <v xml:space="preserve">0 | </v>
      </c>
      <c r="BE415" t="str">
        <v xml:space="preserve">0 | </v>
      </c>
      <c r="BF415" t="str">
        <v xml:space="preserve">0 | </v>
      </c>
      <c r="BG415" t="str">
        <v xml:space="preserve">0 | </v>
      </c>
      <c r="BH415" t="str">
        <v xml:space="preserve">0 | </v>
      </c>
      <c r="BI415" t="str">
        <v xml:space="preserve">0 | </v>
      </c>
      <c r="BJ415" t="str">
        <v xml:space="preserve">0 | </v>
      </c>
      <c r="BK415" t="str">
        <v xml:space="preserve">0 | </v>
      </c>
      <c r="BL415" t="str">
        <v xml:space="preserve">0 | </v>
      </c>
      <c r="BM415" t="str">
        <v xml:space="preserve">0 | </v>
      </c>
      <c r="BN415" t="str">
        <v xml:space="preserve">0 | </v>
      </c>
      <c r="BO415" t="str">
        <v xml:space="preserve">0 | </v>
      </c>
      <c r="BP415" t="str">
        <v xml:space="preserve">0 | </v>
      </c>
      <c r="BQ415" t="str">
        <v xml:space="preserve">0 | </v>
      </c>
      <c r="BR415" t="str">
        <v xml:space="preserve">0 | </v>
      </c>
      <c r="BS415" t="str">
        <v xml:space="preserve">0 | </v>
      </c>
      <c r="BT415" t="str">
        <v xml:space="preserve">0 | </v>
      </c>
      <c r="BU415" t="str">
        <v xml:space="preserve">0 | </v>
      </c>
      <c r="BV415" t="str">
        <v xml:space="preserve">0 | </v>
      </c>
      <c r="BW415" t="str">
        <v xml:space="preserve">0 | </v>
      </c>
      <c r="BX415" t="str">
        <v xml:space="preserve">0 | </v>
      </c>
      <c r="BY415" t="str">
        <v xml:space="preserve">0 | </v>
      </c>
      <c r="BZ415" t="str">
        <v xml:space="preserve">0 | </v>
      </c>
      <c r="CA415" t="str">
        <v xml:space="preserve">0 | </v>
      </c>
      <c r="CB415" t="str">
        <v xml:space="preserve">0 | </v>
      </c>
      <c r="CC415" t="str">
        <v xml:space="preserve">0 | </v>
      </c>
      <c r="CD415" t="str">
        <v xml:space="preserve">0 | </v>
      </c>
      <c r="CE415" t="str">
        <v xml:space="preserve">0 | </v>
      </c>
      <c r="CF415" t="str">
        <v xml:space="preserve">0 | </v>
      </c>
      <c r="CG415" t="str">
        <v xml:space="preserve">0 | </v>
      </c>
      <c r="CH415" t="str">
        <v xml:space="preserve">0 | </v>
      </c>
      <c r="CI415" t="str">
        <v xml:space="preserve">0 | </v>
      </c>
      <c r="CJ415" t="str">
        <v xml:space="preserve">0 | </v>
      </c>
      <c r="CK415" t="str">
        <v xml:space="preserve">0 | </v>
      </c>
      <c r="CL415" t="str">
        <v xml:space="preserve">0 | </v>
      </c>
      <c r="CM415" t="str">
        <v xml:space="preserve">0 | </v>
      </c>
      <c r="CN415" t="str">
        <v xml:space="preserve">0 | </v>
      </c>
      <c r="CO415" t="str">
        <v xml:space="preserve">0 | </v>
      </c>
      <c r="CP415" t="str">
        <v xml:space="preserve">0 | </v>
      </c>
      <c r="CQ415" t="str">
        <v xml:space="preserve">0 | </v>
      </c>
      <c r="CR415" t="str">
        <v xml:space="preserve">0 | </v>
      </c>
      <c r="CS415" t="str">
        <v xml:space="preserve">0 | </v>
      </c>
      <c r="CT415" t="str">
        <v xml:space="preserve">0 | </v>
      </c>
      <c r="CU415" t="str">
        <v xml:space="preserve">0 | </v>
      </c>
      <c r="CV415" t="str">
        <v xml:space="preserve">0 | </v>
      </c>
      <c r="CW415" t="str">
        <v xml:space="preserve">0 | </v>
      </c>
      <c r="CX415" t="str">
        <v xml:space="preserve">0 | </v>
      </c>
      <c r="DQ415" cm="1">
        <f t="array" ref="DQ415:HM415">TRANSPOSE(_xlfn._xlws.SORT(_xlfn._xlws.FILTER(initialConditions[initial_conditions_level],initialConditions[experiment_ID]=A415)))</f>
        <v>0</v>
      </c>
      <c r="DR415">
        <v>0</v>
      </c>
      <c r="DS415">
        <v>0</v>
      </c>
      <c r="DT415">
        <v>0</v>
      </c>
      <c r="DU415">
        <v>0</v>
      </c>
      <c r="DV415">
        <v>0</v>
      </c>
      <c r="DW415">
        <v>0</v>
      </c>
      <c r="DX415">
        <v>0</v>
      </c>
      <c r="DY415">
        <v>0</v>
      </c>
      <c r="DZ415">
        <v>0</v>
      </c>
      <c r="EA415">
        <v>0</v>
      </c>
      <c r="EB415">
        <v>0</v>
      </c>
      <c r="EC415">
        <v>0</v>
      </c>
      <c r="ED415">
        <v>0</v>
      </c>
      <c r="EE415">
        <v>0</v>
      </c>
      <c r="EF415">
        <v>0</v>
      </c>
      <c r="EG415">
        <v>0</v>
      </c>
      <c r="EH415">
        <v>0</v>
      </c>
      <c r="EI415">
        <v>0</v>
      </c>
      <c r="EJ415">
        <v>0</v>
      </c>
      <c r="EK415">
        <v>0</v>
      </c>
      <c r="EL415">
        <v>0</v>
      </c>
      <c r="EM415">
        <v>0</v>
      </c>
      <c r="EN415">
        <v>0</v>
      </c>
      <c r="EO415">
        <v>0</v>
      </c>
      <c r="EP415">
        <v>0</v>
      </c>
      <c r="EQ415">
        <v>0</v>
      </c>
      <c r="ER415">
        <v>0</v>
      </c>
      <c r="ES415">
        <v>0</v>
      </c>
      <c r="ET415">
        <v>0</v>
      </c>
      <c r="EU415">
        <v>0</v>
      </c>
      <c r="EV415">
        <v>0</v>
      </c>
      <c r="EW415">
        <v>0</v>
      </c>
      <c r="EX415">
        <v>0</v>
      </c>
      <c r="EY415">
        <v>0</v>
      </c>
      <c r="EZ415">
        <v>0</v>
      </c>
      <c r="FA415">
        <v>0</v>
      </c>
      <c r="FB415">
        <v>0</v>
      </c>
      <c r="FC415">
        <v>0</v>
      </c>
      <c r="FD415">
        <v>0</v>
      </c>
      <c r="FE415">
        <v>0</v>
      </c>
      <c r="FF415">
        <v>0</v>
      </c>
      <c r="FG415">
        <v>0</v>
      </c>
      <c r="FH415">
        <v>0</v>
      </c>
      <c r="FI415">
        <v>0</v>
      </c>
      <c r="FJ415">
        <v>0</v>
      </c>
      <c r="FK415">
        <v>0</v>
      </c>
      <c r="FL415">
        <v>0</v>
      </c>
      <c r="FM415">
        <v>0</v>
      </c>
      <c r="FN415">
        <v>0</v>
      </c>
      <c r="FO415">
        <v>0</v>
      </c>
      <c r="FP415">
        <v>0</v>
      </c>
      <c r="FQ415">
        <v>0</v>
      </c>
      <c r="FR415">
        <v>0</v>
      </c>
      <c r="FS415">
        <v>0</v>
      </c>
      <c r="FT415">
        <v>0</v>
      </c>
      <c r="FU415">
        <v>0</v>
      </c>
      <c r="FV415">
        <v>0</v>
      </c>
      <c r="FW415">
        <v>0</v>
      </c>
      <c r="FX415">
        <v>0</v>
      </c>
      <c r="FY415">
        <v>0</v>
      </c>
      <c r="FZ415">
        <v>0</v>
      </c>
      <c r="GA415">
        <v>0</v>
      </c>
      <c r="GB415">
        <v>0</v>
      </c>
      <c r="GC415">
        <v>0</v>
      </c>
      <c r="GD415">
        <v>0</v>
      </c>
      <c r="GE415">
        <v>0</v>
      </c>
      <c r="GF415">
        <v>0</v>
      </c>
      <c r="GG415">
        <v>0</v>
      </c>
      <c r="GH415">
        <v>0</v>
      </c>
      <c r="GI415">
        <v>0</v>
      </c>
      <c r="GJ415">
        <v>0</v>
      </c>
      <c r="GK415">
        <v>0</v>
      </c>
      <c r="GL415">
        <v>0</v>
      </c>
      <c r="GM415">
        <v>0</v>
      </c>
      <c r="GN415">
        <v>0</v>
      </c>
      <c r="GO415">
        <v>0</v>
      </c>
      <c r="GP415">
        <v>0</v>
      </c>
      <c r="GQ415">
        <v>0</v>
      </c>
      <c r="GR415">
        <v>0</v>
      </c>
      <c r="GS415">
        <v>0</v>
      </c>
      <c r="GT415">
        <v>0</v>
      </c>
      <c r="GU415">
        <v>0</v>
      </c>
      <c r="GV415">
        <v>0</v>
      </c>
      <c r="GW415">
        <v>0</v>
      </c>
      <c r="GX415">
        <v>0</v>
      </c>
      <c r="GY415">
        <v>0</v>
      </c>
      <c r="GZ415">
        <v>0</v>
      </c>
      <c r="HA415">
        <v>0</v>
      </c>
      <c r="HB415">
        <v>0</v>
      </c>
      <c r="HC415">
        <v>0</v>
      </c>
      <c r="HD415">
        <v>0</v>
      </c>
      <c r="HE415">
        <v>0</v>
      </c>
      <c r="HF415">
        <v>0</v>
      </c>
      <c r="HG415">
        <v>0</v>
      </c>
      <c r="HH415">
        <v>0</v>
      </c>
      <c r="HI415">
        <v>0</v>
      </c>
      <c r="HJ415">
        <v>0</v>
      </c>
      <c r="HK415">
        <v>0</v>
      </c>
      <c r="HL415">
        <v>0</v>
      </c>
      <c r="HM415" t="str">
        <v/>
      </c>
    </row>
    <row r="416" spans="2:221" x14ac:dyDescent="0.35">
      <c r="B416" t="str" cm="1">
        <f t="array" ref="B416:CX416">TRANSPOSE(_xlfn._xlws.SORT(_xlfn._xlws.FILTER(initialConditions[initial_conditions_level]&amp;" | "&amp;initialConditions[initial_conditions_name],initialConditions[experiment_ID]=A416)))</f>
        <v xml:space="preserve"> | </v>
      </c>
      <c r="C416" t="str">
        <v xml:space="preserve">0 | </v>
      </c>
      <c r="D416" t="str">
        <v xml:space="preserve">0 | </v>
      </c>
      <c r="E416" t="str">
        <v xml:space="preserve">0 | </v>
      </c>
      <c r="F416" t="str">
        <v xml:space="preserve">0 | </v>
      </c>
      <c r="G416" t="str">
        <v xml:space="preserve">0 | </v>
      </c>
      <c r="H416" t="str">
        <v xml:space="preserve">0 | </v>
      </c>
      <c r="I416" t="str">
        <v xml:space="preserve">0 | </v>
      </c>
      <c r="J416" t="str">
        <v xml:space="preserve">0 | </v>
      </c>
      <c r="K416" t="str">
        <v xml:space="preserve">0 | </v>
      </c>
      <c r="L416" t="str">
        <v xml:space="preserve">0 | </v>
      </c>
      <c r="M416" t="str">
        <v xml:space="preserve">0 | </v>
      </c>
      <c r="N416" t="str">
        <v xml:space="preserve">0 | </v>
      </c>
      <c r="O416" t="str">
        <v xml:space="preserve">0 | </v>
      </c>
      <c r="P416" t="str">
        <v xml:space="preserve">0 | </v>
      </c>
      <c r="Q416" t="str">
        <v xml:space="preserve">0 | </v>
      </c>
      <c r="R416" t="str">
        <v xml:space="preserve">0 | </v>
      </c>
      <c r="S416" t="str">
        <v xml:space="preserve">0 | </v>
      </c>
      <c r="T416" t="str">
        <v xml:space="preserve">0 | </v>
      </c>
      <c r="U416" t="str">
        <v xml:space="preserve">0 | </v>
      </c>
      <c r="V416" t="str">
        <v xml:space="preserve">0 | </v>
      </c>
      <c r="W416" t="str">
        <v xml:space="preserve">0 | </v>
      </c>
      <c r="X416" t="str">
        <v xml:space="preserve">0 | </v>
      </c>
      <c r="Y416" t="str">
        <v xml:space="preserve">0 | </v>
      </c>
      <c r="Z416" t="str">
        <v xml:space="preserve">0 | </v>
      </c>
      <c r="AA416" t="str">
        <v xml:space="preserve">0 | </v>
      </c>
      <c r="AB416" t="str">
        <v xml:space="preserve">0 | </v>
      </c>
      <c r="AC416" t="str">
        <v xml:space="preserve">0 | </v>
      </c>
      <c r="AD416" t="str">
        <v xml:space="preserve">0 | </v>
      </c>
      <c r="AE416" t="str">
        <v xml:space="preserve">0 | </v>
      </c>
      <c r="AF416" t="str">
        <v xml:space="preserve">0 | </v>
      </c>
      <c r="AG416" t="str">
        <v xml:space="preserve">0 | </v>
      </c>
      <c r="AH416" t="str">
        <v xml:space="preserve">0 | </v>
      </c>
      <c r="AI416" t="str">
        <v xml:space="preserve">0 | </v>
      </c>
      <c r="AJ416" t="str">
        <v xml:space="preserve">0 | </v>
      </c>
      <c r="AK416" t="str">
        <v xml:space="preserve">0 | </v>
      </c>
      <c r="AL416" t="str">
        <v xml:space="preserve">0 | </v>
      </c>
      <c r="AM416" t="str">
        <v xml:space="preserve">0 | </v>
      </c>
      <c r="AN416" t="str">
        <v xml:space="preserve">0 | </v>
      </c>
      <c r="AO416" t="str">
        <v xml:space="preserve">0 | </v>
      </c>
      <c r="AP416" t="str">
        <v xml:space="preserve">0 | </v>
      </c>
      <c r="AQ416" t="str">
        <v xml:space="preserve">0 | </v>
      </c>
      <c r="AR416" t="str">
        <v xml:space="preserve">0 | </v>
      </c>
      <c r="AS416" t="str">
        <v xml:space="preserve">0 | </v>
      </c>
      <c r="AT416" t="str">
        <v xml:space="preserve">0 | </v>
      </c>
      <c r="AU416" t="str">
        <v xml:space="preserve">0 | </v>
      </c>
      <c r="AV416" t="str">
        <v xml:space="preserve">0 | </v>
      </c>
      <c r="AW416" t="str">
        <v xml:space="preserve">0 | </v>
      </c>
      <c r="AX416" t="str">
        <v xml:space="preserve">0 | </v>
      </c>
      <c r="AY416" t="str">
        <v xml:space="preserve">0 | </v>
      </c>
      <c r="AZ416" t="str">
        <v xml:space="preserve">0 | </v>
      </c>
      <c r="BA416" t="str">
        <v xml:space="preserve">0 | </v>
      </c>
      <c r="BB416" t="str">
        <v xml:space="preserve">0 | </v>
      </c>
      <c r="BC416" t="str">
        <v xml:space="preserve">0 | </v>
      </c>
      <c r="BD416" t="str">
        <v xml:space="preserve">0 | </v>
      </c>
      <c r="BE416" t="str">
        <v xml:space="preserve">0 | </v>
      </c>
      <c r="BF416" t="str">
        <v xml:space="preserve">0 | </v>
      </c>
      <c r="BG416" t="str">
        <v xml:space="preserve">0 | </v>
      </c>
      <c r="BH416" t="str">
        <v xml:space="preserve">0 | </v>
      </c>
      <c r="BI416" t="str">
        <v xml:space="preserve">0 | </v>
      </c>
      <c r="BJ416" t="str">
        <v xml:space="preserve">0 | </v>
      </c>
      <c r="BK416" t="str">
        <v xml:space="preserve">0 | </v>
      </c>
      <c r="BL416" t="str">
        <v xml:space="preserve">0 | </v>
      </c>
      <c r="BM416" t="str">
        <v xml:space="preserve">0 | </v>
      </c>
      <c r="BN416" t="str">
        <v xml:space="preserve">0 | </v>
      </c>
      <c r="BO416" t="str">
        <v xml:space="preserve">0 | </v>
      </c>
      <c r="BP416" t="str">
        <v xml:space="preserve">0 | </v>
      </c>
      <c r="BQ416" t="str">
        <v xml:space="preserve">0 | </v>
      </c>
      <c r="BR416" t="str">
        <v xml:space="preserve">0 | </v>
      </c>
      <c r="BS416" t="str">
        <v xml:space="preserve">0 | </v>
      </c>
      <c r="BT416" t="str">
        <v xml:space="preserve">0 | </v>
      </c>
      <c r="BU416" t="str">
        <v xml:space="preserve">0 | </v>
      </c>
      <c r="BV416" t="str">
        <v xml:space="preserve">0 | </v>
      </c>
      <c r="BW416" t="str">
        <v xml:space="preserve">0 | </v>
      </c>
      <c r="BX416" t="str">
        <v xml:space="preserve">0 | </v>
      </c>
      <c r="BY416" t="str">
        <v xml:space="preserve">0 | </v>
      </c>
      <c r="BZ416" t="str">
        <v xml:space="preserve">0 | </v>
      </c>
      <c r="CA416" t="str">
        <v xml:space="preserve">0 | </v>
      </c>
      <c r="CB416" t="str">
        <v xml:space="preserve">0 | </v>
      </c>
      <c r="CC416" t="str">
        <v xml:space="preserve">0 | </v>
      </c>
      <c r="CD416" t="str">
        <v xml:space="preserve">0 | </v>
      </c>
      <c r="CE416" t="str">
        <v xml:space="preserve">0 | </v>
      </c>
      <c r="CF416" t="str">
        <v xml:space="preserve">0 | </v>
      </c>
      <c r="CG416" t="str">
        <v xml:space="preserve">0 | </v>
      </c>
      <c r="CH416" t="str">
        <v xml:space="preserve">0 | </v>
      </c>
      <c r="CI416" t="str">
        <v xml:space="preserve">0 | </v>
      </c>
      <c r="CJ416" t="str">
        <v xml:space="preserve">0 | </v>
      </c>
      <c r="CK416" t="str">
        <v xml:space="preserve">0 | </v>
      </c>
      <c r="CL416" t="str">
        <v xml:space="preserve">0 | </v>
      </c>
      <c r="CM416" t="str">
        <v xml:space="preserve">0 | </v>
      </c>
      <c r="CN416" t="str">
        <v xml:space="preserve">0 | </v>
      </c>
      <c r="CO416" t="str">
        <v xml:space="preserve">0 | </v>
      </c>
      <c r="CP416" t="str">
        <v xml:space="preserve">0 | </v>
      </c>
      <c r="CQ416" t="str">
        <v xml:space="preserve">0 | </v>
      </c>
      <c r="CR416" t="str">
        <v xml:space="preserve">0 | </v>
      </c>
      <c r="CS416" t="str">
        <v xml:space="preserve">0 | </v>
      </c>
      <c r="CT416" t="str">
        <v xml:space="preserve">0 | </v>
      </c>
      <c r="CU416" t="str">
        <v xml:space="preserve">0 | </v>
      </c>
      <c r="CV416" t="str">
        <v xml:space="preserve">0 | </v>
      </c>
      <c r="CW416" t="str">
        <v xml:space="preserve">0 | </v>
      </c>
      <c r="CX416" t="str">
        <v xml:space="preserve">0 | </v>
      </c>
      <c r="DQ416" cm="1">
        <f t="array" ref="DQ416:HM416">TRANSPOSE(_xlfn._xlws.SORT(_xlfn._xlws.FILTER(initialConditions[initial_conditions_level],initialConditions[experiment_ID]=A416)))</f>
        <v>0</v>
      </c>
      <c r="DR416">
        <v>0</v>
      </c>
      <c r="DS416">
        <v>0</v>
      </c>
      <c r="DT416">
        <v>0</v>
      </c>
      <c r="DU416">
        <v>0</v>
      </c>
      <c r="DV416">
        <v>0</v>
      </c>
      <c r="DW416">
        <v>0</v>
      </c>
      <c r="DX416">
        <v>0</v>
      </c>
      <c r="DY416">
        <v>0</v>
      </c>
      <c r="DZ416">
        <v>0</v>
      </c>
      <c r="EA416">
        <v>0</v>
      </c>
      <c r="EB416">
        <v>0</v>
      </c>
      <c r="EC416">
        <v>0</v>
      </c>
      <c r="ED416">
        <v>0</v>
      </c>
      <c r="EE416">
        <v>0</v>
      </c>
      <c r="EF416">
        <v>0</v>
      </c>
      <c r="EG416">
        <v>0</v>
      </c>
      <c r="EH416">
        <v>0</v>
      </c>
      <c r="EI416">
        <v>0</v>
      </c>
      <c r="EJ416">
        <v>0</v>
      </c>
      <c r="EK416">
        <v>0</v>
      </c>
      <c r="EL416">
        <v>0</v>
      </c>
      <c r="EM416">
        <v>0</v>
      </c>
      <c r="EN416">
        <v>0</v>
      </c>
      <c r="EO416">
        <v>0</v>
      </c>
      <c r="EP416">
        <v>0</v>
      </c>
      <c r="EQ416">
        <v>0</v>
      </c>
      <c r="ER416">
        <v>0</v>
      </c>
      <c r="ES416">
        <v>0</v>
      </c>
      <c r="ET416">
        <v>0</v>
      </c>
      <c r="EU416">
        <v>0</v>
      </c>
      <c r="EV416">
        <v>0</v>
      </c>
      <c r="EW416">
        <v>0</v>
      </c>
      <c r="EX416">
        <v>0</v>
      </c>
      <c r="EY416">
        <v>0</v>
      </c>
      <c r="EZ416">
        <v>0</v>
      </c>
      <c r="FA416">
        <v>0</v>
      </c>
      <c r="FB416">
        <v>0</v>
      </c>
      <c r="FC416">
        <v>0</v>
      </c>
      <c r="FD416">
        <v>0</v>
      </c>
      <c r="FE416">
        <v>0</v>
      </c>
      <c r="FF416">
        <v>0</v>
      </c>
      <c r="FG416">
        <v>0</v>
      </c>
      <c r="FH416">
        <v>0</v>
      </c>
      <c r="FI416">
        <v>0</v>
      </c>
      <c r="FJ416">
        <v>0</v>
      </c>
      <c r="FK416">
        <v>0</v>
      </c>
      <c r="FL416">
        <v>0</v>
      </c>
      <c r="FM416">
        <v>0</v>
      </c>
      <c r="FN416">
        <v>0</v>
      </c>
      <c r="FO416">
        <v>0</v>
      </c>
      <c r="FP416">
        <v>0</v>
      </c>
      <c r="FQ416">
        <v>0</v>
      </c>
      <c r="FR416">
        <v>0</v>
      </c>
      <c r="FS416">
        <v>0</v>
      </c>
      <c r="FT416">
        <v>0</v>
      </c>
      <c r="FU416">
        <v>0</v>
      </c>
      <c r="FV416">
        <v>0</v>
      </c>
      <c r="FW416">
        <v>0</v>
      </c>
      <c r="FX416">
        <v>0</v>
      </c>
      <c r="FY416">
        <v>0</v>
      </c>
      <c r="FZ416">
        <v>0</v>
      </c>
      <c r="GA416">
        <v>0</v>
      </c>
      <c r="GB416">
        <v>0</v>
      </c>
      <c r="GC416">
        <v>0</v>
      </c>
      <c r="GD416">
        <v>0</v>
      </c>
      <c r="GE416">
        <v>0</v>
      </c>
      <c r="GF416">
        <v>0</v>
      </c>
      <c r="GG416">
        <v>0</v>
      </c>
      <c r="GH416">
        <v>0</v>
      </c>
      <c r="GI416">
        <v>0</v>
      </c>
      <c r="GJ416">
        <v>0</v>
      </c>
      <c r="GK416">
        <v>0</v>
      </c>
      <c r="GL416">
        <v>0</v>
      </c>
      <c r="GM416">
        <v>0</v>
      </c>
      <c r="GN416">
        <v>0</v>
      </c>
      <c r="GO416">
        <v>0</v>
      </c>
      <c r="GP416">
        <v>0</v>
      </c>
      <c r="GQ416">
        <v>0</v>
      </c>
      <c r="GR416">
        <v>0</v>
      </c>
      <c r="GS416">
        <v>0</v>
      </c>
      <c r="GT416">
        <v>0</v>
      </c>
      <c r="GU416">
        <v>0</v>
      </c>
      <c r="GV416">
        <v>0</v>
      </c>
      <c r="GW416">
        <v>0</v>
      </c>
      <c r="GX416">
        <v>0</v>
      </c>
      <c r="GY416">
        <v>0</v>
      </c>
      <c r="GZ416">
        <v>0</v>
      </c>
      <c r="HA416">
        <v>0</v>
      </c>
      <c r="HB416">
        <v>0</v>
      </c>
      <c r="HC416">
        <v>0</v>
      </c>
      <c r="HD416">
        <v>0</v>
      </c>
      <c r="HE416">
        <v>0</v>
      </c>
      <c r="HF416">
        <v>0</v>
      </c>
      <c r="HG416">
        <v>0</v>
      </c>
      <c r="HH416">
        <v>0</v>
      </c>
      <c r="HI416">
        <v>0</v>
      </c>
      <c r="HJ416">
        <v>0</v>
      </c>
      <c r="HK416">
        <v>0</v>
      </c>
      <c r="HL416">
        <v>0</v>
      </c>
      <c r="HM416" t="str">
        <v/>
      </c>
    </row>
    <row r="417" spans="2:221" x14ac:dyDescent="0.35">
      <c r="B417" t="str" cm="1">
        <f t="array" ref="B417:CX417">TRANSPOSE(_xlfn._xlws.SORT(_xlfn._xlws.FILTER(initialConditions[initial_conditions_level]&amp;" | "&amp;initialConditions[initial_conditions_name],initialConditions[experiment_ID]=A417)))</f>
        <v xml:space="preserve"> | </v>
      </c>
      <c r="C417" t="str">
        <v xml:space="preserve">0 | </v>
      </c>
      <c r="D417" t="str">
        <v xml:space="preserve">0 | </v>
      </c>
      <c r="E417" t="str">
        <v xml:space="preserve">0 | </v>
      </c>
      <c r="F417" t="str">
        <v xml:space="preserve">0 | </v>
      </c>
      <c r="G417" t="str">
        <v xml:space="preserve">0 | </v>
      </c>
      <c r="H417" t="str">
        <v xml:space="preserve">0 | </v>
      </c>
      <c r="I417" t="str">
        <v xml:space="preserve">0 | </v>
      </c>
      <c r="J417" t="str">
        <v xml:space="preserve">0 | </v>
      </c>
      <c r="K417" t="str">
        <v xml:space="preserve">0 | </v>
      </c>
      <c r="L417" t="str">
        <v xml:space="preserve">0 | </v>
      </c>
      <c r="M417" t="str">
        <v xml:space="preserve">0 | </v>
      </c>
      <c r="N417" t="str">
        <v xml:space="preserve">0 | </v>
      </c>
      <c r="O417" t="str">
        <v xml:space="preserve">0 | </v>
      </c>
      <c r="P417" t="str">
        <v xml:space="preserve">0 | </v>
      </c>
      <c r="Q417" t="str">
        <v xml:space="preserve">0 | </v>
      </c>
      <c r="R417" t="str">
        <v xml:space="preserve">0 | </v>
      </c>
      <c r="S417" t="str">
        <v xml:space="preserve">0 | </v>
      </c>
      <c r="T417" t="str">
        <v xml:space="preserve">0 | </v>
      </c>
      <c r="U417" t="str">
        <v xml:space="preserve">0 | </v>
      </c>
      <c r="V417" t="str">
        <v xml:space="preserve">0 | </v>
      </c>
      <c r="W417" t="str">
        <v xml:space="preserve">0 | </v>
      </c>
      <c r="X417" t="str">
        <v xml:space="preserve">0 | </v>
      </c>
      <c r="Y417" t="str">
        <v xml:space="preserve">0 | </v>
      </c>
      <c r="Z417" t="str">
        <v xml:space="preserve">0 | </v>
      </c>
      <c r="AA417" t="str">
        <v xml:space="preserve">0 | </v>
      </c>
      <c r="AB417" t="str">
        <v xml:space="preserve">0 | </v>
      </c>
      <c r="AC417" t="str">
        <v xml:space="preserve">0 | </v>
      </c>
      <c r="AD417" t="str">
        <v xml:space="preserve">0 | </v>
      </c>
      <c r="AE417" t="str">
        <v xml:space="preserve">0 | </v>
      </c>
      <c r="AF417" t="str">
        <v xml:space="preserve">0 | </v>
      </c>
      <c r="AG417" t="str">
        <v xml:space="preserve">0 | </v>
      </c>
      <c r="AH417" t="str">
        <v xml:space="preserve">0 | </v>
      </c>
      <c r="AI417" t="str">
        <v xml:space="preserve">0 | </v>
      </c>
      <c r="AJ417" t="str">
        <v xml:space="preserve">0 | </v>
      </c>
      <c r="AK417" t="str">
        <v xml:space="preserve">0 | </v>
      </c>
      <c r="AL417" t="str">
        <v xml:space="preserve">0 | </v>
      </c>
      <c r="AM417" t="str">
        <v xml:space="preserve">0 | </v>
      </c>
      <c r="AN417" t="str">
        <v xml:space="preserve">0 | </v>
      </c>
      <c r="AO417" t="str">
        <v xml:space="preserve">0 | </v>
      </c>
      <c r="AP417" t="str">
        <v xml:space="preserve">0 | </v>
      </c>
      <c r="AQ417" t="str">
        <v xml:space="preserve">0 | </v>
      </c>
      <c r="AR417" t="str">
        <v xml:space="preserve">0 | </v>
      </c>
      <c r="AS417" t="str">
        <v xml:space="preserve">0 | </v>
      </c>
      <c r="AT417" t="str">
        <v xml:space="preserve">0 | </v>
      </c>
      <c r="AU417" t="str">
        <v xml:space="preserve">0 | </v>
      </c>
      <c r="AV417" t="str">
        <v xml:space="preserve">0 | </v>
      </c>
      <c r="AW417" t="str">
        <v xml:space="preserve">0 | </v>
      </c>
      <c r="AX417" t="str">
        <v xml:space="preserve">0 | </v>
      </c>
      <c r="AY417" t="str">
        <v xml:space="preserve">0 | </v>
      </c>
      <c r="AZ417" t="str">
        <v xml:space="preserve">0 | </v>
      </c>
      <c r="BA417" t="str">
        <v xml:space="preserve">0 | </v>
      </c>
      <c r="BB417" t="str">
        <v xml:space="preserve">0 | </v>
      </c>
      <c r="BC417" t="str">
        <v xml:space="preserve">0 | </v>
      </c>
      <c r="BD417" t="str">
        <v xml:space="preserve">0 | </v>
      </c>
      <c r="BE417" t="str">
        <v xml:space="preserve">0 | </v>
      </c>
      <c r="BF417" t="str">
        <v xml:space="preserve">0 | </v>
      </c>
      <c r="BG417" t="str">
        <v xml:space="preserve">0 | </v>
      </c>
      <c r="BH417" t="str">
        <v xml:space="preserve">0 | </v>
      </c>
      <c r="BI417" t="str">
        <v xml:space="preserve">0 | </v>
      </c>
      <c r="BJ417" t="str">
        <v xml:space="preserve">0 | </v>
      </c>
      <c r="BK417" t="str">
        <v xml:space="preserve">0 | </v>
      </c>
      <c r="BL417" t="str">
        <v xml:space="preserve">0 | </v>
      </c>
      <c r="BM417" t="str">
        <v xml:space="preserve">0 | </v>
      </c>
      <c r="BN417" t="str">
        <v xml:space="preserve">0 | </v>
      </c>
      <c r="BO417" t="str">
        <v xml:space="preserve">0 | </v>
      </c>
      <c r="BP417" t="str">
        <v xml:space="preserve">0 | </v>
      </c>
      <c r="BQ417" t="str">
        <v xml:space="preserve">0 | </v>
      </c>
      <c r="BR417" t="str">
        <v xml:space="preserve">0 | </v>
      </c>
      <c r="BS417" t="str">
        <v xml:space="preserve">0 | </v>
      </c>
      <c r="BT417" t="str">
        <v xml:space="preserve">0 | </v>
      </c>
      <c r="BU417" t="str">
        <v xml:space="preserve">0 | </v>
      </c>
      <c r="BV417" t="str">
        <v xml:space="preserve">0 | </v>
      </c>
      <c r="BW417" t="str">
        <v xml:space="preserve">0 | </v>
      </c>
      <c r="BX417" t="str">
        <v xml:space="preserve">0 | </v>
      </c>
      <c r="BY417" t="str">
        <v xml:space="preserve">0 | </v>
      </c>
      <c r="BZ417" t="str">
        <v xml:space="preserve">0 | </v>
      </c>
      <c r="CA417" t="str">
        <v xml:space="preserve">0 | </v>
      </c>
      <c r="CB417" t="str">
        <v xml:space="preserve">0 | </v>
      </c>
      <c r="CC417" t="str">
        <v xml:space="preserve">0 | </v>
      </c>
      <c r="CD417" t="str">
        <v xml:space="preserve">0 | </v>
      </c>
      <c r="CE417" t="str">
        <v xml:space="preserve">0 | </v>
      </c>
      <c r="CF417" t="str">
        <v xml:space="preserve">0 | </v>
      </c>
      <c r="CG417" t="str">
        <v xml:space="preserve">0 | </v>
      </c>
      <c r="CH417" t="str">
        <v xml:space="preserve">0 | </v>
      </c>
      <c r="CI417" t="str">
        <v xml:space="preserve">0 | </v>
      </c>
      <c r="CJ417" t="str">
        <v xml:space="preserve">0 | </v>
      </c>
      <c r="CK417" t="str">
        <v xml:space="preserve">0 | </v>
      </c>
      <c r="CL417" t="str">
        <v xml:space="preserve">0 | </v>
      </c>
      <c r="CM417" t="str">
        <v xml:space="preserve">0 | </v>
      </c>
      <c r="CN417" t="str">
        <v xml:space="preserve">0 | </v>
      </c>
      <c r="CO417" t="str">
        <v xml:space="preserve">0 | </v>
      </c>
      <c r="CP417" t="str">
        <v xml:space="preserve">0 | </v>
      </c>
      <c r="CQ417" t="str">
        <v xml:space="preserve">0 | </v>
      </c>
      <c r="CR417" t="str">
        <v xml:space="preserve">0 | </v>
      </c>
      <c r="CS417" t="str">
        <v xml:space="preserve">0 | </v>
      </c>
      <c r="CT417" t="str">
        <v xml:space="preserve">0 | </v>
      </c>
      <c r="CU417" t="str">
        <v xml:space="preserve">0 | </v>
      </c>
      <c r="CV417" t="str">
        <v xml:space="preserve">0 | </v>
      </c>
      <c r="CW417" t="str">
        <v xml:space="preserve">0 | </v>
      </c>
      <c r="CX417" t="str">
        <v xml:space="preserve">0 | </v>
      </c>
      <c r="DQ417" cm="1">
        <f t="array" ref="DQ417:HM417">TRANSPOSE(_xlfn._xlws.SORT(_xlfn._xlws.FILTER(initialConditions[initial_conditions_level],initialConditions[experiment_ID]=A417)))</f>
        <v>0</v>
      </c>
      <c r="DR417">
        <v>0</v>
      </c>
      <c r="DS417">
        <v>0</v>
      </c>
      <c r="DT417">
        <v>0</v>
      </c>
      <c r="DU417">
        <v>0</v>
      </c>
      <c r="DV417">
        <v>0</v>
      </c>
      <c r="DW417">
        <v>0</v>
      </c>
      <c r="DX417">
        <v>0</v>
      </c>
      <c r="DY417">
        <v>0</v>
      </c>
      <c r="DZ417">
        <v>0</v>
      </c>
      <c r="EA417">
        <v>0</v>
      </c>
      <c r="EB417">
        <v>0</v>
      </c>
      <c r="EC417">
        <v>0</v>
      </c>
      <c r="ED417">
        <v>0</v>
      </c>
      <c r="EE417">
        <v>0</v>
      </c>
      <c r="EF417">
        <v>0</v>
      </c>
      <c r="EG417">
        <v>0</v>
      </c>
      <c r="EH417">
        <v>0</v>
      </c>
      <c r="EI417">
        <v>0</v>
      </c>
      <c r="EJ417">
        <v>0</v>
      </c>
      <c r="EK417">
        <v>0</v>
      </c>
      <c r="EL417">
        <v>0</v>
      </c>
      <c r="EM417">
        <v>0</v>
      </c>
      <c r="EN417">
        <v>0</v>
      </c>
      <c r="EO417">
        <v>0</v>
      </c>
      <c r="EP417">
        <v>0</v>
      </c>
      <c r="EQ417">
        <v>0</v>
      </c>
      <c r="ER417">
        <v>0</v>
      </c>
      <c r="ES417">
        <v>0</v>
      </c>
      <c r="ET417">
        <v>0</v>
      </c>
      <c r="EU417">
        <v>0</v>
      </c>
      <c r="EV417">
        <v>0</v>
      </c>
      <c r="EW417">
        <v>0</v>
      </c>
      <c r="EX417">
        <v>0</v>
      </c>
      <c r="EY417">
        <v>0</v>
      </c>
      <c r="EZ417">
        <v>0</v>
      </c>
      <c r="FA417">
        <v>0</v>
      </c>
      <c r="FB417">
        <v>0</v>
      </c>
      <c r="FC417">
        <v>0</v>
      </c>
      <c r="FD417">
        <v>0</v>
      </c>
      <c r="FE417">
        <v>0</v>
      </c>
      <c r="FF417">
        <v>0</v>
      </c>
      <c r="FG417">
        <v>0</v>
      </c>
      <c r="FH417">
        <v>0</v>
      </c>
      <c r="FI417">
        <v>0</v>
      </c>
      <c r="FJ417">
        <v>0</v>
      </c>
      <c r="FK417">
        <v>0</v>
      </c>
      <c r="FL417">
        <v>0</v>
      </c>
      <c r="FM417">
        <v>0</v>
      </c>
      <c r="FN417">
        <v>0</v>
      </c>
      <c r="FO417">
        <v>0</v>
      </c>
      <c r="FP417">
        <v>0</v>
      </c>
      <c r="FQ417">
        <v>0</v>
      </c>
      <c r="FR417">
        <v>0</v>
      </c>
      <c r="FS417">
        <v>0</v>
      </c>
      <c r="FT417">
        <v>0</v>
      </c>
      <c r="FU417">
        <v>0</v>
      </c>
      <c r="FV417">
        <v>0</v>
      </c>
      <c r="FW417">
        <v>0</v>
      </c>
      <c r="FX417">
        <v>0</v>
      </c>
      <c r="FY417">
        <v>0</v>
      </c>
      <c r="FZ417">
        <v>0</v>
      </c>
      <c r="GA417">
        <v>0</v>
      </c>
      <c r="GB417">
        <v>0</v>
      </c>
      <c r="GC417">
        <v>0</v>
      </c>
      <c r="GD417">
        <v>0</v>
      </c>
      <c r="GE417">
        <v>0</v>
      </c>
      <c r="GF417">
        <v>0</v>
      </c>
      <c r="GG417">
        <v>0</v>
      </c>
      <c r="GH417">
        <v>0</v>
      </c>
      <c r="GI417">
        <v>0</v>
      </c>
      <c r="GJ417">
        <v>0</v>
      </c>
      <c r="GK417">
        <v>0</v>
      </c>
      <c r="GL417">
        <v>0</v>
      </c>
      <c r="GM417">
        <v>0</v>
      </c>
      <c r="GN417">
        <v>0</v>
      </c>
      <c r="GO417">
        <v>0</v>
      </c>
      <c r="GP417">
        <v>0</v>
      </c>
      <c r="GQ417">
        <v>0</v>
      </c>
      <c r="GR417">
        <v>0</v>
      </c>
      <c r="GS417">
        <v>0</v>
      </c>
      <c r="GT417">
        <v>0</v>
      </c>
      <c r="GU417">
        <v>0</v>
      </c>
      <c r="GV417">
        <v>0</v>
      </c>
      <c r="GW417">
        <v>0</v>
      </c>
      <c r="GX417">
        <v>0</v>
      </c>
      <c r="GY417">
        <v>0</v>
      </c>
      <c r="GZ417">
        <v>0</v>
      </c>
      <c r="HA417">
        <v>0</v>
      </c>
      <c r="HB417">
        <v>0</v>
      </c>
      <c r="HC417">
        <v>0</v>
      </c>
      <c r="HD417">
        <v>0</v>
      </c>
      <c r="HE417">
        <v>0</v>
      </c>
      <c r="HF417">
        <v>0</v>
      </c>
      <c r="HG417">
        <v>0</v>
      </c>
      <c r="HH417">
        <v>0</v>
      </c>
      <c r="HI417">
        <v>0</v>
      </c>
      <c r="HJ417">
        <v>0</v>
      </c>
      <c r="HK417">
        <v>0</v>
      </c>
      <c r="HL417">
        <v>0</v>
      </c>
      <c r="HM417" t="str">
        <v/>
      </c>
    </row>
    <row r="418" spans="2:221" x14ac:dyDescent="0.35">
      <c r="B418" t="str" cm="1">
        <f t="array" ref="B418:CX418">TRANSPOSE(_xlfn._xlws.SORT(_xlfn._xlws.FILTER(initialConditions[initial_conditions_level]&amp;" | "&amp;initialConditions[initial_conditions_name],initialConditions[experiment_ID]=A418)))</f>
        <v xml:space="preserve"> | </v>
      </c>
      <c r="C418" t="str">
        <v xml:space="preserve">0 | </v>
      </c>
      <c r="D418" t="str">
        <v xml:space="preserve">0 | </v>
      </c>
      <c r="E418" t="str">
        <v xml:space="preserve">0 | </v>
      </c>
      <c r="F418" t="str">
        <v xml:space="preserve">0 | </v>
      </c>
      <c r="G418" t="str">
        <v xml:space="preserve">0 | </v>
      </c>
      <c r="H418" t="str">
        <v xml:space="preserve">0 | </v>
      </c>
      <c r="I418" t="str">
        <v xml:space="preserve">0 | </v>
      </c>
      <c r="J418" t="str">
        <v xml:space="preserve">0 | </v>
      </c>
      <c r="K418" t="str">
        <v xml:space="preserve">0 | </v>
      </c>
      <c r="L418" t="str">
        <v xml:space="preserve">0 | </v>
      </c>
      <c r="M418" t="str">
        <v xml:space="preserve">0 | </v>
      </c>
      <c r="N418" t="str">
        <v xml:space="preserve">0 | </v>
      </c>
      <c r="O418" t="str">
        <v xml:space="preserve">0 | </v>
      </c>
      <c r="P418" t="str">
        <v xml:space="preserve">0 | </v>
      </c>
      <c r="Q418" t="str">
        <v xml:space="preserve">0 | </v>
      </c>
      <c r="R418" t="str">
        <v xml:space="preserve">0 | </v>
      </c>
      <c r="S418" t="str">
        <v xml:space="preserve">0 | </v>
      </c>
      <c r="T418" t="str">
        <v xml:space="preserve">0 | </v>
      </c>
      <c r="U418" t="str">
        <v xml:space="preserve">0 | </v>
      </c>
      <c r="V418" t="str">
        <v xml:space="preserve">0 | </v>
      </c>
      <c r="W418" t="str">
        <v xml:space="preserve">0 | </v>
      </c>
      <c r="X418" t="str">
        <v xml:space="preserve">0 | </v>
      </c>
      <c r="Y418" t="str">
        <v xml:space="preserve">0 | </v>
      </c>
      <c r="Z418" t="str">
        <v xml:space="preserve">0 | </v>
      </c>
      <c r="AA418" t="str">
        <v xml:space="preserve">0 | </v>
      </c>
      <c r="AB418" t="str">
        <v xml:space="preserve">0 | </v>
      </c>
      <c r="AC418" t="str">
        <v xml:space="preserve">0 | </v>
      </c>
      <c r="AD418" t="str">
        <v xml:space="preserve">0 | </v>
      </c>
      <c r="AE418" t="str">
        <v xml:space="preserve">0 | </v>
      </c>
      <c r="AF418" t="str">
        <v xml:space="preserve">0 | </v>
      </c>
      <c r="AG418" t="str">
        <v xml:space="preserve">0 | </v>
      </c>
      <c r="AH418" t="str">
        <v xml:space="preserve">0 | </v>
      </c>
      <c r="AI418" t="str">
        <v xml:space="preserve">0 | </v>
      </c>
      <c r="AJ418" t="str">
        <v xml:space="preserve">0 | </v>
      </c>
      <c r="AK418" t="str">
        <v xml:space="preserve">0 | </v>
      </c>
      <c r="AL418" t="str">
        <v xml:space="preserve">0 | </v>
      </c>
      <c r="AM418" t="str">
        <v xml:space="preserve">0 | </v>
      </c>
      <c r="AN418" t="str">
        <v xml:space="preserve">0 | </v>
      </c>
      <c r="AO418" t="str">
        <v xml:space="preserve">0 | </v>
      </c>
      <c r="AP418" t="str">
        <v xml:space="preserve">0 | </v>
      </c>
      <c r="AQ418" t="str">
        <v xml:space="preserve">0 | </v>
      </c>
      <c r="AR418" t="str">
        <v xml:space="preserve">0 | </v>
      </c>
      <c r="AS418" t="str">
        <v xml:space="preserve">0 | </v>
      </c>
      <c r="AT418" t="str">
        <v xml:space="preserve">0 | </v>
      </c>
      <c r="AU418" t="str">
        <v xml:space="preserve">0 | </v>
      </c>
      <c r="AV418" t="str">
        <v xml:space="preserve">0 | </v>
      </c>
      <c r="AW418" t="str">
        <v xml:space="preserve">0 | </v>
      </c>
      <c r="AX418" t="str">
        <v xml:space="preserve">0 | </v>
      </c>
      <c r="AY418" t="str">
        <v xml:space="preserve">0 | </v>
      </c>
      <c r="AZ418" t="str">
        <v xml:space="preserve">0 | </v>
      </c>
      <c r="BA418" t="str">
        <v xml:space="preserve">0 | </v>
      </c>
      <c r="BB418" t="str">
        <v xml:space="preserve">0 | </v>
      </c>
      <c r="BC418" t="str">
        <v xml:space="preserve">0 | </v>
      </c>
      <c r="BD418" t="str">
        <v xml:space="preserve">0 | </v>
      </c>
      <c r="BE418" t="str">
        <v xml:space="preserve">0 | </v>
      </c>
      <c r="BF418" t="str">
        <v xml:space="preserve">0 | </v>
      </c>
      <c r="BG418" t="str">
        <v xml:space="preserve">0 | </v>
      </c>
      <c r="BH418" t="str">
        <v xml:space="preserve">0 | </v>
      </c>
      <c r="BI418" t="str">
        <v xml:space="preserve">0 | </v>
      </c>
      <c r="BJ418" t="str">
        <v xml:space="preserve">0 | </v>
      </c>
      <c r="BK418" t="str">
        <v xml:space="preserve">0 | </v>
      </c>
      <c r="BL418" t="str">
        <v xml:space="preserve">0 | </v>
      </c>
      <c r="BM418" t="str">
        <v xml:space="preserve">0 | </v>
      </c>
      <c r="BN418" t="str">
        <v xml:space="preserve">0 | </v>
      </c>
      <c r="BO418" t="str">
        <v xml:space="preserve">0 | </v>
      </c>
      <c r="BP418" t="str">
        <v xml:space="preserve">0 | </v>
      </c>
      <c r="BQ418" t="str">
        <v xml:space="preserve">0 | </v>
      </c>
      <c r="BR418" t="str">
        <v xml:space="preserve">0 | </v>
      </c>
      <c r="BS418" t="str">
        <v xml:space="preserve">0 | </v>
      </c>
      <c r="BT418" t="str">
        <v xml:space="preserve">0 | </v>
      </c>
      <c r="BU418" t="str">
        <v xml:space="preserve">0 | </v>
      </c>
      <c r="BV418" t="str">
        <v xml:space="preserve">0 | </v>
      </c>
      <c r="BW418" t="str">
        <v xml:space="preserve">0 | </v>
      </c>
      <c r="BX418" t="str">
        <v xml:space="preserve">0 | </v>
      </c>
      <c r="BY418" t="str">
        <v xml:space="preserve">0 | </v>
      </c>
      <c r="BZ418" t="str">
        <v xml:space="preserve">0 | </v>
      </c>
      <c r="CA418" t="str">
        <v xml:space="preserve">0 | </v>
      </c>
      <c r="CB418" t="str">
        <v xml:space="preserve">0 | </v>
      </c>
      <c r="CC418" t="str">
        <v xml:space="preserve">0 | </v>
      </c>
      <c r="CD418" t="str">
        <v xml:space="preserve">0 | </v>
      </c>
      <c r="CE418" t="str">
        <v xml:space="preserve">0 | </v>
      </c>
      <c r="CF418" t="str">
        <v xml:space="preserve">0 | </v>
      </c>
      <c r="CG418" t="str">
        <v xml:space="preserve">0 | </v>
      </c>
      <c r="CH418" t="str">
        <v xml:space="preserve">0 | </v>
      </c>
      <c r="CI418" t="str">
        <v xml:space="preserve">0 | </v>
      </c>
      <c r="CJ418" t="str">
        <v xml:space="preserve">0 | </v>
      </c>
      <c r="CK418" t="str">
        <v xml:space="preserve">0 | </v>
      </c>
      <c r="CL418" t="str">
        <v xml:space="preserve">0 | </v>
      </c>
      <c r="CM418" t="str">
        <v xml:space="preserve">0 | </v>
      </c>
      <c r="CN418" t="str">
        <v xml:space="preserve">0 | </v>
      </c>
      <c r="CO418" t="str">
        <v xml:space="preserve">0 | </v>
      </c>
      <c r="CP418" t="str">
        <v xml:space="preserve">0 | </v>
      </c>
      <c r="CQ418" t="str">
        <v xml:space="preserve">0 | </v>
      </c>
      <c r="CR418" t="str">
        <v xml:space="preserve">0 | </v>
      </c>
      <c r="CS418" t="str">
        <v xml:space="preserve">0 | </v>
      </c>
      <c r="CT418" t="str">
        <v xml:space="preserve">0 | </v>
      </c>
      <c r="CU418" t="str">
        <v xml:space="preserve">0 | </v>
      </c>
      <c r="CV418" t="str">
        <v xml:space="preserve">0 | </v>
      </c>
      <c r="CW418" t="str">
        <v xml:space="preserve">0 | </v>
      </c>
      <c r="CX418" t="str">
        <v xml:space="preserve">0 | </v>
      </c>
      <c r="DQ418" cm="1">
        <f t="array" ref="DQ418:HM418">TRANSPOSE(_xlfn._xlws.SORT(_xlfn._xlws.FILTER(initialConditions[initial_conditions_level],initialConditions[experiment_ID]=A418)))</f>
        <v>0</v>
      </c>
      <c r="DR418">
        <v>0</v>
      </c>
      <c r="DS418">
        <v>0</v>
      </c>
      <c r="DT418">
        <v>0</v>
      </c>
      <c r="DU418">
        <v>0</v>
      </c>
      <c r="DV418">
        <v>0</v>
      </c>
      <c r="DW418">
        <v>0</v>
      </c>
      <c r="DX418">
        <v>0</v>
      </c>
      <c r="DY418">
        <v>0</v>
      </c>
      <c r="DZ418">
        <v>0</v>
      </c>
      <c r="EA418">
        <v>0</v>
      </c>
      <c r="EB418">
        <v>0</v>
      </c>
      <c r="EC418">
        <v>0</v>
      </c>
      <c r="ED418">
        <v>0</v>
      </c>
      <c r="EE418">
        <v>0</v>
      </c>
      <c r="EF418">
        <v>0</v>
      </c>
      <c r="EG418">
        <v>0</v>
      </c>
      <c r="EH418">
        <v>0</v>
      </c>
      <c r="EI418">
        <v>0</v>
      </c>
      <c r="EJ418">
        <v>0</v>
      </c>
      <c r="EK418">
        <v>0</v>
      </c>
      <c r="EL418">
        <v>0</v>
      </c>
      <c r="EM418">
        <v>0</v>
      </c>
      <c r="EN418">
        <v>0</v>
      </c>
      <c r="EO418">
        <v>0</v>
      </c>
      <c r="EP418">
        <v>0</v>
      </c>
      <c r="EQ418">
        <v>0</v>
      </c>
      <c r="ER418">
        <v>0</v>
      </c>
      <c r="ES418">
        <v>0</v>
      </c>
      <c r="ET418">
        <v>0</v>
      </c>
      <c r="EU418">
        <v>0</v>
      </c>
      <c r="EV418">
        <v>0</v>
      </c>
      <c r="EW418">
        <v>0</v>
      </c>
      <c r="EX418">
        <v>0</v>
      </c>
      <c r="EY418">
        <v>0</v>
      </c>
      <c r="EZ418">
        <v>0</v>
      </c>
      <c r="FA418">
        <v>0</v>
      </c>
      <c r="FB418">
        <v>0</v>
      </c>
      <c r="FC418">
        <v>0</v>
      </c>
      <c r="FD418">
        <v>0</v>
      </c>
      <c r="FE418">
        <v>0</v>
      </c>
      <c r="FF418">
        <v>0</v>
      </c>
      <c r="FG418">
        <v>0</v>
      </c>
      <c r="FH418">
        <v>0</v>
      </c>
      <c r="FI418">
        <v>0</v>
      </c>
      <c r="FJ418">
        <v>0</v>
      </c>
      <c r="FK418">
        <v>0</v>
      </c>
      <c r="FL418">
        <v>0</v>
      </c>
      <c r="FM418">
        <v>0</v>
      </c>
      <c r="FN418">
        <v>0</v>
      </c>
      <c r="FO418">
        <v>0</v>
      </c>
      <c r="FP418">
        <v>0</v>
      </c>
      <c r="FQ418">
        <v>0</v>
      </c>
      <c r="FR418">
        <v>0</v>
      </c>
      <c r="FS418">
        <v>0</v>
      </c>
      <c r="FT418">
        <v>0</v>
      </c>
      <c r="FU418">
        <v>0</v>
      </c>
      <c r="FV418">
        <v>0</v>
      </c>
      <c r="FW418">
        <v>0</v>
      </c>
      <c r="FX418">
        <v>0</v>
      </c>
      <c r="FY418">
        <v>0</v>
      </c>
      <c r="FZ418">
        <v>0</v>
      </c>
      <c r="GA418">
        <v>0</v>
      </c>
      <c r="GB418">
        <v>0</v>
      </c>
      <c r="GC418">
        <v>0</v>
      </c>
      <c r="GD418">
        <v>0</v>
      </c>
      <c r="GE418">
        <v>0</v>
      </c>
      <c r="GF418">
        <v>0</v>
      </c>
      <c r="GG418">
        <v>0</v>
      </c>
      <c r="GH418">
        <v>0</v>
      </c>
      <c r="GI418">
        <v>0</v>
      </c>
      <c r="GJ418">
        <v>0</v>
      </c>
      <c r="GK418">
        <v>0</v>
      </c>
      <c r="GL418">
        <v>0</v>
      </c>
      <c r="GM418">
        <v>0</v>
      </c>
      <c r="GN418">
        <v>0</v>
      </c>
      <c r="GO418">
        <v>0</v>
      </c>
      <c r="GP418">
        <v>0</v>
      </c>
      <c r="GQ418">
        <v>0</v>
      </c>
      <c r="GR418">
        <v>0</v>
      </c>
      <c r="GS418">
        <v>0</v>
      </c>
      <c r="GT418">
        <v>0</v>
      </c>
      <c r="GU418">
        <v>0</v>
      </c>
      <c r="GV418">
        <v>0</v>
      </c>
      <c r="GW418">
        <v>0</v>
      </c>
      <c r="GX418">
        <v>0</v>
      </c>
      <c r="GY418">
        <v>0</v>
      </c>
      <c r="GZ418">
        <v>0</v>
      </c>
      <c r="HA418">
        <v>0</v>
      </c>
      <c r="HB418">
        <v>0</v>
      </c>
      <c r="HC418">
        <v>0</v>
      </c>
      <c r="HD418">
        <v>0</v>
      </c>
      <c r="HE418">
        <v>0</v>
      </c>
      <c r="HF418">
        <v>0</v>
      </c>
      <c r="HG418">
        <v>0</v>
      </c>
      <c r="HH418">
        <v>0</v>
      </c>
      <c r="HI418">
        <v>0</v>
      </c>
      <c r="HJ418">
        <v>0</v>
      </c>
      <c r="HK418">
        <v>0</v>
      </c>
      <c r="HL418">
        <v>0</v>
      </c>
      <c r="HM418" t="str">
        <v/>
      </c>
    </row>
    <row r="419" spans="2:221" x14ac:dyDescent="0.35">
      <c r="B419" t="str" cm="1">
        <f t="array" ref="B419:CX419">TRANSPOSE(_xlfn._xlws.SORT(_xlfn._xlws.FILTER(initialConditions[initial_conditions_level]&amp;" | "&amp;initialConditions[initial_conditions_name],initialConditions[experiment_ID]=A419)))</f>
        <v xml:space="preserve"> | </v>
      </c>
      <c r="C419" t="str">
        <v xml:space="preserve">0 | </v>
      </c>
      <c r="D419" t="str">
        <v xml:space="preserve">0 | </v>
      </c>
      <c r="E419" t="str">
        <v xml:space="preserve">0 | </v>
      </c>
      <c r="F419" t="str">
        <v xml:space="preserve">0 | </v>
      </c>
      <c r="G419" t="str">
        <v xml:space="preserve">0 | </v>
      </c>
      <c r="H419" t="str">
        <v xml:space="preserve">0 | </v>
      </c>
      <c r="I419" t="str">
        <v xml:space="preserve">0 | </v>
      </c>
      <c r="J419" t="str">
        <v xml:space="preserve">0 | </v>
      </c>
      <c r="K419" t="str">
        <v xml:space="preserve">0 | </v>
      </c>
      <c r="L419" t="str">
        <v xml:space="preserve">0 | </v>
      </c>
      <c r="M419" t="str">
        <v xml:space="preserve">0 | </v>
      </c>
      <c r="N419" t="str">
        <v xml:space="preserve">0 | </v>
      </c>
      <c r="O419" t="str">
        <v xml:space="preserve">0 | </v>
      </c>
      <c r="P419" t="str">
        <v xml:space="preserve">0 | </v>
      </c>
      <c r="Q419" t="str">
        <v xml:space="preserve">0 | </v>
      </c>
      <c r="R419" t="str">
        <v xml:space="preserve">0 | </v>
      </c>
      <c r="S419" t="str">
        <v xml:space="preserve">0 | </v>
      </c>
      <c r="T419" t="str">
        <v xml:space="preserve">0 | </v>
      </c>
      <c r="U419" t="str">
        <v xml:space="preserve">0 | </v>
      </c>
      <c r="V419" t="str">
        <v xml:space="preserve">0 | </v>
      </c>
      <c r="W419" t="str">
        <v xml:space="preserve">0 | </v>
      </c>
      <c r="X419" t="str">
        <v xml:space="preserve">0 | </v>
      </c>
      <c r="Y419" t="str">
        <v xml:space="preserve">0 | </v>
      </c>
      <c r="Z419" t="str">
        <v xml:space="preserve">0 | </v>
      </c>
      <c r="AA419" t="str">
        <v xml:space="preserve">0 | </v>
      </c>
      <c r="AB419" t="str">
        <v xml:space="preserve">0 | </v>
      </c>
      <c r="AC419" t="str">
        <v xml:space="preserve">0 | </v>
      </c>
      <c r="AD419" t="str">
        <v xml:space="preserve">0 | </v>
      </c>
      <c r="AE419" t="str">
        <v xml:space="preserve">0 | </v>
      </c>
      <c r="AF419" t="str">
        <v xml:space="preserve">0 | </v>
      </c>
      <c r="AG419" t="str">
        <v xml:space="preserve">0 | </v>
      </c>
      <c r="AH419" t="str">
        <v xml:space="preserve">0 | </v>
      </c>
      <c r="AI419" t="str">
        <v xml:space="preserve">0 | </v>
      </c>
      <c r="AJ419" t="str">
        <v xml:space="preserve">0 | </v>
      </c>
      <c r="AK419" t="str">
        <v xml:space="preserve">0 | </v>
      </c>
      <c r="AL419" t="str">
        <v xml:space="preserve">0 | </v>
      </c>
      <c r="AM419" t="str">
        <v xml:space="preserve">0 | </v>
      </c>
      <c r="AN419" t="str">
        <v xml:space="preserve">0 | </v>
      </c>
      <c r="AO419" t="str">
        <v xml:space="preserve">0 | </v>
      </c>
      <c r="AP419" t="str">
        <v xml:space="preserve">0 | </v>
      </c>
      <c r="AQ419" t="str">
        <v xml:space="preserve">0 | </v>
      </c>
      <c r="AR419" t="str">
        <v xml:space="preserve">0 | </v>
      </c>
      <c r="AS419" t="str">
        <v xml:space="preserve">0 | </v>
      </c>
      <c r="AT419" t="str">
        <v xml:space="preserve">0 | </v>
      </c>
      <c r="AU419" t="str">
        <v xml:space="preserve">0 | </v>
      </c>
      <c r="AV419" t="str">
        <v xml:space="preserve">0 | </v>
      </c>
      <c r="AW419" t="str">
        <v xml:space="preserve">0 | </v>
      </c>
      <c r="AX419" t="str">
        <v xml:space="preserve">0 | </v>
      </c>
      <c r="AY419" t="str">
        <v xml:space="preserve">0 | </v>
      </c>
      <c r="AZ419" t="str">
        <v xml:space="preserve">0 | </v>
      </c>
      <c r="BA419" t="str">
        <v xml:space="preserve">0 | </v>
      </c>
      <c r="BB419" t="str">
        <v xml:space="preserve">0 | </v>
      </c>
      <c r="BC419" t="str">
        <v xml:space="preserve">0 | </v>
      </c>
      <c r="BD419" t="str">
        <v xml:space="preserve">0 | </v>
      </c>
      <c r="BE419" t="str">
        <v xml:space="preserve">0 | </v>
      </c>
      <c r="BF419" t="str">
        <v xml:space="preserve">0 | </v>
      </c>
      <c r="BG419" t="str">
        <v xml:space="preserve">0 | </v>
      </c>
      <c r="BH419" t="str">
        <v xml:space="preserve">0 | </v>
      </c>
      <c r="BI419" t="str">
        <v xml:space="preserve">0 | </v>
      </c>
      <c r="BJ419" t="str">
        <v xml:space="preserve">0 | </v>
      </c>
      <c r="BK419" t="str">
        <v xml:space="preserve">0 | </v>
      </c>
      <c r="BL419" t="str">
        <v xml:space="preserve">0 | </v>
      </c>
      <c r="BM419" t="str">
        <v xml:space="preserve">0 | </v>
      </c>
      <c r="BN419" t="str">
        <v xml:space="preserve">0 | </v>
      </c>
      <c r="BO419" t="str">
        <v xml:space="preserve">0 | </v>
      </c>
      <c r="BP419" t="str">
        <v xml:space="preserve">0 | </v>
      </c>
      <c r="BQ419" t="str">
        <v xml:space="preserve">0 | </v>
      </c>
      <c r="BR419" t="str">
        <v xml:space="preserve">0 | </v>
      </c>
      <c r="BS419" t="str">
        <v xml:space="preserve">0 | </v>
      </c>
      <c r="BT419" t="str">
        <v xml:space="preserve">0 | </v>
      </c>
      <c r="BU419" t="str">
        <v xml:space="preserve">0 | </v>
      </c>
      <c r="BV419" t="str">
        <v xml:space="preserve">0 | </v>
      </c>
      <c r="BW419" t="str">
        <v xml:space="preserve">0 | </v>
      </c>
      <c r="BX419" t="str">
        <v xml:space="preserve">0 | </v>
      </c>
      <c r="BY419" t="str">
        <v xml:space="preserve">0 | </v>
      </c>
      <c r="BZ419" t="str">
        <v xml:space="preserve">0 | </v>
      </c>
      <c r="CA419" t="str">
        <v xml:space="preserve">0 | </v>
      </c>
      <c r="CB419" t="str">
        <v xml:space="preserve">0 | </v>
      </c>
      <c r="CC419" t="str">
        <v xml:space="preserve">0 | </v>
      </c>
      <c r="CD419" t="str">
        <v xml:space="preserve">0 | </v>
      </c>
      <c r="CE419" t="str">
        <v xml:space="preserve">0 | </v>
      </c>
      <c r="CF419" t="str">
        <v xml:space="preserve">0 | </v>
      </c>
      <c r="CG419" t="str">
        <v xml:space="preserve">0 | </v>
      </c>
      <c r="CH419" t="str">
        <v xml:space="preserve">0 | </v>
      </c>
      <c r="CI419" t="str">
        <v xml:space="preserve">0 | </v>
      </c>
      <c r="CJ419" t="str">
        <v xml:space="preserve">0 | </v>
      </c>
      <c r="CK419" t="str">
        <v xml:space="preserve">0 | </v>
      </c>
      <c r="CL419" t="str">
        <v xml:space="preserve">0 | </v>
      </c>
      <c r="CM419" t="str">
        <v xml:space="preserve">0 | </v>
      </c>
      <c r="CN419" t="str">
        <v xml:space="preserve">0 | </v>
      </c>
      <c r="CO419" t="str">
        <v xml:space="preserve">0 | </v>
      </c>
      <c r="CP419" t="str">
        <v xml:space="preserve">0 | </v>
      </c>
      <c r="CQ419" t="str">
        <v xml:space="preserve">0 | </v>
      </c>
      <c r="CR419" t="str">
        <v xml:space="preserve">0 | </v>
      </c>
      <c r="CS419" t="str">
        <v xml:space="preserve">0 | </v>
      </c>
      <c r="CT419" t="str">
        <v xml:space="preserve">0 | </v>
      </c>
      <c r="CU419" t="str">
        <v xml:space="preserve">0 | </v>
      </c>
      <c r="CV419" t="str">
        <v xml:space="preserve">0 | </v>
      </c>
      <c r="CW419" t="str">
        <v xml:space="preserve">0 | </v>
      </c>
      <c r="CX419" t="str">
        <v xml:space="preserve">0 | </v>
      </c>
      <c r="DQ419" cm="1">
        <f t="array" ref="DQ419:HM419">TRANSPOSE(_xlfn._xlws.SORT(_xlfn._xlws.FILTER(initialConditions[initial_conditions_level],initialConditions[experiment_ID]=A419)))</f>
        <v>0</v>
      </c>
      <c r="DR419">
        <v>0</v>
      </c>
      <c r="DS419">
        <v>0</v>
      </c>
      <c r="DT419">
        <v>0</v>
      </c>
      <c r="DU419">
        <v>0</v>
      </c>
      <c r="DV419">
        <v>0</v>
      </c>
      <c r="DW419">
        <v>0</v>
      </c>
      <c r="DX419">
        <v>0</v>
      </c>
      <c r="DY419">
        <v>0</v>
      </c>
      <c r="DZ419">
        <v>0</v>
      </c>
      <c r="EA419">
        <v>0</v>
      </c>
      <c r="EB419">
        <v>0</v>
      </c>
      <c r="EC419">
        <v>0</v>
      </c>
      <c r="ED419">
        <v>0</v>
      </c>
      <c r="EE419">
        <v>0</v>
      </c>
      <c r="EF419">
        <v>0</v>
      </c>
      <c r="EG419">
        <v>0</v>
      </c>
      <c r="EH419">
        <v>0</v>
      </c>
      <c r="EI419">
        <v>0</v>
      </c>
      <c r="EJ419">
        <v>0</v>
      </c>
      <c r="EK419">
        <v>0</v>
      </c>
      <c r="EL419">
        <v>0</v>
      </c>
      <c r="EM419">
        <v>0</v>
      </c>
      <c r="EN419">
        <v>0</v>
      </c>
      <c r="EO419">
        <v>0</v>
      </c>
      <c r="EP419">
        <v>0</v>
      </c>
      <c r="EQ419">
        <v>0</v>
      </c>
      <c r="ER419">
        <v>0</v>
      </c>
      <c r="ES419">
        <v>0</v>
      </c>
      <c r="ET419">
        <v>0</v>
      </c>
      <c r="EU419">
        <v>0</v>
      </c>
      <c r="EV419">
        <v>0</v>
      </c>
      <c r="EW419">
        <v>0</v>
      </c>
      <c r="EX419">
        <v>0</v>
      </c>
      <c r="EY419">
        <v>0</v>
      </c>
      <c r="EZ419">
        <v>0</v>
      </c>
      <c r="FA419">
        <v>0</v>
      </c>
      <c r="FB419">
        <v>0</v>
      </c>
      <c r="FC419">
        <v>0</v>
      </c>
      <c r="FD419">
        <v>0</v>
      </c>
      <c r="FE419">
        <v>0</v>
      </c>
      <c r="FF419">
        <v>0</v>
      </c>
      <c r="FG419">
        <v>0</v>
      </c>
      <c r="FH419">
        <v>0</v>
      </c>
      <c r="FI419">
        <v>0</v>
      </c>
      <c r="FJ419">
        <v>0</v>
      </c>
      <c r="FK419">
        <v>0</v>
      </c>
      <c r="FL419">
        <v>0</v>
      </c>
      <c r="FM419">
        <v>0</v>
      </c>
      <c r="FN419">
        <v>0</v>
      </c>
      <c r="FO419">
        <v>0</v>
      </c>
      <c r="FP419">
        <v>0</v>
      </c>
      <c r="FQ419">
        <v>0</v>
      </c>
      <c r="FR419">
        <v>0</v>
      </c>
      <c r="FS419">
        <v>0</v>
      </c>
      <c r="FT419">
        <v>0</v>
      </c>
      <c r="FU419">
        <v>0</v>
      </c>
      <c r="FV419">
        <v>0</v>
      </c>
      <c r="FW419">
        <v>0</v>
      </c>
      <c r="FX419">
        <v>0</v>
      </c>
      <c r="FY419">
        <v>0</v>
      </c>
      <c r="FZ419">
        <v>0</v>
      </c>
      <c r="GA419">
        <v>0</v>
      </c>
      <c r="GB419">
        <v>0</v>
      </c>
      <c r="GC419">
        <v>0</v>
      </c>
      <c r="GD419">
        <v>0</v>
      </c>
      <c r="GE419">
        <v>0</v>
      </c>
      <c r="GF419">
        <v>0</v>
      </c>
      <c r="GG419">
        <v>0</v>
      </c>
      <c r="GH419">
        <v>0</v>
      </c>
      <c r="GI419">
        <v>0</v>
      </c>
      <c r="GJ419">
        <v>0</v>
      </c>
      <c r="GK419">
        <v>0</v>
      </c>
      <c r="GL419">
        <v>0</v>
      </c>
      <c r="GM419">
        <v>0</v>
      </c>
      <c r="GN419">
        <v>0</v>
      </c>
      <c r="GO419">
        <v>0</v>
      </c>
      <c r="GP419">
        <v>0</v>
      </c>
      <c r="GQ419">
        <v>0</v>
      </c>
      <c r="GR419">
        <v>0</v>
      </c>
      <c r="GS419">
        <v>0</v>
      </c>
      <c r="GT419">
        <v>0</v>
      </c>
      <c r="GU419">
        <v>0</v>
      </c>
      <c r="GV419">
        <v>0</v>
      </c>
      <c r="GW419">
        <v>0</v>
      </c>
      <c r="GX419">
        <v>0</v>
      </c>
      <c r="GY419">
        <v>0</v>
      </c>
      <c r="GZ419">
        <v>0</v>
      </c>
      <c r="HA419">
        <v>0</v>
      </c>
      <c r="HB419">
        <v>0</v>
      </c>
      <c r="HC419">
        <v>0</v>
      </c>
      <c r="HD419">
        <v>0</v>
      </c>
      <c r="HE419">
        <v>0</v>
      </c>
      <c r="HF419">
        <v>0</v>
      </c>
      <c r="HG419">
        <v>0</v>
      </c>
      <c r="HH419">
        <v>0</v>
      </c>
      <c r="HI419">
        <v>0</v>
      </c>
      <c r="HJ419">
        <v>0</v>
      </c>
      <c r="HK419">
        <v>0</v>
      </c>
      <c r="HL419">
        <v>0</v>
      </c>
      <c r="HM419" t="str">
        <v/>
      </c>
    </row>
    <row r="420" spans="2:221" x14ac:dyDescent="0.35">
      <c r="B420" t="str" cm="1">
        <f t="array" ref="B420:CX420">TRANSPOSE(_xlfn._xlws.SORT(_xlfn._xlws.FILTER(initialConditions[initial_conditions_level]&amp;" | "&amp;initialConditions[initial_conditions_name],initialConditions[experiment_ID]=A420)))</f>
        <v xml:space="preserve"> | </v>
      </c>
      <c r="C420" t="str">
        <v xml:space="preserve">0 | </v>
      </c>
      <c r="D420" t="str">
        <v xml:space="preserve">0 | </v>
      </c>
      <c r="E420" t="str">
        <v xml:space="preserve">0 | </v>
      </c>
      <c r="F420" t="str">
        <v xml:space="preserve">0 | </v>
      </c>
      <c r="G420" t="str">
        <v xml:space="preserve">0 | </v>
      </c>
      <c r="H420" t="str">
        <v xml:space="preserve">0 | </v>
      </c>
      <c r="I420" t="str">
        <v xml:space="preserve">0 | </v>
      </c>
      <c r="J420" t="str">
        <v xml:space="preserve">0 | </v>
      </c>
      <c r="K420" t="str">
        <v xml:space="preserve">0 | </v>
      </c>
      <c r="L420" t="str">
        <v xml:space="preserve">0 | </v>
      </c>
      <c r="M420" t="str">
        <v xml:space="preserve">0 | </v>
      </c>
      <c r="N420" t="str">
        <v xml:space="preserve">0 | </v>
      </c>
      <c r="O420" t="str">
        <v xml:space="preserve">0 | </v>
      </c>
      <c r="P420" t="str">
        <v xml:space="preserve">0 | </v>
      </c>
      <c r="Q420" t="str">
        <v xml:space="preserve">0 | </v>
      </c>
      <c r="R420" t="str">
        <v xml:space="preserve">0 | </v>
      </c>
      <c r="S420" t="str">
        <v xml:space="preserve">0 | </v>
      </c>
      <c r="T420" t="str">
        <v xml:space="preserve">0 | </v>
      </c>
      <c r="U420" t="str">
        <v xml:space="preserve">0 | </v>
      </c>
      <c r="V420" t="str">
        <v xml:space="preserve">0 | </v>
      </c>
      <c r="W420" t="str">
        <v xml:space="preserve">0 | </v>
      </c>
      <c r="X420" t="str">
        <v xml:space="preserve">0 | </v>
      </c>
      <c r="Y420" t="str">
        <v xml:space="preserve">0 | </v>
      </c>
      <c r="Z420" t="str">
        <v xml:space="preserve">0 | </v>
      </c>
      <c r="AA420" t="str">
        <v xml:space="preserve">0 | </v>
      </c>
      <c r="AB420" t="str">
        <v xml:space="preserve">0 | </v>
      </c>
      <c r="AC420" t="str">
        <v xml:space="preserve">0 | </v>
      </c>
      <c r="AD420" t="str">
        <v xml:space="preserve">0 | </v>
      </c>
      <c r="AE420" t="str">
        <v xml:space="preserve">0 | </v>
      </c>
      <c r="AF420" t="str">
        <v xml:space="preserve">0 | </v>
      </c>
      <c r="AG420" t="str">
        <v xml:space="preserve">0 | </v>
      </c>
      <c r="AH420" t="str">
        <v xml:space="preserve">0 | </v>
      </c>
      <c r="AI420" t="str">
        <v xml:space="preserve">0 | </v>
      </c>
      <c r="AJ420" t="str">
        <v xml:space="preserve">0 | </v>
      </c>
      <c r="AK420" t="str">
        <v xml:space="preserve">0 | </v>
      </c>
      <c r="AL420" t="str">
        <v xml:space="preserve">0 | </v>
      </c>
      <c r="AM420" t="str">
        <v xml:space="preserve">0 | </v>
      </c>
      <c r="AN420" t="str">
        <v xml:space="preserve">0 | </v>
      </c>
      <c r="AO420" t="str">
        <v xml:space="preserve">0 | </v>
      </c>
      <c r="AP420" t="str">
        <v xml:space="preserve">0 | </v>
      </c>
      <c r="AQ420" t="str">
        <v xml:space="preserve">0 | </v>
      </c>
      <c r="AR420" t="str">
        <v xml:space="preserve">0 | </v>
      </c>
      <c r="AS420" t="str">
        <v xml:space="preserve">0 | </v>
      </c>
      <c r="AT420" t="str">
        <v xml:space="preserve">0 | </v>
      </c>
      <c r="AU420" t="str">
        <v xml:space="preserve">0 | </v>
      </c>
      <c r="AV420" t="str">
        <v xml:space="preserve">0 | </v>
      </c>
      <c r="AW420" t="str">
        <v xml:space="preserve">0 | </v>
      </c>
      <c r="AX420" t="str">
        <v xml:space="preserve">0 | </v>
      </c>
      <c r="AY420" t="str">
        <v xml:space="preserve">0 | </v>
      </c>
      <c r="AZ420" t="str">
        <v xml:space="preserve">0 | </v>
      </c>
      <c r="BA420" t="str">
        <v xml:space="preserve">0 | </v>
      </c>
      <c r="BB420" t="str">
        <v xml:space="preserve">0 | </v>
      </c>
      <c r="BC420" t="str">
        <v xml:space="preserve">0 | </v>
      </c>
      <c r="BD420" t="str">
        <v xml:space="preserve">0 | </v>
      </c>
      <c r="BE420" t="str">
        <v xml:space="preserve">0 | </v>
      </c>
      <c r="BF420" t="str">
        <v xml:space="preserve">0 | </v>
      </c>
      <c r="BG420" t="str">
        <v xml:space="preserve">0 | </v>
      </c>
      <c r="BH420" t="str">
        <v xml:space="preserve">0 | </v>
      </c>
      <c r="BI420" t="str">
        <v xml:space="preserve">0 | </v>
      </c>
      <c r="BJ420" t="str">
        <v xml:space="preserve">0 | </v>
      </c>
      <c r="BK420" t="str">
        <v xml:space="preserve">0 | </v>
      </c>
      <c r="BL420" t="str">
        <v xml:space="preserve">0 | </v>
      </c>
      <c r="BM420" t="str">
        <v xml:space="preserve">0 | </v>
      </c>
      <c r="BN420" t="str">
        <v xml:space="preserve">0 | </v>
      </c>
      <c r="BO420" t="str">
        <v xml:space="preserve">0 | </v>
      </c>
      <c r="BP420" t="str">
        <v xml:space="preserve">0 | </v>
      </c>
      <c r="BQ420" t="str">
        <v xml:space="preserve">0 | </v>
      </c>
      <c r="BR420" t="str">
        <v xml:space="preserve">0 | </v>
      </c>
      <c r="BS420" t="str">
        <v xml:space="preserve">0 | </v>
      </c>
      <c r="BT420" t="str">
        <v xml:space="preserve">0 | </v>
      </c>
      <c r="BU420" t="str">
        <v xml:space="preserve">0 | </v>
      </c>
      <c r="BV420" t="str">
        <v xml:space="preserve">0 | </v>
      </c>
      <c r="BW420" t="str">
        <v xml:space="preserve">0 | </v>
      </c>
      <c r="BX420" t="str">
        <v xml:space="preserve">0 | </v>
      </c>
      <c r="BY420" t="str">
        <v xml:space="preserve">0 | </v>
      </c>
      <c r="BZ420" t="str">
        <v xml:space="preserve">0 | </v>
      </c>
      <c r="CA420" t="str">
        <v xml:space="preserve">0 | </v>
      </c>
      <c r="CB420" t="str">
        <v xml:space="preserve">0 | </v>
      </c>
      <c r="CC420" t="str">
        <v xml:space="preserve">0 | </v>
      </c>
      <c r="CD420" t="str">
        <v xml:space="preserve">0 | </v>
      </c>
      <c r="CE420" t="str">
        <v xml:space="preserve">0 | </v>
      </c>
      <c r="CF420" t="str">
        <v xml:space="preserve">0 | </v>
      </c>
      <c r="CG420" t="str">
        <v xml:space="preserve">0 | </v>
      </c>
      <c r="CH420" t="str">
        <v xml:space="preserve">0 | </v>
      </c>
      <c r="CI420" t="str">
        <v xml:space="preserve">0 | </v>
      </c>
      <c r="CJ420" t="str">
        <v xml:space="preserve">0 | </v>
      </c>
      <c r="CK420" t="str">
        <v xml:space="preserve">0 | </v>
      </c>
      <c r="CL420" t="str">
        <v xml:space="preserve">0 | </v>
      </c>
      <c r="CM420" t="str">
        <v xml:space="preserve">0 | </v>
      </c>
      <c r="CN420" t="str">
        <v xml:space="preserve">0 | </v>
      </c>
      <c r="CO420" t="str">
        <v xml:space="preserve">0 | </v>
      </c>
      <c r="CP420" t="str">
        <v xml:space="preserve">0 | </v>
      </c>
      <c r="CQ420" t="str">
        <v xml:space="preserve">0 | </v>
      </c>
      <c r="CR420" t="str">
        <v xml:space="preserve">0 | </v>
      </c>
      <c r="CS420" t="str">
        <v xml:space="preserve">0 | </v>
      </c>
      <c r="CT420" t="str">
        <v xml:space="preserve">0 | </v>
      </c>
      <c r="CU420" t="str">
        <v xml:space="preserve">0 | </v>
      </c>
      <c r="CV420" t="str">
        <v xml:space="preserve">0 | </v>
      </c>
      <c r="CW420" t="str">
        <v xml:space="preserve">0 | </v>
      </c>
      <c r="CX420" t="str">
        <v xml:space="preserve">0 | </v>
      </c>
      <c r="DQ420" cm="1">
        <f t="array" ref="DQ420:HM420">TRANSPOSE(_xlfn._xlws.SORT(_xlfn._xlws.FILTER(initialConditions[initial_conditions_level],initialConditions[experiment_ID]=A420)))</f>
        <v>0</v>
      </c>
      <c r="DR420">
        <v>0</v>
      </c>
      <c r="DS420">
        <v>0</v>
      </c>
      <c r="DT420">
        <v>0</v>
      </c>
      <c r="DU420">
        <v>0</v>
      </c>
      <c r="DV420">
        <v>0</v>
      </c>
      <c r="DW420">
        <v>0</v>
      </c>
      <c r="DX420">
        <v>0</v>
      </c>
      <c r="DY420">
        <v>0</v>
      </c>
      <c r="DZ420">
        <v>0</v>
      </c>
      <c r="EA420">
        <v>0</v>
      </c>
      <c r="EB420">
        <v>0</v>
      </c>
      <c r="EC420">
        <v>0</v>
      </c>
      <c r="ED420">
        <v>0</v>
      </c>
      <c r="EE420">
        <v>0</v>
      </c>
      <c r="EF420">
        <v>0</v>
      </c>
      <c r="EG420">
        <v>0</v>
      </c>
      <c r="EH420">
        <v>0</v>
      </c>
      <c r="EI420">
        <v>0</v>
      </c>
      <c r="EJ420">
        <v>0</v>
      </c>
      <c r="EK420">
        <v>0</v>
      </c>
      <c r="EL420">
        <v>0</v>
      </c>
      <c r="EM420">
        <v>0</v>
      </c>
      <c r="EN420">
        <v>0</v>
      </c>
      <c r="EO420">
        <v>0</v>
      </c>
      <c r="EP420">
        <v>0</v>
      </c>
      <c r="EQ420">
        <v>0</v>
      </c>
      <c r="ER420">
        <v>0</v>
      </c>
      <c r="ES420">
        <v>0</v>
      </c>
      <c r="ET420">
        <v>0</v>
      </c>
      <c r="EU420">
        <v>0</v>
      </c>
      <c r="EV420">
        <v>0</v>
      </c>
      <c r="EW420">
        <v>0</v>
      </c>
      <c r="EX420">
        <v>0</v>
      </c>
      <c r="EY420">
        <v>0</v>
      </c>
      <c r="EZ420">
        <v>0</v>
      </c>
      <c r="FA420">
        <v>0</v>
      </c>
      <c r="FB420">
        <v>0</v>
      </c>
      <c r="FC420">
        <v>0</v>
      </c>
      <c r="FD420">
        <v>0</v>
      </c>
      <c r="FE420">
        <v>0</v>
      </c>
      <c r="FF420">
        <v>0</v>
      </c>
      <c r="FG420">
        <v>0</v>
      </c>
      <c r="FH420">
        <v>0</v>
      </c>
      <c r="FI420">
        <v>0</v>
      </c>
      <c r="FJ420">
        <v>0</v>
      </c>
      <c r="FK420">
        <v>0</v>
      </c>
      <c r="FL420">
        <v>0</v>
      </c>
      <c r="FM420">
        <v>0</v>
      </c>
      <c r="FN420">
        <v>0</v>
      </c>
      <c r="FO420">
        <v>0</v>
      </c>
      <c r="FP420">
        <v>0</v>
      </c>
      <c r="FQ420">
        <v>0</v>
      </c>
      <c r="FR420">
        <v>0</v>
      </c>
      <c r="FS420">
        <v>0</v>
      </c>
      <c r="FT420">
        <v>0</v>
      </c>
      <c r="FU420">
        <v>0</v>
      </c>
      <c r="FV420">
        <v>0</v>
      </c>
      <c r="FW420">
        <v>0</v>
      </c>
      <c r="FX420">
        <v>0</v>
      </c>
      <c r="FY420">
        <v>0</v>
      </c>
      <c r="FZ420">
        <v>0</v>
      </c>
      <c r="GA420">
        <v>0</v>
      </c>
      <c r="GB420">
        <v>0</v>
      </c>
      <c r="GC420">
        <v>0</v>
      </c>
      <c r="GD420">
        <v>0</v>
      </c>
      <c r="GE420">
        <v>0</v>
      </c>
      <c r="GF420">
        <v>0</v>
      </c>
      <c r="GG420">
        <v>0</v>
      </c>
      <c r="GH420">
        <v>0</v>
      </c>
      <c r="GI420">
        <v>0</v>
      </c>
      <c r="GJ420">
        <v>0</v>
      </c>
      <c r="GK420">
        <v>0</v>
      </c>
      <c r="GL420">
        <v>0</v>
      </c>
      <c r="GM420">
        <v>0</v>
      </c>
      <c r="GN420">
        <v>0</v>
      </c>
      <c r="GO420">
        <v>0</v>
      </c>
      <c r="GP420">
        <v>0</v>
      </c>
      <c r="GQ420">
        <v>0</v>
      </c>
      <c r="GR420">
        <v>0</v>
      </c>
      <c r="GS420">
        <v>0</v>
      </c>
      <c r="GT420">
        <v>0</v>
      </c>
      <c r="GU420">
        <v>0</v>
      </c>
      <c r="GV420">
        <v>0</v>
      </c>
      <c r="GW420">
        <v>0</v>
      </c>
      <c r="GX420">
        <v>0</v>
      </c>
      <c r="GY420">
        <v>0</v>
      </c>
      <c r="GZ420">
        <v>0</v>
      </c>
      <c r="HA420">
        <v>0</v>
      </c>
      <c r="HB420">
        <v>0</v>
      </c>
      <c r="HC420">
        <v>0</v>
      </c>
      <c r="HD420">
        <v>0</v>
      </c>
      <c r="HE420">
        <v>0</v>
      </c>
      <c r="HF420">
        <v>0</v>
      </c>
      <c r="HG420">
        <v>0</v>
      </c>
      <c r="HH420">
        <v>0</v>
      </c>
      <c r="HI420">
        <v>0</v>
      </c>
      <c r="HJ420">
        <v>0</v>
      </c>
      <c r="HK420">
        <v>0</v>
      </c>
      <c r="HL420">
        <v>0</v>
      </c>
      <c r="HM420" t="str">
        <v/>
      </c>
    </row>
    <row r="421" spans="2:221" x14ac:dyDescent="0.35">
      <c r="B421" t="str" cm="1">
        <f t="array" ref="B421:CX421">TRANSPOSE(_xlfn._xlws.SORT(_xlfn._xlws.FILTER(initialConditions[initial_conditions_level]&amp;" | "&amp;initialConditions[initial_conditions_name],initialConditions[experiment_ID]=A421)))</f>
        <v xml:space="preserve"> | </v>
      </c>
      <c r="C421" t="str">
        <v xml:space="preserve">0 | </v>
      </c>
      <c r="D421" t="str">
        <v xml:space="preserve">0 | </v>
      </c>
      <c r="E421" t="str">
        <v xml:space="preserve">0 | </v>
      </c>
      <c r="F421" t="str">
        <v xml:space="preserve">0 | </v>
      </c>
      <c r="G421" t="str">
        <v xml:space="preserve">0 | </v>
      </c>
      <c r="H421" t="str">
        <v xml:space="preserve">0 | </v>
      </c>
      <c r="I421" t="str">
        <v xml:space="preserve">0 | </v>
      </c>
      <c r="J421" t="str">
        <v xml:space="preserve">0 | </v>
      </c>
      <c r="K421" t="str">
        <v xml:space="preserve">0 | </v>
      </c>
      <c r="L421" t="str">
        <v xml:space="preserve">0 | </v>
      </c>
      <c r="M421" t="str">
        <v xml:space="preserve">0 | </v>
      </c>
      <c r="N421" t="str">
        <v xml:space="preserve">0 | </v>
      </c>
      <c r="O421" t="str">
        <v xml:space="preserve">0 | </v>
      </c>
      <c r="P421" t="str">
        <v xml:space="preserve">0 | </v>
      </c>
      <c r="Q421" t="str">
        <v xml:space="preserve">0 | </v>
      </c>
      <c r="R421" t="str">
        <v xml:space="preserve">0 | </v>
      </c>
      <c r="S421" t="str">
        <v xml:space="preserve">0 | </v>
      </c>
      <c r="T421" t="str">
        <v xml:space="preserve">0 | </v>
      </c>
      <c r="U421" t="str">
        <v xml:space="preserve">0 | </v>
      </c>
      <c r="V421" t="str">
        <v xml:space="preserve">0 | </v>
      </c>
      <c r="W421" t="str">
        <v xml:space="preserve">0 | </v>
      </c>
      <c r="X421" t="str">
        <v xml:space="preserve">0 | </v>
      </c>
      <c r="Y421" t="str">
        <v xml:space="preserve">0 | </v>
      </c>
      <c r="Z421" t="str">
        <v xml:space="preserve">0 | </v>
      </c>
      <c r="AA421" t="str">
        <v xml:space="preserve">0 | </v>
      </c>
      <c r="AB421" t="str">
        <v xml:space="preserve">0 | </v>
      </c>
      <c r="AC421" t="str">
        <v xml:space="preserve">0 | </v>
      </c>
      <c r="AD421" t="str">
        <v xml:space="preserve">0 | </v>
      </c>
      <c r="AE421" t="str">
        <v xml:space="preserve">0 | </v>
      </c>
      <c r="AF421" t="str">
        <v xml:space="preserve">0 | </v>
      </c>
      <c r="AG421" t="str">
        <v xml:space="preserve">0 | </v>
      </c>
      <c r="AH421" t="str">
        <v xml:space="preserve">0 | </v>
      </c>
      <c r="AI421" t="str">
        <v xml:space="preserve">0 | </v>
      </c>
      <c r="AJ421" t="str">
        <v xml:space="preserve">0 | </v>
      </c>
      <c r="AK421" t="str">
        <v xml:space="preserve">0 | </v>
      </c>
      <c r="AL421" t="str">
        <v xml:space="preserve">0 | </v>
      </c>
      <c r="AM421" t="str">
        <v xml:space="preserve">0 | </v>
      </c>
      <c r="AN421" t="str">
        <v xml:space="preserve">0 | </v>
      </c>
      <c r="AO421" t="str">
        <v xml:space="preserve">0 | </v>
      </c>
      <c r="AP421" t="str">
        <v xml:space="preserve">0 | </v>
      </c>
      <c r="AQ421" t="str">
        <v xml:space="preserve">0 | </v>
      </c>
      <c r="AR421" t="str">
        <v xml:space="preserve">0 | </v>
      </c>
      <c r="AS421" t="str">
        <v xml:space="preserve">0 | </v>
      </c>
      <c r="AT421" t="str">
        <v xml:space="preserve">0 | </v>
      </c>
      <c r="AU421" t="str">
        <v xml:space="preserve">0 | </v>
      </c>
      <c r="AV421" t="str">
        <v xml:space="preserve">0 | </v>
      </c>
      <c r="AW421" t="str">
        <v xml:space="preserve">0 | </v>
      </c>
      <c r="AX421" t="str">
        <v xml:space="preserve">0 | </v>
      </c>
      <c r="AY421" t="str">
        <v xml:space="preserve">0 | </v>
      </c>
      <c r="AZ421" t="str">
        <v xml:space="preserve">0 | </v>
      </c>
      <c r="BA421" t="str">
        <v xml:space="preserve">0 | </v>
      </c>
      <c r="BB421" t="str">
        <v xml:space="preserve">0 | </v>
      </c>
      <c r="BC421" t="str">
        <v xml:space="preserve">0 | </v>
      </c>
      <c r="BD421" t="str">
        <v xml:space="preserve">0 | </v>
      </c>
      <c r="BE421" t="str">
        <v xml:space="preserve">0 | </v>
      </c>
      <c r="BF421" t="str">
        <v xml:space="preserve">0 | </v>
      </c>
      <c r="BG421" t="str">
        <v xml:space="preserve">0 | </v>
      </c>
      <c r="BH421" t="str">
        <v xml:space="preserve">0 | </v>
      </c>
      <c r="BI421" t="str">
        <v xml:space="preserve">0 | </v>
      </c>
      <c r="BJ421" t="str">
        <v xml:space="preserve">0 | </v>
      </c>
      <c r="BK421" t="str">
        <v xml:space="preserve">0 | </v>
      </c>
      <c r="BL421" t="str">
        <v xml:space="preserve">0 | </v>
      </c>
      <c r="BM421" t="str">
        <v xml:space="preserve">0 | </v>
      </c>
      <c r="BN421" t="str">
        <v xml:space="preserve">0 | </v>
      </c>
      <c r="BO421" t="str">
        <v xml:space="preserve">0 | </v>
      </c>
      <c r="BP421" t="str">
        <v xml:space="preserve">0 | </v>
      </c>
      <c r="BQ421" t="str">
        <v xml:space="preserve">0 | </v>
      </c>
      <c r="BR421" t="str">
        <v xml:space="preserve">0 | </v>
      </c>
      <c r="BS421" t="str">
        <v xml:space="preserve">0 | </v>
      </c>
      <c r="BT421" t="str">
        <v xml:space="preserve">0 | </v>
      </c>
      <c r="BU421" t="str">
        <v xml:space="preserve">0 | </v>
      </c>
      <c r="BV421" t="str">
        <v xml:space="preserve">0 | </v>
      </c>
      <c r="BW421" t="str">
        <v xml:space="preserve">0 | </v>
      </c>
      <c r="BX421" t="str">
        <v xml:space="preserve">0 | </v>
      </c>
      <c r="BY421" t="str">
        <v xml:space="preserve">0 | </v>
      </c>
      <c r="BZ421" t="str">
        <v xml:space="preserve">0 | </v>
      </c>
      <c r="CA421" t="str">
        <v xml:space="preserve">0 | </v>
      </c>
      <c r="CB421" t="str">
        <v xml:space="preserve">0 | </v>
      </c>
      <c r="CC421" t="str">
        <v xml:space="preserve">0 | </v>
      </c>
      <c r="CD421" t="str">
        <v xml:space="preserve">0 | </v>
      </c>
      <c r="CE421" t="str">
        <v xml:space="preserve">0 | </v>
      </c>
      <c r="CF421" t="str">
        <v xml:space="preserve">0 | </v>
      </c>
      <c r="CG421" t="str">
        <v xml:space="preserve">0 | </v>
      </c>
      <c r="CH421" t="str">
        <v xml:space="preserve">0 | </v>
      </c>
      <c r="CI421" t="str">
        <v xml:space="preserve">0 | </v>
      </c>
      <c r="CJ421" t="str">
        <v xml:space="preserve">0 | </v>
      </c>
      <c r="CK421" t="str">
        <v xml:space="preserve">0 | </v>
      </c>
      <c r="CL421" t="str">
        <v xml:space="preserve">0 | </v>
      </c>
      <c r="CM421" t="str">
        <v xml:space="preserve">0 | </v>
      </c>
      <c r="CN421" t="str">
        <v xml:space="preserve">0 | </v>
      </c>
      <c r="CO421" t="str">
        <v xml:space="preserve">0 | </v>
      </c>
      <c r="CP421" t="str">
        <v xml:space="preserve">0 | </v>
      </c>
      <c r="CQ421" t="str">
        <v xml:space="preserve">0 | </v>
      </c>
      <c r="CR421" t="str">
        <v xml:space="preserve">0 | </v>
      </c>
      <c r="CS421" t="str">
        <v xml:space="preserve">0 | </v>
      </c>
      <c r="CT421" t="str">
        <v xml:space="preserve">0 | </v>
      </c>
      <c r="CU421" t="str">
        <v xml:space="preserve">0 | </v>
      </c>
      <c r="CV421" t="str">
        <v xml:space="preserve">0 | </v>
      </c>
      <c r="CW421" t="str">
        <v xml:space="preserve">0 | </v>
      </c>
      <c r="CX421" t="str">
        <v xml:space="preserve">0 | </v>
      </c>
      <c r="DQ421" cm="1">
        <f t="array" ref="DQ421:HM421">TRANSPOSE(_xlfn._xlws.SORT(_xlfn._xlws.FILTER(initialConditions[initial_conditions_level],initialConditions[experiment_ID]=A421)))</f>
        <v>0</v>
      </c>
      <c r="DR421">
        <v>0</v>
      </c>
      <c r="DS421">
        <v>0</v>
      </c>
      <c r="DT421">
        <v>0</v>
      </c>
      <c r="DU421">
        <v>0</v>
      </c>
      <c r="DV421">
        <v>0</v>
      </c>
      <c r="DW421">
        <v>0</v>
      </c>
      <c r="DX421">
        <v>0</v>
      </c>
      <c r="DY421">
        <v>0</v>
      </c>
      <c r="DZ421">
        <v>0</v>
      </c>
      <c r="EA421">
        <v>0</v>
      </c>
      <c r="EB421">
        <v>0</v>
      </c>
      <c r="EC421">
        <v>0</v>
      </c>
      <c r="ED421">
        <v>0</v>
      </c>
      <c r="EE421">
        <v>0</v>
      </c>
      <c r="EF421">
        <v>0</v>
      </c>
      <c r="EG421">
        <v>0</v>
      </c>
      <c r="EH421">
        <v>0</v>
      </c>
      <c r="EI421">
        <v>0</v>
      </c>
      <c r="EJ421">
        <v>0</v>
      </c>
      <c r="EK421">
        <v>0</v>
      </c>
      <c r="EL421">
        <v>0</v>
      </c>
      <c r="EM421">
        <v>0</v>
      </c>
      <c r="EN421">
        <v>0</v>
      </c>
      <c r="EO421">
        <v>0</v>
      </c>
      <c r="EP421">
        <v>0</v>
      </c>
      <c r="EQ421">
        <v>0</v>
      </c>
      <c r="ER421">
        <v>0</v>
      </c>
      <c r="ES421">
        <v>0</v>
      </c>
      <c r="ET421">
        <v>0</v>
      </c>
      <c r="EU421">
        <v>0</v>
      </c>
      <c r="EV421">
        <v>0</v>
      </c>
      <c r="EW421">
        <v>0</v>
      </c>
      <c r="EX421">
        <v>0</v>
      </c>
      <c r="EY421">
        <v>0</v>
      </c>
      <c r="EZ421">
        <v>0</v>
      </c>
      <c r="FA421">
        <v>0</v>
      </c>
      <c r="FB421">
        <v>0</v>
      </c>
      <c r="FC421">
        <v>0</v>
      </c>
      <c r="FD421">
        <v>0</v>
      </c>
      <c r="FE421">
        <v>0</v>
      </c>
      <c r="FF421">
        <v>0</v>
      </c>
      <c r="FG421">
        <v>0</v>
      </c>
      <c r="FH421">
        <v>0</v>
      </c>
      <c r="FI421">
        <v>0</v>
      </c>
      <c r="FJ421">
        <v>0</v>
      </c>
      <c r="FK421">
        <v>0</v>
      </c>
      <c r="FL421">
        <v>0</v>
      </c>
      <c r="FM421">
        <v>0</v>
      </c>
      <c r="FN421">
        <v>0</v>
      </c>
      <c r="FO421">
        <v>0</v>
      </c>
      <c r="FP421">
        <v>0</v>
      </c>
      <c r="FQ421">
        <v>0</v>
      </c>
      <c r="FR421">
        <v>0</v>
      </c>
      <c r="FS421">
        <v>0</v>
      </c>
      <c r="FT421">
        <v>0</v>
      </c>
      <c r="FU421">
        <v>0</v>
      </c>
      <c r="FV421">
        <v>0</v>
      </c>
      <c r="FW421">
        <v>0</v>
      </c>
      <c r="FX421">
        <v>0</v>
      </c>
      <c r="FY421">
        <v>0</v>
      </c>
      <c r="FZ421">
        <v>0</v>
      </c>
      <c r="GA421">
        <v>0</v>
      </c>
      <c r="GB421">
        <v>0</v>
      </c>
      <c r="GC421">
        <v>0</v>
      </c>
      <c r="GD421">
        <v>0</v>
      </c>
      <c r="GE421">
        <v>0</v>
      </c>
      <c r="GF421">
        <v>0</v>
      </c>
      <c r="GG421">
        <v>0</v>
      </c>
      <c r="GH421">
        <v>0</v>
      </c>
      <c r="GI421">
        <v>0</v>
      </c>
      <c r="GJ421">
        <v>0</v>
      </c>
      <c r="GK421">
        <v>0</v>
      </c>
      <c r="GL421">
        <v>0</v>
      </c>
      <c r="GM421">
        <v>0</v>
      </c>
      <c r="GN421">
        <v>0</v>
      </c>
      <c r="GO421">
        <v>0</v>
      </c>
      <c r="GP421">
        <v>0</v>
      </c>
      <c r="GQ421">
        <v>0</v>
      </c>
      <c r="GR421">
        <v>0</v>
      </c>
      <c r="GS421">
        <v>0</v>
      </c>
      <c r="GT421">
        <v>0</v>
      </c>
      <c r="GU421">
        <v>0</v>
      </c>
      <c r="GV421">
        <v>0</v>
      </c>
      <c r="GW421">
        <v>0</v>
      </c>
      <c r="GX421">
        <v>0</v>
      </c>
      <c r="GY421">
        <v>0</v>
      </c>
      <c r="GZ421">
        <v>0</v>
      </c>
      <c r="HA421">
        <v>0</v>
      </c>
      <c r="HB421">
        <v>0</v>
      </c>
      <c r="HC421">
        <v>0</v>
      </c>
      <c r="HD421">
        <v>0</v>
      </c>
      <c r="HE421">
        <v>0</v>
      </c>
      <c r="HF421">
        <v>0</v>
      </c>
      <c r="HG421">
        <v>0</v>
      </c>
      <c r="HH421">
        <v>0</v>
      </c>
      <c r="HI421">
        <v>0</v>
      </c>
      <c r="HJ421">
        <v>0</v>
      </c>
      <c r="HK421">
        <v>0</v>
      </c>
      <c r="HL421">
        <v>0</v>
      </c>
      <c r="HM421" t="str">
        <v/>
      </c>
    </row>
    <row r="422" spans="2:221" x14ac:dyDescent="0.35">
      <c r="B422" t="str" cm="1">
        <f t="array" ref="B422:CX422">TRANSPOSE(_xlfn._xlws.SORT(_xlfn._xlws.FILTER(initialConditions[initial_conditions_level]&amp;" | "&amp;initialConditions[initial_conditions_name],initialConditions[experiment_ID]=A422)))</f>
        <v xml:space="preserve"> | </v>
      </c>
      <c r="C422" t="str">
        <v xml:space="preserve">0 | </v>
      </c>
      <c r="D422" t="str">
        <v xml:space="preserve">0 | </v>
      </c>
      <c r="E422" t="str">
        <v xml:space="preserve">0 | </v>
      </c>
      <c r="F422" t="str">
        <v xml:space="preserve">0 | </v>
      </c>
      <c r="G422" t="str">
        <v xml:space="preserve">0 | </v>
      </c>
      <c r="H422" t="str">
        <v xml:space="preserve">0 | </v>
      </c>
      <c r="I422" t="str">
        <v xml:space="preserve">0 | </v>
      </c>
      <c r="J422" t="str">
        <v xml:space="preserve">0 | </v>
      </c>
      <c r="K422" t="str">
        <v xml:space="preserve">0 | </v>
      </c>
      <c r="L422" t="str">
        <v xml:space="preserve">0 | </v>
      </c>
      <c r="M422" t="str">
        <v xml:space="preserve">0 | </v>
      </c>
      <c r="N422" t="str">
        <v xml:space="preserve">0 | </v>
      </c>
      <c r="O422" t="str">
        <v xml:space="preserve">0 | </v>
      </c>
      <c r="P422" t="str">
        <v xml:space="preserve">0 | </v>
      </c>
      <c r="Q422" t="str">
        <v xml:space="preserve">0 | </v>
      </c>
      <c r="R422" t="str">
        <v xml:space="preserve">0 | </v>
      </c>
      <c r="S422" t="str">
        <v xml:space="preserve">0 | </v>
      </c>
      <c r="T422" t="str">
        <v xml:space="preserve">0 | </v>
      </c>
      <c r="U422" t="str">
        <v xml:space="preserve">0 | </v>
      </c>
      <c r="V422" t="str">
        <v xml:space="preserve">0 | </v>
      </c>
      <c r="W422" t="str">
        <v xml:space="preserve">0 | </v>
      </c>
      <c r="X422" t="str">
        <v xml:space="preserve">0 | </v>
      </c>
      <c r="Y422" t="str">
        <v xml:space="preserve">0 | </v>
      </c>
      <c r="Z422" t="str">
        <v xml:space="preserve">0 | </v>
      </c>
      <c r="AA422" t="str">
        <v xml:space="preserve">0 | </v>
      </c>
      <c r="AB422" t="str">
        <v xml:space="preserve">0 | </v>
      </c>
      <c r="AC422" t="str">
        <v xml:space="preserve">0 | </v>
      </c>
      <c r="AD422" t="str">
        <v xml:space="preserve">0 | </v>
      </c>
      <c r="AE422" t="str">
        <v xml:space="preserve">0 | </v>
      </c>
      <c r="AF422" t="str">
        <v xml:space="preserve">0 | </v>
      </c>
      <c r="AG422" t="str">
        <v xml:space="preserve">0 | </v>
      </c>
      <c r="AH422" t="str">
        <v xml:space="preserve">0 | </v>
      </c>
      <c r="AI422" t="str">
        <v xml:space="preserve">0 | </v>
      </c>
      <c r="AJ422" t="str">
        <v xml:space="preserve">0 | </v>
      </c>
      <c r="AK422" t="str">
        <v xml:space="preserve">0 | </v>
      </c>
      <c r="AL422" t="str">
        <v xml:space="preserve">0 | </v>
      </c>
      <c r="AM422" t="str">
        <v xml:space="preserve">0 | </v>
      </c>
      <c r="AN422" t="str">
        <v xml:space="preserve">0 | </v>
      </c>
      <c r="AO422" t="str">
        <v xml:space="preserve">0 | </v>
      </c>
      <c r="AP422" t="str">
        <v xml:space="preserve">0 | </v>
      </c>
      <c r="AQ422" t="str">
        <v xml:space="preserve">0 | </v>
      </c>
      <c r="AR422" t="str">
        <v xml:space="preserve">0 | </v>
      </c>
      <c r="AS422" t="str">
        <v xml:space="preserve">0 | </v>
      </c>
      <c r="AT422" t="str">
        <v xml:space="preserve">0 | </v>
      </c>
      <c r="AU422" t="str">
        <v xml:space="preserve">0 | </v>
      </c>
      <c r="AV422" t="str">
        <v xml:space="preserve">0 | </v>
      </c>
      <c r="AW422" t="str">
        <v xml:space="preserve">0 | </v>
      </c>
      <c r="AX422" t="str">
        <v xml:space="preserve">0 | </v>
      </c>
      <c r="AY422" t="str">
        <v xml:space="preserve">0 | </v>
      </c>
      <c r="AZ422" t="str">
        <v xml:space="preserve">0 | </v>
      </c>
      <c r="BA422" t="str">
        <v xml:space="preserve">0 | </v>
      </c>
      <c r="BB422" t="str">
        <v xml:space="preserve">0 | </v>
      </c>
      <c r="BC422" t="str">
        <v xml:space="preserve">0 | </v>
      </c>
      <c r="BD422" t="str">
        <v xml:space="preserve">0 | </v>
      </c>
      <c r="BE422" t="str">
        <v xml:space="preserve">0 | </v>
      </c>
      <c r="BF422" t="str">
        <v xml:space="preserve">0 | </v>
      </c>
      <c r="BG422" t="str">
        <v xml:space="preserve">0 | </v>
      </c>
      <c r="BH422" t="str">
        <v xml:space="preserve">0 | </v>
      </c>
      <c r="BI422" t="str">
        <v xml:space="preserve">0 | </v>
      </c>
      <c r="BJ422" t="str">
        <v xml:space="preserve">0 | </v>
      </c>
      <c r="BK422" t="str">
        <v xml:space="preserve">0 | </v>
      </c>
      <c r="BL422" t="str">
        <v xml:space="preserve">0 | </v>
      </c>
      <c r="BM422" t="str">
        <v xml:space="preserve">0 | </v>
      </c>
      <c r="BN422" t="str">
        <v xml:space="preserve">0 | </v>
      </c>
      <c r="BO422" t="str">
        <v xml:space="preserve">0 | </v>
      </c>
      <c r="BP422" t="str">
        <v xml:space="preserve">0 | </v>
      </c>
      <c r="BQ422" t="str">
        <v xml:space="preserve">0 | </v>
      </c>
      <c r="BR422" t="str">
        <v xml:space="preserve">0 | </v>
      </c>
      <c r="BS422" t="str">
        <v xml:space="preserve">0 | </v>
      </c>
      <c r="BT422" t="str">
        <v xml:space="preserve">0 | </v>
      </c>
      <c r="BU422" t="str">
        <v xml:space="preserve">0 | </v>
      </c>
      <c r="BV422" t="str">
        <v xml:space="preserve">0 | </v>
      </c>
      <c r="BW422" t="str">
        <v xml:space="preserve">0 | </v>
      </c>
      <c r="BX422" t="str">
        <v xml:space="preserve">0 | </v>
      </c>
      <c r="BY422" t="str">
        <v xml:space="preserve">0 | </v>
      </c>
      <c r="BZ422" t="str">
        <v xml:space="preserve">0 | </v>
      </c>
      <c r="CA422" t="str">
        <v xml:space="preserve">0 | </v>
      </c>
      <c r="CB422" t="str">
        <v xml:space="preserve">0 | </v>
      </c>
      <c r="CC422" t="str">
        <v xml:space="preserve">0 | </v>
      </c>
      <c r="CD422" t="str">
        <v xml:space="preserve">0 | </v>
      </c>
      <c r="CE422" t="str">
        <v xml:space="preserve">0 | </v>
      </c>
      <c r="CF422" t="str">
        <v xml:space="preserve">0 | </v>
      </c>
      <c r="CG422" t="str">
        <v xml:space="preserve">0 | </v>
      </c>
      <c r="CH422" t="str">
        <v xml:space="preserve">0 | </v>
      </c>
      <c r="CI422" t="str">
        <v xml:space="preserve">0 | </v>
      </c>
      <c r="CJ422" t="str">
        <v xml:space="preserve">0 | </v>
      </c>
      <c r="CK422" t="str">
        <v xml:space="preserve">0 | </v>
      </c>
      <c r="CL422" t="str">
        <v xml:space="preserve">0 | </v>
      </c>
      <c r="CM422" t="str">
        <v xml:space="preserve">0 | </v>
      </c>
      <c r="CN422" t="str">
        <v xml:space="preserve">0 | </v>
      </c>
      <c r="CO422" t="str">
        <v xml:space="preserve">0 | </v>
      </c>
      <c r="CP422" t="str">
        <v xml:space="preserve">0 | </v>
      </c>
      <c r="CQ422" t="str">
        <v xml:space="preserve">0 | </v>
      </c>
      <c r="CR422" t="str">
        <v xml:space="preserve">0 | </v>
      </c>
      <c r="CS422" t="str">
        <v xml:space="preserve">0 | </v>
      </c>
      <c r="CT422" t="str">
        <v xml:space="preserve">0 | </v>
      </c>
      <c r="CU422" t="str">
        <v xml:space="preserve">0 | </v>
      </c>
      <c r="CV422" t="str">
        <v xml:space="preserve">0 | </v>
      </c>
      <c r="CW422" t="str">
        <v xml:space="preserve">0 | </v>
      </c>
      <c r="CX422" t="str">
        <v xml:space="preserve">0 | </v>
      </c>
      <c r="DQ422" cm="1">
        <f t="array" ref="DQ422:HM422">TRANSPOSE(_xlfn._xlws.SORT(_xlfn._xlws.FILTER(initialConditions[initial_conditions_level],initialConditions[experiment_ID]=A422)))</f>
        <v>0</v>
      </c>
      <c r="DR422">
        <v>0</v>
      </c>
      <c r="DS422">
        <v>0</v>
      </c>
      <c r="DT422">
        <v>0</v>
      </c>
      <c r="DU422">
        <v>0</v>
      </c>
      <c r="DV422">
        <v>0</v>
      </c>
      <c r="DW422">
        <v>0</v>
      </c>
      <c r="DX422">
        <v>0</v>
      </c>
      <c r="DY422">
        <v>0</v>
      </c>
      <c r="DZ422">
        <v>0</v>
      </c>
      <c r="EA422">
        <v>0</v>
      </c>
      <c r="EB422">
        <v>0</v>
      </c>
      <c r="EC422">
        <v>0</v>
      </c>
      <c r="ED422">
        <v>0</v>
      </c>
      <c r="EE422">
        <v>0</v>
      </c>
      <c r="EF422">
        <v>0</v>
      </c>
      <c r="EG422">
        <v>0</v>
      </c>
      <c r="EH422">
        <v>0</v>
      </c>
      <c r="EI422">
        <v>0</v>
      </c>
      <c r="EJ422">
        <v>0</v>
      </c>
      <c r="EK422">
        <v>0</v>
      </c>
      <c r="EL422">
        <v>0</v>
      </c>
      <c r="EM422">
        <v>0</v>
      </c>
      <c r="EN422">
        <v>0</v>
      </c>
      <c r="EO422">
        <v>0</v>
      </c>
      <c r="EP422">
        <v>0</v>
      </c>
      <c r="EQ422">
        <v>0</v>
      </c>
      <c r="ER422">
        <v>0</v>
      </c>
      <c r="ES422">
        <v>0</v>
      </c>
      <c r="ET422">
        <v>0</v>
      </c>
      <c r="EU422">
        <v>0</v>
      </c>
      <c r="EV422">
        <v>0</v>
      </c>
      <c r="EW422">
        <v>0</v>
      </c>
      <c r="EX422">
        <v>0</v>
      </c>
      <c r="EY422">
        <v>0</v>
      </c>
      <c r="EZ422">
        <v>0</v>
      </c>
      <c r="FA422">
        <v>0</v>
      </c>
      <c r="FB422">
        <v>0</v>
      </c>
      <c r="FC422">
        <v>0</v>
      </c>
      <c r="FD422">
        <v>0</v>
      </c>
      <c r="FE422">
        <v>0</v>
      </c>
      <c r="FF422">
        <v>0</v>
      </c>
      <c r="FG422">
        <v>0</v>
      </c>
      <c r="FH422">
        <v>0</v>
      </c>
      <c r="FI422">
        <v>0</v>
      </c>
      <c r="FJ422">
        <v>0</v>
      </c>
      <c r="FK422">
        <v>0</v>
      </c>
      <c r="FL422">
        <v>0</v>
      </c>
      <c r="FM422">
        <v>0</v>
      </c>
      <c r="FN422">
        <v>0</v>
      </c>
      <c r="FO422">
        <v>0</v>
      </c>
      <c r="FP422">
        <v>0</v>
      </c>
      <c r="FQ422">
        <v>0</v>
      </c>
      <c r="FR422">
        <v>0</v>
      </c>
      <c r="FS422">
        <v>0</v>
      </c>
      <c r="FT422">
        <v>0</v>
      </c>
      <c r="FU422">
        <v>0</v>
      </c>
      <c r="FV422">
        <v>0</v>
      </c>
      <c r="FW422">
        <v>0</v>
      </c>
      <c r="FX422">
        <v>0</v>
      </c>
      <c r="FY422">
        <v>0</v>
      </c>
      <c r="FZ422">
        <v>0</v>
      </c>
      <c r="GA422">
        <v>0</v>
      </c>
      <c r="GB422">
        <v>0</v>
      </c>
      <c r="GC422">
        <v>0</v>
      </c>
      <c r="GD422">
        <v>0</v>
      </c>
      <c r="GE422">
        <v>0</v>
      </c>
      <c r="GF422">
        <v>0</v>
      </c>
      <c r="GG422">
        <v>0</v>
      </c>
      <c r="GH422">
        <v>0</v>
      </c>
      <c r="GI422">
        <v>0</v>
      </c>
      <c r="GJ422">
        <v>0</v>
      </c>
      <c r="GK422">
        <v>0</v>
      </c>
      <c r="GL422">
        <v>0</v>
      </c>
      <c r="GM422">
        <v>0</v>
      </c>
      <c r="GN422">
        <v>0</v>
      </c>
      <c r="GO422">
        <v>0</v>
      </c>
      <c r="GP422">
        <v>0</v>
      </c>
      <c r="GQ422">
        <v>0</v>
      </c>
      <c r="GR422">
        <v>0</v>
      </c>
      <c r="GS422">
        <v>0</v>
      </c>
      <c r="GT422">
        <v>0</v>
      </c>
      <c r="GU422">
        <v>0</v>
      </c>
      <c r="GV422">
        <v>0</v>
      </c>
      <c r="GW422">
        <v>0</v>
      </c>
      <c r="GX422">
        <v>0</v>
      </c>
      <c r="GY422">
        <v>0</v>
      </c>
      <c r="GZ422">
        <v>0</v>
      </c>
      <c r="HA422">
        <v>0</v>
      </c>
      <c r="HB422">
        <v>0</v>
      </c>
      <c r="HC422">
        <v>0</v>
      </c>
      <c r="HD422">
        <v>0</v>
      </c>
      <c r="HE422">
        <v>0</v>
      </c>
      <c r="HF422">
        <v>0</v>
      </c>
      <c r="HG422">
        <v>0</v>
      </c>
      <c r="HH422">
        <v>0</v>
      </c>
      <c r="HI422">
        <v>0</v>
      </c>
      <c r="HJ422">
        <v>0</v>
      </c>
      <c r="HK422">
        <v>0</v>
      </c>
      <c r="HL422">
        <v>0</v>
      </c>
      <c r="HM422" t="str">
        <v/>
      </c>
    </row>
    <row r="423" spans="2:221" x14ac:dyDescent="0.35">
      <c r="B423" t="str" cm="1">
        <f t="array" ref="B423:CX423">TRANSPOSE(_xlfn._xlws.SORT(_xlfn._xlws.FILTER(initialConditions[initial_conditions_level]&amp;" | "&amp;initialConditions[initial_conditions_name],initialConditions[experiment_ID]=A423)))</f>
        <v xml:space="preserve"> | </v>
      </c>
      <c r="C423" t="str">
        <v xml:space="preserve">0 | </v>
      </c>
      <c r="D423" t="str">
        <v xml:space="preserve">0 | </v>
      </c>
      <c r="E423" t="str">
        <v xml:space="preserve">0 | </v>
      </c>
      <c r="F423" t="str">
        <v xml:space="preserve">0 | </v>
      </c>
      <c r="G423" t="str">
        <v xml:space="preserve">0 | </v>
      </c>
      <c r="H423" t="str">
        <v xml:space="preserve">0 | </v>
      </c>
      <c r="I423" t="str">
        <v xml:space="preserve">0 | </v>
      </c>
      <c r="J423" t="str">
        <v xml:space="preserve">0 | </v>
      </c>
      <c r="K423" t="str">
        <v xml:space="preserve">0 | </v>
      </c>
      <c r="L423" t="str">
        <v xml:space="preserve">0 | </v>
      </c>
      <c r="M423" t="str">
        <v xml:space="preserve">0 | </v>
      </c>
      <c r="N423" t="str">
        <v xml:space="preserve">0 | </v>
      </c>
      <c r="O423" t="str">
        <v xml:space="preserve">0 | </v>
      </c>
      <c r="P423" t="str">
        <v xml:space="preserve">0 | </v>
      </c>
      <c r="Q423" t="str">
        <v xml:space="preserve">0 | </v>
      </c>
      <c r="R423" t="str">
        <v xml:space="preserve">0 | </v>
      </c>
      <c r="S423" t="str">
        <v xml:space="preserve">0 | </v>
      </c>
      <c r="T423" t="str">
        <v xml:space="preserve">0 | </v>
      </c>
      <c r="U423" t="str">
        <v xml:space="preserve">0 | </v>
      </c>
      <c r="V423" t="str">
        <v xml:space="preserve">0 | </v>
      </c>
      <c r="W423" t="str">
        <v xml:space="preserve">0 | </v>
      </c>
      <c r="X423" t="str">
        <v xml:space="preserve">0 | </v>
      </c>
      <c r="Y423" t="str">
        <v xml:space="preserve">0 | </v>
      </c>
      <c r="Z423" t="str">
        <v xml:space="preserve">0 | </v>
      </c>
      <c r="AA423" t="str">
        <v xml:space="preserve">0 | </v>
      </c>
      <c r="AB423" t="str">
        <v xml:space="preserve">0 | </v>
      </c>
      <c r="AC423" t="str">
        <v xml:space="preserve">0 | </v>
      </c>
      <c r="AD423" t="str">
        <v xml:space="preserve">0 | </v>
      </c>
      <c r="AE423" t="str">
        <v xml:space="preserve">0 | </v>
      </c>
      <c r="AF423" t="str">
        <v xml:space="preserve">0 | </v>
      </c>
      <c r="AG423" t="str">
        <v xml:space="preserve">0 | </v>
      </c>
      <c r="AH423" t="str">
        <v xml:space="preserve">0 | </v>
      </c>
      <c r="AI423" t="str">
        <v xml:space="preserve">0 | </v>
      </c>
      <c r="AJ423" t="str">
        <v xml:space="preserve">0 | </v>
      </c>
      <c r="AK423" t="str">
        <v xml:space="preserve">0 | </v>
      </c>
      <c r="AL423" t="str">
        <v xml:space="preserve">0 | </v>
      </c>
      <c r="AM423" t="str">
        <v xml:space="preserve">0 | </v>
      </c>
      <c r="AN423" t="str">
        <v xml:space="preserve">0 | </v>
      </c>
      <c r="AO423" t="str">
        <v xml:space="preserve">0 | </v>
      </c>
      <c r="AP423" t="str">
        <v xml:space="preserve">0 | </v>
      </c>
      <c r="AQ423" t="str">
        <v xml:space="preserve">0 | </v>
      </c>
      <c r="AR423" t="str">
        <v xml:space="preserve">0 | </v>
      </c>
      <c r="AS423" t="str">
        <v xml:space="preserve">0 | </v>
      </c>
      <c r="AT423" t="str">
        <v xml:space="preserve">0 | </v>
      </c>
      <c r="AU423" t="str">
        <v xml:space="preserve">0 | </v>
      </c>
      <c r="AV423" t="str">
        <v xml:space="preserve">0 | </v>
      </c>
      <c r="AW423" t="str">
        <v xml:space="preserve">0 | </v>
      </c>
      <c r="AX423" t="str">
        <v xml:space="preserve">0 | </v>
      </c>
      <c r="AY423" t="str">
        <v xml:space="preserve">0 | </v>
      </c>
      <c r="AZ423" t="str">
        <v xml:space="preserve">0 | </v>
      </c>
      <c r="BA423" t="str">
        <v xml:space="preserve">0 | </v>
      </c>
      <c r="BB423" t="str">
        <v xml:space="preserve">0 | </v>
      </c>
      <c r="BC423" t="str">
        <v xml:space="preserve">0 | </v>
      </c>
      <c r="BD423" t="str">
        <v xml:space="preserve">0 | </v>
      </c>
      <c r="BE423" t="str">
        <v xml:space="preserve">0 | </v>
      </c>
      <c r="BF423" t="str">
        <v xml:space="preserve">0 | </v>
      </c>
      <c r="BG423" t="str">
        <v xml:space="preserve">0 | </v>
      </c>
      <c r="BH423" t="str">
        <v xml:space="preserve">0 | </v>
      </c>
      <c r="BI423" t="str">
        <v xml:space="preserve">0 | </v>
      </c>
      <c r="BJ423" t="str">
        <v xml:space="preserve">0 | </v>
      </c>
      <c r="BK423" t="str">
        <v xml:space="preserve">0 | </v>
      </c>
      <c r="BL423" t="str">
        <v xml:space="preserve">0 | </v>
      </c>
      <c r="BM423" t="str">
        <v xml:space="preserve">0 | </v>
      </c>
      <c r="BN423" t="str">
        <v xml:space="preserve">0 | </v>
      </c>
      <c r="BO423" t="str">
        <v xml:space="preserve">0 | </v>
      </c>
      <c r="BP423" t="str">
        <v xml:space="preserve">0 | </v>
      </c>
      <c r="BQ423" t="str">
        <v xml:space="preserve">0 | </v>
      </c>
      <c r="BR423" t="str">
        <v xml:space="preserve">0 | </v>
      </c>
      <c r="BS423" t="str">
        <v xml:space="preserve">0 | </v>
      </c>
      <c r="BT423" t="str">
        <v xml:space="preserve">0 | </v>
      </c>
      <c r="BU423" t="str">
        <v xml:space="preserve">0 | </v>
      </c>
      <c r="BV423" t="str">
        <v xml:space="preserve">0 | </v>
      </c>
      <c r="BW423" t="str">
        <v xml:space="preserve">0 | </v>
      </c>
      <c r="BX423" t="str">
        <v xml:space="preserve">0 | </v>
      </c>
      <c r="BY423" t="str">
        <v xml:space="preserve">0 | </v>
      </c>
      <c r="BZ423" t="str">
        <v xml:space="preserve">0 | </v>
      </c>
      <c r="CA423" t="str">
        <v xml:space="preserve">0 | </v>
      </c>
      <c r="CB423" t="str">
        <v xml:space="preserve">0 | </v>
      </c>
      <c r="CC423" t="str">
        <v xml:space="preserve">0 | </v>
      </c>
      <c r="CD423" t="str">
        <v xml:space="preserve">0 | </v>
      </c>
      <c r="CE423" t="str">
        <v xml:space="preserve">0 | </v>
      </c>
      <c r="CF423" t="str">
        <v xml:space="preserve">0 | </v>
      </c>
      <c r="CG423" t="str">
        <v xml:space="preserve">0 | </v>
      </c>
      <c r="CH423" t="str">
        <v xml:space="preserve">0 | </v>
      </c>
      <c r="CI423" t="str">
        <v xml:space="preserve">0 | </v>
      </c>
      <c r="CJ423" t="str">
        <v xml:space="preserve">0 | </v>
      </c>
      <c r="CK423" t="str">
        <v xml:space="preserve">0 | </v>
      </c>
      <c r="CL423" t="str">
        <v xml:space="preserve">0 | </v>
      </c>
      <c r="CM423" t="str">
        <v xml:space="preserve">0 | </v>
      </c>
      <c r="CN423" t="str">
        <v xml:space="preserve">0 | </v>
      </c>
      <c r="CO423" t="str">
        <v xml:space="preserve">0 | </v>
      </c>
      <c r="CP423" t="str">
        <v xml:space="preserve">0 | </v>
      </c>
      <c r="CQ423" t="str">
        <v xml:space="preserve">0 | </v>
      </c>
      <c r="CR423" t="str">
        <v xml:space="preserve">0 | </v>
      </c>
      <c r="CS423" t="str">
        <v xml:space="preserve">0 | </v>
      </c>
      <c r="CT423" t="str">
        <v xml:space="preserve">0 | </v>
      </c>
      <c r="CU423" t="str">
        <v xml:space="preserve">0 | </v>
      </c>
      <c r="CV423" t="str">
        <v xml:space="preserve">0 | </v>
      </c>
      <c r="CW423" t="str">
        <v xml:space="preserve">0 | </v>
      </c>
      <c r="CX423" t="str">
        <v xml:space="preserve">0 | </v>
      </c>
      <c r="DQ423" cm="1">
        <f t="array" ref="DQ423:HM423">TRANSPOSE(_xlfn._xlws.SORT(_xlfn._xlws.FILTER(initialConditions[initial_conditions_level],initialConditions[experiment_ID]=A423)))</f>
        <v>0</v>
      </c>
      <c r="DR423">
        <v>0</v>
      </c>
      <c r="DS423">
        <v>0</v>
      </c>
      <c r="DT423">
        <v>0</v>
      </c>
      <c r="DU423">
        <v>0</v>
      </c>
      <c r="DV423">
        <v>0</v>
      </c>
      <c r="DW423">
        <v>0</v>
      </c>
      <c r="DX423">
        <v>0</v>
      </c>
      <c r="DY423">
        <v>0</v>
      </c>
      <c r="DZ423">
        <v>0</v>
      </c>
      <c r="EA423">
        <v>0</v>
      </c>
      <c r="EB423">
        <v>0</v>
      </c>
      <c r="EC423">
        <v>0</v>
      </c>
      <c r="ED423">
        <v>0</v>
      </c>
      <c r="EE423">
        <v>0</v>
      </c>
      <c r="EF423">
        <v>0</v>
      </c>
      <c r="EG423">
        <v>0</v>
      </c>
      <c r="EH423">
        <v>0</v>
      </c>
      <c r="EI423">
        <v>0</v>
      </c>
      <c r="EJ423">
        <v>0</v>
      </c>
      <c r="EK423">
        <v>0</v>
      </c>
      <c r="EL423">
        <v>0</v>
      </c>
      <c r="EM423">
        <v>0</v>
      </c>
      <c r="EN423">
        <v>0</v>
      </c>
      <c r="EO423">
        <v>0</v>
      </c>
      <c r="EP423">
        <v>0</v>
      </c>
      <c r="EQ423">
        <v>0</v>
      </c>
      <c r="ER423">
        <v>0</v>
      </c>
      <c r="ES423">
        <v>0</v>
      </c>
      <c r="ET423">
        <v>0</v>
      </c>
      <c r="EU423">
        <v>0</v>
      </c>
      <c r="EV423">
        <v>0</v>
      </c>
      <c r="EW423">
        <v>0</v>
      </c>
      <c r="EX423">
        <v>0</v>
      </c>
      <c r="EY423">
        <v>0</v>
      </c>
      <c r="EZ423">
        <v>0</v>
      </c>
      <c r="FA423">
        <v>0</v>
      </c>
      <c r="FB423">
        <v>0</v>
      </c>
      <c r="FC423">
        <v>0</v>
      </c>
      <c r="FD423">
        <v>0</v>
      </c>
      <c r="FE423">
        <v>0</v>
      </c>
      <c r="FF423">
        <v>0</v>
      </c>
      <c r="FG423">
        <v>0</v>
      </c>
      <c r="FH423">
        <v>0</v>
      </c>
      <c r="FI423">
        <v>0</v>
      </c>
      <c r="FJ423">
        <v>0</v>
      </c>
      <c r="FK423">
        <v>0</v>
      </c>
      <c r="FL423">
        <v>0</v>
      </c>
      <c r="FM423">
        <v>0</v>
      </c>
      <c r="FN423">
        <v>0</v>
      </c>
      <c r="FO423">
        <v>0</v>
      </c>
      <c r="FP423">
        <v>0</v>
      </c>
      <c r="FQ423">
        <v>0</v>
      </c>
      <c r="FR423">
        <v>0</v>
      </c>
      <c r="FS423">
        <v>0</v>
      </c>
      <c r="FT423">
        <v>0</v>
      </c>
      <c r="FU423">
        <v>0</v>
      </c>
      <c r="FV423">
        <v>0</v>
      </c>
      <c r="FW423">
        <v>0</v>
      </c>
      <c r="FX423">
        <v>0</v>
      </c>
      <c r="FY423">
        <v>0</v>
      </c>
      <c r="FZ423">
        <v>0</v>
      </c>
      <c r="GA423">
        <v>0</v>
      </c>
      <c r="GB423">
        <v>0</v>
      </c>
      <c r="GC423">
        <v>0</v>
      </c>
      <c r="GD423">
        <v>0</v>
      </c>
      <c r="GE423">
        <v>0</v>
      </c>
      <c r="GF423">
        <v>0</v>
      </c>
      <c r="GG423">
        <v>0</v>
      </c>
      <c r="GH423">
        <v>0</v>
      </c>
      <c r="GI423">
        <v>0</v>
      </c>
      <c r="GJ423">
        <v>0</v>
      </c>
      <c r="GK423">
        <v>0</v>
      </c>
      <c r="GL423">
        <v>0</v>
      </c>
      <c r="GM423">
        <v>0</v>
      </c>
      <c r="GN423">
        <v>0</v>
      </c>
      <c r="GO423">
        <v>0</v>
      </c>
      <c r="GP423">
        <v>0</v>
      </c>
      <c r="GQ423">
        <v>0</v>
      </c>
      <c r="GR423">
        <v>0</v>
      </c>
      <c r="GS423">
        <v>0</v>
      </c>
      <c r="GT423">
        <v>0</v>
      </c>
      <c r="GU423">
        <v>0</v>
      </c>
      <c r="GV423">
        <v>0</v>
      </c>
      <c r="GW423">
        <v>0</v>
      </c>
      <c r="GX423">
        <v>0</v>
      </c>
      <c r="GY423">
        <v>0</v>
      </c>
      <c r="GZ423">
        <v>0</v>
      </c>
      <c r="HA423">
        <v>0</v>
      </c>
      <c r="HB423">
        <v>0</v>
      </c>
      <c r="HC423">
        <v>0</v>
      </c>
      <c r="HD423">
        <v>0</v>
      </c>
      <c r="HE423">
        <v>0</v>
      </c>
      <c r="HF423">
        <v>0</v>
      </c>
      <c r="HG423">
        <v>0</v>
      </c>
      <c r="HH423">
        <v>0</v>
      </c>
      <c r="HI423">
        <v>0</v>
      </c>
      <c r="HJ423">
        <v>0</v>
      </c>
      <c r="HK423">
        <v>0</v>
      </c>
      <c r="HL423">
        <v>0</v>
      </c>
      <c r="HM423" t="str">
        <v/>
      </c>
    </row>
    <row r="424" spans="2:221" x14ac:dyDescent="0.35">
      <c r="B424" t="str" cm="1">
        <f t="array" ref="B424:CX424">TRANSPOSE(_xlfn._xlws.SORT(_xlfn._xlws.FILTER(initialConditions[initial_conditions_level]&amp;" | "&amp;initialConditions[initial_conditions_name],initialConditions[experiment_ID]=A424)))</f>
        <v xml:space="preserve"> | </v>
      </c>
      <c r="C424" t="str">
        <v xml:space="preserve">0 | </v>
      </c>
      <c r="D424" t="str">
        <v xml:space="preserve">0 | </v>
      </c>
      <c r="E424" t="str">
        <v xml:space="preserve">0 | </v>
      </c>
      <c r="F424" t="str">
        <v xml:space="preserve">0 | </v>
      </c>
      <c r="G424" t="str">
        <v xml:space="preserve">0 | </v>
      </c>
      <c r="H424" t="str">
        <v xml:space="preserve">0 | </v>
      </c>
      <c r="I424" t="str">
        <v xml:space="preserve">0 | </v>
      </c>
      <c r="J424" t="str">
        <v xml:space="preserve">0 | </v>
      </c>
      <c r="K424" t="str">
        <v xml:space="preserve">0 | </v>
      </c>
      <c r="L424" t="str">
        <v xml:space="preserve">0 | </v>
      </c>
      <c r="M424" t="str">
        <v xml:space="preserve">0 | </v>
      </c>
      <c r="N424" t="str">
        <v xml:space="preserve">0 | </v>
      </c>
      <c r="O424" t="str">
        <v xml:space="preserve">0 | </v>
      </c>
      <c r="P424" t="str">
        <v xml:space="preserve">0 | </v>
      </c>
      <c r="Q424" t="str">
        <v xml:space="preserve">0 | </v>
      </c>
      <c r="R424" t="str">
        <v xml:space="preserve">0 | </v>
      </c>
      <c r="S424" t="str">
        <v xml:space="preserve">0 | </v>
      </c>
      <c r="T424" t="str">
        <v xml:space="preserve">0 | </v>
      </c>
      <c r="U424" t="str">
        <v xml:space="preserve">0 | </v>
      </c>
      <c r="V424" t="str">
        <v xml:space="preserve">0 | </v>
      </c>
      <c r="W424" t="str">
        <v xml:space="preserve">0 | </v>
      </c>
      <c r="X424" t="str">
        <v xml:space="preserve">0 | </v>
      </c>
      <c r="Y424" t="str">
        <v xml:space="preserve">0 | </v>
      </c>
      <c r="Z424" t="str">
        <v xml:space="preserve">0 | </v>
      </c>
      <c r="AA424" t="str">
        <v xml:space="preserve">0 | </v>
      </c>
      <c r="AB424" t="str">
        <v xml:space="preserve">0 | </v>
      </c>
      <c r="AC424" t="str">
        <v xml:space="preserve">0 | </v>
      </c>
      <c r="AD424" t="str">
        <v xml:space="preserve">0 | </v>
      </c>
      <c r="AE424" t="str">
        <v xml:space="preserve">0 | </v>
      </c>
      <c r="AF424" t="str">
        <v xml:space="preserve">0 | </v>
      </c>
      <c r="AG424" t="str">
        <v xml:space="preserve">0 | </v>
      </c>
      <c r="AH424" t="str">
        <v xml:space="preserve">0 | </v>
      </c>
      <c r="AI424" t="str">
        <v xml:space="preserve">0 | </v>
      </c>
      <c r="AJ424" t="str">
        <v xml:space="preserve">0 | </v>
      </c>
      <c r="AK424" t="str">
        <v xml:space="preserve">0 | </v>
      </c>
      <c r="AL424" t="str">
        <v xml:space="preserve">0 | </v>
      </c>
      <c r="AM424" t="str">
        <v xml:space="preserve">0 | </v>
      </c>
      <c r="AN424" t="str">
        <v xml:space="preserve">0 | </v>
      </c>
      <c r="AO424" t="str">
        <v xml:space="preserve">0 | </v>
      </c>
      <c r="AP424" t="str">
        <v xml:space="preserve">0 | </v>
      </c>
      <c r="AQ424" t="str">
        <v xml:space="preserve">0 | </v>
      </c>
      <c r="AR424" t="str">
        <v xml:space="preserve">0 | </v>
      </c>
      <c r="AS424" t="str">
        <v xml:space="preserve">0 | </v>
      </c>
      <c r="AT424" t="str">
        <v xml:space="preserve">0 | </v>
      </c>
      <c r="AU424" t="str">
        <v xml:space="preserve">0 | </v>
      </c>
      <c r="AV424" t="str">
        <v xml:space="preserve">0 | </v>
      </c>
      <c r="AW424" t="str">
        <v xml:space="preserve">0 | </v>
      </c>
      <c r="AX424" t="str">
        <v xml:space="preserve">0 | </v>
      </c>
      <c r="AY424" t="str">
        <v xml:space="preserve">0 | </v>
      </c>
      <c r="AZ424" t="str">
        <v xml:space="preserve">0 | </v>
      </c>
      <c r="BA424" t="str">
        <v xml:space="preserve">0 | </v>
      </c>
      <c r="BB424" t="str">
        <v xml:space="preserve">0 | </v>
      </c>
      <c r="BC424" t="str">
        <v xml:space="preserve">0 | </v>
      </c>
      <c r="BD424" t="str">
        <v xml:space="preserve">0 | </v>
      </c>
      <c r="BE424" t="str">
        <v xml:space="preserve">0 | </v>
      </c>
      <c r="BF424" t="str">
        <v xml:space="preserve">0 | </v>
      </c>
      <c r="BG424" t="str">
        <v xml:space="preserve">0 | </v>
      </c>
      <c r="BH424" t="str">
        <v xml:space="preserve">0 | </v>
      </c>
      <c r="BI424" t="str">
        <v xml:space="preserve">0 | </v>
      </c>
      <c r="BJ424" t="str">
        <v xml:space="preserve">0 | </v>
      </c>
      <c r="BK424" t="str">
        <v xml:space="preserve">0 | </v>
      </c>
      <c r="BL424" t="str">
        <v xml:space="preserve">0 | </v>
      </c>
      <c r="BM424" t="str">
        <v xml:space="preserve">0 | </v>
      </c>
      <c r="BN424" t="str">
        <v xml:space="preserve">0 | </v>
      </c>
      <c r="BO424" t="str">
        <v xml:space="preserve">0 | </v>
      </c>
      <c r="BP424" t="str">
        <v xml:space="preserve">0 | </v>
      </c>
      <c r="BQ424" t="str">
        <v xml:space="preserve">0 | </v>
      </c>
      <c r="BR424" t="str">
        <v xml:space="preserve">0 | </v>
      </c>
      <c r="BS424" t="str">
        <v xml:space="preserve">0 | </v>
      </c>
      <c r="BT424" t="str">
        <v xml:space="preserve">0 | </v>
      </c>
      <c r="BU424" t="str">
        <v xml:space="preserve">0 | </v>
      </c>
      <c r="BV424" t="str">
        <v xml:space="preserve">0 | </v>
      </c>
      <c r="BW424" t="str">
        <v xml:space="preserve">0 | </v>
      </c>
      <c r="BX424" t="str">
        <v xml:space="preserve">0 | </v>
      </c>
      <c r="BY424" t="str">
        <v xml:space="preserve">0 | </v>
      </c>
      <c r="BZ424" t="str">
        <v xml:space="preserve">0 | </v>
      </c>
      <c r="CA424" t="str">
        <v xml:space="preserve">0 | </v>
      </c>
      <c r="CB424" t="str">
        <v xml:space="preserve">0 | </v>
      </c>
      <c r="CC424" t="str">
        <v xml:space="preserve">0 | </v>
      </c>
      <c r="CD424" t="str">
        <v xml:space="preserve">0 | </v>
      </c>
      <c r="CE424" t="str">
        <v xml:space="preserve">0 | </v>
      </c>
      <c r="CF424" t="str">
        <v xml:space="preserve">0 | </v>
      </c>
      <c r="CG424" t="str">
        <v xml:space="preserve">0 | </v>
      </c>
      <c r="CH424" t="str">
        <v xml:space="preserve">0 | </v>
      </c>
      <c r="CI424" t="str">
        <v xml:space="preserve">0 | </v>
      </c>
      <c r="CJ424" t="str">
        <v xml:space="preserve">0 | </v>
      </c>
      <c r="CK424" t="str">
        <v xml:space="preserve">0 | </v>
      </c>
      <c r="CL424" t="str">
        <v xml:space="preserve">0 | </v>
      </c>
      <c r="CM424" t="str">
        <v xml:space="preserve">0 | </v>
      </c>
      <c r="CN424" t="str">
        <v xml:space="preserve">0 | </v>
      </c>
      <c r="CO424" t="str">
        <v xml:space="preserve">0 | </v>
      </c>
      <c r="CP424" t="str">
        <v xml:space="preserve">0 | </v>
      </c>
      <c r="CQ424" t="str">
        <v xml:space="preserve">0 | </v>
      </c>
      <c r="CR424" t="str">
        <v xml:space="preserve">0 | </v>
      </c>
      <c r="CS424" t="str">
        <v xml:space="preserve">0 | </v>
      </c>
      <c r="CT424" t="str">
        <v xml:space="preserve">0 | </v>
      </c>
      <c r="CU424" t="str">
        <v xml:space="preserve">0 | </v>
      </c>
      <c r="CV424" t="str">
        <v xml:space="preserve">0 | </v>
      </c>
      <c r="CW424" t="str">
        <v xml:space="preserve">0 | </v>
      </c>
      <c r="CX424" t="str">
        <v xml:space="preserve">0 | </v>
      </c>
      <c r="DQ424" cm="1">
        <f t="array" ref="DQ424:HM424">TRANSPOSE(_xlfn._xlws.SORT(_xlfn._xlws.FILTER(initialConditions[initial_conditions_level],initialConditions[experiment_ID]=A424)))</f>
        <v>0</v>
      </c>
      <c r="DR424">
        <v>0</v>
      </c>
      <c r="DS424">
        <v>0</v>
      </c>
      <c r="DT424">
        <v>0</v>
      </c>
      <c r="DU424">
        <v>0</v>
      </c>
      <c r="DV424">
        <v>0</v>
      </c>
      <c r="DW424">
        <v>0</v>
      </c>
      <c r="DX424">
        <v>0</v>
      </c>
      <c r="DY424">
        <v>0</v>
      </c>
      <c r="DZ424">
        <v>0</v>
      </c>
      <c r="EA424">
        <v>0</v>
      </c>
      <c r="EB424">
        <v>0</v>
      </c>
      <c r="EC424">
        <v>0</v>
      </c>
      <c r="ED424">
        <v>0</v>
      </c>
      <c r="EE424">
        <v>0</v>
      </c>
      <c r="EF424">
        <v>0</v>
      </c>
      <c r="EG424">
        <v>0</v>
      </c>
      <c r="EH424">
        <v>0</v>
      </c>
      <c r="EI424">
        <v>0</v>
      </c>
      <c r="EJ424">
        <v>0</v>
      </c>
      <c r="EK424">
        <v>0</v>
      </c>
      <c r="EL424">
        <v>0</v>
      </c>
      <c r="EM424">
        <v>0</v>
      </c>
      <c r="EN424">
        <v>0</v>
      </c>
      <c r="EO424">
        <v>0</v>
      </c>
      <c r="EP424">
        <v>0</v>
      </c>
      <c r="EQ424">
        <v>0</v>
      </c>
      <c r="ER424">
        <v>0</v>
      </c>
      <c r="ES424">
        <v>0</v>
      </c>
      <c r="ET424">
        <v>0</v>
      </c>
      <c r="EU424">
        <v>0</v>
      </c>
      <c r="EV424">
        <v>0</v>
      </c>
      <c r="EW424">
        <v>0</v>
      </c>
      <c r="EX424">
        <v>0</v>
      </c>
      <c r="EY424">
        <v>0</v>
      </c>
      <c r="EZ424">
        <v>0</v>
      </c>
      <c r="FA424">
        <v>0</v>
      </c>
      <c r="FB424">
        <v>0</v>
      </c>
      <c r="FC424">
        <v>0</v>
      </c>
      <c r="FD424">
        <v>0</v>
      </c>
      <c r="FE424">
        <v>0</v>
      </c>
      <c r="FF424">
        <v>0</v>
      </c>
      <c r="FG424">
        <v>0</v>
      </c>
      <c r="FH424">
        <v>0</v>
      </c>
      <c r="FI424">
        <v>0</v>
      </c>
      <c r="FJ424">
        <v>0</v>
      </c>
      <c r="FK424">
        <v>0</v>
      </c>
      <c r="FL424">
        <v>0</v>
      </c>
      <c r="FM424">
        <v>0</v>
      </c>
      <c r="FN424">
        <v>0</v>
      </c>
      <c r="FO424">
        <v>0</v>
      </c>
      <c r="FP424">
        <v>0</v>
      </c>
      <c r="FQ424">
        <v>0</v>
      </c>
      <c r="FR424">
        <v>0</v>
      </c>
      <c r="FS424">
        <v>0</v>
      </c>
      <c r="FT424">
        <v>0</v>
      </c>
      <c r="FU424">
        <v>0</v>
      </c>
      <c r="FV424">
        <v>0</v>
      </c>
      <c r="FW424">
        <v>0</v>
      </c>
      <c r="FX424">
        <v>0</v>
      </c>
      <c r="FY424">
        <v>0</v>
      </c>
      <c r="FZ424">
        <v>0</v>
      </c>
      <c r="GA424">
        <v>0</v>
      </c>
      <c r="GB424">
        <v>0</v>
      </c>
      <c r="GC424">
        <v>0</v>
      </c>
      <c r="GD424">
        <v>0</v>
      </c>
      <c r="GE424">
        <v>0</v>
      </c>
      <c r="GF424">
        <v>0</v>
      </c>
      <c r="GG424">
        <v>0</v>
      </c>
      <c r="GH424">
        <v>0</v>
      </c>
      <c r="GI424">
        <v>0</v>
      </c>
      <c r="GJ424">
        <v>0</v>
      </c>
      <c r="GK424">
        <v>0</v>
      </c>
      <c r="GL424">
        <v>0</v>
      </c>
      <c r="GM424">
        <v>0</v>
      </c>
      <c r="GN424">
        <v>0</v>
      </c>
      <c r="GO424">
        <v>0</v>
      </c>
      <c r="GP424">
        <v>0</v>
      </c>
      <c r="GQ424">
        <v>0</v>
      </c>
      <c r="GR424">
        <v>0</v>
      </c>
      <c r="GS424">
        <v>0</v>
      </c>
      <c r="GT424">
        <v>0</v>
      </c>
      <c r="GU424">
        <v>0</v>
      </c>
      <c r="GV424">
        <v>0</v>
      </c>
      <c r="GW424">
        <v>0</v>
      </c>
      <c r="GX424">
        <v>0</v>
      </c>
      <c r="GY424">
        <v>0</v>
      </c>
      <c r="GZ424">
        <v>0</v>
      </c>
      <c r="HA424">
        <v>0</v>
      </c>
      <c r="HB424">
        <v>0</v>
      </c>
      <c r="HC424">
        <v>0</v>
      </c>
      <c r="HD424">
        <v>0</v>
      </c>
      <c r="HE424">
        <v>0</v>
      </c>
      <c r="HF424">
        <v>0</v>
      </c>
      <c r="HG424">
        <v>0</v>
      </c>
      <c r="HH424">
        <v>0</v>
      </c>
      <c r="HI424">
        <v>0</v>
      </c>
      <c r="HJ424">
        <v>0</v>
      </c>
      <c r="HK424">
        <v>0</v>
      </c>
      <c r="HL424">
        <v>0</v>
      </c>
      <c r="HM424" t="str">
        <v/>
      </c>
    </row>
    <row r="425" spans="2:221" x14ac:dyDescent="0.35">
      <c r="B425" t="str" cm="1">
        <f t="array" ref="B425:CX425">TRANSPOSE(_xlfn._xlws.SORT(_xlfn._xlws.FILTER(initialConditions[initial_conditions_level]&amp;" | "&amp;initialConditions[initial_conditions_name],initialConditions[experiment_ID]=A425)))</f>
        <v xml:space="preserve"> | </v>
      </c>
      <c r="C425" t="str">
        <v xml:space="preserve">0 | </v>
      </c>
      <c r="D425" t="str">
        <v xml:space="preserve">0 | </v>
      </c>
      <c r="E425" t="str">
        <v xml:space="preserve">0 | </v>
      </c>
      <c r="F425" t="str">
        <v xml:space="preserve">0 | </v>
      </c>
      <c r="G425" t="str">
        <v xml:space="preserve">0 | </v>
      </c>
      <c r="H425" t="str">
        <v xml:space="preserve">0 | </v>
      </c>
      <c r="I425" t="str">
        <v xml:space="preserve">0 | </v>
      </c>
      <c r="J425" t="str">
        <v xml:space="preserve">0 | </v>
      </c>
      <c r="K425" t="str">
        <v xml:space="preserve">0 | </v>
      </c>
      <c r="L425" t="str">
        <v xml:space="preserve">0 | </v>
      </c>
      <c r="M425" t="str">
        <v xml:space="preserve">0 | </v>
      </c>
      <c r="N425" t="str">
        <v xml:space="preserve">0 | </v>
      </c>
      <c r="O425" t="str">
        <v xml:space="preserve">0 | </v>
      </c>
      <c r="P425" t="str">
        <v xml:space="preserve">0 | </v>
      </c>
      <c r="Q425" t="str">
        <v xml:space="preserve">0 | </v>
      </c>
      <c r="R425" t="str">
        <v xml:space="preserve">0 | </v>
      </c>
      <c r="S425" t="str">
        <v xml:space="preserve">0 | </v>
      </c>
      <c r="T425" t="str">
        <v xml:space="preserve">0 | </v>
      </c>
      <c r="U425" t="str">
        <v xml:space="preserve">0 | </v>
      </c>
      <c r="V425" t="str">
        <v xml:space="preserve">0 | </v>
      </c>
      <c r="W425" t="str">
        <v xml:space="preserve">0 | </v>
      </c>
      <c r="X425" t="str">
        <v xml:space="preserve">0 | </v>
      </c>
      <c r="Y425" t="str">
        <v xml:space="preserve">0 | </v>
      </c>
      <c r="Z425" t="str">
        <v xml:space="preserve">0 | </v>
      </c>
      <c r="AA425" t="str">
        <v xml:space="preserve">0 | </v>
      </c>
      <c r="AB425" t="str">
        <v xml:space="preserve">0 | </v>
      </c>
      <c r="AC425" t="str">
        <v xml:space="preserve">0 | </v>
      </c>
      <c r="AD425" t="str">
        <v xml:space="preserve">0 | </v>
      </c>
      <c r="AE425" t="str">
        <v xml:space="preserve">0 | </v>
      </c>
      <c r="AF425" t="str">
        <v xml:space="preserve">0 | </v>
      </c>
      <c r="AG425" t="str">
        <v xml:space="preserve">0 | </v>
      </c>
      <c r="AH425" t="str">
        <v xml:space="preserve">0 | </v>
      </c>
      <c r="AI425" t="str">
        <v xml:space="preserve">0 | </v>
      </c>
      <c r="AJ425" t="str">
        <v xml:space="preserve">0 | </v>
      </c>
      <c r="AK425" t="str">
        <v xml:space="preserve">0 | </v>
      </c>
      <c r="AL425" t="str">
        <v xml:space="preserve">0 | </v>
      </c>
      <c r="AM425" t="str">
        <v xml:space="preserve">0 | </v>
      </c>
      <c r="AN425" t="str">
        <v xml:space="preserve">0 | </v>
      </c>
      <c r="AO425" t="str">
        <v xml:space="preserve">0 | </v>
      </c>
      <c r="AP425" t="str">
        <v xml:space="preserve">0 | </v>
      </c>
      <c r="AQ425" t="str">
        <v xml:space="preserve">0 | </v>
      </c>
      <c r="AR425" t="str">
        <v xml:space="preserve">0 | </v>
      </c>
      <c r="AS425" t="str">
        <v xml:space="preserve">0 | </v>
      </c>
      <c r="AT425" t="str">
        <v xml:space="preserve">0 | </v>
      </c>
      <c r="AU425" t="str">
        <v xml:space="preserve">0 | </v>
      </c>
      <c r="AV425" t="str">
        <v xml:space="preserve">0 | </v>
      </c>
      <c r="AW425" t="str">
        <v xml:space="preserve">0 | </v>
      </c>
      <c r="AX425" t="str">
        <v xml:space="preserve">0 | </v>
      </c>
      <c r="AY425" t="str">
        <v xml:space="preserve">0 | </v>
      </c>
      <c r="AZ425" t="str">
        <v xml:space="preserve">0 | </v>
      </c>
      <c r="BA425" t="str">
        <v xml:space="preserve">0 | </v>
      </c>
      <c r="BB425" t="str">
        <v xml:space="preserve">0 | </v>
      </c>
      <c r="BC425" t="str">
        <v xml:space="preserve">0 | </v>
      </c>
      <c r="BD425" t="str">
        <v xml:space="preserve">0 | </v>
      </c>
      <c r="BE425" t="str">
        <v xml:space="preserve">0 | </v>
      </c>
      <c r="BF425" t="str">
        <v xml:space="preserve">0 | </v>
      </c>
      <c r="BG425" t="str">
        <v xml:space="preserve">0 | </v>
      </c>
      <c r="BH425" t="str">
        <v xml:space="preserve">0 | </v>
      </c>
      <c r="BI425" t="str">
        <v xml:space="preserve">0 | </v>
      </c>
      <c r="BJ425" t="str">
        <v xml:space="preserve">0 | </v>
      </c>
      <c r="BK425" t="str">
        <v xml:space="preserve">0 | </v>
      </c>
      <c r="BL425" t="str">
        <v xml:space="preserve">0 | </v>
      </c>
      <c r="BM425" t="str">
        <v xml:space="preserve">0 | </v>
      </c>
      <c r="BN425" t="str">
        <v xml:space="preserve">0 | </v>
      </c>
      <c r="BO425" t="str">
        <v xml:space="preserve">0 | </v>
      </c>
      <c r="BP425" t="str">
        <v xml:space="preserve">0 | </v>
      </c>
      <c r="BQ425" t="str">
        <v xml:space="preserve">0 | </v>
      </c>
      <c r="BR425" t="str">
        <v xml:space="preserve">0 | </v>
      </c>
      <c r="BS425" t="str">
        <v xml:space="preserve">0 | </v>
      </c>
      <c r="BT425" t="str">
        <v xml:space="preserve">0 | </v>
      </c>
      <c r="BU425" t="str">
        <v xml:space="preserve">0 | </v>
      </c>
      <c r="BV425" t="str">
        <v xml:space="preserve">0 | </v>
      </c>
      <c r="BW425" t="str">
        <v xml:space="preserve">0 | </v>
      </c>
      <c r="BX425" t="str">
        <v xml:space="preserve">0 | </v>
      </c>
      <c r="BY425" t="str">
        <v xml:space="preserve">0 | </v>
      </c>
      <c r="BZ425" t="str">
        <v xml:space="preserve">0 | </v>
      </c>
      <c r="CA425" t="str">
        <v xml:space="preserve">0 | </v>
      </c>
      <c r="CB425" t="str">
        <v xml:space="preserve">0 | </v>
      </c>
      <c r="CC425" t="str">
        <v xml:space="preserve">0 | </v>
      </c>
      <c r="CD425" t="str">
        <v xml:space="preserve">0 | </v>
      </c>
      <c r="CE425" t="str">
        <v xml:space="preserve">0 | </v>
      </c>
      <c r="CF425" t="str">
        <v xml:space="preserve">0 | </v>
      </c>
      <c r="CG425" t="str">
        <v xml:space="preserve">0 | </v>
      </c>
      <c r="CH425" t="str">
        <v xml:space="preserve">0 | </v>
      </c>
      <c r="CI425" t="str">
        <v xml:space="preserve">0 | </v>
      </c>
      <c r="CJ425" t="str">
        <v xml:space="preserve">0 | </v>
      </c>
      <c r="CK425" t="str">
        <v xml:space="preserve">0 | </v>
      </c>
      <c r="CL425" t="str">
        <v xml:space="preserve">0 | </v>
      </c>
      <c r="CM425" t="str">
        <v xml:space="preserve">0 | </v>
      </c>
      <c r="CN425" t="str">
        <v xml:space="preserve">0 | </v>
      </c>
      <c r="CO425" t="str">
        <v xml:space="preserve">0 | </v>
      </c>
      <c r="CP425" t="str">
        <v xml:space="preserve">0 | </v>
      </c>
      <c r="CQ425" t="str">
        <v xml:space="preserve">0 | </v>
      </c>
      <c r="CR425" t="str">
        <v xml:space="preserve">0 | </v>
      </c>
      <c r="CS425" t="str">
        <v xml:space="preserve">0 | </v>
      </c>
      <c r="CT425" t="str">
        <v xml:space="preserve">0 | </v>
      </c>
      <c r="CU425" t="str">
        <v xml:space="preserve">0 | </v>
      </c>
      <c r="CV425" t="str">
        <v xml:space="preserve">0 | </v>
      </c>
      <c r="CW425" t="str">
        <v xml:space="preserve">0 | </v>
      </c>
      <c r="CX425" t="str">
        <v xml:space="preserve">0 | </v>
      </c>
      <c r="DQ425" cm="1">
        <f t="array" ref="DQ425:HM425">TRANSPOSE(_xlfn._xlws.SORT(_xlfn._xlws.FILTER(initialConditions[initial_conditions_level],initialConditions[experiment_ID]=A425)))</f>
        <v>0</v>
      </c>
      <c r="DR425">
        <v>0</v>
      </c>
      <c r="DS425">
        <v>0</v>
      </c>
      <c r="DT425">
        <v>0</v>
      </c>
      <c r="DU425">
        <v>0</v>
      </c>
      <c r="DV425">
        <v>0</v>
      </c>
      <c r="DW425">
        <v>0</v>
      </c>
      <c r="DX425">
        <v>0</v>
      </c>
      <c r="DY425">
        <v>0</v>
      </c>
      <c r="DZ425">
        <v>0</v>
      </c>
      <c r="EA425">
        <v>0</v>
      </c>
      <c r="EB425">
        <v>0</v>
      </c>
      <c r="EC425">
        <v>0</v>
      </c>
      <c r="ED425">
        <v>0</v>
      </c>
      <c r="EE425">
        <v>0</v>
      </c>
      <c r="EF425">
        <v>0</v>
      </c>
      <c r="EG425">
        <v>0</v>
      </c>
      <c r="EH425">
        <v>0</v>
      </c>
      <c r="EI425">
        <v>0</v>
      </c>
      <c r="EJ425">
        <v>0</v>
      </c>
      <c r="EK425">
        <v>0</v>
      </c>
      <c r="EL425">
        <v>0</v>
      </c>
      <c r="EM425">
        <v>0</v>
      </c>
      <c r="EN425">
        <v>0</v>
      </c>
      <c r="EO425">
        <v>0</v>
      </c>
      <c r="EP425">
        <v>0</v>
      </c>
      <c r="EQ425">
        <v>0</v>
      </c>
      <c r="ER425">
        <v>0</v>
      </c>
      <c r="ES425">
        <v>0</v>
      </c>
      <c r="ET425">
        <v>0</v>
      </c>
      <c r="EU425">
        <v>0</v>
      </c>
      <c r="EV425">
        <v>0</v>
      </c>
      <c r="EW425">
        <v>0</v>
      </c>
      <c r="EX425">
        <v>0</v>
      </c>
      <c r="EY425">
        <v>0</v>
      </c>
      <c r="EZ425">
        <v>0</v>
      </c>
      <c r="FA425">
        <v>0</v>
      </c>
      <c r="FB425">
        <v>0</v>
      </c>
      <c r="FC425">
        <v>0</v>
      </c>
      <c r="FD425">
        <v>0</v>
      </c>
      <c r="FE425">
        <v>0</v>
      </c>
      <c r="FF425">
        <v>0</v>
      </c>
      <c r="FG425">
        <v>0</v>
      </c>
      <c r="FH425">
        <v>0</v>
      </c>
      <c r="FI425">
        <v>0</v>
      </c>
      <c r="FJ425">
        <v>0</v>
      </c>
      <c r="FK425">
        <v>0</v>
      </c>
      <c r="FL425">
        <v>0</v>
      </c>
      <c r="FM425">
        <v>0</v>
      </c>
      <c r="FN425">
        <v>0</v>
      </c>
      <c r="FO425">
        <v>0</v>
      </c>
      <c r="FP425">
        <v>0</v>
      </c>
      <c r="FQ425">
        <v>0</v>
      </c>
      <c r="FR425">
        <v>0</v>
      </c>
      <c r="FS425">
        <v>0</v>
      </c>
      <c r="FT425">
        <v>0</v>
      </c>
      <c r="FU425">
        <v>0</v>
      </c>
      <c r="FV425">
        <v>0</v>
      </c>
      <c r="FW425">
        <v>0</v>
      </c>
      <c r="FX425">
        <v>0</v>
      </c>
      <c r="FY425">
        <v>0</v>
      </c>
      <c r="FZ425">
        <v>0</v>
      </c>
      <c r="GA425">
        <v>0</v>
      </c>
      <c r="GB425">
        <v>0</v>
      </c>
      <c r="GC425">
        <v>0</v>
      </c>
      <c r="GD425">
        <v>0</v>
      </c>
      <c r="GE425">
        <v>0</v>
      </c>
      <c r="GF425">
        <v>0</v>
      </c>
      <c r="GG425">
        <v>0</v>
      </c>
      <c r="GH425">
        <v>0</v>
      </c>
      <c r="GI425">
        <v>0</v>
      </c>
      <c r="GJ425">
        <v>0</v>
      </c>
      <c r="GK425">
        <v>0</v>
      </c>
      <c r="GL425">
        <v>0</v>
      </c>
      <c r="GM425">
        <v>0</v>
      </c>
      <c r="GN425">
        <v>0</v>
      </c>
      <c r="GO425">
        <v>0</v>
      </c>
      <c r="GP425">
        <v>0</v>
      </c>
      <c r="GQ425">
        <v>0</v>
      </c>
      <c r="GR425">
        <v>0</v>
      </c>
      <c r="GS425">
        <v>0</v>
      </c>
      <c r="GT425">
        <v>0</v>
      </c>
      <c r="GU425">
        <v>0</v>
      </c>
      <c r="GV425">
        <v>0</v>
      </c>
      <c r="GW425">
        <v>0</v>
      </c>
      <c r="GX425">
        <v>0</v>
      </c>
      <c r="GY425">
        <v>0</v>
      </c>
      <c r="GZ425">
        <v>0</v>
      </c>
      <c r="HA425">
        <v>0</v>
      </c>
      <c r="HB425">
        <v>0</v>
      </c>
      <c r="HC425">
        <v>0</v>
      </c>
      <c r="HD425">
        <v>0</v>
      </c>
      <c r="HE425">
        <v>0</v>
      </c>
      <c r="HF425">
        <v>0</v>
      </c>
      <c r="HG425">
        <v>0</v>
      </c>
      <c r="HH425">
        <v>0</v>
      </c>
      <c r="HI425">
        <v>0</v>
      </c>
      <c r="HJ425">
        <v>0</v>
      </c>
      <c r="HK425">
        <v>0</v>
      </c>
      <c r="HL425">
        <v>0</v>
      </c>
      <c r="HM425" t="str">
        <v/>
      </c>
    </row>
    <row r="426" spans="2:221" x14ac:dyDescent="0.35">
      <c r="B426" t="str" cm="1">
        <f t="array" ref="B426:CX426">TRANSPOSE(_xlfn._xlws.SORT(_xlfn._xlws.FILTER(initialConditions[initial_conditions_level]&amp;" | "&amp;initialConditions[initial_conditions_name],initialConditions[experiment_ID]=A426)))</f>
        <v xml:space="preserve"> | </v>
      </c>
      <c r="C426" t="str">
        <v xml:space="preserve">0 | </v>
      </c>
      <c r="D426" t="str">
        <v xml:space="preserve">0 | </v>
      </c>
      <c r="E426" t="str">
        <v xml:space="preserve">0 | </v>
      </c>
      <c r="F426" t="str">
        <v xml:space="preserve">0 | </v>
      </c>
      <c r="G426" t="str">
        <v xml:space="preserve">0 | </v>
      </c>
      <c r="H426" t="str">
        <v xml:space="preserve">0 | </v>
      </c>
      <c r="I426" t="str">
        <v xml:space="preserve">0 | </v>
      </c>
      <c r="J426" t="str">
        <v xml:space="preserve">0 | </v>
      </c>
      <c r="K426" t="str">
        <v xml:space="preserve">0 | </v>
      </c>
      <c r="L426" t="str">
        <v xml:space="preserve">0 | </v>
      </c>
      <c r="M426" t="str">
        <v xml:space="preserve">0 | </v>
      </c>
      <c r="N426" t="str">
        <v xml:space="preserve">0 | </v>
      </c>
      <c r="O426" t="str">
        <v xml:space="preserve">0 | </v>
      </c>
      <c r="P426" t="str">
        <v xml:space="preserve">0 | </v>
      </c>
      <c r="Q426" t="str">
        <v xml:space="preserve">0 | </v>
      </c>
      <c r="R426" t="str">
        <v xml:space="preserve">0 | </v>
      </c>
      <c r="S426" t="str">
        <v xml:space="preserve">0 | </v>
      </c>
      <c r="T426" t="str">
        <v xml:space="preserve">0 | </v>
      </c>
      <c r="U426" t="str">
        <v xml:space="preserve">0 | </v>
      </c>
      <c r="V426" t="str">
        <v xml:space="preserve">0 | </v>
      </c>
      <c r="W426" t="str">
        <v xml:space="preserve">0 | </v>
      </c>
      <c r="X426" t="str">
        <v xml:space="preserve">0 | </v>
      </c>
      <c r="Y426" t="str">
        <v xml:space="preserve">0 | </v>
      </c>
      <c r="Z426" t="str">
        <v xml:space="preserve">0 | </v>
      </c>
      <c r="AA426" t="str">
        <v xml:space="preserve">0 | </v>
      </c>
      <c r="AB426" t="str">
        <v xml:space="preserve">0 | </v>
      </c>
      <c r="AC426" t="str">
        <v xml:space="preserve">0 | </v>
      </c>
      <c r="AD426" t="str">
        <v xml:space="preserve">0 | </v>
      </c>
      <c r="AE426" t="str">
        <v xml:space="preserve">0 | </v>
      </c>
      <c r="AF426" t="str">
        <v xml:space="preserve">0 | </v>
      </c>
      <c r="AG426" t="str">
        <v xml:space="preserve">0 | </v>
      </c>
      <c r="AH426" t="str">
        <v xml:space="preserve">0 | </v>
      </c>
      <c r="AI426" t="str">
        <v xml:space="preserve">0 | </v>
      </c>
      <c r="AJ426" t="str">
        <v xml:space="preserve">0 | </v>
      </c>
      <c r="AK426" t="str">
        <v xml:space="preserve">0 | </v>
      </c>
      <c r="AL426" t="str">
        <v xml:space="preserve">0 | </v>
      </c>
      <c r="AM426" t="str">
        <v xml:space="preserve">0 | </v>
      </c>
      <c r="AN426" t="str">
        <v xml:space="preserve">0 | </v>
      </c>
      <c r="AO426" t="str">
        <v xml:space="preserve">0 | </v>
      </c>
      <c r="AP426" t="str">
        <v xml:space="preserve">0 | </v>
      </c>
      <c r="AQ426" t="str">
        <v xml:space="preserve">0 | </v>
      </c>
      <c r="AR426" t="str">
        <v xml:space="preserve">0 | </v>
      </c>
      <c r="AS426" t="str">
        <v xml:space="preserve">0 | </v>
      </c>
      <c r="AT426" t="str">
        <v xml:space="preserve">0 | </v>
      </c>
      <c r="AU426" t="str">
        <v xml:space="preserve">0 | </v>
      </c>
      <c r="AV426" t="str">
        <v xml:space="preserve">0 | </v>
      </c>
      <c r="AW426" t="str">
        <v xml:space="preserve">0 | </v>
      </c>
      <c r="AX426" t="str">
        <v xml:space="preserve">0 | </v>
      </c>
      <c r="AY426" t="str">
        <v xml:space="preserve">0 | </v>
      </c>
      <c r="AZ426" t="str">
        <v xml:space="preserve">0 | </v>
      </c>
      <c r="BA426" t="str">
        <v xml:space="preserve">0 | </v>
      </c>
      <c r="BB426" t="str">
        <v xml:space="preserve">0 | </v>
      </c>
      <c r="BC426" t="str">
        <v xml:space="preserve">0 | </v>
      </c>
      <c r="BD426" t="str">
        <v xml:space="preserve">0 | </v>
      </c>
      <c r="BE426" t="str">
        <v xml:space="preserve">0 | </v>
      </c>
      <c r="BF426" t="str">
        <v xml:space="preserve">0 | </v>
      </c>
      <c r="BG426" t="str">
        <v xml:space="preserve">0 | </v>
      </c>
      <c r="BH426" t="str">
        <v xml:space="preserve">0 | </v>
      </c>
      <c r="BI426" t="str">
        <v xml:space="preserve">0 | </v>
      </c>
      <c r="BJ426" t="str">
        <v xml:space="preserve">0 | </v>
      </c>
      <c r="BK426" t="str">
        <v xml:space="preserve">0 | </v>
      </c>
      <c r="BL426" t="str">
        <v xml:space="preserve">0 | </v>
      </c>
      <c r="BM426" t="str">
        <v xml:space="preserve">0 | </v>
      </c>
      <c r="BN426" t="str">
        <v xml:space="preserve">0 | </v>
      </c>
      <c r="BO426" t="str">
        <v xml:space="preserve">0 | </v>
      </c>
      <c r="BP426" t="str">
        <v xml:space="preserve">0 | </v>
      </c>
      <c r="BQ426" t="str">
        <v xml:space="preserve">0 | </v>
      </c>
      <c r="BR426" t="str">
        <v xml:space="preserve">0 | </v>
      </c>
      <c r="BS426" t="str">
        <v xml:space="preserve">0 | </v>
      </c>
      <c r="BT426" t="str">
        <v xml:space="preserve">0 | </v>
      </c>
      <c r="BU426" t="str">
        <v xml:space="preserve">0 | </v>
      </c>
      <c r="BV426" t="str">
        <v xml:space="preserve">0 | </v>
      </c>
      <c r="BW426" t="str">
        <v xml:space="preserve">0 | </v>
      </c>
      <c r="BX426" t="str">
        <v xml:space="preserve">0 | </v>
      </c>
      <c r="BY426" t="str">
        <v xml:space="preserve">0 | </v>
      </c>
      <c r="BZ426" t="str">
        <v xml:space="preserve">0 | </v>
      </c>
      <c r="CA426" t="str">
        <v xml:space="preserve">0 | </v>
      </c>
      <c r="CB426" t="str">
        <v xml:space="preserve">0 | </v>
      </c>
      <c r="CC426" t="str">
        <v xml:space="preserve">0 | </v>
      </c>
      <c r="CD426" t="str">
        <v xml:space="preserve">0 | </v>
      </c>
      <c r="CE426" t="str">
        <v xml:space="preserve">0 | </v>
      </c>
      <c r="CF426" t="str">
        <v xml:space="preserve">0 | </v>
      </c>
      <c r="CG426" t="str">
        <v xml:space="preserve">0 | </v>
      </c>
      <c r="CH426" t="str">
        <v xml:space="preserve">0 | </v>
      </c>
      <c r="CI426" t="str">
        <v xml:space="preserve">0 | </v>
      </c>
      <c r="CJ426" t="str">
        <v xml:space="preserve">0 | </v>
      </c>
      <c r="CK426" t="str">
        <v xml:space="preserve">0 | </v>
      </c>
      <c r="CL426" t="str">
        <v xml:space="preserve">0 | </v>
      </c>
      <c r="CM426" t="str">
        <v xml:space="preserve">0 | </v>
      </c>
      <c r="CN426" t="str">
        <v xml:space="preserve">0 | </v>
      </c>
      <c r="CO426" t="str">
        <v xml:space="preserve">0 | </v>
      </c>
      <c r="CP426" t="str">
        <v xml:space="preserve">0 | </v>
      </c>
      <c r="CQ426" t="str">
        <v xml:space="preserve">0 | </v>
      </c>
      <c r="CR426" t="str">
        <v xml:space="preserve">0 | </v>
      </c>
      <c r="CS426" t="str">
        <v xml:space="preserve">0 | </v>
      </c>
      <c r="CT426" t="str">
        <v xml:space="preserve">0 | </v>
      </c>
      <c r="CU426" t="str">
        <v xml:space="preserve">0 | </v>
      </c>
      <c r="CV426" t="str">
        <v xml:space="preserve">0 | </v>
      </c>
      <c r="CW426" t="str">
        <v xml:space="preserve">0 | </v>
      </c>
      <c r="CX426" t="str">
        <v xml:space="preserve">0 | </v>
      </c>
      <c r="DQ426" cm="1">
        <f t="array" ref="DQ426:HM426">TRANSPOSE(_xlfn._xlws.SORT(_xlfn._xlws.FILTER(initialConditions[initial_conditions_level],initialConditions[experiment_ID]=A426)))</f>
        <v>0</v>
      </c>
      <c r="DR426">
        <v>0</v>
      </c>
      <c r="DS426">
        <v>0</v>
      </c>
      <c r="DT426">
        <v>0</v>
      </c>
      <c r="DU426">
        <v>0</v>
      </c>
      <c r="DV426">
        <v>0</v>
      </c>
      <c r="DW426">
        <v>0</v>
      </c>
      <c r="DX426">
        <v>0</v>
      </c>
      <c r="DY426">
        <v>0</v>
      </c>
      <c r="DZ426">
        <v>0</v>
      </c>
      <c r="EA426">
        <v>0</v>
      </c>
      <c r="EB426">
        <v>0</v>
      </c>
      <c r="EC426">
        <v>0</v>
      </c>
      <c r="ED426">
        <v>0</v>
      </c>
      <c r="EE426">
        <v>0</v>
      </c>
      <c r="EF426">
        <v>0</v>
      </c>
      <c r="EG426">
        <v>0</v>
      </c>
      <c r="EH426">
        <v>0</v>
      </c>
      <c r="EI426">
        <v>0</v>
      </c>
      <c r="EJ426">
        <v>0</v>
      </c>
      <c r="EK426">
        <v>0</v>
      </c>
      <c r="EL426">
        <v>0</v>
      </c>
      <c r="EM426">
        <v>0</v>
      </c>
      <c r="EN426">
        <v>0</v>
      </c>
      <c r="EO426">
        <v>0</v>
      </c>
      <c r="EP426">
        <v>0</v>
      </c>
      <c r="EQ426">
        <v>0</v>
      </c>
      <c r="ER426">
        <v>0</v>
      </c>
      <c r="ES426">
        <v>0</v>
      </c>
      <c r="ET426">
        <v>0</v>
      </c>
      <c r="EU426">
        <v>0</v>
      </c>
      <c r="EV426">
        <v>0</v>
      </c>
      <c r="EW426">
        <v>0</v>
      </c>
      <c r="EX426">
        <v>0</v>
      </c>
      <c r="EY426">
        <v>0</v>
      </c>
      <c r="EZ426">
        <v>0</v>
      </c>
      <c r="FA426">
        <v>0</v>
      </c>
      <c r="FB426">
        <v>0</v>
      </c>
      <c r="FC426">
        <v>0</v>
      </c>
      <c r="FD426">
        <v>0</v>
      </c>
      <c r="FE426">
        <v>0</v>
      </c>
      <c r="FF426">
        <v>0</v>
      </c>
      <c r="FG426">
        <v>0</v>
      </c>
      <c r="FH426">
        <v>0</v>
      </c>
      <c r="FI426">
        <v>0</v>
      </c>
      <c r="FJ426">
        <v>0</v>
      </c>
      <c r="FK426">
        <v>0</v>
      </c>
      <c r="FL426">
        <v>0</v>
      </c>
      <c r="FM426">
        <v>0</v>
      </c>
      <c r="FN426">
        <v>0</v>
      </c>
      <c r="FO426">
        <v>0</v>
      </c>
      <c r="FP426">
        <v>0</v>
      </c>
      <c r="FQ426">
        <v>0</v>
      </c>
      <c r="FR426">
        <v>0</v>
      </c>
      <c r="FS426">
        <v>0</v>
      </c>
      <c r="FT426">
        <v>0</v>
      </c>
      <c r="FU426">
        <v>0</v>
      </c>
      <c r="FV426">
        <v>0</v>
      </c>
      <c r="FW426">
        <v>0</v>
      </c>
      <c r="FX426">
        <v>0</v>
      </c>
      <c r="FY426">
        <v>0</v>
      </c>
      <c r="FZ426">
        <v>0</v>
      </c>
      <c r="GA426">
        <v>0</v>
      </c>
      <c r="GB426">
        <v>0</v>
      </c>
      <c r="GC426">
        <v>0</v>
      </c>
      <c r="GD426">
        <v>0</v>
      </c>
      <c r="GE426">
        <v>0</v>
      </c>
      <c r="GF426">
        <v>0</v>
      </c>
      <c r="GG426">
        <v>0</v>
      </c>
      <c r="GH426">
        <v>0</v>
      </c>
      <c r="GI426">
        <v>0</v>
      </c>
      <c r="GJ426">
        <v>0</v>
      </c>
      <c r="GK426">
        <v>0</v>
      </c>
      <c r="GL426">
        <v>0</v>
      </c>
      <c r="GM426">
        <v>0</v>
      </c>
      <c r="GN426">
        <v>0</v>
      </c>
      <c r="GO426">
        <v>0</v>
      </c>
      <c r="GP426">
        <v>0</v>
      </c>
      <c r="GQ426">
        <v>0</v>
      </c>
      <c r="GR426">
        <v>0</v>
      </c>
      <c r="GS426">
        <v>0</v>
      </c>
      <c r="GT426">
        <v>0</v>
      </c>
      <c r="GU426">
        <v>0</v>
      </c>
      <c r="GV426">
        <v>0</v>
      </c>
      <c r="GW426">
        <v>0</v>
      </c>
      <c r="GX426">
        <v>0</v>
      </c>
      <c r="GY426">
        <v>0</v>
      </c>
      <c r="GZ426">
        <v>0</v>
      </c>
      <c r="HA426">
        <v>0</v>
      </c>
      <c r="HB426">
        <v>0</v>
      </c>
      <c r="HC426">
        <v>0</v>
      </c>
      <c r="HD426">
        <v>0</v>
      </c>
      <c r="HE426">
        <v>0</v>
      </c>
      <c r="HF426">
        <v>0</v>
      </c>
      <c r="HG426">
        <v>0</v>
      </c>
      <c r="HH426">
        <v>0</v>
      </c>
      <c r="HI426">
        <v>0</v>
      </c>
      <c r="HJ426">
        <v>0</v>
      </c>
      <c r="HK426">
        <v>0</v>
      </c>
      <c r="HL426">
        <v>0</v>
      </c>
      <c r="HM426" t="str">
        <v/>
      </c>
    </row>
    <row r="427" spans="2:221" x14ac:dyDescent="0.35">
      <c r="B427" t="str" cm="1">
        <f t="array" ref="B427:CX427">TRANSPOSE(_xlfn._xlws.SORT(_xlfn._xlws.FILTER(initialConditions[initial_conditions_level]&amp;" | "&amp;initialConditions[initial_conditions_name],initialConditions[experiment_ID]=A427)))</f>
        <v xml:space="preserve"> | </v>
      </c>
      <c r="C427" t="str">
        <v xml:space="preserve">0 | </v>
      </c>
      <c r="D427" t="str">
        <v xml:space="preserve">0 | </v>
      </c>
      <c r="E427" t="str">
        <v xml:space="preserve">0 | </v>
      </c>
      <c r="F427" t="str">
        <v xml:space="preserve">0 | </v>
      </c>
      <c r="G427" t="str">
        <v xml:space="preserve">0 | </v>
      </c>
      <c r="H427" t="str">
        <v xml:space="preserve">0 | </v>
      </c>
      <c r="I427" t="str">
        <v xml:space="preserve">0 | </v>
      </c>
      <c r="J427" t="str">
        <v xml:space="preserve">0 | </v>
      </c>
      <c r="K427" t="str">
        <v xml:space="preserve">0 | </v>
      </c>
      <c r="L427" t="str">
        <v xml:space="preserve">0 | </v>
      </c>
      <c r="M427" t="str">
        <v xml:space="preserve">0 | </v>
      </c>
      <c r="N427" t="str">
        <v xml:space="preserve">0 | </v>
      </c>
      <c r="O427" t="str">
        <v xml:space="preserve">0 | </v>
      </c>
      <c r="P427" t="str">
        <v xml:space="preserve">0 | </v>
      </c>
      <c r="Q427" t="str">
        <v xml:space="preserve">0 | </v>
      </c>
      <c r="R427" t="str">
        <v xml:space="preserve">0 | </v>
      </c>
      <c r="S427" t="str">
        <v xml:space="preserve">0 | </v>
      </c>
      <c r="T427" t="str">
        <v xml:space="preserve">0 | </v>
      </c>
      <c r="U427" t="str">
        <v xml:space="preserve">0 | </v>
      </c>
      <c r="V427" t="str">
        <v xml:space="preserve">0 | </v>
      </c>
      <c r="W427" t="str">
        <v xml:space="preserve">0 | </v>
      </c>
      <c r="X427" t="str">
        <v xml:space="preserve">0 | </v>
      </c>
      <c r="Y427" t="str">
        <v xml:space="preserve">0 | </v>
      </c>
      <c r="Z427" t="str">
        <v xml:space="preserve">0 | </v>
      </c>
      <c r="AA427" t="str">
        <v xml:space="preserve">0 | </v>
      </c>
      <c r="AB427" t="str">
        <v xml:space="preserve">0 | </v>
      </c>
      <c r="AC427" t="str">
        <v xml:space="preserve">0 | </v>
      </c>
      <c r="AD427" t="str">
        <v xml:space="preserve">0 | </v>
      </c>
      <c r="AE427" t="str">
        <v xml:space="preserve">0 | </v>
      </c>
      <c r="AF427" t="str">
        <v xml:space="preserve">0 | </v>
      </c>
      <c r="AG427" t="str">
        <v xml:space="preserve">0 | </v>
      </c>
      <c r="AH427" t="str">
        <v xml:space="preserve">0 | </v>
      </c>
      <c r="AI427" t="str">
        <v xml:space="preserve">0 | </v>
      </c>
      <c r="AJ427" t="str">
        <v xml:space="preserve">0 | </v>
      </c>
      <c r="AK427" t="str">
        <v xml:space="preserve">0 | </v>
      </c>
      <c r="AL427" t="str">
        <v xml:space="preserve">0 | </v>
      </c>
      <c r="AM427" t="str">
        <v xml:space="preserve">0 | </v>
      </c>
      <c r="AN427" t="str">
        <v xml:space="preserve">0 | </v>
      </c>
      <c r="AO427" t="str">
        <v xml:space="preserve">0 | </v>
      </c>
      <c r="AP427" t="str">
        <v xml:space="preserve">0 | </v>
      </c>
      <c r="AQ427" t="str">
        <v xml:space="preserve">0 | </v>
      </c>
      <c r="AR427" t="str">
        <v xml:space="preserve">0 | </v>
      </c>
      <c r="AS427" t="str">
        <v xml:space="preserve">0 | </v>
      </c>
      <c r="AT427" t="str">
        <v xml:space="preserve">0 | </v>
      </c>
      <c r="AU427" t="str">
        <v xml:space="preserve">0 | </v>
      </c>
      <c r="AV427" t="str">
        <v xml:space="preserve">0 | </v>
      </c>
      <c r="AW427" t="str">
        <v xml:space="preserve">0 | </v>
      </c>
      <c r="AX427" t="str">
        <v xml:space="preserve">0 | </v>
      </c>
      <c r="AY427" t="str">
        <v xml:space="preserve">0 | </v>
      </c>
      <c r="AZ427" t="str">
        <v xml:space="preserve">0 | </v>
      </c>
      <c r="BA427" t="str">
        <v xml:space="preserve">0 | </v>
      </c>
      <c r="BB427" t="str">
        <v xml:space="preserve">0 | </v>
      </c>
      <c r="BC427" t="str">
        <v xml:space="preserve">0 | </v>
      </c>
      <c r="BD427" t="str">
        <v xml:space="preserve">0 | </v>
      </c>
      <c r="BE427" t="str">
        <v xml:space="preserve">0 | </v>
      </c>
      <c r="BF427" t="str">
        <v xml:space="preserve">0 | </v>
      </c>
      <c r="BG427" t="str">
        <v xml:space="preserve">0 | </v>
      </c>
      <c r="BH427" t="str">
        <v xml:space="preserve">0 | </v>
      </c>
      <c r="BI427" t="str">
        <v xml:space="preserve">0 | </v>
      </c>
      <c r="BJ427" t="str">
        <v xml:space="preserve">0 | </v>
      </c>
      <c r="BK427" t="str">
        <v xml:space="preserve">0 | </v>
      </c>
      <c r="BL427" t="str">
        <v xml:space="preserve">0 | </v>
      </c>
      <c r="BM427" t="str">
        <v xml:space="preserve">0 | </v>
      </c>
      <c r="BN427" t="str">
        <v xml:space="preserve">0 | </v>
      </c>
      <c r="BO427" t="str">
        <v xml:space="preserve">0 | </v>
      </c>
      <c r="BP427" t="str">
        <v xml:space="preserve">0 | </v>
      </c>
      <c r="BQ427" t="str">
        <v xml:space="preserve">0 | </v>
      </c>
      <c r="BR427" t="str">
        <v xml:space="preserve">0 | </v>
      </c>
      <c r="BS427" t="str">
        <v xml:space="preserve">0 | </v>
      </c>
      <c r="BT427" t="str">
        <v xml:space="preserve">0 | </v>
      </c>
      <c r="BU427" t="str">
        <v xml:space="preserve">0 | </v>
      </c>
      <c r="BV427" t="str">
        <v xml:space="preserve">0 | </v>
      </c>
      <c r="BW427" t="str">
        <v xml:space="preserve">0 | </v>
      </c>
      <c r="BX427" t="str">
        <v xml:space="preserve">0 | </v>
      </c>
      <c r="BY427" t="str">
        <v xml:space="preserve">0 | </v>
      </c>
      <c r="BZ427" t="str">
        <v xml:space="preserve">0 | </v>
      </c>
      <c r="CA427" t="str">
        <v xml:space="preserve">0 | </v>
      </c>
      <c r="CB427" t="str">
        <v xml:space="preserve">0 | </v>
      </c>
      <c r="CC427" t="str">
        <v xml:space="preserve">0 | </v>
      </c>
      <c r="CD427" t="str">
        <v xml:space="preserve">0 | </v>
      </c>
      <c r="CE427" t="str">
        <v xml:space="preserve">0 | </v>
      </c>
      <c r="CF427" t="str">
        <v xml:space="preserve">0 | </v>
      </c>
      <c r="CG427" t="str">
        <v xml:space="preserve">0 | </v>
      </c>
      <c r="CH427" t="str">
        <v xml:space="preserve">0 | </v>
      </c>
      <c r="CI427" t="str">
        <v xml:space="preserve">0 | </v>
      </c>
      <c r="CJ427" t="str">
        <v xml:space="preserve">0 | </v>
      </c>
      <c r="CK427" t="str">
        <v xml:space="preserve">0 | </v>
      </c>
      <c r="CL427" t="str">
        <v xml:space="preserve">0 | </v>
      </c>
      <c r="CM427" t="str">
        <v xml:space="preserve">0 | </v>
      </c>
      <c r="CN427" t="str">
        <v xml:space="preserve">0 | </v>
      </c>
      <c r="CO427" t="str">
        <v xml:space="preserve">0 | </v>
      </c>
      <c r="CP427" t="str">
        <v xml:space="preserve">0 | </v>
      </c>
      <c r="CQ427" t="str">
        <v xml:space="preserve">0 | </v>
      </c>
      <c r="CR427" t="str">
        <v xml:space="preserve">0 | </v>
      </c>
      <c r="CS427" t="str">
        <v xml:space="preserve">0 | </v>
      </c>
      <c r="CT427" t="str">
        <v xml:space="preserve">0 | </v>
      </c>
      <c r="CU427" t="str">
        <v xml:space="preserve">0 | </v>
      </c>
      <c r="CV427" t="str">
        <v xml:space="preserve">0 | </v>
      </c>
      <c r="CW427" t="str">
        <v xml:space="preserve">0 | </v>
      </c>
      <c r="CX427" t="str">
        <v xml:space="preserve">0 | </v>
      </c>
      <c r="DQ427" cm="1">
        <f t="array" ref="DQ427:HM427">TRANSPOSE(_xlfn._xlws.SORT(_xlfn._xlws.FILTER(initialConditions[initial_conditions_level],initialConditions[experiment_ID]=A427)))</f>
        <v>0</v>
      </c>
      <c r="DR427">
        <v>0</v>
      </c>
      <c r="DS427">
        <v>0</v>
      </c>
      <c r="DT427">
        <v>0</v>
      </c>
      <c r="DU427">
        <v>0</v>
      </c>
      <c r="DV427">
        <v>0</v>
      </c>
      <c r="DW427">
        <v>0</v>
      </c>
      <c r="DX427">
        <v>0</v>
      </c>
      <c r="DY427">
        <v>0</v>
      </c>
      <c r="DZ427">
        <v>0</v>
      </c>
      <c r="EA427">
        <v>0</v>
      </c>
      <c r="EB427">
        <v>0</v>
      </c>
      <c r="EC427">
        <v>0</v>
      </c>
      <c r="ED427">
        <v>0</v>
      </c>
      <c r="EE427">
        <v>0</v>
      </c>
      <c r="EF427">
        <v>0</v>
      </c>
      <c r="EG427">
        <v>0</v>
      </c>
      <c r="EH427">
        <v>0</v>
      </c>
      <c r="EI427">
        <v>0</v>
      </c>
      <c r="EJ427">
        <v>0</v>
      </c>
      <c r="EK427">
        <v>0</v>
      </c>
      <c r="EL427">
        <v>0</v>
      </c>
      <c r="EM427">
        <v>0</v>
      </c>
      <c r="EN427">
        <v>0</v>
      </c>
      <c r="EO427">
        <v>0</v>
      </c>
      <c r="EP427">
        <v>0</v>
      </c>
      <c r="EQ427">
        <v>0</v>
      </c>
      <c r="ER427">
        <v>0</v>
      </c>
      <c r="ES427">
        <v>0</v>
      </c>
      <c r="ET427">
        <v>0</v>
      </c>
      <c r="EU427">
        <v>0</v>
      </c>
      <c r="EV427">
        <v>0</v>
      </c>
      <c r="EW427">
        <v>0</v>
      </c>
      <c r="EX427">
        <v>0</v>
      </c>
      <c r="EY427">
        <v>0</v>
      </c>
      <c r="EZ427">
        <v>0</v>
      </c>
      <c r="FA427">
        <v>0</v>
      </c>
      <c r="FB427">
        <v>0</v>
      </c>
      <c r="FC427">
        <v>0</v>
      </c>
      <c r="FD427">
        <v>0</v>
      </c>
      <c r="FE427">
        <v>0</v>
      </c>
      <c r="FF427">
        <v>0</v>
      </c>
      <c r="FG427">
        <v>0</v>
      </c>
      <c r="FH427">
        <v>0</v>
      </c>
      <c r="FI427">
        <v>0</v>
      </c>
      <c r="FJ427">
        <v>0</v>
      </c>
      <c r="FK427">
        <v>0</v>
      </c>
      <c r="FL427">
        <v>0</v>
      </c>
      <c r="FM427">
        <v>0</v>
      </c>
      <c r="FN427">
        <v>0</v>
      </c>
      <c r="FO427">
        <v>0</v>
      </c>
      <c r="FP427">
        <v>0</v>
      </c>
      <c r="FQ427">
        <v>0</v>
      </c>
      <c r="FR427">
        <v>0</v>
      </c>
      <c r="FS427">
        <v>0</v>
      </c>
      <c r="FT427">
        <v>0</v>
      </c>
      <c r="FU427">
        <v>0</v>
      </c>
      <c r="FV427">
        <v>0</v>
      </c>
      <c r="FW427">
        <v>0</v>
      </c>
      <c r="FX427">
        <v>0</v>
      </c>
      <c r="FY427">
        <v>0</v>
      </c>
      <c r="FZ427">
        <v>0</v>
      </c>
      <c r="GA427">
        <v>0</v>
      </c>
      <c r="GB427">
        <v>0</v>
      </c>
      <c r="GC427">
        <v>0</v>
      </c>
      <c r="GD427">
        <v>0</v>
      </c>
      <c r="GE427">
        <v>0</v>
      </c>
      <c r="GF427">
        <v>0</v>
      </c>
      <c r="GG427">
        <v>0</v>
      </c>
      <c r="GH427">
        <v>0</v>
      </c>
      <c r="GI427">
        <v>0</v>
      </c>
      <c r="GJ427">
        <v>0</v>
      </c>
      <c r="GK427">
        <v>0</v>
      </c>
      <c r="GL427">
        <v>0</v>
      </c>
      <c r="GM427">
        <v>0</v>
      </c>
      <c r="GN427">
        <v>0</v>
      </c>
      <c r="GO427">
        <v>0</v>
      </c>
      <c r="GP427">
        <v>0</v>
      </c>
      <c r="GQ427">
        <v>0</v>
      </c>
      <c r="GR427">
        <v>0</v>
      </c>
      <c r="GS427">
        <v>0</v>
      </c>
      <c r="GT427">
        <v>0</v>
      </c>
      <c r="GU427">
        <v>0</v>
      </c>
      <c r="GV427">
        <v>0</v>
      </c>
      <c r="GW427">
        <v>0</v>
      </c>
      <c r="GX427">
        <v>0</v>
      </c>
      <c r="GY427">
        <v>0</v>
      </c>
      <c r="GZ427">
        <v>0</v>
      </c>
      <c r="HA427">
        <v>0</v>
      </c>
      <c r="HB427">
        <v>0</v>
      </c>
      <c r="HC427">
        <v>0</v>
      </c>
      <c r="HD427">
        <v>0</v>
      </c>
      <c r="HE427">
        <v>0</v>
      </c>
      <c r="HF427">
        <v>0</v>
      </c>
      <c r="HG427">
        <v>0</v>
      </c>
      <c r="HH427">
        <v>0</v>
      </c>
      <c r="HI427">
        <v>0</v>
      </c>
      <c r="HJ427">
        <v>0</v>
      </c>
      <c r="HK427">
        <v>0</v>
      </c>
      <c r="HL427">
        <v>0</v>
      </c>
      <c r="HM427" t="str">
        <v/>
      </c>
    </row>
    <row r="428" spans="2:221" x14ac:dyDescent="0.35">
      <c r="B428" t="str" cm="1">
        <f t="array" ref="B428:CX428">TRANSPOSE(_xlfn._xlws.SORT(_xlfn._xlws.FILTER(initialConditions[initial_conditions_level]&amp;" | "&amp;initialConditions[initial_conditions_name],initialConditions[experiment_ID]=A428)))</f>
        <v xml:space="preserve"> | </v>
      </c>
      <c r="C428" t="str">
        <v xml:space="preserve">0 | </v>
      </c>
      <c r="D428" t="str">
        <v xml:space="preserve">0 | </v>
      </c>
      <c r="E428" t="str">
        <v xml:space="preserve">0 | </v>
      </c>
      <c r="F428" t="str">
        <v xml:space="preserve">0 | </v>
      </c>
      <c r="G428" t="str">
        <v xml:space="preserve">0 | </v>
      </c>
      <c r="H428" t="str">
        <v xml:space="preserve">0 | </v>
      </c>
      <c r="I428" t="str">
        <v xml:space="preserve">0 | </v>
      </c>
      <c r="J428" t="str">
        <v xml:space="preserve">0 | </v>
      </c>
      <c r="K428" t="str">
        <v xml:space="preserve">0 | </v>
      </c>
      <c r="L428" t="str">
        <v xml:space="preserve">0 | </v>
      </c>
      <c r="M428" t="str">
        <v xml:space="preserve">0 | </v>
      </c>
      <c r="N428" t="str">
        <v xml:space="preserve">0 | </v>
      </c>
      <c r="O428" t="str">
        <v xml:space="preserve">0 | </v>
      </c>
      <c r="P428" t="str">
        <v xml:space="preserve">0 | </v>
      </c>
      <c r="Q428" t="str">
        <v xml:space="preserve">0 | </v>
      </c>
      <c r="R428" t="str">
        <v xml:space="preserve">0 | </v>
      </c>
      <c r="S428" t="str">
        <v xml:space="preserve">0 | </v>
      </c>
      <c r="T428" t="str">
        <v xml:space="preserve">0 | </v>
      </c>
      <c r="U428" t="str">
        <v xml:space="preserve">0 | </v>
      </c>
      <c r="V428" t="str">
        <v xml:space="preserve">0 | </v>
      </c>
      <c r="W428" t="str">
        <v xml:space="preserve">0 | </v>
      </c>
      <c r="X428" t="str">
        <v xml:space="preserve">0 | </v>
      </c>
      <c r="Y428" t="str">
        <v xml:space="preserve">0 | </v>
      </c>
      <c r="Z428" t="str">
        <v xml:space="preserve">0 | </v>
      </c>
      <c r="AA428" t="str">
        <v xml:space="preserve">0 | </v>
      </c>
      <c r="AB428" t="str">
        <v xml:space="preserve">0 | </v>
      </c>
      <c r="AC428" t="str">
        <v xml:space="preserve">0 | </v>
      </c>
      <c r="AD428" t="str">
        <v xml:space="preserve">0 | </v>
      </c>
      <c r="AE428" t="str">
        <v xml:space="preserve">0 | </v>
      </c>
      <c r="AF428" t="str">
        <v xml:space="preserve">0 | </v>
      </c>
      <c r="AG428" t="str">
        <v xml:space="preserve">0 | </v>
      </c>
      <c r="AH428" t="str">
        <v xml:space="preserve">0 | </v>
      </c>
      <c r="AI428" t="str">
        <v xml:space="preserve">0 | </v>
      </c>
      <c r="AJ428" t="str">
        <v xml:space="preserve">0 | </v>
      </c>
      <c r="AK428" t="str">
        <v xml:space="preserve">0 | </v>
      </c>
      <c r="AL428" t="str">
        <v xml:space="preserve">0 | </v>
      </c>
      <c r="AM428" t="str">
        <v xml:space="preserve">0 | </v>
      </c>
      <c r="AN428" t="str">
        <v xml:space="preserve">0 | </v>
      </c>
      <c r="AO428" t="str">
        <v xml:space="preserve">0 | </v>
      </c>
      <c r="AP428" t="str">
        <v xml:space="preserve">0 | </v>
      </c>
      <c r="AQ428" t="str">
        <v xml:space="preserve">0 | </v>
      </c>
      <c r="AR428" t="str">
        <v xml:space="preserve">0 | </v>
      </c>
      <c r="AS428" t="str">
        <v xml:space="preserve">0 | </v>
      </c>
      <c r="AT428" t="str">
        <v xml:space="preserve">0 | </v>
      </c>
      <c r="AU428" t="str">
        <v xml:space="preserve">0 | </v>
      </c>
      <c r="AV428" t="str">
        <v xml:space="preserve">0 | </v>
      </c>
      <c r="AW428" t="str">
        <v xml:space="preserve">0 | </v>
      </c>
      <c r="AX428" t="str">
        <v xml:space="preserve">0 | </v>
      </c>
      <c r="AY428" t="str">
        <v xml:space="preserve">0 | </v>
      </c>
      <c r="AZ428" t="str">
        <v xml:space="preserve">0 | </v>
      </c>
      <c r="BA428" t="str">
        <v xml:space="preserve">0 | </v>
      </c>
      <c r="BB428" t="str">
        <v xml:space="preserve">0 | </v>
      </c>
      <c r="BC428" t="str">
        <v xml:space="preserve">0 | </v>
      </c>
      <c r="BD428" t="str">
        <v xml:space="preserve">0 | </v>
      </c>
      <c r="BE428" t="str">
        <v xml:space="preserve">0 | </v>
      </c>
      <c r="BF428" t="str">
        <v xml:space="preserve">0 | </v>
      </c>
      <c r="BG428" t="str">
        <v xml:space="preserve">0 | </v>
      </c>
      <c r="BH428" t="str">
        <v xml:space="preserve">0 | </v>
      </c>
      <c r="BI428" t="str">
        <v xml:space="preserve">0 | </v>
      </c>
      <c r="BJ428" t="str">
        <v xml:space="preserve">0 | </v>
      </c>
      <c r="BK428" t="str">
        <v xml:space="preserve">0 | </v>
      </c>
      <c r="BL428" t="str">
        <v xml:space="preserve">0 | </v>
      </c>
      <c r="BM428" t="str">
        <v xml:space="preserve">0 | </v>
      </c>
      <c r="BN428" t="str">
        <v xml:space="preserve">0 | </v>
      </c>
      <c r="BO428" t="str">
        <v xml:space="preserve">0 | </v>
      </c>
      <c r="BP428" t="str">
        <v xml:space="preserve">0 | </v>
      </c>
      <c r="BQ428" t="str">
        <v xml:space="preserve">0 | </v>
      </c>
      <c r="BR428" t="str">
        <v xml:space="preserve">0 | </v>
      </c>
      <c r="BS428" t="str">
        <v xml:space="preserve">0 | </v>
      </c>
      <c r="BT428" t="str">
        <v xml:space="preserve">0 | </v>
      </c>
      <c r="BU428" t="str">
        <v xml:space="preserve">0 | </v>
      </c>
      <c r="BV428" t="str">
        <v xml:space="preserve">0 | </v>
      </c>
      <c r="BW428" t="str">
        <v xml:space="preserve">0 | </v>
      </c>
      <c r="BX428" t="str">
        <v xml:space="preserve">0 | </v>
      </c>
      <c r="BY428" t="str">
        <v xml:space="preserve">0 | </v>
      </c>
      <c r="BZ428" t="str">
        <v xml:space="preserve">0 | </v>
      </c>
      <c r="CA428" t="str">
        <v xml:space="preserve">0 | </v>
      </c>
      <c r="CB428" t="str">
        <v xml:space="preserve">0 | </v>
      </c>
      <c r="CC428" t="str">
        <v xml:space="preserve">0 | </v>
      </c>
      <c r="CD428" t="str">
        <v xml:space="preserve">0 | </v>
      </c>
      <c r="CE428" t="str">
        <v xml:space="preserve">0 | </v>
      </c>
      <c r="CF428" t="str">
        <v xml:space="preserve">0 | </v>
      </c>
      <c r="CG428" t="str">
        <v xml:space="preserve">0 | </v>
      </c>
      <c r="CH428" t="str">
        <v xml:space="preserve">0 | </v>
      </c>
      <c r="CI428" t="str">
        <v xml:space="preserve">0 | </v>
      </c>
      <c r="CJ428" t="str">
        <v xml:space="preserve">0 | </v>
      </c>
      <c r="CK428" t="str">
        <v xml:space="preserve">0 | </v>
      </c>
      <c r="CL428" t="str">
        <v xml:space="preserve">0 | </v>
      </c>
      <c r="CM428" t="str">
        <v xml:space="preserve">0 | </v>
      </c>
      <c r="CN428" t="str">
        <v xml:space="preserve">0 | </v>
      </c>
      <c r="CO428" t="str">
        <v xml:space="preserve">0 | </v>
      </c>
      <c r="CP428" t="str">
        <v xml:space="preserve">0 | </v>
      </c>
      <c r="CQ428" t="str">
        <v xml:space="preserve">0 | </v>
      </c>
      <c r="CR428" t="str">
        <v xml:space="preserve">0 | </v>
      </c>
      <c r="CS428" t="str">
        <v xml:space="preserve">0 | </v>
      </c>
      <c r="CT428" t="str">
        <v xml:space="preserve">0 | </v>
      </c>
      <c r="CU428" t="str">
        <v xml:space="preserve">0 | </v>
      </c>
      <c r="CV428" t="str">
        <v xml:space="preserve">0 | </v>
      </c>
      <c r="CW428" t="str">
        <v xml:space="preserve">0 | </v>
      </c>
      <c r="CX428" t="str">
        <v xml:space="preserve">0 | </v>
      </c>
      <c r="DQ428" cm="1">
        <f t="array" ref="DQ428:HM428">TRANSPOSE(_xlfn._xlws.SORT(_xlfn._xlws.FILTER(initialConditions[initial_conditions_level],initialConditions[experiment_ID]=A428)))</f>
        <v>0</v>
      </c>
      <c r="DR428">
        <v>0</v>
      </c>
      <c r="DS428">
        <v>0</v>
      </c>
      <c r="DT428">
        <v>0</v>
      </c>
      <c r="DU428">
        <v>0</v>
      </c>
      <c r="DV428">
        <v>0</v>
      </c>
      <c r="DW428">
        <v>0</v>
      </c>
      <c r="DX428">
        <v>0</v>
      </c>
      <c r="DY428">
        <v>0</v>
      </c>
      <c r="DZ428">
        <v>0</v>
      </c>
      <c r="EA428">
        <v>0</v>
      </c>
      <c r="EB428">
        <v>0</v>
      </c>
      <c r="EC428">
        <v>0</v>
      </c>
      <c r="ED428">
        <v>0</v>
      </c>
      <c r="EE428">
        <v>0</v>
      </c>
      <c r="EF428">
        <v>0</v>
      </c>
      <c r="EG428">
        <v>0</v>
      </c>
      <c r="EH428">
        <v>0</v>
      </c>
      <c r="EI428">
        <v>0</v>
      </c>
      <c r="EJ428">
        <v>0</v>
      </c>
      <c r="EK428">
        <v>0</v>
      </c>
      <c r="EL428">
        <v>0</v>
      </c>
      <c r="EM428">
        <v>0</v>
      </c>
      <c r="EN428">
        <v>0</v>
      </c>
      <c r="EO428">
        <v>0</v>
      </c>
      <c r="EP428">
        <v>0</v>
      </c>
      <c r="EQ428">
        <v>0</v>
      </c>
      <c r="ER428">
        <v>0</v>
      </c>
      <c r="ES428">
        <v>0</v>
      </c>
      <c r="ET428">
        <v>0</v>
      </c>
      <c r="EU428">
        <v>0</v>
      </c>
      <c r="EV428">
        <v>0</v>
      </c>
      <c r="EW428">
        <v>0</v>
      </c>
      <c r="EX428">
        <v>0</v>
      </c>
      <c r="EY428">
        <v>0</v>
      </c>
      <c r="EZ428">
        <v>0</v>
      </c>
      <c r="FA428">
        <v>0</v>
      </c>
      <c r="FB428">
        <v>0</v>
      </c>
      <c r="FC428">
        <v>0</v>
      </c>
      <c r="FD428">
        <v>0</v>
      </c>
      <c r="FE428">
        <v>0</v>
      </c>
      <c r="FF428">
        <v>0</v>
      </c>
      <c r="FG428">
        <v>0</v>
      </c>
      <c r="FH428">
        <v>0</v>
      </c>
      <c r="FI428">
        <v>0</v>
      </c>
      <c r="FJ428">
        <v>0</v>
      </c>
      <c r="FK428">
        <v>0</v>
      </c>
      <c r="FL428">
        <v>0</v>
      </c>
      <c r="FM428">
        <v>0</v>
      </c>
      <c r="FN428">
        <v>0</v>
      </c>
      <c r="FO428">
        <v>0</v>
      </c>
      <c r="FP428">
        <v>0</v>
      </c>
      <c r="FQ428">
        <v>0</v>
      </c>
      <c r="FR428">
        <v>0</v>
      </c>
      <c r="FS428">
        <v>0</v>
      </c>
      <c r="FT428">
        <v>0</v>
      </c>
      <c r="FU428">
        <v>0</v>
      </c>
      <c r="FV428">
        <v>0</v>
      </c>
      <c r="FW428">
        <v>0</v>
      </c>
      <c r="FX428">
        <v>0</v>
      </c>
      <c r="FY428">
        <v>0</v>
      </c>
      <c r="FZ428">
        <v>0</v>
      </c>
      <c r="GA428">
        <v>0</v>
      </c>
      <c r="GB428">
        <v>0</v>
      </c>
      <c r="GC428">
        <v>0</v>
      </c>
      <c r="GD428">
        <v>0</v>
      </c>
      <c r="GE428">
        <v>0</v>
      </c>
      <c r="GF428">
        <v>0</v>
      </c>
      <c r="GG428">
        <v>0</v>
      </c>
      <c r="GH428">
        <v>0</v>
      </c>
      <c r="GI428">
        <v>0</v>
      </c>
      <c r="GJ428">
        <v>0</v>
      </c>
      <c r="GK428">
        <v>0</v>
      </c>
      <c r="GL428">
        <v>0</v>
      </c>
      <c r="GM428">
        <v>0</v>
      </c>
      <c r="GN428">
        <v>0</v>
      </c>
      <c r="GO428">
        <v>0</v>
      </c>
      <c r="GP428">
        <v>0</v>
      </c>
      <c r="GQ428">
        <v>0</v>
      </c>
      <c r="GR428">
        <v>0</v>
      </c>
      <c r="GS428">
        <v>0</v>
      </c>
      <c r="GT428">
        <v>0</v>
      </c>
      <c r="GU428">
        <v>0</v>
      </c>
      <c r="GV428">
        <v>0</v>
      </c>
      <c r="GW428">
        <v>0</v>
      </c>
      <c r="GX428">
        <v>0</v>
      </c>
      <c r="GY428">
        <v>0</v>
      </c>
      <c r="GZ428">
        <v>0</v>
      </c>
      <c r="HA428">
        <v>0</v>
      </c>
      <c r="HB428">
        <v>0</v>
      </c>
      <c r="HC428">
        <v>0</v>
      </c>
      <c r="HD428">
        <v>0</v>
      </c>
      <c r="HE428">
        <v>0</v>
      </c>
      <c r="HF428">
        <v>0</v>
      </c>
      <c r="HG428">
        <v>0</v>
      </c>
      <c r="HH428">
        <v>0</v>
      </c>
      <c r="HI428">
        <v>0</v>
      </c>
      <c r="HJ428">
        <v>0</v>
      </c>
      <c r="HK428">
        <v>0</v>
      </c>
      <c r="HL428">
        <v>0</v>
      </c>
      <c r="HM428" t="str">
        <v/>
      </c>
    </row>
    <row r="429" spans="2:221" x14ac:dyDescent="0.35">
      <c r="B429" t="str" cm="1">
        <f t="array" ref="B429:CX429">TRANSPOSE(_xlfn._xlws.SORT(_xlfn._xlws.FILTER(initialConditions[initial_conditions_level]&amp;" | "&amp;initialConditions[initial_conditions_name],initialConditions[experiment_ID]=A429)))</f>
        <v xml:space="preserve"> | </v>
      </c>
      <c r="C429" t="str">
        <v xml:space="preserve">0 | </v>
      </c>
      <c r="D429" t="str">
        <v xml:space="preserve">0 | </v>
      </c>
      <c r="E429" t="str">
        <v xml:space="preserve">0 | </v>
      </c>
      <c r="F429" t="str">
        <v xml:space="preserve">0 | </v>
      </c>
      <c r="G429" t="str">
        <v xml:space="preserve">0 | </v>
      </c>
      <c r="H429" t="str">
        <v xml:space="preserve">0 | </v>
      </c>
      <c r="I429" t="str">
        <v xml:space="preserve">0 | </v>
      </c>
      <c r="J429" t="str">
        <v xml:space="preserve">0 | </v>
      </c>
      <c r="K429" t="str">
        <v xml:space="preserve">0 | </v>
      </c>
      <c r="L429" t="str">
        <v xml:space="preserve">0 | </v>
      </c>
      <c r="M429" t="str">
        <v xml:space="preserve">0 | </v>
      </c>
      <c r="N429" t="str">
        <v xml:space="preserve">0 | </v>
      </c>
      <c r="O429" t="str">
        <v xml:space="preserve">0 | </v>
      </c>
      <c r="P429" t="str">
        <v xml:space="preserve">0 | </v>
      </c>
      <c r="Q429" t="str">
        <v xml:space="preserve">0 | </v>
      </c>
      <c r="R429" t="str">
        <v xml:space="preserve">0 | </v>
      </c>
      <c r="S429" t="str">
        <v xml:space="preserve">0 | </v>
      </c>
      <c r="T429" t="str">
        <v xml:space="preserve">0 | </v>
      </c>
      <c r="U429" t="str">
        <v xml:space="preserve">0 | </v>
      </c>
      <c r="V429" t="str">
        <v xml:space="preserve">0 | </v>
      </c>
      <c r="W429" t="str">
        <v xml:space="preserve">0 | </v>
      </c>
      <c r="X429" t="str">
        <v xml:space="preserve">0 | </v>
      </c>
      <c r="Y429" t="str">
        <v xml:space="preserve">0 | </v>
      </c>
      <c r="Z429" t="str">
        <v xml:space="preserve">0 | </v>
      </c>
      <c r="AA429" t="str">
        <v xml:space="preserve">0 | </v>
      </c>
      <c r="AB429" t="str">
        <v xml:space="preserve">0 | </v>
      </c>
      <c r="AC429" t="str">
        <v xml:space="preserve">0 | </v>
      </c>
      <c r="AD429" t="str">
        <v xml:space="preserve">0 | </v>
      </c>
      <c r="AE429" t="str">
        <v xml:space="preserve">0 | </v>
      </c>
      <c r="AF429" t="str">
        <v xml:space="preserve">0 | </v>
      </c>
      <c r="AG429" t="str">
        <v xml:space="preserve">0 | </v>
      </c>
      <c r="AH429" t="str">
        <v xml:space="preserve">0 | </v>
      </c>
      <c r="AI429" t="str">
        <v xml:space="preserve">0 | </v>
      </c>
      <c r="AJ429" t="str">
        <v xml:space="preserve">0 | </v>
      </c>
      <c r="AK429" t="str">
        <v xml:space="preserve">0 | </v>
      </c>
      <c r="AL429" t="str">
        <v xml:space="preserve">0 | </v>
      </c>
      <c r="AM429" t="str">
        <v xml:space="preserve">0 | </v>
      </c>
      <c r="AN429" t="str">
        <v xml:space="preserve">0 | </v>
      </c>
      <c r="AO429" t="str">
        <v xml:space="preserve">0 | </v>
      </c>
      <c r="AP429" t="str">
        <v xml:space="preserve">0 | </v>
      </c>
      <c r="AQ429" t="str">
        <v xml:space="preserve">0 | </v>
      </c>
      <c r="AR429" t="str">
        <v xml:space="preserve">0 | </v>
      </c>
      <c r="AS429" t="str">
        <v xml:space="preserve">0 | </v>
      </c>
      <c r="AT429" t="str">
        <v xml:space="preserve">0 | </v>
      </c>
      <c r="AU429" t="str">
        <v xml:space="preserve">0 | </v>
      </c>
      <c r="AV429" t="str">
        <v xml:space="preserve">0 | </v>
      </c>
      <c r="AW429" t="str">
        <v xml:space="preserve">0 | </v>
      </c>
      <c r="AX429" t="str">
        <v xml:space="preserve">0 | </v>
      </c>
      <c r="AY429" t="str">
        <v xml:space="preserve">0 | </v>
      </c>
      <c r="AZ429" t="str">
        <v xml:space="preserve">0 | </v>
      </c>
      <c r="BA429" t="str">
        <v xml:space="preserve">0 | </v>
      </c>
      <c r="BB429" t="str">
        <v xml:space="preserve">0 | </v>
      </c>
      <c r="BC429" t="str">
        <v xml:space="preserve">0 | </v>
      </c>
      <c r="BD429" t="str">
        <v xml:space="preserve">0 | </v>
      </c>
      <c r="BE429" t="str">
        <v xml:space="preserve">0 | </v>
      </c>
      <c r="BF429" t="str">
        <v xml:space="preserve">0 | </v>
      </c>
      <c r="BG429" t="str">
        <v xml:space="preserve">0 | </v>
      </c>
      <c r="BH429" t="str">
        <v xml:space="preserve">0 | </v>
      </c>
      <c r="BI429" t="str">
        <v xml:space="preserve">0 | </v>
      </c>
      <c r="BJ429" t="str">
        <v xml:space="preserve">0 | </v>
      </c>
      <c r="BK429" t="str">
        <v xml:space="preserve">0 | </v>
      </c>
      <c r="BL429" t="str">
        <v xml:space="preserve">0 | </v>
      </c>
      <c r="BM429" t="str">
        <v xml:space="preserve">0 | </v>
      </c>
      <c r="BN429" t="str">
        <v xml:space="preserve">0 | </v>
      </c>
      <c r="BO429" t="str">
        <v xml:space="preserve">0 | </v>
      </c>
      <c r="BP429" t="str">
        <v xml:space="preserve">0 | </v>
      </c>
      <c r="BQ429" t="str">
        <v xml:space="preserve">0 | </v>
      </c>
      <c r="BR429" t="str">
        <v xml:space="preserve">0 | </v>
      </c>
      <c r="BS429" t="str">
        <v xml:space="preserve">0 | </v>
      </c>
      <c r="BT429" t="str">
        <v xml:space="preserve">0 | </v>
      </c>
      <c r="BU429" t="str">
        <v xml:space="preserve">0 | </v>
      </c>
      <c r="BV429" t="str">
        <v xml:space="preserve">0 | </v>
      </c>
      <c r="BW429" t="str">
        <v xml:space="preserve">0 | </v>
      </c>
      <c r="BX429" t="str">
        <v xml:space="preserve">0 | </v>
      </c>
      <c r="BY429" t="str">
        <v xml:space="preserve">0 | </v>
      </c>
      <c r="BZ429" t="str">
        <v xml:space="preserve">0 | </v>
      </c>
      <c r="CA429" t="str">
        <v xml:space="preserve">0 | </v>
      </c>
      <c r="CB429" t="str">
        <v xml:space="preserve">0 | </v>
      </c>
      <c r="CC429" t="str">
        <v xml:space="preserve">0 | </v>
      </c>
      <c r="CD429" t="str">
        <v xml:space="preserve">0 | </v>
      </c>
      <c r="CE429" t="str">
        <v xml:space="preserve">0 | </v>
      </c>
      <c r="CF429" t="str">
        <v xml:space="preserve">0 | </v>
      </c>
      <c r="CG429" t="str">
        <v xml:space="preserve">0 | </v>
      </c>
      <c r="CH429" t="str">
        <v xml:space="preserve">0 | </v>
      </c>
      <c r="CI429" t="str">
        <v xml:space="preserve">0 | </v>
      </c>
      <c r="CJ429" t="str">
        <v xml:space="preserve">0 | </v>
      </c>
      <c r="CK429" t="str">
        <v xml:space="preserve">0 | </v>
      </c>
      <c r="CL429" t="str">
        <v xml:space="preserve">0 | </v>
      </c>
      <c r="CM429" t="str">
        <v xml:space="preserve">0 | </v>
      </c>
      <c r="CN429" t="str">
        <v xml:space="preserve">0 | </v>
      </c>
      <c r="CO429" t="str">
        <v xml:space="preserve">0 | </v>
      </c>
      <c r="CP429" t="str">
        <v xml:space="preserve">0 | </v>
      </c>
      <c r="CQ429" t="str">
        <v xml:space="preserve">0 | </v>
      </c>
      <c r="CR429" t="str">
        <v xml:space="preserve">0 | </v>
      </c>
      <c r="CS429" t="str">
        <v xml:space="preserve">0 | </v>
      </c>
      <c r="CT429" t="str">
        <v xml:space="preserve">0 | </v>
      </c>
      <c r="CU429" t="str">
        <v xml:space="preserve">0 | </v>
      </c>
      <c r="CV429" t="str">
        <v xml:space="preserve">0 | </v>
      </c>
      <c r="CW429" t="str">
        <v xml:space="preserve">0 | </v>
      </c>
      <c r="CX429" t="str">
        <v xml:space="preserve">0 | </v>
      </c>
      <c r="DQ429" cm="1">
        <f t="array" ref="DQ429:HM429">TRANSPOSE(_xlfn._xlws.SORT(_xlfn._xlws.FILTER(initialConditions[initial_conditions_level],initialConditions[experiment_ID]=A429)))</f>
        <v>0</v>
      </c>
      <c r="DR429">
        <v>0</v>
      </c>
      <c r="DS429">
        <v>0</v>
      </c>
      <c r="DT429">
        <v>0</v>
      </c>
      <c r="DU429">
        <v>0</v>
      </c>
      <c r="DV429">
        <v>0</v>
      </c>
      <c r="DW429">
        <v>0</v>
      </c>
      <c r="DX429">
        <v>0</v>
      </c>
      <c r="DY429">
        <v>0</v>
      </c>
      <c r="DZ429">
        <v>0</v>
      </c>
      <c r="EA429">
        <v>0</v>
      </c>
      <c r="EB429">
        <v>0</v>
      </c>
      <c r="EC429">
        <v>0</v>
      </c>
      <c r="ED429">
        <v>0</v>
      </c>
      <c r="EE429">
        <v>0</v>
      </c>
      <c r="EF429">
        <v>0</v>
      </c>
      <c r="EG429">
        <v>0</v>
      </c>
      <c r="EH429">
        <v>0</v>
      </c>
      <c r="EI429">
        <v>0</v>
      </c>
      <c r="EJ429">
        <v>0</v>
      </c>
      <c r="EK429">
        <v>0</v>
      </c>
      <c r="EL429">
        <v>0</v>
      </c>
      <c r="EM429">
        <v>0</v>
      </c>
      <c r="EN429">
        <v>0</v>
      </c>
      <c r="EO429">
        <v>0</v>
      </c>
      <c r="EP429">
        <v>0</v>
      </c>
      <c r="EQ429">
        <v>0</v>
      </c>
      <c r="ER429">
        <v>0</v>
      </c>
      <c r="ES429">
        <v>0</v>
      </c>
      <c r="ET429">
        <v>0</v>
      </c>
      <c r="EU429">
        <v>0</v>
      </c>
      <c r="EV429">
        <v>0</v>
      </c>
      <c r="EW429">
        <v>0</v>
      </c>
      <c r="EX429">
        <v>0</v>
      </c>
      <c r="EY429">
        <v>0</v>
      </c>
      <c r="EZ429">
        <v>0</v>
      </c>
      <c r="FA429">
        <v>0</v>
      </c>
      <c r="FB429">
        <v>0</v>
      </c>
      <c r="FC429">
        <v>0</v>
      </c>
      <c r="FD429">
        <v>0</v>
      </c>
      <c r="FE429">
        <v>0</v>
      </c>
      <c r="FF429">
        <v>0</v>
      </c>
      <c r="FG429">
        <v>0</v>
      </c>
      <c r="FH429">
        <v>0</v>
      </c>
      <c r="FI429">
        <v>0</v>
      </c>
      <c r="FJ429">
        <v>0</v>
      </c>
      <c r="FK429">
        <v>0</v>
      </c>
      <c r="FL429">
        <v>0</v>
      </c>
      <c r="FM429">
        <v>0</v>
      </c>
      <c r="FN429">
        <v>0</v>
      </c>
      <c r="FO429">
        <v>0</v>
      </c>
      <c r="FP429">
        <v>0</v>
      </c>
      <c r="FQ429">
        <v>0</v>
      </c>
      <c r="FR429">
        <v>0</v>
      </c>
      <c r="FS429">
        <v>0</v>
      </c>
      <c r="FT429">
        <v>0</v>
      </c>
      <c r="FU429">
        <v>0</v>
      </c>
      <c r="FV429">
        <v>0</v>
      </c>
      <c r="FW429">
        <v>0</v>
      </c>
      <c r="FX429">
        <v>0</v>
      </c>
      <c r="FY429">
        <v>0</v>
      </c>
      <c r="FZ429">
        <v>0</v>
      </c>
      <c r="GA429">
        <v>0</v>
      </c>
      <c r="GB429">
        <v>0</v>
      </c>
      <c r="GC429">
        <v>0</v>
      </c>
      <c r="GD429">
        <v>0</v>
      </c>
      <c r="GE429">
        <v>0</v>
      </c>
      <c r="GF429">
        <v>0</v>
      </c>
      <c r="GG429">
        <v>0</v>
      </c>
      <c r="GH429">
        <v>0</v>
      </c>
      <c r="GI429">
        <v>0</v>
      </c>
      <c r="GJ429">
        <v>0</v>
      </c>
      <c r="GK429">
        <v>0</v>
      </c>
      <c r="GL429">
        <v>0</v>
      </c>
      <c r="GM429">
        <v>0</v>
      </c>
      <c r="GN429">
        <v>0</v>
      </c>
      <c r="GO429">
        <v>0</v>
      </c>
      <c r="GP429">
        <v>0</v>
      </c>
      <c r="GQ429">
        <v>0</v>
      </c>
      <c r="GR429">
        <v>0</v>
      </c>
      <c r="GS429">
        <v>0</v>
      </c>
      <c r="GT429">
        <v>0</v>
      </c>
      <c r="GU429">
        <v>0</v>
      </c>
      <c r="GV429">
        <v>0</v>
      </c>
      <c r="GW429">
        <v>0</v>
      </c>
      <c r="GX429">
        <v>0</v>
      </c>
      <c r="GY429">
        <v>0</v>
      </c>
      <c r="GZ429">
        <v>0</v>
      </c>
      <c r="HA429">
        <v>0</v>
      </c>
      <c r="HB429">
        <v>0</v>
      </c>
      <c r="HC429">
        <v>0</v>
      </c>
      <c r="HD429">
        <v>0</v>
      </c>
      <c r="HE429">
        <v>0</v>
      </c>
      <c r="HF429">
        <v>0</v>
      </c>
      <c r="HG429">
        <v>0</v>
      </c>
      <c r="HH429">
        <v>0</v>
      </c>
      <c r="HI429">
        <v>0</v>
      </c>
      <c r="HJ429">
        <v>0</v>
      </c>
      <c r="HK429">
        <v>0</v>
      </c>
      <c r="HL429">
        <v>0</v>
      </c>
      <c r="HM429" t="str">
        <v/>
      </c>
    </row>
    <row r="430" spans="2:221" x14ac:dyDescent="0.35">
      <c r="B430" t="str" cm="1">
        <f t="array" ref="B430:CX430">TRANSPOSE(_xlfn._xlws.SORT(_xlfn._xlws.FILTER(initialConditions[initial_conditions_level]&amp;" | "&amp;initialConditions[initial_conditions_name],initialConditions[experiment_ID]=A430)))</f>
        <v xml:space="preserve"> | </v>
      </c>
      <c r="C430" t="str">
        <v xml:space="preserve">0 | </v>
      </c>
      <c r="D430" t="str">
        <v xml:space="preserve">0 | </v>
      </c>
      <c r="E430" t="str">
        <v xml:space="preserve">0 | </v>
      </c>
      <c r="F430" t="str">
        <v xml:space="preserve">0 | </v>
      </c>
      <c r="G430" t="str">
        <v xml:space="preserve">0 | </v>
      </c>
      <c r="H430" t="str">
        <v xml:space="preserve">0 | </v>
      </c>
      <c r="I430" t="str">
        <v xml:space="preserve">0 | </v>
      </c>
      <c r="J430" t="str">
        <v xml:space="preserve">0 | </v>
      </c>
      <c r="K430" t="str">
        <v xml:space="preserve">0 | </v>
      </c>
      <c r="L430" t="str">
        <v xml:space="preserve">0 | </v>
      </c>
      <c r="M430" t="str">
        <v xml:space="preserve">0 | </v>
      </c>
      <c r="N430" t="str">
        <v xml:space="preserve">0 | </v>
      </c>
      <c r="O430" t="str">
        <v xml:space="preserve">0 | </v>
      </c>
      <c r="P430" t="str">
        <v xml:space="preserve">0 | </v>
      </c>
      <c r="Q430" t="str">
        <v xml:space="preserve">0 | </v>
      </c>
      <c r="R430" t="str">
        <v xml:space="preserve">0 | </v>
      </c>
      <c r="S430" t="str">
        <v xml:space="preserve">0 | </v>
      </c>
      <c r="T430" t="str">
        <v xml:space="preserve">0 | </v>
      </c>
      <c r="U430" t="str">
        <v xml:space="preserve">0 | </v>
      </c>
      <c r="V430" t="str">
        <v xml:space="preserve">0 | </v>
      </c>
      <c r="W430" t="str">
        <v xml:space="preserve">0 | </v>
      </c>
      <c r="X430" t="str">
        <v xml:space="preserve">0 | </v>
      </c>
      <c r="Y430" t="str">
        <v xml:space="preserve">0 | </v>
      </c>
      <c r="Z430" t="str">
        <v xml:space="preserve">0 | </v>
      </c>
      <c r="AA430" t="str">
        <v xml:space="preserve">0 | </v>
      </c>
      <c r="AB430" t="str">
        <v xml:space="preserve">0 | </v>
      </c>
      <c r="AC430" t="str">
        <v xml:space="preserve">0 | </v>
      </c>
      <c r="AD430" t="str">
        <v xml:space="preserve">0 | </v>
      </c>
      <c r="AE430" t="str">
        <v xml:space="preserve">0 | </v>
      </c>
      <c r="AF430" t="str">
        <v xml:space="preserve">0 | </v>
      </c>
      <c r="AG430" t="str">
        <v xml:space="preserve">0 | </v>
      </c>
      <c r="AH430" t="str">
        <v xml:space="preserve">0 | </v>
      </c>
      <c r="AI430" t="str">
        <v xml:space="preserve">0 | </v>
      </c>
      <c r="AJ430" t="str">
        <v xml:space="preserve">0 | </v>
      </c>
      <c r="AK430" t="str">
        <v xml:space="preserve">0 | </v>
      </c>
      <c r="AL430" t="str">
        <v xml:space="preserve">0 | </v>
      </c>
      <c r="AM430" t="str">
        <v xml:space="preserve">0 | </v>
      </c>
      <c r="AN430" t="str">
        <v xml:space="preserve">0 | </v>
      </c>
      <c r="AO430" t="str">
        <v xml:space="preserve">0 | </v>
      </c>
      <c r="AP430" t="str">
        <v xml:space="preserve">0 | </v>
      </c>
      <c r="AQ430" t="str">
        <v xml:space="preserve">0 | </v>
      </c>
      <c r="AR430" t="str">
        <v xml:space="preserve">0 | </v>
      </c>
      <c r="AS430" t="str">
        <v xml:space="preserve">0 | </v>
      </c>
      <c r="AT430" t="str">
        <v xml:space="preserve">0 | </v>
      </c>
      <c r="AU430" t="str">
        <v xml:space="preserve">0 | </v>
      </c>
      <c r="AV430" t="str">
        <v xml:space="preserve">0 | </v>
      </c>
      <c r="AW430" t="str">
        <v xml:space="preserve">0 | </v>
      </c>
      <c r="AX430" t="str">
        <v xml:space="preserve">0 | </v>
      </c>
      <c r="AY430" t="str">
        <v xml:space="preserve">0 | </v>
      </c>
      <c r="AZ430" t="str">
        <v xml:space="preserve">0 | </v>
      </c>
      <c r="BA430" t="str">
        <v xml:space="preserve">0 | </v>
      </c>
      <c r="BB430" t="str">
        <v xml:space="preserve">0 | </v>
      </c>
      <c r="BC430" t="str">
        <v xml:space="preserve">0 | </v>
      </c>
      <c r="BD430" t="str">
        <v xml:space="preserve">0 | </v>
      </c>
      <c r="BE430" t="str">
        <v xml:space="preserve">0 | </v>
      </c>
      <c r="BF430" t="str">
        <v xml:space="preserve">0 | </v>
      </c>
      <c r="BG430" t="str">
        <v xml:space="preserve">0 | </v>
      </c>
      <c r="BH430" t="str">
        <v xml:space="preserve">0 | </v>
      </c>
      <c r="BI430" t="str">
        <v xml:space="preserve">0 | </v>
      </c>
      <c r="BJ430" t="str">
        <v xml:space="preserve">0 | </v>
      </c>
      <c r="BK430" t="str">
        <v xml:space="preserve">0 | </v>
      </c>
      <c r="BL430" t="str">
        <v xml:space="preserve">0 | </v>
      </c>
      <c r="BM430" t="str">
        <v xml:space="preserve">0 | </v>
      </c>
      <c r="BN430" t="str">
        <v xml:space="preserve">0 | </v>
      </c>
      <c r="BO430" t="str">
        <v xml:space="preserve">0 | </v>
      </c>
      <c r="BP430" t="str">
        <v xml:space="preserve">0 | </v>
      </c>
      <c r="BQ430" t="str">
        <v xml:space="preserve">0 | </v>
      </c>
      <c r="BR430" t="str">
        <v xml:space="preserve">0 | </v>
      </c>
      <c r="BS430" t="str">
        <v xml:space="preserve">0 | </v>
      </c>
      <c r="BT430" t="str">
        <v xml:space="preserve">0 | </v>
      </c>
      <c r="BU430" t="str">
        <v xml:space="preserve">0 | </v>
      </c>
      <c r="BV430" t="str">
        <v xml:space="preserve">0 | </v>
      </c>
      <c r="BW430" t="str">
        <v xml:space="preserve">0 | </v>
      </c>
      <c r="BX430" t="str">
        <v xml:space="preserve">0 | </v>
      </c>
      <c r="BY430" t="str">
        <v xml:space="preserve">0 | </v>
      </c>
      <c r="BZ430" t="str">
        <v xml:space="preserve">0 | </v>
      </c>
      <c r="CA430" t="str">
        <v xml:space="preserve">0 | </v>
      </c>
      <c r="CB430" t="str">
        <v xml:space="preserve">0 | </v>
      </c>
      <c r="CC430" t="str">
        <v xml:space="preserve">0 | </v>
      </c>
      <c r="CD430" t="str">
        <v xml:space="preserve">0 | </v>
      </c>
      <c r="CE430" t="str">
        <v xml:space="preserve">0 | </v>
      </c>
      <c r="CF430" t="str">
        <v xml:space="preserve">0 | </v>
      </c>
      <c r="CG430" t="str">
        <v xml:space="preserve">0 | </v>
      </c>
      <c r="CH430" t="str">
        <v xml:space="preserve">0 | </v>
      </c>
      <c r="CI430" t="str">
        <v xml:space="preserve">0 | </v>
      </c>
      <c r="CJ430" t="str">
        <v xml:space="preserve">0 | </v>
      </c>
      <c r="CK430" t="str">
        <v xml:space="preserve">0 | </v>
      </c>
      <c r="CL430" t="str">
        <v xml:space="preserve">0 | </v>
      </c>
      <c r="CM430" t="str">
        <v xml:space="preserve">0 | </v>
      </c>
      <c r="CN430" t="str">
        <v xml:space="preserve">0 | </v>
      </c>
      <c r="CO430" t="str">
        <v xml:space="preserve">0 | </v>
      </c>
      <c r="CP430" t="str">
        <v xml:space="preserve">0 | </v>
      </c>
      <c r="CQ430" t="str">
        <v xml:space="preserve">0 | </v>
      </c>
      <c r="CR430" t="str">
        <v xml:space="preserve">0 | </v>
      </c>
      <c r="CS430" t="str">
        <v xml:space="preserve">0 | </v>
      </c>
      <c r="CT430" t="str">
        <v xml:space="preserve">0 | </v>
      </c>
      <c r="CU430" t="str">
        <v xml:space="preserve">0 | </v>
      </c>
      <c r="CV430" t="str">
        <v xml:space="preserve">0 | </v>
      </c>
      <c r="CW430" t="str">
        <v xml:space="preserve">0 | </v>
      </c>
      <c r="CX430" t="str">
        <v xml:space="preserve">0 | </v>
      </c>
      <c r="DQ430" cm="1">
        <f t="array" ref="DQ430:HM430">TRANSPOSE(_xlfn._xlws.SORT(_xlfn._xlws.FILTER(initialConditions[initial_conditions_level],initialConditions[experiment_ID]=A430)))</f>
        <v>0</v>
      </c>
      <c r="DR430">
        <v>0</v>
      </c>
      <c r="DS430">
        <v>0</v>
      </c>
      <c r="DT430">
        <v>0</v>
      </c>
      <c r="DU430">
        <v>0</v>
      </c>
      <c r="DV430">
        <v>0</v>
      </c>
      <c r="DW430">
        <v>0</v>
      </c>
      <c r="DX430">
        <v>0</v>
      </c>
      <c r="DY430">
        <v>0</v>
      </c>
      <c r="DZ430">
        <v>0</v>
      </c>
      <c r="EA430">
        <v>0</v>
      </c>
      <c r="EB430">
        <v>0</v>
      </c>
      <c r="EC430">
        <v>0</v>
      </c>
      <c r="ED430">
        <v>0</v>
      </c>
      <c r="EE430">
        <v>0</v>
      </c>
      <c r="EF430">
        <v>0</v>
      </c>
      <c r="EG430">
        <v>0</v>
      </c>
      <c r="EH430">
        <v>0</v>
      </c>
      <c r="EI430">
        <v>0</v>
      </c>
      <c r="EJ430">
        <v>0</v>
      </c>
      <c r="EK430">
        <v>0</v>
      </c>
      <c r="EL430">
        <v>0</v>
      </c>
      <c r="EM430">
        <v>0</v>
      </c>
      <c r="EN430">
        <v>0</v>
      </c>
      <c r="EO430">
        <v>0</v>
      </c>
      <c r="EP430">
        <v>0</v>
      </c>
      <c r="EQ430">
        <v>0</v>
      </c>
      <c r="ER430">
        <v>0</v>
      </c>
      <c r="ES430">
        <v>0</v>
      </c>
      <c r="ET430">
        <v>0</v>
      </c>
      <c r="EU430">
        <v>0</v>
      </c>
      <c r="EV430">
        <v>0</v>
      </c>
      <c r="EW430">
        <v>0</v>
      </c>
      <c r="EX430">
        <v>0</v>
      </c>
      <c r="EY430">
        <v>0</v>
      </c>
      <c r="EZ430">
        <v>0</v>
      </c>
      <c r="FA430">
        <v>0</v>
      </c>
      <c r="FB430">
        <v>0</v>
      </c>
      <c r="FC430">
        <v>0</v>
      </c>
      <c r="FD430">
        <v>0</v>
      </c>
      <c r="FE430">
        <v>0</v>
      </c>
      <c r="FF430">
        <v>0</v>
      </c>
      <c r="FG430">
        <v>0</v>
      </c>
      <c r="FH430">
        <v>0</v>
      </c>
      <c r="FI430">
        <v>0</v>
      </c>
      <c r="FJ430">
        <v>0</v>
      </c>
      <c r="FK430">
        <v>0</v>
      </c>
      <c r="FL430">
        <v>0</v>
      </c>
      <c r="FM430">
        <v>0</v>
      </c>
      <c r="FN430">
        <v>0</v>
      </c>
      <c r="FO430">
        <v>0</v>
      </c>
      <c r="FP430">
        <v>0</v>
      </c>
      <c r="FQ430">
        <v>0</v>
      </c>
      <c r="FR430">
        <v>0</v>
      </c>
      <c r="FS430">
        <v>0</v>
      </c>
      <c r="FT430">
        <v>0</v>
      </c>
      <c r="FU430">
        <v>0</v>
      </c>
      <c r="FV430">
        <v>0</v>
      </c>
      <c r="FW430">
        <v>0</v>
      </c>
      <c r="FX430">
        <v>0</v>
      </c>
      <c r="FY430">
        <v>0</v>
      </c>
      <c r="FZ430">
        <v>0</v>
      </c>
      <c r="GA430">
        <v>0</v>
      </c>
      <c r="GB430">
        <v>0</v>
      </c>
      <c r="GC430">
        <v>0</v>
      </c>
      <c r="GD430">
        <v>0</v>
      </c>
      <c r="GE430">
        <v>0</v>
      </c>
      <c r="GF430">
        <v>0</v>
      </c>
      <c r="GG430">
        <v>0</v>
      </c>
      <c r="GH430">
        <v>0</v>
      </c>
      <c r="GI430">
        <v>0</v>
      </c>
      <c r="GJ430">
        <v>0</v>
      </c>
      <c r="GK430">
        <v>0</v>
      </c>
      <c r="GL430">
        <v>0</v>
      </c>
      <c r="GM430">
        <v>0</v>
      </c>
      <c r="GN430">
        <v>0</v>
      </c>
      <c r="GO430">
        <v>0</v>
      </c>
      <c r="GP430">
        <v>0</v>
      </c>
      <c r="GQ430">
        <v>0</v>
      </c>
      <c r="GR430">
        <v>0</v>
      </c>
      <c r="GS430">
        <v>0</v>
      </c>
      <c r="GT430">
        <v>0</v>
      </c>
      <c r="GU430">
        <v>0</v>
      </c>
      <c r="GV430">
        <v>0</v>
      </c>
      <c r="GW430">
        <v>0</v>
      </c>
      <c r="GX430">
        <v>0</v>
      </c>
      <c r="GY430">
        <v>0</v>
      </c>
      <c r="GZ430">
        <v>0</v>
      </c>
      <c r="HA430">
        <v>0</v>
      </c>
      <c r="HB430">
        <v>0</v>
      </c>
      <c r="HC430">
        <v>0</v>
      </c>
      <c r="HD430">
        <v>0</v>
      </c>
      <c r="HE430">
        <v>0</v>
      </c>
      <c r="HF430">
        <v>0</v>
      </c>
      <c r="HG430">
        <v>0</v>
      </c>
      <c r="HH430">
        <v>0</v>
      </c>
      <c r="HI430">
        <v>0</v>
      </c>
      <c r="HJ430">
        <v>0</v>
      </c>
      <c r="HK430">
        <v>0</v>
      </c>
      <c r="HL430">
        <v>0</v>
      </c>
      <c r="HM430" t="str">
        <v/>
      </c>
    </row>
    <row r="431" spans="2:221" x14ac:dyDescent="0.35">
      <c r="B431" t="str" cm="1">
        <f t="array" ref="B431:CX431">TRANSPOSE(_xlfn._xlws.SORT(_xlfn._xlws.FILTER(initialConditions[initial_conditions_level]&amp;" | "&amp;initialConditions[initial_conditions_name],initialConditions[experiment_ID]=A431)))</f>
        <v xml:space="preserve"> | </v>
      </c>
      <c r="C431" t="str">
        <v xml:space="preserve">0 | </v>
      </c>
      <c r="D431" t="str">
        <v xml:space="preserve">0 | </v>
      </c>
      <c r="E431" t="str">
        <v xml:space="preserve">0 | </v>
      </c>
      <c r="F431" t="str">
        <v xml:space="preserve">0 | </v>
      </c>
      <c r="G431" t="str">
        <v xml:space="preserve">0 | </v>
      </c>
      <c r="H431" t="str">
        <v xml:space="preserve">0 | </v>
      </c>
      <c r="I431" t="str">
        <v xml:space="preserve">0 | </v>
      </c>
      <c r="J431" t="str">
        <v xml:space="preserve">0 | </v>
      </c>
      <c r="K431" t="str">
        <v xml:space="preserve">0 | </v>
      </c>
      <c r="L431" t="str">
        <v xml:space="preserve">0 | </v>
      </c>
      <c r="M431" t="str">
        <v xml:space="preserve">0 | </v>
      </c>
      <c r="N431" t="str">
        <v xml:space="preserve">0 | </v>
      </c>
      <c r="O431" t="str">
        <v xml:space="preserve">0 | </v>
      </c>
      <c r="P431" t="str">
        <v xml:space="preserve">0 | </v>
      </c>
      <c r="Q431" t="str">
        <v xml:space="preserve">0 | </v>
      </c>
      <c r="R431" t="str">
        <v xml:space="preserve">0 | </v>
      </c>
      <c r="S431" t="str">
        <v xml:space="preserve">0 | </v>
      </c>
      <c r="T431" t="str">
        <v xml:space="preserve">0 | </v>
      </c>
      <c r="U431" t="str">
        <v xml:space="preserve">0 | </v>
      </c>
      <c r="V431" t="str">
        <v xml:space="preserve">0 | </v>
      </c>
      <c r="W431" t="str">
        <v xml:space="preserve">0 | </v>
      </c>
      <c r="X431" t="str">
        <v xml:space="preserve">0 | </v>
      </c>
      <c r="Y431" t="str">
        <v xml:space="preserve">0 | </v>
      </c>
      <c r="Z431" t="str">
        <v xml:space="preserve">0 | </v>
      </c>
      <c r="AA431" t="str">
        <v xml:space="preserve">0 | </v>
      </c>
      <c r="AB431" t="str">
        <v xml:space="preserve">0 | </v>
      </c>
      <c r="AC431" t="str">
        <v xml:space="preserve">0 | </v>
      </c>
      <c r="AD431" t="str">
        <v xml:space="preserve">0 | </v>
      </c>
      <c r="AE431" t="str">
        <v xml:space="preserve">0 | </v>
      </c>
      <c r="AF431" t="str">
        <v xml:space="preserve">0 | </v>
      </c>
      <c r="AG431" t="str">
        <v xml:space="preserve">0 | </v>
      </c>
      <c r="AH431" t="str">
        <v xml:space="preserve">0 | </v>
      </c>
      <c r="AI431" t="str">
        <v xml:space="preserve">0 | </v>
      </c>
      <c r="AJ431" t="str">
        <v xml:space="preserve">0 | </v>
      </c>
      <c r="AK431" t="str">
        <v xml:space="preserve">0 | </v>
      </c>
      <c r="AL431" t="str">
        <v xml:space="preserve">0 | </v>
      </c>
      <c r="AM431" t="str">
        <v xml:space="preserve">0 | </v>
      </c>
      <c r="AN431" t="str">
        <v xml:space="preserve">0 | </v>
      </c>
      <c r="AO431" t="str">
        <v xml:space="preserve">0 | </v>
      </c>
      <c r="AP431" t="str">
        <v xml:space="preserve">0 | </v>
      </c>
      <c r="AQ431" t="str">
        <v xml:space="preserve">0 | </v>
      </c>
      <c r="AR431" t="str">
        <v xml:space="preserve">0 | </v>
      </c>
      <c r="AS431" t="str">
        <v xml:space="preserve">0 | </v>
      </c>
      <c r="AT431" t="str">
        <v xml:space="preserve">0 | </v>
      </c>
      <c r="AU431" t="str">
        <v xml:space="preserve">0 | </v>
      </c>
      <c r="AV431" t="str">
        <v xml:space="preserve">0 | </v>
      </c>
      <c r="AW431" t="str">
        <v xml:space="preserve">0 | </v>
      </c>
      <c r="AX431" t="str">
        <v xml:space="preserve">0 | </v>
      </c>
      <c r="AY431" t="str">
        <v xml:space="preserve">0 | </v>
      </c>
      <c r="AZ431" t="str">
        <v xml:space="preserve">0 | </v>
      </c>
      <c r="BA431" t="str">
        <v xml:space="preserve">0 | </v>
      </c>
      <c r="BB431" t="str">
        <v xml:space="preserve">0 | </v>
      </c>
      <c r="BC431" t="str">
        <v xml:space="preserve">0 | </v>
      </c>
      <c r="BD431" t="str">
        <v xml:space="preserve">0 | </v>
      </c>
      <c r="BE431" t="str">
        <v xml:space="preserve">0 | </v>
      </c>
      <c r="BF431" t="str">
        <v xml:space="preserve">0 | </v>
      </c>
      <c r="BG431" t="str">
        <v xml:space="preserve">0 | </v>
      </c>
      <c r="BH431" t="str">
        <v xml:space="preserve">0 | </v>
      </c>
      <c r="BI431" t="str">
        <v xml:space="preserve">0 | </v>
      </c>
      <c r="BJ431" t="str">
        <v xml:space="preserve">0 | </v>
      </c>
      <c r="BK431" t="str">
        <v xml:space="preserve">0 | </v>
      </c>
      <c r="BL431" t="str">
        <v xml:space="preserve">0 | </v>
      </c>
      <c r="BM431" t="str">
        <v xml:space="preserve">0 | </v>
      </c>
      <c r="BN431" t="str">
        <v xml:space="preserve">0 | </v>
      </c>
      <c r="BO431" t="str">
        <v xml:space="preserve">0 | </v>
      </c>
      <c r="BP431" t="str">
        <v xml:space="preserve">0 | </v>
      </c>
      <c r="BQ431" t="str">
        <v xml:space="preserve">0 | </v>
      </c>
      <c r="BR431" t="str">
        <v xml:space="preserve">0 | </v>
      </c>
      <c r="BS431" t="str">
        <v xml:space="preserve">0 | </v>
      </c>
      <c r="BT431" t="str">
        <v xml:space="preserve">0 | </v>
      </c>
      <c r="BU431" t="str">
        <v xml:space="preserve">0 | </v>
      </c>
      <c r="BV431" t="str">
        <v xml:space="preserve">0 | </v>
      </c>
      <c r="BW431" t="str">
        <v xml:space="preserve">0 | </v>
      </c>
      <c r="BX431" t="str">
        <v xml:space="preserve">0 | </v>
      </c>
      <c r="BY431" t="str">
        <v xml:space="preserve">0 | </v>
      </c>
      <c r="BZ431" t="str">
        <v xml:space="preserve">0 | </v>
      </c>
      <c r="CA431" t="str">
        <v xml:space="preserve">0 | </v>
      </c>
      <c r="CB431" t="str">
        <v xml:space="preserve">0 | </v>
      </c>
      <c r="CC431" t="str">
        <v xml:space="preserve">0 | </v>
      </c>
      <c r="CD431" t="str">
        <v xml:space="preserve">0 | </v>
      </c>
      <c r="CE431" t="str">
        <v xml:space="preserve">0 | </v>
      </c>
      <c r="CF431" t="str">
        <v xml:space="preserve">0 | </v>
      </c>
      <c r="CG431" t="str">
        <v xml:space="preserve">0 | </v>
      </c>
      <c r="CH431" t="str">
        <v xml:space="preserve">0 | </v>
      </c>
      <c r="CI431" t="str">
        <v xml:space="preserve">0 | </v>
      </c>
      <c r="CJ431" t="str">
        <v xml:space="preserve">0 | </v>
      </c>
      <c r="CK431" t="str">
        <v xml:space="preserve">0 | </v>
      </c>
      <c r="CL431" t="str">
        <v xml:space="preserve">0 | </v>
      </c>
      <c r="CM431" t="str">
        <v xml:space="preserve">0 | </v>
      </c>
      <c r="CN431" t="str">
        <v xml:space="preserve">0 | </v>
      </c>
      <c r="CO431" t="str">
        <v xml:space="preserve">0 | </v>
      </c>
      <c r="CP431" t="str">
        <v xml:space="preserve">0 | </v>
      </c>
      <c r="CQ431" t="str">
        <v xml:space="preserve">0 | </v>
      </c>
      <c r="CR431" t="str">
        <v xml:space="preserve">0 | </v>
      </c>
      <c r="CS431" t="str">
        <v xml:space="preserve">0 | </v>
      </c>
      <c r="CT431" t="str">
        <v xml:space="preserve">0 | </v>
      </c>
      <c r="CU431" t="str">
        <v xml:space="preserve">0 | </v>
      </c>
      <c r="CV431" t="str">
        <v xml:space="preserve">0 | </v>
      </c>
      <c r="CW431" t="str">
        <v xml:space="preserve">0 | </v>
      </c>
      <c r="CX431" t="str">
        <v xml:space="preserve">0 | </v>
      </c>
      <c r="DQ431" cm="1">
        <f t="array" ref="DQ431:HM431">TRANSPOSE(_xlfn._xlws.SORT(_xlfn._xlws.FILTER(initialConditions[initial_conditions_level],initialConditions[experiment_ID]=A431)))</f>
        <v>0</v>
      </c>
      <c r="DR431">
        <v>0</v>
      </c>
      <c r="DS431">
        <v>0</v>
      </c>
      <c r="DT431">
        <v>0</v>
      </c>
      <c r="DU431">
        <v>0</v>
      </c>
      <c r="DV431">
        <v>0</v>
      </c>
      <c r="DW431">
        <v>0</v>
      </c>
      <c r="DX431">
        <v>0</v>
      </c>
      <c r="DY431">
        <v>0</v>
      </c>
      <c r="DZ431">
        <v>0</v>
      </c>
      <c r="EA431">
        <v>0</v>
      </c>
      <c r="EB431">
        <v>0</v>
      </c>
      <c r="EC431">
        <v>0</v>
      </c>
      <c r="ED431">
        <v>0</v>
      </c>
      <c r="EE431">
        <v>0</v>
      </c>
      <c r="EF431">
        <v>0</v>
      </c>
      <c r="EG431">
        <v>0</v>
      </c>
      <c r="EH431">
        <v>0</v>
      </c>
      <c r="EI431">
        <v>0</v>
      </c>
      <c r="EJ431">
        <v>0</v>
      </c>
      <c r="EK431">
        <v>0</v>
      </c>
      <c r="EL431">
        <v>0</v>
      </c>
      <c r="EM431">
        <v>0</v>
      </c>
      <c r="EN431">
        <v>0</v>
      </c>
      <c r="EO431">
        <v>0</v>
      </c>
      <c r="EP431">
        <v>0</v>
      </c>
      <c r="EQ431">
        <v>0</v>
      </c>
      <c r="ER431">
        <v>0</v>
      </c>
      <c r="ES431">
        <v>0</v>
      </c>
      <c r="ET431">
        <v>0</v>
      </c>
      <c r="EU431">
        <v>0</v>
      </c>
      <c r="EV431">
        <v>0</v>
      </c>
      <c r="EW431">
        <v>0</v>
      </c>
      <c r="EX431">
        <v>0</v>
      </c>
      <c r="EY431">
        <v>0</v>
      </c>
      <c r="EZ431">
        <v>0</v>
      </c>
      <c r="FA431">
        <v>0</v>
      </c>
      <c r="FB431">
        <v>0</v>
      </c>
      <c r="FC431">
        <v>0</v>
      </c>
      <c r="FD431">
        <v>0</v>
      </c>
      <c r="FE431">
        <v>0</v>
      </c>
      <c r="FF431">
        <v>0</v>
      </c>
      <c r="FG431">
        <v>0</v>
      </c>
      <c r="FH431">
        <v>0</v>
      </c>
      <c r="FI431">
        <v>0</v>
      </c>
      <c r="FJ431">
        <v>0</v>
      </c>
      <c r="FK431">
        <v>0</v>
      </c>
      <c r="FL431">
        <v>0</v>
      </c>
      <c r="FM431">
        <v>0</v>
      </c>
      <c r="FN431">
        <v>0</v>
      </c>
      <c r="FO431">
        <v>0</v>
      </c>
      <c r="FP431">
        <v>0</v>
      </c>
      <c r="FQ431">
        <v>0</v>
      </c>
      <c r="FR431">
        <v>0</v>
      </c>
      <c r="FS431">
        <v>0</v>
      </c>
      <c r="FT431">
        <v>0</v>
      </c>
      <c r="FU431">
        <v>0</v>
      </c>
      <c r="FV431">
        <v>0</v>
      </c>
      <c r="FW431">
        <v>0</v>
      </c>
      <c r="FX431">
        <v>0</v>
      </c>
      <c r="FY431">
        <v>0</v>
      </c>
      <c r="FZ431">
        <v>0</v>
      </c>
      <c r="GA431">
        <v>0</v>
      </c>
      <c r="GB431">
        <v>0</v>
      </c>
      <c r="GC431">
        <v>0</v>
      </c>
      <c r="GD431">
        <v>0</v>
      </c>
      <c r="GE431">
        <v>0</v>
      </c>
      <c r="GF431">
        <v>0</v>
      </c>
      <c r="GG431">
        <v>0</v>
      </c>
      <c r="GH431">
        <v>0</v>
      </c>
      <c r="GI431">
        <v>0</v>
      </c>
      <c r="GJ431">
        <v>0</v>
      </c>
      <c r="GK431">
        <v>0</v>
      </c>
      <c r="GL431">
        <v>0</v>
      </c>
      <c r="GM431">
        <v>0</v>
      </c>
      <c r="GN431">
        <v>0</v>
      </c>
      <c r="GO431">
        <v>0</v>
      </c>
      <c r="GP431">
        <v>0</v>
      </c>
      <c r="GQ431">
        <v>0</v>
      </c>
      <c r="GR431">
        <v>0</v>
      </c>
      <c r="GS431">
        <v>0</v>
      </c>
      <c r="GT431">
        <v>0</v>
      </c>
      <c r="GU431">
        <v>0</v>
      </c>
      <c r="GV431">
        <v>0</v>
      </c>
      <c r="GW431">
        <v>0</v>
      </c>
      <c r="GX431">
        <v>0</v>
      </c>
      <c r="GY431">
        <v>0</v>
      </c>
      <c r="GZ431">
        <v>0</v>
      </c>
      <c r="HA431">
        <v>0</v>
      </c>
      <c r="HB431">
        <v>0</v>
      </c>
      <c r="HC431">
        <v>0</v>
      </c>
      <c r="HD431">
        <v>0</v>
      </c>
      <c r="HE431">
        <v>0</v>
      </c>
      <c r="HF431">
        <v>0</v>
      </c>
      <c r="HG431">
        <v>0</v>
      </c>
      <c r="HH431">
        <v>0</v>
      </c>
      <c r="HI431">
        <v>0</v>
      </c>
      <c r="HJ431">
        <v>0</v>
      </c>
      <c r="HK431">
        <v>0</v>
      </c>
      <c r="HL431">
        <v>0</v>
      </c>
      <c r="HM431" t="str">
        <v/>
      </c>
    </row>
    <row r="432" spans="2:221" x14ac:dyDescent="0.35">
      <c r="B432" t="str" cm="1">
        <f t="array" ref="B432:CX432">TRANSPOSE(_xlfn._xlws.SORT(_xlfn._xlws.FILTER(initialConditions[initial_conditions_level]&amp;" | "&amp;initialConditions[initial_conditions_name],initialConditions[experiment_ID]=A432)))</f>
        <v xml:space="preserve"> | </v>
      </c>
      <c r="C432" t="str">
        <v xml:space="preserve">0 | </v>
      </c>
      <c r="D432" t="str">
        <v xml:space="preserve">0 | </v>
      </c>
      <c r="E432" t="str">
        <v xml:space="preserve">0 | </v>
      </c>
      <c r="F432" t="str">
        <v xml:space="preserve">0 | </v>
      </c>
      <c r="G432" t="str">
        <v xml:space="preserve">0 | </v>
      </c>
      <c r="H432" t="str">
        <v xml:space="preserve">0 | </v>
      </c>
      <c r="I432" t="str">
        <v xml:space="preserve">0 | </v>
      </c>
      <c r="J432" t="str">
        <v xml:space="preserve">0 | </v>
      </c>
      <c r="K432" t="str">
        <v xml:space="preserve">0 | </v>
      </c>
      <c r="L432" t="str">
        <v xml:space="preserve">0 | </v>
      </c>
      <c r="M432" t="str">
        <v xml:space="preserve">0 | </v>
      </c>
      <c r="N432" t="str">
        <v xml:space="preserve">0 | </v>
      </c>
      <c r="O432" t="str">
        <v xml:space="preserve">0 | </v>
      </c>
      <c r="P432" t="str">
        <v xml:space="preserve">0 | </v>
      </c>
      <c r="Q432" t="str">
        <v xml:space="preserve">0 | </v>
      </c>
      <c r="R432" t="str">
        <v xml:space="preserve">0 | </v>
      </c>
      <c r="S432" t="str">
        <v xml:space="preserve">0 | </v>
      </c>
      <c r="T432" t="str">
        <v xml:space="preserve">0 | </v>
      </c>
      <c r="U432" t="str">
        <v xml:space="preserve">0 | </v>
      </c>
      <c r="V432" t="str">
        <v xml:space="preserve">0 | </v>
      </c>
      <c r="W432" t="str">
        <v xml:space="preserve">0 | </v>
      </c>
      <c r="X432" t="str">
        <v xml:space="preserve">0 | </v>
      </c>
      <c r="Y432" t="str">
        <v xml:space="preserve">0 | </v>
      </c>
      <c r="Z432" t="str">
        <v xml:space="preserve">0 | </v>
      </c>
      <c r="AA432" t="str">
        <v xml:space="preserve">0 | </v>
      </c>
      <c r="AB432" t="str">
        <v xml:space="preserve">0 | </v>
      </c>
      <c r="AC432" t="str">
        <v xml:space="preserve">0 | </v>
      </c>
      <c r="AD432" t="str">
        <v xml:space="preserve">0 | </v>
      </c>
      <c r="AE432" t="str">
        <v xml:space="preserve">0 | </v>
      </c>
      <c r="AF432" t="str">
        <v xml:space="preserve">0 | </v>
      </c>
      <c r="AG432" t="str">
        <v xml:space="preserve">0 | </v>
      </c>
      <c r="AH432" t="str">
        <v xml:space="preserve">0 | </v>
      </c>
      <c r="AI432" t="str">
        <v xml:space="preserve">0 | </v>
      </c>
      <c r="AJ432" t="str">
        <v xml:space="preserve">0 | </v>
      </c>
      <c r="AK432" t="str">
        <v xml:space="preserve">0 | </v>
      </c>
      <c r="AL432" t="str">
        <v xml:space="preserve">0 | </v>
      </c>
      <c r="AM432" t="str">
        <v xml:space="preserve">0 | </v>
      </c>
      <c r="AN432" t="str">
        <v xml:space="preserve">0 | </v>
      </c>
      <c r="AO432" t="str">
        <v xml:space="preserve">0 | </v>
      </c>
      <c r="AP432" t="str">
        <v xml:space="preserve">0 | </v>
      </c>
      <c r="AQ432" t="str">
        <v xml:space="preserve">0 | </v>
      </c>
      <c r="AR432" t="str">
        <v xml:space="preserve">0 | </v>
      </c>
      <c r="AS432" t="str">
        <v xml:space="preserve">0 | </v>
      </c>
      <c r="AT432" t="str">
        <v xml:space="preserve">0 | </v>
      </c>
      <c r="AU432" t="str">
        <v xml:space="preserve">0 | </v>
      </c>
      <c r="AV432" t="str">
        <v xml:space="preserve">0 | </v>
      </c>
      <c r="AW432" t="str">
        <v xml:space="preserve">0 | </v>
      </c>
      <c r="AX432" t="str">
        <v xml:space="preserve">0 | </v>
      </c>
      <c r="AY432" t="str">
        <v xml:space="preserve">0 | </v>
      </c>
      <c r="AZ432" t="str">
        <v xml:space="preserve">0 | </v>
      </c>
      <c r="BA432" t="str">
        <v xml:space="preserve">0 | </v>
      </c>
      <c r="BB432" t="str">
        <v xml:space="preserve">0 | </v>
      </c>
      <c r="BC432" t="str">
        <v xml:space="preserve">0 | </v>
      </c>
      <c r="BD432" t="str">
        <v xml:space="preserve">0 | </v>
      </c>
      <c r="BE432" t="str">
        <v xml:space="preserve">0 | </v>
      </c>
      <c r="BF432" t="str">
        <v xml:space="preserve">0 | </v>
      </c>
      <c r="BG432" t="str">
        <v xml:space="preserve">0 | </v>
      </c>
      <c r="BH432" t="str">
        <v xml:space="preserve">0 | </v>
      </c>
      <c r="BI432" t="str">
        <v xml:space="preserve">0 | </v>
      </c>
      <c r="BJ432" t="str">
        <v xml:space="preserve">0 | </v>
      </c>
      <c r="BK432" t="str">
        <v xml:space="preserve">0 | </v>
      </c>
      <c r="BL432" t="str">
        <v xml:space="preserve">0 | </v>
      </c>
      <c r="BM432" t="str">
        <v xml:space="preserve">0 | </v>
      </c>
      <c r="BN432" t="str">
        <v xml:space="preserve">0 | </v>
      </c>
      <c r="BO432" t="str">
        <v xml:space="preserve">0 | </v>
      </c>
      <c r="BP432" t="str">
        <v xml:space="preserve">0 | </v>
      </c>
      <c r="BQ432" t="str">
        <v xml:space="preserve">0 | </v>
      </c>
      <c r="BR432" t="str">
        <v xml:space="preserve">0 | </v>
      </c>
      <c r="BS432" t="str">
        <v xml:space="preserve">0 | </v>
      </c>
      <c r="BT432" t="str">
        <v xml:space="preserve">0 | </v>
      </c>
      <c r="BU432" t="str">
        <v xml:space="preserve">0 | </v>
      </c>
      <c r="BV432" t="str">
        <v xml:space="preserve">0 | </v>
      </c>
      <c r="BW432" t="str">
        <v xml:space="preserve">0 | </v>
      </c>
      <c r="BX432" t="str">
        <v xml:space="preserve">0 | </v>
      </c>
      <c r="BY432" t="str">
        <v xml:space="preserve">0 | </v>
      </c>
      <c r="BZ432" t="str">
        <v xml:space="preserve">0 | </v>
      </c>
      <c r="CA432" t="str">
        <v xml:space="preserve">0 | </v>
      </c>
      <c r="CB432" t="str">
        <v xml:space="preserve">0 | </v>
      </c>
      <c r="CC432" t="str">
        <v xml:space="preserve">0 | </v>
      </c>
      <c r="CD432" t="str">
        <v xml:space="preserve">0 | </v>
      </c>
      <c r="CE432" t="str">
        <v xml:space="preserve">0 | </v>
      </c>
      <c r="CF432" t="str">
        <v xml:space="preserve">0 | </v>
      </c>
      <c r="CG432" t="str">
        <v xml:space="preserve">0 | </v>
      </c>
      <c r="CH432" t="str">
        <v xml:space="preserve">0 | </v>
      </c>
      <c r="CI432" t="str">
        <v xml:space="preserve">0 | </v>
      </c>
      <c r="CJ432" t="str">
        <v xml:space="preserve">0 | </v>
      </c>
      <c r="CK432" t="str">
        <v xml:space="preserve">0 | </v>
      </c>
      <c r="CL432" t="str">
        <v xml:space="preserve">0 | </v>
      </c>
      <c r="CM432" t="str">
        <v xml:space="preserve">0 | </v>
      </c>
      <c r="CN432" t="str">
        <v xml:space="preserve">0 | </v>
      </c>
      <c r="CO432" t="str">
        <v xml:space="preserve">0 | </v>
      </c>
      <c r="CP432" t="str">
        <v xml:space="preserve">0 | </v>
      </c>
      <c r="CQ432" t="str">
        <v xml:space="preserve">0 | </v>
      </c>
      <c r="CR432" t="str">
        <v xml:space="preserve">0 | </v>
      </c>
      <c r="CS432" t="str">
        <v xml:space="preserve">0 | </v>
      </c>
      <c r="CT432" t="str">
        <v xml:space="preserve">0 | </v>
      </c>
      <c r="CU432" t="str">
        <v xml:space="preserve">0 | </v>
      </c>
      <c r="CV432" t="str">
        <v xml:space="preserve">0 | </v>
      </c>
      <c r="CW432" t="str">
        <v xml:space="preserve">0 | </v>
      </c>
      <c r="CX432" t="str">
        <v xml:space="preserve">0 | </v>
      </c>
      <c r="DQ432" cm="1">
        <f t="array" ref="DQ432:HM432">TRANSPOSE(_xlfn._xlws.SORT(_xlfn._xlws.FILTER(initialConditions[initial_conditions_level],initialConditions[experiment_ID]=A432)))</f>
        <v>0</v>
      </c>
      <c r="DR432">
        <v>0</v>
      </c>
      <c r="DS432">
        <v>0</v>
      </c>
      <c r="DT432">
        <v>0</v>
      </c>
      <c r="DU432">
        <v>0</v>
      </c>
      <c r="DV432">
        <v>0</v>
      </c>
      <c r="DW432">
        <v>0</v>
      </c>
      <c r="DX432">
        <v>0</v>
      </c>
      <c r="DY432">
        <v>0</v>
      </c>
      <c r="DZ432">
        <v>0</v>
      </c>
      <c r="EA432">
        <v>0</v>
      </c>
      <c r="EB432">
        <v>0</v>
      </c>
      <c r="EC432">
        <v>0</v>
      </c>
      <c r="ED432">
        <v>0</v>
      </c>
      <c r="EE432">
        <v>0</v>
      </c>
      <c r="EF432">
        <v>0</v>
      </c>
      <c r="EG432">
        <v>0</v>
      </c>
      <c r="EH432">
        <v>0</v>
      </c>
      <c r="EI432">
        <v>0</v>
      </c>
      <c r="EJ432">
        <v>0</v>
      </c>
      <c r="EK432">
        <v>0</v>
      </c>
      <c r="EL432">
        <v>0</v>
      </c>
      <c r="EM432">
        <v>0</v>
      </c>
      <c r="EN432">
        <v>0</v>
      </c>
      <c r="EO432">
        <v>0</v>
      </c>
      <c r="EP432">
        <v>0</v>
      </c>
      <c r="EQ432">
        <v>0</v>
      </c>
      <c r="ER432">
        <v>0</v>
      </c>
      <c r="ES432">
        <v>0</v>
      </c>
      <c r="ET432">
        <v>0</v>
      </c>
      <c r="EU432">
        <v>0</v>
      </c>
      <c r="EV432">
        <v>0</v>
      </c>
      <c r="EW432">
        <v>0</v>
      </c>
      <c r="EX432">
        <v>0</v>
      </c>
      <c r="EY432">
        <v>0</v>
      </c>
      <c r="EZ432">
        <v>0</v>
      </c>
      <c r="FA432">
        <v>0</v>
      </c>
      <c r="FB432">
        <v>0</v>
      </c>
      <c r="FC432">
        <v>0</v>
      </c>
      <c r="FD432">
        <v>0</v>
      </c>
      <c r="FE432">
        <v>0</v>
      </c>
      <c r="FF432">
        <v>0</v>
      </c>
      <c r="FG432">
        <v>0</v>
      </c>
      <c r="FH432">
        <v>0</v>
      </c>
      <c r="FI432">
        <v>0</v>
      </c>
      <c r="FJ432">
        <v>0</v>
      </c>
      <c r="FK432">
        <v>0</v>
      </c>
      <c r="FL432">
        <v>0</v>
      </c>
      <c r="FM432">
        <v>0</v>
      </c>
      <c r="FN432">
        <v>0</v>
      </c>
      <c r="FO432">
        <v>0</v>
      </c>
      <c r="FP432">
        <v>0</v>
      </c>
      <c r="FQ432">
        <v>0</v>
      </c>
      <c r="FR432">
        <v>0</v>
      </c>
      <c r="FS432">
        <v>0</v>
      </c>
      <c r="FT432">
        <v>0</v>
      </c>
      <c r="FU432">
        <v>0</v>
      </c>
      <c r="FV432">
        <v>0</v>
      </c>
      <c r="FW432">
        <v>0</v>
      </c>
      <c r="FX432">
        <v>0</v>
      </c>
      <c r="FY432">
        <v>0</v>
      </c>
      <c r="FZ432">
        <v>0</v>
      </c>
      <c r="GA432">
        <v>0</v>
      </c>
      <c r="GB432">
        <v>0</v>
      </c>
      <c r="GC432">
        <v>0</v>
      </c>
      <c r="GD432">
        <v>0</v>
      </c>
      <c r="GE432">
        <v>0</v>
      </c>
      <c r="GF432">
        <v>0</v>
      </c>
      <c r="GG432">
        <v>0</v>
      </c>
      <c r="GH432">
        <v>0</v>
      </c>
      <c r="GI432">
        <v>0</v>
      </c>
      <c r="GJ432">
        <v>0</v>
      </c>
      <c r="GK432">
        <v>0</v>
      </c>
      <c r="GL432">
        <v>0</v>
      </c>
      <c r="GM432">
        <v>0</v>
      </c>
      <c r="GN432">
        <v>0</v>
      </c>
      <c r="GO432">
        <v>0</v>
      </c>
      <c r="GP432">
        <v>0</v>
      </c>
      <c r="GQ432">
        <v>0</v>
      </c>
      <c r="GR432">
        <v>0</v>
      </c>
      <c r="GS432">
        <v>0</v>
      </c>
      <c r="GT432">
        <v>0</v>
      </c>
      <c r="GU432">
        <v>0</v>
      </c>
      <c r="GV432">
        <v>0</v>
      </c>
      <c r="GW432">
        <v>0</v>
      </c>
      <c r="GX432">
        <v>0</v>
      </c>
      <c r="GY432">
        <v>0</v>
      </c>
      <c r="GZ432">
        <v>0</v>
      </c>
      <c r="HA432">
        <v>0</v>
      </c>
      <c r="HB432">
        <v>0</v>
      </c>
      <c r="HC432">
        <v>0</v>
      </c>
      <c r="HD432">
        <v>0</v>
      </c>
      <c r="HE432">
        <v>0</v>
      </c>
      <c r="HF432">
        <v>0</v>
      </c>
      <c r="HG432">
        <v>0</v>
      </c>
      <c r="HH432">
        <v>0</v>
      </c>
      <c r="HI432">
        <v>0</v>
      </c>
      <c r="HJ432">
        <v>0</v>
      </c>
      <c r="HK432">
        <v>0</v>
      </c>
      <c r="HL432">
        <v>0</v>
      </c>
      <c r="HM432" t="str">
        <v/>
      </c>
    </row>
    <row r="433" spans="2:221" x14ac:dyDescent="0.35">
      <c r="B433" t="str" cm="1">
        <f t="array" ref="B433:CX433">TRANSPOSE(_xlfn._xlws.SORT(_xlfn._xlws.FILTER(initialConditions[initial_conditions_level]&amp;" | "&amp;initialConditions[initial_conditions_name],initialConditions[experiment_ID]=A433)))</f>
        <v xml:space="preserve"> | </v>
      </c>
      <c r="C433" t="str">
        <v xml:space="preserve">0 | </v>
      </c>
      <c r="D433" t="str">
        <v xml:space="preserve">0 | </v>
      </c>
      <c r="E433" t="str">
        <v xml:space="preserve">0 | </v>
      </c>
      <c r="F433" t="str">
        <v xml:space="preserve">0 | </v>
      </c>
      <c r="G433" t="str">
        <v xml:space="preserve">0 | </v>
      </c>
      <c r="H433" t="str">
        <v xml:space="preserve">0 | </v>
      </c>
      <c r="I433" t="str">
        <v xml:space="preserve">0 | </v>
      </c>
      <c r="J433" t="str">
        <v xml:space="preserve">0 | </v>
      </c>
      <c r="K433" t="str">
        <v xml:space="preserve">0 | </v>
      </c>
      <c r="L433" t="str">
        <v xml:space="preserve">0 | </v>
      </c>
      <c r="M433" t="str">
        <v xml:space="preserve">0 | </v>
      </c>
      <c r="N433" t="str">
        <v xml:space="preserve">0 | </v>
      </c>
      <c r="O433" t="str">
        <v xml:space="preserve">0 | </v>
      </c>
      <c r="P433" t="str">
        <v xml:space="preserve">0 | </v>
      </c>
      <c r="Q433" t="str">
        <v xml:space="preserve">0 | </v>
      </c>
      <c r="R433" t="str">
        <v xml:space="preserve">0 | </v>
      </c>
      <c r="S433" t="str">
        <v xml:space="preserve">0 | </v>
      </c>
      <c r="T433" t="str">
        <v xml:space="preserve">0 | </v>
      </c>
      <c r="U433" t="str">
        <v xml:space="preserve">0 | </v>
      </c>
      <c r="V433" t="str">
        <v xml:space="preserve">0 | </v>
      </c>
      <c r="W433" t="str">
        <v xml:space="preserve">0 | </v>
      </c>
      <c r="X433" t="str">
        <v xml:space="preserve">0 | </v>
      </c>
      <c r="Y433" t="str">
        <v xml:space="preserve">0 | </v>
      </c>
      <c r="Z433" t="str">
        <v xml:space="preserve">0 | </v>
      </c>
      <c r="AA433" t="str">
        <v xml:space="preserve">0 | </v>
      </c>
      <c r="AB433" t="str">
        <v xml:space="preserve">0 | </v>
      </c>
      <c r="AC433" t="str">
        <v xml:space="preserve">0 | </v>
      </c>
      <c r="AD433" t="str">
        <v xml:space="preserve">0 | </v>
      </c>
      <c r="AE433" t="str">
        <v xml:space="preserve">0 | </v>
      </c>
      <c r="AF433" t="str">
        <v xml:space="preserve">0 | </v>
      </c>
      <c r="AG433" t="str">
        <v xml:space="preserve">0 | </v>
      </c>
      <c r="AH433" t="str">
        <v xml:space="preserve">0 | </v>
      </c>
      <c r="AI433" t="str">
        <v xml:space="preserve">0 | </v>
      </c>
      <c r="AJ433" t="str">
        <v xml:space="preserve">0 | </v>
      </c>
      <c r="AK433" t="str">
        <v xml:space="preserve">0 | </v>
      </c>
      <c r="AL433" t="str">
        <v xml:space="preserve">0 | </v>
      </c>
      <c r="AM433" t="str">
        <v xml:space="preserve">0 | </v>
      </c>
      <c r="AN433" t="str">
        <v xml:space="preserve">0 | </v>
      </c>
      <c r="AO433" t="str">
        <v xml:space="preserve">0 | </v>
      </c>
      <c r="AP433" t="str">
        <v xml:space="preserve">0 | </v>
      </c>
      <c r="AQ433" t="str">
        <v xml:space="preserve">0 | </v>
      </c>
      <c r="AR433" t="str">
        <v xml:space="preserve">0 | </v>
      </c>
      <c r="AS433" t="str">
        <v xml:space="preserve">0 | </v>
      </c>
      <c r="AT433" t="str">
        <v xml:space="preserve">0 | </v>
      </c>
      <c r="AU433" t="str">
        <v xml:space="preserve">0 | </v>
      </c>
      <c r="AV433" t="str">
        <v xml:space="preserve">0 | </v>
      </c>
      <c r="AW433" t="str">
        <v xml:space="preserve">0 | </v>
      </c>
      <c r="AX433" t="str">
        <v xml:space="preserve">0 | </v>
      </c>
      <c r="AY433" t="str">
        <v xml:space="preserve">0 | </v>
      </c>
      <c r="AZ433" t="str">
        <v xml:space="preserve">0 | </v>
      </c>
      <c r="BA433" t="str">
        <v xml:space="preserve">0 | </v>
      </c>
      <c r="BB433" t="str">
        <v xml:space="preserve">0 | </v>
      </c>
      <c r="BC433" t="str">
        <v xml:space="preserve">0 | </v>
      </c>
      <c r="BD433" t="str">
        <v xml:space="preserve">0 | </v>
      </c>
      <c r="BE433" t="str">
        <v xml:space="preserve">0 | </v>
      </c>
      <c r="BF433" t="str">
        <v xml:space="preserve">0 | </v>
      </c>
      <c r="BG433" t="str">
        <v xml:space="preserve">0 | </v>
      </c>
      <c r="BH433" t="str">
        <v xml:space="preserve">0 | </v>
      </c>
      <c r="BI433" t="str">
        <v xml:space="preserve">0 | </v>
      </c>
      <c r="BJ433" t="str">
        <v xml:space="preserve">0 | </v>
      </c>
      <c r="BK433" t="str">
        <v xml:space="preserve">0 | </v>
      </c>
      <c r="BL433" t="str">
        <v xml:space="preserve">0 | </v>
      </c>
      <c r="BM433" t="str">
        <v xml:space="preserve">0 | </v>
      </c>
      <c r="BN433" t="str">
        <v xml:space="preserve">0 | </v>
      </c>
      <c r="BO433" t="str">
        <v xml:space="preserve">0 | </v>
      </c>
      <c r="BP433" t="str">
        <v xml:space="preserve">0 | </v>
      </c>
      <c r="BQ433" t="str">
        <v xml:space="preserve">0 | </v>
      </c>
      <c r="BR433" t="str">
        <v xml:space="preserve">0 | </v>
      </c>
      <c r="BS433" t="str">
        <v xml:space="preserve">0 | </v>
      </c>
      <c r="BT433" t="str">
        <v xml:space="preserve">0 | </v>
      </c>
      <c r="BU433" t="str">
        <v xml:space="preserve">0 | </v>
      </c>
      <c r="BV433" t="str">
        <v xml:space="preserve">0 | </v>
      </c>
      <c r="BW433" t="str">
        <v xml:space="preserve">0 | </v>
      </c>
      <c r="BX433" t="str">
        <v xml:space="preserve">0 | </v>
      </c>
      <c r="BY433" t="str">
        <v xml:space="preserve">0 | </v>
      </c>
      <c r="BZ433" t="str">
        <v xml:space="preserve">0 | </v>
      </c>
      <c r="CA433" t="str">
        <v xml:space="preserve">0 | </v>
      </c>
      <c r="CB433" t="str">
        <v xml:space="preserve">0 | </v>
      </c>
      <c r="CC433" t="str">
        <v xml:space="preserve">0 | </v>
      </c>
      <c r="CD433" t="str">
        <v xml:space="preserve">0 | </v>
      </c>
      <c r="CE433" t="str">
        <v xml:space="preserve">0 | </v>
      </c>
      <c r="CF433" t="str">
        <v xml:space="preserve">0 | </v>
      </c>
      <c r="CG433" t="str">
        <v xml:space="preserve">0 | </v>
      </c>
      <c r="CH433" t="str">
        <v xml:space="preserve">0 | </v>
      </c>
      <c r="CI433" t="str">
        <v xml:space="preserve">0 | </v>
      </c>
      <c r="CJ433" t="str">
        <v xml:space="preserve">0 | </v>
      </c>
      <c r="CK433" t="str">
        <v xml:space="preserve">0 | </v>
      </c>
      <c r="CL433" t="str">
        <v xml:space="preserve">0 | </v>
      </c>
      <c r="CM433" t="str">
        <v xml:space="preserve">0 | </v>
      </c>
      <c r="CN433" t="str">
        <v xml:space="preserve">0 | </v>
      </c>
      <c r="CO433" t="str">
        <v xml:space="preserve">0 | </v>
      </c>
      <c r="CP433" t="str">
        <v xml:space="preserve">0 | </v>
      </c>
      <c r="CQ433" t="str">
        <v xml:space="preserve">0 | </v>
      </c>
      <c r="CR433" t="str">
        <v xml:space="preserve">0 | </v>
      </c>
      <c r="CS433" t="str">
        <v xml:space="preserve">0 | </v>
      </c>
      <c r="CT433" t="str">
        <v xml:space="preserve">0 | </v>
      </c>
      <c r="CU433" t="str">
        <v xml:space="preserve">0 | </v>
      </c>
      <c r="CV433" t="str">
        <v xml:space="preserve">0 | </v>
      </c>
      <c r="CW433" t="str">
        <v xml:space="preserve">0 | </v>
      </c>
      <c r="CX433" t="str">
        <v xml:space="preserve">0 | </v>
      </c>
      <c r="DQ433" cm="1">
        <f t="array" ref="DQ433:HM433">TRANSPOSE(_xlfn._xlws.SORT(_xlfn._xlws.FILTER(initialConditions[initial_conditions_level],initialConditions[experiment_ID]=A433)))</f>
        <v>0</v>
      </c>
      <c r="DR433">
        <v>0</v>
      </c>
      <c r="DS433">
        <v>0</v>
      </c>
      <c r="DT433">
        <v>0</v>
      </c>
      <c r="DU433">
        <v>0</v>
      </c>
      <c r="DV433">
        <v>0</v>
      </c>
      <c r="DW433">
        <v>0</v>
      </c>
      <c r="DX433">
        <v>0</v>
      </c>
      <c r="DY433">
        <v>0</v>
      </c>
      <c r="DZ433">
        <v>0</v>
      </c>
      <c r="EA433">
        <v>0</v>
      </c>
      <c r="EB433">
        <v>0</v>
      </c>
      <c r="EC433">
        <v>0</v>
      </c>
      <c r="ED433">
        <v>0</v>
      </c>
      <c r="EE433">
        <v>0</v>
      </c>
      <c r="EF433">
        <v>0</v>
      </c>
      <c r="EG433">
        <v>0</v>
      </c>
      <c r="EH433">
        <v>0</v>
      </c>
      <c r="EI433">
        <v>0</v>
      </c>
      <c r="EJ433">
        <v>0</v>
      </c>
      <c r="EK433">
        <v>0</v>
      </c>
      <c r="EL433">
        <v>0</v>
      </c>
      <c r="EM433">
        <v>0</v>
      </c>
      <c r="EN433">
        <v>0</v>
      </c>
      <c r="EO433">
        <v>0</v>
      </c>
      <c r="EP433">
        <v>0</v>
      </c>
      <c r="EQ433">
        <v>0</v>
      </c>
      <c r="ER433">
        <v>0</v>
      </c>
      <c r="ES433">
        <v>0</v>
      </c>
      <c r="ET433">
        <v>0</v>
      </c>
      <c r="EU433">
        <v>0</v>
      </c>
      <c r="EV433">
        <v>0</v>
      </c>
      <c r="EW433">
        <v>0</v>
      </c>
      <c r="EX433">
        <v>0</v>
      </c>
      <c r="EY433">
        <v>0</v>
      </c>
      <c r="EZ433">
        <v>0</v>
      </c>
      <c r="FA433">
        <v>0</v>
      </c>
      <c r="FB433">
        <v>0</v>
      </c>
      <c r="FC433">
        <v>0</v>
      </c>
      <c r="FD433">
        <v>0</v>
      </c>
      <c r="FE433">
        <v>0</v>
      </c>
      <c r="FF433">
        <v>0</v>
      </c>
      <c r="FG433">
        <v>0</v>
      </c>
      <c r="FH433">
        <v>0</v>
      </c>
      <c r="FI433">
        <v>0</v>
      </c>
      <c r="FJ433">
        <v>0</v>
      </c>
      <c r="FK433">
        <v>0</v>
      </c>
      <c r="FL433">
        <v>0</v>
      </c>
      <c r="FM433">
        <v>0</v>
      </c>
      <c r="FN433">
        <v>0</v>
      </c>
      <c r="FO433">
        <v>0</v>
      </c>
      <c r="FP433">
        <v>0</v>
      </c>
      <c r="FQ433">
        <v>0</v>
      </c>
      <c r="FR433">
        <v>0</v>
      </c>
      <c r="FS433">
        <v>0</v>
      </c>
      <c r="FT433">
        <v>0</v>
      </c>
      <c r="FU433">
        <v>0</v>
      </c>
      <c r="FV433">
        <v>0</v>
      </c>
      <c r="FW433">
        <v>0</v>
      </c>
      <c r="FX433">
        <v>0</v>
      </c>
      <c r="FY433">
        <v>0</v>
      </c>
      <c r="FZ433">
        <v>0</v>
      </c>
      <c r="GA433">
        <v>0</v>
      </c>
      <c r="GB433">
        <v>0</v>
      </c>
      <c r="GC433">
        <v>0</v>
      </c>
      <c r="GD433">
        <v>0</v>
      </c>
      <c r="GE433">
        <v>0</v>
      </c>
      <c r="GF433">
        <v>0</v>
      </c>
      <c r="GG433">
        <v>0</v>
      </c>
      <c r="GH433">
        <v>0</v>
      </c>
      <c r="GI433">
        <v>0</v>
      </c>
      <c r="GJ433">
        <v>0</v>
      </c>
      <c r="GK433">
        <v>0</v>
      </c>
      <c r="GL433">
        <v>0</v>
      </c>
      <c r="GM433">
        <v>0</v>
      </c>
      <c r="GN433">
        <v>0</v>
      </c>
      <c r="GO433">
        <v>0</v>
      </c>
      <c r="GP433">
        <v>0</v>
      </c>
      <c r="GQ433">
        <v>0</v>
      </c>
      <c r="GR433">
        <v>0</v>
      </c>
      <c r="GS433">
        <v>0</v>
      </c>
      <c r="GT433">
        <v>0</v>
      </c>
      <c r="GU433">
        <v>0</v>
      </c>
      <c r="GV433">
        <v>0</v>
      </c>
      <c r="GW433">
        <v>0</v>
      </c>
      <c r="GX433">
        <v>0</v>
      </c>
      <c r="GY433">
        <v>0</v>
      </c>
      <c r="GZ433">
        <v>0</v>
      </c>
      <c r="HA433">
        <v>0</v>
      </c>
      <c r="HB433">
        <v>0</v>
      </c>
      <c r="HC433">
        <v>0</v>
      </c>
      <c r="HD433">
        <v>0</v>
      </c>
      <c r="HE433">
        <v>0</v>
      </c>
      <c r="HF433">
        <v>0</v>
      </c>
      <c r="HG433">
        <v>0</v>
      </c>
      <c r="HH433">
        <v>0</v>
      </c>
      <c r="HI433">
        <v>0</v>
      </c>
      <c r="HJ433">
        <v>0</v>
      </c>
      <c r="HK433">
        <v>0</v>
      </c>
      <c r="HL433">
        <v>0</v>
      </c>
      <c r="HM433" t="str">
        <v/>
      </c>
    </row>
    <row r="434" spans="2:221" x14ac:dyDescent="0.35">
      <c r="B434" t="str" cm="1">
        <f t="array" ref="B434:CX434">TRANSPOSE(_xlfn._xlws.SORT(_xlfn._xlws.FILTER(initialConditions[initial_conditions_level]&amp;" | "&amp;initialConditions[initial_conditions_name],initialConditions[experiment_ID]=A434)))</f>
        <v xml:space="preserve"> | </v>
      </c>
      <c r="C434" t="str">
        <v xml:space="preserve">0 | </v>
      </c>
      <c r="D434" t="str">
        <v xml:space="preserve">0 | </v>
      </c>
      <c r="E434" t="str">
        <v xml:space="preserve">0 | </v>
      </c>
      <c r="F434" t="str">
        <v xml:space="preserve">0 | </v>
      </c>
      <c r="G434" t="str">
        <v xml:space="preserve">0 | </v>
      </c>
      <c r="H434" t="str">
        <v xml:space="preserve">0 | </v>
      </c>
      <c r="I434" t="str">
        <v xml:space="preserve">0 | </v>
      </c>
      <c r="J434" t="str">
        <v xml:space="preserve">0 | </v>
      </c>
      <c r="K434" t="str">
        <v xml:space="preserve">0 | </v>
      </c>
      <c r="L434" t="str">
        <v xml:space="preserve">0 | </v>
      </c>
      <c r="M434" t="str">
        <v xml:space="preserve">0 | </v>
      </c>
      <c r="N434" t="str">
        <v xml:space="preserve">0 | </v>
      </c>
      <c r="O434" t="str">
        <v xml:space="preserve">0 | </v>
      </c>
      <c r="P434" t="str">
        <v xml:space="preserve">0 | </v>
      </c>
      <c r="Q434" t="str">
        <v xml:space="preserve">0 | </v>
      </c>
      <c r="R434" t="str">
        <v xml:space="preserve">0 | </v>
      </c>
      <c r="S434" t="str">
        <v xml:space="preserve">0 | </v>
      </c>
      <c r="T434" t="str">
        <v xml:space="preserve">0 | </v>
      </c>
      <c r="U434" t="str">
        <v xml:space="preserve">0 | </v>
      </c>
      <c r="V434" t="str">
        <v xml:space="preserve">0 | </v>
      </c>
      <c r="W434" t="str">
        <v xml:space="preserve">0 | </v>
      </c>
      <c r="X434" t="str">
        <v xml:space="preserve">0 | </v>
      </c>
      <c r="Y434" t="str">
        <v xml:space="preserve">0 | </v>
      </c>
      <c r="Z434" t="str">
        <v xml:space="preserve">0 | </v>
      </c>
      <c r="AA434" t="str">
        <v xml:space="preserve">0 | </v>
      </c>
      <c r="AB434" t="str">
        <v xml:space="preserve">0 | </v>
      </c>
      <c r="AC434" t="str">
        <v xml:space="preserve">0 | </v>
      </c>
      <c r="AD434" t="str">
        <v xml:space="preserve">0 | </v>
      </c>
      <c r="AE434" t="str">
        <v xml:space="preserve">0 | </v>
      </c>
      <c r="AF434" t="str">
        <v xml:space="preserve">0 | </v>
      </c>
      <c r="AG434" t="str">
        <v xml:space="preserve">0 | </v>
      </c>
      <c r="AH434" t="str">
        <v xml:space="preserve">0 | </v>
      </c>
      <c r="AI434" t="str">
        <v xml:space="preserve">0 | </v>
      </c>
      <c r="AJ434" t="str">
        <v xml:space="preserve">0 | </v>
      </c>
      <c r="AK434" t="str">
        <v xml:space="preserve">0 | </v>
      </c>
      <c r="AL434" t="str">
        <v xml:space="preserve">0 | </v>
      </c>
      <c r="AM434" t="str">
        <v xml:space="preserve">0 | </v>
      </c>
      <c r="AN434" t="str">
        <v xml:space="preserve">0 | </v>
      </c>
      <c r="AO434" t="str">
        <v xml:space="preserve">0 | </v>
      </c>
      <c r="AP434" t="str">
        <v xml:space="preserve">0 | </v>
      </c>
      <c r="AQ434" t="str">
        <v xml:space="preserve">0 | </v>
      </c>
      <c r="AR434" t="str">
        <v xml:space="preserve">0 | </v>
      </c>
      <c r="AS434" t="str">
        <v xml:space="preserve">0 | </v>
      </c>
      <c r="AT434" t="str">
        <v xml:space="preserve">0 | </v>
      </c>
      <c r="AU434" t="str">
        <v xml:space="preserve">0 | </v>
      </c>
      <c r="AV434" t="str">
        <v xml:space="preserve">0 | </v>
      </c>
      <c r="AW434" t="str">
        <v xml:space="preserve">0 | </v>
      </c>
      <c r="AX434" t="str">
        <v xml:space="preserve">0 | </v>
      </c>
      <c r="AY434" t="str">
        <v xml:space="preserve">0 | </v>
      </c>
      <c r="AZ434" t="str">
        <v xml:space="preserve">0 | </v>
      </c>
      <c r="BA434" t="str">
        <v xml:space="preserve">0 | </v>
      </c>
      <c r="BB434" t="str">
        <v xml:space="preserve">0 | </v>
      </c>
      <c r="BC434" t="str">
        <v xml:space="preserve">0 | </v>
      </c>
      <c r="BD434" t="str">
        <v xml:space="preserve">0 | </v>
      </c>
      <c r="BE434" t="str">
        <v xml:space="preserve">0 | </v>
      </c>
      <c r="BF434" t="str">
        <v xml:space="preserve">0 | </v>
      </c>
      <c r="BG434" t="str">
        <v xml:space="preserve">0 | </v>
      </c>
      <c r="BH434" t="str">
        <v xml:space="preserve">0 | </v>
      </c>
      <c r="BI434" t="str">
        <v xml:space="preserve">0 | </v>
      </c>
      <c r="BJ434" t="str">
        <v xml:space="preserve">0 | </v>
      </c>
      <c r="BK434" t="str">
        <v xml:space="preserve">0 | </v>
      </c>
      <c r="BL434" t="str">
        <v xml:space="preserve">0 | </v>
      </c>
      <c r="BM434" t="str">
        <v xml:space="preserve">0 | </v>
      </c>
      <c r="BN434" t="str">
        <v xml:space="preserve">0 | </v>
      </c>
      <c r="BO434" t="str">
        <v xml:space="preserve">0 | </v>
      </c>
      <c r="BP434" t="str">
        <v xml:space="preserve">0 | </v>
      </c>
      <c r="BQ434" t="str">
        <v xml:space="preserve">0 | </v>
      </c>
      <c r="BR434" t="str">
        <v xml:space="preserve">0 | </v>
      </c>
      <c r="BS434" t="str">
        <v xml:space="preserve">0 | </v>
      </c>
      <c r="BT434" t="str">
        <v xml:space="preserve">0 | </v>
      </c>
      <c r="BU434" t="str">
        <v xml:space="preserve">0 | </v>
      </c>
      <c r="BV434" t="str">
        <v xml:space="preserve">0 | </v>
      </c>
      <c r="BW434" t="str">
        <v xml:space="preserve">0 | </v>
      </c>
      <c r="BX434" t="str">
        <v xml:space="preserve">0 | </v>
      </c>
      <c r="BY434" t="str">
        <v xml:space="preserve">0 | </v>
      </c>
      <c r="BZ434" t="str">
        <v xml:space="preserve">0 | </v>
      </c>
      <c r="CA434" t="str">
        <v xml:space="preserve">0 | </v>
      </c>
      <c r="CB434" t="str">
        <v xml:space="preserve">0 | </v>
      </c>
      <c r="CC434" t="str">
        <v xml:space="preserve">0 | </v>
      </c>
      <c r="CD434" t="str">
        <v xml:space="preserve">0 | </v>
      </c>
      <c r="CE434" t="str">
        <v xml:space="preserve">0 | </v>
      </c>
      <c r="CF434" t="str">
        <v xml:space="preserve">0 | </v>
      </c>
      <c r="CG434" t="str">
        <v xml:space="preserve">0 | </v>
      </c>
      <c r="CH434" t="str">
        <v xml:space="preserve">0 | </v>
      </c>
      <c r="CI434" t="str">
        <v xml:space="preserve">0 | </v>
      </c>
      <c r="CJ434" t="str">
        <v xml:space="preserve">0 | </v>
      </c>
      <c r="CK434" t="str">
        <v xml:space="preserve">0 | </v>
      </c>
      <c r="CL434" t="str">
        <v xml:space="preserve">0 | </v>
      </c>
      <c r="CM434" t="str">
        <v xml:space="preserve">0 | </v>
      </c>
      <c r="CN434" t="str">
        <v xml:space="preserve">0 | </v>
      </c>
      <c r="CO434" t="str">
        <v xml:space="preserve">0 | </v>
      </c>
      <c r="CP434" t="str">
        <v xml:space="preserve">0 | </v>
      </c>
      <c r="CQ434" t="str">
        <v xml:space="preserve">0 | </v>
      </c>
      <c r="CR434" t="str">
        <v xml:space="preserve">0 | </v>
      </c>
      <c r="CS434" t="str">
        <v xml:space="preserve">0 | </v>
      </c>
      <c r="CT434" t="str">
        <v xml:space="preserve">0 | </v>
      </c>
      <c r="CU434" t="str">
        <v xml:space="preserve">0 | </v>
      </c>
      <c r="CV434" t="str">
        <v xml:space="preserve">0 | </v>
      </c>
      <c r="CW434" t="str">
        <v xml:space="preserve">0 | </v>
      </c>
      <c r="CX434" t="str">
        <v xml:space="preserve">0 | </v>
      </c>
      <c r="DQ434" cm="1">
        <f t="array" ref="DQ434:HM434">TRANSPOSE(_xlfn._xlws.SORT(_xlfn._xlws.FILTER(initialConditions[initial_conditions_level],initialConditions[experiment_ID]=A434)))</f>
        <v>0</v>
      </c>
      <c r="DR434">
        <v>0</v>
      </c>
      <c r="DS434">
        <v>0</v>
      </c>
      <c r="DT434">
        <v>0</v>
      </c>
      <c r="DU434">
        <v>0</v>
      </c>
      <c r="DV434">
        <v>0</v>
      </c>
      <c r="DW434">
        <v>0</v>
      </c>
      <c r="DX434">
        <v>0</v>
      </c>
      <c r="DY434">
        <v>0</v>
      </c>
      <c r="DZ434">
        <v>0</v>
      </c>
      <c r="EA434">
        <v>0</v>
      </c>
      <c r="EB434">
        <v>0</v>
      </c>
      <c r="EC434">
        <v>0</v>
      </c>
      <c r="ED434">
        <v>0</v>
      </c>
      <c r="EE434">
        <v>0</v>
      </c>
      <c r="EF434">
        <v>0</v>
      </c>
      <c r="EG434">
        <v>0</v>
      </c>
      <c r="EH434">
        <v>0</v>
      </c>
      <c r="EI434">
        <v>0</v>
      </c>
      <c r="EJ434">
        <v>0</v>
      </c>
      <c r="EK434">
        <v>0</v>
      </c>
      <c r="EL434">
        <v>0</v>
      </c>
      <c r="EM434">
        <v>0</v>
      </c>
      <c r="EN434">
        <v>0</v>
      </c>
      <c r="EO434">
        <v>0</v>
      </c>
      <c r="EP434">
        <v>0</v>
      </c>
      <c r="EQ434">
        <v>0</v>
      </c>
      <c r="ER434">
        <v>0</v>
      </c>
      <c r="ES434">
        <v>0</v>
      </c>
      <c r="ET434">
        <v>0</v>
      </c>
      <c r="EU434">
        <v>0</v>
      </c>
      <c r="EV434">
        <v>0</v>
      </c>
      <c r="EW434">
        <v>0</v>
      </c>
      <c r="EX434">
        <v>0</v>
      </c>
      <c r="EY434">
        <v>0</v>
      </c>
      <c r="EZ434">
        <v>0</v>
      </c>
      <c r="FA434">
        <v>0</v>
      </c>
      <c r="FB434">
        <v>0</v>
      </c>
      <c r="FC434">
        <v>0</v>
      </c>
      <c r="FD434">
        <v>0</v>
      </c>
      <c r="FE434">
        <v>0</v>
      </c>
      <c r="FF434">
        <v>0</v>
      </c>
      <c r="FG434">
        <v>0</v>
      </c>
      <c r="FH434">
        <v>0</v>
      </c>
      <c r="FI434">
        <v>0</v>
      </c>
      <c r="FJ434">
        <v>0</v>
      </c>
      <c r="FK434">
        <v>0</v>
      </c>
      <c r="FL434">
        <v>0</v>
      </c>
      <c r="FM434">
        <v>0</v>
      </c>
      <c r="FN434">
        <v>0</v>
      </c>
      <c r="FO434">
        <v>0</v>
      </c>
      <c r="FP434">
        <v>0</v>
      </c>
      <c r="FQ434">
        <v>0</v>
      </c>
      <c r="FR434">
        <v>0</v>
      </c>
      <c r="FS434">
        <v>0</v>
      </c>
      <c r="FT434">
        <v>0</v>
      </c>
      <c r="FU434">
        <v>0</v>
      </c>
      <c r="FV434">
        <v>0</v>
      </c>
      <c r="FW434">
        <v>0</v>
      </c>
      <c r="FX434">
        <v>0</v>
      </c>
      <c r="FY434">
        <v>0</v>
      </c>
      <c r="FZ434">
        <v>0</v>
      </c>
      <c r="GA434">
        <v>0</v>
      </c>
      <c r="GB434">
        <v>0</v>
      </c>
      <c r="GC434">
        <v>0</v>
      </c>
      <c r="GD434">
        <v>0</v>
      </c>
      <c r="GE434">
        <v>0</v>
      </c>
      <c r="GF434">
        <v>0</v>
      </c>
      <c r="GG434">
        <v>0</v>
      </c>
      <c r="GH434">
        <v>0</v>
      </c>
      <c r="GI434">
        <v>0</v>
      </c>
      <c r="GJ434">
        <v>0</v>
      </c>
      <c r="GK434">
        <v>0</v>
      </c>
      <c r="GL434">
        <v>0</v>
      </c>
      <c r="GM434">
        <v>0</v>
      </c>
      <c r="GN434">
        <v>0</v>
      </c>
      <c r="GO434">
        <v>0</v>
      </c>
      <c r="GP434">
        <v>0</v>
      </c>
      <c r="GQ434">
        <v>0</v>
      </c>
      <c r="GR434">
        <v>0</v>
      </c>
      <c r="GS434">
        <v>0</v>
      </c>
      <c r="GT434">
        <v>0</v>
      </c>
      <c r="GU434">
        <v>0</v>
      </c>
      <c r="GV434">
        <v>0</v>
      </c>
      <c r="GW434">
        <v>0</v>
      </c>
      <c r="GX434">
        <v>0</v>
      </c>
      <c r="GY434">
        <v>0</v>
      </c>
      <c r="GZ434">
        <v>0</v>
      </c>
      <c r="HA434">
        <v>0</v>
      </c>
      <c r="HB434">
        <v>0</v>
      </c>
      <c r="HC434">
        <v>0</v>
      </c>
      <c r="HD434">
        <v>0</v>
      </c>
      <c r="HE434">
        <v>0</v>
      </c>
      <c r="HF434">
        <v>0</v>
      </c>
      <c r="HG434">
        <v>0</v>
      </c>
      <c r="HH434">
        <v>0</v>
      </c>
      <c r="HI434">
        <v>0</v>
      </c>
      <c r="HJ434">
        <v>0</v>
      </c>
      <c r="HK434">
        <v>0</v>
      </c>
      <c r="HL434">
        <v>0</v>
      </c>
      <c r="HM434" t="str">
        <v/>
      </c>
    </row>
    <row r="435" spans="2:221" x14ac:dyDescent="0.35">
      <c r="B435" t="str" cm="1">
        <f t="array" ref="B435:CX435">TRANSPOSE(_xlfn._xlws.SORT(_xlfn._xlws.FILTER(initialConditions[initial_conditions_level]&amp;" | "&amp;initialConditions[initial_conditions_name],initialConditions[experiment_ID]=A435)))</f>
        <v xml:space="preserve"> | </v>
      </c>
      <c r="C435" t="str">
        <v xml:space="preserve">0 | </v>
      </c>
      <c r="D435" t="str">
        <v xml:space="preserve">0 | </v>
      </c>
      <c r="E435" t="str">
        <v xml:space="preserve">0 | </v>
      </c>
      <c r="F435" t="str">
        <v xml:space="preserve">0 | </v>
      </c>
      <c r="G435" t="str">
        <v xml:space="preserve">0 | </v>
      </c>
      <c r="H435" t="str">
        <v xml:space="preserve">0 | </v>
      </c>
      <c r="I435" t="str">
        <v xml:space="preserve">0 | </v>
      </c>
      <c r="J435" t="str">
        <v xml:space="preserve">0 | </v>
      </c>
      <c r="K435" t="str">
        <v xml:space="preserve">0 | </v>
      </c>
      <c r="L435" t="str">
        <v xml:space="preserve">0 | </v>
      </c>
      <c r="M435" t="str">
        <v xml:space="preserve">0 | </v>
      </c>
      <c r="N435" t="str">
        <v xml:space="preserve">0 | </v>
      </c>
      <c r="O435" t="str">
        <v xml:space="preserve">0 | </v>
      </c>
      <c r="P435" t="str">
        <v xml:space="preserve">0 | </v>
      </c>
      <c r="Q435" t="str">
        <v xml:space="preserve">0 | </v>
      </c>
      <c r="R435" t="str">
        <v xml:space="preserve">0 | </v>
      </c>
      <c r="S435" t="str">
        <v xml:space="preserve">0 | </v>
      </c>
      <c r="T435" t="str">
        <v xml:space="preserve">0 | </v>
      </c>
      <c r="U435" t="str">
        <v xml:space="preserve">0 | </v>
      </c>
      <c r="V435" t="str">
        <v xml:space="preserve">0 | </v>
      </c>
      <c r="W435" t="str">
        <v xml:space="preserve">0 | </v>
      </c>
      <c r="X435" t="str">
        <v xml:space="preserve">0 | </v>
      </c>
      <c r="Y435" t="str">
        <v xml:space="preserve">0 | </v>
      </c>
      <c r="Z435" t="str">
        <v xml:space="preserve">0 | </v>
      </c>
      <c r="AA435" t="str">
        <v xml:space="preserve">0 | </v>
      </c>
      <c r="AB435" t="str">
        <v xml:space="preserve">0 | </v>
      </c>
      <c r="AC435" t="str">
        <v xml:space="preserve">0 | </v>
      </c>
      <c r="AD435" t="str">
        <v xml:space="preserve">0 | </v>
      </c>
      <c r="AE435" t="str">
        <v xml:space="preserve">0 | </v>
      </c>
      <c r="AF435" t="str">
        <v xml:space="preserve">0 | </v>
      </c>
      <c r="AG435" t="str">
        <v xml:space="preserve">0 | </v>
      </c>
      <c r="AH435" t="str">
        <v xml:space="preserve">0 | </v>
      </c>
      <c r="AI435" t="str">
        <v xml:space="preserve">0 | </v>
      </c>
      <c r="AJ435" t="str">
        <v xml:space="preserve">0 | </v>
      </c>
      <c r="AK435" t="str">
        <v xml:space="preserve">0 | </v>
      </c>
      <c r="AL435" t="str">
        <v xml:space="preserve">0 | </v>
      </c>
      <c r="AM435" t="str">
        <v xml:space="preserve">0 | </v>
      </c>
      <c r="AN435" t="str">
        <v xml:space="preserve">0 | </v>
      </c>
      <c r="AO435" t="str">
        <v xml:space="preserve">0 | </v>
      </c>
      <c r="AP435" t="str">
        <v xml:space="preserve">0 | </v>
      </c>
      <c r="AQ435" t="str">
        <v xml:space="preserve">0 | </v>
      </c>
      <c r="AR435" t="str">
        <v xml:space="preserve">0 | </v>
      </c>
      <c r="AS435" t="str">
        <v xml:space="preserve">0 | </v>
      </c>
      <c r="AT435" t="str">
        <v xml:space="preserve">0 | </v>
      </c>
      <c r="AU435" t="str">
        <v xml:space="preserve">0 | </v>
      </c>
      <c r="AV435" t="str">
        <v xml:space="preserve">0 | </v>
      </c>
      <c r="AW435" t="str">
        <v xml:space="preserve">0 | </v>
      </c>
      <c r="AX435" t="str">
        <v xml:space="preserve">0 | </v>
      </c>
      <c r="AY435" t="str">
        <v xml:space="preserve">0 | </v>
      </c>
      <c r="AZ435" t="str">
        <v xml:space="preserve">0 | </v>
      </c>
      <c r="BA435" t="str">
        <v xml:space="preserve">0 | </v>
      </c>
      <c r="BB435" t="str">
        <v xml:space="preserve">0 | </v>
      </c>
      <c r="BC435" t="str">
        <v xml:space="preserve">0 | </v>
      </c>
      <c r="BD435" t="str">
        <v xml:space="preserve">0 | </v>
      </c>
      <c r="BE435" t="str">
        <v xml:space="preserve">0 | </v>
      </c>
      <c r="BF435" t="str">
        <v xml:space="preserve">0 | </v>
      </c>
      <c r="BG435" t="str">
        <v xml:space="preserve">0 | </v>
      </c>
      <c r="BH435" t="str">
        <v xml:space="preserve">0 | </v>
      </c>
      <c r="BI435" t="str">
        <v xml:space="preserve">0 | </v>
      </c>
      <c r="BJ435" t="str">
        <v xml:space="preserve">0 | </v>
      </c>
      <c r="BK435" t="str">
        <v xml:space="preserve">0 | </v>
      </c>
      <c r="BL435" t="str">
        <v xml:space="preserve">0 | </v>
      </c>
      <c r="BM435" t="str">
        <v xml:space="preserve">0 | </v>
      </c>
      <c r="BN435" t="str">
        <v xml:space="preserve">0 | </v>
      </c>
      <c r="BO435" t="str">
        <v xml:space="preserve">0 | </v>
      </c>
      <c r="BP435" t="str">
        <v xml:space="preserve">0 | </v>
      </c>
      <c r="BQ435" t="str">
        <v xml:space="preserve">0 | </v>
      </c>
      <c r="BR435" t="str">
        <v xml:space="preserve">0 | </v>
      </c>
      <c r="BS435" t="str">
        <v xml:space="preserve">0 | </v>
      </c>
      <c r="BT435" t="str">
        <v xml:space="preserve">0 | </v>
      </c>
      <c r="BU435" t="str">
        <v xml:space="preserve">0 | </v>
      </c>
      <c r="BV435" t="str">
        <v xml:space="preserve">0 | </v>
      </c>
      <c r="BW435" t="str">
        <v xml:space="preserve">0 | </v>
      </c>
      <c r="BX435" t="str">
        <v xml:space="preserve">0 | </v>
      </c>
      <c r="BY435" t="str">
        <v xml:space="preserve">0 | </v>
      </c>
      <c r="BZ435" t="str">
        <v xml:space="preserve">0 | </v>
      </c>
      <c r="CA435" t="str">
        <v xml:space="preserve">0 | </v>
      </c>
      <c r="CB435" t="str">
        <v xml:space="preserve">0 | </v>
      </c>
      <c r="CC435" t="str">
        <v xml:space="preserve">0 | </v>
      </c>
      <c r="CD435" t="str">
        <v xml:space="preserve">0 | </v>
      </c>
      <c r="CE435" t="str">
        <v xml:space="preserve">0 | </v>
      </c>
      <c r="CF435" t="str">
        <v xml:space="preserve">0 | </v>
      </c>
      <c r="CG435" t="str">
        <v xml:space="preserve">0 | </v>
      </c>
      <c r="CH435" t="str">
        <v xml:space="preserve">0 | </v>
      </c>
      <c r="CI435" t="str">
        <v xml:space="preserve">0 | </v>
      </c>
      <c r="CJ435" t="str">
        <v xml:space="preserve">0 | </v>
      </c>
      <c r="CK435" t="str">
        <v xml:space="preserve">0 | </v>
      </c>
      <c r="CL435" t="str">
        <v xml:space="preserve">0 | </v>
      </c>
      <c r="CM435" t="str">
        <v xml:space="preserve">0 | </v>
      </c>
      <c r="CN435" t="str">
        <v xml:space="preserve">0 | </v>
      </c>
      <c r="CO435" t="str">
        <v xml:space="preserve">0 | </v>
      </c>
      <c r="CP435" t="str">
        <v xml:space="preserve">0 | </v>
      </c>
      <c r="CQ435" t="str">
        <v xml:space="preserve">0 | </v>
      </c>
      <c r="CR435" t="str">
        <v xml:space="preserve">0 | </v>
      </c>
      <c r="CS435" t="str">
        <v xml:space="preserve">0 | </v>
      </c>
      <c r="CT435" t="str">
        <v xml:space="preserve">0 | </v>
      </c>
      <c r="CU435" t="str">
        <v xml:space="preserve">0 | </v>
      </c>
      <c r="CV435" t="str">
        <v xml:space="preserve">0 | </v>
      </c>
      <c r="CW435" t="str">
        <v xml:space="preserve">0 | </v>
      </c>
      <c r="CX435" t="str">
        <v xml:space="preserve">0 | </v>
      </c>
      <c r="DQ435" cm="1">
        <f t="array" ref="DQ435:HM435">TRANSPOSE(_xlfn._xlws.SORT(_xlfn._xlws.FILTER(initialConditions[initial_conditions_level],initialConditions[experiment_ID]=A435)))</f>
        <v>0</v>
      </c>
      <c r="DR435">
        <v>0</v>
      </c>
      <c r="DS435">
        <v>0</v>
      </c>
      <c r="DT435">
        <v>0</v>
      </c>
      <c r="DU435">
        <v>0</v>
      </c>
      <c r="DV435">
        <v>0</v>
      </c>
      <c r="DW435">
        <v>0</v>
      </c>
      <c r="DX435">
        <v>0</v>
      </c>
      <c r="DY435">
        <v>0</v>
      </c>
      <c r="DZ435">
        <v>0</v>
      </c>
      <c r="EA435">
        <v>0</v>
      </c>
      <c r="EB435">
        <v>0</v>
      </c>
      <c r="EC435">
        <v>0</v>
      </c>
      <c r="ED435">
        <v>0</v>
      </c>
      <c r="EE435">
        <v>0</v>
      </c>
      <c r="EF435">
        <v>0</v>
      </c>
      <c r="EG435">
        <v>0</v>
      </c>
      <c r="EH435">
        <v>0</v>
      </c>
      <c r="EI435">
        <v>0</v>
      </c>
      <c r="EJ435">
        <v>0</v>
      </c>
      <c r="EK435">
        <v>0</v>
      </c>
      <c r="EL435">
        <v>0</v>
      </c>
      <c r="EM435">
        <v>0</v>
      </c>
      <c r="EN435">
        <v>0</v>
      </c>
      <c r="EO435">
        <v>0</v>
      </c>
      <c r="EP435">
        <v>0</v>
      </c>
      <c r="EQ435">
        <v>0</v>
      </c>
      <c r="ER435">
        <v>0</v>
      </c>
      <c r="ES435">
        <v>0</v>
      </c>
      <c r="ET435">
        <v>0</v>
      </c>
      <c r="EU435">
        <v>0</v>
      </c>
      <c r="EV435">
        <v>0</v>
      </c>
      <c r="EW435">
        <v>0</v>
      </c>
      <c r="EX435">
        <v>0</v>
      </c>
      <c r="EY435">
        <v>0</v>
      </c>
      <c r="EZ435">
        <v>0</v>
      </c>
      <c r="FA435">
        <v>0</v>
      </c>
      <c r="FB435">
        <v>0</v>
      </c>
      <c r="FC435">
        <v>0</v>
      </c>
      <c r="FD435">
        <v>0</v>
      </c>
      <c r="FE435">
        <v>0</v>
      </c>
      <c r="FF435">
        <v>0</v>
      </c>
      <c r="FG435">
        <v>0</v>
      </c>
      <c r="FH435">
        <v>0</v>
      </c>
      <c r="FI435">
        <v>0</v>
      </c>
      <c r="FJ435">
        <v>0</v>
      </c>
      <c r="FK435">
        <v>0</v>
      </c>
      <c r="FL435">
        <v>0</v>
      </c>
      <c r="FM435">
        <v>0</v>
      </c>
      <c r="FN435">
        <v>0</v>
      </c>
      <c r="FO435">
        <v>0</v>
      </c>
      <c r="FP435">
        <v>0</v>
      </c>
      <c r="FQ435">
        <v>0</v>
      </c>
      <c r="FR435">
        <v>0</v>
      </c>
      <c r="FS435">
        <v>0</v>
      </c>
      <c r="FT435">
        <v>0</v>
      </c>
      <c r="FU435">
        <v>0</v>
      </c>
      <c r="FV435">
        <v>0</v>
      </c>
      <c r="FW435">
        <v>0</v>
      </c>
      <c r="FX435">
        <v>0</v>
      </c>
      <c r="FY435">
        <v>0</v>
      </c>
      <c r="FZ435">
        <v>0</v>
      </c>
      <c r="GA435">
        <v>0</v>
      </c>
      <c r="GB435">
        <v>0</v>
      </c>
      <c r="GC435">
        <v>0</v>
      </c>
      <c r="GD435">
        <v>0</v>
      </c>
      <c r="GE435">
        <v>0</v>
      </c>
      <c r="GF435">
        <v>0</v>
      </c>
      <c r="GG435">
        <v>0</v>
      </c>
      <c r="GH435">
        <v>0</v>
      </c>
      <c r="GI435">
        <v>0</v>
      </c>
      <c r="GJ435">
        <v>0</v>
      </c>
      <c r="GK435">
        <v>0</v>
      </c>
      <c r="GL435">
        <v>0</v>
      </c>
      <c r="GM435">
        <v>0</v>
      </c>
      <c r="GN435">
        <v>0</v>
      </c>
      <c r="GO435">
        <v>0</v>
      </c>
      <c r="GP435">
        <v>0</v>
      </c>
      <c r="GQ435">
        <v>0</v>
      </c>
      <c r="GR435">
        <v>0</v>
      </c>
      <c r="GS435">
        <v>0</v>
      </c>
      <c r="GT435">
        <v>0</v>
      </c>
      <c r="GU435">
        <v>0</v>
      </c>
      <c r="GV435">
        <v>0</v>
      </c>
      <c r="GW435">
        <v>0</v>
      </c>
      <c r="GX435">
        <v>0</v>
      </c>
      <c r="GY435">
        <v>0</v>
      </c>
      <c r="GZ435">
        <v>0</v>
      </c>
      <c r="HA435">
        <v>0</v>
      </c>
      <c r="HB435">
        <v>0</v>
      </c>
      <c r="HC435">
        <v>0</v>
      </c>
      <c r="HD435">
        <v>0</v>
      </c>
      <c r="HE435">
        <v>0</v>
      </c>
      <c r="HF435">
        <v>0</v>
      </c>
      <c r="HG435">
        <v>0</v>
      </c>
      <c r="HH435">
        <v>0</v>
      </c>
      <c r="HI435">
        <v>0</v>
      </c>
      <c r="HJ435">
        <v>0</v>
      </c>
      <c r="HK435">
        <v>0</v>
      </c>
      <c r="HL435">
        <v>0</v>
      </c>
      <c r="HM435" t="str">
        <v/>
      </c>
    </row>
    <row r="436" spans="2:221" x14ac:dyDescent="0.35">
      <c r="B436" t="str" cm="1">
        <f t="array" ref="B436:CX436">TRANSPOSE(_xlfn._xlws.SORT(_xlfn._xlws.FILTER(initialConditions[initial_conditions_level]&amp;" | "&amp;initialConditions[initial_conditions_name],initialConditions[experiment_ID]=A436)))</f>
        <v xml:space="preserve"> | </v>
      </c>
      <c r="C436" t="str">
        <v xml:space="preserve">0 | </v>
      </c>
      <c r="D436" t="str">
        <v xml:space="preserve">0 | </v>
      </c>
      <c r="E436" t="str">
        <v xml:space="preserve">0 | </v>
      </c>
      <c r="F436" t="str">
        <v xml:space="preserve">0 | </v>
      </c>
      <c r="G436" t="str">
        <v xml:space="preserve">0 | </v>
      </c>
      <c r="H436" t="str">
        <v xml:space="preserve">0 | </v>
      </c>
      <c r="I436" t="str">
        <v xml:space="preserve">0 | </v>
      </c>
      <c r="J436" t="str">
        <v xml:space="preserve">0 | </v>
      </c>
      <c r="K436" t="str">
        <v xml:space="preserve">0 | </v>
      </c>
      <c r="L436" t="str">
        <v xml:space="preserve">0 | </v>
      </c>
      <c r="M436" t="str">
        <v xml:space="preserve">0 | </v>
      </c>
      <c r="N436" t="str">
        <v xml:space="preserve">0 | </v>
      </c>
      <c r="O436" t="str">
        <v xml:space="preserve">0 | </v>
      </c>
      <c r="P436" t="str">
        <v xml:space="preserve">0 | </v>
      </c>
      <c r="Q436" t="str">
        <v xml:space="preserve">0 | </v>
      </c>
      <c r="R436" t="str">
        <v xml:space="preserve">0 | </v>
      </c>
      <c r="S436" t="str">
        <v xml:space="preserve">0 | </v>
      </c>
      <c r="T436" t="str">
        <v xml:space="preserve">0 | </v>
      </c>
      <c r="U436" t="str">
        <v xml:space="preserve">0 | </v>
      </c>
      <c r="V436" t="str">
        <v xml:space="preserve">0 | </v>
      </c>
      <c r="W436" t="str">
        <v xml:space="preserve">0 | </v>
      </c>
      <c r="X436" t="str">
        <v xml:space="preserve">0 | </v>
      </c>
      <c r="Y436" t="str">
        <v xml:space="preserve">0 | </v>
      </c>
      <c r="Z436" t="str">
        <v xml:space="preserve">0 | </v>
      </c>
      <c r="AA436" t="str">
        <v xml:space="preserve">0 | </v>
      </c>
      <c r="AB436" t="str">
        <v xml:space="preserve">0 | </v>
      </c>
      <c r="AC436" t="str">
        <v xml:space="preserve">0 | </v>
      </c>
      <c r="AD436" t="str">
        <v xml:space="preserve">0 | </v>
      </c>
      <c r="AE436" t="str">
        <v xml:space="preserve">0 | </v>
      </c>
      <c r="AF436" t="str">
        <v xml:space="preserve">0 | </v>
      </c>
      <c r="AG436" t="str">
        <v xml:space="preserve">0 | </v>
      </c>
      <c r="AH436" t="str">
        <v xml:space="preserve">0 | </v>
      </c>
      <c r="AI436" t="str">
        <v xml:space="preserve">0 | </v>
      </c>
      <c r="AJ436" t="str">
        <v xml:space="preserve">0 | </v>
      </c>
      <c r="AK436" t="str">
        <v xml:space="preserve">0 | </v>
      </c>
      <c r="AL436" t="str">
        <v xml:space="preserve">0 | </v>
      </c>
      <c r="AM436" t="str">
        <v xml:space="preserve">0 | </v>
      </c>
      <c r="AN436" t="str">
        <v xml:space="preserve">0 | </v>
      </c>
      <c r="AO436" t="str">
        <v xml:space="preserve">0 | </v>
      </c>
      <c r="AP436" t="str">
        <v xml:space="preserve">0 | </v>
      </c>
      <c r="AQ436" t="str">
        <v xml:space="preserve">0 | </v>
      </c>
      <c r="AR436" t="str">
        <v xml:space="preserve">0 | </v>
      </c>
      <c r="AS436" t="str">
        <v xml:space="preserve">0 | </v>
      </c>
      <c r="AT436" t="str">
        <v xml:space="preserve">0 | </v>
      </c>
      <c r="AU436" t="str">
        <v xml:space="preserve">0 | </v>
      </c>
      <c r="AV436" t="str">
        <v xml:space="preserve">0 | </v>
      </c>
      <c r="AW436" t="str">
        <v xml:space="preserve">0 | </v>
      </c>
      <c r="AX436" t="str">
        <v xml:space="preserve">0 | </v>
      </c>
      <c r="AY436" t="str">
        <v xml:space="preserve">0 | </v>
      </c>
      <c r="AZ436" t="str">
        <v xml:space="preserve">0 | </v>
      </c>
      <c r="BA436" t="str">
        <v xml:space="preserve">0 | </v>
      </c>
      <c r="BB436" t="str">
        <v xml:space="preserve">0 | </v>
      </c>
      <c r="BC436" t="str">
        <v xml:space="preserve">0 | </v>
      </c>
      <c r="BD436" t="str">
        <v xml:space="preserve">0 | </v>
      </c>
      <c r="BE436" t="str">
        <v xml:space="preserve">0 | </v>
      </c>
      <c r="BF436" t="str">
        <v xml:space="preserve">0 | </v>
      </c>
      <c r="BG436" t="str">
        <v xml:space="preserve">0 | </v>
      </c>
      <c r="BH436" t="str">
        <v xml:space="preserve">0 | </v>
      </c>
      <c r="BI436" t="str">
        <v xml:space="preserve">0 | </v>
      </c>
      <c r="BJ436" t="str">
        <v xml:space="preserve">0 | </v>
      </c>
      <c r="BK436" t="str">
        <v xml:space="preserve">0 | </v>
      </c>
      <c r="BL436" t="str">
        <v xml:space="preserve">0 | </v>
      </c>
      <c r="BM436" t="str">
        <v xml:space="preserve">0 | </v>
      </c>
      <c r="BN436" t="str">
        <v xml:space="preserve">0 | </v>
      </c>
      <c r="BO436" t="str">
        <v xml:space="preserve">0 | </v>
      </c>
      <c r="BP436" t="str">
        <v xml:space="preserve">0 | </v>
      </c>
      <c r="BQ436" t="str">
        <v xml:space="preserve">0 | </v>
      </c>
      <c r="BR436" t="str">
        <v xml:space="preserve">0 | </v>
      </c>
      <c r="BS436" t="str">
        <v xml:space="preserve">0 | </v>
      </c>
      <c r="BT436" t="str">
        <v xml:space="preserve">0 | </v>
      </c>
      <c r="BU436" t="str">
        <v xml:space="preserve">0 | </v>
      </c>
      <c r="BV436" t="str">
        <v xml:space="preserve">0 | </v>
      </c>
      <c r="BW436" t="str">
        <v xml:space="preserve">0 | </v>
      </c>
      <c r="BX436" t="str">
        <v xml:space="preserve">0 | </v>
      </c>
      <c r="BY436" t="str">
        <v xml:space="preserve">0 | </v>
      </c>
      <c r="BZ436" t="str">
        <v xml:space="preserve">0 | </v>
      </c>
      <c r="CA436" t="str">
        <v xml:space="preserve">0 | </v>
      </c>
      <c r="CB436" t="str">
        <v xml:space="preserve">0 | </v>
      </c>
      <c r="CC436" t="str">
        <v xml:space="preserve">0 | </v>
      </c>
      <c r="CD436" t="str">
        <v xml:space="preserve">0 | </v>
      </c>
      <c r="CE436" t="str">
        <v xml:space="preserve">0 | </v>
      </c>
      <c r="CF436" t="str">
        <v xml:space="preserve">0 | </v>
      </c>
      <c r="CG436" t="str">
        <v xml:space="preserve">0 | </v>
      </c>
      <c r="CH436" t="str">
        <v xml:space="preserve">0 | </v>
      </c>
      <c r="CI436" t="str">
        <v xml:space="preserve">0 | </v>
      </c>
      <c r="CJ436" t="str">
        <v xml:space="preserve">0 | </v>
      </c>
      <c r="CK436" t="str">
        <v xml:space="preserve">0 | </v>
      </c>
      <c r="CL436" t="str">
        <v xml:space="preserve">0 | </v>
      </c>
      <c r="CM436" t="str">
        <v xml:space="preserve">0 | </v>
      </c>
      <c r="CN436" t="str">
        <v xml:space="preserve">0 | </v>
      </c>
      <c r="CO436" t="str">
        <v xml:space="preserve">0 | </v>
      </c>
      <c r="CP436" t="str">
        <v xml:space="preserve">0 | </v>
      </c>
      <c r="CQ436" t="str">
        <v xml:space="preserve">0 | </v>
      </c>
      <c r="CR436" t="str">
        <v xml:space="preserve">0 | </v>
      </c>
      <c r="CS436" t="str">
        <v xml:space="preserve">0 | </v>
      </c>
      <c r="CT436" t="str">
        <v xml:space="preserve">0 | </v>
      </c>
      <c r="CU436" t="str">
        <v xml:space="preserve">0 | </v>
      </c>
      <c r="CV436" t="str">
        <v xml:space="preserve">0 | </v>
      </c>
      <c r="CW436" t="str">
        <v xml:space="preserve">0 | </v>
      </c>
      <c r="CX436" t="str">
        <v xml:space="preserve">0 | </v>
      </c>
      <c r="DQ436" cm="1">
        <f t="array" ref="DQ436:HM436">TRANSPOSE(_xlfn._xlws.SORT(_xlfn._xlws.FILTER(initialConditions[initial_conditions_level],initialConditions[experiment_ID]=A436)))</f>
        <v>0</v>
      </c>
      <c r="DR436">
        <v>0</v>
      </c>
      <c r="DS436">
        <v>0</v>
      </c>
      <c r="DT436">
        <v>0</v>
      </c>
      <c r="DU436">
        <v>0</v>
      </c>
      <c r="DV436">
        <v>0</v>
      </c>
      <c r="DW436">
        <v>0</v>
      </c>
      <c r="DX436">
        <v>0</v>
      </c>
      <c r="DY436">
        <v>0</v>
      </c>
      <c r="DZ436">
        <v>0</v>
      </c>
      <c r="EA436">
        <v>0</v>
      </c>
      <c r="EB436">
        <v>0</v>
      </c>
      <c r="EC436">
        <v>0</v>
      </c>
      <c r="ED436">
        <v>0</v>
      </c>
      <c r="EE436">
        <v>0</v>
      </c>
      <c r="EF436">
        <v>0</v>
      </c>
      <c r="EG436">
        <v>0</v>
      </c>
      <c r="EH436">
        <v>0</v>
      </c>
      <c r="EI436">
        <v>0</v>
      </c>
      <c r="EJ436">
        <v>0</v>
      </c>
      <c r="EK436">
        <v>0</v>
      </c>
      <c r="EL436">
        <v>0</v>
      </c>
      <c r="EM436">
        <v>0</v>
      </c>
      <c r="EN436">
        <v>0</v>
      </c>
      <c r="EO436">
        <v>0</v>
      </c>
      <c r="EP436">
        <v>0</v>
      </c>
      <c r="EQ436">
        <v>0</v>
      </c>
      <c r="ER436">
        <v>0</v>
      </c>
      <c r="ES436">
        <v>0</v>
      </c>
      <c r="ET436">
        <v>0</v>
      </c>
      <c r="EU436">
        <v>0</v>
      </c>
      <c r="EV436">
        <v>0</v>
      </c>
      <c r="EW436">
        <v>0</v>
      </c>
      <c r="EX436">
        <v>0</v>
      </c>
      <c r="EY436">
        <v>0</v>
      </c>
      <c r="EZ436">
        <v>0</v>
      </c>
      <c r="FA436">
        <v>0</v>
      </c>
      <c r="FB436">
        <v>0</v>
      </c>
      <c r="FC436">
        <v>0</v>
      </c>
      <c r="FD436">
        <v>0</v>
      </c>
      <c r="FE436">
        <v>0</v>
      </c>
      <c r="FF436">
        <v>0</v>
      </c>
      <c r="FG436">
        <v>0</v>
      </c>
      <c r="FH436">
        <v>0</v>
      </c>
      <c r="FI436">
        <v>0</v>
      </c>
      <c r="FJ436">
        <v>0</v>
      </c>
      <c r="FK436">
        <v>0</v>
      </c>
      <c r="FL436">
        <v>0</v>
      </c>
      <c r="FM436">
        <v>0</v>
      </c>
      <c r="FN436">
        <v>0</v>
      </c>
      <c r="FO436">
        <v>0</v>
      </c>
      <c r="FP436">
        <v>0</v>
      </c>
      <c r="FQ436">
        <v>0</v>
      </c>
      <c r="FR436">
        <v>0</v>
      </c>
      <c r="FS436">
        <v>0</v>
      </c>
      <c r="FT436">
        <v>0</v>
      </c>
      <c r="FU436">
        <v>0</v>
      </c>
      <c r="FV436">
        <v>0</v>
      </c>
      <c r="FW436">
        <v>0</v>
      </c>
      <c r="FX436">
        <v>0</v>
      </c>
      <c r="FY436">
        <v>0</v>
      </c>
      <c r="FZ436">
        <v>0</v>
      </c>
      <c r="GA436">
        <v>0</v>
      </c>
      <c r="GB436">
        <v>0</v>
      </c>
      <c r="GC436">
        <v>0</v>
      </c>
      <c r="GD436">
        <v>0</v>
      </c>
      <c r="GE436">
        <v>0</v>
      </c>
      <c r="GF436">
        <v>0</v>
      </c>
      <c r="GG436">
        <v>0</v>
      </c>
      <c r="GH436">
        <v>0</v>
      </c>
      <c r="GI436">
        <v>0</v>
      </c>
      <c r="GJ436">
        <v>0</v>
      </c>
      <c r="GK436">
        <v>0</v>
      </c>
      <c r="GL436">
        <v>0</v>
      </c>
      <c r="GM436">
        <v>0</v>
      </c>
      <c r="GN436">
        <v>0</v>
      </c>
      <c r="GO436">
        <v>0</v>
      </c>
      <c r="GP436">
        <v>0</v>
      </c>
      <c r="GQ436">
        <v>0</v>
      </c>
      <c r="GR436">
        <v>0</v>
      </c>
      <c r="GS436">
        <v>0</v>
      </c>
      <c r="GT436">
        <v>0</v>
      </c>
      <c r="GU436">
        <v>0</v>
      </c>
      <c r="GV436">
        <v>0</v>
      </c>
      <c r="GW436">
        <v>0</v>
      </c>
      <c r="GX436">
        <v>0</v>
      </c>
      <c r="GY436">
        <v>0</v>
      </c>
      <c r="GZ436">
        <v>0</v>
      </c>
      <c r="HA436">
        <v>0</v>
      </c>
      <c r="HB436">
        <v>0</v>
      </c>
      <c r="HC436">
        <v>0</v>
      </c>
      <c r="HD436">
        <v>0</v>
      </c>
      <c r="HE436">
        <v>0</v>
      </c>
      <c r="HF436">
        <v>0</v>
      </c>
      <c r="HG436">
        <v>0</v>
      </c>
      <c r="HH436">
        <v>0</v>
      </c>
      <c r="HI436">
        <v>0</v>
      </c>
      <c r="HJ436">
        <v>0</v>
      </c>
      <c r="HK436">
        <v>0</v>
      </c>
      <c r="HL436">
        <v>0</v>
      </c>
      <c r="HM436" t="str">
        <v/>
      </c>
    </row>
    <row r="437" spans="2:221" x14ac:dyDescent="0.35">
      <c r="B437" t="str" cm="1">
        <f t="array" ref="B437:CX437">TRANSPOSE(_xlfn._xlws.SORT(_xlfn._xlws.FILTER(initialConditions[initial_conditions_level]&amp;" | "&amp;initialConditions[initial_conditions_name],initialConditions[experiment_ID]=A437)))</f>
        <v xml:space="preserve"> | </v>
      </c>
      <c r="C437" t="str">
        <v xml:space="preserve">0 | </v>
      </c>
      <c r="D437" t="str">
        <v xml:space="preserve">0 | </v>
      </c>
      <c r="E437" t="str">
        <v xml:space="preserve">0 | </v>
      </c>
      <c r="F437" t="str">
        <v xml:space="preserve">0 | </v>
      </c>
      <c r="G437" t="str">
        <v xml:space="preserve">0 | </v>
      </c>
      <c r="H437" t="str">
        <v xml:space="preserve">0 | </v>
      </c>
      <c r="I437" t="str">
        <v xml:space="preserve">0 | </v>
      </c>
      <c r="J437" t="str">
        <v xml:space="preserve">0 | </v>
      </c>
      <c r="K437" t="str">
        <v xml:space="preserve">0 | </v>
      </c>
      <c r="L437" t="str">
        <v xml:space="preserve">0 | </v>
      </c>
      <c r="M437" t="str">
        <v xml:space="preserve">0 | </v>
      </c>
      <c r="N437" t="str">
        <v xml:space="preserve">0 | </v>
      </c>
      <c r="O437" t="str">
        <v xml:space="preserve">0 | </v>
      </c>
      <c r="P437" t="str">
        <v xml:space="preserve">0 | </v>
      </c>
      <c r="Q437" t="str">
        <v xml:space="preserve">0 | </v>
      </c>
      <c r="R437" t="str">
        <v xml:space="preserve">0 | </v>
      </c>
      <c r="S437" t="str">
        <v xml:space="preserve">0 | </v>
      </c>
      <c r="T437" t="str">
        <v xml:space="preserve">0 | </v>
      </c>
      <c r="U437" t="str">
        <v xml:space="preserve">0 | </v>
      </c>
      <c r="V437" t="str">
        <v xml:space="preserve">0 | </v>
      </c>
      <c r="W437" t="str">
        <v xml:space="preserve">0 | </v>
      </c>
      <c r="X437" t="str">
        <v xml:space="preserve">0 | </v>
      </c>
      <c r="Y437" t="str">
        <v xml:space="preserve">0 | </v>
      </c>
      <c r="Z437" t="str">
        <v xml:space="preserve">0 | </v>
      </c>
      <c r="AA437" t="str">
        <v xml:space="preserve">0 | </v>
      </c>
      <c r="AB437" t="str">
        <v xml:space="preserve">0 | </v>
      </c>
      <c r="AC437" t="str">
        <v xml:space="preserve">0 | </v>
      </c>
      <c r="AD437" t="str">
        <v xml:space="preserve">0 | </v>
      </c>
      <c r="AE437" t="str">
        <v xml:space="preserve">0 | </v>
      </c>
      <c r="AF437" t="str">
        <v xml:space="preserve">0 | </v>
      </c>
      <c r="AG437" t="str">
        <v xml:space="preserve">0 | </v>
      </c>
      <c r="AH437" t="str">
        <v xml:space="preserve">0 | </v>
      </c>
      <c r="AI437" t="str">
        <v xml:space="preserve">0 | </v>
      </c>
      <c r="AJ437" t="str">
        <v xml:space="preserve">0 | </v>
      </c>
      <c r="AK437" t="str">
        <v xml:space="preserve">0 | </v>
      </c>
      <c r="AL437" t="str">
        <v xml:space="preserve">0 | </v>
      </c>
      <c r="AM437" t="str">
        <v xml:space="preserve">0 | </v>
      </c>
      <c r="AN437" t="str">
        <v xml:space="preserve">0 | </v>
      </c>
      <c r="AO437" t="str">
        <v xml:space="preserve">0 | </v>
      </c>
      <c r="AP437" t="str">
        <v xml:space="preserve">0 | </v>
      </c>
      <c r="AQ437" t="str">
        <v xml:space="preserve">0 | </v>
      </c>
      <c r="AR437" t="str">
        <v xml:space="preserve">0 | </v>
      </c>
      <c r="AS437" t="str">
        <v xml:space="preserve">0 | </v>
      </c>
      <c r="AT437" t="str">
        <v xml:space="preserve">0 | </v>
      </c>
      <c r="AU437" t="str">
        <v xml:space="preserve">0 | </v>
      </c>
      <c r="AV437" t="str">
        <v xml:space="preserve">0 | </v>
      </c>
      <c r="AW437" t="str">
        <v xml:space="preserve">0 | </v>
      </c>
      <c r="AX437" t="str">
        <v xml:space="preserve">0 | </v>
      </c>
      <c r="AY437" t="str">
        <v xml:space="preserve">0 | </v>
      </c>
      <c r="AZ437" t="str">
        <v xml:space="preserve">0 | </v>
      </c>
      <c r="BA437" t="str">
        <v xml:space="preserve">0 | </v>
      </c>
      <c r="BB437" t="str">
        <v xml:space="preserve">0 | </v>
      </c>
      <c r="BC437" t="str">
        <v xml:space="preserve">0 | </v>
      </c>
      <c r="BD437" t="str">
        <v xml:space="preserve">0 | </v>
      </c>
      <c r="BE437" t="str">
        <v xml:space="preserve">0 | </v>
      </c>
      <c r="BF437" t="str">
        <v xml:space="preserve">0 | </v>
      </c>
      <c r="BG437" t="str">
        <v xml:space="preserve">0 | </v>
      </c>
      <c r="BH437" t="str">
        <v xml:space="preserve">0 | </v>
      </c>
      <c r="BI437" t="str">
        <v xml:space="preserve">0 | </v>
      </c>
      <c r="BJ437" t="str">
        <v xml:space="preserve">0 | </v>
      </c>
      <c r="BK437" t="str">
        <v xml:space="preserve">0 | </v>
      </c>
      <c r="BL437" t="str">
        <v xml:space="preserve">0 | </v>
      </c>
      <c r="BM437" t="str">
        <v xml:space="preserve">0 | </v>
      </c>
      <c r="BN437" t="str">
        <v xml:space="preserve">0 | </v>
      </c>
      <c r="BO437" t="str">
        <v xml:space="preserve">0 | </v>
      </c>
      <c r="BP437" t="str">
        <v xml:space="preserve">0 | </v>
      </c>
      <c r="BQ437" t="str">
        <v xml:space="preserve">0 | </v>
      </c>
      <c r="BR437" t="str">
        <v xml:space="preserve">0 | </v>
      </c>
      <c r="BS437" t="str">
        <v xml:space="preserve">0 | </v>
      </c>
      <c r="BT437" t="str">
        <v xml:space="preserve">0 | </v>
      </c>
      <c r="BU437" t="str">
        <v xml:space="preserve">0 | </v>
      </c>
      <c r="BV437" t="str">
        <v xml:space="preserve">0 | </v>
      </c>
      <c r="BW437" t="str">
        <v xml:space="preserve">0 | </v>
      </c>
      <c r="BX437" t="str">
        <v xml:space="preserve">0 | </v>
      </c>
      <c r="BY437" t="str">
        <v xml:space="preserve">0 | </v>
      </c>
      <c r="BZ437" t="str">
        <v xml:space="preserve">0 | </v>
      </c>
      <c r="CA437" t="str">
        <v xml:space="preserve">0 | </v>
      </c>
      <c r="CB437" t="str">
        <v xml:space="preserve">0 | </v>
      </c>
      <c r="CC437" t="str">
        <v xml:space="preserve">0 | </v>
      </c>
      <c r="CD437" t="str">
        <v xml:space="preserve">0 | </v>
      </c>
      <c r="CE437" t="str">
        <v xml:space="preserve">0 | </v>
      </c>
      <c r="CF437" t="str">
        <v xml:space="preserve">0 | </v>
      </c>
      <c r="CG437" t="str">
        <v xml:space="preserve">0 | </v>
      </c>
      <c r="CH437" t="str">
        <v xml:space="preserve">0 | </v>
      </c>
      <c r="CI437" t="str">
        <v xml:space="preserve">0 | </v>
      </c>
      <c r="CJ437" t="str">
        <v xml:space="preserve">0 | </v>
      </c>
      <c r="CK437" t="str">
        <v xml:space="preserve">0 | </v>
      </c>
      <c r="CL437" t="str">
        <v xml:space="preserve">0 | </v>
      </c>
      <c r="CM437" t="str">
        <v xml:space="preserve">0 | </v>
      </c>
      <c r="CN437" t="str">
        <v xml:space="preserve">0 | </v>
      </c>
      <c r="CO437" t="str">
        <v xml:space="preserve">0 | </v>
      </c>
      <c r="CP437" t="str">
        <v xml:space="preserve">0 | </v>
      </c>
      <c r="CQ437" t="str">
        <v xml:space="preserve">0 | </v>
      </c>
      <c r="CR437" t="str">
        <v xml:space="preserve">0 | </v>
      </c>
      <c r="CS437" t="str">
        <v xml:space="preserve">0 | </v>
      </c>
      <c r="CT437" t="str">
        <v xml:space="preserve">0 | </v>
      </c>
      <c r="CU437" t="str">
        <v xml:space="preserve">0 | </v>
      </c>
      <c r="CV437" t="str">
        <v xml:space="preserve">0 | </v>
      </c>
      <c r="CW437" t="str">
        <v xml:space="preserve">0 | </v>
      </c>
      <c r="CX437" t="str">
        <v xml:space="preserve">0 | </v>
      </c>
      <c r="DQ437" cm="1">
        <f t="array" ref="DQ437:HM437">TRANSPOSE(_xlfn._xlws.SORT(_xlfn._xlws.FILTER(initialConditions[initial_conditions_level],initialConditions[experiment_ID]=A437)))</f>
        <v>0</v>
      </c>
      <c r="DR437">
        <v>0</v>
      </c>
      <c r="DS437">
        <v>0</v>
      </c>
      <c r="DT437">
        <v>0</v>
      </c>
      <c r="DU437">
        <v>0</v>
      </c>
      <c r="DV437">
        <v>0</v>
      </c>
      <c r="DW437">
        <v>0</v>
      </c>
      <c r="DX437">
        <v>0</v>
      </c>
      <c r="DY437">
        <v>0</v>
      </c>
      <c r="DZ437">
        <v>0</v>
      </c>
      <c r="EA437">
        <v>0</v>
      </c>
      <c r="EB437">
        <v>0</v>
      </c>
      <c r="EC437">
        <v>0</v>
      </c>
      <c r="ED437">
        <v>0</v>
      </c>
      <c r="EE437">
        <v>0</v>
      </c>
      <c r="EF437">
        <v>0</v>
      </c>
      <c r="EG437">
        <v>0</v>
      </c>
      <c r="EH437">
        <v>0</v>
      </c>
      <c r="EI437">
        <v>0</v>
      </c>
      <c r="EJ437">
        <v>0</v>
      </c>
      <c r="EK437">
        <v>0</v>
      </c>
      <c r="EL437">
        <v>0</v>
      </c>
      <c r="EM437">
        <v>0</v>
      </c>
      <c r="EN437">
        <v>0</v>
      </c>
      <c r="EO437">
        <v>0</v>
      </c>
      <c r="EP437">
        <v>0</v>
      </c>
      <c r="EQ437">
        <v>0</v>
      </c>
      <c r="ER437">
        <v>0</v>
      </c>
      <c r="ES437">
        <v>0</v>
      </c>
      <c r="ET437">
        <v>0</v>
      </c>
      <c r="EU437">
        <v>0</v>
      </c>
      <c r="EV437">
        <v>0</v>
      </c>
      <c r="EW437">
        <v>0</v>
      </c>
      <c r="EX437">
        <v>0</v>
      </c>
      <c r="EY437">
        <v>0</v>
      </c>
      <c r="EZ437">
        <v>0</v>
      </c>
      <c r="FA437">
        <v>0</v>
      </c>
      <c r="FB437">
        <v>0</v>
      </c>
      <c r="FC437">
        <v>0</v>
      </c>
      <c r="FD437">
        <v>0</v>
      </c>
      <c r="FE437">
        <v>0</v>
      </c>
      <c r="FF437">
        <v>0</v>
      </c>
      <c r="FG437">
        <v>0</v>
      </c>
      <c r="FH437">
        <v>0</v>
      </c>
      <c r="FI437">
        <v>0</v>
      </c>
      <c r="FJ437">
        <v>0</v>
      </c>
      <c r="FK437">
        <v>0</v>
      </c>
      <c r="FL437">
        <v>0</v>
      </c>
      <c r="FM437">
        <v>0</v>
      </c>
      <c r="FN437">
        <v>0</v>
      </c>
      <c r="FO437">
        <v>0</v>
      </c>
      <c r="FP437">
        <v>0</v>
      </c>
      <c r="FQ437">
        <v>0</v>
      </c>
      <c r="FR437">
        <v>0</v>
      </c>
      <c r="FS437">
        <v>0</v>
      </c>
      <c r="FT437">
        <v>0</v>
      </c>
      <c r="FU437">
        <v>0</v>
      </c>
      <c r="FV437">
        <v>0</v>
      </c>
      <c r="FW437">
        <v>0</v>
      </c>
      <c r="FX437">
        <v>0</v>
      </c>
      <c r="FY437">
        <v>0</v>
      </c>
      <c r="FZ437">
        <v>0</v>
      </c>
      <c r="GA437">
        <v>0</v>
      </c>
      <c r="GB437">
        <v>0</v>
      </c>
      <c r="GC437">
        <v>0</v>
      </c>
      <c r="GD437">
        <v>0</v>
      </c>
      <c r="GE437">
        <v>0</v>
      </c>
      <c r="GF437">
        <v>0</v>
      </c>
      <c r="GG437">
        <v>0</v>
      </c>
      <c r="GH437">
        <v>0</v>
      </c>
      <c r="GI437">
        <v>0</v>
      </c>
      <c r="GJ437">
        <v>0</v>
      </c>
      <c r="GK437">
        <v>0</v>
      </c>
      <c r="GL437">
        <v>0</v>
      </c>
      <c r="GM437">
        <v>0</v>
      </c>
      <c r="GN437">
        <v>0</v>
      </c>
      <c r="GO437">
        <v>0</v>
      </c>
      <c r="GP437">
        <v>0</v>
      </c>
      <c r="GQ437">
        <v>0</v>
      </c>
      <c r="GR437">
        <v>0</v>
      </c>
      <c r="GS437">
        <v>0</v>
      </c>
      <c r="GT437">
        <v>0</v>
      </c>
      <c r="GU437">
        <v>0</v>
      </c>
      <c r="GV437">
        <v>0</v>
      </c>
      <c r="GW437">
        <v>0</v>
      </c>
      <c r="GX437">
        <v>0</v>
      </c>
      <c r="GY437">
        <v>0</v>
      </c>
      <c r="GZ437">
        <v>0</v>
      </c>
      <c r="HA437">
        <v>0</v>
      </c>
      <c r="HB437">
        <v>0</v>
      </c>
      <c r="HC437">
        <v>0</v>
      </c>
      <c r="HD437">
        <v>0</v>
      </c>
      <c r="HE437">
        <v>0</v>
      </c>
      <c r="HF437">
        <v>0</v>
      </c>
      <c r="HG437">
        <v>0</v>
      </c>
      <c r="HH437">
        <v>0</v>
      </c>
      <c r="HI437">
        <v>0</v>
      </c>
      <c r="HJ437">
        <v>0</v>
      </c>
      <c r="HK437">
        <v>0</v>
      </c>
      <c r="HL437">
        <v>0</v>
      </c>
      <c r="HM437" t="str">
        <v/>
      </c>
    </row>
    <row r="438" spans="2:221" x14ac:dyDescent="0.35">
      <c r="B438" t="str" cm="1">
        <f t="array" ref="B438:CX438">TRANSPOSE(_xlfn._xlws.SORT(_xlfn._xlws.FILTER(initialConditions[initial_conditions_level]&amp;" | "&amp;initialConditions[initial_conditions_name],initialConditions[experiment_ID]=A438)))</f>
        <v xml:space="preserve"> | </v>
      </c>
      <c r="C438" t="str">
        <v xml:space="preserve">0 | </v>
      </c>
      <c r="D438" t="str">
        <v xml:space="preserve">0 | </v>
      </c>
      <c r="E438" t="str">
        <v xml:space="preserve">0 | </v>
      </c>
      <c r="F438" t="str">
        <v xml:space="preserve">0 | </v>
      </c>
      <c r="G438" t="str">
        <v xml:space="preserve">0 | </v>
      </c>
      <c r="H438" t="str">
        <v xml:space="preserve">0 | </v>
      </c>
      <c r="I438" t="str">
        <v xml:space="preserve">0 | </v>
      </c>
      <c r="J438" t="str">
        <v xml:space="preserve">0 | </v>
      </c>
      <c r="K438" t="str">
        <v xml:space="preserve">0 | </v>
      </c>
      <c r="L438" t="str">
        <v xml:space="preserve">0 | </v>
      </c>
      <c r="M438" t="str">
        <v xml:space="preserve">0 | </v>
      </c>
      <c r="N438" t="str">
        <v xml:space="preserve">0 | </v>
      </c>
      <c r="O438" t="str">
        <v xml:space="preserve">0 | </v>
      </c>
      <c r="P438" t="str">
        <v xml:space="preserve">0 | </v>
      </c>
      <c r="Q438" t="str">
        <v xml:space="preserve">0 | </v>
      </c>
      <c r="R438" t="str">
        <v xml:space="preserve">0 | </v>
      </c>
      <c r="S438" t="str">
        <v xml:space="preserve">0 | </v>
      </c>
      <c r="T438" t="str">
        <v xml:space="preserve">0 | </v>
      </c>
      <c r="U438" t="str">
        <v xml:space="preserve">0 | </v>
      </c>
      <c r="V438" t="str">
        <v xml:space="preserve">0 | </v>
      </c>
      <c r="W438" t="str">
        <v xml:space="preserve">0 | </v>
      </c>
      <c r="X438" t="str">
        <v xml:space="preserve">0 | </v>
      </c>
      <c r="Y438" t="str">
        <v xml:space="preserve">0 | </v>
      </c>
      <c r="Z438" t="str">
        <v xml:space="preserve">0 | </v>
      </c>
      <c r="AA438" t="str">
        <v xml:space="preserve">0 | </v>
      </c>
      <c r="AB438" t="str">
        <v xml:space="preserve">0 | </v>
      </c>
      <c r="AC438" t="str">
        <v xml:space="preserve">0 | </v>
      </c>
      <c r="AD438" t="str">
        <v xml:space="preserve">0 | </v>
      </c>
      <c r="AE438" t="str">
        <v xml:space="preserve">0 | </v>
      </c>
      <c r="AF438" t="str">
        <v xml:space="preserve">0 | </v>
      </c>
      <c r="AG438" t="str">
        <v xml:space="preserve">0 | </v>
      </c>
      <c r="AH438" t="str">
        <v xml:space="preserve">0 | </v>
      </c>
      <c r="AI438" t="str">
        <v xml:space="preserve">0 | </v>
      </c>
      <c r="AJ438" t="str">
        <v xml:space="preserve">0 | </v>
      </c>
      <c r="AK438" t="str">
        <v xml:space="preserve">0 | </v>
      </c>
      <c r="AL438" t="str">
        <v xml:space="preserve">0 | </v>
      </c>
      <c r="AM438" t="str">
        <v xml:space="preserve">0 | </v>
      </c>
      <c r="AN438" t="str">
        <v xml:space="preserve">0 | </v>
      </c>
      <c r="AO438" t="str">
        <v xml:space="preserve">0 | </v>
      </c>
      <c r="AP438" t="str">
        <v xml:space="preserve">0 | </v>
      </c>
      <c r="AQ438" t="str">
        <v xml:space="preserve">0 | </v>
      </c>
      <c r="AR438" t="str">
        <v xml:space="preserve">0 | </v>
      </c>
      <c r="AS438" t="str">
        <v xml:space="preserve">0 | </v>
      </c>
      <c r="AT438" t="str">
        <v xml:space="preserve">0 | </v>
      </c>
      <c r="AU438" t="str">
        <v xml:space="preserve">0 | </v>
      </c>
      <c r="AV438" t="str">
        <v xml:space="preserve">0 | </v>
      </c>
      <c r="AW438" t="str">
        <v xml:space="preserve">0 | </v>
      </c>
      <c r="AX438" t="str">
        <v xml:space="preserve">0 | </v>
      </c>
      <c r="AY438" t="str">
        <v xml:space="preserve">0 | </v>
      </c>
      <c r="AZ438" t="str">
        <v xml:space="preserve">0 | </v>
      </c>
      <c r="BA438" t="str">
        <v xml:space="preserve">0 | </v>
      </c>
      <c r="BB438" t="str">
        <v xml:space="preserve">0 | </v>
      </c>
      <c r="BC438" t="str">
        <v xml:space="preserve">0 | </v>
      </c>
      <c r="BD438" t="str">
        <v xml:space="preserve">0 | </v>
      </c>
      <c r="BE438" t="str">
        <v xml:space="preserve">0 | </v>
      </c>
      <c r="BF438" t="str">
        <v xml:space="preserve">0 | </v>
      </c>
      <c r="BG438" t="str">
        <v xml:space="preserve">0 | </v>
      </c>
      <c r="BH438" t="str">
        <v xml:space="preserve">0 | </v>
      </c>
      <c r="BI438" t="str">
        <v xml:space="preserve">0 | </v>
      </c>
      <c r="BJ438" t="str">
        <v xml:space="preserve">0 | </v>
      </c>
      <c r="BK438" t="str">
        <v xml:space="preserve">0 | </v>
      </c>
      <c r="BL438" t="str">
        <v xml:space="preserve">0 | </v>
      </c>
      <c r="BM438" t="str">
        <v xml:space="preserve">0 | </v>
      </c>
      <c r="BN438" t="str">
        <v xml:space="preserve">0 | </v>
      </c>
      <c r="BO438" t="str">
        <v xml:space="preserve">0 | </v>
      </c>
      <c r="BP438" t="str">
        <v xml:space="preserve">0 | </v>
      </c>
      <c r="BQ438" t="str">
        <v xml:space="preserve">0 | </v>
      </c>
      <c r="BR438" t="str">
        <v xml:space="preserve">0 | </v>
      </c>
      <c r="BS438" t="str">
        <v xml:space="preserve">0 | </v>
      </c>
      <c r="BT438" t="str">
        <v xml:space="preserve">0 | </v>
      </c>
      <c r="BU438" t="str">
        <v xml:space="preserve">0 | </v>
      </c>
      <c r="BV438" t="str">
        <v xml:space="preserve">0 | </v>
      </c>
      <c r="BW438" t="str">
        <v xml:space="preserve">0 | </v>
      </c>
      <c r="BX438" t="str">
        <v xml:space="preserve">0 | </v>
      </c>
      <c r="BY438" t="str">
        <v xml:space="preserve">0 | </v>
      </c>
      <c r="BZ438" t="str">
        <v xml:space="preserve">0 | </v>
      </c>
      <c r="CA438" t="str">
        <v xml:space="preserve">0 | </v>
      </c>
      <c r="CB438" t="str">
        <v xml:space="preserve">0 | </v>
      </c>
      <c r="CC438" t="str">
        <v xml:space="preserve">0 | </v>
      </c>
      <c r="CD438" t="str">
        <v xml:space="preserve">0 | </v>
      </c>
      <c r="CE438" t="str">
        <v xml:space="preserve">0 | </v>
      </c>
      <c r="CF438" t="str">
        <v xml:space="preserve">0 | </v>
      </c>
      <c r="CG438" t="str">
        <v xml:space="preserve">0 | </v>
      </c>
      <c r="CH438" t="str">
        <v xml:space="preserve">0 | </v>
      </c>
      <c r="CI438" t="str">
        <v xml:space="preserve">0 | </v>
      </c>
      <c r="CJ438" t="str">
        <v xml:space="preserve">0 | </v>
      </c>
      <c r="CK438" t="str">
        <v xml:space="preserve">0 | </v>
      </c>
      <c r="CL438" t="str">
        <v xml:space="preserve">0 | </v>
      </c>
      <c r="CM438" t="str">
        <v xml:space="preserve">0 | </v>
      </c>
      <c r="CN438" t="str">
        <v xml:space="preserve">0 | </v>
      </c>
      <c r="CO438" t="str">
        <v xml:space="preserve">0 | </v>
      </c>
      <c r="CP438" t="str">
        <v xml:space="preserve">0 | </v>
      </c>
      <c r="CQ438" t="str">
        <v xml:space="preserve">0 | </v>
      </c>
      <c r="CR438" t="str">
        <v xml:space="preserve">0 | </v>
      </c>
      <c r="CS438" t="str">
        <v xml:space="preserve">0 | </v>
      </c>
      <c r="CT438" t="str">
        <v xml:space="preserve">0 | </v>
      </c>
      <c r="CU438" t="str">
        <v xml:space="preserve">0 | </v>
      </c>
      <c r="CV438" t="str">
        <v xml:space="preserve">0 | </v>
      </c>
      <c r="CW438" t="str">
        <v xml:space="preserve">0 | </v>
      </c>
      <c r="CX438" t="str">
        <v xml:space="preserve">0 | </v>
      </c>
      <c r="DQ438" cm="1">
        <f t="array" ref="DQ438:HM438">TRANSPOSE(_xlfn._xlws.SORT(_xlfn._xlws.FILTER(initialConditions[initial_conditions_level],initialConditions[experiment_ID]=A438)))</f>
        <v>0</v>
      </c>
      <c r="DR438">
        <v>0</v>
      </c>
      <c r="DS438">
        <v>0</v>
      </c>
      <c r="DT438">
        <v>0</v>
      </c>
      <c r="DU438">
        <v>0</v>
      </c>
      <c r="DV438">
        <v>0</v>
      </c>
      <c r="DW438">
        <v>0</v>
      </c>
      <c r="DX438">
        <v>0</v>
      </c>
      <c r="DY438">
        <v>0</v>
      </c>
      <c r="DZ438">
        <v>0</v>
      </c>
      <c r="EA438">
        <v>0</v>
      </c>
      <c r="EB438">
        <v>0</v>
      </c>
      <c r="EC438">
        <v>0</v>
      </c>
      <c r="ED438">
        <v>0</v>
      </c>
      <c r="EE438">
        <v>0</v>
      </c>
      <c r="EF438">
        <v>0</v>
      </c>
      <c r="EG438">
        <v>0</v>
      </c>
      <c r="EH438">
        <v>0</v>
      </c>
      <c r="EI438">
        <v>0</v>
      </c>
      <c r="EJ438">
        <v>0</v>
      </c>
      <c r="EK438">
        <v>0</v>
      </c>
      <c r="EL438">
        <v>0</v>
      </c>
      <c r="EM438">
        <v>0</v>
      </c>
      <c r="EN438">
        <v>0</v>
      </c>
      <c r="EO438">
        <v>0</v>
      </c>
      <c r="EP438">
        <v>0</v>
      </c>
      <c r="EQ438">
        <v>0</v>
      </c>
      <c r="ER438">
        <v>0</v>
      </c>
      <c r="ES438">
        <v>0</v>
      </c>
      <c r="ET438">
        <v>0</v>
      </c>
      <c r="EU438">
        <v>0</v>
      </c>
      <c r="EV438">
        <v>0</v>
      </c>
      <c r="EW438">
        <v>0</v>
      </c>
      <c r="EX438">
        <v>0</v>
      </c>
      <c r="EY438">
        <v>0</v>
      </c>
      <c r="EZ438">
        <v>0</v>
      </c>
      <c r="FA438">
        <v>0</v>
      </c>
      <c r="FB438">
        <v>0</v>
      </c>
      <c r="FC438">
        <v>0</v>
      </c>
      <c r="FD438">
        <v>0</v>
      </c>
      <c r="FE438">
        <v>0</v>
      </c>
      <c r="FF438">
        <v>0</v>
      </c>
      <c r="FG438">
        <v>0</v>
      </c>
      <c r="FH438">
        <v>0</v>
      </c>
      <c r="FI438">
        <v>0</v>
      </c>
      <c r="FJ438">
        <v>0</v>
      </c>
      <c r="FK438">
        <v>0</v>
      </c>
      <c r="FL438">
        <v>0</v>
      </c>
      <c r="FM438">
        <v>0</v>
      </c>
      <c r="FN438">
        <v>0</v>
      </c>
      <c r="FO438">
        <v>0</v>
      </c>
      <c r="FP438">
        <v>0</v>
      </c>
      <c r="FQ438">
        <v>0</v>
      </c>
      <c r="FR438">
        <v>0</v>
      </c>
      <c r="FS438">
        <v>0</v>
      </c>
      <c r="FT438">
        <v>0</v>
      </c>
      <c r="FU438">
        <v>0</v>
      </c>
      <c r="FV438">
        <v>0</v>
      </c>
      <c r="FW438">
        <v>0</v>
      </c>
      <c r="FX438">
        <v>0</v>
      </c>
      <c r="FY438">
        <v>0</v>
      </c>
      <c r="FZ438">
        <v>0</v>
      </c>
      <c r="GA438">
        <v>0</v>
      </c>
      <c r="GB438">
        <v>0</v>
      </c>
      <c r="GC438">
        <v>0</v>
      </c>
      <c r="GD438">
        <v>0</v>
      </c>
      <c r="GE438">
        <v>0</v>
      </c>
      <c r="GF438">
        <v>0</v>
      </c>
      <c r="GG438">
        <v>0</v>
      </c>
      <c r="GH438">
        <v>0</v>
      </c>
      <c r="GI438">
        <v>0</v>
      </c>
      <c r="GJ438">
        <v>0</v>
      </c>
      <c r="GK438">
        <v>0</v>
      </c>
      <c r="GL438">
        <v>0</v>
      </c>
      <c r="GM438">
        <v>0</v>
      </c>
      <c r="GN438">
        <v>0</v>
      </c>
      <c r="GO438">
        <v>0</v>
      </c>
      <c r="GP438">
        <v>0</v>
      </c>
      <c r="GQ438">
        <v>0</v>
      </c>
      <c r="GR438">
        <v>0</v>
      </c>
      <c r="GS438">
        <v>0</v>
      </c>
      <c r="GT438">
        <v>0</v>
      </c>
      <c r="GU438">
        <v>0</v>
      </c>
      <c r="GV438">
        <v>0</v>
      </c>
      <c r="GW438">
        <v>0</v>
      </c>
      <c r="GX438">
        <v>0</v>
      </c>
      <c r="GY438">
        <v>0</v>
      </c>
      <c r="GZ438">
        <v>0</v>
      </c>
      <c r="HA438">
        <v>0</v>
      </c>
      <c r="HB438">
        <v>0</v>
      </c>
      <c r="HC438">
        <v>0</v>
      </c>
      <c r="HD438">
        <v>0</v>
      </c>
      <c r="HE438">
        <v>0</v>
      </c>
      <c r="HF438">
        <v>0</v>
      </c>
      <c r="HG438">
        <v>0</v>
      </c>
      <c r="HH438">
        <v>0</v>
      </c>
      <c r="HI438">
        <v>0</v>
      </c>
      <c r="HJ438">
        <v>0</v>
      </c>
      <c r="HK438">
        <v>0</v>
      </c>
      <c r="HL438">
        <v>0</v>
      </c>
      <c r="HM438" t="str">
        <v/>
      </c>
    </row>
    <row r="439" spans="2:221" x14ac:dyDescent="0.35">
      <c r="B439" t="str" cm="1">
        <f t="array" ref="B439:CX439">TRANSPOSE(_xlfn._xlws.SORT(_xlfn._xlws.FILTER(initialConditions[initial_conditions_level]&amp;" | "&amp;initialConditions[initial_conditions_name],initialConditions[experiment_ID]=A439)))</f>
        <v xml:space="preserve"> | </v>
      </c>
      <c r="C439" t="str">
        <v xml:space="preserve">0 | </v>
      </c>
      <c r="D439" t="str">
        <v xml:space="preserve">0 | </v>
      </c>
      <c r="E439" t="str">
        <v xml:space="preserve">0 | </v>
      </c>
      <c r="F439" t="str">
        <v xml:space="preserve">0 | </v>
      </c>
      <c r="G439" t="str">
        <v xml:space="preserve">0 | </v>
      </c>
      <c r="H439" t="str">
        <v xml:space="preserve">0 | </v>
      </c>
      <c r="I439" t="str">
        <v xml:space="preserve">0 | </v>
      </c>
      <c r="J439" t="str">
        <v xml:space="preserve">0 | </v>
      </c>
      <c r="K439" t="str">
        <v xml:space="preserve">0 | </v>
      </c>
      <c r="L439" t="str">
        <v xml:space="preserve">0 | </v>
      </c>
      <c r="M439" t="str">
        <v xml:space="preserve">0 | </v>
      </c>
      <c r="N439" t="str">
        <v xml:space="preserve">0 | </v>
      </c>
      <c r="O439" t="str">
        <v xml:space="preserve">0 | </v>
      </c>
      <c r="P439" t="str">
        <v xml:space="preserve">0 | </v>
      </c>
      <c r="Q439" t="str">
        <v xml:space="preserve">0 | </v>
      </c>
      <c r="R439" t="str">
        <v xml:space="preserve">0 | </v>
      </c>
      <c r="S439" t="str">
        <v xml:space="preserve">0 | </v>
      </c>
      <c r="T439" t="str">
        <v xml:space="preserve">0 | </v>
      </c>
      <c r="U439" t="str">
        <v xml:space="preserve">0 | </v>
      </c>
      <c r="V439" t="str">
        <v xml:space="preserve">0 | </v>
      </c>
      <c r="W439" t="str">
        <v xml:space="preserve">0 | </v>
      </c>
      <c r="X439" t="str">
        <v xml:space="preserve">0 | </v>
      </c>
      <c r="Y439" t="str">
        <v xml:space="preserve">0 | </v>
      </c>
      <c r="Z439" t="str">
        <v xml:space="preserve">0 | </v>
      </c>
      <c r="AA439" t="str">
        <v xml:space="preserve">0 | </v>
      </c>
      <c r="AB439" t="str">
        <v xml:space="preserve">0 | </v>
      </c>
      <c r="AC439" t="str">
        <v xml:space="preserve">0 | </v>
      </c>
      <c r="AD439" t="str">
        <v xml:space="preserve">0 | </v>
      </c>
      <c r="AE439" t="str">
        <v xml:space="preserve">0 | </v>
      </c>
      <c r="AF439" t="str">
        <v xml:space="preserve">0 | </v>
      </c>
      <c r="AG439" t="str">
        <v xml:space="preserve">0 | </v>
      </c>
      <c r="AH439" t="str">
        <v xml:space="preserve">0 | </v>
      </c>
      <c r="AI439" t="str">
        <v xml:space="preserve">0 | </v>
      </c>
      <c r="AJ439" t="str">
        <v xml:space="preserve">0 | </v>
      </c>
      <c r="AK439" t="str">
        <v xml:space="preserve">0 | </v>
      </c>
      <c r="AL439" t="str">
        <v xml:space="preserve">0 | </v>
      </c>
      <c r="AM439" t="str">
        <v xml:space="preserve">0 | </v>
      </c>
      <c r="AN439" t="str">
        <v xml:space="preserve">0 | </v>
      </c>
      <c r="AO439" t="str">
        <v xml:space="preserve">0 | </v>
      </c>
      <c r="AP439" t="str">
        <v xml:space="preserve">0 | </v>
      </c>
      <c r="AQ439" t="str">
        <v xml:space="preserve">0 | </v>
      </c>
      <c r="AR439" t="str">
        <v xml:space="preserve">0 | </v>
      </c>
      <c r="AS439" t="str">
        <v xml:space="preserve">0 | </v>
      </c>
      <c r="AT439" t="str">
        <v xml:space="preserve">0 | </v>
      </c>
      <c r="AU439" t="str">
        <v xml:space="preserve">0 | </v>
      </c>
      <c r="AV439" t="str">
        <v xml:space="preserve">0 | </v>
      </c>
      <c r="AW439" t="str">
        <v xml:space="preserve">0 | </v>
      </c>
      <c r="AX439" t="str">
        <v xml:space="preserve">0 | </v>
      </c>
      <c r="AY439" t="str">
        <v xml:space="preserve">0 | </v>
      </c>
      <c r="AZ439" t="str">
        <v xml:space="preserve">0 | </v>
      </c>
      <c r="BA439" t="str">
        <v xml:space="preserve">0 | </v>
      </c>
      <c r="BB439" t="str">
        <v xml:space="preserve">0 | </v>
      </c>
      <c r="BC439" t="str">
        <v xml:space="preserve">0 | </v>
      </c>
      <c r="BD439" t="str">
        <v xml:space="preserve">0 | </v>
      </c>
      <c r="BE439" t="str">
        <v xml:space="preserve">0 | </v>
      </c>
      <c r="BF439" t="str">
        <v xml:space="preserve">0 | </v>
      </c>
      <c r="BG439" t="str">
        <v xml:space="preserve">0 | </v>
      </c>
      <c r="BH439" t="str">
        <v xml:space="preserve">0 | </v>
      </c>
      <c r="BI439" t="str">
        <v xml:space="preserve">0 | </v>
      </c>
      <c r="BJ439" t="str">
        <v xml:space="preserve">0 | </v>
      </c>
      <c r="BK439" t="str">
        <v xml:space="preserve">0 | </v>
      </c>
      <c r="BL439" t="str">
        <v xml:space="preserve">0 | </v>
      </c>
      <c r="BM439" t="str">
        <v xml:space="preserve">0 | </v>
      </c>
      <c r="BN439" t="str">
        <v xml:space="preserve">0 | </v>
      </c>
      <c r="BO439" t="str">
        <v xml:space="preserve">0 | </v>
      </c>
      <c r="BP439" t="str">
        <v xml:space="preserve">0 | </v>
      </c>
      <c r="BQ439" t="str">
        <v xml:space="preserve">0 | </v>
      </c>
      <c r="BR439" t="str">
        <v xml:space="preserve">0 | </v>
      </c>
      <c r="BS439" t="str">
        <v xml:space="preserve">0 | </v>
      </c>
      <c r="BT439" t="str">
        <v xml:space="preserve">0 | </v>
      </c>
      <c r="BU439" t="str">
        <v xml:space="preserve">0 | </v>
      </c>
      <c r="BV439" t="str">
        <v xml:space="preserve">0 | </v>
      </c>
      <c r="BW439" t="str">
        <v xml:space="preserve">0 | </v>
      </c>
      <c r="BX439" t="str">
        <v xml:space="preserve">0 | </v>
      </c>
      <c r="BY439" t="str">
        <v xml:space="preserve">0 | </v>
      </c>
      <c r="BZ439" t="str">
        <v xml:space="preserve">0 | </v>
      </c>
      <c r="CA439" t="str">
        <v xml:space="preserve">0 | </v>
      </c>
      <c r="CB439" t="str">
        <v xml:space="preserve">0 | </v>
      </c>
      <c r="CC439" t="str">
        <v xml:space="preserve">0 | </v>
      </c>
      <c r="CD439" t="str">
        <v xml:space="preserve">0 | </v>
      </c>
      <c r="CE439" t="str">
        <v xml:space="preserve">0 | </v>
      </c>
      <c r="CF439" t="str">
        <v xml:space="preserve">0 | </v>
      </c>
      <c r="CG439" t="str">
        <v xml:space="preserve">0 | </v>
      </c>
      <c r="CH439" t="str">
        <v xml:space="preserve">0 | </v>
      </c>
      <c r="CI439" t="str">
        <v xml:space="preserve">0 | </v>
      </c>
      <c r="CJ439" t="str">
        <v xml:space="preserve">0 | </v>
      </c>
      <c r="CK439" t="str">
        <v xml:space="preserve">0 | </v>
      </c>
      <c r="CL439" t="str">
        <v xml:space="preserve">0 | </v>
      </c>
      <c r="CM439" t="str">
        <v xml:space="preserve">0 | </v>
      </c>
      <c r="CN439" t="str">
        <v xml:space="preserve">0 | </v>
      </c>
      <c r="CO439" t="str">
        <v xml:space="preserve">0 | </v>
      </c>
      <c r="CP439" t="str">
        <v xml:space="preserve">0 | </v>
      </c>
      <c r="CQ439" t="str">
        <v xml:space="preserve">0 | </v>
      </c>
      <c r="CR439" t="str">
        <v xml:space="preserve">0 | </v>
      </c>
      <c r="CS439" t="str">
        <v xml:space="preserve">0 | </v>
      </c>
      <c r="CT439" t="str">
        <v xml:space="preserve">0 | </v>
      </c>
      <c r="CU439" t="str">
        <v xml:space="preserve">0 | </v>
      </c>
      <c r="CV439" t="str">
        <v xml:space="preserve">0 | </v>
      </c>
      <c r="CW439" t="str">
        <v xml:space="preserve">0 | </v>
      </c>
      <c r="CX439" t="str">
        <v xml:space="preserve">0 | </v>
      </c>
      <c r="DQ439" cm="1">
        <f t="array" ref="DQ439:HM439">TRANSPOSE(_xlfn._xlws.SORT(_xlfn._xlws.FILTER(initialConditions[initial_conditions_level],initialConditions[experiment_ID]=A439)))</f>
        <v>0</v>
      </c>
      <c r="DR439">
        <v>0</v>
      </c>
      <c r="DS439">
        <v>0</v>
      </c>
      <c r="DT439">
        <v>0</v>
      </c>
      <c r="DU439">
        <v>0</v>
      </c>
      <c r="DV439">
        <v>0</v>
      </c>
      <c r="DW439">
        <v>0</v>
      </c>
      <c r="DX439">
        <v>0</v>
      </c>
      <c r="DY439">
        <v>0</v>
      </c>
      <c r="DZ439">
        <v>0</v>
      </c>
      <c r="EA439">
        <v>0</v>
      </c>
      <c r="EB439">
        <v>0</v>
      </c>
      <c r="EC439">
        <v>0</v>
      </c>
      <c r="ED439">
        <v>0</v>
      </c>
      <c r="EE439">
        <v>0</v>
      </c>
      <c r="EF439">
        <v>0</v>
      </c>
      <c r="EG439">
        <v>0</v>
      </c>
      <c r="EH439">
        <v>0</v>
      </c>
      <c r="EI439">
        <v>0</v>
      </c>
      <c r="EJ439">
        <v>0</v>
      </c>
      <c r="EK439">
        <v>0</v>
      </c>
      <c r="EL439">
        <v>0</v>
      </c>
      <c r="EM439">
        <v>0</v>
      </c>
      <c r="EN439">
        <v>0</v>
      </c>
      <c r="EO439">
        <v>0</v>
      </c>
      <c r="EP439">
        <v>0</v>
      </c>
      <c r="EQ439">
        <v>0</v>
      </c>
      <c r="ER439">
        <v>0</v>
      </c>
      <c r="ES439">
        <v>0</v>
      </c>
      <c r="ET439">
        <v>0</v>
      </c>
      <c r="EU439">
        <v>0</v>
      </c>
      <c r="EV439">
        <v>0</v>
      </c>
      <c r="EW439">
        <v>0</v>
      </c>
      <c r="EX439">
        <v>0</v>
      </c>
      <c r="EY439">
        <v>0</v>
      </c>
      <c r="EZ439">
        <v>0</v>
      </c>
      <c r="FA439">
        <v>0</v>
      </c>
      <c r="FB439">
        <v>0</v>
      </c>
      <c r="FC439">
        <v>0</v>
      </c>
      <c r="FD439">
        <v>0</v>
      </c>
      <c r="FE439">
        <v>0</v>
      </c>
      <c r="FF439">
        <v>0</v>
      </c>
      <c r="FG439">
        <v>0</v>
      </c>
      <c r="FH439">
        <v>0</v>
      </c>
      <c r="FI439">
        <v>0</v>
      </c>
      <c r="FJ439">
        <v>0</v>
      </c>
      <c r="FK439">
        <v>0</v>
      </c>
      <c r="FL439">
        <v>0</v>
      </c>
      <c r="FM439">
        <v>0</v>
      </c>
      <c r="FN439">
        <v>0</v>
      </c>
      <c r="FO439">
        <v>0</v>
      </c>
      <c r="FP439">
        <v>0</v>
      </c>
      <c r="FQ439">
        <v>0</v>
      </c>
      <c r="FR439">
        <v>0</v>
      </c>
      <c r="FS439">
        <v>0</v>
      </c>
      <c r="FT439">
        <v>0</v>
      </c>
      <c r="FU439">
        <v>0</v>
      </c>
      <c r="FV439">
        <v>0</v>
      </c>
      <c r="FW439">
        <v>0</v>
      </c>
      <c r="FX439">
        <v>0</v>
      </c>
      <c r="FY439">
        <v>0</v>
      </c>
      <c r="FZ439">
        <v>0</v>
      </c>
      <c r="GA439">
        <v>0</v>
      </c>
      <c r="GB439">
        <v>0</v>
      </c>
      <c r="GC439">
        <v>0</v>
      </c>
      <c r="GD439">
        <v>0</v>
      </c>
      <c r="GE439">
        <v>0</v>
      </c>
      <c r="GF439">
        <v>0</v>
      </c>
      <c r="GG439">
        <v>0</v>
      </c>
      <c r="GH439">
        <v>0</v>
      </c>
      <c r="GI439">
        <v>0</v>
      </c>
      <c r="GJ439">
        <v>0</v>
      </c>
      <c r="GK439">
        <v>0</v>
      </c>
      <c r="GL439">
        <v>0</v>
      </c>
      <c r="GM439">
        <v>0</v>
      </c>
      <c r="GN439">
        <v>0</v>
      </c>
      <c r="GO439">
        <v>0</v>
      </c>
      <c r="GP439">
        <v>0</v>
      </c>
      <c r="GQ439">
        <v>0</v>
      </c>
      <c r="GR439">
        <v>0</v>
      </c>
      <c r="GS439">
        <v>0</v>
      </c>
      <c r="GT439">
        <v>0</v>
      </c>
      <c r="GU439">
        <v>0</v>
      </c>
      <c r="GV439">
        <v>0</v>
      </c>
      <c r="GW439">
        <v>0</v>
      </c>
      <c r="GX439">
        <v>0</v>
      </c>
      <c r="GY439">
        <v>0</v>
      </c>
      <c r="GZ439">
        <v>0</v>
      </c>
      <c r="HA439">
        <v>0</v>
      </c>
      <c r="HB439">
        <v>0</v>
      </c>
      <c r="HC439">
        <v>0</v>
      </c>
      <c r="HD439">
        <v>0</v>
      </c>
      <c r="HE439">
        <v>0</v>
      </c>
      <c r="HF439">
        <v>0</v>
      </c>
      <c r="HG439">
        <v>0</v>
      </c>
      <c r="HH439">
        <v>0</v>
      </c>
      <c r="HI439">
        <v>0</v>
      </c>
      <c r="HJ439">
        <v>0</v>
      </c>
      <c r="HK439">
        <v>0</v>
      </c>
      <c r="HL439">
        <v>0</v>
      </c>
      <c r="HM439" t="str">
        <v/>
      </c>
    </row>
    <row r="440" spans="2:221" x14ac:dyDescent="0.35">
      <c r="B440" t="str" cm="1">
        <f t="array" ref="B440:CX440">TRANSPOSE(_xlfn._xlws.SORT(_xlfn._xlws.FILTER(initialConditions[initial_conditions_level]&amp;" | "&amp;initialConditions[initial_conditions_name],initialConditions[experiment_ID]=A440)))</f>
        <v xml:space="preserve"> | </v>
      </c>
      <c r="C440" t="str">
        <v xml:space="preserve">0 | </v>
      </c>
      <c r="D440" t="str">
        <v xml:space="preserve">0 | </v>
      </c>
      <c r="E440" t="str">
        <v xml:space="preserve">0 | </v>
      </c>
      <c r="F440" t="str">
        <v xml:space="preserve">0 | </v>
      </c>
      <c r="G440" t="str">
        <v xml:space="preserve">0 | </v>
      </c>
      <c r="H440" t="str">
        <v xml:space="preserve">0 | </v>
      </c>
      <c r="I440" t="str">
        <v xml:space="preserve">0 | </v>
      </c>
      <c r="J440" t="str">
        <v xml:space="preserve">0 | </v>
      </c>
      <c r="K440" t="str">
        <v xml:space="preserve">0 | </v>
      </c>
      <c r="L440" t="str">
        <v xml:space="preserve">0 | </v>
      </c>
      <c r="M440" t="str">
        <v xml:space="preserve">0 | </v>
      </c>
      <c r="N440" t="str">
        <v xml:space="preserve">0 | </v>
      </c>
      <c r="O440" t="str">
        <v xml:space="preserve">0 | </v>
      </c>
      <c r="P440" t="str">
        <v xml:space="preserve">0 | </v>
      </c>
      <c r="Q440" t="str">
        <v xml:space="preserve">0 | </v>
      </c>
      <c r="R440" t="str">
        <v xml:space="preserve">0 | </v>
      </c>
      <c r="S440" t="str">
        <v xml:space="preserve">0 | </v>
      </c>
      <c r="T440" t="str">
        <v xml:space="preserve">0 | </v>
      </c>
      <c r="U440" t="str">
        <v xml:space="preserve">0 | </v>
      </c>
      <c r="V440" t="str">
        <v xml:space="preserve">0 | </v>
      </c>
      <c r="W440" t="str">
        <v xml:space="preserve">0 | </v>
      </c>
      <c r="X440" t="str">
        <v xml:space="preserve">0 | </v>
      </c>
      <c r="Y440" t="str">
        <v xml:space="preserve">0 | </v>
      </c>
      <c r="Z440" t="str">
        <v xml:space="preserve">0 | </v>
      </c>
      <c r="AA440" t="str">
        <v xml:space="preserve">0 | </v>
      </c>
      <c r="AB440" t="str">
        <v xml:space="preserve">0 | </v>
      </c>
      <c r="AC440" t="str">
        <v xml:space="preserve">0 | </v>
      </c>
      <c r="AD440" t="str">
        <v xml:space="preserve">0 | </v>
      </c>
      <c r="AE440" t="str">
        <v xml:space="preserve">0 | </v>
      </c>
      <c r="AF440" t="str">
        <v xml:space="preserve">0 | </v>
      </c>
      <c r="AG440" t="str">
        <v xml:space="preserve">0 | </v>
      </c>
      <c r="AH440" t="str">
        <v xml:space="preserve">0 | </v>
      </c>
      <c r="AI440" t="str">
        <v xml:space="preserve">0 | </v>
      </c>
      <c r="AJ440" t="str">
        <v xml:space="preserve">0 | </v>
      </c>
      <c r="AK440" t="str">
        <v xml:space="preserve">0 | </v>
      </c>
      <c r="AL440" t="str">
        <v xml:space="preserve">0 | </v>
      </c>
      <c r="AM440" t="str">
        <v xml:space="preserve">0 | </v>
      </c>
      <c r="AN440" t="str">
        <v xml:space="preserve">0 | </v>
      </c>
      <c r="AO440" t="str">
        <v xml:space="preserve">0 | </v>
      </c>
      <c r="AP440" t="str">
        <v xml:space="preserve">0 | </v>
      </c>
      <c r="AQ440" t="str">
        <v xml:space="preserve">0 | </v>
      </c>
      <c r="AR440" t="str">
        <v xml:space="preserve">0 | </v>
      </c>
      <c r="AS440" t="str">
        <v xml:space="preserve">0 | </v>
      </c>
      <c r="AT440" t="str">
        <v xml:space="preserve">0 | </v>
      </c>
      <c r="AU440" t="str">
        <v xml:space="preserve">0 | </v>
      </c>
      <c r="AV440" t="str">
        <v xml:space="preserve">0 | </v>
      </c>
      <c r="AW440" t="str">
        <v xml:space="preserve">0 | </v>
      </c>
      <c r="AX440" t="str">
        <v xml:space="preserve">0 | </v>
      </c>
      <c r="AY440" t="str">
        <v xml:space="preserve">0 | </v>
      </c>
      <c r="AZ440" t="str">
        <v xml:space="preserve">0 | </v>
      </c>
      <c r="BA440" t="str">
        <v xml:space="preserve">0 | </v>
      </c>
      <c r="BB440" t="str">
        <v xml:space="preserve">0 | </v>
      </c>
      <c r="BC440" t="str">
        <v xml:space="preserve">0 | </v>
      </c>
      <c r="BD440" t="str">
        <v xml:space="preserve">0 | </v>
      </c>
      <c r="BE440" t="str">
        <v xml:space="preserve">0 | </v>
      </c>
      <c r="BF440" t="str">
        <v xml:space="preserve">0 | </v>
      </c>
      <c r="BG440" t="str">
        <v xml:space="preserve">0 | </v>
      </c>
      <c r="BH440" t="str">
        <v xml:space="preserve">0 | </v>
      </c>
      <c r="BI440" t="str">
        <v xml:space="preserve">0 | </v>
      </c>
      <c r="BJ440" t="str">
        <v xml:space="preserve">0 | </v>
      </c>
      <c r="BK440" t="str">
        <v xml:space="preserve">0 | </v>
      </c>
      <c r="BL440" t="str">
        <v xml:space="preserve">0 | </v>
      </c>
      <c r="BM440" t="str">
        <v xml:space="preserve">0 | </v>
      </c>
      <c r="BN440" t="str">
        <v xml:space="preserve">0 | </v>
      </c>
      <c r="BO440" t="str">
        <v xml:space="preserve">0 | </v>
      </c>
      <c r="BP440" t="str">
        <v xml:space="preserve">0 | </v>
      </c>
      <c r="BQ440" t="str">
        <v xml:space="preserve">0 | </v>
      </c>
      <c r="BR440" t="str">
        <v xml:space="preserve">0 | </v>
      </c>
      <c r="BS440" t="str">
        <v xml:space="preserve">0 | </v>
      </c>
      <c r="BT440" t="str">
        <v xml:space="preserve">0 | </v>
      </c>
      <c r="BU440" t="str">
        <v xml:space="preserve">0 | </v>
      </c>
      <c r="BV440" t="str">
        <v xml:space="preserve">0 | </v>
      </c>
      <c r="BW440" t="str">
        <v xml:space="preserve">0 | </v>
      </c>
      <c r="BX440" t="str">
        <v xml:space="preserve">0 | </v>
      </c>
      <c r="BY440" t="str">
        <v xml:space="preserve">0 | </v>
      </c>
      <c r="BZ440" t="str">
        <v xml:space="preserve">0 | </v>
      </c>
      <c r="CA440" t="str">
        <v xml:space="preserve">0 | </v>
      </c>
      <c r="CB440" t="str">
        <v xml:space="preserve">0 | </v>
      </c>
      <c r="CC440" t="str">
        <v xml:space="preserve">0 | </v>
      </c>
      <c r="CD440" t="str">
        <v xml:space="preserve">0 | </v>
      </c>
      <c r="CE440" t="str">
        <v xml:space="preserve">0 | </v>
      </c>
      <c r="CF440" t="str">
        <v xml:space="preserve">0 | </v>
      </c>
      <c r="CG440" t="str">
        <v xml:space="preserve">0 | </v>
      </c>
      <c r="CH440" t="str">
        <v xml:space="preserve">0 | </v>
      </c>
      <c r="CI440" t="str">
        <v xml:space="preserve">0 | </v>
      </c>
      <c r="CJ440" t="str">
        <v xml:space="preserve">0 | </v>
      </c>
      <c r="CK440" t="str">
        <v xml:space="preserve">0 | </v>
      </c>
      <c r="CL440" t="str">
        <v xml:space="preserve">0 | </v>
      </c>
      <c r="CM440" t="str">
        <v xml:space="preserve">0 | </v>
      </c>
      <c r="CN440" t="str">
        <v xml:space="preserve">0 | </v>
      </c>
      <c r="CO440" t="str">
        <v xml:space="preserve">0 | </v>
      </c>
      <c r="CP440" t="str">
        <v xml:space="preserve">0 | </v>
      </c>
      <c r="CQ440" t="str">
        <v xml:space="preserve">0 | </v>
      </c>
      <c r="CR440" t="str">
        <v xml:space="preserve">0 | </v>
      </c>
      <c r="CS440" t="str">
        <v xml:space="preserve">0 | </v>
      </c>
      <c r="CT440" t="str">
        <v xml:space="preserve">0 | </v>
      </c>
      <c r="CU440" t="str">
        <v xml:space="preserve">0 | </v>
      </c>
      <c r="CV440" t="str">
        <v xml:space="preserve">0 | </v>
      </c>
      <c r="CW440" t="str">
        <v xml:space="preserve">0 | </v>
      </c>
      <c r="CX440" t="str">
        <v xml:space="preserve">0 | </v>
      </c>
      <c r="DQ440" cm="1">
        <f t="array" ref="DQ440:HM440">TRANSPOSE(_xlfn._xlws.SORT(_xlfn._xlws.FILTER(initialConditions[initial_conditions_level],initialConditions[experiment_ID]=A440)))</f>
        <v>0</v>
      </c>
      <c r="DR440">
        <v>0</v>
      </c>
      <c r="DS440">
        <v>0</v>
      </c>
      <c r="DT440">
        <v>0</v>
      </c>
      <c r="DU440">
        <v>0</v>
      </c>
      <c r="DV440">
        <v>0</v>
      </c>
      <c r="DW440">
        <v>0</v>
      </c>
      <c r="DX440">
        <v>0</v>
      </c>
      <c r="DY440">
        <v>0</v>
      </c>
      <c r="DZ440">
        <v>0</v>
      </c>
      <c r="EA440">
        <v>0</v>
      </c>
      <c r="EB440">
        <v>0</v>
      </c>
      <c r="EC440">
        <v>0</v>
      </c>
      <c r="ED440">
        <v>0</v>
      </c>
      <c r="EE440">
        <v>0</v>
      </c>
      <c r="EF440">
        <v>0</v>
      </c>
      <c r="EG440">
        <v>0</v>
      </c>
      <c r="EH440">
        <v>0</v>
      </c>
      <c r="EI440">
        <v>0</v>
      </c>
      <c r="EJ440">
        <v>0</v>
      </c>
      <c r="EK440">
        <v>0</v>
      </c>
      <c r="EL440">
        <v>0</v>
      </c>
      <c r="EM440">
        <v>0</v>
      </c>
      <c r="EN440">
        <v>0</v>
      </c>
      <c r="EO440">
        <v>0</v>
      </c>
      <c r="EP440">
        <v>0</v>
      </c>
      <c r="EQ440">
        <v>0</v>
      </c>
      <c r="ER440">
        <v>0</v>
      </c>
      <c r="ES440">
        <v>0</v>
      </c>
      <c r="ET440">
        <v>0</v>
      </c>
      <c r="EU440">
        <v>0</v>
      </c>
      <c r="EV440">
        <v>0</v>
      </c>
      <c r="EW440">
        <v>0</v>
      </c>
      <c r="EX440">
        <v>0</v>
      </c>
      <c r="EY440">
        <v>0</v>
      </c>
      <c r="EZ440">
        <v>0</v>
      </c>
      <c r="FA440">
        <v>0</v>
      </c>
      <c r="FB440">
        <v>0</v>
      </c>
      <c r="FC440">
        <v>0</v>
      </c>
      <c r="FD440">
        <v>0</v>
      </c>
      <c r="FE440">
        <v>0</v>
      </c>
      <c r="FF440">
        <v>0</v>
      </c>
      <c r="FG440">
        <v>0</v>
      </c>
      <c r="FH440">
        <v>0</v>
      </c>
      <c r="FI440">
        <v>0</v>
      </c>
      <c r="FJ440">
        <v>0</v>
      </c>
      <c r="FK440">
        <v>0</v>
      </c>
      <c r="FL440">
        <v>0</v>
      </c>
      <c r="FM440">
        <v>0</v>
      </c>
      <c r="FN440">
        <v>0</v>
      </c>
      <c r="FO440">
        <v>0</v>
      </c>
      <c r="FP440">
        <v>0</v>
      </c>
      <c r="FQ440">
        <v>0</v>
      </c>
      <c r="FR440">
        <v>0</v>
      </c>
      <c r="FS440">
        <v>0</v>
      </c>
      <c r="FT440">
        <v>0</v>
      </c>
      <c r="FU440">
        <v>0</v>
      </c>
      <c r="FV440">
        <v>0</v>
      </c>
      <c r="FW440">
        <v>0</v>
      </c>
      <c r="FX440">
        <v>0</v>
      </c>
      <c r="FY440">
        <v>0</v>
      </c>
      <c r="FZ440">
        <v>0</v>
      </c>
      <c r="GA440">
        <v>0</v>
      </c>
      <c r="GB440">
        <v>0</v>
      </c>
      <c r="GC440">
        <v>0</v>
      </c>
      <c r="GD440">
        <v>0</v>
      </c>
      <c r="GE440">
        <v>0</v>
      </c>
      <c r="GF440">
        <v>0</v>
      </c>
      <c r="GG440">
        <v>0</v>
      </c>
      <c r="GH440">
        <v>0</v>
      </c>
      <c r="GI440">
        <v>0</v>
      </c>
      <c r="GJ440">
        <v>0</v>
      </c>
      <c r="GK440">
        <v>0</v>
      </c>
      <c r="GL440">
        <v>0</v>
      </c>
      <c r="GM440">
        <v>0</v>
      </c>
      <c r="GN440">
        <v>0</v>
      </c>
      <c r="GO440">
        <v>0</v>
      </c>
      <c r="GP440">
        <v>0</v>
      </c>
      <c r="GQ440">
        <v>0</v>
      </c>
      <c r="GR440">
        <v>0</v>
      </c>
      <c r="GS440">
        <v>0</v>
      </c>
      <c r="GT440">
        <v>0</v>
      </c>
      <c r="GU440">
        <v>0</v>
      </c>
      <c r="GV440">
        <v>0</v>
      </c>
      <c r="GW440">
        <v>0</v>
      </c>
      <c r="GX440">
        <v>0</v>
      </c>
      <c r="GY440">
        <v>0</v>
      </c>
      <c r="GZ440">
        <v>0</v>
      </c>
      <c r="HA440">
        <v>0</v>
      </c>
      <c r="HB440">
        <v>0</v>
      </c>
      <c r="HC440">
        <v>0</v>
      </c>
      <c r="HD440">
        <v>0</v>
      </c>
      <c r="HE440">
        <v>0</v>
      </c>
      <c r="HF440">
        <v>0</v>
      </c>
      <c r="HG440">
        <v>0</v>
      </c>
      <c r="HH440">
        <v>0</v>
      </c>
      <c r="HI440">
        <v>0</v>
      </c>
      <c r="HJ440">
        <v>0</v>
      </c>
      <c r="HK440">
        <v>0</v>
      </c>
      <c r="HL440">
        <v>0</v>
      </c>
      <c r="HM440" t="str">
        <v/>
      </c>
    </row>
    <row r="441" spans="2:221" x14ac:dyDescent="0.35">
      <c r="B441" t="str" cm="1">
        <f t="array" ref="B441:CX441">TRANSPOSE(_xlfn._xlws.SORT(_xlfn._xlws.FILTER(initialConditions[initial_conditions_level]&amp;" | "&amp;initialConditions[initial_conditions_name],initialConditions[experiment_ID]=A441)))</f>
        <v xml:space="preserve"> | </v>
      </c>
      <c r="C441" t="str">
        <v xml:space="preserve">0 | </v>
      </c>
      <c r="D441" t="str">
        <v xml:space="preserve">0 | </v>
      </c>
      <c r="E441" t="str">
        <v xml:space="preserve">0 | </v>
      </c>
      <c r="F441" t="str">
        <v xml:space="preserve">0 | </v>
      </c>
      <c r="G441" t="str">
        <v xml:space="preserve">0 | </v>
      </c>
      <c r="H441" t="str">
        <v xml:space="preserve">0 | </v>
      </c>
      <c r="I441" t="str">
        <v xml:space="preserve">0 | </v>
      </c>
      <c r="J441" t="str">
        <v xml:space="preserve">0 | </v>
      </c>
      <c r="K441" t="str">
        <v xml:space="preserve">0 | </v>
      </c>
      <c r="L441" t="str">
        <v xml:space="preserve">0 | </v>
      </c>
      <c r="M441" t="str">
        <v xml:space="preserve">0 | </v>
      </c>
      <c r="N441" t="str">
        <v xml:space="preserve">0 | </v>
      </c>
      <c r="O441" t="str">
        <v xml:space="preserve">0 | </v>
      </c>
      <c r="P441" t="str">
        <v xml:space="preserve">0 | </v>
      </c>
      <c r="Q441" t="str">
        <v xml:space="preserve">0 | </v>
      </c>
      <c r="R441" t="str">
        <v xml:space="preserve">0 | </v>
      </c>
      <c r="S441" t="str">
        <v xml:space="preserve">0 | </v>
      </c>
      <c r="T441" t="str">
        <v xml:space="preserve">0 | </v>
      </c>
      <c r="U441" t="str">
        <v xml:space="preserve">0 | </v>
      </c>
      <c r="V441" t="str">
        <v xml:space="preserve">0 | </v>
      </c>
      <c r="W441" t="str">
        <v xml:space="preserve">0 | </v>
      </c>
      <c r="X441" t="str">
        <v xml:space="preserve">0 | </v>
      </c>
      <c r="Y441" t="str">
        <v xml:space="preserve">0 | </v>
      </c>
      <c r="Z441" t="str">
        <v xml:space="preserve">0 | </v>
      </c>
      <c r="AA441" t="str">
        <v xml:space="preserve">0 | </v>
      </c>
      <c r="AB441" t="str">
        <v xml:space="preserve">0 | </v>
      </c>
      <c r="AC441" t="str">
        <v xml:space="preserve">0 | </v>
      </c>
      <c r="AD441" t="str">
        <v xml:space="preserve">0 | </v>
      </c>
      <c r="AE441" t="str">
        <v xml:space="preserve">0 | </v>
      </c>
      <c r="AF441" t="str">
        <v xml:space="preserve">0 | </v>
      </c>
      <c r="AG441" t="str">
        <v xml:space="preserve">0 | </v>
      </c>
      <c r="AH441" t="str">
        <v xml:space="preserve">0 | </v>
      </c>
      <c r="AI441" t="str">
        <v xml:space="preserve">0 | </v>
      </c>
      <c r="AJ441" t="str">
        <v xml:space="preserve">0 | </v>
      </c>
      <c r="AK441" t="str">
        <v xml:space="preserve">0 | </v>
      </c>
      <c r="AL441" t="str">
        <v xml:space="preserve">0 | </v>
      </c>
      <c r="AM441" t="str">
        <v xml:space="preserve">0 | </v>
      </c>
      <c r="AN441" t="str">
        <v xml:space="preserve">0 | </v>
      </c>
      <c r="AO441" t="str">
        <v xml:space="preserve">0 | </v>
      </c>
      <c r="AP441" t="str">
        <v xml:space="preserve">0 | </v>
      </c>
      <c r="AQ441" t="str">
        <v xml:space="preserve">0 | </v>
      </c>
      <c r="AR441" t="str">
        <v xml:space="preserve">0 | </v>
      </c>
      <c r="AS441" t="str">
        <v xml:space="preserve">0 | </v>
      </c>
      <c r="AT441" t="str">
        <v xml:space="preserve">0 | </v>
      </c>
      <c r="AU441" t="str">
        <v xml:space="preserve">0 | </v>
      </c>
      <c r="AV441" t="str">
        <v xml:space="preserve">0 | </v>
      </c>
      <c r="AW441" t="str">
        <v xml:space="preserve">0 | </v>
      </c>
      <c r="AX441" t="str">
        <v xml:space="preserve">0 | </v>
      </c>
      <c r="AY441" t="str">
        <v xml:space="preserve">0 | </v>
      </c>
      <c r="AZ441" t="str">
        <v xml:space="preserve">0 | </v>
      </c>
      <c r="BA441" t="str">
        <v xml:space="preserve">0 | </v>
      </c>
      <c r="BB441" t="str">
        <v xml:space="preserve">0 | </v>
      </c>
      <c r="BC441" t="str">
        <v xml:space="preserve">0 | </v>
      </c>
      <c r="BD441" t="str">
        <v xml:space="preserve">0 | </v>
      </c>
      <c r="BE441" t="str">
        <v xml:space="preserve">0 | </v>
      </c>
      <c r="BF441" t="str">
        <v xml:space="preserve">0 | </v>
      </c>
      <c r="BG441" t="str">
        <v xml:space="preserve">0 | </v>
      </c>
      <c r="BH441" t="str">
        <v xml:space="preserve">0 | </v>
      </c>
      <c r="BI441" t="str">
        <v xml:space="preserve">0 | </v>
      </c>
      <c r="BJ441" t="str">
        <v xml:space="preserve">0 | </v>
      </c>
      <c r="BK441" t="str">
        <v xml:space="preserve">0 | </v>
      </c>
      <c r="BL441" t="str">
        <v xml:space="preserve">0 | </v>
      </c>
      <c r="BM441" t="str">
        <v xml:space="preserve">0 | </v>
      </c>
      <c r="BN441" t="str">
        <v xml:space="preserve">0 | </v>
      </c>
      <c r="BO441" t="str">
        <v xml:space="preserve">0 | </v>
      </c>
      <c r="BP441" t="str">
        <v xml:space="preserve">0 | </v>
      </c>
      <c r="BQ441" t="str">
        <v xml:space="preserve">0 | </v>
      </c>
      <c r="BR441" t="str">
        <v xml:space="preserve">0 | </v>
      </c>
      <c r="BS441" t="str">
        <v xml:space="preserve">0 | </v>
      </c>
      <c r="BT441" t="str">
        <v xml:space="preserve">0 | </v>
      </c>
      <c r="BU441" t="str">
        <v xml:space="preserve">0 | </v>
      </c>
      <c r="BV441" t="str">
        <v xml:space="preserve">0 | </v>
      </c>
      <c r="BW441" t="str">
        <v xml:space="preserve">0 | </v>
      </c>
      <c r="BX441" t="str">
        <v xml:space="preserve">0 | </v>
      </c>
      <c r="BY441" t="str">
        <v xml:space="preserve">0 | </v>
      </c>
      <c r="BZ441" t="str">
        <v xml:space="preserve">0 | </v>
      </c>
      <c r="CA441" t="str">
        <v xml:space="preserve">0 | </v>
      </c>
      <c r="CB441" t="str">
        <v xml:space="preserve">0 | </v>
      </c>
      <c r="CC441" t="str">
        <v xml:space="preserve">0 | </v>
      </c>
      <c r="CD441" t="str">
        <v xml:space="preserve">0 | </v>
      </c>
      <c r="CE441" t="str">
        <v xml:space="preserve">0 | </v>
      </c>
      <c r="CF441" t="str">
        <v xml:space="preserve">0 | </v>
      </c>
      <c r="CG441" t="str">
        <v xml:space="preserve">0 | </v>
      </c>
      <c r="CH441" t="str">
        <v xml:space="preserve">0 | </v>
      </c>
      <c r="CI441" t="str">
        <v xml:space="preserve">0 | </v>
      </c>
      <c r="CJ441" t="str">
        <v xml:space="preserve">0 | </v>
      </c>
      <c r="CK441" t="str">
        <v xml:space="preserve">0 | </v>
      </c>
      <c r="CL441" t="str">
        <v xml:space="preserve">0 | </v>
      </c>
      <c r="CM441" t="str">
        <v xml:space="preserve">0 | </v>
      </c>
      <c r="CN441" t="str">
        <v xml:space="preserve">0 | </v>
      </c>
      <c r="CO441" t="str">
        <v xml:space="preserve">0 | </v>
      </c>
      <c r="CP441" t="str">
        <v xml:space="preserve">0 | </v>
      </c>
      <c r="CQ441" t="str">
        <v xml:space="preserve">0 | </v>
      </c>
      <c r="CR441" t="str">
        <v xml:space="preserve">0 | </v>
      </c>
      <c r="CS441" t="str">
        <v xml:space="preserve">0 | </v>
      </c>
      <c r="CT441" t="str">
        <v xml:space="preserve">0 | </v>
      </c>
      <c r="CU441" t="str">
        <v xml:space="preserve">0 | </v>
      </c>
      <c r="CV441" t="str">
        <v xml:space="preserve">0 | </v>
      </c>
      <c r="CW441" t="str">
        <v xml:space="preserve">0 | </v>
      </c>
      <c r="CX441" t="str">
        <v xml:space="preserve">0 | </v>
      </c>
      <c r="DQ441" cm="1">
        <f t="array" ref="DQ441:HM441">TRANSPOSE(_xlfn._xlws.SORT(_xlfn._xlws.FILTER(initialConditions[initial_conditions_level],initialConditions[experiment_ID]=A441)))</f>
        <v>0</v>
      </c>
      <c r="DR441">
        <v>0</v>
      </c>
      <c r="DS441">
        <v>0</v>
      </c>
      <c r="DT441">
        <v>0</v>
      </c>
      <c r="DU441">
        <v>0</v>
      </c>
      <c r="DV441">
        <v>0</v>
      </c>
      <c r="DW441">
        <v>0</v>
      </c>
      <c r="DX441">
        <v>0</v>
      </c>
      <c r="DY441">
        <v>0</v>
      </c>
      <c r="DZ441">
        <v>0</v>
      </c>
      <c r="EA441">
        <v>0</v>
      </c>
      <c r="EB441">
        <v>0</v>
      </c>
      <c r="EC441">
        <v>0</v>
      </c>
      <c r="ED441">
        <v>0</v>
      </c>
      <c r="EE441">
        <v>0</v>
      </c>
      <c r="EF441">
        <v>0</v>
      </c>
      <c r="EG441">
        <v>0</v>
      </c>
      <c r="EH441">
        <v>0</v>
      </c>
      <c r="EI441">
        <v>0</v>
      </c>
      <c r="EJ441">
        <v>0</v>
      </c>
      <c r="EK441">
        <v>0</v>
      </c>
      <c r="EL441">
        <v>0</v>
      </c>
      <c r="EM441">
        <v>0</v>
      </c>
      <c r="EN441">
        <v>0</v>
      </c>
      <c r="EO441">
        <v>0</v>
      </c>
      <c r="EP441">
        <v>0</v>
      </c>
      <c r="EQ441">
        <v>0</v>
      </c>
      <c r="ER441">
        <v>0</v>
      </c>
      <c r="ES441">
        <v>0</v>
      </c>
      <c r="ET441">
        <v>0</v>
      </c>
      <c r="EU441">
        <v>0</v>
      </c>
      <c r="EV441">
        <v>0</v>
      </c>
      <c r="EW441">
        <v>0</v>
      </c>
      <c r="EX441">
        <v>0</v>
      </c>
      <c r="EY441">
        <v>0</v>
      </c>
      <c r="EZ441">
        <v>0</v>
      </c>
      <c r="FA441">
        <v>0</v>
      </c>
      <c r="FB441">
        <v>0</v>
      </c>
      <c r="FC441">
        <v>0</v>
      </c>
      <c r="FD441">
        <v>0</v>
      </c>
      <c r="FE441">
        <v>0</v>
      </c>
      <c r="FF441">
        <v>0</v>
      </c>
      <c r="FG441">
        <v>0</v>
      </c>
      <c r="FH441">
        <v>0</v>
      </c>
      <c r="FI441">
        <v>0</v>
      </c>
      <c r="FJ441">
        <v>0</v>
      </c>
      <c r="FK441">
        <v>0</v>
      </c>
      <c r="FL441">
        <v>0</v>
      </c>
      <c r="FM441">
        <v>0</v>
      </c>
      <c r="FN441">
        <v>0</v>
      </c>
      <c r="FO441">
        <v>0</v>
      </c>
      <c r="FP441">
        <v>0</v>
      </c>
      <c r="FQ441">
        <v>0</v>
      </c>
      <c r="FR441">
        <v>0</v>
      </c>
      <c r="FS441">
        <v>0</v>
      </c>
      <c r="FT441">
        <v>0</v>
      </c>
      <c r="FU441">
        <v>0</v>
      </c>
      <c r="FV441">
        <v>0</v>
      </c>
      <c r="FW441">
        <v>0</v>
      </c>
      <c r="FX441">
        <v>0</v>
      </c>
      <c r="FY441">
        <v>0</v>
      </c>
      <c r="FZ441">
        <v>0</v>
      </c>
      <c r="GA441">
        <v>0</v>
      </c>
      <c r="GB441">
        <v>0</v>
      </c>
      <c r="GC441">
        <v>0</v>
      </c>
      <c r="GD441">
        <v>0</v>
      </c>
      <c r="GE441">
        <v>0</v>
      </c>
      <c r="GF441">
        <v>0</v>
      </c>
      <c r="GG441">
        <v>0</v>
      </c>
      <c r="GH441">
        <v>0</v>
      </c>
      <c r="GI441">
        <v>0</v>
      </c>
      <c r="GJ441">
        <v>0</v>
      </c>
      <c r="GK441">
        <v>0</v>
      </c>
      <c r="GL441">
        <v>0</v>
      </c>
      <c r="GM441">
        <v>0</v>
      </c>
      <c r="GN441">
        <v>0</v>
      </c>
      <c r="GO441">
        <v>0</v>
      </c>
      <c r="GP441">
        <v>0</v>
      </c>
      <c r="GQ441">
        <v>0</v>
      </c>
      <c r="GR441">
        <v>0</v>
      </c>
      <c r="GS441">
        <v>0</v>
      </c>
      <c r="GT441">
        <v>0</v>
      </c>
      <c r="GU441">
        <v>0</v>
      </c>
      <c r="GV441">
        <v>0</v>
      </c>
      <c r="GW441">
        <v>0</v>
      </c>
      <c r="GX441">
        <v>0</v>
      </c>
      <c r="GY441">
        <v>0</v>
      </c>
      <c r="GZ441">
        <v>0</v>
      </c>
      <c r="HA441">
        <v>0</v>
      </c>
      <c r="HB441">
        <v>0</v>
      </c>
      <c r="HC441">
        <v>0</v>
      </c>
      <c r="HD441">
        <v>0</v>
      </c>
      <c r="HE441">
        <v>0</v>
      </c>
      <c r="HF441">
        <v>0</v>
      </c>
      <c r="HG441">
        <v>0</v>
      </c>
      <c r="HH441">
        <v>0</v>
      </c>
      <c r="HI441">
        <v>0</v>
      </c>
      <c r="HJ441">
        <v>0</v>
      </c>
      <c r="HK441">
        <v>0</v>
      </c>
      <c r="HL441">
        <v>0</v>
      </c>
      <c r="HM441" t="str">
        <v/>
      </c>
    </row>
    <row r="442" spans="2:221" x14ac:dyDescent="0.35">
      <c r="B442" t="str" cm="1">
        <f t="array" ref="B442:CX442">TRANSPOSE(_xlfn._xlws.SORT(_xlfn._xlws.FILTER(initialConditions[initial_conditions_level]&amp;" | "&amp;initialConditions[initial_conditions_name],initialConditions[experiment_ID]=A442)))</f>
        <v xml:space="preserve"> | </v>
      </c>
      <c r="C442" t="str">
        <v xml:space="preserve">0 | </v>
      </c>
      <c r="D442" t="str">
        <v xml:space="preserve">0 | </v>
      </c>
      <c r="E442" t="str">
        <v xml:space="preserve">0 | </v>
      </c>
      <c r="F442" t="str">
        <v xml:space="preserve">0 | </v>
      </c>
      <c r="G442" t="str">
        <v xml:space="preserve">0 | </v>
      </c>
      <c r="H442" t="str">
        <v xml:space="preserve">0 | </v>
      </c>
      <c r="I442" t="str">
        <v xml:space="preserve">0 | </v>
      </c>
      <c r="J442" t="str">
        <v xml:space="preserve">0 | </v>
      </c>
      <c r="K442" t="str">
        <v xml:space="preserve">0 | </v>
      </c>
      <c r="L442" t="str">
        <v xml:space="preserve">0 | </v>
      </c>
      <c r="M442" t="str">
        <v xml:space="preserve">0 | </v>
      </c>
      <c r="N442" t="str">
        <v xml:space="preserve">0 | </v>
      </c>
      <c r="O442" t="str">
        <v xml:space="preserve">0 | </v>
      </c>
      <c r="P442" t="str">
        <v xml:space="preserve">0 | </v>
      </c>
      <c r="Q442" t="str">
        <v xml:space="preserve">0 | </v>
      </c>
      <c r="R442" t="str">
        <v xml:space="preserve">0 | </v>
      </c>
      <c r="S442" t="str">
        <v xml:space="preserve">0 | </v>
      </c>
      <c r="T442" t="str">
        <v xml:space="preserve">0 | </v>
      </c>
      <c r="U442" t="str">
        <v xml:space="preserve">0 | </v>
      </c>
      <c r="V442" t="str">
        <v xml:space="preserve">0 | </v>
      </c>
      <c r="W442" t="str">
        <v xml:space="preserve">0 | </v>
      </c>
      <c r="X442" t="str">
        <v xml:space="preserve">0 | </v>
      </c>
      <c r="Y442" t="str">
        <v xml:space="preserve">0 | </v>
      </c>
      <c r="Z442" t="str">
        <v xml:space="preserve">0 | </v>
      </c>
      <c r="AA442" t="str">
        <v xml:space="preserve">0 | </v>
      </c>
      <c r="AB442" t="str">
        <v xml:space="preserve">0 | </v>
      </c>
      <c r="AC442" t="str">
        <v xml:space="preserve">0 | </v>
      </c>
      <c r="AD442" t="str">
        <v xml:space="preserve">0 | </v>
      </c>
      <c r="AE442" t="str">
        <v xml:space="preserve">0 | </v>
      </c>
      <c r="AF442" t="str">
        <v xml:space="preserve">0 | </v>
      </c>
      <c r="AG442" t="str">
        <v xml:space="preserve">0 | </v>
      </c>
      <c r="AH442" t="str">
        <v xml:space="preserve">0 | </v>
      </c>
      <c r="AI442" t="str">
        <v xml:space="preserve">0 | </v>
      </c>
      <c r="AJ442" t="str">
        <v xml:space="preserve">0 | </v>
      </c>
      <c r="AK442" t="str">
        <v xml:space="preserve">0 | </v>
      </c>
      <c r="AL442" t="str">
        <v xml:space="preserve">0 | </v>
      </c>
      <c r="AM442" t="str">
        <v xml:space="preserve">0 | </v>
      </c>
      <c r="AN442" t="str">
        <v xml:space="preserve">0 | </v>
      </c>
      <c r="AO442" t="str">
        <v xml:space="preserve">0 | </v>
      </c>
      <c r="AP442" t="str">
        <v xml:space="preserve">0 | </v>
      </c>
      <c r="AQ442" t="str">
        <v xml:space="preserve">0 | </v>
      </c>
      <c r="AR442" t="str">
        <v xml:space="preserve">0 | </v>
      </c>
      <c r="AS442" t="str">
        <v xml:space="preserve">0 | </v>
      </c>
      <c r="AT442" t="str">
        <v xml:space="preserve">0 | </v>
      </c>
      <c r="AU442" t="str">
        <v xml:space="preserve">0 | </v>
      </c>
      <c r="AV442" t="str">
        <v xml:space="preserve">0 | </v>
      </c>
      <c r="AW442" t="str">
        <v xml:space="preserve">0 | </v>
      </c>
      <c r="AX442" t="str">
        <v xml:space="preserve">0 | </v>
      </c>
      <c r="AY442" t="str">
        <v xml:space="preserve">0 | </v>
      </c>
      <c r="AZ442" t="str">
        <v xml:space="preserve">0 | </v>
      </c>
      <c r="BA442" t="str">
        <v xml:space="preserve">0 | </v>
      </c>
      <c r="BB442" t="str">
        <v xml:space="preserve">0 | </v>
      </c>
      <c r="BC442" t="str">
        <v xml:space="preserve">0 | </v>
      </c>
      <c r="BD442" t="str">
        <v xml:space="preserve">0 | </v>
      </c>
      <c r="BE442" t="str">
        <v xml:space="preserve">0 | </v>
      </c>
      <c r="BF442" t="str">
        <v xml:space="preserve">0 | </v>
      </c>
      <c r="BG442" t="str">
        <v xml:space="preserve">0 | </v>
      </c>
      <c r="BH442" t="str">
        <v xml:space="preserve">0 | </v>
      </c>
      <c r="BI442" t="str">
        <v xml:space="preserve">0 | </v>
      </c>
      <c r="BJ442" t="str">
        <v xml:space="preserve">0 | </v>
      </c>
      <c r="BK442" t="str">
        <v xml:space="preserve">0 | </v>
      </c>
      <c r="BL442" t="str">
        <v xml:space="preserve">0 | </v>
      </c>
      <c r="BM442" t="str">
        <v xml:space="preserve">0 | </v>
      </c>
      <c r="BN442" t="str">
        <v xml:space="preserve">0 | </v>
      </c>
      <c r="BO442" t="str">
        <v xml:space="preserve">0 | </v>
      </c>
      <c r="BP442" t="str">
        <v xml:space="preserve">0 | </v>
      </c>
      <c r="BQ442" t="str">
        <v xml:space="preserve">0 | </v>
      </c>
      <c r="BR442" t="str">
        <v xml:space="preserve">0 | </v>
      </c>
      <c r="BS442" t="str">
        <v xml:space="preserve">0 | </v>
      </c>
      <c r="BT442" t="str">
        <v xml:space="preserve">0 | </v>
      </c>
      <c r="BU442" t="str">
        <v xml:space="preserve">0 | </v>
      </c>
      <c r="BV442" t="str">
        <v xml:space="preserve">0 | </v>
      </c>
      <c r="BW442" t="str">
        <v xml:space="preserve">0 | </v>
      </c>
      <c r="BX442" t="str">
        <v xml:space="preserve">0 | </v>
      </c>
      <c r="BY442" t="str">
        <v xml:space="preserve">0 | </v>
      </c>
      <c r="BZ442" t="str">
        <v xml:space="preserve">0 | </v>
      </c>
      <c r="CA442" t="str">
        <v xml:space="preserve">0 | </v>
      </c>
      <c r="CB442" t="str">
        <v xml:space="preserve">0 | </v>
      </c>
      <c r="CC442" t="str">
        <v xml:space="preserve">0 | </v>
      </c>
      <c r="CD442" t="str">
        <v xml:space="preserve">0 | </v>
      </c>
      <c r="CE442" t="str">
        <v xml:space="preserve">0 | </v>
      </c>
      <c r="CF442" t="str">
        <v xml:space="preserve">0 | </v>
      </c>
      <c r="CG442" t="str">
        <v xml:space="preserve">0 | </v>
      </c>
      <c r="CH442" t="str">
        <v xml:space="preserve">0 | </v>
      </c>
      <c r="CI442" t="str">
        <v xml:space="preserve">0 | </v>
      </c>
      <c r="CJ442" t="str">
        <v xml:space="preserve">0 | </v>
      </c>
      <c r="CK442" t="str">
        <v xml:space="preserve">0 | </v>
      </c>
      <c r="CL442" t="str">
        <v xml:space="preserve">0 | </v>
      </c>
      <c r="CM442" t="str">
        <v xml:space="preserve">0 | </v>
      </c>
      <c r="CN442" t="str">
        <v xml:space="preserve">0 | </v>
      </c>
      <c r="CO442" t="str">
        <v xml:space="preserve">0 | </v>
      </c>
      <c r="CP442" t="str">
        <v xml:space="preserve">0 | </v>
      </c>
      <c r="CQ442" t="str">
        <v xml:space="preserve">0 | </v>
      </c>
      <c r="CR442" t="str">
        <v xml:space="preserve">0 | </v>
      </c>
      <c r="CS442" t="str">
        <v xml:space="preserve">0 | </v>
      </c>
      <c r="CT442" t="str">
        <v xml:space="preserve">0 | </v>
      </c>
      <c r="CU442" t="str">
        <v xml:space="preserve">0 | </v>
      </c>
      <c r="CV442" t="str">
        <v xml:space="preserve">0 | </v>
      </c>
      <c r="CW442" t="str">
        <v xml:space="preserve">0 | </v>
      </c>
      <c r="CX442" t="str">
        <v xml:space="preserve">0 | </v>
      </c>
      <c r="DQ442" cm="1">
        <f t="array" ref="DQ442:HM442">TRANSPOSE(_xlfn._xlws.SORT(_xlfn._xlws.FILTER(initialConditions[initial_conditions_level],initialConditions[experiment_ID]=A442)))</f>
        <v>0</v>
      </c>
      <c r="DR442">
        <v>0</v>
      </c>
      <c r="DS442">
        <v>0</v>
      </c>
      <c r="DT442">
        <v>0</v>
      </c>
      <c r="DU442">
        <v>0</v>
      </c>
      <c r="DV442">
        <v>0</v>
      </c>
      <c r="DW442">
        <v>0</v>
      </c>
      <c r="DX442">
        <v>0</v>
      </c>
      <c r="DY442">
        <v>0</v>
      </c>
      <c r="DZ442">
        <v>0</v>
      </c>
      <c r="EA442">
        <v>0</v>
      </c>
      <c r="EB442">
        <v>0</v>
      </c>
      <c r="EC442">
        <v>0</v>
      </c>
      <c r="ED442">
        <v>0</v>
      </c>
      <c r="EE442">
        <v>0</v>
      </c>
      <c r="EF442">
        <v>0</v>
      </c>
      <c r="EG442">
        <v>0</v>
      </c>
      <c r="EH442">
        <v>0</v>
      </c>
      <c r="EI442">
        <v>0</v>
      </c>
      <c r="EJ442">
        <v>0</v>
      </c>
      <c r="EK442">
        <v>0</v>
      </c>
      <c r="EL442">
        <v>0</v>
      </c>
      <c r="EM442">
        <v>0</v>
      </c>
      <c r="EN442">
        <v>0</v>
      </c>
      <c r="EO442">
        <v>0</v>
      </c>
      <c r="EP442">
        <v>0</v>
      </c>
      <c r="EQ442">
        <v>0</v>
      </c>
      <c r="ER442">
        <v>0</v>
      </c>
      <c r="ES442">
        <v>0</v>
      </c>
      <c r="ET442">
        <v>0</v>
      </c>
      <c r="EU442">
        <v>0</v>
      </c>
      <c r="EV442">
        <v>0</v>
      </c>
      <c r="EW442">
        <v>0</v>
      </c>
      <c r="EX442">
        <v>0</v>
      </c>
      <c r="EY442">
        <v>0</v>
      </c>
      <c r="EZ442">
        <v>0</v>
      </c>
      <c r="FA442">
        <v>0</v>
      </c>
      <c r="FB442">
        <v>0</v>
      </c>
      <c r="FC442">
        <v>0</v>
      </c>
      <c r="FD442">
        <v>0</v>
      </c>
      <c r="FE442">
        <v>0</v>
      </c>
      <c r="FF442">
        <v>0</v>
      </c>
      <c r="FG442">
        <v>0</v>
      </c>
      <c r="FH442">
        <v>0</v>
      </c>
      <c r="FI442">
        <v>0</v>
      </c>
      <c r="FJ442">
        <v>0</v>
      </c>
      <c r="FK442">
        <v>0</v>
      </c>
      <c r="FL442">
        <v>0</v>
      </c>
      <c r="FM442">
        <v>0</v>
      </c>
      <c r="FN442">
        <v>0</v>
      </c>
      <c r="FO442">
        <v>0</v>
      </c>
      <c r="FP442">
        <v>0</v>
      </c>
      <c r="FQ442">
        <v>0</v>
      </c>
      <c r="FR442">
        <v>0</v>
      </c>
      <c r="FS442">
        <v>0</v>
      </c>
      <c r="FT442">
        <v>0</v>
      </c>
      <c r="FU442">
        <v>0</v>
      </c>
      <c r="FV442">
        <v>0</v>
      </c>
      <c r="FW442">
        <v>0</v>
      </c>
      <c r="FX442">
        <v>0</v>
      </c>
      <c r="FY442">
        <v>0</v>
      </c>
      <c r="FZ442">
        <v>0</v>
      </c>
      <c r="GA442">
        <v>0</v>
      </c>
      <c r="GB442">
        <v>0</v>
      </c>
      <c r="GC442">
        <v>0</v>
      </c>
      <c r="GD442">
        <v>0</v>
      </c>
      <c r="GE442">
        <v>0</v>
      </c>
      <c r="GF442">
        <v>0</v>
      </c>
      <c r="GG442">
        <v>0</v>
      </c>
      <c r="GH442">
        <v>0</v>
      </c>
      <c r="GI442">
        <v>0</v>
      </c>
      <c r="GJ442">
        <v>0</v>
      </c>
      <c r="GK442">
        <v>0</v>
      </c>
      <c r="GL442">
        <v>0</v>
      </c>
      <c r="GM442">
        <v>0</v>
      </c>
      <c r="GN442">
        <v>0</v>
      </c>
      <c r="GO442">
        <v>0</v>
      </c>
      <c r="GP442">
        <v>0</v>
      </c>
      <c r="GQ442">
        <v>0</v>
      </c>
      <c r="GR442">
        <v>0</v>
      </c>
      <c r="GS442">
        <v>0</v>
      </c>
      <c r="GT442">
        <v>0</v>
      </c>
      <c r="GU442">
        <v>0</v>
      </c>
      <c r="GV442">
        <v>0</v>
      </c>
      <c r="GW442">
        <v>0</v>
      </c>
      <c r="GX442">
        <v>0</v>
      </c>
      <c r="GY442">
        <v>0</v>
      </c>
      <c r="GZ442">
        <v>0</v>
      </c>
      <c r="HA442">
        <v>0</v>
      </c>
      <c r="HB442">
        <v>0</v>
      </c>
      <c r="HC442">
        <v>0</v>
      </c>
      <c r="HD442">
        <v>0</v>
      </c>
      <c r="HE442">
        <v>0</v>
      </c>
      <c r="HF442">
        <v>0</v>
      </c>
      <c r="HG442">
        <v>0</v>
      </c>
      <c r="HH442">
        <v>0</v>
      </c>
      <c r="HI442">
        <v>0</v>
      </c>
      <c r="HJ442">
        <v>0</v>
      </c>
      <c r="HK442">
        <v>0</v>
      </c>
      <c r="HL442">
        <v>0</v>
      </c>
      <c r="HM442" t="str">
        <v/>
      </c>
    </row>
    <row r="443" spans="2:221" x14ac:dyDescent="0.35">
      <c r="B443" t="str" cm="1">
        <f t="array" ref="B443:CX443">TRANSPOSE(_xlfn._xlws.SORT(_xlfn._xlws.FILTER(initialConditions[initial_conditions_level]&amp;" | "&amp;initialConditions[initial_conditions_name],initialConditions[experiment_ID]=A443)))</f>
        <v xml:space="preserve"> | </v>
      </c>
      <c r="C443" t="str">
        <v xml:space="preserve">0 | </v>
      </c>
      <c r="D443" t="str">
        <v xml:space="preserve">0 | </v>
      </c>
      <c r="E443" t="str">
        <v xml:space="preserve">0 | </v>
      </c>
      <c r="F443" t="str">
        <v xml:space="preserve">0 | </v>
      </c>
      <c r="G443" t="str">
        <v xml:space="preserve">0 | </v>
      </c>
      <c r="H443" t="str">
        <v xml:space="preserve">0 | </v>
      </c>
      <c r="I443" t="str">
        <v xml:space="preserve">0 | </v>
      </c>
      <c r="J443" t="str">
        <v xml:space="preserve">0 | </v>
      </c>
      <c r="K443" t="str">
        <v xml:space="preserve">0 | </v>
      </c>
      <c r="L443" t="str">
        <v xml:space="preserve">0 | </v>
      </c>
      <c r="M443" t="str">
        <v xml:space="preserve">0 | </v>
      </c>
      <c r="N443" t="str">
        <v xml:space="preserve">0 | </v>
      </c>
      <c r="O443" t="str">
        <v xml:space="preserve">0 | </v>
      </c>
      <c r="P443" t="str">
        <v xml:space="preserve">0 | </v>
      </c>
      <c r="Q443" t="str">
        <v xml:space="preserve">0 | </v>
      </c>
      <c r="R443" t="str">
        <v xml:space="preserve">0 | </v>
      </c>
      <c r="S443" t="str">
        <v xml:space="preserve">0 | </v>
      </c>
      <c r="T443" t="str">
        <v xml:space="preserve">0 | </v>
      </c>
      <c r="U443" t="str">
        <v xml:space="preserve">0 | </v>
      </c>
      <c r="V443" t="str">
        <v xml:space="preserve">0 | </v>
      </c>
      <c r="W443" t="str">
        <v xml:space="preserve">0 | </v>
      </c>
      <c r="X443" t="str">
        <v xml:space="preserve">0 | </v>
      </c>
      <c r="Y443" t="str">
        <v xml:space="preserve">0 | </v>
      </c>
      <c r="Z443" t="str">
        <v xml:space="preserve">0 | </v>
      </c>
      <c r="AA443" t="str">
        <v xml:space="preserve">0 | </v>
      </c>
      <c r="AB443" t="str">
        <v xml:space="preserve">0 | </v>
      </c>
      <c r="AC443" t="str">
        <v xml:space="preserve">0 | </v>
      </c>
      <c r="AD443" t="str">
        <v xml:space="preserve">0 | </v>
      </c>
      <c r="AE443" t="str">
        <v xml:space="preserve">0 | </v>
      </c>
      <c r="AF443" t="str">
        <v xml:space="preserve">0 | </v>
      </c>
      <c r="AG443" t="str">
        <v xml:space="preserve">0 | </v>
      </c>
      <c r="AH443" t="str">
        <v xml:space="preserve">0 | </v>
      </c>
      <c r="AI443" t="str">
        <v xml:space="preserve">0 | </v>
      </c>
      <c r="AJ443" t="str">
        <v xml:space="preserve">0 | </v>
      </c>
      <c r="AK443" t="str">
        <v xml:space="preserve">0 | </v>
      </c>
      <c r="AL443" t="str">
        <v xml:space="preserve">0 | </v>
      </c>
      <c r="AM443" t="str">
        <v xml:space="preserve">0 | </v>
      </c>
      <c r="AN443" t="str">
        <v xml:space="preserve">0 | </v>
      </c>
      <c r="AO443" t="str">
        <v xml:space="preserve">0 | </v>
      </c>
      <c r="AP443" t="str">
        <v xml:space="preserve">0 | </v>
      </c>
      <c r="AQ443" t="str">
        <v xml:space="preserve">0 | </v>
      </c>
      <c r="AR443" t="str">
        <v xml:space="preserve">0 | </v>
      </c>
      <c r="AS443" t="str">
        <v xml:space="preserve">0 | </v>
      </c>
      <c r="AT443" t="str">
        <v xml:space="preserve">0 | </v>
      </c>
      <c r="AU443" t="str">
        <v xml:space="preserve">0 | </v>
      </c>
      <c r="AV443" t="str">
        <v xml:space="preserve">0 | </v>
      </c>
      <c r="AW443" t="str">
        <v xml:space="preserve">0 | </v>
      </c>
      <c r="AX443" t="str">
        <v xml:space="preserve">0 | </v>
      </c>
      <c r="AY443" t="str">
        <v xml:space="preserve">0 | </v>
      </c>
      <c r="AZ443" t="str">
        <v xml:space="preserve">0 | </v>
      </c>
      <c r="BA443" t="str">
        <v xml:space="preserve">0 | </v>
      </c>
      <c r="BB443" t="str">
        <v xml:space="preserve">0 | </v>
      </c>
      <c r="BC443" t="str">
        <v xml:space="preserve">0 | </v>
      </c>
      <c r="BD443" t="str">
        <v xml:space="preserve">0 | </v>
      </c>
      <c r="BE443" t="str">
        <v xml:space="preserve">0 | </v>
      </c>
      <c r="BF443" t="str">
        <v xml:space="preserve">0 | </v>
      </c>
      <c r="BG443" t="str">
        <v xml:space="preserve">0 | </v>
      </c>
      <c r="BH443" t="str">
        <v xml:space="preserve">0 | </v>
      </c>
      <c r="BI443" t="str">
        <v xml:space="preserve">0 | </v>
      </c>
      <c r="BJ443" t="str">
        <v xml:space="preserve">0 | </v>
      </c>
      <c r="BK443" t="str">
        <v xml:space="preserve">0 | </v>
      </c>
      <c r="BL443" t="str">
        <v xml:space="preserve">0 | </v>
      </c>
      <c r="BM443" t="str">
        <v xml:space="preserve">0 | </v>
      </c>
      <c r="BN443" t="str">
        <v xml:space="preserve">0 | </v>
      </c>
      <c r="BO443" t="str">
        <v xml:space="preserve">0 | </v>
      </c>
      <c r="BP443" t="str">
        <v xml:space="preserve">0 | </v>
      </c>
      <c r="BQ443" t="str">
        <v xml:space="preserve">0 | </v>
      </c>
      <c r="BR443" t="str">
        <v xml:space="preserve">0 | </v>
      </c>
      <c r="BS443" t="str">
        <v xml:space="preserve">0 | </v>
      </c>
      <c r="BT443" t="str">
        <v xml:space="preserve">0 | </v>
      </c>
      <c r="BU443" t="str">
        <v xml:space="preserve">0 | </v>
      </c>
      <c r="BV443" t="str">
        <v xml:space="preserve">0 | </v>
      </c>
      <c r="BW443" t="str">
        <v xml:space="preserve">0 | </v>
      </c>
      <c r="BX443" t="str">
        <v xml:space="preserve">0 | </v>
      </c>
      <c r="BY443" t="str">
        <v xml:space="preserve">0 | </v>
      </c>
      <c r="BZ443" t="str">
        <v xml:space="preserve">0 | </v>
      </c>
      <c r="CA443" t="str">
        <v xml:space="preserve">0 | </v>
      </c>
      <c r="CB443" t="str">
        <v xml:space="preserve">0 | </v>
      </c>
      <c r="CC443" t="str">
        <v xml:space="preserve">0 | </v>
      </c>
      <c r="CD443" t="str">
        <v xml:space="preserve">0 | </v>
      </c>
      <c r="CE443" t="str">
        <v xml:space="preserve">0 | </v>
      </c>
      <c r="CF443" t="str">
        <v xml:space="preserve">0 | </v>
      </c>
      <c r="CG443" t="str">
        <v xml:space="preserve">0 | </v>
      </c>
      <c r="CH443" t="str">
        <v xml:space="preserve">0 | </v>
      </c>
      <c r="CI443" t="str">
        <v xml:space="preserve">0 | </v>
      </c>
      <c r="CJ443" t="str">
        <v xml:space="preserve">0 | </v>
      </c>
      <c r="CK443" t="str">
        <v xml:space="preserve">0 | </v>
      </c>
      <c r="CL443" t="str">
        <v xml:space="preserve">0 | </v>
      </c>
      <c r="CM443" t="str">
        <v xml:space="preserve">0 | </v>
      </c>
      <c r="CN443" t="str">
        <v xml:space="preserve">0 | </v>
      </c>
      <c r="CO443" t="str">
        <v xml:space="preserve">0 | </v>
      </c>
      <c r="CP443" t="str">
        <v xml:space="preserve">0 | </v>
      </c>
      <c r="CQ443" t="str">
        <v xml:space="preserve">0 | </v>
      </c>
      <c r="CR443" t="str">
        <v xml:space="preserve">0 | </v>
      </c>
      <c r="CS443" t="str">
        <v xml:space="preserve">0 | </v>
      </c>
      <c r="CT443" t="str">
        <v xml:space="preserve">0 | </v>
      </c>
      <c r="CU443" t="str">
        <v xml:space="preserve">0 | </v>
      </c>
      <c r="CV443" t="str">
        <v xml:space="preserve">0 | </v>
      </c>
      <c r="CW443" t="str">
        <v xml:space="preserve">0 | </v>
      </c>
      <c r="CX443" t="str">
        <v xml:space="preserve">0 | </v>
      </c>
      <c r="DQ443" cm="1">
        <f t="array" ref="DQ443:HM443">TRANSPOSE(_xlfn._xlws.SORT(_xlfn._xlws.FILTER(initialConditions[initial_conditions_level],initialConditions[experiment_ID]=A443)))</f>
        <v>0</v>
      </c>
      <c r="DR443">
        <v>0</v>
      </c>
      <c r="DS443">
        <v>0</v>
      </c>
      <c r="DT443">
        <v>0</v>
      </c>
      <c r="DU443">
        <v>0</v>
      </c>
      <c r="DV443">
        <v>0</v>
      </c>
      <c r="DW443">
        <v>0</v>
      </c>
      <c r="DX443">
        <v>0</v>
      </c>
      <c r="DY443">
        <v>0</v>
      </c>
      <c r="DZ443">
        <v>0</v>
      </c>
      <c r="EA443">
        <v>0</v>
      </c>
      <c r="EB443">
        <v>0</v>
      </c>
      <c r="EC443">
        <v>0</v>
      </c>
      <c r="ED443">
        <v>0</v>
      </c>
      <c r="EE443">
        <v>0</v>
      </c>
      <c r="EF443">
        <v>0</v>
      </c>
      <c r="EG443">
        <v>0</v>
      </c>
      <c r="EH443">
        <v>0</v>
      </c>
      <c r="EI443">
        <v>0</v>
      </c>
      <c r="EJ443">
        <v>0</v>
      </c>
      <c r="EK443">
        <v>0</v>
      </c>
      <c r="EL443">
        <v>0</v>
      </c>
      <c r="EM443">
        <v>0</v>
      </c>
      <c r="EN443">
        <v>0</v>
      </c>
      <c r="EO443">
        <v>0</v>
      </c>
      <c r="EP443">
        <v>0</v>
      </c>
      <c r="EQ443">
        <v>0</v>
      </c>
      <c r="ER443">
        <v>0</v>
      </c>
      <c r="ES443">
        <v>0</v>
      </c>
      <c r="ET443">
        <v>0</v>
      </c>
      <c r="EU443">
        <v>0</v>
      </c>
      <c r="EV443">
        <v>0</v>
      </c>
      <c r="EW443">
        <v>0</v>
      </c>
      <c r="EX443">
        <v>0</v>
      </c>
      <c r="EY443">
        <v>0</v>
      </c>
      <c r="EZ443">
        <v>0</v>
      </c>
      <c r="FA443">
        <v>0</v>
      </c>
      <c r="FB443">
        <v>0</v>
      </c>
      <c r="FC443">
        <v>0</v>
      </c>
      <c r="FD443">
        <v>0</v>
      </c>
      <c r="FE443">
        <v>0</v>
      </c>
      <c r="FF443">
        <v>0</v>
      </c>
      <c r="FG443">
        <v>0</v>
      </c>
      <c r="FH443">
        <v>0</v>
      </c>
      <c r="FI443">
        <v>0</v>
      </c>
      <c r="FJ443">
        <v>0</v>
      </c>
      <c r="FK443">
        <v>0</v>
      </c>
      <c r="FL443">
        <v>0</v>
      </c>
      <c r="FM443">
        <v>0</v>
      </c>
      <c r="FN443">
        <v>0</v>
      </c>
      <c r="FO443">
        <v>0</v>
      </c>
      <c r="FP443">
        <v>0</v>
      </c>
      <c r="FQ443">
        <v>0</v>
      </c>
      <c r="FR443">
        <v>0</v>
      </c>
      <c r="FS443">
        <v>0</v>
      </c>
      <c r="FT443">
        <v>0</v>
      </c>
      <c r="FU443">
        <v>0</v>
      </c>
      <c r="FV443">
        <v>0</v>
      </c>
      <c r="FW443">
        <v>0</v>
      </c>
      <c r="FX443">
        <v>0</v>
      </c>
      <c r="FY443">
        <v>0</v>
      </c>
      <c r="FZ443">
        <v>0</v>
      </c>
      <c r="GA443">
        <v>0</v>
      </c>
      <c r="GB443">
        <v>0</v>
      </c>
      <c r="GC443">
        <v>0</v>
      </c>
      <c r="GD443">
        <v>0</v>
      </c>
      <c r="GE443">
        <v>0</v>
      </c>
      <c r="GF443">
        <v>0</v>
      </c>
      <c r="GG443">
        <v>0</v>
      </c>
      <c r="GH443">
        <v>0</v>
      </c>
      <c r="GI443">
        <v>0</v>
      </c>
      <c r="GJ443">
        <v>0</v>
      </c>
      <c r="GK443">
        <v>0</v>
      </c>
      <c r="GL443">
        <v>0</v>
      </c>
      <c r="GM443">
        <v>0</v>
      </c>
      <c r="GN443">
        <v>0</v>
      </c>
      <c r="GO443">
        <v>0</v>
      </c>
      <c r="GP443">
        <v>0</v>
      </c>
      <c r="GQ443">
        <v>0</v>
      </c>
      <c r="GR443">
        <v>0</v>
      </c>
      <c r="GS443">
        <v>0</v>
      </c>
      <c r="GT443">
        <v>0</v>
      </c>
      <c r="GU443">
        <v>0</v>
      </c>
      <c r="GV443">
        <v>0</v>
      </c>
      <c r="GW443">
        <v>0</v>
      </c>
      <c r="GX443">
        <v>0</v>
      </c>
      <c r="GY443">
        <v>0</v>
      </c>
      <c r="GZ443">
        <v>0</v>
      </c>
      <c r="HA443">
        <v>0</v>
      </c>
      <c r="HB443">
        <v>0</v>
      </c>
      <c r="HC443">
        <v>0</v>
      </c>
      <c r="HD443">
        <v>0</v>
      </c>
      <c r="HE443">
        <v>0</v>
      </c>
      <c r="HF443">
        <v>0</v>
      </c>
      <c r="HG443">
        <v>0</v>
      </c>
      <c r="HH443">
        <v>0</v>
      </c>
      <c r="HI443">
        <v>0</v>
      </c>
      <c r="HJ443">
        <v>0</v>
      </c>
      <c r="HK443">
        <v>0</v>
      </c>
      <c r="HL443">
        <v>0</v>
      </c>
      <c r="HM443" t="str">
        <v/>
      </c>
    </row>
    <row r="444" spans="2:221" x14ac:dyDescent="0.35">
      <c r="B444" t="str" cm="1">
        <f t="array" ref="B444:CX444">TRANSPOSE(_xlfn._xlws.SORT(_xlfn._xlws.FILTER(initialConditions[initial_conditions_level]&amp;" | "&amp;initialConditions[initial_conditions_name],initialConditions[experiment_ID]=A444)))</f>
        <v xml:space="preserve"> | </v>
      </c>
      <c r="C444" t="str">
        <v xml:space="preserve">0 | </v>
      </c>
      <c r="D444" t="str">
        <v xml:space="preserve">0 | </v>
      </c>
      <c r="E444" t="str">
        <v xml:space="preserve">0 | </v>
      </c>
      <c r="F444" t="str">
        <v xml:space="preserve">0 | </v>
      </c>
      <c r="G444" t="str">
        <v xml:space="preserve">0 | </v>
      </c>
      <c r="H444" t="str">
        <v xml:space="preserve">0 | </v>
      </c>
      <c r="I444" t="str">
        <v xml:space="preserve">0 | </v>
      </c>
      <c r="J444" t="str">
        <v xml:space="preserve">0 | </v>
      </c>
      <c r="K444" t="str">
        <v xml:space="preserve">0 | </v>
      </c>
      <c r="L444" t="str">
        <v xml:space="preserve">0 | </v>
      </c>
      <c r="M444" t="str">
        <v xml:space="preserve">0 | </v>
      </c>
      <c r="N444" t="str">
        <v xml:space="preserve">0 | </v>
      </c>
      <c r="O444" t="str">
        <v xml:space="preserve">0 | </v>
      </c>
      <c r="P444" t="str">
        <v xml:space="preserve">0 | </v>
      </c>
      <c r="Q444" t="str">
        <v xml:space="preserve">0 | </v>
      </c>
      <c r="R444" t="str">
        <v xml:space="preserve">0 | </v>
      </c>
      <c r="S444" t="str">
        <v xml:space="preserve">0 | </v>
      </c>
      <c r="T444" t="str">
        <v xml:space="preserve">0 | </v>
      </c>
      <c r="U444" t="str">
        <v xml:space="preserve">0 | </v>
      </c>
      <c r="V444" t="str">
        <v xml:space="preserve">0 | </v>
      </c>
      <c r="W444" t="str">
        <v xml:space="preserve">0 | </v>
      </c>
      <c r="X444" t="str">
        <v xml:space="preserve">0 | </v>
      </c>
      <c r="Y444" t="str">
        <v xml:space="preserve">0 | </v>
      </c>
      <c r="Z444" t="str">
        <v xml:space="preserve">0 | </v>
      </c>
      <c r="AA444" t="str">
        <v xml:space="preserve">0 | </v>
      </c>
      <c r="AB444" t="str">
        <v xml:space="preserve">0 | </v>
      </c>
      <c r="AC444" t="str">
        <v xml:space="preserve">0 | </v>
      </c>
      <c r="AD444" t="str">
        <v xml:space="preserve">0 | </v>
      </c>
      <c r="AE444" t="str">
        <v xml:space="preserve">0 | </v>
      </c>
      <c r="AF444" t="str">
        <v xml:space="preserve">0 | </v>
      </c>
      <c r="AG444" t="str">
        <v xml:space="preserve">0 | </v>
      </c>
      <c r="AH444" t="str">
        <v xml:space="preserve">0 | </v>
      </c>
      <c r="AI444" t="str">
        <v xml:space="preserve">0 | </v>
      </c>
      <c r="AJ444" t="str">
        <v xml:space="preserve">0 | </v>
      </c>
      <c r="AK444" t="str">
        <v xml:space="preserve">0 | </v>
      </c>
      <c r="AL444" t="str">
        <v xml:space="preserve">0 | </v>
      </c>
      <c r="AM444" t="str">
        <v xml:space="preserve">0 | </v>
      </c>
      <c r="AN444" t="str">
        <v xml:space="preserve">0 | </v>
      </c>
      <c r="AO444" t="str">
        <v xml:space="preserve">0 | </v>
      </c>
      <c r="AP444" t="str">
        <v xml:space="preserve">0 | </v>
      </c>
      <c r="AQ444" t="str">
        <v xml:space="preserve">0 | </v>
      </c>
      <c r="AR444" t="str">
        <v xml:space="preserve">0 | </v>
      </c>
      <c r="AS444" t="str">
        <v xml:space="preserve">0 | </v>
      </c>
      <c r="AT444" t="str">
        <v xml:space="preserve">0 | </v>
      </c>
      <c r="AU444" t="str">
        <v xml:space="preserve">0 | </v>
      </c>
      <c r="AV444" t="str">
        <v xml:space="preserve">0 | </v>
      </c>
      <c r="AW444" t="str">
        <v xml:space="preserve">0 | </v>
      </c>
      <c r="AX444" t="str">
        <v xml:space="preserve">0 | </v>
      </c>
      <c r="AY444" t="str">
        <v xml:space="preserve">0 | </v>
      </c>
      <c r="AZ444" t="str">
        <v xml:space="preserve">0 | </v>
      </c>
      <c r="BA444" t="str">
        <v xml:space="preserve">0 | </v>
      </c>
      <c r="BB444" t="str">
        <v xml:space="preserve">0 | </v>
      </c>
      <c r="BC444" t="str">
        <v xml:space="preserve">0 | </v>
      </c>
      <c r="BD444" t="str">
        <v xml:space="preserve">0 | </v>
      </c>
      <c r="BE444" t="str">
        <v xml:space="preserve">0 | </v>
      </c>
      <c r="BF444" t="str">
        <v xml:space="preserve">0 | </v>
      </c>
      <c r="BG444" t="str">
        <v xml:space="preserve">0 | </v>
      </c>
      <c r="BH444" t="str">
        <v xml:space="preserve">0 | </v>
      </c>
      <c r="BI444" t="str">
        <v xml:space="preserve">0 | </v>
      </c>
      <c r="BJ444" t="str">
        <v xml:space="preserve">0 | </v>
      </c>
      <c r="BK444" t="str">
        <v xml:space="preserve">0 | </v>
      </c>
      <c r="BL444" t="str">
        <v xml:space="preserve">0 | </v>
      </c>
      <c r="BM444" t="str">
        <v xml:space="preserve">0 | </v>
      </c>
      <c r="BN444" t="str">
        <v xml:space="preserve">0 | </v>
      </c>
      <c r="BO444" t="str">
        <v xml:space="preserve">0 | </v>
      </c>
      <c r="BP444" t="str">
        <v xml:space="preserve">0 | </v>
      </c>
      <c r="BQ444" t="str">
        <v xml:space="preserve">0 | </v>
      </c>
      <c r="BR444" t="str">
        <v xml:space="preserve">0 | </v>
      </c>
      <c r="BS444" t="str">
        <v xml:space="preserve">0 | </v>
      </c>
      <c r="BT444" t="str">
        <v xml:space="preserve">0 | </v>
      </c>
      <c r="BU444" t="str">
        <v xml:space="preserve">0 | </v>
      </c>
      <c r="BV444" t="str">
        <v xml:space="preserve">0 | </v>
      </c>
      <c r="BW444" t="str">
        <v xml:space="preserve">0 | </v>
      </c>
      <c r="BX444" t="str">
        <v xml:space="preserve">0 | </v>
      </c>
      <c r="BY444" t="str">
        <v xml:space="preserve">0 | </v>
      </c>
      <c r="BZ444" t="str">
        <v xml:space="preserve">0 | </v>
      </c>
      <c r="CA444" t="str">
        <v xml:space="preserve">0 | </v>
      </c>
      <c r="CB444" t="str">
        <v xml:space="preserve">0 | </v>
      </c>
      <c r="CC444" t="str">
        <v xml:space="preserve">0 | </v>
      </c>
      <c r="CD444" t="str">
        <v xml:space="preserve">0 | </v>
      </c>
      <c r="CE444" t="str">
        <v xml:space="preserve">0 | </v>
      </c>
      <c r="CF444" t="str">
        <v xml:space="preserve">0 | </v>
      </c>
      <c r="CG444" t="str">
        <v xml:space="preserve">0 | </v>
      </c>
      <c r="CH444" t="str">
        <v xml:space="preserve">0 | </v>
      </c>
      <c r="CI444" t="str">
        <v xml:space="preserve">0 | </v>
      </c>
      <c r="CJ444" t="str">
        <v xml:space="preserve">0 | </v>
      </c>
      <c r="CK444" t="str">
        <v xml:space="preserve">0 | </v>
      </c>
      <c r="CL444" t="str">
        <v xml:space="preserve">0 | </v>
      </c>
      <c r="CM444" t="str">
        <v xml:space="preserve">0 | </v>
      </c>
      <c r="CN444" t="str">
        <v xml:space="preserve">0 | </v>
      </c>
      <c r="CO444" t="str">
        <v xml:space="preserve">0 | </v>
      </c>
      <c r="CP444" t="str">
        <v xml:space="preserve">0 | </v>
      </c>
      <c r="CQ444" t="str">
        <v xml:space="preserve">0 | </v>
      </c>
      <c r="CR444" t="str">
        <v xml:space="preserve">0 | </v>
      </c>
      <c r="CS444" t="str">
        <v xml:space="preserve">0 | </v>
      </c>
      <c r="CT444" t="str">
        <v xml:space="preserve">0 | </v>
      </c>
      <c r="CU444" t="str">
        <v xml:space="preserve">0 | </v>
      </c>
      <c r="CV444" t="str">
        <v xml:space="preserve">0 | </v>
      </c>
      <c r="CW444" t="str">
        <v xml:space="preserve">0 | </v>
      </c>
      <c r="CX444" t="str">
        <v xml:space="preserve">0 | </v>
      </c>
      <c r="DQ444" cm="1">
        <f t="array" ref="DQ444:HM444">TRANSPOSE(_xlfn._xlws.SORT(_xlfn._xlws.FILTER(initialConditions[initial_conditions_level],initialConditions[experiment_ID]=A444)))</f>
        <v>0</v>
      </c>
      <c r="DR444">
        <v>0</v>
      </c>
      <c r="DS444">
        <v>0</v>
      </c>
      <c r="DT444">
        <v>0</v>
      </c>
      <c r="DU444">
        <v>0</v>
      </c>
      <c r="DV444">
        <v>0</v>
      </c>
      <c r="DW444">
        <v>0</v>
      </c>
      <c r="DX444">
        <v>0</v>
      </c>
      <c r="DY444">
        <v>0</v>
      </c>
      <c r="DZ444">
        <v>0</v>
      </c>
      <c r="EA444">
        <v>0</v>
      </c>
      <c r="EB444">
        <v>0</v>
      </c>
      <c r="EC444">
        <v>0</v>
      </c>
      <c r="ED444">
        <v>0</v>
      </c>
      <c r="EE444">
        <v>0</v>
      </c>
      <c r="EF444">
        <v>0</v>
      </c>
      <c r="EG444">
        <v>0</v>
      </c>
      <c r="EH444">
        <v>0</v>
      </c>
      <c r="EI444">
        <v>0</v>
      </c>
      <c r="EJ444">
        <v>0</v>
      </c>
      <c r="EK444">
        <v>0</v>
      </c>
      <c r="EL444">
        <v>0</v>
      </c>
      <c r="EM444">
        <v>0</v>
      </c>
      <c r="EN444">
        <v>0</v>
      </c>
      <c r="EO444">
        <v>0</v>
      </c>
      <c r="EP444">
        <v>0</v>
      </c>
      <c r="EQ444">
        <v>0</v>
      </c>
      <c r="ER444">
        <v>0</v>
      </c>
      <c r="ES444">
        <v>0</v>
      </c>
      <c r="ET444">
        <v>0</v>
      </c>
      <c r="EU444">
        <v>0</v>
      </c>
      <c r="EV444">
        <v>0</v>
      </c>
      <c r="EW444">
        <v>0</v>
      </c>
      <c r="EX444">
        <v>0</v>
      </c>
      <c r="EY444">
        <v>0</v>
      </c>
      <c r="EZ444">
        <v>0</v>
      </c>
      <c r="FA444">
        <v>0</v>
      </c>
      <c r="FB444">
        <v>0</v>
      </c>
      <c r="FC444">
        <v>0</v>
      </c>
      <c r="FD444">
        <v>0</v>
      </c>
      <c r="FE444">
        <v>0</v>
      </c>
      <c r="FF444">
        <v>0</v>
      </c>
      <c r="FG444">
        <v>0</v>
      </c>
      <c r="FH444">
        <v>0</v>
      </c>
      <c r="FI444">
        <v>0</v>
      </c>
      <c r="FJ444">
        <v>0</v>
      </c>
      <c r="FK444">
        <v>0</v>
      </c>
      <c r="FL444">
        <v>0</v>
      </c>
      <c r="FM444">
        <v>0</v>
      </c>
      <c r="FN444">
        <v>0</v>
      </c>
      <c r="FO444">
        <v>0</v>
      </c>
      <c r="FP444">
        <v>0</v>
      </c>
      <c r="FQ444">
        <v>0</v>
      </c>
      <c r="FR444">
        <v>0</v>
      </c>
      <c r="FS444">
        <v>0</v>
      </c>
      <c r="FT444">
        <v>0</v>
      </c>
      <c r="FU444">
        <v>0</v>
      </c>
      <c r="FV444">
        <v>0</v>
      </c>
      <c r="FW444">
        <v>0</v>
      </c>
      <c r="FX444">
        <v>0</v>
      </c>
      <c r="FY444">
        <v>0</v>
      </c>
      <c r="FZ444">
        <v>0</v>
      </c>
      <c r="GA444">
        <v>0</v>
      </c>
      <c r="GB444">
        <v>0</v>
      </c>
      <c r="GC444">
        <v>0</v>
      </c>
      <c r="GD444">
        <v>0</v>
      </c>
      <c r="GE444">
        <v>0</v>
      </c>
      <c r="GF444">
        <v>0</v>
      </c>
      <c r="GG444">
        <v>0</v>
      </c>
      <c r="GH444">
        <v>0</v>
      </c>
      <c r="GI444">
        <v>0</v>
      </c>
      <c r="GJ444">
        <v>0</v>
      </c>
      <c r="GK444">
        <v>0</v>
      </c>
      <c r="GL444">
        <v>0</v>
      </c>
      <c r="GM444">
        <v>0</v>
      </c>
      <c r="GN444">
        <v>0</v>
      </c>
      <c r="GO444">
        <v>0</v>
      </c>
      <c r="GP444">
        <v>0</v>
      </c>
      <c r="GQ444">
        <v>0</v>
      </c>
      <c r="GR444">
        <v>0</v>
      </c>
      <c r="GS444">
        <v>0</v>
      </c>
      <c r="GT444">
        <v>0</v>
      </c>
      <c r="GU444">
        <v>0</v>
      </c>
      <c r="GV444">
        <v>0</v>
      </c>
      <c r="GW444">
        <v>0</v>
      </c>
      <c r="GX444">
        <v>0</v>
      </c>
      <c r="GY444">
        <v>0</v>
      </c>
      <c r="GZ444">
        <v>0</v>
      </c>
      <c r="HA444">
        <v>0</v>
      </c>
      <c r="HB444">
        <v>0</v>
      </c>
      <c r="HC444">
        <v>0</v>
      </c>
      <c r="HD444">
        <v>0</v>
      </c>
      <c r="HE444">
        <v>0</v>
      </c>
      <c r="HF444">
        <v>0</v>
      </c>
      <c r="HG444">
        <v>0</v>
      </c>
      <c r="HH444">
        <v>0</v>
      </c>
      <c r="HI444">
        <v>0</v>
      </c>
      <c r="HJ444">
        <v>0</v>
      </c>
      <c r="HK444">
        <v>0</v>
      </c>
      <c r="HL444">
        <v>0</v>
      </c>
      <c r="HM444" t="str">
        <v/>
      </c>
    </row>
    <row r="445" spans="2:221" x14ac:dyDescent="0.35">
      <c r="B445" t="str" cm="1">
        <f t="array" ref="B445:CX445">TRANSPOSE(_xlfn._xlws.SORT(_xlfn._xlws.FILTER(initialConditions[initial_conditions_level]&amp;" | "&amp;initialConditions[initial_conditions_name],initialConditions[experiment_ID]=A445)))</f>
        <v xml:space="preserve"> | </v>
      </c>
      <c r="C445" t="str">
        <v xml:space="preserve">0 | </v>
      </c>
      <c r="D445" t="str">
        <v xml:space="preserve">0 | </v>
      </c>
      <c r="E445" t="str">
        <v xml:space="preserve">0 | </v>
      </c>
      <c r="F445" t="str">
        <v xml:space="preserve">0 | </v>
      </c>
      <c r="G445" t="str">
        <v xml:space="preserve">0 | </v>
      </c>
      <c r="H445" t="str">
        <v xml:space="preserve">0 | </v>
      </c>
      <c r="I445" t="str">
        <v xml:space="preserve">0 | </v>
      </c>
      <c r="J445" t="str">
        <v xml:space="preserve">0 | </v>
      </c>
      <c r="K445" t="str">
        <v xml:space="preserve">0 | </v>
      </c>
      <c r="L445" t="str">
        <v xml:space="preserve">0 | </v>
      </c>
      <c r="M445" t="str">
        <v xml:space="preserve">0 | </v>
      </c>
      <c r="N445" t="str">
        <v xml:space="preserve">0 | </v>
      </c>
      <c r="O445" t="str">
        <v xml:space="preserve">0 | </v>
      </c>
      <c r="P445" t="str">
        <v xml:space="preserve">0 | </v>
      </c>
      <c r="Q445" t="str">
        <v xml:space="preserve">0 | </v>
      </c>
      <c r="R445" t="str">
        <v xml:space="preserve">0 | </v>
      </c>
      <c r="S445" t="str">
        <v xml:space="preserve">0 | </v>
      </c>
      <c r="T445" t="str">
        <v xml:space="preserve">0 | </v>
      </c>
      <c r="U445" t="str">
        <v xml:space="preserve">0 | </v>
      </c>
      <c r="V445" t="str">
        <v xml:space="preserve">0 | </v>
      </c>
      <c r="W445" t="str">
        <v xml:space="preserve">0 | </v>
      </c>
      <c r="X445" t="str">
        <v xml:space="preserve">0 | </v>
      </c>
      <c r="Y445" t="str">
        <v xml:space="preserve">0 | </v>
      </c>
      <c r="Z445" t="str">
        <v xml:space="preserve">0 | </v>
      </c>
      <c r="AA445" t="str">
        <v xml:space="preserve">0 | </v>
      </c>
      <c r="AB445" t="str">
        <v xml:space="preserve">0 | </v>
      </c>
      <c r="AC445" t="str">
        <v xml:space="preserve">0 | </v>
      </c>
      <c r="AD445" t="str">
        <v xml:space="preserve">0 | </v>
      </c>
      <c r="AE445" t="str">
        <v xml:space="preserve">0 | </v>
      </c>
      <c r="AF445" t="str">
        <v xml:space="preserve">0 | </v>
      </c>
      <c r="AG445" t="str">
        <v xml:space="preserve">0 | </v>
      </c>
      <c r="AH445" t="str">
        <v xml:space="preserve">0 | </v>
      </c>
      <c r="AI445" t="str">
        <v xml:space="preserve">0 | </v>
      </c>
      <c r="AJ445" t="str">
        <v xml:space="preserve">0 | </v>
      </c>
      <c r="AK445" t="str">
        <v xml:space="preserve">0 | </v>
      </c>
      <c r="AL445" t="str">
        <v xml:space="preserve">0 | </v>
      </c>
      <c r="AM445" t="str">
        <v xml:space="preserve">0 | </v>
      </c>
      <c r="AN445" t="str">
        <v xml:space="preserve">0 | </v>
      </c>
      <c r="AO445" t="str">
        <v xml:space="preserve">0 | </v>
      </c>
      <c r="AP445" t="str">
        <v xml:space="preserve">0 | </v>
      </c>
      <c r="AQ445" t="str">
        <v xml:space="preserve">0 | </v>
      </c>
      <c r="AR445" t="str">
        <v xml:space="preserve">0 | </v>
      </c>
      <c r="AS445" t="str">
        <v xml:space="preserve">0 | </v>
      </c>
      <c r="AT445" t="str">
        <v xml:space="preserve">0 | </v>
      </c>
      <c r="AU445" t="str">
        <v xml:space="preserve">0 | </v>
      </c>
      <c r="AV445" t="str">
        <v xml:space="preserve">0 | </v>
      </c>
      <c r="AW445" t="str">
        <v xml:space="preserve">0 | </v>
      </c>
      <c r="AX445" t="str">
        <v xml:space="preserve">0 | </v>
      </c>
      <c r="AY445" t="str">
        <v xml:space="preserve">0 | </v>
      </c>
      <c r="AZ445" t="str">
        <v xml:space="preserve">0 | </v>
      </c>
      <c r="BA445" t="str">
        <v xml:space="preserve">0 | </v>
      </c>
      <c r="BB445" t="str">
        <v xml:space="preserve">0 | </v>
      </c>
      <c r="BC445" t="str">
        <v xml:space="preserve">0 | </v>
      </c>
      <c r="BD445" t="str">
        <v xml:space="preserve">0 | </v>
      </c>
      <c r="BE445" t="str">
        <v xml:space="preserve">0 | </v>
      </c>
      <c r="BF445" t="str">
        <v xml:space="preserve">0 | </v>
      </c>
      <c r="BG445" t="str">
        <v xml:space="preserve">0 | </v>
      </c>
      <c r="BH445" t="str">
        <v xml:space="preserve">0 | </v>
      </c>
      <c r="BI445" t="str">
        <v xml:space="preserve">0 | </v>
      </c>
      <c r="BJ445" t="str">
        <v xml:space="preserve">0 | </v>
      </c>
      <c r="BK445" t="str">
        <v xml:space="preserve">0 | </v>
      </c>
      <c r="BL445" t="str">
        <v xml:space="preserve">0 | </v>
      </c>
      <c r="BM445" t="str">
        <v xml:space="preserve">0 | </v>
      </c>
      <c r="BN445" t="str">
        <v xml:space="preserve">0 | </v>
      </c>
      <c r="BO445" t="str">
        <v xml:space="preserve">0 | </v>
      </c>
      <c r="BP445" t="str">
        <v xml:space="preserve">0 | </v>
      </c>
      <c r="BQ445" t="str">
        <v xml:space="preserve">0 | </v>
      </c>
      <c r="BR445" t="str">
        <v xml:space="preserve">0 | </v>
      </c>
      <c r="BS445" t="str">
        <v xml:space="preserve">0 | </v>
      </c>
      <c r="BT445" t="str">
        <v xml:space="preserve">0 | </v>
      </c>
      <c r="BU445" t="str">
        <v xml:space="preserve">0 | </v>
      </c>
      <c r="BV445" t="str">
        <v xml:space="preserve">0 | </v>
      </c>
      <c r="BW445" t="str">
        <v xml:space="preserve">0 | </v>
      </c>
      <c r="BX445" t="str">
        <v xml:space="preserve">0 | </v>
      </c>
      <c r="BY445" t="str">
        <v xml:space="preserve">0 | </v>
      </c>
      <c r="BZ445" t="str">
        <v xml:space="preserve">0 | </v>
      </c>
      <c r="CA445" t="str">
        <v xml:space="preserve">0 | </v>
      </c>
      <c r="CB445" t="str">
        <v xml:space="preserve">0 | </v>
      </c>
      <c r="CC445" t="str">
        <v xml:space="preserve">0 | </v>
      </c>
      <c r="CD445" t="str">
        <v xml:space="preserve">0 | </v>
      </c>
      <c r="CE445" t="str">
        <v xml:space="preserve">0 | </v>
      </c>
      <c r="CF445" t="str">
        <v xml:space="preserve">0 | </v>
      </c>
      <c r="CG445" t="str">
        <v xml:space="preserve">0 | </v>
      </c>
      <c r="CH445" t="str">
        <v xml:space="preserve">0 | </v>
      </c>
      <c r="CI445" t="str">
        <v xml:space="preserve">0 | </v>
      </c>
      <c r="CJ445" t="str">
        <v xml:space="preserve">0 | </v>
      </c>
      <c r="CK445" t="str">
        <v xml:space="preserve">0 | </v>
      </c>
      <c r="CL445" t="str">
        <v xml:space="preserve">0 | </v>
      </c>
      <c r="CM445" t="str">
        <v xml:space="preserve">0 | </v>
      </c>
      <c r="CN445" t="str">
        <v xml:space="preserve">0 | </v>
      </c>
      <c r="CO445" t="str">
        <v xml:space="preserve">0 | </v>
      </c>
      <c r="CP445" t="str">
        <v xml:space="preserve">0 | </v>
      </c>
      <c r="CQ445" t="str">
        <v xml:space="preserve">0 | </v>
      </c>
      <c r="CR445" t="str">
        <v xml:space="preserve">0 | </v>
      </c>
      <c r="CS445" t="str">
        <v xml:space="preserve">0 | </v>
      </c>
      <c r="CT445" t="str">
        <v xml:space="preserve">0 | </v>
      </c>
      <c r="CU445" t="str">
        <v xml:space="preserve">0 | </v>
      </c>
      <c r="CV445" t="str">
        <v xml:space="preserve">0 | </v>
      </c>
      <c r="CW445" t="str">
        <v xml:space="preserve">0 | </v>
      </c>
      <c r="CX445" t="str">
        <v xml:space="preserve">0 | </v>
      </c>
      <c r="DQ445" cm="1">
        <f t="array" ref="DQ445:HM445">TRANSPOSE(_xlfn._xlws.SORT(_xlfn._xlws.FILTER(initialConditions[initial_conditions_level],initialConditions[experiment_ID]=A445)))</f>
        <v>0</v>
      </c>
      <c r="DR445">
        <v>0</v>
      </c>
      <c r="DS445">
        <v>0</v>
      </c>
      <c r="DT445">
        <v>0</v>
      </c>
      <c r="DU445">
        <v>0</v>
      </c>
      <c r="DV445">
        <v>0</v>
      </c>
      <c r="DW445">
        <v>0</v>
      </c>
      <c r="DX445">
        <v>0</v>
      </c>
      <c r="DY445">
        <v>0</v>
      </c>
      <c r="DZ445">
        <v>0</v>
      </c>
      <c r="EA445">
        <v>0</v>
      </c>
      <c r="EB445">
        <v>0</v>
      </c>
      <c r="EC445">
        <v>0</v>
      </c>
      <c r="ED445">
        <v>0</v>
      </c>
      <c r="EE445">
        <v>0</v>
      </c>
      <c r="EF445">
        <v>0</v>
      </c>
      <c r="EG445">
        <v>0</v>
      </c>
      <c r="EH445">
        <v>0</v>
      </c>
      <c r="EI445">
        <v>0</v>
      </c>
      <c r="EJ445">
        <v>0</v>
      </c>
      <c r="EK445">
        <v>0</v>
      </c>
      <c r="EL445">
        <v>0</v>
      </c>
      <c r="EM445">
        <v>0</v>
      </c>
      <c r="EN445">
        <v>0</v>
      </c>
      <c r="EO445">
        <v>0</v>
      </c>
      <c r="EP445">
        <v>0</v>
      </c>
      <c r="EQ445">
        <v>0</v>
      </c>
      <c r="ER445">
        <v>0</v>
      </c>
      <c r="ES445">
        <v>0</v>
      </c>
      <c r="ET445">
        <v>0</v>
      </c>
      <c r="EU445">
        <v>0</v>
      </c>
      <c r="EV445">
        <v>0</v>
      </c>
      <c r="EW445">
        <v>0</v>
      </c>
      <c r="EX445">
        <v>0</v>
      </c>
      <c r="EY445">
        <v>0</v>
      </c>
      <c r="EZ445">
        <v>0</v>
      </c>
      <c r="FA445">
        <v>0</v>
      </c>
      <c r="FB445">
        <v>0</v>
      </c>
      <c r="FC445">
        <v>0</v>
      </c>
      <c r="FD445">
        <v>0</v>
      </c>
      <c r="FE445">
        <v>0</v>
      </c>
      <c r="FF445">
        <v>0</v>
      </c>
      <c r="FG445">
        <v>0</v>
      </c>
      <c r="FH445">
        <v>0</v>
      </c>
      <c r="FI445">
        <v>0</v>
      </c>
      <c r="FJ445">
        <v>0</v>
      </c>
      <c r="FK445">
        <v>0</v>
      </c>
      <c r="FL445">
        <v>0</v>
      </c>
      <c r="FM445">
        <v>0</v>
      </c>
      <c r="FN445">
        <v>0</v>
      </c>
      <c r="FO445">
        <v>0</v>
      </c>
      <c r="FP445">
        <v>0</v>
      </c>
      <c r="FQ445">
        <v>0</v>
      </c>
      <c r="FR445">
        <v>0</v>
      </c>
      <c r="FS445">
        <v>0</v>
      </c>
      <c r="FT445">
        <v>0</v>
      </c>
      <c r="FU445">
        <v>0</v>
      </c>
      <c r="FV445">
        <v>0</v>
      </c>
      <c r="FW445">
        <v>0</v>
      </c>
      <c r="FX445">
        <v>0</v>
      </c>
      <c r="FY445">
        <v>0</v>
      </c>
      <c r="FZ445">
        <v>0</v>
      </c>
      <c r="GA445">
        <v>0</v>
      </c>
      <c r="GB445">
        <v>0</v>
      </c>
      <c r="GC445">
        <v>0</v>
      </c>
      <c r="GD445">
        <v>0</v>
      </c>
      <c r="GE445">
        <v>0</v>
      </c>
      <c r="GF445">
        <v>0</v>
      </c>
      <c r="GG445">
        <v>0</v>
      </c>
      <c r="GH445">
        <v>0</v>
      </c>
      <c r="GI445">
        <v>0</v>
      </c>
      <c r="GJ445">
        <v>0</v>
      </c>
      <c r="GK445">
        <v>0</v>
      </c>
      <c r="GL445">
        <v>0</v>
      </c>
      <c r="GM445">
        <v>0</v>
      </c>
      <c r="GN445">
        <v>0</v>
      </c>
      <c r="GO445">
        <v>0</v>
      </c>
      <c r="GP445">
        <v>0</v>
      </c>
      <c r="GQ445">
        <v>0</v>
      </c>
      <c r="GR445">
        <v>0</v>
      </c>
      <c r="GS445">
        <v>0</v>
      </c>
      <c r="GT445">
        <v>0</v>
      </c>
      <c r="GU445">
        <v>0</v>
      </c>
      <c r="GV445">
        <v>0</v>
      </c>
      <c r="GW445">
        <v>0</v>
      </c>
      <c r="GX445">
        <v>0</v>
      </c>
      <c r="GY445">
        <v>0</v>
      </c>
      <c r="GZ445">
        <v>0</v>
      </c>
      <c r="HA445">
        <v>0</v>
      </c>
      <c r="HB445">
        <v>0</v>
      </c>
      <c r="HC445">
        <v>0</v>
      </c>
      <c r="HD445">
        <v>0</v>
      </c>
      <c r="HE445">
        <v>0</v>
      </c>
      <c r="HF445">
        <v>0</v>
      </c>
      <c r="HG445">
        <v>0</v>
      </c>
      <c r="HH445">
        <v>0</v>
      </c>
      <c r="HI445">
        <v>0</v>
      </c>
      <c r="HJ445">
        <v>0</v>
      </c>
      <c r="HK445">
        <v>0</v>
      </c>
      <c r="HL445">
        <v>0</v>
      </c>
      <c r="HM445" t="str">
        <v/>
      </c>
    </row>
    <row r="446" spans="2:221" x14ac:dyDescent="0.35">
      <c r="B446" t="str" cm="1">
        <f t="array" ref="B446:CX446">TRANSPOSE(_xlfn._xlws.SORT(_xlfn._xlws.FILTER(initialConditions[initial_conditions_level]&amp;" | "&amp;initialConditions[initial_conditions_name],initialConditions[experiment_ID]=A446)))</f>
        <v xml:space="preserve"> | </v>
      </c>
      <c r="C446" t="str">
        <v xml:space="preserve">0 | </v>
      </c>
      <c r="D446" t="str">
        <v xml:space="preserve">0 | </v>
      </c>
      <c r="E446" t="str">
        <v xml:space="preserve">0 | </v>
      </c>
      <c r="F446" t="str">
        <v xml:space="preserve">0 | </v>
      </c>
      <c r="G446" t="str">
        <v xml:space="preserve">0 | </v>
      </c>
      <c r="H446" t="str">
        <v xml:space="preserve">0 | </v>
      </c>
      <c r="I446" t="str">
        <v xml:space="preserve">0 | </v>
      </c>
      <c r="J446" t="str">
        <v xml:space="preserve">0 | </v>
      </c>
      <c r="K446" t="str">
        <v xml:space="preserve">0 | </v>
      </c>
      <c r="L446" t="str">
        <v xml:space="preserve">0 | </v>
      </c>
      <c r="M446" t="str">
        <v xml:space="preserve">0 | </v>
      </c>
      <c r="N446" t="str">
        <v xml:space="preserve">0 | </v>
      </c>
      <c r="O446" t="str">
        <v xml:space="preserve">0 | </v>
      </c>
      <c r="P446" t="str">
        <v xml:space="preserve">0 | </v>
      </c>
      <c r="Q446" t="str">
        <v xml:space="preserve">0 | </v>
      </c>
      <c r="R446" t="str">
        <v xml:space="preserve">0 | </v>
      </c>
      <c r="S446" t="str">
        <v xml:space="preserve">0 | </v>
      </c>
      <c r="T446" t="str">
        <v xml:space="preserve">0 | </v>
      </c>
      <c r="U446" t="str">
        <v xml:space="preserve">0 | </v>
      </c>
      <c r="V446" t="str">
        <v xml:space="preserve">0 | </v>
      </c>
      <c r="W446" t="str">
        <v xml:space="preserve">0 | </v>
      </c>
      <c r="X446" t="str">
        <v xml:space="preserve">0 | </v>
      </c>
      <c r="Y446" t="str">
        <v xml:space="preserve">0 | </v>
      </c>
      <c r="Z446" t="str">
        <v xml:space="preserve">0 | </v>
      </c>
      <c r="AA446" t="str">
        <v xml:space="preserve">0 | </v>
      </c>
      <c r="AB446" t="str">
        <v xml:space="preserve">0 | </v>
      </c>
      <c r="AC446" t="str">
        <v xml:space="preserve">0 | </v>
      </c>
      <c r="AD446" t="str">
        <v xml:space="preserve">0 | </v>
      </c>
      <c r="AE446" t="str">
        <v xml:space="preserve">0 | </v>
      </c>
      <c r="AF446" t="str">
        <v xml:space="preserve">0 | </v>
      </c>
      <c r="AG446" t="str">
        <v xml:space="preserve">0 | </v>
      </c>
      <c r="AH446" t="str">
        <v xml:space="preserve">0 | </v>
      </c>
      <c r="AI446" t="str">
        <v xml:space="preserve">0 | </v>
      </c>
      <c r="AJ446" t="str">
        <v xml:space="preserve">0 | </v>
      </c>
      <c r="AK446" t="str">
        <v xml:space="preserve">0 | </v>
      </c>
      <c r="AL446" t="str">
        <v xml:space="preserve">0 | </v>
      </c>
      <c r="AM446" t="str">
        <v xml:space="preserve">0 | </v>
      </c>
      <c r="AN446" t="str">
        <v xml:space="preserve">0 | </v>
      </c>
      <c r="AO446" t="str">
        <v xml:space="preserve">0 | </v>
      </c>
      <c r="AP446" t="str">
        <v xml:space="preserve">0 | </v>
      </c>
      <c r="AQ446" t="str">
        <v xml:space="preserve">0 | </v>
      </c>
      <c r="AR446" t="str">
        <v xml:space="preserve">0 | </v>
      </c>
      <c r="AS446" t="str">
        <v xml:space="preserve">0 | </v>
      </c>
      <c r="AT446" t="str">
        <v xml:space="preserve">0 | </v>
      </c>
      <c r="AU446" t="str">
        <v xml:space="preserve">0 | </v>
      </c>
      <c r="AV446" t="str">
        <v xml:space="preserve">0 | </v>
      </c>
      <c r="AW446" t="str">
        <v xml:space="preserve">0 | </v>
      </c>
      <c r="AX446" t="str">
        <v xml:space="preserve">0 | </v>
      </c>
      <c r="AY446" t="str">
        <v xml:space="preserve">0 | </v>
      </c>
      <c r="AZ446" t="str">
        <v xml:space="preserve">0 | </v>
      </c>
      <c r="BA446" t="str">
        <v xml:space="preserve">0 | </v>
      </c>
      <c r="BB446" t="str">
        <v xml:space="preserve">0 | </v>
      </c>
      <c r="BC446" t="str">
        <v xml:space="preserve">0 | </v>
      </c>
      <c r="BD446" t="str">
        <v xml:space="preserve">0 | </v>
      </c>
      <c r="BE446" t="str">
        <v xml:space="preserve">0 | </v>
      </c>
      <c r="BF446" t="str">
        <v xml:space="preserve">0 | </v>
      </c>
      <c r="BG446" t="str">
        <v xml:space="preserve">0 | </v>
      </c>
      <c r="BH446" t="str">
        <v xml:space="preserve">0 | </v>
      </c>
      <c r="BI446" t="str">
        <v xml:space="preserve">0 | </v>
      </c>
      <c r="BJ446" t="str">
        <v xml:space="preserve">0 | </v>
      </c>
      <c r="BK446" t="str">
        <v xml:space="preserve">0 | </v>
      </c>
      <c r="BL446" t="str">
        <v xml:space="preserve">0 | </v>
      </c>
      <c r="BM446" t="str">
        <v xml:space="preserve">0 | </v>
      </c>
      <c r="BN446" t="str">
        <v xml:space="preserve">0 | </v>
      </c>
      <c r="BO446" t="str">
        <v xml:space="preserve">0 | </v>
      </c>
      <c r="BP446" t="str">
        <v xml:space="preserve">0 | </v>
      </c>
      <c r="BQ446" t="str">
        <v xml:space="preserve">0 | </v>
      </c>
      <c r="BR446" t="str">
        <v xml:space="preserve">0 | </v>
      </c>
      <c r="BS446" t="str">
        <v xml:space="preserve">0 | </v>
      </c>
      <c r="BT446" t="str">
        <v xml:space="preserve">0 | </v>
      </c>
      <c r="BU446" t="str">
        <v xml:space="preserve">0 | </v>
      </c>
      <c r="BV446" t="str">
        <v xml:space="preserve">0 | </v>
      </c>
      <c r="BW446" t="str">
        <v xml:space="preserve">0 | </v>
      </c>
      <c r="BX446" t="str">
        <v xml:space="preserve">0 | </v>
      </c>
      <c r="BY446" t="str">
        <v xml:space="preserve">0 | </v>
      </c>
      <c r="BZ446" t="str">
        <v xml:space="preserve">0 | </v>
      </c>
      <c r="CA446" t="str">
        <v xml:space="preserve">0 | </v>
      </c>
      <c r="CB446" t="str">
        <v xml:space="preserve">0 | </v>
      </c>
      <c r="CC446" t="str">
        <v xml:space="preserve">0 | </v>
      </c>
      <c r="CD446" t="str">
        <v xml:space="preserve">0 | </v>
      </c>
      <c r="CE446" t="str">
        <v xml:space="preserve">0 | </v>
      </c>
      <c r="CF446" t="str">
        <v xml:space="preserve">0 | </v>
      </c>
      <c r="CG446" t="str">
        <v xml:space="preserve">0 | </v>
      </c>
      <c r="CH446" t="str">
        <v xml:space="preserve">0 | </v>
      </c>
      <c r="CI446" t="str">
        <v xml:space="preserve">0 | </v>
      </c>
      <c r="CJ446" t="str">
        <v xml:space="preserve">0 | </v>
      </c>
      <c r="CK446" t="str">
        <v xml:space="preserve">0 | </v>
      </c>
      <c r="CL446" t="str">
        <v xml:space="preserve">0 | </v>
      </c>
      <c r="CM446" t="str">
        <v xml:space="preserve">0 | </v>
      </c>
      <c r="CN446" t="str">
        <v xml:space="preserve">0 | </v>
      </c>
      <c r="CO446" t="str">
        <v xml:space="preserve">0 | </v>
      </c>
      <c r="CP446" t="str">
        <v xml:space="preserve">0 | </v>
      </c>
      <c r="CQ446" t="str">
        <v xml:space="preserve">0 | </v>
      </c>
      <c r="CR446" t="str">
        <v xml:space="preserve">0 | </v>
      </c>
      <c r="CS446" t="str">
        <v xml:space="preserve">0 | </v>
      </c>
      <c r="CT446" t="str">
        <v xml:space="preserve">0 | </v>
      </c>
      <c r="CU446" t="str">
        <v xml:space="preserve">0 | </v>
      </c>
      <c r="CV446" t="str">
        <v xml:space="preserve">0 | </v>
      </c>
      <c r="CW446" t="str">
        <v xml:space="preserve">0 | </v>
      </c>
      <c r="CX446" t="str">
        <v xml:space="preserve">0 | </v>
      </c>
      <c r="DQ446" cm="1">
        <f t="array" ref="DQ446:HM446">TRANSPOSE(_xlfn._xlws.SORT(_xlfn._xlws.FILTER(initialConditions[initial_conditions_level],initialConditions[experiment_ID]=A446)))</f>
        <v>0</v>
      </c>
      <c r="DR446">
        <v>0</v>
      </c>
      <c r="DS446">
        <v>0</v>
      </c>
      <c r="DT446">
        <v>0</v>
      </c>
      <c r="DU446">
        <v>0</v>
      </c>
      <c r="DV446">
        <v>0</v>
      </c>
      <c r="DW446">
        <v>0</v>
      </c>
      <c r="DX446">
        <v>0</v>
      </c>
      <c r="DY446">
        <v>0</v>
      </c>
      <c r="DZ446">
        <v>0</v>
      </c>
      <c r="EA446">
        <v>0</v>
      </c>
      <c r="EB446">
        <v>0</v>
      </c>
      <c r="EC446">
        <v>0</v>
      </c>
      <c r="ED446">
        <v>0</v>
      </c>
      <c r="EE446">
        <v>0</v>
      </c>
      <c r="EF446">
        <v>0</v>
      </c>
      <c r="EG446">
        <v>0</v>
      </c>
      <c r="EH446">
        <v>0</v>
      </c>
      <c r="EI446">
        <v>0</v>
      </c>
      <c r="EJ446">
        <v>0</v>
      </c>
      <c r="EK446">
        <v>0</v>
      </c>
      <c r="EL446">
        <v>0</v>
      </c>
      <c r="EM446">
        <v>0</v>
      </c>
      <c r="EN446">
        <v>0</v>
      </c>
      <c r="EO446">
        <v>0</v>
      </c>
      <c r="EP446">
        <v>0</v>
      </c>
      <c r="EQ446">
        <v>0</v>
      </c>
      <c r="ER446">
        <v>0</v>
      </c>
      <c r="ES446">
        <v>0</v>
      </c>
      <c r="ET446">
        <v>0</v>
      </c>
      <c r="EU446">
        <v>0</v>
      </c>
      <c r="EV446">
        <v>0</v>
      </c>
      <c r="EW446">
        <v>0</v>
      </c>
      <c r="EX446">
        <v>0</v>
      </c>
      <c r="EY446">
        <v>0</v>
      </c>
      <c r="EZ446">
        <v>0</v>
      </c>
      <c r="FA446">
        <v>0</v>
      </c>
      <c r="FB446">
        <v>0</v>
      </c>
      <c r="FC446">
        <v>0</v>
      </c>
      <c r="FD446">
        <v>0</v>
      </c>
      <c r="FE446">
        <v>0</v>
      </c>
      <c r="FF446">
        <v>0</v>
      </c>
      <c r="FG446">
        <v>0</v>
      </c>
      <c r="FH446">
        <v>0</v>
      </c>
      <c r="FI446">
        <v>0</v>
      </c>
      <c r="FJ446">
        <v>0</v>
      </c>
      <c r="FK446">
        <v>0</v>
      </c>
      <c r="FL446">
        <v>0</v>
      </c>
      <c r="FM446">
        <v>0</v>
      </c>
      <c r="FN446">
        <v>0</v>
      </c>
      <c r="FO446">
        <v>0</v>
      </c>
      <c r="FP446">
        <v>0</v>
      </c>
      <c r="FQ446">
        <v>0</v>
      </c>
      <c r="FR446">
        <v>0</v>
      </c>
      <c r="FS446">
        <v>0</v>
      </c>
      <c r="FT446">
        <v>0</v>
      </c>
      <c r="FU446">
        <v>0</v>
      </c>
      <c r="FV446">
        <v>0</v>
      </c>
      <c r="FW446">
        <v>0</v>
      </c>
      <c r="FX446">
        <v>0</v>
      </c>
      <c r="FY446">
        <v>0</v>
      </c>
      <c r="FZ446">
        <v>0</v>
      </c>
      <c r="GA446">
        <v>0</v>
      </c>
      <c r="GB446">
        <v>0</v>
      </c>
      <c r="GC446">
        <v>0</v>
      </c>
      <c r="GD446">
        <v>0</v>
      </c>
      <c r="GE446">
        <v>0</v>
      </c>
      <c r="GF446">
        <v>0</v>
      </c>
      <c r="GG446">
        <v>0</v>
      </c>
      <c r="GH446">
        <v>0</v>
      </c>
      <c r="GI446">
        <v>0</v>
      </c>
      <c r="GJ446">
        <v>0</v>
      </c>
      <c r="GK446">
        <v>0</v>
      </c>
      <c r="GL446">
        <v>0</v>
      </c>
      <c r="GM446">
        <v>0</v>
      </c>
      <c r="GN446">
        <v>0</v>
      </c>
      <c r="GO446">
        <v>0</v>
      </c>
      <c r="GP446">
        <v>0</v>
      </c>
      <c r="GQ446">
        <v>0</v>
      </c>
      <c r="GR446">
        <v>0</v>
      </c>
      <c r="GS446">
        <v>0</v>
      </c>
      <c r="GT446">
        <v>0</v>
      </c>
      <c r="GU446">
        <v>0</v>
      </c>
      <c r="GV446">
        <v>0</v>
      </c>
      <c r="GW446">
        <v>0</v>
      </c>
      <c r="GX446">
        <v>0</v>
      </c>
      <c r="GY446">
        <v>0</v>
      </c>
      <c r="GZ446">
        <v>0</v>
      </c>
      <c r="HA446">
        <v>0</v>
      </c>
      <c r="HB446">
        <v>0</v>
      </c>
      <c r="HC446">
        <v>0</v>
      </c>
      <c r="HD446">
        <v>0</v>
      </c>
      <c r="HE446">
        <v>0</v>
      </c>
      <c r="HF446">
        <v>0</v>
      </c>
      <c r="HG446">
        <v>0</v>
      </c>
      <c r="HH446">
        <v>0</v>
      </c>
      <c r="HI446">
        <v>0</v>
      </c>
      <c r="HJ446">
        <v>0</v>
      </c>
      <c r="HK446">
        <v>0</v>
      </c>
      <c r="HL446">
        <v>0</v>
      </c>
      <c r="HM446" t="str">
        <v/>
      </c>
    </row>
    <row r="447" spans="2:221" x14ac:dyDescent="0.35">
      <c r="B447" t="str" cm="1">
        <f t="array" ref="B447:CX447">TRANSPOSE(_xlfn._xlws.SORT(_xlfn._xlws.FILTER(initialConditions[initial_conditions_level]&amp;" | "&amp;initialConditions[initial_conditions_name],initialConditions[experiment_ID]=A447)))</f>
        <v xml:space="preserve"> | </v>
      </c>
      <c r="C447" t="str">
        <v xml:space="preserve">0 | </v>
      </c>
      <c r="D447" t="str">
        <v xml:space="preserve">0 | </v>
      </c>
      <c r="E447" t="str">
        <v xml:space="preserve">0 | </v>
      </c>
      <c r="F447" t="str">
        <v xml:space="preserve">0 | </v>
      </c>
      <c r="G447" t="str">
        <v xml:space="preserve">0 | </v>
      </c>
      <c r="H447" t="str">
        <v xml:space="preserve">0 | </v>
      </c>
      <c r="I447" t="str">
        <v xml:space="preserve">0 | </v>
      </c>
      <c r="J447" t="str">
        <v xml:space="preserve">0 | </v>
      </c>
      <c r="K447" t="str">
        <v xml:space="preserve">0 | </v>
      </c>
      <c r="L447" t="str">
        <v xml:space="preserve">0 | </v>
      </c>
      <c r="M447" t="str">
        <v xml:space="preserve">0 | </v>
      </c>
      <c r="N447" t="str">
        <v xml:space="preserve">0 | </v>
      </c>
      <c r="O447" t="str">
        <v xml:space="preserve">0 | </v>
      </c>
      <c r="P447" t="str">
        <v xml:space="preserve">0 | </v>
      </c>
      <c r="Q447" t="str">
        <v xml:space="preserve">0 | </v>
      </c>
      <c r="R447" t="str">
        <v xml:space="preserve">0 | </v>
      </c>
      <c r="S447" t="str">
        <v xml:space="preserve">0 | </v>
      </c>
      <c r="T447" t="str">
        <v xml:space="preserve">0 | </v>
      </c>
      <c r="U447" t="str">
        <v xml:space="preserve">0 | </v>
      </c>
      <c r="V447" t="str">
        <v xml:space="preserve">0 | </v>
      </c>
      <c r="W447" t="str">
        <v xml:space="preserve">0 | </v>
      </c>
      <c r="X447" t="str">
        <v xml:space="preserve">0 | </v>
      </c>
      <c r="Y447" t="str">
        <v xml:space="preserve">0 | </v>
      </c>
      <c r="Z447" t="str">
        <v xml:space="preserve">0 | </v>
      </c>
      <c r="AA447" t="str">
        <v xml:space="preserve">0 | </v>
      </c>
      <c r="AB447" t="str">
        <v xml:space="preserve">0 | </v>
      </c>
      <c r="AC447" t="str">
        <v xml:space="preserve">0 | </v>
      </c>
      <c r="AD447" t="str">
        <v xml:space="preserve">0 | </v>
      </c>
      <c r="AE447" t="str">
        <v xml:space="preserve">0 | </v>
      </c>
      <c r="AF447" t="str">
        <v xml:space="preserve">0 | </v>
      </c>
      <c r="AG447" t="str">
        <v xml:space="preserve">0 | </v>
      </c>
      <c r="AH447" t="str">
        <v xml:space="preserve">0 | </v>
      </c>
      <c r="AI447" t="str">
        <v xml:space="preserve">0 | </v>
      </c>
      <c r="AJ447" t="str">
        <v xml:space="preserve">0 | </v>
      </c>
      <c r="AK447" t="str">
        <v xml:space="preserve">0 | </v>
      </c>
      <c r="AL447" t="str">
        <v xml:space="preserve">0 | </v>
      </c>
      <c r="AM447" t="str">
        <v xml:space="preserve">0 | </v>
      </c>
      <c r="AN447" t="str">
        <v xml:space="preserve">0 | </v>
      </c>
      <c r="AO447" t="str">
        <v xml:space="preserve">0 | </v>
      </c>
      <c r="AP447" t="str">
        <v xml:space="preserve">0 | </v>
      </c>
      <c r="AQ447" t="str">
        <v xml:space="preserve">0 | </v>
      </c>
      <c r="AR447" t="str">
        <v xml:space="preserve">0 | </v>
      </c>
      <c r="AS447" t="str">
        <v xml:space="preserve">0 | </v>
      </c>
      <c r="AT447" t="str">
        <v xml:space="preserve">0 | </v>
      </c>
      <c r="AU447" t="str">
        <v xml:space="preserve">0 | </v>
      </c>
      <c r="AV447" t="str">
        <v xml:space="preserve">0 | </v>
      </c>
      <c r="AW447" t="str">
        <v xml:space="preserve">0 | </v>
      </c>
      <c r="AX447" t="str">
        <v xml:space="preserve">0 | </v>
      </c>
      <c r="AY447" t="str">
        <v xml:space="preserve">0 | </v>
      </c>
      <c r="AZ447" t="str">
        <v xml:space="preserve">0 | </v>
      </c>
      <c r="BA447" t="str">
        <v xml:space="preserve">0 | </v>
      </c>
      <c r="BB447" t="str">
        <v xml:space="preserve">0 | </v>
      </c>
      <c r="BC447" t="str">
        <v xml:space="preserve">0 | </v>
      </c>
      <c r="BD447" t="str">
        <v xml:space="preserve">0 | </v>
      </c>
      <c r="BE447" t="str">
        <v xml:space="preserve">0 | </v>
      </c>
      <c r="BF447" t="str">
        <v xml:space="preserve">0 | </v>
      </c>
      <c r="BG447" t="str">
        <v xml:space="preserve">0 | </v>
      </c>
      <c r="BH447" t="str">
        <v xml:space="preserve">0 | </v>
      </c>
      <c r="BI447" t="str">
        <v xml:space="preserve">0 | </v>
      </c>
      <c r="BJ447" t="str">
        <v xml:space="preserve">0 | </v>
      </c>
      <c r="BK447" t="str">
        <v xml:space="preserve">0 | </v>
      </c>
      <c r="BL447" t="str">
        <v xml:space="preserve">0 | </v>
      </c>
      <c r="BM447" t="str">
        <v xml:space="preserve">0 | </v>
      </c>
      <c r="BN447" t="str">
        <v xml:space="preserve">0 | </v>
      </c>
      <c r="BO447" t="str">
        <v xml:space="preserve">0 | </v>
      </c>
      <c r="BP447" t="str">
        <v xml:space="preserve">0 | </v>
      </c>
      <c r="BQ447" t="str">
        <v xml:space="preserve">0 | </v>
      </c>
      <c r="BR447" t="str">
        <v xml:space="preserve">0 | </v>
      </c>
      <c r="BS447" t="str">
        <v xml:space="preserve">0 | </v>
      </c>
      <c r="BT447" t="str">
        <v xml:space="preserve">0 | </v>
      </c>
      <c r="BU447" t="str">
        <v xml:space="preserve">0 | </v>
      </c>
      <c r="BV447" t="str">
        <v xml:space="preserve">0 | </v>
      </c>
      <c r="BW447" t="str">
        <v xml:space="preserve">0 | </v>
      </c>
      <c r="BX447" t="str">
        <v xml:space="preserve">0 | </v>
      </c>
      <c r="BY447" t="str">
        <v xml:space="preserve">0 | </v>
      </c>
      <c r="BZ447" t="str">
        <v xml:space="preserve">0 | </v>
      </c>
      <c r="CA447" t="str">
        <v xml:space="preserve">0 | </v>
      </c>
      <c r="CB447" t="str">
        <v xml:space="preserve">0 | </v>
      </c>
      <c r="CC447" t="str">
        <v xml:space="preserve">0 | </v>
      </c>
      <c r="CD447" t="str">
        <v xml:space="preserve">0 | </v>
      </c>
      <c r="CE447" t="str">
        <v xml:space="preserve">0 | </v>
      </c>
      <c r="CF447" t="str">
        <v xml:space="preserve">0 | </v>
      </c>
      <c r="CG447" t="str">
        <v xml:space="preserve">0 | </v>
      </c>
      <c r="CH447" t="str">
        <v xml:space="preserve">0 | </v>
      </c>
      <c r="CI447" t="str">
        <v xml:space="preserve">0 | </v>
      </c>
      <c r="CJ447" t="str">
        <v xml:space="preserve">0 | </v>
      </c>
      <c r="CK447" t="str">
        <v xml:space="preserve">0 | </v>
      </c>
      <c r="CL447" t="str">
        <v xml:space="preserve">0 | </v>
      </c>
      <c r="CM447" t="str">
        <v xml:space="preserve">0 | </v>
      </c>
      <c r="CN447" t="str">
        <v xml:space="preserve">0 | </v>
      </c>
      <c r="CO447" t="str">
        <v xml:space="preserve">0 | </v>
      </c>
      <c r="CP447" t="str">
        <v xml:space="preserve">0 | </v>
      </c>
      <c r="CQ447" t="str">
        <v xml:space="preserve">0 | </v>
      </c>
      <c r="CR447" t="str">
        <v xml:space="preserve">0 | </v>
      </c>
      <c r="CS447" t="str">
        <v xml:space="preserve">0 | </v>
      </c>
      <c r="CT447" t="str">
        <v xml:space="preserve">0 | </v>
      </c>
      <c r="CU447" t="str">
        <v xml:space="preserve">0 | </v>
      </c>
      <c r="CV447" t="str">
        <v xml:space="preserve">0 | </v>
      </c>
      <c r="CW447" t="str">
        <v xml:space="preserve">0 | </v>
      </c>
      <c r="CX447" t="str">
        <v xml:space="preserve">0 | </v>
      </c>
      <c r="DQ447" cm="1">
        <f t="array" ref="DQ447:HM447">TRANSPOSE(_xlfn._xlws.SORT(_xlfn._xlws.FILTER(initialConditions[initial_conditions_level],initialConditions[experiment_ID]=A447)))</f>
        <v>0</v>
      </c>
      <c r="DR447">
        <v>0</v>
      </c>
      <c r="DS447">
        <v>0</v>
      </c>
      <c r="DT447">
        <v>0</v>
      </c>
      <c r="DU447">
        <v>0</v>
      </c>
      <c r="DV447">
        <v>0</v>
      </c>
      <c r="DW447">
        <v>0</v>
      </c>
      <c r="DX447">
        <v>0</v>
      </c>
      <c r="DY447">
        <v>0</v>
      </c>
      <c r="DZ447">
        <v>0</v>
      </c>
      <c r="EA447">
        <v>0</v>
      </c>
      <c r="EB447">
        <v>0</v>
      </c>
      <c r="EC447">
        <v>0</v>
      </c>
      <c r="ED447">
        <v>0</v>
      </c>
      <c r="EE447">
        <v>0</v>
      </c>
      <c r="EF447">
        <v>0</v>
      </c>
      <c r="EG447">
        <v>0</v>
      </c>
      <c r="EH447">
        <v>0</v>
      </c>
      <c r="EI447">
        <v>0</v>
      </c>
      <c r="EJ447">
        <v>0</v>
      </c>
      <c r="EK447">
        <v>0</v>
      </c>
      <c r="EL447">
        <v>0</v>
      </c>
      <c r="EM447">
        <v>0</v>
      </c>
      <c r="EN447">
        <v>0</v>
      </c>
      <c r="EO447">
        <v>0</v>
      </c>
      <c r="EP447">
        <v>0</v>
      </c>
      <c r="EQ447">
        <v>0</v>
      </c>
      <c r="ER447">
        <v>0</v>
      </c>
      <c r="ES447">
        <v>0</v>
      </c>
      <c r="ET447">
        <v>0</v>
      </c>
      <c r="EU447">
        <v>0</v>
      </c>
      <c r="EV447">
        <v>0</v>
      </c>
      <c r="EW447">
        <v>0</v>
      </c>
      <c r="EX447">
        <v>0</v>
      </c>
      <c r="EY447">
        <v>0</v>
      </c>
      <c r="EZ447">
        <v>0</v>
      </c>
      <c r="FA447">
        <v>0</v>
      </c>
      <c r="FB447">
        <v>0</v>
      </c>
      <c r="FC447">
        <v>0</v>
      </c>
      <c r="FD447">
        <v>0</v>
      </c>
      <c r="FE447">
        <v>0</v>
      </c>
      <c r="FF447">
        <v>0</v>
      </c>
      <c r="FG447">
        <v>0</v>
      </c>
      <c r="FH447">
        <v>0</v>
      </c>
      <c r="FI447">
        <v>0</v>
      </c>
      <c r="FJ447">
        <v>0</v>
      </c>
      <c r="FK447">
        <v>0</v>
      </c>
      <c r="FL447">
        <v>0</v>
      </c>
      <c r="FM447">
        <v>0</v>
      </c>
      <c r="FN447">
        <v>0</v>
      </c>
      <c r="FO447">
        <v>0</v>
      </c>
      <c r="FP447">
        <v>0</v>
      </c>
      <c r="FQ447">
        <v>0</v>
      </c>
      <c r="FR447">
        <v>0</v>
      </c>
      <c r="FS447">
        <v>0</v>
      </c>
      <c r="FT447">
        <v>0</v>
      </c>
      <c r="FU447">
        <v>0</v>
      </c>
      <c r="FV447">
        <v>0</v>
      </c>
      <c r="FW447">
        <v>0</v>
      </c>
      <c r="FX447">
        <v>0</v>
      </c>
      <c r="FY447">
        <v>0</v>
      </c>
      <c r="FZ447">
        <v>0</v>
      </c>
      <c r="GA447">
        <v>0</v>
      </c>
      <c r="GB447">
        <v>0</v>
      </c>
      <c r="GC447">
        <v>0</v>
      </c>
      <c r="GD447">
        <v>0</v>
      </c>
      <c r="GE447">
        <v>0</v>
      </c>
      <c r="GF447">
        <v>0</v>
      </c>
      <c r="GG447">
        <v>0</v>
      </c>
      <c r="GH447">
        <v>0</v>
      </c>
      <c r="GI447">
        <v>0</v>
      </c>
      <c r="GJ447">
        <v>0</v>
      </c>
      <c r="GK447">
        <v>0</v>
      </c>
      <c r="GL447">
        <v>0</v>
      </c>
      <c r="GM447">
        <v>0</v>
      </c>
      <c r="GN447">
        <v>0</v>
      </c>
      <c r="GO447">
        <v>0</v>
      </c>
      <c r="GP447">
        <v>0</v>
      </c>
      <c r="GQ447">
        <v>0</v>
      </c>
      <c r="GR447">
        <v>0</v>
      </c>
      <c r="GS447">
        <v>0</v>
      </c>
      <c r="GT447">
        <v>0</v>
      </c>
      <c r="GU447">
        <v>0</v>
      </c>
      <c r="GV447">
        <v>0</v>
      </c>
      <c r="GW447">
        <v>0</v>
      </c>
      <c r="GX447">
        <v>0</v>
      </c>
      <c r="GY447">
        <v>0</v>
      </c>
      <c r="GZ447">
        <v>0</v>
      </c>
      <c r="HA447">
        <v>0</v>
      </c>
      <c r="HB447">
        <v>0</v>
      </c>
      <c r="HC447">
        <v>0</v>
      </c>
      <c r="HD447">
        <v>0</v>
      </c>
      <c r="HE447">
        <v>0</v>
      </c>
      <c r="HF447">
        <v>0</v>
      </c>
      <c r="HG447">
        <v>0</v>
      </c>
      <c r="HH447">
        <v>0</v>
      </c>
      <c r="HI447">
        <v>0</v>
      </c>
      <c r="HJ447">
        <v>0</v>
      </c>
      <c r="HK447">
        <v>0</v>
      </c>
      <c r="HL447">
        <v>0</v>
      </c>
      <c r="HM447" t="str">
        <v/>
      </c>
    </row>
    <row r="448" spans="2:221" x14ac:dyDescent="0.35">
      <c r="B448" t="str" cm="1">
        <f t="array" ref="B448:CX448">TRANSPOSE(_xlfn._xlws.SORT(_xlfn._xlws.FILTER(initialConditions[initial_conditions_level]&amp;" | "&amp;initialConditions[initial_conditions_name],initialConditions[experiment_ID]=A448)))</f>
        <v xml:space="preserve"> | </v>
      </c>
      <c r="C448" t="str">
        <v xml:space="preserve">0 | </v>
      </c>
      <c r="D448" t="str">
        <v xml:space="preserve">0 | </v>
      </c>
      <c r="E448" t="str">
        <v xml:space="preserve">0 | </v>
      </c>
      <c r="F448" t="str">
        <v xml:space="preserve">0 | </v>
      </c>
      <c r="G448" t="str">
        <v xml:space="preserve">0 | </v>
      </c>
      <c r="H448" t="str">
        <v xml:space="preserve">0 | </v>
      </c>
      <c r="I448" t="str">
        <v xml:space="preserve">0 | </v>
      </c>
      <c r="J448" t="str">
        <v xml:space="preserve">0 | </v>
      </c>
      <c r="K448" t="str">
        <v xml:space="preserve">0 | </v>
      </c>
      <c r="L448" t="str">
        <v xml:space="preserve">0 | </v>
      </c>
      <c r="M448" t="str">
        <v xml:space="preserve">0 | </v>
      </c>
      <c r="N448" t="str">
        <v xml:space="preserve">0 | </v>
      </c>
      <c r="O448" t="str">
        <v xml:space="preserve">0 | </v>
      </c>
      <c r="P448" t="str">
        <v xml:space="preserve">0 | </v>
      </c>
      <c r="Q448" t="str">
        <v xml:space="preserve">0 | </v>
      </c>
      <c r="R448" t="str">
        <v xml:space="preserve">0 | </v>
      </c>
      <c r="S448" t="str">
        <v xml:space="preserve">0 | </v>
      </c>
      <c r="T448" t="str">
        <v xml:space="preserve">0 | </v>
      </c>
      <c r="U448" t="str">
        <v xml:space="preserve">0 | </v>
      </c>
      <c r="V448" t="str">
        <v xml:space="preserve">0 | </v>
      </c>
      <c r="W448" t="str">
        <v xml:space="preserve">0 | </v>
      </c>
      <c r="X448" t="str">
        <v xml:space="preserve">0 | </v>
      </c>
      <c r="Y448" t="str">
        <v xml:space="preserve">0 | </v>
      </c>
      <c r="Z448" t="str">
        <v xml:space="preserve">0 | </v>
      </c>
      <c r="AA448" t="str">
        <v xml:space="preserve">0 | </v>
      </c>
      <c r="AB448" t="str">
        <v xml:space="preserve">0 | </v>
      </c>
      <c r="AC448" t="str">
        <v xml:space="preserve">0 | </v>
      </c>
      <c r="AD448" t="str">
        <v xml:space="preserve">0 | </v>
      </c>
      <c r="AE448" t="str">
        <v xml:space="preserve">0 | </v>
      </c>
      <c r="AF448" t="str">
        <v xml:space="preserve">0 | </v>
      </c>
      <c r="AG448" t="str">
        <v xml:space="preserve">0 | </v>
      </c>
      <c r="AH448" t="str">
        <v xml:space="preserve">0 | </v>
      </c>
      <c r="AI448" t="str">
        <v xml:space="preserve">0 | </v>
      </c>
      <c r="AJ448" t="str">
        <v xml:space="preserve">0 | </v>
      </c>
      <c r="AK448" t="str">
        <v xml:space="preserve">0 | </v>
      </c>
      <c r="AL448" t="str">
        <v xml:space="preserve">0 | </v>
      </c>
      <c r="AM448" t="str">
        <v xml:space="preserve">0 | </v>
      </c>
      <c r="AN448" t="str">
        <v xml:space="preserve">0 | </v>
      </c>
      <c r="AO448" t="str">
        <v xml:space="preserve">0 | </v>
      </c>
      <c r="AP448" t="str">
        <v xml:space="preserve">0 | </v>
      </c>
      <c r="AQ448" t="str">
        <v xml:space="preserve">0 | </v>
      </c>
      <c r="AR448" t="str">
        <v xml:space="preserve">0 | </v>
      </c>
      <c r="AS448" t="str">
        <v xml:space="preserve">0 | </v>
      </c>
      <c r="AT448" t="str">
        <v xml:space="preserve">0 | </v>
      </c>
      <c r="AU448" t="str">
        <v xml:space="preserve">0 | </v>
      </c>
      <c r="AV448" t="str">
        <v xml:space="preserve">0 | </v>
      </c>
      <c r="AW448" t="str">
        <v xml:space="preserve">0 | </v>
      </c>
      <c r="AX448" t="str">
        <v xml:space="preserve">0 | </v>
      </c>
      <c r="AY448" t="str">
        <v xml:space="preserve">0 | </v>
      </c>
      <c r="AZ448" t="str">
        <v xml:space="preserve">0 | </v>
      </c>
      <c r="BA448" t="str">
        <v xml:space="preserve">0 | </v>
      </c>
      <c r="BB448" t="str">
        <v xml:space="preserve">0 | </v>
      </c>
      <c r="BC448" t="str">
        <v xml:space="preserve">0 | </v>
      </c>
      <c r="BD448" t="str">
        <v xml:space="preserve">0 | </v>
      </c>
      <c r="BE448" t="str">
        <v xml:space="preserve">0 | </v>
      </c>
      <c r="BF448" t="str">
        <v xml:space="preserve">0 | </v>
      </c>
      <c r="BG448" t="str">
        <v xml:space="preserve">0 | </v>
      </c>
      <c r="BH448" t="str">
        <v xml:space="preserve">0 | </v>
      </c>
      <c r="BI448" t="str">
        <v xml:space="preserve">0 | </v>
      </c>
      <c r="BJ448" t="str">
        <v xml:space="preserve">0 | </v>
      </c>
      <c r="BK448" t="str">
        <v xml:space="preserve">0 | </v>
      </c>
      <c r="BL448" t="str">
        <v xml:space="preserve">0 | </v>
      </c>
      <c r="BM448" t="str">
        <v xml:space="preserve">0 | </v>
      </c>
      <c r="BN448" t="str">
        <v xml:space="preserve">0 | </v>
      </c>
      <c r="BO448" t="str">
        <v xml:space="preserve">0 | </v>
      </c>
      <c r="BP448" t="str">
        <v xml:space="preserve">0 | </v>
      </c>
      <c r="BQ448" t="str">
        <v xml:space="preserve">0 | </v>
      </c>
      <c r="BR448" t="str">
        <v xml:space="preserve">0 | </v>
      </c>
      <c r="BS448" t="str">
        <v xml:space="preserve">0 | </v>
      </c>
      <c r="BT448" t="str">
        <v xml:space="preserve">0 | </v>
      </c>
      <c r="BU448" t="str">
        <v xml:space="preserve">0 | </v>
      </c>
      <c r="BV448" t="str">
        <v xml:space="preserve">0 | </v>
      </c>
      <c r="BW448" t="str">
        <v xml:space="preserve">0 | </v>
      </c>
      <c r="BX448" t="str">
        <v xml:space="preserve">0 | </v>
      </c>
      <c r="BY448" t="str">
        <v xml:space="preserve">0 | </v>
      </c>
      <c r="BZ448" t="str">
        <v xml:space="preserve">0 | </v>
      </c>
      <c r="CA448" t="str">
        <v xml:space="preserve">0 | </v>
      </c>
      <c r="CB448" t="str">
        <v xml:space="preserve">0 | </v>
      </c>
      <c r="CC448" t="str">
        <v xml:space="preserve">0 | </v>
      </c>
      <c r="CD448" t="str">
        <v xml:space="preserve">0 | </v>
      </c>
      <c r="CE448" t="str">
        <v xml:space="preserve">0 | </v>
      </c>
      <c r="CF448" t="str">
        <v xml:space="preserve">0 | </v>
      </c>
      <c r="CG448" t="str">
        <v xml:space="preserve">0 | </v>
      </c>
      <c r="CH448" t="str">
        <v xml:space="preserve">0 | </v>
      </c>
      <c r="CI448" t="str">
        <v xml:space="preserve">0 | </v>
      </c>
      <c r="CJ448" t="str">
        <v xml:space="preserve">0 | </v>
      </c>
      <c r="CK448" t="str">
        <v xml:space="preserve">0 | </v>
      </c>
      <c r="CL448" t="str">
        <v xml:space="preserve">0 | </v>
      </c>
      <c r="CM448" t="str">
        <v xml:space="preserve">0 | </v>
      </c>
      <c r="CN448" t="str">
        <v xml:space="preserve">0 | </v>
      </c>
      <c r="CO448" t="str">
        <v xml:space="preserve">0 | </v>
      </c>
      <c r="CP448" t="str">
        <v xml:space="preserve">0 | </v>
      </c>
      <c r="CQ448" t="str">
        <v xml:space="preserve">0 | </v>
      </c>
      <c r="CR448" t="str">
        <v xml:space="preserve">0 | </v>
      </c>
      <c r="CS448" t="str">
        <v xml:space="preserve">0 | </v>
      </c>
      <c r="CT448" t="str">
        <v xml:space="preserve">0 | </v>
      </c>
      <c r="CU448" t="str">
        <v xml:space="preserve">0 | </v>
      </c>
      <c r="CV448" t="str">
        <v xml:space="preserve">0 | </v>
      </c>
      <c r="CW448" t="str">
        <v xml:space="preserve">0 | </v>
      </c>
      <c r="CX448" t="str">
        <v xml:space="preserve">0 | </v>
      </c>
      <c r="DQ448" cm="1">
        <f t="array" ref="DQ448:HM448">TRANSPOSE(_xlfn._xlws.SORT(_xlfn._xlws.FILTER(initialConditions[initial_conditions_level],initialConditions[experiment_ID]=A448)))</f>
        <v>0</v>
      </c>
      <c r="DR448">
        <v>0</v>
      </c>
      <c r="DS448">
        <v>0</v>
      </c>
      <c r="DT448">
        <v>0</v>
      </c>
      <c r="DU448">
        <v>0</v>
      </c>
      <c r="DV448">
        <v>0</v>
      </c>
      <c r="DW448">
        <v>0</v>
      </c>
      <c r="DX448">
        <v>0</v>
      </c>
      <c r="DY448">
        <v>0</v>
      </c>
      <c r="DZ448">
        <v>0</v>
      </c>
      <c r="EA448">
        <v>0</v>
      </c>
      <c r="EB448">
        <v>0</v>
      </c>
      <c r="EC448">
        <v>0</v>
      </c>
      <c r="ED448">
        <v>0</v>
      </c>
      <c r="EE448">
        <v>0</v>
      </c>
      <c r="EF448">
        <v>0</v>
      </c>
      <c r="EG448">
        <v>0</v>
      </c>
      <c r="EH448">
        <v>0</v>
      </c>
      <c r="EI448">
        <v>0</v>
      </c>
      <c r="EJ448">
        <v>0</v>
      </c>
      <c r="EK448">
        <v>0</v>
      </c>
      <c r="EL448">
        <v>0</v>
      </c>
      <c r="EM448">
        <v>0</v>
      </c>
      <c r="EN448">
        <v>0</v>
      </c>
      <c r="EO448">
        <v>0</v>
      </c>
      <c r="EP448">
        <v>0</v>
      </c>
      <c r="EQ448">
        <v>0</v>
      </c>
      <c r="ER448">
        <v>0</v>
      </c>
      <c r="ES448">
        <v>0</v>
      </c>
      <c r="ET448">
        <v>0</v>
      </c>
      <c r="EU448">
        <v>0</v>
      </c>
      <c r="EV448">
        <v>0</v>
      </c>
      <c r="EW448">
        <v>0</v>
      </c>
      <c r="EX448">
        <v>0</v>
      </c>
      <c r="EY448">
        <v>0</v>
      </c>
      <c r="EZ448">
        <v>0</v>
      </c>
      <c r="FA448">
        <v>0</v>
      </c>
      <c r="FB448">
        <v>0</v>
      </c>
      <c r="FC448">
        <v>0</v>
      </c>
      <c r="FD448">
        <v>0</v>
      </c>
      <c r="FE448">
        <v>0</v>
      </c>
      <c r="FF448">
        <v>0</v>
      </c>
      <c r="FG448">
        <v>0</v>
      </c>
      <c r="FH448">
        <v>0</v>
      </c>
      <c r="FI448">
        <v>0</v>
      </c>
      <c r="FJ448">
        <v>0</v>
      </c>
      <c r="FK448">
        <v>0</v>
      </c>
      <c r="FL448">
        <v>0</v>
      </c>
      <c r="FM448">
        <v>0</v>
      </c>
      <c r="FN448">
        <v>0</v>
      </c>
      <c r="FO448">
        <v>0</v>
      </c>
      <c r="FP448">
        <v>0</v>
      </c>
      <c r="FQ448">
        <v>0</v>
      </c>
      <c r="FR448">
        <v>0</v>
      </c>
      <c r="FS448">
        <v>0</v>
      </c>
      <c r="FT448">
        <v>0</v>
      </c>
      <c r="FU448">
        <v>0</v>
      </c>
      <c r="FV448">
        <v>0</v>
      </c>
      <c r="FW448">
        <v>0</v>
      </c>
      <c r="FX448">
        <v>0</v>
      </c>
      <c r="FY448">
        <v>0</v>
      </c>
      <c r="FZ448">
        <v>0</v>
      </c>
      <c r="GA448">
        <v>0</v>
      </c>
      <c r="GB448">
        <v>0</v>
      </c>
      <c r="GC448">
        <v>0</v>
      </c>
      <c r="GD448">
        <v>0</v>
      </c>
      <c r="GE448">
        <v>0</v>
      </c>
      <c r="GF448">
        <v>0</v>
      </c>
      <c r="GG448">
        <v>0</v>
      </c>
      <c r="GH448">
        <v>0</v>
      </c>
      <c r="GI448">
        <v>0</v>
      </c>
      <c r="GJ448">
        <v>0</v>
      </c>
      <c r="GK448">
        <v>0</v>
      </c>
      <c r="GL448">
        <v>0</v>
      </c>
      <c r="GM448">
        <v>0</v>
      </c>
      <c r="GN448">
        <v>0</v>
      </c>
      <c r="GO448">
        <v>0</v>
      </c>
      <c r="GP448">
        <v>0</v>
      </c>
      <c r="GQ448">
        <v>0</v>
      </c>
      <c r="GR448">
        <v>0</v>
      </c>
      <c r="GS448">
        <v>0</v>
      </c>
      <c r="GT448">
        <v>0</v>
      </c>
      <c r="GU448">
        <v>0</v>
      </c>
      <c r="GV448">
        <v>0</v>
      </c>
      <c r="GW448">
        <v>0</v>
      </c>
      <c r="GX448">
        <v>0</v>
      </c>
      <c r="GY448">
        <v>0</v>
      </c>
      <c r="GZ448">
        <v>0</v>
      </c>
      <c r="HA448">
        <v>0</v>
      </c>
      <c r="HB448">
        <v>0</v>
      </c>
      <c r="HC448">
        <v>0</v>
      </c>
      <c r="HD448">
        <v>0</v>
      </c>
      <c r="HE448">
        <v>0</v>
      </c>
      <c r="HF448">
        <v>0</v>
      </c>
      <c r="HG448">
        <v>0</v>
      </c>
      <c r="HH448">
        <v>0</v>
      </c>
      <c r="HI448">
        <v>0</v>
      </c>
      <c r="HJ448">
        <v>0</v>
      </c>
      <c r="HK448">
        <v>0</v>
      </c>
      <c r="HL448">
        <v>0</v>
      </c>
      <c r="HM448" t="str">
        <v/>
      </c>
    </row>
    <row r="449" spans="2:221" x14ac:dyDescent="0.35">
      <c r="B449" t="str" cm="1">
        <f t="array" ref="B449:CX449">TRANSPOSE(_xlfn._xlws.SORT(_xlfn._xlws.FILTER(initialConditions[initial_conditions_level]&amp;" | "&amp;initialConditions[initial_conditions_name],initialConditions[experiment_ID]=A449)))</f>
        <v xml:space="preserve"> | </v>
      </c>
      <c r="C449" t="str">
        <v xml:space="preserve">0 | </v>
      </c>
      <c r="D449" t="str">
        <v xml:space="preserve">0 | </v>
      </c>
      <c r="E449" t="str">
        <v xml:space="preserve">0 | </v>
      </c>
      <c r="F449" t="str">
        <v xml:space="preserve">0 | </v>
      </c>
      <c r="G449" t="str">
        <v xml:space="preserve">0 | </v>
      </c>
      <c r="H449" t="str">
        <v xml:space="preserve">0 | </v>
      </c>
      <c r="I449" t="str">
        <v xml:space="preserve">0 | </v>
      </c>
      <c r="J449" t="str">
        <v xml:space="preserve">0 | </v>
      </c>
      <c r="K449" t="str">
        <v xml:space="preserve">0 | </v>
      </c>
      <c r="L449" t="str">
        <v xml:space="preserve">0 | </v>
      </c>
      <c r="M449" t="str">
        <v xml:space="preserve">0 | </v>
      </c>
      <c r="N449" t="str">
        <v xml:space="preserve">0 | </v>
      </c>
      <c r="O449" t="str">
        <v xml:space="preserve">0 | </v>
      </c>
      <c r="P449" t="str">
        <v xml:space="preserve">0 | </v>
      </c>
      <c r="Q449" t="str">
        <v xml:space="preserve">0 | </v>
      </c>
      <c r="R449" t="str">
        <v xml:space="preserve">0 | </v>
      </c>
      <c r="S449" t="str">
        <v xml:space="preserve">0 | </v>
      </c>
      <c r="T449" t="str">
        <v xml:space="preserve">0 | </v>
      </c>
      <c r="U449" t="str">
        <v xml:space="preserve">0 | </v>
      </c>
      <c r="V449" t="str">
        <v xml:space="preserve">0 | </v>
      </c>
      <c r="W449" t="str">
        <v xml:space="preserve">0 | </v>
      </c>
      <c r="X449" t="str">
        <v xml:space="preserve">0 | </v>
      </c>
      <c r="Y449" t="str">
        <v xml:space="preserve">0 | </v>
      </c>
      <c r="Z449" t="str">
        <v xml:space="preserve">0 | </v>
      </c>
      <c r="AA449" t="str">
        <v xml:space="preserve">0 | </v>
      </c>
      <c r="AB449" t="str">
        <v xml:space="preserve">0 | </v>
      </c>
      <c r="AC449" t="str">
        <v xml:space="preserve">0 | </v>
      </c>
      <c r="AD449" t="str">
        <v xml:space="preserve">0 | </v>
      </c>
      <c r="AE449" t="str">
        <v xml:space="preserve">0 | </v>
      </c>
      <c r="AF449" t="str">
        <v xml:space="preserve">0 | </v>
      </c>
      <c r="AG449" t="str">
        <v xml:space="preserve">0 | </v>
      </c>
      <c r="AH449" t="str">
        <v xml:space="preserve">0 | </v>
      </c>
      <c r="AI449" t="str">
        <v xml:space="preserve">0 | </v>
      </c>
      <c r="AJ449" t="str">
        <v xml:space="preserve">0 | </v>
      </c>
      <c r="AK449" t="str">
        <v xml:space="preserve">0 | </v>
      </c>
      <c r="AL449" t="str">
        <v xml:space="preserve">0 | </v>
      </c>
      <c r="AM449" t="str">
        <v xml:space="preserve">0 | </v>
      </c>
      <c r="AN449" t="str">
        <v xml:space="preserve">0 | </v>
      </c>
      <c r="AO449" t="str">
        <v xml:space="preserve">0 | </v>
      </c>
      <c r="AP449" t="str">
        <v xml:space="preserve">0 | </v>
      </c>
      <c r="AQ449" t="str">
        <v xml:space="preserve">0 | </v>
      </c>
      <c r="AR449" t="str">
        <v xml:space="preserve">0 | </v>
      </c>
      <c r="AS449" t="str">
        <v xml:space="preserve">0 | </v>
      </c>
      <c r="AT449" t="str">
        <v xml:space="preserve">0 | </v>
      </c>
      <c r="AU449" t="str">
        <v xml:space="preserve">0 | </v>
      </c>
      <c r="AV449" t="str">
        <v xml:space="preserve">0 | </v>
      </c>
      <c r="AW449" t="str">
        <v xml:space="preserve">0 | </v>
      </c>
      <c r="AX449" t="str">
        <v xml:space="preserve">0 | </v>
      </c>
      <c r="AY449" t="str">
        <v xml:space="preserve">0 | </v>
      </c>
      <c r="AZ449" t="str">
        <v xml:space="preserve">0 | </v>
      </c>
      <c r="BA449" t="str">
        <v xml:space="preserve">0 | </v>
      </c>
      <c r="BB449" t="str">
        <v xml:space="preserve">0 | </v>
      </c>
      <c r="BC449" t="str">
        <v xml:space="preserve">0 | </v>
      </c>
      <c r="BD449" t="str">
        <v xml:space="preserve">0 | </v>
      </c>
      <c r="BE449" t="str">
        <v xml:space="preserve">0 | </v>
      </c>
      <c r="BF449" t="str">
        <v xml:space="preserve">0 | </v>
      </c>
      <c r="BG449" t="str">
        <v xml:space="preserve">0 | </v>
      </c>
      <c r="BH449" t="str">
        <v xml:space="preserve">0 | </v>
      </c>
      <c r="BI449" t="str">
        <v xml:space="preserve">0 | </v>
      </c>
      <c r="BJ449" t="str">
        <v xml:space="preserve">0 | </v>
      </c>
      <c r="BK449" t="str">
        <v xml:space="preserve">0 | </v>
      </c>
      <c r="BL449" t="str">
        <v xml:space="preserve">0 | </v>
      </c>
      <c r="BM449" t="str">
        <v xml:space="preserve">0 | </v>
      </c>
      <c r="BN449" t="str">
        <v xml:space="preserve">0 | </v>
      </c>
      <c r="BO449" t="str">
        <v xml:space="preserve">0 | </v>
      </c>
      <c r="BP449" t="str">
        <v xml:space="preserve">0 | </v>
      </c>
      <c r="BQ449" t="str">
        <v xml:space="preserve">0 | </v>
      </c>
      <c r="BR449" t="str">
        <v xml:space="preserve">0 | </v>
      </c>
      <c r="BS449" t="str">
        <v xml:space="preserve">0 | </v>
      </c>
      <c r="BT449" t="str">
        <v xml:space="preserve">0 | </v>
      </c>
      <c r="BU449" t="str">
        <v xml:space="preserve">0 | </v>
      </c>
      <c r="BV449" t="str">
        <v xml:space="preserve">0 | </v>
      </c>
      <c r="BW449" t="str">
        <v xml:space="preserve">0 | </v>
      </c>
      <c r="BX449" t="str">
        <v xml:space="preserve">0 | </v>
      </c>
      <c r="BY449" t="str">
        <v xml:space="preserve">0 | </v>
      </c>
      <c r="BZ449" t="str">
        <v xml:space="preserve">0 | </v>
      </c>
      <c r="CA449" t="str">
        <v xml:space="preserve">0 | </v>
      </c>
      <c r="CB449" t="str">
        <v xml:space="preserve">0 | </v>
      </c>
      <c r="CC449" t="str">
        <v xml:space="preserve">0 | </v>
      </c>
      <c r="CD449" t="str">
        <v xml:space="preserve">0 | </v>
      </c>
      <c r="CE449" t="str">
        <v xml:space="preserve">0 | </v>
      </c>
      <c r="CF449" t="str">
        <v xml:space="preserve">0 | </v>
      </c>
      <c r="CG449" t="str">
        <v xml:space="preserve">0 | </v>
      </c>
      <c r="CH449" t="str">
        <v xml:space="preserve">0 | </v>
      </c>
      <c r="CI449" t="str">
        <v xml:space="preserve">0 | </v>
      </c>
      <c r="CJ449" t="str">
        <v xml:space="preserve">0 | </v>
      </c>
      <c r="CK449" t="str">
        <v xml:space="preserve">0 | </v>
      </c>
      <c r="CL449" t="str">
        <v xml:space="preserve">0 | </v>
      </c>
      <c r="CM449" t="str">
        <v xml:space="preserve">0 | </v>
      </c>
      <c r="CN449" t="str">
        <v xml:space="preserve">0 | </v>
      </c>
      <c r="CO449" t="str">
        <v xml:space="preserve">0 | </v>
      </c>
      <c r="CP449" t="str">
        <v xml:space="preserve">0 | </v>
      </c>
      <c r="CQ449" t="str">
        <v xml:space="preserve">0 | </v>
      </c>
      <c r="CR449" t="str">
        <v xml:space="preserve">0 | </v>
      </c>
      <c r="CS449" t="str">
        <v xml:space="preserve">0 | </v>
      </c>
      <c r="CT449" t="str">
        <v xml:space="preserve">0 | </v>
      </c>
      <c r="CU449" t="str">
        <v xml:space="preserve">0 | </v>
      </c>
      <c r="CV449" t="str">
        <v xml:space="preserve">0 | </v>
      </c>
      <c r="CW449" t="str">
        <v xml:space="preserve">0 | </v>
      </c>
      <c r="CX449" t="str">
        <v xml:space="preserve">0 | </v>
      </c>
      <c r="DQ449" cm="1">
        <f t="array" ref="DQ449:HM449">TRANSPOSE(_xlfn._xlws.SORT(_xlfn._xlws.FILTER(initialConditions[initial_conditions_level],initialConditions[experiment_ID]=A449)))</f>
        <v>0</v>
      </c>
      <c r="DR449">
        <v>0</v>
      </c>
      <c r="DS449">
        <v>0</v>
      </c>
      <c r="DT449">
        <v>0</v>
      </c>
      <c r="DU449">
        <v>0</v>
      </c>
      <c r="DV449">
        <v>0</v>
      </c>
      <c r="DW449">
        <v>0</v>
      </c>
      <c r="DX449">
        <v>0</v>
      </c>
      <c r="DY449">
        <v>0</v>
      </c>
      <c r="DZ449">
        <v>0</v>
      </c>
      <c r="EA449">
        <v>0</v>
      </c>
      <c r="EB449">
        <v>0</v>
      </c>
      <c r="EC449">
        <v>0</v>
      </c>
      <c r="ED449">
        <v>0</v>
      </c>
      <c r="EE449">
        <v>0</v>
      </c>
      <c r="EF449">
        <v>0</v>
      </c>
      <c r="EG449">
        <v>0</v>
      </c>
      <c r="EH449">
        <v>0</v>
      </c>
      <c r="EI449">
        <v>0</v>
      </c>
      <c r="EJ449">
        <v>0</v>
      </c>
      <c r="EK449">
        <v>0</v>
      </c>
      <c r="EL449">
        <v>0</v>
      </c>
      <c r="EM449">
        <v>0</v>
      </c>
      <c r="EN449">
        <v>0</v>
      </c>
      <c r="EO449">
        <v>0</v>
      </c>
      <c r="EP449">
        <v>0</v>
      </c>
      <c r="EQ449">
        <v>0</v>
      </c>
      <c r="ER449">
        <v>0</v>
      </c>
      <c r="ES449">
        <v>0</v>
      </c>
      <c r="ET449">
        <v>0</v>
      </c>
      <c r="EU449">
        <v>0</v>
      </c>
      <c r="EV449">
        <v>0</v>
      </c>
      <c r="EW449">
        <v>0</v>
      </c>
      <c r="EX449">
        <v>0</v>
      </c>
      <c r="EY449">
        <v>0</v>
      </c>
      <c r="EZ449">
        <v>0</v>
      </c>
      <c r="FA449">
        <v>0</v>
      </c>
      <c r="FB449">
        <v>0</v>
      </c>
      <c r="FC449">
        <v>0</v>
      </c>
      <c r="FD449">
        <v>0</v>
      </c>
      <c r="FE449">
        <v>0</v>
      </c>
      <c r="FF449">
        <v>0</v>
      </c>
      <c r="FG449">
        <v>0</v>
      </c>
      <c r="FH449">
        <v>0</v>
      </c>
      <c r="FI449">
        <v>0</v>
      </c>
      <c r="FJ449">
        <v>0</v>
      </c>
      <c r="FK449">
        <v>0</v>
      </c>
      <c r="FL449">
        <v>0</v>
      </c>
      <c r="FM449">
        <v>0</v>
      </c>
      <c r="FN449">
        <v>0</v>
      </c>
      <c r="FO449">
        <v>0</v>
      </c>
      <c r="FP449">
        <v>0</v>
      </c>
      <c r="FQ449">
        <v>0</v>
      </c>
      <c r="FR449">
        <v>0</v>
      </c>
      <c r="FS449">
        <v>0</v>
      </c>
      <c r="FT449">
        <v>0</v>
      </c>
      <c r="FU449">
        <v>0</v>
      </c>
      <c r="FV449">
        <v>0</v>
      </c>
      <c r="FW449">
        <v>0</v>
      </c>
      <c r="FX449">
        <v>0</v>
      </c>
      <c r="FY449">
        <v>0</v>
      </c>
      <c r="FZ449">
        <v>0</v>
      </c>
      <c r="GA449">
        <v>0</v>
      </c>
      <c r="GB449">
        <v>0</v>
      </c>
      <c r="GC449">
        <v>0</v>
      </c>
      <c r="GD449">
        <v>0</v>
      </c>
      <c r="GE449">
        <v>0</v>
      </c>
      <c r="GF449">
        <v>0</v>
      </c>
      <c r="GG449">
        <v>0</v>
      </c>
      <c r="GH449">
        <v>0</v>
      </c>
      <c r="GI449">
        <v>0</v>
      </c>
      <c r="GJ449">
        <v>0</v>
      </c>
      <c r="GK449">
        <v>0</v>
      </c>
      <c r="GL449">
        <v>0</v>
      </c>
      <c r="GM449">
        <v>0</v>
      </c>
      <c r="GN449">
        <v>0</v>
      </c>
      <c r="GO449">
        <v>0</v>
      </c>
      <c r="GP449">
        <v>0</v>
      </c>
      <c r="GQ449">
        <v>0</v>
      </c>
      <c r="GR449">
        <v>0</v>
      </c>
      <c r="GS449">
        <v>0</v>
      </c>
      <c r="GT449">
        <v>0</v>
      </c>
      <c r="GU449">
        <v>0</v>
      </c>
      <c r="GV449">
        <v>0</v>
      </c>
      <c r="GW449">
        <v>0</v>
      </c>
      <c r="GX449">
        <v>0</v>
      </c>
      <c r="GY449">
        <v>0</v>
      </c>
      <c r="GZ449">
        <v>0</v>
      </c>
      <c r="HA449">
        <v>0</v>
      </c>
      <c r="HB449">
        <v>0</v>
      </c>
      <c r="HC449">
        <v>0</v>
      </c>
      <c r="HD449">
        <v>0</v>
      </c>
      <c r="HE449">
        <v>0</v>
      </c>
      <c r="HF449">
        <v>0</v>
      </c>
      <c r="HG449">
        <v>0</v>
      </c>
      <c r="HH449">
        <v>0</v>
      </c>
      <c r="HI449">
        <v>0</v>
      </c>
      <c r="HJ449">
        <v>0</v>
      </c>
      <c r="HK449">
        <v>0</v>
      </c>
      <c r="HL449">
        <v>0</v>
      </c>
      <c r="HM449" t="str">
        <v/>
      </c>
    </row>
    <row r="450" spans="2:221" x14ac:dyDescent="0.35">
      <c r="B450" t="str" cm="1">
        <f t="array" ref="B450:CX450">TRANSPOSE(_xlfn._xlws.SORT(_xlfn._xlws.FILTER(initialConditions[initial_conditions_level]&amp;" | "&amp;initialConditions[initial_conditions_name],initialConditions[experiment_ID]=A450)))</f>
        <v xml:space="preserve"> | </v>
      </c>
      <c r="C450" t="str">
        <v xml:space="preserve">0 | </v>
      </c>
      <c r="D450" t="str">
        <v xml:space="preserve">0 | </v>
      </c>
      <c r="E450" t="str">
        <v xml:space="preserve">0 | </v>
      </c>
      <c r="F450" t="str">
        <v xml:space="preserve">0 | </v>
      </c>
      <c r="G450" t="str">
        <v xml:space="preserve">0 | </v>
      </c>
      <c r="H450" t="str">
        <v xml:space="preserve">0 | </v>
      </c>
      <c r="I450" t="str">
        <v xml:space="preserve">0 | </v>
      </c>
      <c r="J450" t="str">
        <v xml:space="preserve">0 | </v>
      </c>
      <c r="K450" t="str">
        <v xml:space="preserve">0 | </v>
      </c>
      <c r="L450" t="str">
        <v xml:space="preserve">0 | </v>
      </c>
      <c r="M450" t="str">
        <v xml:space="preserve">0 | </v>
      </c>
      <c r="N450" t="str">
        <v xml:space="preserve">0 | </v>
      </c>
      <c r="O450" t="str">
        <v xml:space="preserve">0 | </v>
      </c>
      <c r="P450" t="str">
        <v xml:space="preserve">0 | </v>
      </c>
      <c r="Q450" t="str">
        <v xml:space="preserve">0 | </v>
      </c>
      <c r="R450" t="str">
        <v xml:space="preserve">0 | </v>
      </c>
      <c r="S450" t="str">
        <v xml:space="preserve">0 | </v>
      </c>
      <c r="T450" t="str">
        <v xml:space="preserve">0 | </v>
      </c>
      <c r="U450" t="str">
        <v xml:space="preserve">0 | </v>
      </c>
      <c r="V450" t="str">
        <v xml:space="preserve">0 | </v>
      </c>
      <c r="W450" t="str">
        <v xml:space="preserve">0 | </v>
      </c>
      <c r="X450" t="str">
        <v xml:space="preserve">0 | </v>
      </c>
      <c r="Y450" t="str">
        <v xml:space="preserve">0 | </v>
      </c>
      <c r="Z450" t="str">
        <v xml:space="preserve">0 | </v>
      </c>
      <c r="AA450" t="str">
        <v xml:space="preserve">0 | </v>
      </c>
      <c r="AB450" t="str">
        <v xml:space="preserve">0 | </v>
      </c>
      <c r="AC450" t="str">
        <v xml:space="preserve">0 | </v>
      </c>
      <c r="AD450" t="str">
        <v xml:space="preserve">0 | </v>
      </c>
      <c r="AE450" t="str">
        <v xml:space="preserve">0 | </v>
      </c>
      <c r="AF450" t="str">
        <v xml:space="preserve">0 | </v>
      </c>
      <c r="AG450" t="str">
        <v xml:space="preserve">0 | </v>
      </c>
      <c r="AH450" t="str">
        <v xml:space="preserve">0 | </v>
      </c>
      <c r="AI450" t="str">
        <v xml:space="preserve">0 | </v>
      </c>
      <c r="AJ450" t="str">
        <v xml:space="preserve">0 | </v>
      </c>
      <c r="AK450" t="str">
        <v xml:space="preserve">0 | </v>
      </c>
      <c r="AL450" t="str">
        <v xml:space="preserve">0 | </v>
      </c>
      <c r="AM450" t="str">
        <v xml:space="preserve">0 | </v>
      </c>
      <c r="AN450" t="str">
        <v xml:space="preserve">0 | </v>
      </c>
      <c r="AO450" t="str">
        <v xml:space="preserve">0 | </v>
      </c>
      <c r="AP450" t="str">
        <v xml:space="preserve">0 | </v>
      </c>
      <c r="AQ450" t="str">
        <v xml:space="preserve">0 | </v>
      </c>
      <c r="AR450" t="str">
        <v xml:space="preserve">0 | </v>
      </c>
      <c r="AS450" t="str">
        <v xml:space="preserve">0 | </v>
      </c>
      <c r="AT450" t="str">
        <v xml:space="preserve">0 | </v>
      </c>
      <c r="AU450" t="str">
        <v xml:space="preserve">0 | </v>
      </c>
      <c r="AV450" t="str">
        <v xml:space="preserve">0 | </v>
      </c>
      <c r="AW450" t="str">
        <v xml:space="preserve">0 | </v>
      </c>
      <c r="AX450" t="str">
        <v xml:space="preserve">0 | </v>
      </c>
      <c r="AY450" t="str">
        <v xml:space="preserve">0 | </v>
      </c>
      <c r="AZ450" t="str">
        <v xml:space="preserve">0 | </v>
      </c>
      <c r="BA450" t="str">
        <v xml:space="preserve">0 | </v>
      </c>
      <c r="BB450" t="str">
        <v xml:space="preserve">0 | </v>
      </c>
      <c r="BC450" t="str">
        <v xml:space="preserve">0 | </v>
      </c>
      <c r="BD450" t="str">
        <v xml:space="preserve">0 | </v>
      </c>
      <c r="BE450" t="str">
        <v xml:space="preserve">0 | </v>
      </c>
      <c r="BF450" t="str">
        <v xml:space="preserve">0 | </v>
      </c>
      <c r="BG450" t="str">
        <v xml:space="preserve">0 | </v>
      </c>
      <c r="BH450" t="str">
        <v xml:space="preserve">0 | </v>
      </c>
      <c r="BI450" t="str">
        <v xml:space="preserve">0 | </v>
      </c>
      <c r="BJ450" t="str">
        <v xml:space="preserve">0 | </v>
      </c>
      <c r="BK450" t="str">
        <v xml:space="preserve">0 | </v>
      </c>
      <c r="BL450" t="str">
        <v xml:space="preserve">0 | </v>
      </c>
      <c r="BM450" t="str">
        <v xml:space="preserve">0 | </v>
      </c>
      <c r="BN450" t="str">
        <v xml:space="preserve">0 | </v>
      </c>
      <c r="BO450" t="str">
        <v xml:space="preserve">0 | </v>
      </c>
      <c r="BP450" t="str">
        <v xml:space="preserve">0 | </v>
      </c>
      <c r="BQ450" t="str">
        <v xml:space="preserve">0 | </v>
      </c>
      <c r="BR450" t="str">
        <v xml:space="preserve">0 | </v>
      </c>
      <c r="BS450" t="str">
        <v xml:space="preserve">0 | </v>
      </c>
      <c r="BT450" t="str">
        <v xml:space="preserve">0 | </v>
      </c>
      <c r="BU450" t="str">
        <v xml:space="preserve">0 | </v>
      </c>
      <c r="BV450" t="str">
        <v xml:space="preserve">0 | </v>
      </c>
      <c r="BW450" t="str">
        <v xml:space="preserve">0 | </v>
      </c>
      <c r="BX450" t="str">
        <v xml:space="preserve">0 | </v>
      </c>
      <c r="BY450" t="str">
        <v xml:space="preserve">0 | </v>
      </c>
      <c r="BZ450" t="str">
        <v xml:space="preserve">0 | </v>
      </c>
      <c r="CA450" t="str">
        <v xml:space="preserve">0 | </v>
      </c>
      <c r="CB450" t="str">
        <v xml:space="preserve">0 | </v>
      </c>
      <c r="CC450" t="str">
        <v xml:space="preserve">0 | </v>
      </c>
      <c r="CD450" t="str">
        <v xml:space="preserve">0 | </v>
      </c>
      <c r="CE450" t="str">
        <v xml:space="preserve">0 | </v>
      </c>
      <c r="CF450" t="str">
        <v xml:space="preserve">0 | </v>
      </c>
      <c r="CG450" t="str">
        <v xml:space="preserve">0 | </v>
      </c>
      <c r="CH450" t="str">
        <v xml:space="preserve">0 | </v>
      </c>
      <c r="CI450" t="str">
        <v xml:space="preserve">0 | </v>
      </c>
      <c r="CJ450" t="str">
        <v xml:space="preserve">0 | </v>
      </c>
      <c r="CK450" t="str">
        <v xml:space="preserve">0 | </v>
      </c>
      <c r="CL450" t="str">
        <v xml:space="preserve">0 | </v>
      </c>
      <c r="CM450" t="str">
        <v xml:space="preserve">0 | </v>
      </c>
      <c r="CN450" t="str">
        <v xml:space="preserve">0 | </v>
      </c>
      <c r="CO450" t="str">
        <v xml:space="preserve">0 | </v>
      </c>
      <c r="CP450" t="str">
        <v xml:space="preserve">0 | </v>
      </c>
      <c r="CQ450" t="str">
        <v xml:space="preserve">0 | </v>
      </c>
      <c r="CR450" t="str">
        <v xml:space="preserve">0 | </v>
      </c>
      <c r="CS450" t="str">
        <v xml:space="preserve">0 | </v>
      </c>
      <c r="CT450" t="str">
        <v xml:space="preserve">0 | </v>
      </c>
      <c r="CU450" t="str">
        <v xml:space="preserve">0 | </v>
      </c>
      <c r="CV450" t="str">
        <v xml:space="preserve">0 | </v>
      </c>
      <c r="CW450" t="str">
        <v xml:space="preserve">0 | </v>
      </c>
      <c r="CX450" t="str">
        <v xml:space="preserve">0 | </v>
      </c>
      <c r="DQ450" cm="1">
        <f t="array" ref="DQ450:HM450">TRANSPOSE(_xlfn._xlws.SORT(_xlfn._xlws.FILTER(initialConditions[initial_conditions_level],initialConditions[experiment_ID]=A450)))</f>
        <v>0</v>
      </c>
      <c r="DR450">
        <v>0</v>
      </c>
      <c r="DS450">
        <v>0</v>
      </c>
      <c r="DT450">
        <v>0</v>
      </c>
      <c r="DU450">
        <v>0</v>
      </c>
      <c r="DV450">
        <v>0</v>
      </c>
      <c r="DW450">
        <v>0</v>
      </c>
      <c r="DX450">
        <v>0</v>
      </c>
      <c r="DY450">
        <v>0</v>
      </c>
      <c r="DZ450">
        <v>0</v>
      </c>
      <c r="EA450">
        <v>0</v>
      </c>
      <c r="EB450">
        <v>0</v>
      </c>
      <c r="EC450">
        <v>0</v>
      </c>
      <c r="ED450">
        <v>0</v>
      </c>
      <c r="EE450">
        <v>0</v>
      </c>
      <c r="EF450">
        <v>0</v>
      </c>
      <c r="EG450">
        <v>0</v>
      </c>
      <c r="EH450">
        <v>0</v>
      </c>
      <c r="EI450">
        <v>0</v>
      </c>
      <c r="EJ450">
        <v>0</v>
      </c>
      <c r="EK450">
        <v>0</v>
      </c>
      <c r="EL450">
        <v>0</v>
      </c>
      <c r="EM450">
        <v>0</v>
      </c>
      <c r="EN450">
        <v>0</v>
      </c>
      <c r="EO450">
        <v>0</v>
      </c>
      <c r="EP450">
        <v>0</v>
      </c>
      <c r="EQ450">
        <v>0</v>
      </c>
      <c r="ER450">
        <v>0</v>
      </c>
      <c r="ES450">
        <v>0</v>
      </c>
      <c r="ET450">
        <v>0</v>
      </c>
      <c r="EU450">
        <v>0</v>
      </c>
      <c r="EV450">
        <v>0</v>
      </c>
      <c r="EW450">
        <v>0</v>
      </c>
      <c r="EX450">
        <v>0</v>
      </c>
      <c r="EY450">
        <v>0</v>
      </c>
      <c r="EZ450">
        <v>0</v>
      </c>
      <c r="FA450">
        <v>0</v>
      </c>
      <c r="FB450">
        <v>0</v>
      </c>
      <c r="FC450">
        <v>0</v>
      </c>
      <c r="FD450">
        <v>0</v>
      </c>
      <c r="FE450">
        <v>0</v>
      </c>
      <c r="FF450">
        <v>0</v>
      </c>
      <c r="FG450">
        <v>0</v>
      </c>
      <c r="FH450">
        <v>0</v>
      </c>
      <c r="FI450">
        <v>0</v>
      </c>
      <c r="FJ450">
        <v>0</v>
      </c>
      <c r="FK450">
        <v>0</v>
      </c>
      <c r="FL450">
        <v>0</v>
      </c>
      <c r="FM450">
        <v>0</v>
      </c>
      <c r="FN450">
        <v>0</v>
      </c>
      <c r="FO450">
        <v>0</v>
      </c>
      <c r="FP450">
        <v>0</v>
      </c>
      <c r="FQ450">
        <v>0</v>
      </c>
      <c r="FR450">
        <v>0</v>
      </c>
      <c r="FS450">
        <v>0</v>
      </c>
      <c r="FT450">
        <v>0</v>
      </c>
      <c r="FU450">
        <v>0</v>
      </c>
      <c r="FV450">
        <v>0</v>
      </c>
      <c r="FW450">
        <v>0</v>
      </c>
      <c r="FX450">
        <v>0</v>
      </c>
      <c r="FY450">
        <v>0</v>
      </c>
      <c r="FZ450">
        <v>0</v>
      </c>
      <c r="GA450">
        <v>0</v>
      </c>
      <c r="GB450">
        <v>0</v>
      </c>
      <c r="GC450">
        <v>0</v>
      </c>
      <c r="GD450">
        <v>0</v>
      </c>
      <c r="GE450">
        <v>0</v>
      </c>
      <c r="GF450">
        <v>0</v>
      </c>
      <c r="GG450">
        <v>0</v>
      </c>
      <c r="GH450">
        <v>0</v>
      </c>
      <c r="GI450">
        <v>0</v>
      </c>
      <c r="GJ450">
        <v>0</v>
      </c>
      <c r="GK450">
        <v>0</v>
      </c>
      <c r="GL450">
        <v>0</v>
      </c>
      <c r="GM450">
        <v>0</v>
      </c>
      <c r="GN450">
        <v>0</v>
      </c>
      <c r="GO450">
        <v>0</v>
      </c>
      <c r="GP450">
        <v>0</v>
      </c>
      <c r="GQ450">
        <v>0</v>
      </c>
      <c r="GR450">
        <v>0</v>
      </c>
      <c r="GS450">
        <v>0</v>
      </c>
      <c r="GT450">
        <v>0</v>
      </c>
      <c r="GU450">
        <v>0</v>
      </c>
      <c r="GV450">
        <v>0</v>
      </c>
      <c r="GW450">
        <v>0</v>
      </c>
      <c r="GX450">
        <v>0</v>
      </c>
      <c r="GY450">
        <v>0</v>
      </c>
      <c r="GZ450">
        <v>0</v>
      </c>
      <c r="HA450">
        <v>0</v>
      </c>
      <c r="HB450">
        <v>0</v>
      </c>
      <c r="HC450">
        <v>0</v>
      </c>
      <c r="HD450">
        <v>0</v>
      </c>
      <c r="HE450">
        <v>0</v>
      </c>
      <c r="HF450">
        <v>0</v>
      </c>
      <c r="HG450">
        <v>0</v>
      </c>
      <c r="HH450">
        <v>0</v>
      </c>
      <c r="HI450">
        <v>0</v>
      </c>
      <c r="HJ450">
        <v>0</v>
      </c>
      <c r="HK450">
        <v>0</v>
      </c>
      <c r="HL450">
        <v>0</v>
      </c>
      <c r="HM450" t="str">
        <v/>
      </c>
    </row>
    <row r="451" spans="2:221" x14ac:dyDescent="0.35">
      <c r="B451" t="str" cm="1">
        <f t="array" ref="B451:CX451">TRANSPOSE(_xlfn._xlws.SORT(_xlfn._xlws.FILTER(initialConditions[initial_conditions_level]&amp;" | "&amp;initialConditions[initial_conditions_name],initialConditions[experiment_ID]=A451)))</f>
        <v xml:space="preserve"> | </v>
      </c>
      <c r="C451" t="str">
        <v xml:space="preserve">0 | </v>
      </c>
      <c r="D451" t="str">
        <v xml:space="preserve">0 | </v>
      </c>
      <c r="E451" t="str">
        <v xml:space="preserve">0 | </v>
      </c>
      <c r="F451" t="str">
        <v xml:space="preserve">0 | </v>
      </c>
      <c r="G451" t="str">
        <v xml:space="preserve">0 | </v>
      </c>
      <c r="H451" t="str">
        <v xml:space="preserve">0 | </v>
      </c>
      <c r="I451" t="str">
        <v xml:space="preserve">0 | </v>
      </c>
      <c r="J451" t="str">
        <v xml:space="preserve">0 | </v>
      </c>
      <c r="K451" t="str">
        <v xml:space="preserve">0 | </v>
      </c>
      <c r="L451" t="str">
        <v xml:space="preserve">0 | </v>
      </c>
      <c r="M451" t="str">
        <v xml:space="preserve">0 | </v>
      </c>
      <c r="N451" t="str">
        <v xml:space="preserve">0 | </v>
      </c>
      <c r="O451" t="str">
        <v xml:space="preserve">0 | </v>
      </c>
      <c r="P451" t="str">
        <v xml:space="preserve">0 | </v>
      </c>
      <c r="Q451" t="str">
        <v xml:space="preserve">0 | </v>
      </c>
      <c r="R451" t="str">
        <v xml:space="preserve">0 | </v>
      </c>
      <c r="S451" t="str">
        <v xml:space="preserve">0 | </v>
      </c>
      <c r="T451" t="str">
        <v xml:space="preserve">0 | </v>
      </c>
      <c r="U451" t="str">
        <v xml:space="preserve">0 | </v>
      </c>
      <c r="V451" t="str">
        <v xml:space="preserve">0 | </v>
      </c>
      <c r="W451" t="str">
        <v xml:space="preserve">0 | </v>
      </c>
      <c r="X451" t="str">
        <v xml:space="preserve">0 | </v>
      </c>
      <c r="Y451" t="str">
        <v xml:space="preserve">0 | </v>
      </c>
      <c r="Z451" t="str">
        <v xml:space="preserve">0 | </v>
      </c>
      <c r="AA451" t="str">
        <v xml:space="preserve">0 | </v>
      </c>
      <c r="AB451" t="str">
        <v xml:space="preserve">0 | </v>
      </c>
      <c r="AC451" t="str">
        <v xml:space="preserve">0 | </v>
      </c>
      <c r="AD451" t="str">
        <v xml:space="preserve">0 | </v>
      </c>
      <c r="AE451" t="str">
        <v xml:space="preserve">0 | </v>
      </c>
      <c r="AF451" t="str">
        <v xml:space="preserve">0 | </v>
      </c>
      <c r="AG451" t="str">
        <v xml:space="preserve">0 | </v>
      </c>
      <c r="AH451" t="str">
        <v xml:space="preserve">0 | </v>
      </c>
      <c r="AI451" t="str">
        <v xml:space="preserve">0 | </v>
      </c>
      <c r="AJ451" t="str">
        <v xml:space="preserve">0 | </v>
      </c>
      <c r="AK451" t="str">
        <v xml:space="preserve">0 | </v>
      </c>
      <c r="AL451" t="str">
        <v xml:space="preserve">0 | </v>
      </c>
      <c r="AM451" t="str">
        <v xml:space="preserve">0 | </v>
      </c>
      <c r="AN451" t="str">
        <v xml:space="preserve">0 | </v>
      </c>
      <c r="AO451" t="str">
        <v xml:space="preserve">0 | </v>
      </c>
      <c r="AP451" t="str">
        <v xml:space="preserve">0 | </v>
      </c>
      <c r="AQ451" t="str">
        <v xml:space="preserve">0 | </v>
      </c>
      <c r="AR451" t="str">
        <v xml:space="preserve">0 | </v>
      </c>
      <c r="AS451" t="str">
        <v xml:space="preserve">0 | </v>
      </c>
      <c r="AT451" t="str">
        <v xml:space="preserve">0 | </v>
      </c>
      <c r="AU451" t="str">
        <v xml:space="preserve">0 | </v>
      </c>
      <c r="AV451" t="str">
        <v xml:space="preserve">0 | </v>
      </c>
      <c r="AW451" t="str">
        <v xml:space="preserve">0 | </v>
      </c>
      <c r="AX451" t="str">
        <v xml:space="preserve">0 | </v>
      </c>
      <c r="AY451" t="str">
        <v xml:space="preserve">0 | </v>
      </c>
      <c r="AZ451" t="str">
        <v xml:space="preserve">0 | </v>
      </c>
      <c r="BA451" t="str">
        <v xml:space="preserve">0 | </v>
      </c>
      <c r="BB451" t="str">
        <v xml:space="preserve">0 | </v>
      </c>
      <c r="BC451" t="str">
        <v xml:space="preserve">0 | </v>
      </c>
      <c r="BD451" t="str">
        <v xml:space="preserve">0 | </v>
      </c>
      <c r="BE451" t="str">
        <v xml:space="preserve">0 | </v>
      </c>
      <c r="BF451" t="str">
        <v xml:space="preserve">0 | </v>
      </c>
      <c r="BG451" t="str">
        <v xml:space="preserve">0 | </v>
      </c>
      <c r="BH451" t="str">
        <v xml:space="preserve">0 | </v>
      </c>
      <c r="BI451" t="str">
        <v xml:space="preserve">0 | </v>
      </c>
      <c r="BJ451" t="str">
        <v xml:space="preserve">0 | </v>
      </c>
      <c r="BK451" t="str">
        <v xml:space="preserve">0 | </v>
      </c>
      <c r="BL451" t="str">
        <v xml:space="preserve">0 | </v>
      </c>
      <c r="BM451" t="str">
        <v xml:space="preserve">0 | </v>
      </c>
      <c r="BN451" t="str">
        <v xml:space="preserve">0 | </v>
      </c>
      <c r="BO451" t="str">
        <v xml:space="preserve">0 | </v>
      </c>
      <c r="BP451" t="str">
        <v xml:space="preserve">0 | </v>
      </c>
      <c r="BQ451" t="str">
        <v xml:space="preserve">0 | </v>
      </c>
      <c r="BR451" t="str">
        <v xml:space="preserve">0 | </v>
      </c>
      <c r="BS451" t="str">
        <v xml:space="preserve">0 | </v>
      </c>
      <c r="BT451" t="str">
        <v xml:space="preserve">0 | </v>
      </c>
      <c r="BU451" t="str">
        <v xml:space="preserve">0 | </v>
      </c>
      <c r="BV451" t="str">
        <v xml:space="preserve">0 | </v>
      </c>
      <c r="BW451" t="str">
        <v xml:space="preserve">0 | </v>
      </c>
      <c r="BX451" t="str">
        <v xml:space="preserve">0 | </v>
      </c>
      <c r="BY451" t="str">
        <v xml:space="preserve">0 | </v>
      </c>
      <c r="BZ451" t="str">
        <v xml:space="preserve">0 | </v>
      </c>
      <c r="CA451" t="str">
        <v xml:space="preserve">0 | </v>
      </c>
      <c r="CB451" t="str">
        <v xml:space="preserve">0 | </v>
      </c>
      <c r="CC451" t="str">
        <v xml:space="preserve">0 | </v>
      </c>
      <c r="CD451" t="str">
        <v xml:space="preserve">0 | </v>
      </c>
      <c r="CE451" t="str">
        <v xml:space="preserve">0 | </v>
      </c>
      <c r="CF451" t="str">
        <v xml:space="preserve">0 | </v>
      </c>
      <c r="CG451" t="str">
        <v xml:space="preserve">0 | </v>
      </c>
      <c r="CH451" t="str">
        <v xml:space="preserve">0 | </v>
      </c>
      <c r="CI451" t="str">
        <v xml:space="preserve">0 | </v>
      </c>
      <c r="CJ451" t="str">
        <v xml:space="preserve">0 | </v>
      </c>
      <c r="CK451" t="str">
        <v xml:space="preserve">0 | </v>
      </c>
      <c r="CL451" t="str">
        <v xml:space="preserve">0 | </v>
      </c>
      <c r="CM451" t="str">
        <v xml:space="preserve">0 | </v>
      </c>
      <c r="CN451" t="str">
        <v xml:space="preserve">0 | </v>
      </c>
      <c r="CO451" t="str">
        <v xml:space="preserve">0 | </v>
      </c>
      <c r="CP451" t="str">
        <v xml:space="preserve">0 | </v>
      </c>
      <c r="CQ451" t="str">
        <v xml:space="preserve">0 | </v>
      </c>
      <c r="CR451" t="str">
        <v xml:space="preserve">0 | </v>
      </c>
      <c r="CS451" t="str">
        <v xml:space="preserve">0 | </v>
      </c>
      <c r="CT451" t="str">
        <v xml:space="preserve">0 | </v>
      </c>
      <c r="CU451" t="str">
        <v xml:space="preserve">0 | </v>
      </c>
      <c r="CV451" t="str">
        <v xml:space="preserve">0 | </v>
      </c>
      <c r="CW451" t="str">
        <v xml:space="preserve">0 | </v>
      </c>
      <c r="CX451" t="str">
        <v xml:space="preserve">0 | </v>
      </c>
      <c r="DQ451" cm="1">
        <f t="array" ref="DQ451:HM451">TRANSPOSE(_xlfn._xlws.SORT(_xlfn._xlws.FILTER(initialConditions[initial_conditions_level],initialConditions[experiment_ID]=A451)))</f>
        <v>0</v>
      </c>
      <c r="DR451">
        <v>0</v>
      </c>
      <c r="DS451">
        <v>0</v>
      </c>
      <c r="DT451">
        <v>0</v>
      </c>
      <c r="DU451">
        <v>0</v>
      </c>
      <c r="DV451">
        <v>0</v>
      </c>
      <c r="DW451">
        <v>0</v>
      </c>
      <c r="DX451">
        <v>0</v>
      </c>
      <c r="DY451">
        <v>0</v>
      </c>
      <c r="DZ451">
        <v>0</v>
      </c>
      <c r="EA451">
        <v>0</v>
      </c>
      <c r="EB451">
        <v>0</v>
      </c>
      <c r="EC451">
        <v>0</v>
      </c>
      <c r="ED451">
        <v>0</v>
      </c>
      <c r="EE451">
        <v>0</v>
      </c>
      <c r="EF451">
        <v>0</v>
      </c>
      <c r="EG451">
        <v>0</v>
      </c>
      <c r="EH451">
        <v>0</v>
      </c>
      <c r="EI451">
        <v>0</v>
      </c>
      <c r="EJ451">
        <v>0</v>
      </c>
      <c r="EK451">
        <v>0</v>
      </c>
      <c r="EL451">
        <v>0</v>
      </c>
      <c r="EM451">
        <v>0</v>
      </c>
      <c r="EN451">
        <v>0</v>
      </c>
      <c r="EO451">
        <v>0</v>
      </c>
      <c r="EP451">
        <v>0</v>
      </c>
      <c r="EQ451">
        <v>0</v>
      </c>
      <c r="ER451">
        <v>0</v>
      </c>
      <c r="ES451">
        <v>0</v>
      </c>
      <c r="ET451">
        <v>0</v>
      </c>
      <c r="EU451">
        <v>0</v>
      </c>
      <c r="EV451">
        <v>0</v>
      </c>
      <c r="EW451">
        <v>0</v>
      </c>
      <c r="EX451">
        <v>0</v>
      </c>
      <c r="EY451">
        <v>0</v>
      </c>
      <c r="EZ451">
        <v>0</v>
      </c>
      <c r="FA451">
        <v>0</v>
      </c>
      <c r="FB451">
        <v>0</v>
      </c>
      <c r="FC451">
        <v>0</v>
      </c>
      <c r="FD451">
        <v>0</v>
      </c>
      <c r="FE451">
        <v>0</v>
      </c>
      <c r="FF451">
        <v>0</v>
      </c>
      <c r="FG451">
        <v>0</v>
      </c>
      <c r="FH451">
        <v>0</v>
      </c>
      <c r="FI451">
        <v>0</v>
      </c>
      <c r="FJ451">
        <v>0</v>
      </c>
      <c r="FK451">
        <v>0</v>
      </c>
      <c r="FL451">
        <v>0</v>
      </c>
      <c r="FM451">
        <v>0</v>
      </c>
      <c r="FN451">
        <v>0</v>
      </c>
      <c r="FO451">
        <v>0</v>
      </c>
      <c r="FP451">
        <v>0</v>
      </c>
      <c r="FQ451">
        <v>0</v>
      </c>
      <c r="FR451">
        <v>0</v>
      </c>
      <c r="FS451">
        <v>0</v>
      </c>
      <c r="FT451">
        <v>0</v>
      </c>
      <c r="FU451">
        <v>0</v>
      </c>
      <c r="FV451">
        <v>0</v>
      </c>
      <c r="FW451">
        <v>0</v>
      </c>
      <c r="FX451">
        <v>0</v>
      </c>
      <c r="FY451">
        <v>0</v>
      </c>
      <c r="FZ451">
        <v>0</v>
      </c>
      <c r="GA451">
        <v>0</v>
      </c>
      <c r="GB451">
        <v>0</v>
      </c>
      <c r="GC451">
        <v>0</v>
      </c>
      <c r="GD451">
        <v>0</v>
      </c>
      <c r="GE451">
        <v>0</v>
      </c>
      <c r="GF451">
        <v>0</v>
      </c>
      <c r="GG451">
        <v>0</v>
      </c>
      <c r="GH451">
        <v>0</v>
      </c>
      <c r="GI451">
        <v>0</v>
      </c>
      <c r="GJ451">
        <v>0</v>
      </c>
      <c r="GK451">
        <v>0</v>
      </c>
      <c r="GL451">
        <v>0</v>
      </c>
      <c r="GM451">
        <v>0</v>
      </c>
      <c r="GN451">
        <v>0</v>
      </c>
      <c r="GO451">
        <v>0</v>
      </c>
      <c r="GP451">
        <v>0</v>
      </c>
      <c r="GQ451">
        <v>0</v>
      </c>
      <c r="GR451">
        <v>0</v>
      </c>
      <c r="GS451">
        <v>0</v>
      </c>
      <c r="GT451">
        <v>0</v>
      </c>
      <c r="GU451">
        <v>0</v>
      </c>
      <c r="GV451">
        <v>0</v>
      </c>
      <c r="GW451">
        <v>0</v>
      </c>
      <c r="GX451">
        <v>0</v>
      </c>
      <c r="GY451">
        <v>0</v>
      </c>
      <c r="GZ451">
        <v>0</v>
      </c>
      <c r="HA451">
        <v>0</v>
      </c>
      <c r="HB451">
        <v>0</v>
      </c>
      <c r="HC451">
        <v>0</v>
      </c>
      <c r="HD451">
        <v>0</v>
      </c>
      <c r="HE451">
        <v>0</v>
      </c>
      <c r="HF451">
        <v>0</v>
      </c>
      <c r="HG451">
        <v>0</v>
      </c>
      <c r="HH451">
        <v>0</v>
      </c>
      <c r="HI451">
        <v>0</v>
      </c>
      <c r="HJ451">
        <v>0</v>
      </c>
      <c r="HK451">
        <v>0</v>
      </c>
      <c r="HL451">
        <v>0</v>
      </c>
      <c r="HM451" t="str">
        <v/>
      </c>
    </row>
    <row r="452" spans="2:221" x14ac:dyDescent="0.35">
      <c r="B452" t="str" cm="1">
        <f t="array" ref="B452:CX452">TRANSPOSE(_xlfn._xlws.SORT(_xlfn._xlws.FILTER(initialConditions[initial_conditions_level]&amp;" | "&amp;initialConditions[initial_conditions_name],initialConditions[experiment_ID]=A452)))</f>
        <v xml:space="preserve"> | </v>
      </c>
      <c r="C452" t="str">
        <v xml:space="preserve">0 | </v>
      </c>
      <c r="D452" t="str">
        <v xml:space="preserve">0 | </v>
      </c>
      <c r="E452" t="str">
        <v xml:space="preserve">0 | </v>
      </c>
      <c r="F452" t="str">
        <v xml:space="preserve">0 | </v>
      </c>
      <c r="G452" t="str">
        <v xml:space="preserve">0 | </v>
      </c>
      <c r="H452" t="str">
        <v xml:space="preserve">0 | </v>
      </c>
      <c r="I452" t="str">
        <v xml:space="preserve">0 | </v>
      </c>
      <c r="J452" t="str">
        <v xml:space="preserve">0 | </v>
      </c>
      <c r="K452" t="str">
        <v xml:space="preserve">0 | </v>
      </c>
      <c r="L452" t="str">
        <v xml:space="preserve">0 | </v>
      </c>
      <c r="M452" t="str">
        <v xml:space="preserve">0 | </v>
      </c>
      <c r="N452" t="str">
        <v xml:space="preserve">0 | </v>
      </c>
      <c r="O452" t="str">
        <v xml:space="preserve">0 | </v>
      </c>
      <c r="P452" t="str">
        <v xml:space="preserve">0 | </v>
      </c>
      <c r="Q452" t="str">
        <v xml:space="preserve">0 | </v>
      </c>
      <c r="R452" t="str">
        <v xml:space="preserve">0 | </v>
      </c>
      <c r="S452" t="str">
        <v xml:space="preserve">0 | </v>
      </c>
      <c r="T452" t="str">
        <v xml:space="preserve">0 | </v>
      </c>
      <c r="U452" t="str">
        <v xml:space="preserve">0 | </v>
      </c>
      <c r="V452" t="str">
        <v xml:space="preserve">0 | </v>
      </c>
      <c r="W452" t="str">
        <v xml:space="preserve">0 | </v>
      </c>
      <c r="X452" t="str">
        <v xml:space="preserve">0 | </v>
      </c>
      <c r="Y452" t="str">
        <v xml:space="preserve">0 | </v>
      </c>
      <c r="Z452" t="str">
        <v xml:space="preserve">0 | </v>
      </c>
      <c r="AA452" t="str">
        <v xml:space="preserve">0 | </v>
      </c>
      <c r="AB452" t="str">
        <v xml:space="preserve">0 | </v>
      </c>
      <c r="AC452" t="str">
        <v xml:space="preserve">0 | </v>
      </c>
      <c r="AD452" t="str">
        <v xml:space="preserve">0 | </v>
      </c>
      <c r="AE452" t="str">
        <v xml:space="preserve">0 | </v>
      </c>
      <c r="AF452" t="str">
        <v xml:space="preserve">0 | </v>
      </c>
      <c r="AG452" t="str">
        <v xml:space="preserve">0 | </v>
      </c>
      <c r="AH452" t="str">
        <v xml:space="preserve">0 | </v>
      </c>
      <c r="AI452" t="str">
        <v xml:space="preserve">0 | </v>
      </c>
      <c r="AJ452" t="str">
        <v xml:space="preserve">0 | </v>
      </c>
      <c r="AK452" t="str">
        <v xml:space="preserve">0 | </v>
      </c>
      <c r="AL452" t="str">
        <v xml:space="preserve">0 | </v>
      </c>
      <c r="AM452" t="str">
        <v xml:space="preserve">0 | </v>
      </c>
      <c r="AN452" t="str">
        <v xml:space="preserve">0 | </v>
      </c>
      <c r="AO452" t="str">
        <v xml:space="preserve">0 | </v>
      </c>
      <c r="AP452" t="str">
        <v xml:space="preserve">0 | </v>
      </c>
      <c r="AQ452" t="str">
        <v xml:space="preserve">0 | </v>
      </c>
      <c r="AR452" t="str">
        <v xml:space="preserve">0 | </v>
      </c>
      <c r="AS452" t="str">
        <v xml:space="preserve">0 | </v>
      </c>
      <c r="AT452" t="str">
        <v xml:space="preserve">0 | </v>
      </c>
      <c r="AU452" t="str">
        <v xml:space="preserve">0 | </v>
      </c>
      <c r="AV452" t="str">
        <v xml:space="preserve">0 | </v>
      </c>
      <c r="AW452" t="str">
        <v xml:space="preserve">0 | </v>
      </c>
      <c r="AX452" t="str">
        <v xml:space="preserve">0 | </v>
      </c>
      <c r="AY452" t="str">
        <v xml:space="preserve">0 | </v>
      </c>
      <c r="AZ452" t="str">
        <v xml:space="preserve">0 | </v>
      </c>
      <c r="BA452" t="str">
        <v xml:space="preserve">0 | </v>
      </c>
      <c r="BB452" t="str">
        <v xml:space="preserve">0 | </v>
      </c>
      <c r="BC452" t="str">
        <v xml:space="preserve">0 | </v>
      </c>
      <c r="BD452" t="str">
        <v xml:space="preserve">0 | </v>
      </c>
      <c r="BE452" t="str">
        <v xml:space="preserve">0 | </v>
      </c>
      <c r="BF452" t="str">
        <v xml:space="preserve">0 | </v>
      </c>
      <c r="BG452" t="str">
        <v xml:space="preserve">0 | </v>
      </c>
      <c r="BH452" t="str">
        <v xml:space="preserve">0 | </v>
      </c>
      <c r="BI452" t="str">
        <v xml:space="preserve">0 | </v>
      </c>
      <c r="BJ452" t="str">
        <v xml:space="preserve">0 | </v>
      </c>
      <c r="BK452" t="str">
        <v xml:space="preserve">0 | </v>
      </c>
      <c r="BL452" t="str">
        <v xml:space="preserve">0 | </v>
      </c>
      <c r="BM452" t="str">
        <v xml:space="preserve">0 | </v>
      </c>
      <c r="BN452" t="str">
        <v xml:space="preserve">0 | </v>
      </c>
      <c r="BO452" t="str">
        <v xml:space="preserve">0 | </v>
      </c>
      <c r="BP452" t="str">
        <v xml:space="preserve">0 | </v>
      </c>
      <c r="BQ452" t="str">
        <v xml:space="preserve">0 | </v>
      </c>
      <c r="BR452" t="str">
        <v xml:space="preserve">0 | </v>
      </c>
      <c r="BS452" t="str">
        <v xml:space="preserve">0 | </v>
      </c>
      <c r="BT452" t="str">
        <v xml:space="preserve">0 | </v>
      </c>
      <c r="BU452" t="str">
        <v xml:space="preserve">0 | </v>
      </c>
      <c r="BV452" t="str">
        <v xml:space="preserve">0 | </v>
      </c>
      <c r="BW452" t="str">
        <v xml:space="preserve">0 | </v>
      </c>
      <c r="BX452" t="str">
        <v xml:space="preserve">0 | </v>
      </c>
      <c r="BY452" t="str">
        <v xml:space="preserve">0 | </v>
      </c>
      <c r="BZ452" t="str">
        <v xml:space="preserve">0 | </v>
      </c>
      <c r="CA452" t="str">
        <v xml:space="preserve">0 | </v>
      </c>
      <c r="CB452" t="str">
        <v xml:space="preserve">0 | </v>
      </c>
      <c r="CC452" t="str">
        <v xml:space="preserve">0 | </v>
      </c>
      <c r="CD452" t="str">
        <v xml:space="preserve">0 | </v>
      </c>
      <c r="CE452" t="str">
        <v xml:space="preserve">0 | </v>
      </c>
      <c r="CF452" t="str">
        <v xml:space="preserve">0 | </v>
      </c>
      <c r="CG452" t="str">
        <v xml:space="preserve">0 | </v>
      </c>
      <c r="CH452" t="str">
        <v xml:space="preserve">0 | </v>
      </c>
      <c r="CI452" t="str">
        <v xml:space="preserve">0 | </v>
      </c>
      <c r="CJ452" t="str">
        <v xml:space="preserve">0 | </v>
      </c>
      <c r="CK452" t="str">
        <v xml:space="preserve">0 | </v>
      </c>
      <c r="CL452" t="str">
        <v xml:space="preserve">0 | </v>
      </c>
      <c r="CM452" t="str">
        <v xml:space="preserve">0 | </v>
      </c>
      <c r="CN452" t="str">
        <v xml:space="preserve">0 | </v>
      </c>
      <c r="CO452" t="str">
        <v xml:space="preserve">0 | </v>
      </c>
      <c r="CP452" t="str">
        <v xml:space="preserve">0 | </v>
      </c>
      <c r="CQ452" t="str">
        <v xml:space="preserve">0 | </v>
      </c>
      <c r="CR452" t="str">
        <v xml:space="preserve">0 | </v>
      </c>
      <c r="CS452" t="str">
        <v xml:space="preserve">0 | </v>
      </c>
      <c r="CT452" t="str">
        <v xml:space="preserve">0 | </v>
      </c>
      <c r="CU452" t="str">
        <v xml:space="preserve">0 | </v>
      </c>
      <c r="CV452" t="str">
        <v xml:space="preserve">0 | </v>
      </c>
      <c r="CW452" t="str">
        <v xml:space="preserve">0 | </v>
      </c>
      <c r="CX452" t="str">
        <v xml:space="preserve">0 | </v>
      </c>
      <c r="DQ452" cm="1">
        <f t="array" ref="DQ452:HM452">TRANSPOSE(_xlfn._xlws.SORT(_xlfn._xlws.FILTER(initialConditions[initial_conditions_level],initialConditions[experiment_ID]=A452)))</f>
        <v>0</v>
      </c>
      <c r="DR452">
        <v>0</v>
      </c>
      <c r="DS452">
        <v>0</v>
      </c>
      <c r="DT452">
        <v>0</v>
      </c>
      <c r="DU452">
        <v>0</v>
      </c>
      <c r="DV452">
        <v>0</v>
      </c>
      <c r="DW452">
        <v>0</v>
      </c>
      <c r="DX452">
        <v>0</v>
      </c>
      <c r="DY452">
        <v>0</v>
      </c>
      <c r="DZ452">
        <v>0</v>
      </c>
      <c r="EA452">
        <v>0</v>
      </c>
      <c r="EB452">
        <v>0</v>
      </c>
      <c r="EC452">
        <v>0</v>
      </c>
      <c r="ED452">
        <v>0</v>
      </c>
      <c r="EE452">
        <v>0</v>
      </c>
      <c r="EF452">
        <v>0</v>
      </c>
      <c r="EG452">
        <v>0</v>
      </c>
      <c r="EH452">
        <v>0</v>
      </c>
      <c r="EI452">
        <v>0</v>
      </c>
      <c r="EJ452">
        <v>0</v>
      </c>
      <c r="EK452">
        <v>0</v>
      </c>
      <c r="EL452">
        <v>0</v>
      </c>
      <c r="EM452">
        <v>0</v>
      </c>
      <c r="EN452">
        <v>0</v>
      </c>
      <c r="EO452">
        <v>0</v>
      </c>
      <c r="EP452">
        <v>0</v>
      </c>
      <c r="EQ452">
        <v>0</v>
      </c>
      <c r="ER452">
        <v>0</v>
      </c>
      <c r="ES452">
        <v>0</v>
      </c>
      <c r="ET452">
        <v>0</v>
      </c>
      <c r="EU452">
        <v>0</v>
      </c>
      <c r="EV452">
        <v>0</v>
      </c>
      <c r="EW452">
        <v>0</v>
      </c>
      <c r="EX452">
        <v>0</v>
      </c>
      <c r="EY452">
        <v>0</v>
      </c>
      <c r="EZ452">
        <v>0</v>
      </c>
      <c r="FA452">
        <v>0</v>
      </c>
      <c r="FB452">
        <v>0</v>
      </c>
      <c r="FC452">
        <v>0</v>
      </c>
      <c r="FD452">
        <v>0</v>
      </c>
      <c r="FE452">
        <v>0</v>
      </c>
      <c r="FF452">
        <v>0</v>
      </c>
      <c r="FG452">
        <v>0</v>
      </c>
      <c r="FH452">
        <v>0</v>
      </c>
      <c r="FI452">
        <v>0</v>
      </c>
      <c r="FJ452">
        <v>0</v>
      </c>
      <c r="FK452">
        <v>0</v>
      </c>
      <c r="FL452">
        <v>0</v>
      </c>
      <c r="FM452">
        <v>0</v>
      </c>
      <c r="FN452">
        <v>0</v>
      </c>
      <c r="FO452">
        <v>0</v>
      </c>
      <c r="FP452">
        <v>0</v>
      </c>
      <c r="FQ452">
        <v>0</v>
      </c>
      <c r="FR452">
        <v>0</v>
      </c>
      <c r="FS452">
        <v>0</v>
      </c>
      <c r="FT452">
        <v>0</v>
      </c>
      <c r="FU452">
        <v>0</v>
      </c>
      <c r="FV452">
        <v>0</v>
      </c>
      <c r="FW452">
        <v>0</v>
      </c>
      <c r="FX452">
        <v>0</v>
      </c>
      <c r="FY452">
        <v>0</v>
      </c>
      <c r="FZ452">
        <v>0</v>
      </c>
      <c r="GA452">
        <v>0</v>
      </c>
      <c r="GB452">
        <v>0</v>
      </c>
      <c r="GC452">
        <v>0</v>
      </c>
      <c r="GD452">
        <v>0</v>
      </c>
      <c r="GE452">
        <v>0</v>
      </c>
      <c r="GF452">
        <v>0</v>
      </c>
      <c r="GG452">
        <v>0</v>
      </c>
      <c r="GH452">
        <v>0</v>
      </c>
      <c r="GI452">
        <v>0</v>
      </c>
      <c r="GJ452">
        <v>0</v>
      </c>
      <c r="GK452">
        <v>0</v>
      </c>
      <c r="GL452">
        <v>0</v>
      </c>
      <c r="GM452">
        <v>0</v>
      </c>
      <c r="GN452">
        <v>0</v>
      </c>
      <c r="GO452">
        <v>0</v>
      </c>
      <c r="GP452">
        <v>0</v>
      </c>
      <c r="GQ452">
        <v>0</v>
      </c>
      <c r="GR452">
        <v>0</v>
      </c>
      <c r="GS452">
        <v>0</v>
      </c>
      <c r="GT452">
        <v>0</v>
      </c>
      <c r="GU452">
        <v>0</v>
      </c>
      <c r="GV452">
        <v>0</v>
      </c>
      <c r="GW452">
        <v>0</v>
      </c>
      <c r="GX452">
        <v>0</v>
      </c>
      <c r="GY452">
        <v>0</v>
      </c>
      <c r="GZ452">
        <v>0</v>
      </c>
      <c r="HA452">
        <v>0</v>
      </c>
      <c r="HB452">
        <v>0</v>
      </c>
      <c r="HC452">
        <v>0</v>
      </c>
      <c r="HD452">
        <v>0</v>
      </c>
      <c r="HE452">
        <v>0</v>
      </c>
      <c r="HF452">
        <v>0</v>
      </c>
      <c r="HG452">
        <v>0</v>
      </c>
      <c r="HH452">
        <v>0</v>
      </c>
      <c r="HI452">
        <v>0</v>
      </c>
      <c r="HJ452">
        <v>0</v>
      </c>
      <c r="HK452">
        <v>0</v>
      </c>
      <c r="HL452">
        <v>0</v>
      </c>
      <c r="HM452" t="str">
        <v/>
      </c>
    </row>
    <row r="453" spans="2:221" x14ac:dyDescent="0.35">
      <c r="B453" t="str" cm="1">
        <f t="array" ref="B453:CX453">TRANSPOSE(_xlfn._xlws.SORT(_xlfn._xlws.FILTER(initialConditions[initial_conditions_level]&amp;" | "&amp;initialConditions[initial_conditions_name],initialConditions[experiment_ID]=A453)))</f>
        <v xml:space="preserve"> | </v>
      </c>
      <c r="C453" t="str">
        <v xml:space="preserve">0 | </v>
      </c>
      <c r="D453" t="str">
        <v xml:space="preserve">0 | </v>
      </c>
      <c r="E453" t="str">
        <v xml:space="preserve">0 | </v>
      </c>
      <c r="F453" t="str">
        <v xml:space="preserve">0 | </v>
      </c>
      <c r="G453" t="str">
        <v xml:space="preserve">0 | </v>
      </c>
      <c r="H453" t="str">
        <v xml:space="preserve">0 | </v>
      </c>
      <c r="I453" t="str">
        <v xml:space="preserve">0 | </v>
      </c>
      <c r="J453" t="str">
        <v xml:space="preserve">0 | </v>
      </c>
      <c r="K453" t="str">
        <v xml:space="preserve">0 | </v>
      </c>
      <c r="L453" t="str">
        <v xml:space="preserve">0 | </v>
      </c>
      <c r="M453" t="str">
        <v xml:space="preserve">0 | </v>
      </c>
      <c r="N453" t="str">
        <v xml:space="preserve">0 | </v>
      </c>
      <c r="O453" t="str">
        <v xml:space="preserve">0 | </v>
      </c>
      <c r="P453" t="str">
        <v xml:space="preserve">0 | </v>
      </c>
      <c r="Q453" t="str">
        <v xml:space="preserve">0 | </v>
      </c>
      <c r="R453" t="str">
        <v xml:space="preserve">0 | </v>
      </c>
      <c r="S453" t="str">
        <v xml:space="preserve">0 | </v>
      </c>
      <c r="T453" t="str">
        <v xml:space="preserve">0 | </v>
      </c>
      <c r="U453" t="str">
        <v xml:space="preserve">0 | </v>
      </c>
      <c r="V453" t="str">
        <v xml:space="preserve">0 | </v>
      </c>
      <c r="W453" t="str">
        <v xml:space="preserve">0 | </v>
      </c>
      <c r="X453" t="str">
        <v xml:space="preserve">0 | </v>
      </c>
      <c r="Y453" t="str">
        <v xml:space="preserve">0 | </v>
      </c>
      <c r="Z453" t="str">
        <v xml:space="preserve">0 | </v>
      </c>
      <c r="AA453" t="str">
        <v xml:space="preserve">0 | </v>
      </c>
      <c r="AB453" t="str">
        <v xml:space="preserve">0 | </v>
      </c>
      <c r="AC453" t="str">
        <v xml:space="preserve">0 | </v>
      </c>
      <c r="AD453" t="str">
        <v xml:space="preserve">0 | </v>
      </c>
      <c r="AE453" t="str">
        <v xml:space="preserve">0 | </v>
      </c>
      <c r="AF453" t="str">
        <v xml:space="preserve">0 | </v>
      </c>
      <c r="AG453" t="str">
        <v xml:space="preserve">0 | </v>
      </c>
      <c r="AH453" t="str">
        <v xml:space="preserve">0 | </v>
      </c>
      <c r="AI453" t="str">
        <v xml:space="preserve">0 | </v>
      </c>
      <c r="AJ453" t="str">
        <v xml:space="preserve">0 | </v>
      </c>
      <c r="AK453" t="str">
        <v xml:space="preserve">0 | </v>
      </c>
      <c r="AL453" t="str">
        <v xml:space="preserve">0 | </v>
      </c>
      <c r="AM453" t="str">
        <v xml:space="preserve">0 | </v>
      </c>
      <c r="AN453" t="str">
        <v xml:space="preserve">0 | </v>
      </c>
      <c r="AO453" t="str">
        <v xml:space="preserve">0 | </v>
      </c>
      <c r="AP453" t="str">
        <v xml:space="preserve">0 | </v>
      </c>
      <c r="AQ453" t="str">
        <v xml:space="preserve">0 | </v>
      </c>
      <c r="AR453" t="str">
        <v xml:space="preserve">0 | </v>
      </c>
      <c r="AS453" t="str">
        <v xml:space="preserve">0 | </v>
      </c>
      <c r="AT453" t="str">
        <v xml:space="preserve">0 | </v>
      </c>
      <c r="AU453" t="str">
        <v xml:space="preserve">0 | </v>
      </c>
      <c r="AV453" t="str">
        <v xml:space="preserve">0 | </v>
      </c>
      <c r="AW453" t="str">
        <v xml:space="preserve">0 | </v>
      </c>
      <c r="AX453" t="str">
        <v xml:space="preserve">0 | </v>
      </c>
      <c r="AY453" t="str">
        <v xml:space="preserve">0 | </v>
      </c>
      <c r="AZ453" t="str">
        <v xml:space="preserve">0 | </v>
      </c>
      <c r="BA453" t="str">
        <v xml:space="preserve">0 | </v>
      </c>
      <c r="BB453" t="str">
        <v xml:space="preserve">0 | </v>
      </c>
      <c r="BC453" t="str">
        <v xml:space="preserve">0 | </v>
      </c>
      <c r="BD453" t="str">
        <v xml:space="preserve">0 | </v>
      </c>
      <c r="BE453" t="str">
        <v xml:space="preserve">0 | </v>
      </c>
      <c r="BF453" t="str">
        <v xml:space="preserve">0 | </v>
      </c>
      <c r="BG453" t="str">
        <v xml:space="preserve">0 | </v>
      </c>
      <c r="BH453" t="str">
        <v xml:space="preserve">0 | </v>
      </c>
      <c r="BI453" t="str">
        <v xml:space="preserve">0 | </v>
      </c>
      <c r="BJ453" t="str">
        <v xml:space="preserve">0 | </v>
      </c>
      <c r="BK453" t="str">
        <v xml:space="preserve">0 | </v>
      </c>
      <c r="BL453" t="str">
        <v xml:space="preserve">0 | </v>
      </c>
      <c r="BM453" t="str">
        <v xml:space="preserve">0 | </v>
      </c>
      <c r="BN453" t="str">
        <v xml:space="preserve">0 | </v>
      </c>
      <c r="BO453" t="str">
        <v xml:space="preserve">0 | </v>
      </c>
      <c r="BP453" t="str">
        <v xml:space="preserve">0 | </v>
      </c>
      <c r="BQ453" t="str">
        <v xml:space="preserve">0 | </v>
      </c>
      <c r="BR453" t="str">
        <v xml:space="preserve">0 | </v>
      </c>
      <c r="BS453" t="str">
        <v xml:space="preserve">0 | </v>
      </c>
      <c r="BT453" t="str">
        <v xml:space="preserve">0 | </v>
      </c>
      <c r="BU453" t="str">
        <v xml:space="preserve">0 | </v>
      </c>
      <c r="BV453" t="str">
        <v xml:space="preserve">0 | </v>
      </c>
      <c r="BW453" t="str">
        <v xml:space="preserve">0 | </v>
      </c>
      <c r="BX453" t="str">
        <v xml:space="preserve">0 | </v>
      </c>
      <c r="BY453" t="str">
        <v xml:space="preserve">0 | </v>
      </c>
      <c r="BZ453" t="str">
        <v xml:space="preserve">0 | </v>
      </c>
      <c r="CA453" t="str">
        <v xml:space="preserve">0 | </v>
      </c>
      <c r="CB453" t="str">
        <v xml:space="preserve">0 | </v>
      </c>
      <c r="CC453" t="str">
        <v xml:space="preserve">0 | </v>
      </c>
      <c r="CD453" t="str">
        <v xml:space="preserve">0 | </v>
      </c>
      <c r="CE453" t="str">
        <v xml:space="preserve">0 | </v>
      </c>
      <c r="CF453" t="str">
        <v xml:space="preserve">0 | </v>
      </c>
      <c r="CG453" t="str">
        <v xml:space="preserve">0 | </v>
      </c>
      <c r="CH453" t="str">
        <v xml:space="preserve">0 | </v>
      </c>
      <c r="CI453" t="str">
        <v xml:space="preserve">0 | </v>
      </c>
      <c r="CJ453" t="str">
        <v xml:space="preserve">0 | </v>
      </c>
      <c r="CK453" t="str">
        <v xml:space="preserve">0 | </v>
      </c>
      <c r="CL453" t="str">
        <v xml:space="preserve">0 | </v>
      </c>
      <c r="CM453" t="str">
        <v xml:space="preserve">0 | </v>
      </c>
      <c r="CN453" t="str">
        <v xml:space="preserve">0 | </v>
      </c>
      <c r="CO453" t="str">
        <v xml:space="preserve">0 | </v>
      </c>
      <c r="CP453" t="str">
        <v xml:space="preserve">0 | </v>
      </c>
      <c r="CQ453" t="str">
        <v xml:space="preserve">0 | </v>
      </c>
      <c r="CR453" t="str">
        <v xml:space="preserve">0 | </v>
      </c>
      <c r="CS453" t="str">
        <v xml:space="preserve">0 | </v>
      </c>
      <c r="CT453" t="str">
        <v xml:space="preserve">0 | </v>
      </c>
      <c r="CU453" t="str">
        <v xml:space="preserve">0 | </v>
      </c>
      <c r="CV453" t="str">
        <v xml:space="preserve">0 | </v>
      </c>
      <c r="CW453" t="str">
        <v xml:space="preserve">0 | </v>
      </c>
      <c r="CX453" t="str">
        <v xml:space="preserve">0 | </v>
      </c>
      <c r="DQ453" cm="1">
        <f t="array" ref="DQ453:HM453">TRANSPOSE(_xlfn._xlws.SORT(_xlfn._xlws.FILTER(initialConditions[initial_conditions_level],initialConditions[experiment_ID]=A453)))</f>
        <v>0</v>
      </c>
      <c r="DR453">
        <v>0</v>
      </c>
      <c r="DS453">
        <v>0</v>
      </c>
      <c r="DT453">
        <v>0</v>
      </c>
      <c r="DU453">
        <v>0</v>
      </c>
      <c r="DV453">
        <v>0</v>
      </c>
      <c r="DW453">
        <v>0</v>
      </c>
      <c r="DX453">
        <v>0</v>
      </c>
      <c r="DY453">
        <v>0</v>
      </c>
      <c r="DZ453">
        <v>0</v>
      </c>
      <c r="EA453">
        <v>0</v>
      </c>
      <c r="EB453">
        <v>0</v>
      </c>
      <c r="EC453">
        <v>0</v>
      </c>
      <c r="ED453">
        <v>0</v>
      </c>
      <c r="EE453">
        <v>0</v>
      </c>
      <c r="EF453">
        <v>0</v>
      </c>
      <c r="EG453">
        <v>0</v>
      </c>
      <c r="EH453">
        <v>0</v>
      </c>
      <c r="EI453">
        <v>0</v>
      </c>
      <c r="EJ453">
        <v>0</v>
      </c>
      <c r="EK453">
        <v>0</v>
      </c>
      <c r="EL453">
        <v>0</v>
      </c>
      <c r="EM453">
        <v>0</v>
      </c>
      <c r="EN453">
        <v>0</v>
      </c>
      <c r="EO453">
        <v>0</v>
      </c>
      <c r="EP453">
        <v>0</v>
      </c>
      <c r="EQ453">
        <v>0</v>
      </c>
      <c r="ER453">
        <v>0</v>
      </c>
      <c r="ES453">
        <v>0</v>
      </c>
      <c r="ET453">
        <v>0</v>
      </c>
      <c r="EU453">
        <v>0</v>
      </c>
      <c r="EV453">
        <v>0</v>
      </c>
      <c r="EW453">
        <v>0</v>
      </c>
      <c r="EX453">
        <v>0</v>
      </c>
      <c r="EY453">
        <v>0</v>
      </c>
      <c r="EZ453">
        <v>0</v>
      </c>
      <c r="FA453">
        <v>0</v>
      </c>
      <c r="FB453">
        <v>0</v>
      </c>
      <c r="FC453">
        <v>0</v>
      </c>
      <c r="FD453">
        <v>0</v>
      </c>
      <c r="FE453">
        <v>0</v>
      </c>
      <c r="FF453">
        <v>0</v>
      </c>
      <c r="FG453">
        <v>0</v>
      </c>
      <c r="FH453">
        <v>0</v>
      </c>
      <c r="FI453">
        <v>0</v>
      </c>
      <c r="FJ453">
        <v>0</v>
      </c>
      <c r="FK453">
        <v>0</v>
      </c>
      <c r="FL453">
        <v>0</v>
      </c>
      <c r="FM453">
        <v>0</v>
      </c>
      <c r="FN453">
        <v>0</v>
      </c>
      <c r="FO453">
        <v>0</v>
      </c>
      <c r="FP453">
        <v>0</v>
      </c>
      <c r="FQ453">
        <v>0</v>
      </c>
      <c r="FR453">
        <v>0</v>
      </c>
      <c r="FS453">
        <v>0</v>
      </c>
      <c r="FT453">
        <v>0</v>
      </c>
      <c r="FU453">
        <v>0</v>
      </c>
      <c r="FV453">
        <v>0</v>
      </c>
      <c r="FW453">
        <v>0</v>
      </c>
      <c r="FX453">
        <v>0</v>
      </c>
      <c r="FY453">
        <v>0</v>
      </c>
      <c r="FZ453">
        <v>0</v>
      </c>
      <c r="GA453">
        <v>0</v>
      </c>
      <c r="GB453">
        <v>0</v>
      </c>
      <c r="GC453">
        <v>0</v>
      </c>
      <c r="GD453">
        <v>0</v>
      </c>
      <c r="GE453">
        <v>0</v>
      </c>
      <c r="GF453">
        <v>0</v>
      </c>
      <c r="GG453">
        <v>0</v>
      </c>
      <c r="GH453">
        <v>0</v>
      </c>
      <c r="GI453">
        <v>0</v>
      </c>
      <c r="GJ453">
        <v>0</v>
      </c>
      <c r="GK453">
        <v>0</v>
      </c>
      <c r="GL453">
        <v>0</v>
      </c>
      <c r="GM453">
        <v>0</v>
      </c>
      <c r="GN453">
        <v>0</v>
      </c>
      <c r="GO453">
        <v>0</v>
      </c>
      <c r="GP453">
        <v>0</v>
      </c>
      <c r="GQ453">
        <v>0</v>
      </c>
      <c r="GR453">
        <v>0</v>
      </c>
      <c r="GS453">
        <v>0</v>
      </c>
      <c r="GT453">
        <v>0</v>
      </c>
      <c r="GU453">
        <v>0</v>
      </c>
      <c r="GV453">
        <v>0</v>
      </c>
      <c r="GW453">
        <v>0</v>
      </c>
      <c r="GX453">
        <v>0</v>
      </c>
      <c r="GY453">
        <v>0</v>
      </c>
      <c r="GZ453">
        <v>0</v>
      </c>
      <c r="HA453">
        <v>0</v>
      </c>
      <c r="HB453">
        <v>0</v>
      </c>
      <c r="HC453">
        <v>0</v>
      </c>
      <c r="HD453">
        <v>0</v>
      </c>
      <c r="HE453">
        <v>0</v>
      </c>
      <c r="HF453">
        <v>0</v>
      </c>
      <c r="HG453">
        <v>0</v>
      </c>
      <c r="HH453">
        <v>0</v>
      </c>
      <c r="HI453">
        <v>0</v>
      </c>
      <c r="HJ453">
        <v>0</v>
      </c>
      <c r="HK453">
        <v>0</v>
      </c>
      <c r="HL453">
        <v>0</v>
      </c>
      <c r="HM453" t="str">
        <v/>
      </c>
    </row>
    <row r="454" spans="2:221" x14ac:dyDescent="0.35">
      <c r="B454" t="str" cm="1">
        <f t="array" ref="B454:CX454">TRANSPOSE(_xlfn._xlws.SORT(_xlfn._xlws.FILTER(initialConditions[initial_conditions_level]&amp;" | "&amp;initialConditions[initial_conditions_name],initialConditions[experiment_ID]=A454)))</f>
        <v xml:space="preserve"> | </v>
      </c>
      <c r="C454" t="str">
        <v xml:space="preserve">0 | </v>
      </c>
      <c r="D454" t="str">
        <v xml:space="preserve">0 | </v>
      </c>
      <c r="E454" t="str">
        <v xml:space="preserve">0 | </v>
      </c>
      <c r="F454" t="str">
        <v xml:space="preserve">0 | </v>
      </c>
      <c r="G454" t="str">
        <v xml:space="preserve">0 | </v>
      </c>
      <c r="H454" t="str">
        <v xml:space="preserve">0 | </v>
      </c>
      <c r="I454" t="str">
        <v xml:space="preserve">0 | </v>
      </c>
      <c r="J454" t="str">
        <v xml:space="preserve">0 | </v>
      </c>
      <c r="K454" t="str">
        <v xml:space="preserve">0 | </v>
      </c>
      <c r="L454" t="str">
        <v xml:space="preserve">0 | </v>
      </c>
      <c r="M454" t="str">
        <v xml:space="preserve">0 | </v>
      </c>
      <c r="N454" t="str">
        <v xml:space="preserve">0 | </v>
      </c>
      <c r="O454" t="str">
        <v xml:space="preserve">0 | </v>
      </c>
      <c r="P454" t="str">
        <v xml:space="preserve">0 | </v>
      </c>
      <c r="Q454" t="str">
        <v xml:space="preserve">0 | </v>
      </c>
      <c r="R454" t="str">
        <v xml:space="preserve">0 | </v>
      </c>
      <c r="S454" t="str">
        <v xml:space="preserve">0 | </v>
      </c>
      <c r="T454" t="str">
        <v xml:space="preserve">0 | </v>
      </c>
      <c r="U454" t="str">
        <v xml:space="preserve">0 | </v>
      </c>
      <c r="V454" t="str">
        <v xml:space="preserve">0 | </v>
      </c>
      <c r="W454" t="str">
        <v xml:space="preserve">0 | </v>
      </c>
      <c r="X454" t="str">
        <v xml:space="preserve">0 | </v>
      </c>
      <c r="Y454" t="str">
        <v xml:space="preserve">0 | </v>
      </c>
      <c r="Z454" t="str">
        <v xml:space="preserve">0 | </v>
      </c>
      <c r="AA454" t="str">
        <v xml:space="preserve">0 | </v>
      </c>
      <c r="AB454" t="str">
        <v xml:space="preserve">0 | </v>
      </c>
      <c r="AC454" t="str">
        <v xml:space="preserve">0 | </v>
      </c>
      <c r="AD454" t="str">
        <v xml:space="preserve">0 | </v>
      </c>
      <c r="AE454" t="str">
        <v xml:space="preserve">0 | </v>
      </c>
      <c r="AF454" t="str">
        <v xml:space="preserve">0 | </v>
      </c>
      <c r="AG454" t="str">
        <v xml:space="preserve">0 | </v>
      </c>
      <c r="AH454" t="str">
        <v xml:space="preserve">0 | </v>
      </c>
      <c r="AI454" t="str">
        <v xml:space="preserve">0 | </v>
      </c>
      <c r="AJ454" t="str">
        <v xml:space="preserve">0 | </v>
      </c>
      <c r="AK454" t="str">
        <v xml:space="preserve">0 | </v>
      </c>
      <c r="AL454" t="str">
        <v xml:space="preserve">0 | </v>
      </c>
      <c r="AM454" t="str">
        <v xml:space="preserve">0 | </v>
      </c>
      <c r="AN454" t="str">
        <v xml:space="preserve">0 | </v>
      </c>
      <c r="AO454" t="str">
        <v xml:space="preserve">0 | </v>
      </c>
      <c r="AP454" t="str">
        <v xml:space="preserve">0 | </v>
      </c>
      <c r="AQ454" t="str">
        <v xml:space="preserve">0 | </v>
      </c>
      <c r="AR454" t="str">
        <v xml:space="preserve">0 | </v>
      </c>
      <c r="AS454" t="str">
        <v xml:space="preserve">0 | </v>
      </c>
      <c r="AT454" t="str">
        <v xml:space="preserve">0 | </v>
      </c>
      <c r="AU454" t="str">
        <v xml:space="preserve">0 | </v>
      </c>
      <c r="AV454" t="str">
        <v xml:space="preserve">0 | </v>
      </c>
      <c r="AW454" t="str">
        <v xml:space="preserve">0 | </v>
      </c>
      <c r="AX454" t="str">
        <v xml:space="preserve">0 | </v>
      </c>
      <c r="AY454" t="str">
        <v xml:space="preserve">0 | </v>
      </c>
      <c r="AZ454" t="str">
        <v xml:space="preserve">0 | </v>
      </c>
      <c r="BA454" t="str">
        <v xml:space="preserve">0 | </v>
      </c>
      <c r="BB454" t="str">
        <v xml:space="preserve">0 | </v>
      </c>
      <c r="BC454" t="str">
        <v xml:space="preserve">0 | </v>
      </c>
      <c r="BD454" t="str">
        <v xml:space="preserve">0 | </v>
      </c>
      <c r="BE454" t="str">
        <v xml:space="preserve">0 | </v>
      </c>
      <c r="BF454" t="str">
        <v xml:space="preserve">0 | </v>
      </c>
      <c r="BG454" t="str">
        <v xml:space="preserve">0 | </v>
      </c>
      <c r="BH454" t="str">
        <v xml:space="preserve">0 | </v>
      </c>
      <c r="BI454" t="str">
        <v xml:space="preserve">0 | </v>
      </c>
      <c r="BJ454" t="str">
        <v xml:space="preserve">0 | </v>
      </c>
      <c r="BK454" t="str">
        <v xml:space="preserve">0 | </v>
      </c>
      <c r="BL454" t="str">
        <v xml:space="preserve">0 | </v>
      </c>
      <c r="BM454" t="str">
        <v xml:space="preserve">0 | </v>
      </c>
      <c r="BN454" t="str">
        <v xml:space="preserve">0 | </v>
      </c>
      <c r="BO454" t="str">
        <v xml:space="preserve">0 | </v>
      </c>
      <c r="BP454" t="str">
        <v xml:space="preserve">0 | </v>
      </c>
      <c r="BQ454" t="str">
        <v xml:space="preserve">0 | </v>
      </c>
      <c r="BR454" t="str">
        <v xml:space="preserve">0 | </v>
      </c>
      <c r="BS454" t="str">
        <v xml:space="preserve">0 | </v>
      </c>
      <c r="BT454" t="str">
        <v xml:space="preserve">0 | </v>
      </c>
      <c r="BU454" t="str">
        <v xml:space="preserve">0 | </v>
      </c>
      <c r="BV454" t="str">
        <v xml:space="preserve">0 | </v>
      </c>
      <c r="BW454" t="str">
        <v xml:space="preserve">0 | </v>
      </c>
      <c r="BX454" t="str">
        <v xml:space="preserve">0 | </v>
      </c>
      <c r="BY454" t="str">
        <v xml:space="preserve">0 | </v>
      </c>
      <c r="BZ454" t="str">
        <v xml:space="preserve">0 | </v>
      </c>
      <c r="CA454" t="str">
        <v xml:space="preserve">0 | </v>
      </c>
      <c r="CB454" t="str">
        <v xml:space="preserve">0 | </v>
      </c>
      <c r="CC454" t="str">
        <v xml:space="preserve">0 | </v>
      </c>
      <c r="CD454" t="str">
        <v xml:space="preserve">0 | </v>
      </c>
      <c r="CE454" t="str">
        <v xml:space="preserve">0 | </v>
      </c>
      <c r="CF454" t="str">
        <v xml:space="preserve">0 | </v>
      </c>
      <c r="CG454" t="str">
        <v xml:space="preserve">0 | </v>
      </c>
      <c r="CH454" t="str">
        <v xml:space="preserve">0 | </v>
      </c>
      <c r="CI454" t="str">
        <v xml:space="preserve">0 | </v>
      </c>
      <c r="CJ454" t="str">
        <v xml:space="preserve">0 | </v>
      </c>
      <c r="CK454" t="str">
        <v xml:space="preserve">0 | </v>
      </c>
      <c r="CL454" t="str">
        <v xml:space="preserve">0 | </v>
      </c>
      <c r="CM454" t="str">
        <v xml:space="preserve">0 | </v>
      </c>
      <c r="CN454" t="str">
        <v xml:space="preserve">0 | </v>
      </c>
      <c r="CO454" t="str">
        <v xml:space="preserve">0 | </v>
      </c>
      <c r="CP454" t="str">
        <v xml:space="preserve">0 | </v>
      </c>
      <c r="CQ454" t="str">
        <v xml:space="preserve">0 | </v>
      </c>
      <c r="CR454" t="str">
        <v xml:space="preserve">0 | </v>
      </c>
      <c r="CS454" t="str">
        <v xml:space="preserve">0 | </v>
      </c>
      <c r="CT454" t="str">
        <v xml:space="preserve">0 | </v>
      </c>
      <c r="CU454" t="str">
        <v xml:space="preserve">0 | </v>
      </c>
      <c r="CV454" t="str">
        <v xml:space="preserve">0 | </v>
      </c>
      <c r="CW454" t="str">
        <v xml:space="preserve">0 | </v>
      </c>
      <c r="CX454" t="str">
        <v xml:space="preserve">0 | </v>
      </c>
      <c r="DQ454" cm="1">
        <f t="array" ref="DQ454:HM454">TRANSPOSE(_xlfn._xlws.SORT(_xlfn._xlws.FILTER(initialConditions[initial_conditions_level],initialConditions[experiment_ID]=A454)))</f>
        <v>0</v>
      </c>
      <c r="DR454">
        <v>0</v>
      </c>
      <c r="DS454">
        <v>0</v>
      </c>
      <c r="DT454">
        <v>0</v>
      </c>
      <c r="DU454">
        <v>0</v>
      </c>
      <c r="DV454">
        <v>0</v>
      </c>
      <c r="DW454">
        <v>0</v>
      </c>
      <c r="DX454">
        <v>0</v>
      </c>
      <c r="DY454">
        <v>0</v>
      </c>
      <c r="DZ454">
        <v>0</v>
      </c>
      <c r="EA454">
        <v>0</v>
      </c>
      <c r="EB454">
        <v>0</v>
      </c>
      <c r="EC454">
        <v>0</v>
      </c>
      <c r="ED454">
        <v>0</v>
      </c>
      <c r="EE454">
        <v>0</v>
      </c>
      <c r="EF454">
        <v>0</v>
      </c>
      <c r="EG454">
        <v>0</v>
      </c>
      <c r="EH454">
        <v>0</v>
      </c>
      <c r="EI454">
        <v>0</v>
      </c>
      <c r="EJ454">
        <v>0</v>
      </c>
      <c r="EK454">
        <v>0</v>
      </c>
      <c r="EL454">
        <v>0</v>
      </c>
      <c r="EM454">
        <v>0</v>
      </c>
      <c r="EN454">
        <v>0</v>
      </c>
      <c r="EO454">
        <v>0</v>
      </c>
      <c r="EP454">
        <v>0</v>
      </c>
      <c r="EQ454">
        <v>0</v>
      </c>
      <c r="ER454">
        <v>0</v>
      </c>
      <c r="ES454">
        <v>0</v>
      </c>
      <c r="ET454">
        <v>0</v>
      </c>
      <c r="EU454">
        <v>0</v>
      </c>
      <c r="EV454">
        <v>0</v>
      </c>
      <c r="EW454">
        <v>0</v>
      </c>
      <c r="EX454">
        <v>0</v>
      </c>
      <c r="EY454">
        <v>0</v>
      </c>
      <c r="EZ454">
        <v>0</v>
      </c>
      <c r="FA454">
        <v>0</v>
      </c>
      <c r="FB454">
        <v>0</v>
      </c>
      <c r="FC454">
        <v>0</v>
      </c>
      <c r="FD454">
        <v>0</v>
      </c>
      <c r="FE454">
        <v>0</v>
      </c>
      <c r="FF454">
        <v>0</v>
      </c>
      <c r="FG454">
        <v>0</v>
      </c>
      <c r="FH454">
        <v>0</v>
      </c>
      <c r="FI454">
        <v>0</v>
      </c>
      <c r="FJ454">
        <v>0</v>
      </c>
      <c r="FK454">
        <v>0</v>
      </c>
      <c r="FL454">
        <v>0</v>
      </c>
      <c r="FM454">
        <v>0</v>
      </c>
      <c r="FN454">
        <v>0</v>
      </c>
      <c r="FO454">
        <v>0</v>
      </c>
      <c r="FP454">
        <v>0</v>
      </c>
      <c r="FQ454">
        <v>0</v>
      </c>
      <c r="FR454">
        <v>0</v>
      </c>
      <c r="FS454">
        <v>0</v>
      </c>
      <c r="FT454">
        <v>0</v>
      </c>
      <c r="FU454">
        <v>0</v>
      </c>
      <c r="FV454">
        <v>0</v>
      </c>
      <c r="FW454">
        <v>0</v>
      </c>
      <c r="FX454">
        <v>0</v>
      </c>
      <c r="FY454">
        <v>0</v>
      </c>
      <c r="FZ454">
        <v>0</v>
      </c>
      <c r="GA454">
        <v>0</v>
      </c>
      <c r="GB454">
        <v>0</v>
      </c>
      <c r="GC454">
        <v>0</v>
      </c>
      <c r="GD454">
        <v>0</v>
      </c>
      <c r="GE454">
        <v>0</v>
      </c>
      <c r="GF454">
        <v>0</v>
      </c>
      <c r="GG454">
        <v>0</v>
      </c>
      <c r="GH454">
        <v>0</v>
      </c>
      <c r="GI454">
        <v>0</v>
      </c>
      <c r="GJ454">
        <v>0</v>
      </c>
      <c r="GK454">
        <v>0</v>
      </c>
      <c r="GL454">
        <v>0</v>
      </c>
      <c r="GM454">
        <v>0</v>
      </c>
      <c r="GN454">
        <v>0</v>
      </c>
      <c r="GO454">
        <v>0</v>
      </c>
      <c r="GP454">
        <v>0</v>
      </c>
      <c r="GQ454">
        <v>0</v>
      </c>
      <c r="GR454">
        <v>0</v>
      </c>
      <c r="GS454">
        <v>0</v>
      </c>
      <c r="GT454">
        <v>0</v>
      </c>
      <c r="GU454">
        <v>0</v>
      </c>
      <c r="GV454">
        <v>0</v>
      </c>
      <c r="GW454">
        <v>0</v>
      </c>
      <c r="GX454">
        <v>0</v>
      </c>
      <c r="GY454">
        <v>0</v>
      </c>
      <c r="GZ454">
        <v>0</v>
      </c>
      <c r="HA454">
        <v>0</v>
      </c>
      <c r="HB454">
        <v>0</v>
      </c>
      <c r="HC454">
        <v>0</v>
      </c>
      <c r="HD454">
        <v>0</v>
      </c>
      <c r="HE454">
        <v>0</v>
      </c>
      <c r="HF454">
        <v>0</v>
      </c>
      <c r="HG454">
        <v>0</v>
      </c>
      <c r="HH454">
        <v>0</v>
      </c>
      <c r="HI454">
        <v>0</v>
      </c>
      <c r="HJ454">
        <v>0</v>
      </c>
      <c r="HK454">
        <v>0</v>
      </c>
      <c r="HL454">
        <v>0</v>
      </c>
      <c r="HM454" t="str">
        <v/>
      </c>
    </row>
    <row r="455" spans="2:221" x14ac:dyDescent="0.35">
      <c r="B455" t="str" cm="1">
        <f t="array" ref="B455:CX455">TRANSPOSE(_xlfn._xlws.SORT(_xlfn._xlws.FILTER(initialConditions[initial_conditions_level]&amp;" | "&amp;initialConditions[initial_conditions_name],initialConditions[experiment_ID]=A455)))</f>
        <v xml:space="preserve"> | </v>
      </c>
      <c r="C455" t="str">
        <v xml:space="preserve">0 | </v>
      </c>
      <c r="D455" t="str">
        <v xml:space="preserve">0 | </v>
      </c>
      <c r="E455" t="str">
        <v xml:space="preserve">0 | </v>
      </c>
      <c r="F455" t="str">
        <v xml:space="preserve">0 | </v>
      </c>
      <c r="G455" t="str">
        <v xml:space="preserve">0 | </v>
      </c>
      <c r="H455" t="str">
        <v xml:space="preserve">0 | </v>
      </c>
      <c r="I455" t="str">
        <v xml:space="preserve">0 | </v>
      </c>
      <c r="J455" t="str">
        <v xml:space="preserve">0 | </v>
      </c>
      <c r="K455" t="str">
        <v xml:space="preserve">0 | </v>
      </c>
      <c r="L455" t="str">
        <v xml:space="preserve">0 | </v>
      </c>
      <c r="M455" t="str">
        <v xml:space="preserve">0 | </v>
      </c>
      <c r="N455" t="str">
        <v xml:space="preserve">0 | </v>
      </c>
      <c r="O455" t="str">
        <v xml:space="preserve">0 | </v>
      </c>
      <c r="P455" t="str">
        <v xml:space="preserve">0 | </v>
      </c>
      <c r="Q455" t="str">
        <v xml:space="preserve">0 | </v>
      </c>
      <c r="R455" t="str">
        <v xml:space="preserve">0 | </v>
      </c>
      <c r="S455" t="str">
        <v xml:space="preserve">0 | </v>
      </c>
      <c r="T455" t="str">
        <v xml:space="preserve">0 | </v>
      </c>
      <c r="U455" t="str">
        <v xml:space="preserve">0 | </v>
      </c>
      <c r="V455" t="str">
        <v xml:space="preserve">0 | </v>
      </c>
      <c r="W455" t="str">
        <v xml:space="preserve">0 | </v>
      </c>
      <c r="X455" t="str">
        <v xml:space="preserve">0 | </v>
      </c>
      <c r="Y455" t="str">
        <v xml:space="preserve">0 | </v>
      </c>
      <c r="Z455" t="str">
        <v xml:space="preserve">0 | </v>
      </c>
      <c r="AA455" t="str">
        <v xml:space="preserve">0 | </v>
      </c>
      <c r="AB455" t="str">
        <v xml:space="preserve">0 | </v>
      </c>
      <c r="AC455" t="str">
        <v xml:space="preserve">0 | </v>
      </c>
      <c r="AD455" t="str">
        <v xml:space="preserve">0 | </v>
      </c>
      <c r="AE455" t="str">
        <v xml:space="preserve">0 | </v>
      </c>
      <c r="AF455" t="str">
        <v xml:space="preserve">0 | </v>
      </c>
      <c r="AG455" t="str">
        <v xml:space="preserve">0 | </v>
      </c>
      <c r="AH455" t="str">
        <v xml:space="preserve">0 | </v>
      </c>
      <c r="AI455" t="str">
        <v xml:space="preserve">0 | </v>
      </c>
      <c r="AJ455" t="str">
        <v xml:space="preserve">0 | </v>
      </c>
      <c r="AK455" t="str">
        <v xml:space="preserve">0 | </v>
      </c>
      <c r="AL455" t="str">
        <v xml:space="preserve">0 | </v>
      </c>
      <c r="AM455" t="str">
        <v xml:space="preserve">0 | </v>
      </c>
      <c r="AN455" t="str">
        <v xml:space="preserve">0 | </v>
      </c>
      <c r="AO455" t="str">
        <v xml:space="preserve">0 | </v>
      </c>
      <c r="AP455" t="str">
        <v xml:space="preserve">0 | </v>
      </c>
      <c r="AQ455" t="str">
        <v xml:space="preserve">0 | </v>
      </c>
      <c r="AR455" t="str">
        <v xml:space="preserve">0 | </v>
      </c>
      <c r="AS455" t="str">
        <v xml:space="preserve">0 | </v>
      </c>
      <c r="AT455" t="str">
        <v xml:space="preserve">0 | </v>
      </c>
      <c r="AU455" t="str">
        <v xml:space="preserve">0 | </v>
      </c>
      <c r="AV455" t="str">
        <v xml:space="preserve">0 | </v>
      </c>
      <c r="AW455" t="str">
        <v xml:space="preserve">0 | </v>
      </c>
      <c r="AX455" t="str">
        <v xml:space="preserve">0 | </v>
      </c>
      <c r="AY455" t="str">
        <v xml:space="preserve">0 | </v>
      </c>
      <c r="AZ455" t="str">
        <v xml:space="preserve">0 | </v>
      </c>
      <c r="BA455" t="str">
        <v xml:space="preserve">0 | </v>
      </c>
      <c r="BB455" t="str">
        <v xml:space="preserve">0 | </v>
      </c>
      <c r="BC455" t="str">
        <v xml:space="preserve">0 | </v>
      </c>
      <c r="BD455" t="str">
        <v xml:space="preserve">0 | </v>
      </c>
      <c r="BE455" t="str">
        <v xml:space="preserve">0 | </v>
      </c>
      <c r="BF455" t="str">
        <v xml:space="preserve">0 | </v>
      </c>
      <c r="BG455" t="str">
        <v xml:space="preserve">0 | </v>
      </c>
      <c r="BH455" t="str">
        <v xml:space="preserve">0 | </v>
      </c>
      <c r="BI455" t="str">
        <v xml:space="preserve">0 | </v>
      </c>
      <c r="BJ455" t="str">
        <v xml:space="preserve">0 | </v>
      </c>
      <c r="BK455" t="str">
        <v xml:space="preserve">0 | </v>
      </c>
      <c r="BL455" t="str">
        <v xml:space="preserve">0 | </v>
      </c>
      <c r="BM455" t="str">
        <v xml:space="preserve">0 | </v>
      </c>
      <c r="BN455" t="str">
        <v xml:space="preserve">0 | </v>
      </c>
      <c r="BO455" t="str">
        <v xml:space="preserve">0 | </v>
      </c>
      <c r="BP455" t="str">
        <v xml:space="preserve">0 | </v>
      </c>
      <c r="BQ455" t="str">
        <v xml:space="preserve">0 | </v>
      </c>
      <c r="BR455" t="str">
        <v xml:space="preserve">0 | </v>
      </c>
      <c r="BS455" t="str">
        <v xml:space="preserve">0 | </v>
      </c>
      <c r="BT455" t="str">
        <v xml:space="preserve">0 | </v>
      </c>
      <c r="BU455" t="str">
        <v xml:space="preserve">0 | </v>
      </c>
      <c r="BV455" t="str">
        <v xml:space="preserve">0 | </v>
      </c>
      <c r="BW455" t="str">
        <v xml:space="preserve">0 | </v>
      </c>
      <c r="BX455" t="str">
        <v xml:space="preserve">0 | </v>
      </c>
      <c r="BY455" t="str">
        <v xml:space="preserve">0 | </v>
      </c>
      <c r="BZ455" t="str">
        <v xml:space="preserve">0 | </v>
      </c>
      <c r="CA455" t="str">
        <v xml:space="preserve">0 | </v>
      </c>
      <c r="CB455" t="str">
        <v xml:space="preserve">0 | </v>
      </c>
      <c r="CC455" t="str">
        <v xml:space="preserve">0 | </v>
      </c>
      <c r="CD455" t="str">
        <v xml:space="preserve">0 | </v>
      </c>
      <c r="CE455" t="str">
        <v xml:space="preserve">0 | </v>
      </c>
      <c r="CF455" t="str">
        <v xml:space="preserve">0 | </v>
      </c>
      <c r="CG455" t="str">
        <v xml:space="preserve">0 | </v>
      </c>
      <c r="CH455" t="str">
        <v xml:space="preserve">0 | </v>
      </c>
      <c r="CI455" t="str">
        <v xml:space="preserve">0 | </v>
      </c>
      <c r="CJ455" t="str">
        <v xml:space="preserve">0 | </v>
      </c>
      <c r="CK455" t="str">
        <v xml:space="preserve">0 | </v>
      </c>
      <c r="CL455" t="str">
        <v xml:space="preserve">0 | </v>
      </c>
      <c r="CM455" t="str">
        <v xml:space="preserve">0 | </v>
      </c>
      <c r="CN455" t="str">
        <v xml:space="preserve">0 | </v>
      </c>
      <c r="CO455" t="str">
        <v xml:space="preserve">0 | </v>
      </c>
      <c r="CP455" t="str">
        <v xml:space="preserve">0 | </v>
      </c>
      <c r="CQ455" t="str">
        <v xml:space="preserve">0 | </v>
      </c>
      <c r="CR455" t="str">
        <v xml:space="preserve">0 | </v>
      </c>
      <c r="CS455" t="str">
        <v xml:space="preserve">0 | </v>
      </c>
      <c r="CT455" t="str">
        <v xml:space="preserve">0 | </v>
      </c>
      <c r="CU455" t="str">
        <v xml:space="preserve">0 | </v>
      </c>
      <c r="CV455" t="str">
        <v xml:space="preserve">0 | </v>
      </c>
      <c r="CW455" t="str">
        <v xml:space="preserve">0 | </v>
      </c>
      <c r="CX455" t="str">
        <v xml:space="preserve">0 | </v>
      </c>
      <c r="DQ455" cm="1">
        <f t="array" ref="DQ455:HM455">TRANSPOSE(_xlfn._xlws.SORT(_xlfn._xlws.FILTER(initialConditions[initial_conditions_level],initialConditions[experiment_ID]=A455)))</f>
        <v>0</v>
      </c>
      <c r="DR455">
        <v>0</v>
      </c>
      <c r="DS455">
        <v>0</v>
      </c>
      <c r="DT455">
        <v>0</v>
      </c>
      <c r="DU455">
        <v>0</v>
      </c>
      <c r="DV455">
        <v>0</v>
      </c>
      <c r="DW455">
        <v>0</v>
      </c>
      <c r="DX455">
        <v>0</v>
      </c>
      <c r="DY455">
        <v>0</v>
      </c>
      <c r="DZ455">
        <v>0</v>
      </c>
      <c r="EA455">
        <v>0</v>
      </c>
      <c r="EB455">
        <v>0</v>
      </c>
      <c r="EC455">
        <v>0</v>
      </c>
      <c r="ED455">
        <v>0</v>
      </c>
      <c r="EE455">
        <v>0</v>
      </c>
      <c r="EF455">
        <v>0</v>
      </c>
      <c r="EG455">
        <v>0</v>
      </c>
      <c r="EH455">
        <v>0</v>
      </c>
      <c r="EI455">
        <v>0</v>
      </c>
      <c r="EJ455">
        <v>0</v>
      </c>
      <c r="EK455">
        <v>0</v>
      </c>
      <c r="EL455">
        <v>0</v>
      </c>
      <c r="EM455">
        <v>0</v>
      </c>
      <c r="EN455">
        <v>0</v>
      </c>
      <c r="EO455">
        <v>0</v>
      </c>
      <c r="EP455">
        <v>0</v>
      </c>
      <c r="EQ455">
        <v>0</v>
      </c>
      <c r="ER455">
        <v>0</v>
      </c>
      <c r="ES455">
        <v>0</v>
      </c>
      <c r="ET455">
        <v>0</v>
      </c>
      <c r="EU455">
        <v>0</v>
      </c>
      <c r="EV455">
        <v>0</v>
      </c>
      <c r="EW455">
        <v>0</v>
      </c>
      <c r="EX455">
        <v>0</v>
      </c>
      <c r="EY455">
        <v>0</v>
      </c>
      <c r="EZ455">
        <v>0</v>
      </c>
      <c r="FA455">
        <v>0</v>
      </c>
      <c r="FB455">
        <v>0</v>
      </c>
      <c r="FC455">
        <v>0</v>
      </c>
      <c r="FD455">
        <v>0</v>
      </c>
      <c r="FE455">
        <v>0</v>
      </c>
      <c r="FF455">
        <v>0</v>
      </c>
      <c r="FG455">
        <v>0</v>
      </c>
      <c r="FH455">
        <v>0</v>
      </c>
      <c r="FI455">
        <v>0</v>
      </c>
      <c r="FJ455">
        <v>0</v>
      </c>
      <c r="FK455">
        <v>0</v>
      </c>
      <c r="FL455">
        <v>0</v>
      </c>
      <c r="FM455">
        <v>0</v>
      </c>
      <c r="FN455">
        <v>0</v>
      </c>
      <c r="FO455">
        <v>0</v>
      </c>
      <c r="FP455">
        <v>0</v>
      </c>
      <c r="FQ455">
        <v>0</v>
      </c>
      <c r="FR455">
        <v>0</v>
      </c>
      <c r="FS455">
        <v>0</v>
      </c>
      <c r="FT455">
        <v>0</v>
      </c>
      <c r="FU455">
        <v>0</v>
      </c>
      <c r="FV455">
        <v>0</v>
      </c>
      <c r="FW455">
        <v>0</v>
      </c>
      <c r="FX455">
        <v>0</v>
      </c>
      <c r="FY455">
        <v>0</v>
      </c>
      <c r="FZ455">
        <v>0</v>
      </c>
      <c r="GA455">
        <v>0</v>
      </c>
      <c r="GB455">
        <v>0</v>
      </c>
      <c r="GC455">
        <v>0</v>
      </c>
      <c r="GD455">
        <v>0</v>
      </c>
      <c r="GE455">
        <v>0</v>
      </c>
      <c r="GF455">
        <v>0</v>
      </c>
      <c r="GG455">
        <v>0</v>
      </c>
      <c r="GH455">
        <v>0</v>
      </c>
      <c r="GI455">
        <v>0</v>
      </c>
      <c r="GJ455">
        <v>0</v>
      </c>
      <c r="GK455">
        <v>0</v>
      </c>
      <c r="GL455">
        <v>0</v>
      </c>
      <c r="GM455">
        <v>0</v>
      </c>
      <c r="GN455">
        <v>0</v>
      </c>
      <c r="GO455">
        <v>0</v>
      </c>
      <c r="GP455">
        <v>0</v>
      </c>
      <c r="GQ455">
        <v>0</v>
      </c>
      <c r="GR455">
        <v>0</v>
      </c>
      <c r="GS455">
        <v>0</v>
      </c>
      <c r="GT455">
        <v>0</v>
      </c>
      <c r="GU455">
        <v>0</v>
      </c>
      <c r="GV455">
        <v>0</v>
      </c>
      <c r="GW455">
        <v>0</v>
      </c>
      <c r="GX455">
        <v>0</v>
      </c>
      <c r="GY455">
        <v>0</v>
      </c>
      <c r="GZ455">
        <v>0</v>
      </c>
      <c r="HA455">
        <v>0</v>
      </c>
      <c r="HB455">
        <v>0</v>
      </c>
      <c r="HC455">
        <v>0</v>
      </c>
      <c r="HD455">
        <v>0</v>
      </c>
      <c r="HE455">
        <v>0</v>
      </c>
      <c r="HF455">
        <v>0</v>
      </c>
      <c r="HG455">
        <v>0</v>
      </c>
      <c r="HH455">
        <v>0</v>
      </c>
      <c r="HI455">
        <v>0</v>
      </c>
      <c r="HJ455">
        <v>0</v>
      </c>
      <c r="HK455">
        <v>0</v>
      </c>
      <c r="HL455">
        <v>0</v>
      </c>
      <c r="HM455" t="str">
        <v/>
      </c>
    </row>
    <row r="456" spans="2:221" x14ac:dyDescent="0.35">
      <c r="B456" t="str" cm="1">
        <f t="array" ref="B456:CX456">TRANSPOSE(_xlfn._xlws.SORT(_xlfn._xlws.FILTER(initialConditions[initial_conditions_level]&amp;" | "&amp;initialConditions[initial_conditions_name],initialConditions[experiment_ID]=A456)))</f>
        <v xml:space="preserve"> | </v>
      </c>
      <c r="C456" t="str">
        <v xml:space="preserve">0 | </v>
      </c>
      <c r="D456" t="str">
        <v xml:space="preserve">0 | </v>
      </c>
      <c r="E456" t="str">
        <v xml:space="preserve">0 | </v>
      </c>
      <c r="F456" t="str">
        <v xml:space="preserve">0 | </v>
      </c>
      <c r="G456" t="str">
        <v xml:space="preserve">0 | </v>
      </c>
      <c r="H456" t="str">
        <v xml:space="preserve">0 | </v>
      </c>
      <c r="I456" t="str">
        <v xml:space="preserve">0 | </v>
      </c>
      <c r="J456" t="str">
        <v xml:space="preserve">0 | </v>
      </c>
      <c r="K456" t="str">
        <v xml:space="preserve">0 | </v>
      </c>
      <c r="L456" t="str">
        <v xml:space="preserve">0 | </v>
      </c>
      <c r="M456" t="str">
        <v xml:space="preserve">0 | </v>
      </c>
      <c r="N456" t="str">
        <v xml:space="preserve">0 | </v>
      </c>
      <c r="O456" t="str">
        <v xml:space="preserve">0 | </v>
      </c>
      <c r="P456" t="str">
        <v xml:space="preserve">0 | </v>
      </c>
      <c r="Q456" t="str">
        <v xml:space="preserve">0 | </v>
      </c>
      <c r="R456" t="str">
        <v xml:space="preserve">0 | </v>
      </c>
      <c r="S456" t="str">
        <v xml:space="preserve">0 | </v>
      </c>
      <c r="T456" t="str">
        <v xml:space="preserve">0 | </v>
      </c>
      <c r="U456" t="str">
        <v xml:space="preserve">0 | </v>
      </c>
      <c r="V456" t="str">
        <v xml:space="preserve">0 | </v>
      </c>
      <c r="W456" t="str">
        <v xml:space="preserve">0 | </v>
      </c>
      <c r="X456" t="str">
        <v xml:space="preserve">0 | </v>
      </c>
      <c r="Y456" t="str">
        <v xml:space="preserve">0 | </v>
      </c>
      <c r="Z456" t="str">
        <v xml:space="preserve">0 | </v>
      </c>
      <c r="AA456" t="str">
        <v xml:space="preserve">0 | </v>
      </c>
      <c r="AB456" t="str">
        <v xml:space="preserve">0 | </v>
      </c>
      <c r="AC456" t="str">
        <v xml:space="preserve">0 | </v>
      </c>
      <c r="AD456" t="str">
        <v xml:space="preserve">0 | </v>
      </c>
      <c r="AE456" t="str">
        <v xml:space="preserve">0 | </v>
      </c>
      <c r="AF456" t="str">
        <v xml:space="preserve">0 | </v>
      </c>
      <c r="AG456" t="str">
        <v xml:space="preserve">0 | </v>
      </c>
      <c r="AH456" t="str">
        <v xml:space="preserve">0 | </v>
      </c>
      <c r="AI456" t="str">
        <v xml:space="preserve">0 | </v>
      </c>
      <c r="AJ456" t="str">
        <v xml:space="preserve">0 | </v>
      </c>
      <c r="AK456" t="str">
        <v xml:space="preserve">0 | </v>
      </c>
      <c r="AL456" t="str">
        <v xml:space="preserve">0 | </v>
      </c>
      <c r="AM456" t="str">
        <v xml:space="preserve">0 | </v>
      </c>
      <c r="AN456" t="str">
        <v xml:space="preserve">0 | </v>
      </c>
      <c r="AO456" t="str">
        <v xml:space="preserve">0 | </v>
      </c>
      <c r="AP456" t="str">
        <v xml:space="preserve">0 | </v>
      </c>
      <c r="AQ456" t="str">
        <v xml:space="preserve">0 | </v>
      </c>
      <c r="AR456" t="str">
        <v xml:space="preserve">0 | </v>
      </c>
      <c r="AS456" t="str">
        <v xml:space="preserve">0 | </v>
      </c>
      <c r="AT456" t="str">
        <v xml:space="preserve">0 | </v>
      </c>
      <c r="AU456" t="str">
        <v xml:space="preserve">0 | </v>
      </c>
      <c r="AV456" t="str">
        <v xml:space="preserve">0 | </v>
      </c>
      <c r="AW456" t="str">
        <v xml:space="preserve">0 | </v>
      </c>
      <c r="AX456" t="str">
        <v xml:space="preserve">0 | </v>
      </c>
      <c r="AY456" t="str">
        <v xml:space="preserve">0 | </v>
      </c>
      <c r="AZ456" t="str">
        <v xml:space="preserve">0 | </v>
      </c>
      <c r="BA456" t="str">
        <v xml:space="preserve">0 | </v>
      </c>
      <c r="BB456" t="str">
        <v xml:space="preserve">0 | </v>
      </c>
      <c r="BC456" t="str">
        <v xml:space="preserve">0 | </v>
      </c>
      <c r="BD456" t="str">
        <v xml:space="preserve">0 | </v>
      </c>
      <c r="BE456" t="str">
        <v xml:space="preserve">0 | </v>
      </c>
      <c r="BF456" t="str">
        <v xml:space="preserve">0 | </v>
      </c>
      <c r="BG456" t="str">
        <v xml:space="preserve">0 | </v>
      </c>
      <c r="BH456" t="str">
        <v xml:space="preserve">0 | </v>
      </c>
      <c r="BI456" t="str">
        <v xml:space="preserve">0 | </v>
      </c>
      <c r="BJ456" t="str">
        <v xml:space="preserve">0 | </v>
      </c>
      <c r="BK456" t="str">
        <v xml:space="preserve">0 | </v>
      </c>
      <c r="BL456" t="str">
        <v xml:space="preserve">0 | </v>
      </c>
      <c r="BM456" t="str">
        <v xml:space="preserve">0 | </v>
      </c>
      <c r="BN456" t="str">
        <v xml:space="preserve">0 | </v>
      </c>
      <c r="BO456" t="str">
        <v xml:space="preserve">0 | </v>
      </c>
      <c r="BP456" t="str">
        <v xml:space="preserve">0 | </v>
      </c>
      <c r="BQ456" t="str">
        <v xml:space="preserve">0 | </v>
      </c>
      <c r="BR456" t="str">
        <v xml:space="preserve">0 | </v>
      </c>
      <c r="BS456" t="str">
        <v xml:space="preserve">0 | </v>
      </c>
      <c r="BT456" t="str">
        <v xml:space="preserve">0 | </v>
      </c>
      <c r="BU456" t="str">
        <v xml:space="preserve">0 | </v>
      </c>
      <c r="BV456" t="str">
        <v xml:space="preserve">0 | </v>
      </c>
      <c r="BW456" t="str">
        <v xml:space="preserve">0 | </v>
      </c>
      <c r="BX456" t="str">
        <v xml:space="preserve">0 | </v>
      </c>
      <c r="BY456" t="str">
        <v xml:space="preserve">0 | </v>
      </c>
      <c r="BZ456" t="str">
        <v xml:space="preserve">0 | </v>
      </c>
      <c r="CA456" t="str">
        <v xml:space="preserve">0 | </v>
      </c>
      <c r="CB456" t="str">
        <v xml:space="preserve">0 | </v>
      </c>
      <c r="CC456" t="str">
        <v xml:space="preserve">0 | </v>
      </c>
      <c r="CD456" t="str">
        <v xml:space="preserve">0 | </v>
      </c>
      <c r="CE456" t="str">
        <v xml:space="preserve">0 | </v>
      </c>
      <c r="CF456" t="str">
        <v xml:space="preserve">0 | </v>
      </c>
      <c r="CG456" t="str">
        <v xml:space="preserve">0 | </v>
      </c>
      <c r="CH456" t="str">
        <v xml:space="preserve">0 | </v>
      </c>
      <c r="CI456" t="str">
        <v xml:space="preserve">0 | </v>
      </c>
      <c r="CJ456" t="str">
        <v xml:space="preserve">0 | </v>
      </c>
      <c r="CK456" t="str">
        <v xml:space="preserve">0 | </v>
      </c>
      <c r="CL456" t="str">
        <v xml:space="preserve">0 | </v>
      </c>
      <c r="CM456" t="str">
        <v xml:space="preserve">0 | </v>
      </c>
      <c r="CN456" t="str">
        <v xml:space="preserve">0 | </v>
      </c>
      <c r="CO456" t="str">
        <v xml:space="preserve">0 | </v>
      </c>
      <c r="CP456" t="str">
        <v xml:space="preserve">0 | </v>
      </c>
      <c r="CQ456" t="str">
        <v xml:space="preserve">0 | </v>
      </c>
      <c r="CR456" t="str">
        <v xml:space="preserve">0 | </v>
      </c>
      <c r="CS456" t="str">
        <v xml:space="preserve">0 | </v>
      </c>
      <c r="CT456" t="str">
        <v xml:space="preserve">0 | </v>
      </c>
      <c r="CU456" t="str">
        <v xml:space="preserve">0 | </v>
      </c>
      <c r="CV456" t="str">
        <v xml:space="preserve">0 | </v>
      </c>
      <c r="CW456" t="str">
        <v xml:space="preserve">0 | </v>
      </c>
      <c r="CX456" t="str">
        <v xml:space="preserve">0 | </v>
      </c>
      <c r="DQ456" cm="1">
        <f t="array" ref="DQ456:HM456">TRANSPOSE(_xlfn._xlws.SORT(_xlfn._xlws.FILTER(initialConditions[initial_conditions_level],initialConditions[experiment_ID]=A456)))</f>
        <v>0</v>
      </c>
      <c r="DR456">
        <v>0</v>
      </c>
      <c r="DS456">
        <v>0</v>
      </c>
      <c r="DT456">
        <v>0</v>
      </c>
      <c r="DU456">
        <v>0</v>
      </c>
      <c r="DV456">
        <v>0</v>
      </c>
      <c r="DW456">
        <v>0</v>
      </c>
      <c r="DX456">
        <v>0</v>
      </c>
      <c r="DY456">
        <v>0</v>
      </c>
      <c r="DZ456">
        <v>0</v>
      </c>
      <c r="EA456">
        <v>0</v>
      </c>
      <c r="EB456">
        <v>0</v>
      </c>
      <c r="EC456">
        <v>0</v>
      </c>
      <c r="ED456">
        <v>0</v>
      </c>
      <c r="EE456">
        <v>0</v>
      </c>
      <c r="EF456">
        <v>0</v>
      </c>
      <c r="EG456">
        <v>0</v>
      </c>
      <c r="EH456">
        <v>0</v>
      </c>
      <c r="EI456">
        <v>0</v>
      </c>
      <c r="EJ456">
        <v>0</v>
      </c>
      <c r="EK456">
        <v>0</v>
      </c>
      <c r="EL456">
        <v>0</v>
      </c>
      <c r="EM456">
        <v>0</v>
      </c>
      <c r="EN456">
        <v>0</v>
      </c>
      <c r="EO456">
        <v>0</v>
      </c>
      <c r="EP456">
        <v>0</v>
      </c>
      <c r="EQ456">
        <v>0</v>
      </c>
      <c r="ER456">
        <v>0</v>
      </c>
      <c r="ES456">
        <v>0</v>
      </c>
      <c r="ET456">
        <v>0</v>
      </c>
      <c r="EU456">
        <v>0</v>
      </c>
      <c r="EV456">
        <v>0</v>
      </c>
      <c r="EW456">
        <v>0</v>
      </c>
      <c r="EX456">
        <v>0</v>
      </c>
      <c r="EY456">
        <v>0</v>
      </c>
      <c r="EZ456">
        <v>0</v>
      </c>
      <c r="FA456">
        <v>0</v>
      </c>
      <c r="FB456">
        <v>0</v>
      </c>
      <c r="FC456">
        <v>0</v>
      </c>
      <c r="FD456">
        <v>0</v>
      </c>
      <c r="FE456">
        <v>0</v>
      </c>
      <c r="FF456">
        <v>0</v>
      </c>
      <c r="FG456">
        <v>0</v>
      </c>
      <c r="FH456">
        <v>0</v>
      </c>
      <c r="FI456">
        <v>0</v>
      </c>
      <c r="FJ456">
        <v>0</v>
      </c>
      <c r="FK456">
        <v>0</v>
      </c>
      <c r="FL456">
        <v>0</v>
      </c>
      <c r="FM456">
        <v>0</v>
      </c>
      <c r="FN456">
        <v>0</v>
      </c>
      <c r="FO456">
        <v>0</v>
      </c>
      <c r="FP456">
        <v>0</v>
      </c>
      <c r="FQ456">
        <v>0</v>
      </c>
      <c r="FR456">
        <v>0</v>
      </c>
      <c r="FS456">
        <v>0</v>
      </c>
      <c r="FT456">
        <v>0</v>
      </c>
      <c r="FU456">
        <v>0</v>
      </c>
      <c r="FV456">
        <v>0</v>
      </c>
      <c r="FW456">
        <v>0</v>
      </c>
      <c r="FX456">
        <v>0</v>
      </c>
      <c r="FY456">
        <v>0</v>
      </c>
      <c r="FZ456">
        <v>0</v>
      </c>
      <c r="GA456">
        <v>0</v>
      </c>
      <c r="GB456">
        <v>0</v>
      </c>
      <c r="GC456">
        <v>0</v>
      </c>
      <c r="GD456">
        <v>0</v>
      </c>
      <c r="GE456">
        <v>0</v>
      </c>
      <c r="GF456">
        <v>0</v>
      </c>
      <c r="GG456">
        <v>0</v>
      </c>
      <c r="GH456">
        <v>0</v>
      </c>
      <c r="GI456">
        <v>0</v>
      </c>
      <c r="GJ456">
        <v>0</v>
      </c>
      <c r="GK456">
        <v>0</v>
      </c>
      <c r="GL456">
        <v>0</v>
      </c>
      <c r="GM456">
        <v>0</v>
      </c>
      <c r="GN456">
        <v>0</v>
      </c>
      <c r="GO456">
        <v>0</v>
      </c>
      <c r="GP456">
        <v>0</v>
      </c>
      <c r="GQ456">
        <v>0</v>
      </c>
      <c r="GR456">
        <v>0</v>
      </c>
      <c r="GS456">
        <v>0</v>
      </c>
      <c r="GT456">
        <v>0</v>
      </c>
      <c r="GU456">
        <v>0</v>
      </c>
      <c r="GV456">
        <v>0</v>
      </c>
      <c r="GW456">
        <v>0</v>
      </c>
      <c r="GX456">
        <v>0</v>
      </c>
      <c r="GY456">
        <v>0</v>
      </c>
      <c r="GZ456">
        <v>0</v>
      </c>
      <c r="HA456">
        <v>0</v>
      </c>
      <c r="HB456">
        <v>0</v>
      </c>
      <c r="HC456">
        <v>0</v>
      </c>
      <c r="HD456">
        <v>0</v>
      </c>
      <c r="HE456">
        <v>0</v>
      </c>
      <c r="HF456">
        <v>0</v>
      </c>
      <c r="HG456">
        <v>0</v>
      </c>
      <c r="HH456">
        <v>0</v>
      </c>
      <c r="HI456">
        <v>0</v>
      </c>
      <c r="HJ456">
        <v>0</v>
      </c>
      <c r="HK456">
        <v>0</v>
      </c>
      <c r="HL456">
        <v>0</v>
      </c>
      <c r="HM456" t="str">
        <v/>
      </c>
    </row>
    <row r="457" spans="2:221" x14ac:dyDescent="0.35">
      <c r="B457" t="str" cm="1">
        <f t="array" ref="B457:CX457">TRANSPOSE(_xlfn._xlws.SORT(_xlfn._xlws.FILTER(initialConditions[initial_conditions_level]&amp;" | "&amp;initialConditions[initial_conditions_name],initialConditions[experiment_ID]=A457)))</f>
        <v xml:space="preserve"> | </v>
      </c>
      <c r="C457" t="str">
        <v xml:space="preserve">0 | </v>
      </c>
      <c r="D457" t="str">
        <v xml:space="preserve">0 | </v>
      </c>
      <c r="E457" t="str">
        <v xml:space="preserve">0 | </v>
      </c>
      <c r="F457" t="str">
        <v xml:space="preserve">0 | </v>
      </c>
      <c r="G457" t="str">
        <v xml:space="preserve">0 | </v>
      </c>
      <c r="H457" t="str">
        <v xml:space="preserve">0 | </v>
      </c>
      <c r="I457" t="str">
        <v xml:space="preserve">0 | </v>
      </c>
      <c r="J457" t="str">
        <v xml:space="preserve">0 | </v>
      </c>
      <c r="K457" t="str">
        <v xml:space="preserve">0 | </v>
      </c>
      <c r="L457" t="str">
        <v xml:space="preserve">0 | </v>
      </c>
      <c r="M457" t="str">
        <v xml:space="preserve">0 | </v>
      </c>
      <c r="N457" t="str">
        <v xml:space="preserve">0 | </v>
      </c>
      <c r="O457" t="str">
        <v xml:space="preserve">0 | </v>
      </c>
      <c r="P457" t="str">
        <v xml:space="preserve">0 | </v>
      </c>
      <c r="Q457" t="str">
        <v xml:space="preserve">0 | </v>
      </c>
      <c r="R457" t="str">
        <v xml:space="preserve">0 | </v>
      </c>
      <c r="S457" t="str">
        <v xml:space="preserve">0 | </v>
      </c>
      <c r="T457" t="str">
        <v xml:space="preserve">0 | </v>
      </c>
      <c r="U457" t="str">
        <v xml:space="preserve">0 | </v>
      </c>
      <c r="V457" t="str">
        <v xml:space="preserve">0 | </v>
      </c>
      <c r="W457" t="str">
        <v xml:space="preserve">0 | </v>
      </c>
      <c r="X457" t="str">
        <v xml:space="preserve">0 | </v>
      </c>
      <c r="Y457" t="str">
        <v xml:space="preserve">0 | </v>
      </c>
      <c r="Z457" t="str">
        <v xml:space="preserve">0 | </v>
      </c>
      <c r="AA457" t="str">
        <v xml:space="preserve">0 | </v>
      </c>
      <c r="AB457" t="str">
        <v xml:space="preserve">0 | </v>
      </c>
      <c r="AC457" t="str">
        <v xml:space="preserve">0 | </v>
      </c>
      <c r="AD457" t="str">
        <v xml:space="preserve">0 | </v>
      </c>
      <c r="AE457" t="str">
        <v xml:space="preserve">0 | </v>
      </c>
      <c r="AF457" t="str">
        <v xml:space="preserve">0 | </v>
      </c>
      <c r="AG457" t="str">
        <v xml:space="preserve">0 | </v>
      </c>
      <c r="AH457" t="str">
        <v xml:space="preserve">0 | </v>
      </c>
      <c r="AI457" t="str">
        <v xml:space="preserve">0 | </v>
      </c>
      <c r="AJ457" t="str">
        <v xml:space="preserve">0 | </v>
      </c>
      <c r="AK457" t="str">
        <v xml:space="preserve">0 | </v>
      </c>
      <c r="AL457" t="str">
        <v xml:space="preserve">0 | </v>
      </c>
      <c r="AM457" t="str">
        <v xml:space="preserve">0 | </v>
      </c>
      <c r="AN457" t="str">
        <v xml:space="preserve">0 | </v>
      </c>
      <c r="AO457" t="str">
        <v xml:space="preserve">0 | </v>
      </c>
      <c r="AP457" t="str">
        <v xml:space="preserve">0 | </v>
      </c>
      <c r="AQ457" t="str">
        <v xml:space="preserve">0 | </v>
      </c>
      <c r="AR457" t="str">
        <v xml:space="preserve">0 | </v>
      </c>
      <c r="AS457" t="str">
        <v xml:space="preserve">0 | </v>
      </c>
      <c r="AT457" t="str">
        <v xml:space="preserve">0 | </v>
      </c>
      <c r="AU457" t="str">
        <v xml:space="preserve">0 | </v>
      </c>
      <c r="AV457" t="str">
        <v xml:space="preserve">0 | </v>
      </c>
      <c r="AW457" t="str">
        <v xml:space="preserve">0 | </v>
      </c>
      <c r="AX457" t="str">
        <v xml:space="preserve">0 | </v>
      </c>
      <c r="AY457" t="str">
        <v xml:space="preserve">0 | </v>
      </c>
      <c r="AZ457" t="str">
        <v xml:space="preserve">0 | </v>
      </c>
      <c r="BA457" t="str">
        <v xml:space="preserve">0 | </v>
      </c>
      <c r="BB457" t="str">
        <v xml:space="preserve">0 | </v>
      </c>
      <c r="BC457" t="str">
        <v xml:space="preserve">0 | </v>
      </c>
      <c r="BD457" t="str">
        <v xml:space="preserve">0 | </v>
      </c>
      <c r="BE457" t="str">
        <v xml:space="preserve">0 | </v>
      </c>
      <c r="BF457" t="str">
        <v xml:space="preserve">0 | </v>
      </c>
      <c r="BG457" t="str">
        <v xml:space="preserve">0 | </v>
      </c>
      <c r="BH457" t="str">
        <v xml:space="preserve">0 | </v>
      </c>
      <c r="BI457" t="str">
        <v xml:space="preserve">0 | </v>
      </c>
      <c r="BJ457" t="str">
        <v xml:space="preserve">0 | </v>
      </c>
      <c r="BK457" t="str">
        <v xml:space="preserve">0 | </v>
      </c>
      <c r="BL457" t="str">
        <v xml:space="preserve">0 | </v>
      </c>
      <c r="BM457" t="str">
        <v xml:space="preserve">0 | </v>
      </c>
      <c r="BN457" t="str">
        <v xml:space="preserve">0 | </v>
      </c>
      <c r="BO457" t="str">
        <v xml:space="preserve">0 | </v>
      </c>
      <c r="BP457" t="str">
        <v xml:space="preserve">0 | </v>
      </c>
      <c r="BQ457" t="str">
        <v xml:space="preserve">0 | </v>
      </c>
      <c r="BR457" t="str">
        <v xml:space="preserve">0 | </v>
      </c>
      <c r="BS457" t="str">
        <v xml:space="preserve">0 | </v>
      </c>
      <c r="BT457" t="str">
        <v xml:space="preserve">0 | </v>
      </c>
      <c r="BU457" t="str">
        <v xml:space="preserve">0 | </v>
      </c>
      <c r="BV457" t="str">
        <v xml:space="preserve">0 | </v>
      </c>
      <c r="BW457" t="str">
        <v xml:space="preserve">0 | </v>
      </c>
      <c r="BX457" t="str">
        <v xml:space="preserve">0 | </v>
      </c>
      <c r="BY457" t="str">
        <v xml:space="preserve">0 | </v>
      </c>
      <c r="BZ457" t="str">
        <v xml:space="preserve">0 | </v>
      </c>
      <c r="CA457" t="str">
        <v xml:space="preserve">0 | </v>
      </c>
      <c r="CB457" t="str">
        <v xml:space="preserve">0 | </v>
      </c>
      <c r="CC457" t="str">
        <v xml:space="preserve">0 | </v>
      </c>
      <c r="CD457" t="str">
        <v xml:space="preserve">0 | </v>
      </c>
      <c r="CE457" t="str">
        <v xml:space="preserve">0 | </v>
      </c>
      <c r="CF457" t="str">
        <v xml:space="preserve">0 | </v>
      </c>
      <c r="CG457" t="str">
        <v xml:space="preserve">0 | </v>
      </c>
      <c r="CH457" t="str">
        <v xml:space="preserve">0 | </v>
      </c>
      <c r="CI457" t="str">
        <v xml:space="preserve">0 | </v>
      </c>
      <c r="CJ457" t="str">
        <v xml:space="preserve">0 | </v>
      </c>
      <c r="CK457" t="str">
        <v xml:space="preserve">0 | </v>
      </c>
      <c r="CL457" t="str">
        <v xml:space="preserve">0 | </v>
      </c>
      <c r="CM457" t="str">
        <v xml:space="preserve">0 | </v>
      </c>
      <c r="CN457" t="str">
        <v xml:space="preserve">0 | </v>
      </c>
      <c r="CO457" t="str">
        <v xml:space="preserve">0 | </v>
      </c>
      <c r="CP457" t="str">
        <v xml:space="preserve">0 | </v>
      </c>
      <c r="CQ457" t="str">
        <v xml:space="preserve">0 | </v>
      </c>
      <c r="CR457" t="str">
        <v xml:space="preserve">0 | </v>
      </c>
      <c r="CS457" t="str">
        <v xml:space="preserve">0 | </v>
      </c>
      <c r="CT457" t="str">
        <v xml:space="preserve">0 | </v>
      </c>
      <c r="CU457" t="str">
        <v xml:space="preserve">0 | </v>
      </c>
      <c r="CV457" t="str">
        <v xml:space="preserve">0 | </v>
      </c>
      <c r="CW457" t="str">
        <v xml:space="preserve">0 | </v>
      </c>
      <c r="CX457" t="str">
        <v xml:space="preserve">0 | </v>
      </c>
      <c r="DQ457" cm="1">
        <f t="array" ref="DQ457:HM457">TRANSPOSE(_xlfn._xlws.SORT(_xlfn._xlws.FILTER(initialConditions[initial_conditions_level],initialConditions[experiment_ID]=A457)))</f>
        <v>0</v>
      </c>
      <c r="DR457">
        <v>0</v>
      </c>
      <c r="DS457">
        <v>0</v>
      </c>
      <c r="DT457">
        <v>0</v>
      </c>
      <c r="DU457">
        <v>0</v>
      </c>
      <c r="DV457">
        <v>0</v>
      </c>
      <c r="DW457">
        <v>0</v>
      </c>
      <c r="DX457">
        <v>0</v>
      </c>
      <c r="DY457">
        <v>0</v>
      </c>
      <c r="DZ457">
        <v>0</v>
      </c>
      <c r="EA457">
        <v>0</v>
      </c>
      <c r="EB457">
        <v>0</v>
      </c>
      <c r="EC457">
        <v>0</v>
      </c>
      <c r="ED457">
        <v>0</v>
      </c>
      <c r="EE457">
        <v>0</v>
      </c>
      <c r="EF457">
        <v>0</v>
      </c>
      <c r="EG457">
        <v>0</v>
      </c>
      <c r="EH457">
        <v>0</v>
      </c>
      <c r="EI457">
        <v>0</v>
      </c>
      <c r="EJ457">
        <v>0</v>
      </c>
      <c r="EK457">
        <v>0</v>
      </c>
      <c r="EL457">
        <v>0</v>
      </c>
      <c r="EM457">
        <v>0</v>
      </c>
      <c r="EN457">
        <v>0</v>
      </c>
      <c r="EO457">
        <v>0</v>
      </c>
      <c r="EP457">
        <v>0</v>
      </c>
      <c r="EQ457">
        <v>0</v>
      </c>
      <c r="ER457">
        <v>0</v>
      </c>
      <c r="ES457">
        <v>0</v>
      </c>
      <c r="ET457">
        <v>0</v>
      </c>
      <c r="EU457">
        <v>0</v>
      </c>
      <c r="EV457">
        <v>0</v>
      </c>
      <c r="EW457">
        <v>0</v>
      </c>
      <c r="EX457">
        <v>0</v>
      </c>
      <c r="EY457">
        <v>0</v>
      </c>
      <c r="EZ457">
        <v>0</v>
      </c>
      <c r="FA457">
        <v>0</v>
      </c>
      <c r="FB457">
        <v>0</v>
      </c>
      <c r="FC457">
        <v>0</v>
      </c>
      <c r="FD457">
        <v>0</v>
      </c>
      <c r="FE457">
        <v>0</v>
      </c>
      <c r="FF457">
        <v>0</v>
      </c>
      <c r="FG457">
        <v>0</v>
      </c>
      <c r="FH457">
        <v>0</v>
      </c>
      <c r="FI457">
        <v>0</v>
      </c>
      <c r="FJ457">
        <v>0</v>
      </c>
      <c r="FK457">
        <v>0</v>
      </c>
      <c r="FL457">
        <v>0</v>
      </c>
      <c r="FM457">
        <v>0</v>
      </c>
      <c r="FN457">
        <v>0</v>
      </c>
      <c r="FO457">
        <v>0</v>
      </c>
      <c r="FP457">
        <v>0</v>
      </c>
      <c r="FQ457">
        <v>0</v>
      </c>
      <c r="FR457">
        <v>0</v>
      </c>
      <c r="FS457">
        <v>0</v>
      </c>
      <c r="FT457">
        <v>0</v>
      </c>
      <c r="FU457">
        <v>0</v>
      </c>
      <c r="FV457">
        <v>0</v>
      </c>
      <c r="FW457">
        <v>0</v>
      </c>
      <c r="FX457">
        <v>0</v>
      </c>
      <c r="FY457">
        <v>0</v>
      </c>
      <c r="FZ457">
        <v>0</v>
      </c>
      <c r="GA457">
        <v>0</v>
      </c>
      <c r="GB457">
        <v>0</v>
      </c>
      <c r="GC457">
        <v>0</v>
      </c>
      <c r="GD457">
        <v>0</v>
      </c>
      <c r="GE457">
        <v>0</v>
      </c>
      <c r="GF457">
        <v>0</v>
      </c>
      <c r="GG457">
        <v>0</v>
      </c>
      <c r="GH457">
        <v>0</v>
      </c>
      <c r="GI457">
        <v>0</v>
      </c>
      <c r="GJ457">
        <v>0</v>
      </c>
      <c r="GK457">
        <v>0</v>
      </c>
      <c r="GL457">
        <v>0</v>
      </c>
      <c r="GM457">
        <v>0</v>
      </c>
      <c r="GN457">
        <v>0</v>
      </c>
      <c r="GO457">
        <v>0</v>
      </c>
      <c r="GP457">
        <v>0</v>
      </c>
      <c r="GQ457">
        <v>0</v>
      </c>
      <c r="GR457">
        <v>0</v>
      </c>
      <c r="GS457">
        <v>0</v>
      </c>
      <c r="GT457">
        <v>0</v>
      </c>
      <c r="GU457">
        <v>0</v>
      </c>
      <c r="GV457">
        <v>0</v>
      </c>
      <c r="GW457">
        <v>0</v>
      </c>
      <c r="GX457">
        <v>0</v>
      </c>
      <c r="GY457">
        <v>0</v>
      </c>
      <c r="GZ457">
        <v>0</v>
      </c>
      <c r="HA457">
        <v>0</v>
      </c>
      <c r="HB457">
        <v>0</v>
      </c>
      <c r="HC457">
        <v>0</v>
      </c>
      <c r="HD457">
        <v>0</v>
      </c>
      <c r="HE457">
        <v>0</v>
      </c>
      <c r="HF457">
        <v>0</v>
      </c>
      <c r="HG457">
        <v>0</v>
      </c>
      <c r="HH457">
        <v>0</v>
      </c>
      <c r="HI457">
        <v>0</v>
      </c>
      <c r="HJ457">
        <v>0</v>
      </c>
      <c r="HK457">
        <v>0</v>
      </c>
      <c r="HL457">
        <v>0</v>
      </c>
      <c r="HM457" t="str">
        <v/>
      </c>
    </row>
    <row r="458" spans="2:221" x14ac:dyDescent="0.35">
      <c r="B458" t="str" cm="1">
        <f t="array" ref="B458:CX458">TRANSPOSE(_xlfn._xlws.SORT(_xlfn._xlws.FILTER(initialConditions[initial_conditions_level]&amp;" | "&amp;initialConditions[initial_conditions_name],initialConditions[experiment_ID]=A458)))</f>
        <v xml:space="preserve"> | </v>
      </c>
      <c r="C458" t="str">
        <v xml:space="preserve">0 | </v>
      </c>
      <c r="D458" t="str">
        <v xml:space="preserve">0 | </v>
      </c>
      <c r="E458" t="str">
        <v xml:space="preserve">0 | </v>
      </c>
      <c r="F458" t="str">
        <v xml:space="preserve">0 | </v>
      </c>
      <c r="G458" t="str">
        <v xml:space="preserve">0 | </v>
      </c>
      <c r="H458" t="str">
        <v xml:space="preserve">0 | </v>
      </c>
      <c r="I458" t="str">
        <v xml:space="preserve">0 | </v>
      </c>
      <c r="J458" t="str">
        <v xml:space="preserve">0 | </v>
      </c>
      <c r="K458" t="str">
        <v xml:space="preserve">0 | </v>
      </c>
      <c r="L458" t="str">
        <v xml:space="preserve">0 | </v>
      </c>
      <c r="M458" t="str">
        <v xml:space="preserve">0 | </v>
      </c>
      <c r="N458" t="str">
        <v xml:space="preserve">0 | </v>
      </c>
      <c r="O458" t="str">
        <v xml:space="preserve">0 | </v>
      </c>
      <c r="P458" t="str">
        <v xml:space="preserve">0 | </v>
      </c>
      <c r="Q458" t="str">
        <v xml:space="preserve">0 | </v>
      </c>
      <c r="R458" t="str">
        <v xml:space="preserve">0 | </v>
      </c>
      <c r="S458" t="str">
        <v xml:space="preserve">0 | </v>
      </c>
      <c r="T458" t="str">
        <v xml:space="preserve">0 | </v>
      </c>
      <c r="U458" t="str">
        <v xml:space="preserve">0 | </v>
      </c>
      <c r="V458" t="str">
        <v xml:space="preserve">0 | </v>
      </c>
      <c r="W458" t="str">
        <v xml:space="preserve">0 | </v>
      </c>
      <c r="X458" t="str">
        <v xml:space="preserve">0 | </v>
      </c>
      <c r="Y458" t="str">
        <v xml:space="preserve">0 | </v>
      </c>
      <c r="Z458" t="str">
        <v xml:space="preserve">0 | </v>
      </c>
      <c r="AA458" t="str">
        <v xml:space="preserve">0 | </v>
      </c>
      <c r="AB458" t="str">
        <v xml:space="preserve">0 | </v>
      </c>
      <c r="AC458" t="str">
        <v xml:space="preserve">0 | </v>
      </c>
      <c r="AD458" t="str">
        <v xml:space="preserve">0 | </v>
      </c>
      <c r="AE458" t="str">
        <v xml:space="preserve">0 | </v>
      </c>
      <c r="AF458" t="str">
        <v xml:space="preserve">0 | </v>
      </c>
      <c r="AG458" t="str">
        <v xml:space="preserve">0 | </v>
      </c>
      <c r="AH458" t="str">
        <v xml:space="preserve">0 | </v>
      </c>
      <c r="AI458" t="str">
        <v xml:space="preserve">0 | </v>
      </c>
      <c r="AJ458" t="str">
        <v xml:space="preserve">0 | </v>
      </c>
      <c r="AK458" t="str">
        <v xml:space="preserve">0 | </v>
      </c>
      <c r="AL458" t="str">
        <v xml:space="preserve">0 | </v>
      </c>
      <c r="AM458" t="str">
        <v xml:space="preserve">0 | </v>
      </c>
      <c r="AN458" t="str">
        <v xml:space="preserve">0 | </v>
      </c>
      <c r="AO458" t="str">
        <v xml:space="preserve">0 | </v>
      </c>
      <c r="AP458" t="str">
        <v xml:space="preserve">0 | </v>
      </c>
      <c r="AQ458" t="str">
        <v xml:space="preserve">0 | </v>
      </c>
      <c r="AR458" t="str">
        <v xml:space="preserve">0 | </v>
      </c>
      <c r="AS458" t="str">
        <v xml:space="preserve">0 | </v>
      </c>
      <c r="AT458" t="str">
        <v xml:space="preserve">0 | </v>
      </c>
      <c r="AU458" t="str">
        <v xml:space="preserve">0 | </v>
      </c>
      <c r="AV458" t="str">
        <v xml:space="preserve">0 | </v>
      </c>
      <c r="AW458" t="str">
        <v xml:space="preserve">0 | </v>
      </c>
      <c r="AX458" t="str">
        <v xml:space="preserve">0 | </v>
      </c>
      <c r="AY458" t="str">
        <v xml:space="preserve">0 | </v>
      </c>
      <c r="AZ458" t="str">
        <v xml:space="preserve">0 | </v>
      </c>
      <c r="BA458" t="str">
        <v xml:space="preserve">0 | </v>
      </c>
      <c r="BB458" t="str">
        <v xml:space="preserve">0 | </v>
      </c>
      <c r="BC458" t="str">
        <v xml:space="preserve">0 | </v>
      </c>
      <c r="BD458" t="str">
        <v xml:space="preserve">0 | </v>
      </c>
      <c r="BE458" t="str">
        <v xml:space="preserve">0 | </v>
      </c>
      <c r="BF458" t="str">
        <v xml:space="preserve">0 | </v>
      </c>
      <c r="BG458" t="str">
        <v xml:space="preserve">0 | </v>
      </c>
      <c r="BH458" t="str">
        <v xml:space="preserve">0 | </v>
      </c>
      <c r="BI458" t="str">
        <v xml:space="preserve">0 | </v>
      </c>
      <c r="BJ458" t="str">
        <v xml:space="preserve">0 | </v>
      </c>
      <c r="BK458" t="str">
        <v xml:space="preserve">0 | </v>
      </c>
      <c r="BL458" t="str">
        <v xml:space="preserve">0 | </v>
      </c>
      <c r="BM458" t="str">
        <v xml:space="preserve">0 | </v>
      </c>
      <c r="BN458" t="str">
        <v xml:space="preserve">0 | </v>
      </c>
      <c r="BO458" t="str">
        <v xml:space="preserve">0 | </v>
      </c>
      <c r="BP458" t="str">
        <v xml:space="preserve">0 | </v>
      </c>
      <c r="BQ458" t="str">
        <v xml:space="preserve">0 | </v>
      </c>
      <c r="BR458" t="str">
        <v xml:space="preserve">0 | </v>
      </c>
      <c r="BS458" t="str">
        <v xml:space="preserve">0 | </v>
      </c>
      <c r="BT458" t="str">
        <v xml:space="preserve">0 | </v>
      </c>
      <c r="BU458" t="str">
        <v xml:space="preserve">0 | </v>
      </c>
      <c r="BV458" t="str">
        <v xml:space="preserve">0 | </v>
      </c>
      <c r="BW458" t="str">
        <v xml:space="preserve">0 | </v>
      </c>
      <c r="BX458" t="str">
        <v xml:space="preserve">0 | </v>
      </c>
      <c r="BY458" t="str">
        <v xml:space="preserve">0 | </v>
      </c>
      <c r="BZ458" t="str">
        <v xml:space="preserve">0 | </v>
      </c>
      <c r="CA458" t="str">
        <v xml:space="preserve">0 | </v>
      </c>
      <c r="CB458" t="str">
        <v xml:space="preserve">0 | </v>
      </c>
      <c r="CC458" t="str">
        <v xml:space="preserve">0 | </v>
      </c>
      <c r="CD458" t="str">
        <v xml:space="preserve">0 | </v>
      </c>
      <c r="CE458" t="str">
        <v xml:space="preserve">0 | </v>
      </c>
      <c r="CF458" t="str">
        <v xml:space="preserve">0 | </v>
      </c>
      <c r="CG458" t="str">
        <v xml:space="preserve">0 | </v>
      </c>
      <c r="CH458" t="str">
        <v xml:space="preserve">0 | </v>
      </c>
      <c r="CI458" t="str">
        <v xml:space="preserve">0 | </v>
      </c>
      <c r="CJ458" t="str">
        <v xml:space="preserve">0 | </v>
      </c>
      <c r="CK458" t="str">
        <v xml:space="preserve">0 | </v>
      </c>
      <c r="CL458" t="str">
        <v xml:space="preserve">0 | </v>
      </c>
      <c r="CM458" t="str">
        <v xml:space="preserve">0 | </v>
      </c>
      <c r="CN458" t="str">
        <v xml:space="preserve">0 | </v>
      </c>
      <c r="CO458" t="str">
        <v xml:space="preserve">0 | </v>
      </c>
      <c r="CP458" t="str">
        <v xml:space="preserve">0 | </v>
      </c>
      <c r="CQ458" t="str">
        <v xml:space="preserve">0 | </v>
      </c>
      <c r="CR458" t="str">
        <v xml:space="preserve">0 | </v>
      </c>
      <c r="CS458" t="str">
        <v xml:space="preserve">0 | </v>
      </c>
      <c r="CT458" t="str">
        <v xml:space="preserve">0 | </v>
      </c>
      <c r="CU458" t="str">
        <v xml:space="preserve">0 | </v>
      </c>
      <c r="CV458" t="str">
        <v xml:space="preserve">0 | </v>
      </c>
      <c r="CW458" t="str">
        <v xml:space="preserve">0 | </v>
      </c>
      <c r="CX458" t="str">
        <v xml:space="preserve">0 | </v>
      </c>
      <c r="DQ458" cm="1">
        <f t="array" ref="DQ458:HM458">TRANSPOSE(_xlfn._xlws.SORT(_xlfn._xlws.FILTER(initialConditions[initial_conditions_level],initialConditions[experiment_ID]=A458)))</f>
        <v>0</v>
      </c>
      <c r="DR458">
        <v>0</v>
      </c>
      <c r="DS458">
        <v>0</v>
      </c>
      <c r="DT458">
        <v>0</v>
      </c>
      <c r="DU458">
        <v>0</v>
      </c>
      <c r="DV458">
        <v>0</v>
      </c>
      <c r="DW458">
        <v>0</v>
      </c>
      <c r="DX458">
        <v>0</v>
      </c>
      <c r="DY458">
        <v>0</v>
      </c>
      <c r="DZ458">
        <v>0</v>
      </c>
      <c r="EA458">
        <v>0</v>
      </c>
      <c r="EB458">
        <v>0</v>
      </c>
      <c r="EC458">
        <v>0</v>
      </c>
      <c r="ED458">
        <v>0</v>
      </c>
      <c r="EE458">
        <v>0</v>
      </c>
      <c r="EF458">
        <v>0</v>
      </c>
      <c r="EG458">
        <v>0</v>
      </c>
      <c r="EH458">
        <v>0</v>
      </c>
      <c r="EI458">
        <v>0</v>
      </c>
      <c r="EJ458">
        <v>0</v>
      </c>
      <c r="EK458">
        <v>0</v>
      </c>
      <c r="EL458">
        <v>0</v>
      </c>
      <c r="EM458">
        <v>0</v>
      </c>
      <c r="EN458">
        <v>0</v>
      </c>
      <c r="EO458">
        <v>0</v>
      </c>
      <c r="EP458">
        <v>0</v>
      </c>
      <c r="EQ458">
        <v>0</v>
      </c>
      <c r="ER458">
        <v>0</v>
      </c>
      <c r="ES458">
        <v>0</v>
      </c>
      <c r="ET458">
        <v>0</v>
      </c>
      <c r="EU458">
        <v>0</v>
      </c>
      <c r="EV458">
        <v>0</v>
      </c>
      <c r="EW458">
        <v>0</v>
      </c>
      <c r="EX458">
        <v>0</v>
      </c>
      <c r="EY458">
        <v>0</v>
      </c>
      <c r="EZ458">
        <v>0</v>
      </c>
      <c r="FA458">
        <v>0</v>
      </c>
      <c r="FB458">
        <v>0</v>
      </c>
      <c r="FC458">
        <v>0</v>
      </c>
      <c r="FD458">
        <v>0</v>
      </c>
      <c r="FE458">
        <v>0</v>
      </c>
      <c r="FF458">
        <v>0</v>
      </c>
      <c r="FG458">
        <v>0</v>
      </c>
      <c r="FH458">
        <v>0</v>
      </c>
      <c r="FI458">
        <v>0</v>
      </c>
      <c r="FJ458">
        <v>0</v>
      </c>
      <c r="FK458">
        <v>0</v>
      </c>
      <c r="FL458">
        <v>0</v>
      </c>
      <c r="FM458">
        <v>0</v>
      </c>
      <c r="FN458">
        <v>0</v>
      </c>
      <c r="FO458">
        <v>0</v>
      </c>
      <c r="FP458">
        <v>0</v>
      </c>
      <c r="FQ458">
        <v>0</v>
      </c>
      <c r="FR458">
        <v>0</v>
      </c>
      <c r="FS458">
        <v>0</v>
      </c>
      <c r="FT458">
        <v>0</v>
      </c>
      <c r="FU458">
        <v>0</v>
      </c>
      <c r="FV458">
        <v>0</v>
      </c>
      <c r="FW458">
        <v>0</v>
      </c>
      <c r="FX458">
        <v>0</v>
      </c>
      <c r="FY458">
        <v>0</v>
      </c>
      <c r="FZ458">
        <v>0</v>
      </c>
      <c r="GA458">
        <v>0</v>
      </c>
      <c r="GB458">
        <v>0</v>
      </c>
      <c r="GC458">
        <v>0</v>
      </c>
      <c r="GD458">
        <v>0</v>
      </c>
      <c r="GE458">
        <v>0</v>
      </c>
      <c r="GF458">
        <v>0</v>
      </c>
      <c r="GG458">
        <v>0</v>
      </c>
      <c r="GH458">
        <v>0</v>
      </c>
      <c r="GI458">
        <v>0</v>
      </c>
      <c r="GJ458">
        <v>0</v>
      </c>
      <c r="GK458">
        <v>0</v>
      </c>
      <c r="GL458">
        <v>0</v>
      </c>
      <c r="GM458">
        <v>0</v>
      </c>
      <c r="GN458">
        <v>0</v>
      </c>
      <c r="GO458">
        <v>0</v>
      </c>
      <c r="GP458">
        <v>0</v>
      </c>
      <c r="GQ458">
        <v>0</v>
      </c>
      <c r="GR458">
        <v>0</v>
      </c>
      <c r="GS458">
        <v>0</v>
      </c>
      <c r="GT458">
        <v>0</v>
      </c>
      <c r="GU458">
        <v>0</v>
      </c>
      <c r="GV458">
        <v>0</v>
      </c>
      <c r="GW458">
        <v>0</v>
      </c>
      <c r="GX458">
        <v>0</v>
      </c>
      <c r="GY458">
        <v>0</v>
      </c>
      <c r="GZ458">
        <v>0</v>
      </c>
      <c r="HA458">
        <v>0</v>
      </c>
      <c r="HB458">
        <v>0</v>
      </c>
      <c r="HC458">
        <v>0</v>
      </c>
      <c r="HD458">
        <v>0</v>
      </c>
      <c r="HE458">
        <v>0</v>
      </c>
      <c r="HF458">
        <v>0</v>
      </c>
      <c r="HG458">
        <v>0</v>
      </c>
      <c r="HH458">
        <v>0</v>
      </c>
      <c r="HI458">
        <v>0</v>
      </c>
      <c r="HJ458">
        <v>0</v>
      </c>
      <c r="HK458">
        <v>0</v>
      </c>
      <c r="HL458">
        <v>0</v>
      </c>
      <c r="HM458" t="str">
        <v/>
      </c>
    </row>
    <row r="459" spans="2:221" x14ac:dyDescent="0.35">
      <c r="B459" t="str" cm="1">
        <f t="array" ref="B459:CX459">TRANSPOSE(_xlfn._xlws.SORT(_xlfn._xlws.FILTER(initialConditions[initial_conditions_level]&amp;" | "&amp;initialConditions[initial_conditions_name],initialConditions[experiment_ID]=A459)))</f>
        <v xml:space="preserve"> | </v>
      </c>
      <c r="C459" t="str">
        <v xml:space="preserve">0 | </v>
      </c>
      <c r="D459" t="str">
        <v xml:space="preserve">0 | </v>
      </c>
      <c r="E459" t="str">
        <v xml:space="preserve">0 | </v>
      </c>
      <c r="F459" t="str">
        <v xml:space="preserve">0 | </v>
      </c>
      <c r="G459" t="str">
        <v xml:space="preserve">0 | </v>
      </c>
      <c r="H459" t="str">
        <v xml:space="preserve">0 | </v>
      </c>
      <c r="I459" t="str">
        <v xml:space="preserve">0 | </v>
      </c>
      <c r="J459" t="str">
        <v xml:space="preserve">0 | </v>
      </c>
      <c r="K459" t="str">
        <v xml:space="preserve">0 | </v>
      </c>
      <c r="L459" t="str">
        <v xml:space="preserve">0 | </v>
      </c>
      <c r="M459" t="str">
        <v xml:space="preserve">0 | </v>
      </c>
      <c r="N459" t="str">
        <v xml:space="preserve">0 | </v>
      </c>
      <c r="O459" t="str">
        <v xml:space="preserve">0 | </v>
      </c>
      <c r="P459" t="str">
        <v xml:space="preserve">0 | </v>
      </c>
      <c r="Q459" t="str">
        <v xml:space="preserve">0 | </v>
      </c>
      <c r="R459" t="str">
        <v xml:space="preserve">0 | </v>
      </c>
      <c r="S459" t="str">
        <v xml:space="preserve">0 | </v>
      </c>
      <c r="T459" t="str">
        <v xml:space="preserve">0 | </v>
      </c>
      <c r="U459" t="str">
        <v xml:space="preserve">0 | </v>
      </c>
      <c r="V459" t="str">
        <v xml:space="preserve">0 | </v>
      </c>
      <c r="W459" t="str">
        <v xml:space="preserve">0 | </v>
      </c>
      <c r="X459" t="str">
        <v xml:space="preserve">0 | </v>
      </c>
      <c r="Y459" t="str">
        <v xml:space="preserve">0 | </v>
      </c>
      <c r="Z459" t="str">
        <v xml:space="preserve">0 | </v>
      </c>
      <c r="AA459" t="str">
        <v xml:space="preserve">0 | </v>
      </c>
      <c r="AB459" t="str">
        <v xml:space="preserve">0 | </v>
      </c>
      <c r="AC459" t="str">
        <v xml:space="preserve">0 | </v>
      </c>
      <c r="AD459" t="str">
        <v xml:space="preserve">0 | </v>
      </c>
      <c r="AE459" t="str">
        <v xml:space="preserve">0 | </v>
      </c>
      <c r="AF459" t="str">
        <v xml:space="preserve">0 | </v>
      </c>
      <c r="AG459" t="str">
        <v xml:space="preserve">0 | </v>
      </c>
      <c r="AH459" t="str">
        <v xml:space="preserve">0 | </v>
      </c>
      <c r="AI459" t="str">
        <v xml:space="preserve">0 | </v>
      </c>
      <c r="AJ459" t="str">
        <v xml:space="preserve">0 | </v>
      </c>
      <c r="AK459" t="str">
        <v xml:space="preserve">0 | </v>
      </c>
      <c r="AL459" t="str">
        <v xml:space="preserve">0 | </v>
      </c>
      <c r="AM459" t="str">
        <v xml:space="preserve">0 | </v>
      </c>
      <c r="AN459" t="str">
        <v xml:space="preserve">0 | </v>
      </c>
      <c r="AO459" t="str">
        <v xml:space="preserve">0 | </v>
      </c>
      <c r="AP459" t="str">
        <v xml:space="preserve">0 | </v>
      </c>
      <c r="AQ459" t="str">
        <v xml:space="preserve">0 | </v>
      </c>
      <c r="AR459" t="str">
        <v xml:space="preserve">0 | </v>
      </c>
      <c r="AS459" t="str">
        <v xml:space="preserve">0 | </v>
      </c>
      <c r="AT459" t="str">
        <v xml:space="preserve">0 | </v>
      </c>
      <c r="AU459" t="str">
        <v xml:space="preserve">0 | </v>
      </c>
      <c r="AV459" t="str">
        <v xml:space="preserve">0 | </v>
      </c>
      <c r="AW459" t="str">
        <v xml:space="preserve">0 | </v>
      </c>
      <c r="AX459" t="str">
        <v xml:space="preserve">0 | </v>
      </c>
      <c r="AY459" t="str">
        <v xml:space="preserve">0 | </v>
      </c>
      <c r="AZ459" t="str">
        <v xml:space="preserve">0 | </v>
      </c>
      <c r="BA459" t="str">
        <v xml:space="preserve">0 | </v>
      </c>
      <c r="BB459" t="str">
        <v xml:space="preserve">0 | </v>
      </c>
      <c r="BC459" t="str">
        <v xml:space="preserve">0 | </v>
      </c>
      <c r="BD459" t="str">
        <v xml:space="preserve">0 | </v>
      </c>
      <c r="BE459" t="str">
        <v xml:space="preserve">0 | </v>
      </c>
      <c r="BF459" t="str">
        <v xml:space="preserve">0 | </v>
      </c>
      <c r="BG459" t="str">
        <v xml:space="preserve">0 | </v>
      </c>
      <c r="BH459" t="str">
        <v xml:space="preserve">0 | </v>
      </c>
      <c r="BI459" t="str">
        <v xml:space="preserve">0 | </v>
      </c>
      <c r="BJ459" t="str">
        <v xml:space="preserve">0 | </v>
      </c>
      <c r="BK459" t="str">
        <v xml:space="preserve">0 | </v>
      </c>
      <c r="BL459" t="str">
        <v xml:space="preserve">0 | </v>
      </c>
      <c r="BM459" t="str">
        <v xml:space="preserve">0 | </v>
      </c>
      <c r="BN459" t="str">
        <v xml:space="preserve">0 | </v>
      </c>
      <c r="BO459" t="str">
        <v xml:space="preserve">0 | </v>
      </c>
      <c r="BP459" t="str">
        <v xml:space="preserve">0 | </v>
      </c>
      <c r="BQ459" t="str">
        <v xml:space="preserve">0 | </v>
      </c>
      <c r="BR459" t="str">
        <v xml:space="preserve">0 | </v>
      </c>
      <c r="BS459" t="str">
        <v xml:space="preserve">0 | </v>
      </c>
      <c r="BT459" t="str">
        <v xml:space="preserve">0 | </v>
      </c>
      <c r="BU459" t="str">
        <v xml:space="preserve">0 | </v>
      </c>
      <c r="BV459" t="str">
        <v xml:space="preserve">0 | </v>
      </c>
      <c r="BW459" t="str">
        <v xml:space="preserve">0 | </v>
      </c>
      <c r="BX459" t="str">
        <v xml:space="preserve">0 | </v>
      </c>
      <c r="BY459" t="str">
        <v xml:space="preserve">0 | </v>
      </c>
      <c r="BZ459" t="str">
        <v xml:space="preserve">0 | </v>
      </c>
      <c r="CA459" t="str">
        <v xml:space="preserve">0 | </v>
      </c>
      <c r="CB459" t="str">
        <v xml:space="preserve">0 | </v>
      </c>
      <c r="CC459" t="str">
        <v xml:space="preserve">0 | </v>
      </c>
      <c r="CD459" t="str">
        <v xml:space="preserve">0 | </v>
      </c>
      <c r="CE459" t="str">
        <v xml:space="preserve">0 | </v>
      </c>
      <c r="CF459" t="str">
        <v xml:space="preserve">0 | </v>
      </c>
      <c r="CG459" t="str">
        <v xml:space="preserve">0 | </v>
      </c>
      <c r="CH459" t="str">
        <v xml:space="preserve">0 | </v>
      </c>
      <c r="CI459" t="str">
        <v xml:space="preserve">0 | </v>
      </c>
      <c r="CJ459" t="str">
        <v xml:space="preserve">0 | </v>
      </c>
      <c r="CK459" t="str">
        <v xml:space="preserve">0 | </v>
      </c>
      <c r="CL459" t="str">
        <v xml:space="preserve">0 | </v>
      </c>
      <c r="CM459" t="str">
        <v xml:space="preserve">0 | </v>
      </c>
      <c r="CN459" t="str">
        <v xml:space="preserve">0 | </v>
      </c>
      <c r="CO459" t="str">
        <v xml:space="preserve">0 | </v>
      </c>
      <c r="CP459" t="str">
        <v xml:space="preserve">0 | </v>
      </c>
      <c r="CQ459" t="str">
        <v xml:space="preserve">0 | </v>
      </c>
      <c r="CR459" t="str">
        <v xml:space="preserve">0 | </v>
      </c>
      <c r="CS459" t="str">
        <v xml:space="preserve">0 | </v>
      </c>
      <c r="CT459" t="str">
        <v xml:space="preserve">0 | </v>
      </c>
      <c r="CU459" t="str">
        <v xml:space="preserve">0 | </v>
      </c>
      <c r="CV459" t="str">
        <v xml:space="preserve">0 | </v>
      </c>
      <c r="CW459" t="str">
        <v xml:space="preserve">0 | </v>
      </c>
      <c r="CX459" t="str">
        <v xml:space="preserve">0 | </v>
      </c>
      <c r="DQ459" cm="1">
        <f t="array" ref="DQ459:HM459">TRANSPOSE(_xlfn._xlws.SORT(_xlfn._xlws.FILTER(initialConditions[initial_conditions_level],initialConditions[experiment_ID]=A459)))</f>
        <v>0</v>
      </c>
      <c r="DR459">
        <v>0</v>
      </c>
      <c r="DS459">
        <v>0</v>
      </c>
      <c r="DT459">
        <v>0</v>
      </c>
      <c r="DU459">
        <v>0</v>
      </c>
      <c r="DV459">
        <v>0</v>
      </c>
      <c r="DW459">
        <v>0</v>
      </c>
      <c r="DX459">
        <v>0</v>
      </c>
      <c r="DY459">
        <v>0</v>
      </c>
      <c r="DZ459">
        <v>0</v>
      </c>
      <c r="EA459">
        <v>0</v>
      </c>
      <c r="EB459">
        <v>0</v>
      </c>
      <c r="EC459">
        <v>0</v>
      </c>
      <c r="ED459">
        <v>0</v>
      </c>
      <c r="EE459">
        <v>0</v>
      </c>
      <c r="EF459">
        <v>0</v>
      </c>
      <c r="EG459">
        <v>0</v>
      </c>
      <c r="EH459">
        <v>0</v>
      </c>
      <c r="EI459">
        <v>0</v>
      </c>
      <c r="EJ459">
        <v>0</v>
      </c>
      <c r="EK459">
        <v>0</v>
      </c>
      <c r="EL459">
        <v>0</v>
      </c>
      <c r="EM459">
        <v>0</v>
      </c>
      <c r="EN459">
        <v>0</v>
      </c>
      <c r="EO459">
        <v>0</v>
      </c>
      <c r="EP459">
        <v>0</v>
      </c>
      <c r="EQ459">
        <v>0</v>
      </c>
      <c r="ER459">
        <v>0</v>
      </c>
      <c r="ES459">
        <v>0</v>
      </c>
      <c r="ET459">
        <v>0</v>
      </c>
      <c r="EU459">
        <v>0</v>
      </c>
      <c r="EV459">
        <v>0</v>
      </c>
      <c r="EW459">
        <v>0</v>
      </c>
      <c r="EX459">
        <v>0</v>
      </c>
      <c r="EY459">
        <v>0</v>
      </c>
      <c r="EZ459">
        <v>0</v>
      </c>
      <c r="FA459">
        <v>0</v>
      </c>
      <c r="FB459">
        <v>0</v>
      </c>
      <c r="FC459">
        <v>0</v>
      </c>
      <c r="FD459">
        <v>0</v>
      </c>
      <c r="FE459">
        <v>0</v>
      </c>
      <c r="FF459">
        <v>0</v>
      </c>
      <c r="FG459">
        <v>0</v>
      </c>
      <c r="FH459">
        <v>0</v>
      </c>
      <c r="FI459">
        <v>0</v>
      </c>
      <c r="FJ459">
        <v>0</v>
      </c>
      <c r="FK459">
        <v>0</v>
      </c>
      <c r="FL459">
        <v>0</v>
      </c>
      <c r="FM459">
        <v>0</v>
      </c>
      <c r="FN459">
        <v>0</v>
      </c>
      <c r="FO459">
        <v>0</v>
      </c>
      <c r="FP459">
        <v>0</v>
      </c>
      <c r="FQ459">
        <v>0</v>
      </c>
      <c r="FR459">
        <v>0</v>
      </c>
      <c r="FS459">
        <v>0</v>
      </c>
      <c r="FT459">
        <v>0</v>
      </c>
      <c r="FU459">
        <v>0</v>
      </c>
      <c r="FV459">
        <v>0</v>
      </c>
      <c r="FW459">
        <v>0</v>
      </c>
      <c r="FX459">
        <v>0</v>
      </c>
      <c r="FY459">
        <v>0</v>
      </c>
      <c r="FZ459">
        <v>0</v>
      </c>
      <c r="GA459">
        <v>0</v>
      </c>
      <c r="GB459">
        <v>0</v>
      </c>
      <c r="GC459">
        <v>0</v>
      </c>
      <c r="GD459">
        <v>0</v>
      </c>
      <c r="GE459">
        <v>0</v>
      </c>
      <c r="GF459">
        <v>0</v>
      </c>
      <c r="GG459">
        <v>0</v>
      </c>
      <c r="GH459">
        <v>0</v>
      </c>
      <c r="GI459">
        <v>0</v>
      </c>
      <c r="GJ459">
        <v>0</v>
      </c>
      <c r="GK459">
        <v>0</v>
      </c>
      <c r="GL459">
        <v>0</v>
      </c>
      <c r="GM459">
        <v>0</v>
      </c>
      <c r="GN459">
        <v>0</v>
      </c>
      <c r="GO459">
        <v>0</v>
      </c>
      <c r="GP459">
        <v>0</v>
      </c>
      <c r="GQ459">
        <v>0</v>
      </c>
      <c r="GR459">
        <v>0</v>
      </c>
      <c r="GS459">
        <v>0</v>
      </c>
      <c r="GT459">
        <v>0</v>
      </c>
      <c r="GU459">
        <v>0</v>
      </c>
      <c r="GV459">
        <v>0</v>
      </c>
      <c r="GW459">
        <v>0</v>
      </c>
      <c r="GX459">
        <v>0</v>
      </c>
      <c r="GY459">
        <v>0</v>
      </c>
      <c r="GZ459">
        <v>0</v>
      </c>
      <c r="HA459">
        <v>0</v>
      </c>
      <c r="HB459">
        <v>0</v>
      </c>
      <c r="HC459">
        <v>0</v>
      </c>
      <c r="HD459">
        <v>0</v>
      </c>
      <c r="HE459">
        <v>0</v>
      </c>
      <c r="HF459">
        <v>0</v>
      </c>
      <c r="HG459">
        <v>0</v>
      </c>
      <c r="HH459">
        <v>0</v>
      </c>
      <c r="HI459">
        <v>0</v>
      </c>
      <c r="HJ459">
        <v>0</v>
      </c>
      <c r="HK459">
        <v>0</v>
      </c>
      <c r="HL459">
        <v>0</v>
      </c>
      <c r="HM459" t="str">
        <v/>
      </c>
    </row>
    <row r="460" spans="2:221" x14ac:dyDescent="0.35">
      <c r="B460" t="str" cm="1">
        <f t="array" ref="B460:CX460">TRANSPOSE(_xlfn._xlws.SORT(_xlfn._xlws.FILTER(initialConditions[initial_conditions_level]&amp;" | "&amp;initialConditions[initial_conditions_name],initialConditions[experiment_ID]=A460)))</f>
        <v xml:space="preserve"> | </v>
      </c>
      <c r="C460" t="str">
        <v xml:space="preserve">0 | </v>
      </c>
      <c r="D460" t="str">
        <v xml:space="preserve">0 | </v>
      </c>
      <c r="E460" t="str">
        <v xml:space="preserve">0 | </v>
      </c>
      <c r="F460" t="str">
        <v xml:space="preserve">0 | </v>
      </c>
      <c r="G460" t="str">
        <v xml:space="preserve">0 | </v>
      </c>
      <c r="H460" t="str">
        <v xml:space="preserve">0 | </v>
      </c>
      <c r="I460" t="str">
        <v xml:space="preserve">0 | </v>
      </c>
      <c r="J460" t="str">
        <v xml:space="preserve">0 | </v>
      </c>
      <c r="K460" t="str">
        <v xml:space="preserve">0 | </v>
      </c>
      <c r="L460" t="str">
        <v xml:space="preserve">0 | </v>
      </c>
      <c r="M460" t="str">
        <v xml:space="preserve">0 | </v>
      </c>
      <c r="N460" t="str">
        <v xml:space="preserve">0 | </v>
      </c>
      <c r="O460" t="str">
        <v xml:space="preserve">0 | </v>
      </c>
      <c r="P460" t="str">
        <v xml:space="preserve">0 | </v>
      </c>
      <c r="Q460" t="str">
        <v xml:space="preserve">0 | </v>
      </c>
      <c r="R460" t="str">
        <v xml:space="preserve">0 | </v>
      </c>
      <c r="S460" t="str">
        <v xml:space="preserve">0 | </v>
      </c>
      <c r="T460" t="str">
        <v xml:space="preserve">0 | </v>
      </c>
      <c r="U460" t="str">
        <v xml:space="preserve">0 | </v>
      </c>
      <c r="V460" t="str">
        <v xml:space="preserve">0 | </v>
      </c>
      <c r="W460" t="str">
        <v xml:space="preserve">0 | </v>
      </c>
      <c r="X460" t="str">
        <v xml:space="preserve">0 | </v>
      </c>
      <c r="Y460" t="str">
        <v xml:space="preserve">0 | </v>
      </c>
      <c r="Z460" t="str">
        <v xml:space="preserve">0 | </v>
      </c>
      <c r="AA460" t="str">
        <v xml:space="preserve">0 | </v>
      </c>
      <c r="AB460" t="str">
        <v xml:space="preserve">0 | </v>
      </c>
      <c r="AC460" t="str">
        <v xml:space="preserve">0 | </v>
      </c>
      <c r="AD460" t="str">
        <v xml:space="preserve">0 | </v>
      </c>
      <c r="AE460" t="str">
        <v xml:space="preserve">0 | </v>
      </c>
      <c r="AF460" t="str">
        <v xml:space="preserve">0 | </v>
      </c>
      <c r="AG460" t="str">
        <v xml:space="preserve">0 | </v>
      </c>
      <c r="AH460" t="str">
        <v xml:space="preserve">0 | </v>
      </c>
      <c r="AI460" t="str">
        <v xml:space="preserve">0 | </v>
      </c>
      <c r="AJ460" t="str">
        <v xml:space="preserve">0 | </v>
      </c>
      <c r="AK460" t="str">
        <v xml:space="preserve">0 | </v>
      </c>
      <c r="AL460" t="str">
        <v xml:space="preserve">0 | </v>
      </c>
      <c r="AM460" t="str">
        <v xml:space="preserve">0 | </v>
      </c>
      <c r="AN460" t="str">
        <v xml:space="preserve">0 | </v>
      </c>
      <c r="AO460" t="str">
        <v xml:space="preserve">0 | </v>
      </c>
      <c r="AP460" t="str">
        <v xml:space="preserve">0 | </v>
      </c>
      <c r="AQ460" t="str">
        <v xml:space="preserve">0 | </v>
      </c>
      <c r="AR460" t="str">
        <v xml:space="preserve">0 | </v>
      </c>
      <c r="AS460" t="str">
        <v xml:space="preserve">0 | </v>
      </c>
      <c r="AT460" t="str">
        <v xml:space="preserve">0 | </v>
      </c>
      <c r="AU460" t="str">
        <v xml:space="preserve">0 | </v>
      </c>
      <c r="AV460" t="str">
        <v xml:space="preserve">0 | </v>
      </c>
      <c r="AW460" t="str">
        <v xml:space="preserve">0 | </v>
      </c>
      <c r="AX460" t="str">
        <v xml:space="preserve">0 | </v>
      </c>
      <c r="AY460" t="str">
        <v xml:space="preserve">0 | </v>
      </c>
      <c r="AZ460" t="str">
        <v xml:space="preserve">0 | </v>
      </c>
      <c r="BA460" t="str">
        <v xml:space="preserve">0 | </v>
      </c>
      <c r="BB460" t="str">
        <v xml:space="preserve">0 | </v>
      </c>
      <c r="BC460" t="str">
        <v xml:space="preserve">0 | </v>
      </c>
      <c r="BD460" t="str">
        <v xml:space="preserve">0 | </v>
      </c>
      <c r="BE460" t="str">
        <v xml:space="preserve">0 | </v>
      </c>
      <c r="BF460" t="str">
        <v xml:space="preserve">0 | </v>
      </c>
      <c r="BG460" t="str">
        <v xml:space="preserve">0 | </v>
      </c>
      <c r="BH460" t="str">
        <v xml:space="preserve">0 | </v>
      </c>
      <c r="BI460" t="str">
        <v xml:space="preserve">0 | </v>
      </c>
      <c r="BJ460" t="str">
        <v xml:space="preserve">0 | </v>
      </c>
      <c r="BK460" t="str">
        <v xml:space="preserve">0 | </v>
      </c>
      <c r="BL460" t="str">
        <v xml:space="preserve">0 | </v>
      </c>
      <c r="BM460" t="str">
        <v xml:space="preserve">0 | </v>
      </c>
      <c r="BN460" t="str">
        <v xml:space="preserve">0 | </v>
      </c>
      <c r="BO460" t="str">
        <v xml:space="preserve">0 | </v>
      </c>
      <c r="BP460" t="str">
        <v xml:space="preserve">0 | </v>
      </c>
      <c r="BQ460" t="str">
        <v xml:space="preserve">0 | </v>
      </c>
      <c r="BR460" t="str">
        <v xml:space="preserve">0 | </v>
      </c>
      <c r="BS460" t="str">
        <v xml:space="preserve">0 | </v>
      </c>
      <c r="BT460" t="str">
        <v xml:space="preserve">0 | </v>
      </c>
      <c r="BU460" t="str">
        <v xml:space="preserve">0 | </v>
      </c>
      <c r="BV460" t="str">
        <v xml:space="preserve">0 | </v>
      </c>
      <c r="BW460" t="str">
        <v xml:space="preserve">0 | </v>
      </c>
      <c r="BX460" t="str">
        <v xml:space="preserve">0 | </v>
      </c>
      <c r="BY460" t="str">
        <v xml:space="preserve">0 | </v>
      </c>
      <c r="BZ460" t="str">
        <v xml:space="preserve">0 | </v>
      </c>
      <c r="CA460" t="str">
        <v xml:space="preserve">0 | </v>
      </c>
      <c r="CB460" t="str">
        <v xml:space="preserve">0 | </v>
      </c>
      <c r="CC460" t="str">
        <v xml:space="preserve">0 | </v>
      </c>
      <c r="CD460" t="str">
        <v xml:space="preserve">0 | </v>
      </c>
      <c r="CE460" t="str">
        <v xml:space="preserve">0 | </v>
      </c>
      <c r="CF460" t="str">
        <v xml:space="preserve">0 | </v>
      </c>
      <c r="CG460" t="str">
        <v xml:space="preserve">0 | </v>
      </c>
      <c r="CH460" t="str">
        <v xml:space="preserve">0 | </v>
      </c>
      <c r="CI460" t="str">
        <v xml:space="preserve">0 | </v>
      </c>
      <c r="CJ460" t="str">
        <v xml:space="preserve">0 | </v>
      </c>
      <c r="CK460" t="str">
        <v xml:space="preserve">0 | </v>
      </c>
      <c r="CL460" t="str">
        <v xml:space="preserve">0 | </v>
      </c>
      <c r="CM460" t="str">
        <v xml:space="preserve">0 | </v>
      </c>
      <c r="CN460" t="str">
        <v xml:space="preserve">0 | </v>
      </c>
      <c r="CO460" t="str">
        <v xml:space="preserve">0 | </v>
      </c>
      <c r="CP460" t="str">
        <v xml:space="preserve">0 | </v>
      </c>
      <c r="CQ460" t="str">
        <v xml:space="preserve">0 | </v>
      </c>
      <c r="CR460" t="str">
        <v xml:space="preserve">0 | </v>
      </c>
      <c r="CS460" t="str">
        <v xml:space="preserve">0 | </v>
      </c>
      <c r="CT460" t="str">
        <v xml:space="preserve">0 | </v>
      </c>
      <c r="CU460" t="str">
        <v xml:space="preserve">0 | </v>
      </c>
      <c r="CV460" t="str">
        <v xml:space="preserve">0 | </v>
      </c>
      <c r="CW460" t="str">
        <v xml:space="preserve">0 | </v>
      </c>
      <c r="CX460" t="str">
        <v xml:space="preserve">0 | </v>
      </c>
      <c r="DQ460" cm="1">
        <f t="array" ref="DQ460:HM460">TRANSPOSE(_xlfn._xlws.SORT(_xlfn._xlws.FILTER(initialConditions[initial_conditions_level],initialConditions[experiment_ID]=A460)))</f>
        <v>0</v>
      </c>
      <c r="DR460">
        <v>0</v>
      </c>
      <c r="DS460">
        <v>0</v>
      </c>
      <c r="DT460">
        <v>0</v>
      </c>
      <c r="DU460">
        <v>0</v>
      </c>
      <c r="DV460">
        <v>0</v>
      </c>
      <c r="DW460">
        <v>0</v>
      </c>
      <c r="DX460">
        <v>0</v>
      </c>
      <c r="DY460">
        <v>0</v>
      </c>
      <c r="DZ460">
        <v>0</v>
      </c>
      <c r="EA460">
        <v>0</v>
      </c>
      <c r="EB460">
        <v>0</v>
      </c>
      <c r="EC460">
        <v>0</v>
      </c>
      <c r="ED460">
        <v>0</v>
      </c>
      <c r="EE460">
        <v>0</v>
      </c>
      <c r="EF460">
        <v>0</v>
      </c>
      <c r="EG460">
        <v>0</v>
      </c>
      <c r="EH460">
        <v>0</v>
      </c>
      <c r="EI460">
        <v>0</v>
      </c>
      <c r="EJ460">
        <v>0</v>
      </c>
      <c r="EK460">
        <v>0</v>
      </c>
      <c r="EL460">
        <v>0</v>
      </c>
      <c r="EM460">
        <v>0</v>
      </c>
      <c r="EN460">
        <v>0</v>
      </c>
      <c r="EO460">
        <v>0</v>
      </c>
      <c r="EP460">
        <v>0</v>
      </c>
      <c r="EQ460">
        <v>0</v>
      </c>
      <c r="ER460">
        <v>0</v>
      </c>
      <c r="ES460">
        <v>0</v>
      </c>
      <c r="ET460">
        <v>0</v>
      </c>
      <c r="EU460">
        <v>0</v>
      </c>
      <c r="EV460">
        <v>0</v>
      </c>
      <c r="EW460">
        <v>0</v>
      </c>
      <c r="EX460">
        <v>0</v>
      </c>
      <c r="EY460">
        <v>0</v>
      </c>
      <c r="EZ460">
        <v>0</v>
      </c>
      <c r="FA460">
        <v>0</v>
      </c>
      <c r="FB460">
        <v>0</v>
      </c>
      <c r="FC460">
        <v>0</v>
      </c>
      <c r="FD460">
        <v>0</v>
      </c>
      <c r="FE460">
        <v>0</v>
      </c>
      <c r="FF460">
        <v>0</v>
      </c>
      <c r="FG460">
        <v>0</v>
      </c>
      <c r="FH460">
        <v>0</v>
      </c>
      <c r="FI460">
        <v>0</v>
      </c>
      <c r="FJ460">
        <v>0</v>
      </c>
      <c r="FK460">
        <v>0</v>
      </c>
      <c r="FL460">
        <v>0</v>
      </c>
      <c r="FM460">
        <v>0</v>
      </c>
      <c r="FN460">
        <v>0</v>
      </c>
      <c r="FO460">
        <v>0</v>
      </c>
      <c r="FP460">
        <v>0</v>
      </c>
      <c r="FQ460">
        <v>0</v>
      </c>
      <c r="FR460">
        <v>0</v>
      </c>
      <c r="FS460">
        <v>0</v>
      </c>
      <c r="FT460">
        <v>0</v>
      </c>
      <c r="FU460">
        <v>0</v>
      </c>
      <c r="FV460">
        <v>0</v>
      </c>
      <c r="FW460">
        <v>0</v>
      </c>
      <c r="FX460">
        <v>0</v>
      </c>
      <c r="FY460">
        <v>0</v>
      </c>
      <c r="FZ460">
        <v>0</v>
      </c>
      <c r="GA460">
        <v>0</v>
      </c>
      <c r="GB460">
        <v>0</v>
      </c>
      <c r="GC460">
        <v>0</v>
      </c>
      <c r="GD460">
        <v>0</v>
      </c>
      <c r="GE460">
        <v>0</v>
      </c>
      <c r="GF460">
        <v>0</v>
      </c>
      <c r="GG460">
        <v>0</v>
      </c>
      <c r="GH460">
        <v>0</v>
      </c>
      <c r="GI460">
        <v>0</v>
      </c>
      <c r="GJ460">
        <v>0</v>
      </c>
      <c r="GK460">
        <v>0</v>
      </c>
      <c r="GL460">
        <v>0</v>
      </c>
      <c r="GM460">
        <v>0</v>
      </c>
      <c r="GN460">
        <v>0</v>
      </c>
      <c r="GO460">
        <v>0</v>
      </c>
      <c r="GP460">
        <v>0</v>
      </c>
      <c r="GQ460">
        <v>0</v>
      </c>
      <c r="GR460">
        <v>0</v>
      </c>
      <c r="GS460">
        <v>0</v>
      </c>
      <c r="GT460">
        <v>0</v>
      </c>
      <c r="GU460">
        <v>0</v>
      </c>
      <c r="GV460">
        <v>0</v>
      </c>
      <c r="GW460">
        <v>0</v>
      </c>
      <c r="GX460">
        <v>0</v>
      </c>
      <c r="GY460">
        <v>0</v>
      </c>
      <c r="GZ460">
        <v>0</v>
      </c>
      <c r="HA460">
        <v>0</v>
      </c>
      <c r="HB460">
        <v>0</v>
      </c>
      <c r="HC460">
        <v>0</v>
      </c>
      <c r="HD460">
        <v>0</v>
      </c>
      <c r="HE460">
        <v>0</v>
      </c>
      <c r="HF460">
        <v>0</v>
      </c>
      <c r="HG460">
        <v>0</v>
      </c>
      <c r="HH460">
        <v>0</v>
      </c>
      <c r="HI460">
        <v>0</v>
      </c>
      <c r="HJ460">
        <v>0</v>
      </c>
      <c r="HK460">
        <v>0</v>
      </c>
      <c r="HL460">
        <v>0</v>
      </c>
      <c r="HM460" t="str">
        <v/>
      </c>
    </row>
    <row r="461" spans="2:221" x14ac:dyDescent="0.35">
      <c r="B461" t="str" cm="1">
        <f t="array" ref="B461:CX461">TRANSPOSE(_xlfn._xlws.SORT(_xlfn._xlws.FILTER(initialConditions[initial_conditions_level]&amp;" | "&amp;initialConditions[initial_conditions_name],initialConditions[experiment_ID]=A461)))</f>
        <v xml:space="preserve"> | </v>
      </c>
      <c r="C461" t="str">
        <v xml:space="preserve">0 | </v>
      </c>
      <c r="D461" t="str">
        <v xml:space="preserve">0 | </v>
      </c>
      <c r="E461" t="str">
        <v xml:space="preserve">0 | </v>
      </c>
      <c r="F461" t="str">
        <v xml:space="preserve">0 | </v>
      </c>
      <c r="G461" t="str">
        <v xml:space="preserve">0 | </v>
      </c>
      <c r="H461" t="str">
        <v xml:space="preserve">0 | </v>
      </c>
      <c r="I461" t="str">
        <v xml:space="preserve">0 | </v>
      </c>
      <c r="J461" t="str">
        <v xml:space="preserve">0 | </v>
      </c>
      <c r="K461" t="str">
        <v xml:space="preserve">0 | </v>
      </c>
      <c r="L461" t="str">
        <v xml:space="preserve">0 | </v>
      </c>
      <c r="M461" t="str">
        <v xml:space="preserve">0 | </v>
      </c>
      <c r="N461" t="str">
        <v xml:space="preserve">0 | </v>
      </c>
      <c r="O461" t="str">
        <v xml:space="preserve">0 | </v>
      </c>
      <c r="P461" t="str">
        <v xml:space="preserve">0 | </v>
      </c>
      <c r="Q461" t="str">
        <v xml:space="preserve">0 | </v>
      </c>
      <c r="R461" t="str">
        <v xml:space="preserve">0 | </v>
      </c>
      <c r="S461" t="str">
        <v xml:space="preserve">0 | </v>
      </c>
      <c r="T461" t="str">
        <v xml:space="preserve">0 | </v>
      </c>
      <c r="U461" t="str">
        <v xml:space="preserve">0 | </v>
      </c>
      <c r="V461" t="str">
        <v xml:space="preserve">0 | </v>
      </c>
      <c r="W461" t="str">
        <v xml:space="preserve">0 | </v>
      </c>
      <c r="X461" t="str">
        <v xml:space="preserve">0 | </v>
      </c>
      <c r="Y461" t="str">
        <v xml:space="preserve">0 | </v>
      </c>
      <c r="Z461" t="str">
        <v xml:space="preserve">0 | </v>
      </c>
      <c r="AA461" t="str">
        <v xml:space="preserve">0 | </v>
      </c>
      <c r="AB461" t="str">
        <v xml:space="preserve">0 | </v>
      </c>
      <c r="AC461" t="str">
        <v xml:space="preserve">0 | </v>
      </c>
      <c r="AD461" t="str">
        <v xml:space="preserve">0 | </v>
      </c>
      <c r="AE461" t="str">
        <v xml:space="preserve">0 | </v>
      </c>
      <c r="AF461" t="str">
        <v xml:space="preserve">0 | </v>
      </c>
      <c r="AG461" t="str">
        <v xml:space="preserve">0 | </v>
      </c>
      <c r="AH461" t="str">
        <v xml:space="preserve">0 | </v>
      </c>
      <c r="AI461" t="str">
        <v xml:space="preserve">0 | </v>
      </c>
      <c r="AJ461" t="str">
        <v xml:space="preserve">0 | </v>
      </c>
      <c r="AK461" t="str">
        <v xml:space="preserve">0 | </v>
      </c>
      <c r="AL461" t="str">
        <v xml:space="preserve">0 | </v>
      </c>
      <c r="AM461" t="str">
        <v xml:space="preserve">0 | </v>
      </c>
      <c r="AN461" t="str">
        <v xml:space="preserve">0 | </v>
      </c>
      <c r="AO461" t="str">
        <v xml:space="preserve">0 | </v>
      </c>
      <c r="AP461" t="str">
        <v xml:space="preserve">0 | </v>
      </c>
      <c r="AQ461" t="str">
        <v xml:space="preserve">0 | </v>
      </c>
      <c r="AR461" t="str">
        <v xml:space="preserve">0 | </v>
      </c>
      <c r="AS461" t="str">
        <v xml:space="preserve">0 | </v>
      </c>
      <c r="AT461" t="str">
        <v xml:space="preserve">0 | </v>
      </c>
      <c r="AU461" t="str">
        <v xml:space="preserve">0 | </v>
      </c>
      <c r="AV461" t="str">
        <v xml:space="preserve">0 | </v>
      </c>
      <c r="AW461" t="str">
        <v xml:space="preserve">0 | </v>
      </c>
      <c r="AX461" t="str">
        <v xml:space="preserve">0 | </v>
      </c>
      <c r="AY461" t="str">
        <v xml:space="preserve">0 | </v>
      </c>
      <c r="AZ461" t="str">
        <v xml:space="preserve">0 | </v>
      </c>
      <c r="BA461" t="str">
        <v xml:space="preserve">0 | </v>
      </c>
      <c r="BB461" t="str">
        <v xml:space="preserve">0 | </v>
      </c>
      <c r="BC461" t="str">
        <v xml:space="preserve">0 | </v>
      </c>
      <c r="BD461" t="str">
        <v xml:space="preserve">0 | </v>
      </c>
      <c r="BE461" t="str">
        <v xml:space="preserve">0 | </v>
      </c>
      <c r="BF461" t="str">
        <v xml:space="preserve">0 | </v>
      </c>
      <c r="BG461" t="str">
        <v xml:space="preserve">0 | </v>
      </c>
      <c r="BH461" t="str">
        <v xml:space="preserve">0 | </v>
      </c>
      <c r="BI461" t="str">
        <v xml:space="preserve">0 | </v>
      </c>
      <c r="BJ461" t="str">
        <v xml:space="preserve">0 | </v>
      </c>
      <c r="BK461" t="str">
        <v xml:space="preserve">0 | </v>
      </c>
      <c r="BL461" t="str">
        <v xml:space="preserve">0 | </v>
      </c>
      <c r="BM461" t="str">
        <v xml:space="preserve">0 | </v>
      </c>
      <c r="BN461" t="str">
        <v xml:space="preserve">0 | </v>
      </c>
      <c r="BO461" t="str">
        <v xml:space="preserve">0 | </v>
      </c>
      <c r="BP461" t="str">
        <v xml:space="preserve">0 | </v>
      </c>
      <c r="BQ461" t="str">
        <v xml:space="preserve">0 | </v>
      </c>
      <c r="BR461" t="str">
        <v xml:space="preserve">0 | </v>
      </c>
      <c r="BS461" t="str">
        <v xml:space="preserve">0 | </v>
      </c>
      <c r="BT461" t="str">
        <v xml:space="preserve">0 | </v>
      </c>
      <c r="BU461" t="str">
        <v xml:space="preserve">0 | </v>
      </c>
      <c r="BV461" t="str">
        <v xml:space="preserve">0 | </v>
      </c>
      <c r="BW461" t="str">
        <v xml:space="preserve">0 | </v>
      </c>
      <c r="BX461" t="str">
        <v xml:space="preserve">0 | </v>
      </c>
      <c r="BY461" t="str">
        <v xml:space="preserve">0 | </v>
      </c>
      <c r="BZ461" t="str">
        <v xml:space="preserve">0 | </v>
      </c>
      <c r="CA461" t="str">
        <v xml:space="preserve">0 | </v>
      </c>
      <c r="CB461" t="str">
        <v xml:space="preserve">0 | </v>
      </c>
      <c r="CC461" t="str">
        <v xml:space="preserve">0 | </v>
      </c>
      <c r="CD461" t="str">
        <v xml:space="preserve">0 | </v>
      </c>
      <c r="CE461" t="str">
        <v xml:space="preserve">0 | </v>
      </c>
      <c r="CF461" t="str">
        <v xml:space="preserve">0 | </v>
      </c>
      <c r="CG461" t="str">
        <v xml:space="preserve">0 | </v>
      </c>
      <c r="CH461" t="str">
        <v xml:space="preserve">0 | </v>
      </c>
      <c r="CI461" t="str">
        <v xml:space="preserve">0 | </v>
      </c>
      <c r="CJ461" t="str">
        <v xml:space="preserve">0 | </v>
      </c>
      <c r="CK461" t="str">
        <v xml:space="preserve">0 | </v>
      </c>
      <c r="CL461" t="str">
        <v xml:space="preserve">0 | </v>
      </c>
      <c r="CM461" t="str">
        <v xml:space="preserve">0 | </v>
      </c>
      <c r="CN461" t="str">
        <v xml:space="preserve">0 | </v>
      </c>
      <c r="CO461" t="str">
        <v xml:space="preserve">0 | </v>
      </c>
      <c r="CP461" t="str">
        <v xml:space="preserve">0 | </v>
      </c>
      <c r="CQ461" t="str">
        <v xml:space="preserve">0 | </v>
      </c>
      <c r="CR461" t="str">
        <v xml:space="preserve">0 | </v>
      </c>
      <c r="CS461" t="str">
        <v xml:space="preserve">0 | </v>
      </c>
      <c r="CT461" t="str">
        <v xml:space="preserve">0 | </v>
      </c>
      <c r="CU461" t="str">
        <v xml:space="preserve">0 | </v>
      </c>
      <c r="CV461" t="str">
        <v xml:space="preserve">0 | </v>
      </c>
      <c r="CW461" t="str">
        <v xml:space="preserve">0 | </v>
      </c>
      <c r="CX461" t="str">
        <v xml:space="preserve">0 | </v>
      </c>
      <c r="DQ461" cm="1">
        <f t="array" ref="DQ461:HM461">TRANSPOSE(_xlfn._xlws.SORT(_xlfn._xlws.FILTER(initialConditions[initial_conditions_level],initialConditions[experiment_ID]=A461)))</f>
        <v>0</v>
      </c>
      <c r="DR461">
        <v>0</v>
      </c>
      <c r="DS461">
        <v>0</v>
      </c>
      <c r="DT461">
        <v>0</v>
      </c>
      <c r="DU461">
        <v>0</v>
      </c>
      <c r="DV461">
        <v>0</v>
      </c>
      <c r="DW461">
        <v>0</v>
      </c>
      <c r="DX461">
        <v>0</v>
      </c>
      <c r="DY461">
        <v>0</v>
      </c>
      <c r="DZ461">
        <v>0</v>
      </c>
      <c r="EA461">
        <v>0</v>
      </c>
      <c r="EB461">
        <v>0</v>
      </c>
      <c r="EC461">
        <v>0</v>
      </c>
      <c r="ED461">
        <v>0</v>
      </c>
      <c r="EE461">
        <v>0</v>
      </c>
      <c r="EF461">
        <v>0</v>
      </c>
      <c r="EG461">
        <v>0</v>
      </c>
      <c r="EH461">
        <v>0</v>
      </c>
      <c r="EI461">
        <v>0</v>
      </c>
      <c r="EJ461">
        <v>0</v>
      </c>
      <c r="EK461">
        <v>0</v>
      </c>
      <c r="EL461">
        <v>0</v>
      </c>
      <c r="EM461">
        <v>0</v>
      </c>
      <c r="EN461">
        <v>0</v>
      </c>
      <c r="EO461">
        <v>0</v>
      </c>
      <c r="EP461">
        <v>0</v>
      </c>
      <c r="EQ461">
        <v>0</v>
      </c>
      <c r="ER461">
        <v>0</v>
      </c>
      <c r="ES461">
        <v>0</v>
      </c>
      <c r="ET461">
        <v>0</v>
      </c>
      <c r="EU461">
        <v>0</v>
      </c>
      <c r="EV461">
        <v>0</v>
      </c>
      <c r="EW461">
        <v>0</v>
      </c>
      <c r="EX461">
        <v>0</v>
      </c>
      <c r="EY461">
        <v>0</v>
      </c>
      <c r="EZ461">
        <v>0</v>
      </c>
      <c r="FA461">
        <v>0</v>
      </c>
      <c r="FB461">
        <v>0</v>
      </c>
      <c r="FC461">
        <v>0</v>
      </c>
      <c r="FD461">
        <v>0</v>
      </c>
      <c r="FE461">
        <v>0</v>
      </c>
      <c r="FF461">
        <v>0</v>
      </c>
      <c r="FG461">
        <v>0</v>
      </c>
      <c r="FH461">
        <v>0</v>
      </c>
      <c r="FI461">
        <v>0</v>
      </c>
      <c r="FJ461">
        <v>0</v>
      </c>
      <c r="FK461">
        <v>0</v>
      </c>
      <c r="FL461">
        <v>0</v>
      </c>
      <c r="FM461">
        <v>0</v>
      </c>
      <c r="FN461">
        <v>0</v>
      </c>
      <c r="FO461">
        <v>0</v>
      </c>
      <c r="FP461">
        <v>0</v>
      </c>
      <c r="FQ461">
        <v>0</v>
      </c>
      <c r="FR461">
        <v>0</v>
      </c>
      <c r="FS461">
        <v>0</v>
      </c>
      <c r="FT461">
        <v>0</v>
      </c>
      <c r="FU461">
        <v>0</v>
      </c>
      <c r="FV461">
        <v>0</v>
      </c>
      <c r="FW461">
        <v>0</v>
      </c>
      <c r="FX461">
        <v>0</v>
      </c>
      <c r="FY461">
        <v>0</v>
      </c>
      <c r="FZ461">
        <v>0</v>
      </c>
      <c r="GA461">
        <v>0</v>
      </c>
      <c r="GB461">
        <v>0</v>
      </c>
      <c r="GC461">
        <v>0</v>
      </c>
      <c r="GD461">
        <v>0</v>
      </c>
      <c r="GE461">
        <v>0</v>
      </c>
      <c r="GF461">
        <v>0</v>
      </c>
      <c r="GG461">
        <v>0</v>
      </c>
      <c r="GH461">
        <v>0</v>
      </c>
      <c r="GI461">
        <v>0</v>
      </c>
      <c r="GJ461">
        <v>0</v>
      </c>
      <c r="GK461">
        <v>0</v>
      </c>
      <c r="GL461">
        <v>0</v>
      </c>
      <c r="GM461">
        <v>0</v>
      </c>
      <c r="GN461">
        <v>0</v>
      </c>
      <c r="GO461">
        <v>0</v>
      </c>
      <c r="GP461">
        <v>0</v>
      </c>
      <c r="GQ461">
        <v>0</v>
      </c>
      <c r="GR461">
        <v>0</v>
      </c>
      <c r="GS461">
        <v>0</v>
      </c>
      <c r="GT461">
        <v>0</v>
      </c>
      <c r="GU461">
        <v>0</v>
      </c>
      <c r="GV461">
        <v>0</v>
      </c>
      <c r="GW461">
        <v>0</v>
      </c>
      <c r="GX461">
        <v>0</v>
      </c>
      <c r="GY461">
        <v>0</v>
      </c>
      <c r="GZ461">
        <v>0</v>
      </c>
      <c r="HA461">
        <v>0</v>
      </c>
      <c r="HB461">
        <v>0</v>
      </c>
      <c r="HC461">
        <v>0</v>
      </c>
      <c r="HD461">
        <v>0</v>
      </c>
      <c r="HE461">
        <v>0</v>
      </c>
      <c r="HF461">
        <v>0</v>
      </c>
      <c r="HG461">
        <v>0</v>
      </c>
      <c r="HH461">
        <v>0</v>
      </c>
      <c r="HI461">
        <v>0</v>
      </c>
      <c r="HJ461">
        <v>0</v>
      </c>
      <c r="HK461">
        <v>0</v>
      </c>
      <c r="HL461">
        <v>0</v>
      </c>
      <c r="HM461" t="str">
        <v/>
      </c>
    </row>
    <row r="462" spans="2:221" x14ac:dyDescent="0.35">
      <c r="B462" t="str" cm="1">
        <f t="array" ref="B462:CX462">TRANSPOSE(_xlfn._xlws.SORT(_xlfn._xlws.FILTER(initialConditions[initial_conditions_level]&amp;" | "&amp;initialConditions[initial_conditions_name],initialConditions[experiment_ID]=A462)))</f>
        <v xml:space="preserve"> | </v>
      </c>
      <c r="C462" t="str">
        <v xml:space="preserve">0 | </v>
      </c>
      <c r="D462" t="str">
        <v xml:space="preserve">0 | </v>
      </c>
      <c r="E462" t="str">
        <v xml:space="preserve">0 | </v>
      </c>
      <c r="F462" t="str">
        <v xml:space="preserve">0 | </v>
      </c>
      <c r="G462" t="str">
        <v xml:space="preserve">0 | </v>
      </c>
      <c r="H462" t="str">
        <v xml:space="preserve">0 | </v>
      </c>
      <c r="I462" t="str">
        <v xml:space="preserve">0 | </v>
      </c>
      <c r="J462" t="str">
        <v xml:space="preserve">0 | </v>
      </c>
      <c r="K462" t="str">
        <v xml:space="preserve">0 | </v>
      </c>
      <c r="L462" t="str">
        <v xml:space="preserve">0 | </v>
      </c>
      <c r="M462" t="str">
        <v xml:space="preserve">0 | </v>
      </c>
      <c r="N462" t="str">
        <v xml:space="preserve">0 | </v>
      </c>
      <c r="O462" t="str">
        <v xml:space="preserve">0 | </v>
      </c>
      <c r="P462" t="str">
        <v xml:space="preserve">0 | </v>
      </c>
      <c r="Q462" t="str">
        <v xml:space="preserve">0 | </v>
      </c>
      <c r="R462" t="str">
        <v xml:space="preserve">0 | </v>
      </c>
      <c r="S462" t="str">
        <v xml:space="preserve">0 | </v>
      </c>
      <c r="T462" t="str">
        <v xml:space="preserve">0 | </v>
      </c>
      <c r="U462" t="str">
        <v xml:space="preserve">0 | </v>
      </c>
      <c r="V462" t="str">
        <v xml:space="preserve">0 | </v>
      </c>
      <c r="W462" t="str">
        <v xml:space="preserve">0 | </v>
      </c>
      <c r="X462" t="str">
        <v xml:space="preserve">0 | </v>
      </c>
      <c r="Y462" t="str">
        <v xml:space="preserve">0 | </v>
      </c>
      <c r="Z462" t="str">
        <v xml:space="preserve">0 | </v>
      </c>
      <c r="AA462" t="str">
        <v xml:space="preserve">0 | </v>
      </c>
      <c r="AB462" t="str">
        <v xml:space="preserve">0 | </v>
      </c>
      <c r="AC462" t="str">
        <v xml:space="preserve">0 | </v>
      </c>
      <c r="AD462" t="str">
        <v xml:space="preserve">0 | </v>
      </c>
      <c r="AE462" t="str">
        <v xml:space="preserve">0 | </v>
      </c>
      <c r="AF462" t="str">
        <v xml:space="preserve">0 | </v>
      </c>
      <c r="AG462" t="str">
        <v xml:space="preserve">0 | </v>
      </c>
      <c r="AH462" t="str">
        <v xml:space="preserve">0 | </v>
      </c>
      <c r="AI462" t="str">
        <v xml:space="preserve">0 | </v>
      </c>
      <c r="AJ462" t="str">
        <v xml:space="preserve">0 | </v>
      </c>
      <c r="AK462" t="str">
        <v xml:space="preserve">0 | </v>
      </c>
      <c r="AL462" t="str">
        <v xml:space="preserve">0 | </v>
      </c>
      <c r="AM462" t="str">
        <v xml:space="preserve">0 | </v>
      </c>
      <c r="AN462" t="str">
        <v xml:space="preserve">0 | </v>
      </c>
      <c r="AO462" t="str">
        <v xml:space="preserve">0 | </v>
      </c>
      <c r="AP462" t="str">
        <v xml:space="preserve">0 | </v>
      </c>
      <c r="AQ462" t="str">
        <v xml:space="preserve">0 | </v>
      </c>
      <c r="AR462" t="str">
        <v xml:space="preserve">0 | </v>
      </c>
      <c r="AS462" t="str">
        <v xml:space="preserve">0 | </v>
      </c>
      <c r="AT462" t="str">
        <v xml:space="preserve">0 | </v>
      </c>
      <c r="AU462" t="str">
        <v xml:space="preserve">0 | </v>
      </c>
      <c r="AV462" t="str">
        <v xml:space="preserve">0 | </v>
      </c>
      <c r="AW462" t="str">
        <v xml:space="preserve">0 | </v>
      </c>
      <c r="AX462" t="str">
        <v xml:space="preserve">0 | </v>
      </c>
      <c r="AY462" t="str">
        <v xml:space="preserve">0 | </v>
      </c>
      <c r="AZ462" t="str">
        <v xml:space="preserve">0 | </v>
      </c>
      <c r="BA462" t="str">
        <v xml:space="preserve">0 | </v>
      </c>
      <c r="BB462" t="str">
        <v xml:space="preserve">0 | </v>
      </c>
      <c r="BC462" t="str">
        <v xml:space="preserve">0 | </v>
      </c>
      <c r="BD462" t="str">
        <v xml:space="preserve">0 | </v>
      </c>
      <c r="BE462" t="str">
        <v xml:space="preserve">0 | </v>
      </c>
      <c r="BF462" t="str">
        <v xml:space="preserve">0 | </v>
      </c>
      <c r="BG462" t="str">
        <v xml:space="preserve">0 | </v>
      </c>
      <c r="BH462" t="str">
        <v xml:space="preserve">0 | </v>
      </c>
      <c r="BI462" t="str">
        <v xml:space="preserve">0 | </v>
      </c>
      <c r="BJ462" t="str">
        <v xml:space="preserve">0 | </v>
      </c>
      <c r="BK462" t="str">
        <v xml:space="preserve">0 | </v>
      </c>
      <c r="BL462" t="str">
        <v xml:space="preserve">0 | </v>
      </c>
      <c r="BM462" t="str">
        <v xml:space="preserve">0 | </v>
      </c>
      <c r="BN462" t="str">
        <v xml:space="preserve">0 | </v>
      </c>
      <c r="BO462" t="str">
        <v xml:space="preserve">0 | </v>
      </c>
      <c r="BP462" t="str">
        <v xml:space="preserve">0 | </v>
      </c>
      <c r="BQ462" t="str">
        <v xml:space="preserve">0 | </v>
      </c>
      <c r="BR462" t="str">
        <v xml:space="preserve">0 | </v>
      </c>
      <c r="BS462" t="str">
        <v xml:space="preserve">0 | </v>
      </c>
      <c r="BT462" t="str">
        <v xml:space="preserve">0 | </v>
      </c>
      <c r="BU462" t="str">
        <v xml:space="preserve">0 | </v>
      </c>
      <c r="BV462" t="str">
        <v xml:space="preserve">0 | </v>
      </c>
      <c r="BW462" t="str">
        <v xml:space="preserve">0 | </v>
      </c>
      <c r="BX462" t="str">
        <v xml:space="preserve">0 | </v>
      </c>
      <c r="BY462" t="str">
        <v xml:space="preserve">0 | </v>
      </c>
      <c r="BZ462" t="str">
        <v xml:space="preserve">0 | </v>
      </c>
      <c r="CA462" t="str">
        <v xml:space="preserve">0 | </v>
      </c>
      <c r="CB462" t="str">
        <v xml:space="preserve">0 | </v>
      </c>
      <c r="CC462" t="str">
        <v xml:space="preserve">0 | </v>
      </c>
      <c r="CD462" t="str">
        <v xml:space="preserve">0 | </v>
      </c>
      <c r="CE462" t="str">
        <v xml:space="preserve">0 | </v>
      </c>
      <c r="CF462" t="str">
        <v xml:space="preserve">0 | </v>
      </c>
      <c r="CG462" t="str">
        <v xml:space="preserve">0 | </v>
      </c>
      <c r="CH462" t="str">
        <v xml:space="preserve">0 | </v>
      </c>
      <c r="CI462" t="str">
        <v xml:space="preserve">0 | </v>
      </c>
      <c r="CJ462" t="str">
        <v xml:space="preserve">0 | </v>
      </c>
      <c r="CK462" t="str">
        <v xml:space="preserve">0 | </v>
      </c>
      <c r="CL462" t="str">
        <v xml:space="preserve">0 | </v>
      </c>
      <c r="CM462" t="str">
        <v xml:space="preserve">0 | </v>
      </c>
      <c r="CN462" t="str">
        <v xml:space="preserve">0 | </v>
      </c>
      <c r="CO462" t="str">
        <v xml:space="preserve">0 | </v>
      </c>
      <c r="CP462" t="str">
        <v xml:space="preserve">0 | </v>
      </c>
      <c r="CQ462" t="str">
        <v xml:space="preserve">0 | </v>
      </c>
      <c r="CR462" t="str">
        <v xml:space="preserve">0 | </v>
      </c>
      <c r="CS462" t="str">
        <v xml:space="preserve">0 | </v>
      </c>
      <c r="CT462" t="str">
        <v xml:space="preserve">0 | </v>
      </c>
      <c r="CU462" t="str">
        <v xml:space="preserve">0 | </v>
      </c>
      <c r="CV462" t="str">
        <v xml:space="preserve">0 | </v>
      </c>
      <c r="CW462" t="str">
        <v xml:space="preserve">0 | </v>
      </c>
      <c r="CX462" t="str">
        <v xml:space="preserve">0 | </v>
      </c>
      <c r="DQ462" cm="1">
        <f t="array" ref="DQ462:HM462">TRANSPOSE(_xlfn._xlws.SORT(_xlfn._xlws.FILTER(initialConditions[initial_conditions_level],initialConditions[experiment_ID]=A462)))</f>
        <v>0</v>
      </c>
      <c r="DR462">
        <v>0</v>
      </c>
      <c r="DS462">
        <v>0</v>
      </c>
      <c r="DT462">
        <v>0</v>
      </c>
      <c r="DU462">
        <v>0</v>
      </c>
      <c r="DV462">
        <v>0</v>
      </c>
      <c r="DW462">
        <v>0</v>
      </c>
      <c r="DX462">
        <v>0</v>
      </c>
      <c r="DY462">
        <v>0</v>
      </c>
      <c r="DZ462">
        <v>0</v>
      </c>
      <c r="EA462">
        <v>0</v>
      </c>
      <c r="EB462">
        <v>0</v>
      </c>
      <c r="EC462">
        <v>0</v>
      </c>
      <c r="ED462">
        <v>0</v>
      </c>
      <c r="EE462">
        <v>0</v>
      </c>
      <c r="EF462">
        <v>0</v>
      </c>
      <c r="EG462">
        <v>0</v>
      </c>
      <c r="EH462">
        <v>0</v>
      </c>
      <c r="EI462">
        <v>0</v>
      </c>
      <c r="EJ462">
        <v>0</v>
      </c>
      <c r="EK462">
        <v>0</v>
      </c>
      <c r="EL462">
        <v>0</v>
      </c>
      <c r="EM462">
        <v>0</v>
      </c>
      <c r="EN462">
        <v>0</v>
      </c>
      <c r="EO462">
        <v>0</v>
      </c>
      <c r="EP462">
        <v>0</v>
      </c>
      <c r="EQ462">
        <v>0</v>
      </c>
      <c r="ER462">
        <v>0</v>
      </c>
      <c r="ES462">
        <v>0</v>
      </c>
      <c r="ET462">
        <v>0</v>
      </c>
      <c r="EU462">
        <v>0</v>
      </c>
      <c r="EV462">
        <v>0</v>
      </c>
      <c r="EW462">
        <v>0</v>
      </c>
      <c r="EX462">
        <v>0</v>
      </c>
      <c r="EY462">
        <v>0</v>
      </c>
      <c r="EZ462">
        <v>0</v>
      </c>
      <c r="FA462">
        <v>0</v>
      </c>
      <c r="FB462">
        <v>0</v>
      </c>
      <c r="FC462">
        <v>0</v>
      </c>
      <c r="FD462">
        <v>0</v>
      </c>
      <c r="FE462">
        <v>0</v>
      </c>
      <c r="FF462">
        <v>0</v>
      </c>
      <c r="FG462">
        <v>0</v>
      </c>
      <c r="FH462">
        <v>0</v>
      </c>
      <c r="FI462">
        <v>0</v>
      </c>
      <c r="FJ462">
        <v>0</v>
      </c>
      <c r="FK462">
        <v>0</v>
      </c>
      <c r="FL462">
        <v>0</v>
      </c>
      <c r="FM462">
        <v>0</v>
      </c>
      <c r="FN462">
        <v>0</v>
      </c>
      <c r="FO462">
        <v>0</v>
      </c>
      <c r="FP462">
        <v>0</v>
      </c>
      <c r="FQ462">
        <v>0</v>
      </c>
      <c r="FR462">
        <v>0</v>
      </c>
      <c r="FS462">
        <v>0</v>
      </c>
      <c r="FT462">
        <v>0</v>
      </c>
      <c r="FU462">
        <v>0</v>
      </c>
      <c r="FV462">
        <v>0</v>
      </c>
      <c r="FW462">
        <v>0</v>
      </c>
      <c r="FX462">
        <v>0</v>
      </c>
      <c r="FY462">
        <v>0</v>
      </c>
      <c r="FZ462">
        <v>0</v>
      </c>
      <c r="GA462">
        <v>0</v>
      </c>
      <c r="GB462">
        <v>0</v>
      </c>
      <c r="GC462">
        <v>0</v>
      </c>
      <c r="GD462">
        <v>0</v>
      </c>
      <c r="GE462">
        <v>0</v>
      </c>
      <c r="GF462">
        <v>0</v>
      </c>
      <c r="GG462">
        <v>0</v>
      </c>
      <c r="GH462">
        <v>0</v>
      </c>
      <c r="GI462">
        <v>0</v>
      </c>
      <c r="GJ462">
        <v>0</v>
      </c>
      <c r="GK462">
        <v>0</v>
      </c>
      <c r="GL462">
        <v>0</v>
      </c>
      <c r="GM462">
        <v>0</v>
      </c>
      <c r="GN462">
        <v>0</v>
      </c>
      <c r="GO462">
        <v>0</v>
      </c>
      <c r="GP462">
        <v>0</v>
      </c>
      <c r="GQ462">
        <v>0</v>
      </c>
      <c r="GR462">
        <v>0</v>
      </c>
      <c r="GS462">
        <v>0</v>
      </c>
      <c r="GT462">
        <v>0</v>
      </c>
      <c r="GU462">
        <v>0</v>
      </c>
      <c r="GV462">
        <v>0</v>
      </c>
      <c r="GW462">
        <v>0</v>
      </c>
      <c r="GX462">
        <v>0</v>
      </c>
      <c r="GY462">
        <v>0</v>
      </c>
      <c r="GZ462">
        <v>0</v>
      </c>
      <c r="HA462">
        <v>0</v>
      </c>
      <c r="HB462">
        <v>0</v>
      </c>
      <c r="HC462">
        <v>0</v>
      </c>
      <c r="HD462">
        <v>0</v>
      </c>
      <c r="HE462">
        <v>0</v>
      </c>
      <c r="HF462">
        <v>0</v>
      </c>
      <c r="HG462">
        <v>0</v>
      </c>
      <c r="HH462">
        <v>0</v>
      </c>
      <c r="HI462">
        <v>0</v>
      </c>
      <c r="HJ462">
        <v>0</v>
      </c>
      <c r="HK462">
        <v>0</v>
      </c>
      <c r="HL462">
        <v>0</v>
      </c>
      <c r="HM462" t="str">
        <v/>
      </c>
    </row>
    <row r="463" spans="2:221" x14ac:dyDescent="0.35">
      <c r="B463" t="str" cm="1">
        <f t="array" ref="B463:CX463">TRANSPOSE(_xlfn._xlws.SORT(_xlfn._xlws.FILTER(initialConditions[initial_conditions_level]&amp;" | "&amp;initialConditions[initial_conditions_name],initialConditions[experiment_ID]=A463)))</f>
        <v xml:space="preserve"> | </v>
      </c>
      <c r="C463" t="str">
        <v xml:space="preserve">0 | </v>
      </c>
      <c r="D463" t="str">
        <v xml:space="preserve">0 | </v>
      </c>
      <c r="E463" t="str">
        <v xml:space="preserve">0 | </v>
      </c>
      <c r="F463" t="str">
        <v xml:space="preserve">0 | </v>
      </c>
      <c r="G463" t="str">
        <v xml:space="preserve">0 | </v>
      </c>
      <c r="H463" t="str">
        <v xml:space="preserve">0 | </v>
      </c>
      <c r="I463" t="str">
        <v xml:space="preserve">0 | </v>
      </c>
      <c r="J463" t="str">
        <v xml:space="preserve">0 | </v>
      </c>
      <c r="K463" t="str">
        <v xml:space="preserve">0 | </v>
      </c>
      <c r="L463" t="str">
        <v xml:space="preserve">0 | </v>
      </c>
      <c r="M463" t="str">
        <v xml:space="preserve">0 | </v>
      </c>
      <c r="N463" t="str">
        <v xml:space="preserve">0 | </v>
      </c>
      <c r="O463" t="str">
        <v xml:space="preserve">0 | </v>
      </c>
      <c r="P463" t="str">
        <v xml:space="preserve">0 | </v>
      </c>
      <c r="Q463" t="str">
        <v xml:space="preserve">0 | </v>
      </c>
      <c r="R463" t="str">
        <v xml:space="preserve">0 | </v>
      </c>
      <c r="S463" t="str">
        <v xml:space="preserve">0 | </v>
      </c>
      <c r="T463" t="str">
        <v xml:space="preserve">0 | </v>
      </c>
      <c r="U463" t="str">
        <v xml:space="preserve">0 | </v>
      </c>
      <c r="V463" t="str">
        <v xml:space="preserve">0 | </v>
      </c>
      <c r="W463" t="str">
        <v xml:space="preserve">0 | </v>
      </c>
      <c r="X463" t="str">
        <v xml:space="preserve">0 | </v>
      </c>
      <c r="Y463" t="str">
        <v xml:space="preserve">0 | </v>
      </c>
      <c r="Z463" t="str">
        <v xml:space="preserve">0 | </v>
      </c>
      <c r="AA463" t="str">
        <v xml:space="preserve">0 | </v>
      </c>
      <c r="AB463" t="str">
        <v xml:space="preserve">0 | </v>
      </c>
      <c r="AC463" t="str">
        <v xml:space="preserve">0 | </v>
      </c>
      <c r="AD463" t="str">
        <v xml:space="preserve">0 | </v>
      </c>
      <c r="AE463" t="str">
        <v xml:space="preserve">0 | </v>
      </c>
      <c r="AF463" t="str">
        <v xml:space="preserve">0 | </v>
      </c>
      <c r="AG463" t="str">
        <v xml:space="preserve">0 | </v>
      </c>
      <c r="AH463" t="str">
        <v xml:space="preserve">0 | </v>
      </c>
      <c r="AI463" t="str">
        <v xml:space="preserve">0 | </v>
      </c>
      <c r="AJ463" t="str">
        <v xml:space="preserve">0 | </v>
      </c>
      <c r="AK463" t="str">
        <v xml:space="preserve">0 | </v>
      </c>
      <c r="AL463" t="str">
        <v xml:space="preserve">0 | </v>
      </c>
      <c r="AM463" t="str">
        <v xml:space="preserve">0 | </v>
      </c>
      <c r="AN463" t="str">
        <v xml:space="preserve">0 | </v>
      </c>
      <c r="AO463" t="str">
        <v xml:space="preserve">0 | </v>
      </c>
      <c r="AP463" t="str">
        <v xml:space="preserve">0 | </v>
      </c>
      <c r="AQ463" t="str">
        <v xml:space="preserve">0 | </v>
      </c>
      <c r="AR463" t="str">
        <v xml:space="preserve">0 | </v>
      </c>
      <c r="AS463" t="str">
        <v xml:space="preserve">0 | </v>
      </c>
      <c r="AT463" t="str">
        <v xml:space="preserve">0 | </v>
      </c>
      <c r="AU463" t="str">
        <v xml:space="preserve">0 | </v>
      </c>
      <c r="AV463" t="str">
        <v xml:space="preserve">0 | </v>
      </c>
      <c r="AW463" t="str">
        <v xml:space="preserve">0 | </v>
      </c>
      <c r="AX463" t="str">
        <v xml:space="preserve">0 | </v>
      </c>
      <c r="AY463" t="str">
        <v xml:space="preserve">0 | </v>
      </c>
      <c r="AZ463" t="str">
        <v xml:space="preserve">0 | </v>
      </c>
      <c r="BA463" t="str">
        <v xml:space="preserve">0 | </v>
      </c>
      <c r="BB463" t="str">
        <v xml:space="preserve">0 | </v>
      </c>
      <c r="BC463" t="str">
        <v xml:space="preserve">0 | </v>
      </c>
      <c r="BD463" t="str">
        <v xml:space="preserve">0 | </v>
      </c>
      <c r="BE463" t="str">
        <v xml:space="preserve">0 | </v>
      </c>
      <c r="BF463" t="str">
        <v xml:space="preserve">0 | </v>
      </c>
      <c r="BG463" t="str">
        <v xml:space="preserve">0 | </v>
      </c>
      <c r="BH463" t="str">
        <v xml:space="preserve">0 | </v>
      </c>
      <c r="BI463" t="str">
        <v xml:space="preserve">0 | </v>
      </c>
      <c r="BJ463" t="str">
        <v xml:space="preserve">0 | </v>
      </c>
      <c r="BK463" t="str">
        <v xml:space="preserve">0 | </v>
      </c>
      <c r="BL463" t="str">
        <v xml:space="preserve">0 | </v>
      </c>
      <c r="BM463" t="str">
        <v xml:space="preserve">0 | </v>
      </c>
      <c r="BN463" t="str">
        <v xml:space="preserve">0 | </v>
      </c>
      <c r="BO463" t="str">
        <v xml:space="preserve">0 | </v>
      </c>
      <c r="BP463" t="str">
        <v xml:space="preserve">0 | </v>
      </c>
      <c r="BQ463" t="str">
        <v xml:space="preserve">0 | </v>
      </c>
      <c r="BR463" t="str">
        <v xml:space="preserve">0 | </v>
      </c>
      <c r="BS463" t="str">
        <v xml:space="preserve">0 | </v>
      </c>
      <c r="BT463" t="str">
        <v xml:space="preserve">0 | </v>
      </c>
      <c r="BU463" t="str">
        <v xml:space="preserve">0 | </v>
      </c>
      <c r="BV463" t="str">
        <v xml:space="preserve">0 | </v>
      </c>
      <c r="BW463" t="str">
        <v xml:space="preserve">0 | </v>
      </c>
      <c r="BX463" t="str">
        <v xml:space="preserve">0 | </v>
      </c>
      <c r="BY463" t="str">
        <v xml:space="preserve">0 | </v>
      </c>
      <c r="BZ463" t="str">
        <v xml:space="preserve">0 | </v>
      </c>
      <c r="CA463" t="str">
        <v xml:space="preserve">0 | </v>
      </c>
      <c r="CB463" t="str">
        <v xml:space="preserve">0 | </v>
      </c>
      <c r="CC463" t="str">
        <v xml:space="preserve">0 | </v>
      </c>
      <c r="CD463" t="str">
        <v xml:space="preserve">0 | </v>
      </c>
      <c r="CE463" t="str">
        <v xml:space="preserve">0 | </v>
      </c>
      <c r="CF463" t="str">
        <v xml:space="preserve">0 | </v>
      </c>
      <c r="CG463" t="str">
        <v xml:space="preserve">0 | </v>
      </c>
      <c r="CH463" t="str">
        <v xml:space="preserve">0 | </v>
      </c>
      <c r="CI463" t="str">
        <v xml:space="preserve">0 | </v>
      </c>
      <c r="CJ463" t="str">
        <v xml:space="preserve">0 | </v>
      </c>
      <c r="CK463" t="str">
        <v xml:space="preserve">0 | </v>
      </c>
      <c r="CL463" t="str">
        <v xml:space="preserve">0 | </v>
      </c>
      <c r="CM463" t="str">
        <v xml:space="preserve">0 | </v>
      </c>
      <c r="CN463" t="str">
        <v xml:space="preserve">0 | </v>
      </c>
      <c r="CO463" t="str">
        <v xml:space="preserve">0 | </v>
      </c>
      <c r="CP463" t="str">
        <v xml:space="preserve">0 | </v>
      </c>
      <c r="CQ463" t="str">
        <v xml:space="preserve">0 | </v>
      </c>
      <c r="CR463" t="str">
        <v xml:space="preserve">0 | </v>
      </c>
      <c r="CS463" t="str">
        <v xml:space="preserve">0 | </v>
      </c>
      <c r="CT463" t="str">
        <v xml:space="preserve">0 | </v>
      </c>
      <c r="CU463" t="str">
        <v xml:space="preserve">0 | </v>
      </c>
      <c r="CV463" t="str">
        <v xml:space="preserve">0 | </v>
      </c>
      <c r="CW463" t="str">
        <v xml:space="preserve">0 | </v>
      </c>
      <c r="CX463" t="str">
        <v xml:space="preserve">0 | </v>
      </c>
      <c r="DQ463" cm="1">
        <f t="array" ref="DQ463:HM463">TRANSPOSE(_xlfn._xlws.SORT(_xlfn._xlws.FILTER(initialConditions[initial_conditions_level],initialConditions[experiment_ID]=A463)))</f>
        <v>0</v>
      </c>
      <c r="DR463">
        <v>0</v>
      </c>
      <c r="DS463">
        <v>0</v>
      </c>
      <c r="DT463">
        <v>0</v>
      </c>
      <c r="DU463">
        <v>0</v>
      </c>
      <c r="DV463">
        <v>0</v>
      </c>
      <c r="DW463">
        <v>0</v>
      </c>
      <c r="DX463">
        <v>0</v>
      </c>
      <c r="DY463">
        <v>0</v>
      </c>
      <c r="DZ463">
        <v>0</v>
      </c>
      <c r="EA463">
        <v>0</v>
      </c>
      <c r="EB463">
        <v>0</v>
      </c>
      <c r="EC463">
        <v>0</v>
      </c>
      <c r="ED463">
        <v>0</v>
      </c>
      <c r="EE463">
        <v>0</v>
      </c>
      <c r="EF463">
        <v>0</v>
      </c>
      <c r="EG463">
        <v>0</v>
      </c>
      <c r="EH463">
        <v>0</v>
      </c>
      <c r="EI463">
        <v>0</v>
      </c>
      <c r="EJ463">
        <v>0</v>
      </c>
      <c r="EK463">
        <v>0</v>
      </c>
      <c r="EL463">
        <v>0</v>
      </c>
      <c r="EM463">
        <v>0</v>
      </c>
      <c r="EN463">
        <v>0</v>
      </c>
      <c r="EO463">
        <v>0</v>
      </c>
      <c r="EP463">
        <v>0</v>
      </c>
      <c r="EQ463">
        <v>0</v>
      </c>
      <c r="ER463">
        <v>0</v>
      </c>
      <c r="ES463">
        <v>0</v>
      </c>
      <c r="ET463">
        <v>0</v>
      </c>
      <c r="EU463">
        <v>0</v>
      </c>
      <c r="EV463">
        <v>0</v>
      </c>
      <c r="EW463">
        <v>0</v>
      </c>
      <c r="EX463">
        <v>0</v>
      </c>
      <c r="EY463">
        <v>0</v>
      </c>
      <c r="EZ463">
        <v>0</v>
      </c>
      <c r="FA463">
        <v>0</v>
      </c>
      <c r="FB463">
        <v>0</v>
      </c>
      <c r="FC463">
        <v>0</v>
      </c>
      <c r="FD463">
        <v>0</v>
      </c>
      <c r="FE463">
        <v>0</v>
      </c>
      <c r="FF463">
        <v>0</v>
      </c>
      <c r="FG463">
        <v>0</v>
      </c>
      <c r="FH463">
        <v>0</v>
      </c>
      <c r="FI463">
        <v>0</v>
      </c>
      <c r="FJ463">
        <v>0</v>
      </c>
      <c r="FK463">
        <v>0</v>
      </c>
      <c r="FL463">
        <v>0</v>
      </c>
      <c r="FM463">
        <v>0</v>
      </c>
      <c r="FN463">
        <v>0</v>
      </c>
      <c r="FO463">
        <v>0</v>
      </c>
      <c r="FP463">
        <v>0</v>
      </c>
      <c r="FQ463">
        <v>0</v>
      </c>
      <c r="FR463">
        <v>0</v>
      </c>
      <c r="FS463">
        <v>0</v>
      </c>
      <c r="FT463">
        <v>0</v>
      </c>
      <c r="FU463">
        <v>0</v>
      </c>
      <c r="FV463">
        <v>0</v>
      </c>
      <c r="FW463">
        <v>0</v>
      </c>
      <c r="FX463">
        <v>0</v>
      </c>
      <c r="FY463">
        <v>0</v>
      </c>
      <c r="FZ463">
        <v>0</v>
      </c>
      <c r="GA463">
        <v>0</v>
      </c>
      <c r="GB463">
        <v>0</v>
      </c>
      <c r="GC463">
        <v>0</v>
      </c>
      <c r="GD463">
        <v>0</v>
      </c>
      <c r="GE463">
        <v>0</v>
      </c>
      <c r="GF463">
        <v>0</v>
      </c>
      <c r="GG463">
        <v>0</v>
      </c>
      <c r="GH463">
        <v>0</v>
      </c>
      <c r="GI463">
        <v>0</v>
      </c>
      <c r="GJ463">
        <v>0</v>
      </c>
      <c r="GK463">
        <v>0</v>
      </c>
      <c r="GL463">
        <v>0</v>
      </c>
      <c r="GM463">
        <v>0</v>
      </c>
      <c r="GN463">
        <v>0</v>
      </c>
      <c r="GO463">
        <v>0</v>
      </c>
      <c r="GP463">
        <v>0</v>
      </c>
      <c r="GQ463">
        <v>0</v>
      </c>
      <c r="GR463">
        <v>0</v>
      </c>
      <c r="GS463">
        <v>0</v>
      </c>
      <c r="GT463">
        <v>0</v>
      </c>
      <c r="GU463">
        <v>0</v>
      </c>
      <c r="GV463">
        <v>0</v>
      </c>
      <c r="GW463">
        <v>0</v>
      </c>
      <c r="GX463">
        <v>0</v>
      </c>
      <c r="GY463">
        <v>0</v>
      </c>
      <c r="GZ463">
        <v>0</v>
      </c>
      <c r="HA463">
        <v>0</v>
      </c>
      <c r="HB463">
        <v>0</v>
      </c>
      <c r="HC463">
        <v>0</v>
      </c>
      <c r="HD463">
        <v>0</v>
      </c>
      <c r="HE463">
        <v>0</v>
      </c>
      <c r="HF463">
        <v>0</v>
      </c>
      <c r="HG463">
        <v>0</v>
      </c>
      <c r="HH463">
        <v>0</v>
      </c>
      <c r="HI463">
        <v>0</v>
      </c>
      <c r="HJ463">
        <v>0</v>
      </c>
      <c r="HK463">
        <v>0</v>
      </c>
      <c r="HL463">
        <v>0</v>
      </c>
      <c r="HM463" t="str">
        <v/>
      </c>
    </row>
    <row r="464" spans="2:221" x14ac:dyDescent="0.35">
      <c r="B464" t="str" cm="1">
        <f t="array" ref="B464:CX464">TRANSPOSE(_xlfn._xlws.SORT(_xlfn._xlws.FILTER(initialConditions[initial_conditions_level]&amp;" | "&amp;initialConditions[initial_conditions_name],initialConditions[experiment_ID]=A464)))</f>
        <v xml:space="preserve"> | </v>
      </c>
      <c r="C464" t="str">
        <v xml:space="preserve">0 | </v>
      </c>
      <c r="D464" t="str">
        <v xml:space="preserve">0 | </v>
      </c>
      <c r="E464" t="str">
        <v xml:space="preserve">0 | </v>
      </c>
      <c r="F464" t="str">
        <v xml:space="preserve">0 | </v>
      </c>
      <c r="G464" t="str">
        <v xml:space="preserve">0 | </v>
      </c>
      <c r="H464" t="str">
        <v xml:space="preserve">0 | </v>
      </c>
      <c r="I464" t="str">
        <v xml:space="preserve">0 | </v>
      </c>
      <c r="J464" t="str">
        <v xml:space="preserve">0 | </v>
      </c>
      <c r="K464" t="str">
        <v xml:space="preserve">0 | </v>
      </c>
      <c r="L464" t="str">
        <v xml:space="preserve">0 | </v>
      </c>
      <c r="M464" t="str">
        <v xml:space="preserve">0 | </v>
      </c>
      <c r="N464" t="str">
        <v xml:space="preserve">0 | </v>
      </c>
      <c r="O464" t="str">
        <v xml:space="preserve">0 | </v>
      </c>
      <c r="P464" t="str">
        <v xml:space="preserve">0 | </v>
      </c>
      <c r="Q464" t="str">
        <v xml:space="preserve">0 | </v>
      </c>
      <c r="R464" t="str">
        <v xml:space="preserve">0 | </v>
      </c>
      <c r="S464" t="str">
        <v xml:space="preserve">0 | </v>
      </c>
      <c r="T464" t="str">
        <v xml:space="preserve">0 | </v>
      </c>
      <c r="U464" t="str">
        <v xml:space="preserve">0 | </v>
      </c>
      <c r="V464" t="str">
        <v xml:space="preserve">0 | </v>
      </c>
      <c r="W464" t="str">
        <v xml:space="preserve">0 | </v>
      </c>
      <c r="X464" t="str">
        <v xml:space="preserve">0 | </v>
      </c>
      <c r="Y464" t="str">
        <v xml:space="preserve">0 | </v>
      </c>
      <c r="Z464" t="str">
        <v xml:space="preserve">0 | </v>
      </c>
      <c r="AA464" t="str">
        <v xml:space="preserve">0 | </v>
      </c>
      <c r="AB464" t="str">
        <v xml:space="preserve">0 | </v>
      </c>
      <c r="AC464" t="str">
        <v xml:space="preserve">0 | </v>
      </c>
      <c r="AD464" t="str">
        <v xml:space="preserve">0 | </v>
      </c>
      <c r="AE464" t="str">
        <v xml:space="preserve">0 | </v>
      </c>
      <c r="AF464" t="str">
        <v xml:space="preserve">0 | </v>
      </c>
      <c r="AG464" t="str">
        <v xml:space="preserve">0 | </v>
      </c>
      <c r="AH464" t="str">
        <v xml:space="preserve">0 | </v>
      </c>
      <c r="AI464" t="str">
        <v xml:space="preserve">0 | </v>
      </c>
      <c r="AJ464" t="str">
        <v xml:space="preserve">0 | </v>
      </c>
      <c r="AK464" t="str">
        <v xml:space="preserve">0 | </v>
      </c>
      <c r="AL464" t="str">
        <v xml:space="preserve">0 | </v>
      </c>
      <c r="AM464" t="str">
        <v xml:space="preserve">0 | </v>
      </c>
      <c r="AN464" t="str">
        <v xml:space="preserve">0 | </v>
      </c>
      <c r="AO464" t="str">
        <v xml:space="preserve">0 | </v>
      </c>
      <c r="AP464" t="str">
        <v xml:space="preserve">0 | </v>
      </c>
      <c r="AQ464" t="str">
        <v xml:space="preserve">0 | </v>
      </c>
      <c r="AR464" t="str">
        <v xml:space="preserve">0 | </v>
      </c>
      <c r="AS464" t="str">
        <v xml:space="preserve">0 | </v>
      </c>
      <c r="AT464" t="str">
        <v xml:space="preserve">0 | </v>
      </c>
      <c r="AU464" t="str">
        <v xml:space="preserve">0 | </v>
      </c>
      <c r="AV464" t="str">
        <v xml:space="preserve">0 | </v>
      </c>
      <c r="AW464" t="str">
        <v xml:space="preserve">0 | </v>
      </c>
      <c r="AX464" t="str">
        <v xml:space="preserve">0 | </v>
      </c>
      <c r="AY464" t="str">
        <v xml:space="preserve">0 | </v>
      </c>
      <c r="AZ464" t="str">
        <v xml:space="preserve">0 | </v>
      </c>
      <c r="BA464" t="str">
        <v xml:space="preserve">0 | </v>
      </c>
      <c r="BB464" t="str">
        <v xml:space="preserve">0 | </v>
      </c>
      <c r="BC464" t="str">
        <v xml:space="preserve">0 | </v>
      </c>
      <c r="BD464" t="str">
        <v xml:space="preserve">0 | </v>
      </c>
      <c r="BE464" t="str">
        <v xml:space="preserve">0 | </v>
      </c>
      <c r="BF464" t="str">
        <v xml:space="preserve">0 | </v>
      </c>
      <c r="BG464" t="str">
        <v xml:space="preserve">0 | </v>
      </c>
      <c r="BH464" t="str">
        <v xml:space="preserve">0 | </v>
      </c>
      <c r="BI464" t="str">
        <v xml:space="preserve">0 | </v>
      </c>
      <c r="BJ464" t="str">
        <v xml:space="preserve">0 | </v>
      </c>
      <c r="BK464" t="str">
        <v xml:space="preserve">0 | </v>
      </c>
      <c r="BL464" t="str">
        <v xml:space="preserve">0 | </v>
      </c>
      <c r="BM464" t="str">
        <v xml:space="preserve">0 | </v>
      </c>
      <c r="BN464" t="str">
        <v xml:space="preserve">0 | </v>
      </c>
      <c r="BO464" t="str">
        <v xml:space="preserve">0 | </v>
      </c>
      <c r="BP464" t="str">
        <v xml:space="preserve">0 | </v>
      </c>
      <c r="BQ464" t="str">
        <v xml:space="preserve">0 | </v>
      </c>
      <c r="BR464" t="str">
        <v xml:space="preserve">0 | </v>
      </c>
      <c r="BS464" t="str">
        <v xml:space="preserve">0 | </v>
      </c>
      <c r="BT464" t="str">
        <v xml:space="preserve">0 | </v>
      </c>
      <c r="BU464" t="str">
        <v xml:space="preserve">0 | </v>
      </c>
      <c r="BV464" t="str">
        <v xml:space="preserve">0 | </v>
      </c>
      <c r="BW464" t="str">
        <v xml:space="preserve">0 | </v>
      </c>
      <c r="BX464" t="str">
        <v xml:space="preserve">0 | </v>
      </c>
      <c r="BY464" t="str">
        <v xml:space="preserve">0 | </v>
      </c>
      <c r="BZ464" t="str">
        <v xml:space="preserve">0 | </v>
      </c>
      <c r="CA464" t="str">
        <v xml:space="preserve">0 | </v>
      </c>
      <c r="CB464" t="str">
        <v xml:space="preserve">0 | </v>
      </c>
      <c r="CC464" t="str">
        <v xml:space="preserve">0 | </v>
      </c>
      <c r="CD464" t="str">
        <v xml:space="preserve">0 | </v>
      </c>
      <c r="CE464" t="str">
        <v xml:space="preserve">0 | </v>
      </c>
      <c r="CF464" t="str">
        <v xml:space="preserve">0 | </v>
      </c>
      <c r="CG464" t="str">
        <v xml:space="preserve">0 | </v>
      </c>
      <c r="CH464" t="str">
        <v xml:space="preserve">0 | </v>
      </c>
      <c r="CI464" t="str">
        <v xml:space="preserve">0 | </v>
      </c>
      <c r="CJ464" t="str">
        <v xml:space="preserve">0 | </v>
      </c>
      <c r="CK464" t="str">
        <v xml:space="preserve">0 | </v>
      </c>
      <c r="CL464" t="str">
        <v xml:space="preserve">0 | </v>
      </c>
      <c r="CM464" t="str">
        <v xml:space="preserve">0 | </v>
      </c>
      <c r="CN464" t="str">
        <v xml:space="preserve">0 | </v>
      </c>
      <c r="CO464" t="str">
        <v xml:space="preserve">0 | </v>
      </c>
      <c r="CP464" t="str">
        <v xml:space="preserve">0 | </v>
      </c>
      <c r="CQ464" t="str">
        <v xml:space="preserve">0 | </v>
      </c>
      <c r="CR464" t="str">
        <v xml:space="preserve">0 | </v>
      </c>
      <c r="CS464" t="str">
        <v xml:space="preserve">0 | </v>
      </c>
      <c r="CT464" t="str">
        <v xml:space="preserve">0 | </v>
      </c>
      <c r="CU464" t="str">
        <v xml:space="preserve">0 | </v>
      </c>
      <c r="CV464" t="str">
        <v xml:space="preserve">0 | </v>
      </c>
      <c r="CW464" t="str">
        <v xml:space="preserve">0 | </v>
      </c>
      <c r="CX464" t="str">
        <v xml:space="preserve">0 | </v>
      </c>
      <c r="DQ464" cm="1">
        <f t="array" ref="DQ464:HM464">TRANSPOSE(_xlfn._xlws.SORT(_xlfn._xlws.FILTER(initialConditions[initial_conditions_level],initialConditions[experiment_ID]=A464)))</f>
        <v>0</v>
      </c>
      <c r="DR464">
        <v>0</v>
      </c>
      <c r="DS464">
        <v>0</v>
      </c>
      <c r="DT464">
        <v>0</v>
      </c>
      <c r="DU464">
        <v>0</v>
      </c>
      <c r="DV464">
        <v>0</v>
      </c>
      <c r="DW464">
        <v>0</v>
      </c>
      <c r="DX464">
        <v>0</v>
      </c>
      <c r="DY464">
        <v>0</v>
      </c>
      <c r="DZ464">
        <v>0</v>
      </c>
      <c r="EA464">
        <v>0</v>
      </c>
      <c r="EB464">
        <v>0</v>
      </c>
      <c r="EC464">
        <v>0</v>
      </c>
      <c r="ED464">
        <v>0</v>
      </c>
      <c r="EE464">
        <v>0</v>
      </c>
      <c r="EF464">
        <v>0</v>
      </c>
      <c r="EG464">
        <v>0</v>
      </c>
      <c r="EH464">
        <v>0</v>
      </c>
      <c r="EI464">
        <v>0</v>
      </c>
      <c r="EJ464">
        <v>0</v>
      </c>
      <c r="EK464">
        <v>0</v>
      </c>
      <c r="EL464">
        <v>0</v>
      </c>
      <c r="EM464">
        <v>0</v>
      </c>
      <c r="EN464">
        <v>0</v>
      </c>
      <c r="EO464">
        <v>0</v>
      </c>
      <c r="EP464">
        <v>0</v>
      </c>
      <c r="EQ464">
        <v>0</v>
      </c>
      <c r="ER464">
        <v>0</v>
      </c>
      <c r="ES464">
        <v>0</v>
      </c>
      <c r="ET464">
        <v>0</v>
      </c>
      <c r="EU464">
        <v>0</v>
      </c>
      <c r="EV464">
        <v>0</v>
      </c>
      <c r="EW464">
        <v>0</v>
      </c>
      <c r="EX464">
        <v>0</v>
      </c>
      <c r="EY464">
        <v>0</v>
      </c>
      <c r="EZ464">
        <v>0</v>
      </c>
      <c r="FA464">
        <v>0</v>
      </c>
      <c r="FB464">
        <v>0</v>
      </c>
      <c r="FC464">
        <v>0</v>
      </c>
      <c r="FD464">
        <v>0</v>
      </c>
      <c r="FE464">
        <v>0</v>
      </c>
      <c r="FF464">
        <v>0</v>
      </c>
      <c r="FG464">
        <v>0</v>
      </c>
      <c r="FH464">
        <v>0</v>
      </c>
      <c r="FI464">
        <v>0</v>
      </c>
      <c r="FJ464">
        <v>0</v>
      </c>
      <c r="FK464">
        <v>0</v>
      </c>
      <c r="FL464">
        <v>0</v>
      </c>
      <c r="FM464">
        <v>0</v>
      </c>
      <c r="FN464">
        <v>0</v>
      </c>
      <c r="FO464">
        <v>0</v>
      </c>
      <c r="FP464">
        <v>0</v>
      </c>
      <c r="FQ464">
        <v>0</v>
      </c>
      <c r="FR464">
        <v>0</v>
      </c>
      <c r="FS464">
        <v>0</v>
      </c>
      <c r="FT464">
        <v>0</v>
      </c>
      <c r="FU464">
        <v>0</v>
      </c>
      <c r="FV464">
        <v>0</v>
      </c>
      <c r="FW464">
        <v>0</v>
      </c>
      <c r="FX464">
        <v>0</v>
      </c>
      <c r="FY464">
        <v>0</v>
      </c>
      <c r="FZ464">
        <v>0</v>
      </c>
      <c r="GA464">
        <v>0</v>
      </c>
      <c r="GB464">
        <v>0</v>
      </c>
      <c r="GC464">
        <v>0</v>
      </c>
      <c r="GD464">
        <v>0</v>
      </c>
      <c r="GE464">
        <v>0</v>
      </c>
      <c r="GF464">
        <v>0</v>
      </c>
      <c r="GG464">
        <v>0</v>
      </c>
      <c r="GH464">
        <v>0</v>
      </c>
      <c r="GI464">
        <v>0</v>
      </c>
      <c r="GJ464">
        <v>0</v>
      </c>
      <c r="GK464">
        <v>0</v>
      </c>
      <c r="GL464">
        <v>0</v>
      </c>
      <c r="GM464">
        <v>0</v>
      </c>
      <c r="GN464">
        <v>0</v>
      </c>
      <c r="GO464">
        <v>0</v>
      </c>
      <c r="GP464">
        <v>0</v>
      </c>
      <c r="GQ464">
        <v>0</v>
      </c>
      <c r="GR464">
        <v>0</v>
      </c>
      <c r="GS464">
        <v>0</v>
      </c>
      <c r="GT464">
        <v>0</v>
      </c>
      <c r="GU464">
        <v>0</v>
      </c>
      <c r="GV464">
        <v>0</v>
      </c>
      <c r="GW464">
        <v>0</v>
      </c>
      <c r="GX464">
        <v>0</v>
      </c>
      <c r="GY464">
        <v>0</v>
      </c>
      <c r="GZ464">
        <v>0</v>
      </c>
      <c r="HA464">
        <v>0</v>
      </c>
      <c r="HB464">
        <v>0</v>
      </c>
      <c r="HC464">
        <v>0</v>
      </c>
      <c r="HD464">
        <v>0</v>
      </c>
      <c r="HE464">
        <v>0</v>
      </c>
      <c r="HF464">
        <v>0</v>
      </c>
      <c r="HG464">
        <v>0</v>
      </c>
      <c r="HH464">
        <v>0</v>
      </c>
      <c r="HI464">
        <v>0</v>
      </c>
      <c r="HJ464">
        <v>0</v>
      </c>
      <c r="HK464">
        <v>0</v>
      </c>
      <c r="HL464">
        <v>0</v>
      </c>
      <c r="HM464" t="str">
        <v/>
      </c>
    </row>
    <row r="465" spans="2:221" x14ac:dyDescent="0.35">
      <c r="B465" t="str" cm="1">
        <f t="array" ref="B465:CX465">TRANSPOSE(_xlfn._xlws.SORT(_xlfn._xlws.FILTER(initialConditions[initial_conditions_level]&amp;" | "&amp;initialConditions[initial_conditions_name],initialConditions[experiment_ID]=A465)))</f>
        <v xml:space="preserve"> | </v>
      </c>
      <c r="C465" t="str">
        <v xml:space="preserve">0 | </v>
      </c>
      <c r="D465" t="str">
        <v xml:space="preserve">0 | </v>
      </c>
      <c r="E465" t="str">
        <v xml:space="preserve">0 | </v>
      </c>
      <c r="F465" t="str">
        <v xml:space="preserve">0 | </v>
      </c>
      <c r="G465" t="str">
        <v xml:space="preserve">0 | </v>
      </c>
      <c r="H465" t="str">
        <v xml:space="preserve">0 | </v>
      </c>
      <c r="I465" t="str">
        <v xml:space="preserve">0 | </v>
      </c>
      <c r="J465" t="str">
        <v xml:space="preserve">0 | </v>
      </c>
      <c r="K465" t="str">
        <v xml:space="preserve">0 | </v>
      </c>
      <c r="L465" t="str">
        <v xml:space="preserve">0 | </v>
      </c>
      <c r="M465" t="str">
        <v xml:space="preserve">0 | </v>
      </c>
      <c r="N465" t="str">
        <v xml:space="preserve">0 | </v>
      </c>
      <c r="O465" t="str">
        <v xml:space="preserve">0 | </v>
      </c>
      <c r="P465" t="str">
        <v xml:space="preserve">0 | </v>
      </c>
      <c r="Q465" t="str">
        <v xml:space="preserve">0 | </v>
      </c>
      <c r="R465" t="str">
        <v xml:space="preserve">0 | </v>
      </c>
      <c r="S465" t="str">
        <v xml:space="preserve">0 | </v>
      </c>
      <c r="T465" t="str">
        <v xml:space="preserve">0 | </v>
      </c>
      <c r="U465" t="str">
        <v xml:space="preserve">0 | </v>
      </c>
      <c r="V465" t="str">
        <v xml:space="preserve">0 | </v>
      </c>
      <c r="W465" t="str">
        <v xml:space="preserve">0 | </v>
      </c>
      <c r="X465" t="str">
        <v xml:space="preserve">0 | </v>
      </c>
      <c r="Y465" t="str">
        <v xml:space="preserve">0 | </v>
      </c>
      <c r="Z465" t="str">
        <v xml:space="preserve">0 | </v>
      </c>
      <c r="AA465" t="str">
        <v xml:space="preserve">0 | </v>
      </c>
      <c r="AB465" t="str">
        <v xml:space="preserve">0 | </v>
      </c>
      <c r="AC465" t="str">
        <v xml:space="preserve">0 | </v>
      </c>
      <c r="AD465" t="str">
        <v xml:space="preserve">0 | </v>
      </c>
      <c r="AE465" t="str">
        <v xml:space="preserve">0 | </v>
      </c>
      <c r="AF465" t="str">
        <v xml:space="preserve">0 | </v>
      </c>
      <c r="AG465" t="str">
        <v xml:space="preserve">0 | </v>
      </c>
      <c r="AH465" t="str">
        <v xml:space="preserve">0 | </v>
      </c>
      <c r="AI465" t="str">
        <v xml:space="preserve">0 | </v>
      </c>
      <c r="AJ465" t="str">
        <v xml:space="preserve">0 | </v>
      </c>
      <c r="AK465" t="str">
        <v xml:space="preserve">0 | </v>
      </c>
      <c r="AL465" t="str">
        <v xml:space="preserve">0 | </v>
      </c>
      <c r="AM465" t="str">
        <v xml:space="preserve">0 | </v>
      </c>
      <c r="AN465" t="str">
        <v xml:space="preserve">0 | </v>
      </c>
      <c r="AO465" t="str">
        <v xml:space="preserve">0 | </v>
      </c>
      <c r="AP465" t="str">
        <v xml:space="preserve">0 | </v>
      </c>
      <c r="AQ465" t="str">
        <v xml:space="preserve">0 | </v>
      </c>
      <c r="AR465" t="str">
        <v xml:space="preserve">0 | </v>
      </c>
      <c r="AS465" t="str">
        <v xml:space="preserve">0 | </v>
      </c>
      <c r="AT465" t="str">
        <v xml:space="preserve">0 | </v>
      </c>
      <c r="AU465" t="str">
        <v xml:space="preserve">0 | </v>
      </c>
      <c r="AV465" t="str">
        <v xml:space="preserve">0 | </v>
      </c>
      <c r="AW465" t="str">
        <v xml:space="preserve">0 | </v>
      </c>
      <c r="AX465" t="str">
        <v xml:space="preserve">0 | </v>
      </c>
      <c r="AY465" t="str">
        <v xml:space="preserve">0 | </v>
      </c>
      <c r="AZ465" t="str">
        <v xml:space="preserve">0 | </v>
      </c>
      <c r="BA465" t="str">
        <v xml:space="preserve">0 | </v>
      </c>
      <c r="BB465" t="str">
        <v xml:space="preserve">0 | </v>
      </c>
      <c r="BC465" t="str">
        <v xml:space="preserve">0 | </v>
      </c>
      <c r="BD465" t="str">
        <v xml:space="preserve">0 | </v>
      </c>
      <c r="BE465" t="str">
        <v xml:space="preserve">0 | </v>
      </c>
      <c r="BF465" t="str">
        <v xml:space="preserve">0 | </v>
      </c>
      <c r="BG465" t="str">
        <v xml:space="preserve">0 | </v>
      </c>
      <c r="BH465" t="str">
        <v xml:space="preserve">0 | </v>
      </c>
      <c r="BI465" t="str">
        <v xml:space="preserve">0 | </v>
      </c>
      <c r="BJ465" t="str">
        <v xml:space="preserve">0 | </v>
      </c>
      <c r="BK465" t="str">
        <v xml:space="preserve">0 | </v>
      </c>
      <c r="BL465" t="str">
        <v xml:space="preserve">0 | </v>
      </c>
      <c r="BM465" t="str">
        <v xml:space="preserve">0 | </v>
      </c>
      <c r="BN465" t="str">
        <v xml:space="preserve">0 | </v>
      </c>
      <c r="BO465" t="str">
        <v xml:space="preserve">0 | </v>
      </c>
      <c r="BP465" t="str">
        <v xml:space="preserve">0 | </v>
      </c>
      <c r="BQ465" t="str">
        <v xml:space="preserve">0 | </v>
      </c>
      <c r="BR465" t="str">
        <v xml:space="preserve">0 | </v>
      </c>
      <c r="BS465" t="str">
        <v xml:space="preserve">0 | </v>
      </c>
      <c r="BT465" t="str">
        <v xml:space="preserve">0 | </v>
      </c>
      <c r="BU465" t="str">
        <v xml:space="preserve">0 | </v>
      </c>
      <c r="BV465" t="str">
        <v xml:space="preserve">0 | </v>
      </c>
      <c r="BW465" t="str">
        <v xml:space="preserve">0 | </v>
      </c>
      <c r="BX465" t="str">
        <v xml:space="preserve">0 | </v>
      </c>
      <c r="BY465" t="str">
        <v xml:space="preserve">0 | </v>
      </c>
      <c r="BZ465" t="str">
        <v xml:space="preserve">0 | </v>
      </c>
      <c r="CA465" t="str">
        <v xml:space="preserve">0 | </v>
      </c>
      <c r="CB465" t="str">
        <v xml:space="preserve">0 | </v>
      </c>
      <c r="CC465" t="str">
        <v xml:space="preserve">0 | </v>
      </c>
      <c r="CD465" t="str">
        <v xml:space="preserve">0 | </v>
      </c>
      <c r="CE465" t="str">
        <v xml:space="preserve">0 | </v>
      </c>
      <c r="CF465" t="str">
        <v xml:space="preserve">0 | </v>
      </c>
      <c r="CG465" t="str">
        <v xml:space="preserve">0 | </v>
      </c>
      <c r="CH465" t="str">
        <v xml:space="preserve">0 | </v>
      </c>
      <c r="CI465" t="str">
        <v xml:space="preserve">0 | </v>
      </c>
      <c r="CJ465" t="str">
        <v xml:space="preserve">0 | </v>
      </c>
      <c r="CK465" t="str">
        <v xml:space="preserve">0 | </v>
      </c>
      <c r="CL465" t="str">
        <v xml:space="preserve">0 | </v>
      </c>
      <c r="CM465" t="str">
        <v xml:space="preserve">0 | </v>
      </c>
      <c r="CN465" t="str">
        <v xml:space="preserve">0 | </v>
      </c>
      <c r="CO465" t="str">
        <v xml:space="preserve">0 | </v>
      </c>
      <c r="CP465" t="str">
        <v xml:space="preserve">0 | </v>
      </c>
      <c r="CQ465" t="str">
        <v xml:space="preserve">0 | </v>
      </c>
      <c r="CR465" t="str">
        <v xml:space="preserve">0 | </v>
      </c>
      <c r="CS465" t="str">
        <v xml:space="preserve">0 | </v>
      </c>
      <c r="CT465" t="str">
        <v xml:space="preserve">0 | </v>
      </c>
      <c r="CU465" t="str">
        <v xml:space="preserve">0 | </v>
      </c>
      <c r="CV465" t="str">
        <v xml:space="preserve">0 | </v>
      </c>
      <c r="CW465" t="str">
        <v xml:space="preserve">0 | </v>
      </c>
      <c r="CX465" t="str">
        <v xml:space="preserve">0 | </v>
      </c>
      <c r="DQ465" cm="1">
        <f t="array" ref="DQ465:HM465">TRANSPOSE(_xlfn._xlws.SORT(_xlfn._xlws.FILTER(initialConditions[initial_conditions_level],initialConditions[experiment_ID]=A465)))</f>
        <v>0</v>
      </c>
      <c r="DR465">
        <v>0</v>
      </c>
      <c r="DS465">
        <v>0</v>
      </c>
      <c r="DT465">
        <v>0</v>
      </c>
      <c r="DU465">
        <v>0</v>
      </c>
      <c r="DV465">
        <v>0</v>
      </c>
      <c r="DW465">
        <v>0</v>
      </c>
      <c r="DX465">
        <v>0</v>
      </c>
      <c r="DY465">
        <v>0</v>
      </c>
      <c r="DZ465">
        <v>0</v>
      </c>
      <c r="EA465">
        <v>0</v>
      </c>
      <c r="EB465">
        <v>0</v>
      </c>
      <c r="EC465">
        <v>0</v>
      </c>
      <c r="ED465">
        <v>0</v>
      </c>
      <c r="EE465">
        <v>0</v>
      </c>
      <c r="EF465">
        <v>0</v>
      </c>
      <c r="EG465">
        <v>0</v>
      </c>
      <c r="EH465">
        <v>0</v>
      </c>
      <c r="EI465">
        <v>0</v>
      </c>
      <c r="EJ465">
        <v>0</v>
      </c>
      <c r="EK465">
        <v>0</v>
      </c>
      <c r="EL465">
        <v>0</v>
      </c>
      <c r="EM465">
        <v>0</v>
      </c>
      <c r="EN465">
        <v>0</v>
      </c>
      <c r="EO465">
        <v>0</v>
      </c>
      <c r="EP465">
        <v>0</v>
      </c>
      <c r="EQ465">
        <v>0</v>
      </c>
      <c r="ER465">
        <v>0</v>
      </c>
      <c r="ES465">
        <v>0</v>
      </c>
      <c r="ET465">
        <v>0</v>
      </c>
      <c r="EU465">
        <v>0</v>
      </c>
      <c r="EV465">
        <v>0</v>
      </c>
      <c r="EW465">
        <v>0</v>
      </c>
      <c r="EX465">
        <v>0</v>
      </c>
      <c r="EY465">
        <v>0</v>
      </c>
      <c r="EZ465">
        <v>0</v>
      </c>
      <c r="FA465">
        <v>0</v>
      </c>
      <c r="FB465">
        <v>0</v>
      </c>
      <c r="FC465">
        <v>0</v>
      </c>
      <c r="FD465">
        <v>0</v>
      </c>
      <c r="FE465">
        <v>0</v>
      </c>
      <c r="FF465">
        <v>0</v>
      </c>
      <c r="FG465">
        <v>0</v>
      </c>
      <c r="FH465">
        <v>0</v>
      </c>
      <c r="FI465">
        <v>0</v>
      </c>
      <c r="FJ465">
        <v>0</v>
      </c>
      <c r="FK465">
        <v>0</v>
      </c>
      <c r="FL465">
        <v>0</v>
      </c>
      <c r="FM465">
        <v>0</v>
      </c>
      <c r="FN465">
        <v>0</v>
      </c>
      <c r="FO465">
        <v>0</v>
      </c>
      <c r="FP465">
        <v>0</v>
      </c>
      <c r="FQ465">
        <v>0</v>
      </c>
      <c r="FR465">
        <v>0</v>
      </c>
      <c r="FS465">
        <v>0</v>
      </c>
      <c r="FT465">
        <v>0</v>
      </c>
      <c r="FU465">
        <v>0</v>
      </c>
      <c r="FV465">
        <v>0</v>
      </c>
      <c r="FW465">
        <v>0</v>
      </c>
      <c r="FX465">
        <v>0</v>
      </c>
      <c r="FY465">
        <v>0</v>
      </c>
      <c r="FZ465">
        <v>0</v>
      </c>
      <c r="GA465">
        <v>0</v>
      </c>
      <c r="GB465">
        <v>0</v>
      </c>
      <c r="GC465">
        <v>0</v>
      </c>
      <c r="GD465">
        <v>0</v>
      </c>
      <c r="GE465">
        <v>0</v>
      </c>
      <c r="GF465">
        <v>0</v>
      </c>
      <c r="GG465">
        <v>0</v>
      </c>
      <c r="GH465">
        <v>0</v>
      </c>
      <c r="GI465">
        <v>0</v>
      </c>
      <c r="GJ465">
        <v>0</v>
      </c>
      <c r="GK465">
        <v>0</v>
      </c>
      <c r="GL465">
        <v>0</v>
      </c>
      <c r="GM465">
        <v>0</v>
      </c>
      <c r="GN465">
        <v>0</v>
      </c>
      <c r="GO465">
        <v>0</v>
      </c>
      <c r="GP465">
        <v>0</v>
      </c>
      <c r="GQ465">
        <v>0</v>
      </c>
      <c r="GR465">
        <v>0</v>
      </c>
      <c r="GS465">
        <v>0</v>
      </c>
      <c r="GT465">
        <v>0</v>
      </c>
      <c r="GU465">
        <v>0</v>
      </c>
      <c r="GV465">
        <v>0</v>
      </c>
      <c r="GW465">
        <v>0</v>
      </c>
      <c r="GX465">
        <v>0</v>
      </c>
      <c r="GY465">
        <v>0</v>
      </c>
      <c r="GZ465">
        <v>0</v>
      </c>
      <c r="HA465">
        <v>0</v>
      </c>
      <c r="HB465">
        <v>0</v>
      </c>
      <c r="HC465">
        <v>0</v>
      </c>
      <c r="HD465">
        <v>0</v>
      </c>
      <c r="HE465">
        <v>0</v>
      </c>
      <c r="HF465">
        <v>0</v>
      </c>
      <c r="HG465">
        <v>0</v>
      </c>
      <c r="HH465">
        <v>0</v>
      </c>
      <c r="HI465">
        <v>0</v>
      </c>
      <c r="HJ465">
        <v>0</v>
      </c>
      <c r="HK465">
        <v>0</v>
      </c>
      <c r="HL465">
        <v>0</v>
      </c>
      <c r="HM465" t="str">
        <v/>
      </c>
    </row>
    <row r="466" spans="2:221" x14ac:dyDescent="0.35">
      <c r="B466" t="str" cm="1">
        <f t="array" ref="B466:CX466">TRANSPOSE(_xlfn._xlws.SORT(_xlfn._xlws.FILTER(initialConditions[initial_conditions_level]&amp;" | "&amp;initialConditions[initial_conditions_name],initialConditions[experiment_ID]=A466)))</f>
        <v xml:space="preserve"> | </v>
      </c>
      <c r="C466" t="str">
        <v xml:space="preserve">0 | </v>
      </c>
      <c r="D466" t="str">
        <v xml:space="preserve">0 | </v>
      </c>
      <c r="E466" t="str">
        <v xml:space="preserve">0 | </v>
      </c>
      <c r="F466" t="str">
        <v xml:space="preserve">0 | </v>
      </c>
      <c r="G466" t="str">
        <v xml:space="preserve">0 | </v>
      </c>
      <c r="H466" t="str">
        <v xml:space="preserve">0 | </v>
      </c>
      <c r="I466" t="str">
        <v xml:space="preserve">0 | </v>
      </c>
      <c r="J466" t="str">
        <v xml:space="preserve">0 | </v>
      </c>
      <c r="K466" t="str">
        <v xml:space="preserve">0 | </v>
      </c>
      <c r="L466" t="str">
        <v xml:space="preserve">0 | </v>
      </c>
      <c r="M466" t="str">
        <v xml:space="preserve">0 | </v>
      </c>
      <c r="N466" t="str">
        <v xml:space="preserve">0 | </v>
      </c>
      <c r="O466" t="str">
        <v xml:space="preserve">0 | </v>
      </c>
      <c r="P466" t="str">
        <v xml:space="preserve">0 | </v>
      </c>
      <c r="Q466" t="str">
        <v xml:space="preserve">0 | </v>
      </c>
      <c r="R466" t="str">
        <v xml:space="preserve">0 | </v>
      </c>
      <c r="S466" t="str">
        <v xml:space="preserve">0 | </v>
      </c>
      <c r="T466" t="str">
        <v xml:space="preserve">0 | </v>
      </c>
      <c r="U466" t="str">
        <v xml:space="preserve">0 | </v>
      </c>
      <c r="V466" t="str">
        <v xml:space="preserve">0 | </v>
      </c>
      <c r="W466" t="str">
        <v xml:space="preserve">0 | </v>
      </c>
      <c r="X466" t="str">
        <v xml:space="preserve">0 | </v>
      </c>
      <c r="Y466" t="str">
        <v xml:space="preserve">0 | </v>
      </c>
      <c r="Z466" t="str">
        <v xml:space="preserve">0 | </v>
      </c>
      <c r="AA466" t="str">
        <v xml:space="preserve">0 | </v>
      </c>
      <c r="AB466" t="str">
        <v xml:space="preserve">0 | </v>
      </c>
      <c r="AC466" t="str">
        <v xml:space="preserve">0 | </v>
      </c>
      <c r="AD466" t="str">
        <v xml:space="preserve">0 | </v>
      </c>
      <c r="AE466" t="str">
        <v xml:space="preserve">0 | </v>
      </c>
      <c r="AF466" t="str">
        <v xml:space="preserve">0 | </v>
      </c>
      <c r="AG466" t="str">
        <v xml:space="preserve">0 | </v>
      </c>
      <c r="AH466" t="str">
        <v xml:space="preserve">0 | </v>
      </c>
      <c r="AI466" t="str">
        <v xml:space="preserve">0 | </v>
      </c>
      <c r="AJ466" t="str">
        <v xml:space="preserve">0 | </v>
      </c>
      <c r="AK466" t="str">
        <v xml:space="preserve">0 | </v>
      </c>
      <c r="AL466" t="str">
        <v xml:space="preserve">0 | </v>
      </c>
      <c r="AM466" t="str">
        <v xml:space="preserve">0 | </v>
      </c>
      <c r="AN466" t="str">
        <v xml:space="preserve">0 | </v>
      </c>
      <c r="AO466" t="str">
        <v xml:space="preserve">0 | </v>
      </c>
      <c r="AP466" t="str">
        <v xml:space="preserve">0 | </v>
      </c>
      <c r="AQ466" t="str">
        <v xml:space="preserve">0 | </v>
      </c>
      <c r="AR466" t="str">
        <v xml:space="preserve">0 | </v>
      </c>
      <c r="AS466" t="str">
        <v xml:space="preserve">0 | </v>
      </c>
      <c r="AT466" t="str">
        <v xml:space="preserve">0 | </v>
      </c>
      <c r="AU466" t="str">
        <v xml:space="preserve">0 | </v>
      </c>
      <c r="AV466" t="str">
        <v xml:space="preserve">0 | </v>
      </c>
      <c r="AW466" t="str">
        <v xml:space="preserve">0 | </v>
      </c>
      <c r="AX466" t="str">
        <v xml:space="preserve">0 | </v>
      </c>
      <c r="AY466" t="str">
        <v xml:space="preserve">0 | </v>
      </c>
      <c r="AZ466" t="str">
        <v xml:space="preserve">0 | </v>
      </c>
      <c r="BA466" t="str">
        <v xml:space="preserve">0 | </v>
      </c>
      <c r="BB466" t="str">
        <v xml:space="preserve">0 | </v>
      </c>
      <c r="BC466" t="str">
        <v xml:space="preserve">0 | </v>
      </c>
      <c r="BD466" t="str">
        <v xml:space="preserve">0 | </v>
      </c>
      <c r="BE466" t="str">
        <v xml:space="preserve">0 | </v>
      </c>
      <c r="BF466" t="str">
        <v xml:space="preserve">0 | </v>
      </c>
      <c r="BG466" t="str">
        <v xml:space="preserve">0 | </v>
      </c>
      <c r="BH466" t="str">
        <v xml:space="preserve">0 | </v>
      </c>
      <c r="BI466" t="str">
        <v xml:space="preserve">0 | </v>
      </c>
      <c r="BJ466" t="str">
        <v xml:space="preserve">0 | </v>
      </c>
      <c r="BK466" t="str">
        <v xml:space="preserve">0 | </v>
      </c>
      <c r="BL466" t="str">
        <v xml:space="preserve">0 | </v>
      </c>
      <c r="BM466" t="str">
        <v xml:space="preserve">0 | </v>
      </c>
      <c r="BN466" t="str">
        <v xml:space="preserve">0 | </v>
      </c>
      <c r="BO466" t="str">
        <v xml:space="preserve">0 | </v>
      </c>
      <c r="BP466" t="str">
        <v xml:space="preserve">0 | </v>
      </c>
      <c r="BQ466" t="str">
        <v xml:space="preserve">0 | </v>
      </c>
      <c r="BR466" t="str">
        <v xml:space="preserve">0 | </v>
      </c>
      <c r="BS466" t="str">
        <v xml:space="preserve">0 | </v>
      </c>
      <c r="BT466" t="str">
        <v xml:space="preserve">0 | </v>
      </c>
      <c r="BU466" t="str">
        <v xml:space="preserve">0 | </v>
      </c>
      <c r="BV466" t="str">
        <v xml:space="preserve">0 | </v>
      </c>
      <c r="BW466" t="str">
        <v xml:space="preserve">0 | </v>
      </c>
      <c r="BX466" t="str">
        <v xml:space="preserve">0 | </v>
      </c>
      <c r="BY466" t="str">
        <v xml:space="preserve">0 | </v>
      </c>
      <c r="BZ466" t="str">
        <v xml:space="preserve">0 | </v>
      </c>
      <c r="CA466" t="str">
        <v xml:space="preserve">0 | </v>
      </c>
      <c r="CB466" t="str">
        <v xml:space="preserve">0 | </v>
      </c>
      <c r="CC466" t="str">
        <v xml:space="preserve">0 | </v>
      </c>
      <c r="CD466" t="str">
        <v xml:space="preserve">0 | </v>
      </c>
      <c r="CE466" t="str">
        <v xml:space="preserve">0 | </v>
      </c>
      <c r="CF466" t="str">
        <v xml:space="preserve">0 | </v>
      </c>
      <c r="CG466" t="str">
        <v xml:space="preserve">0 | </v>
      </c>
      <c r="CH466" t="str">
        <v xml:space="preserve">0 | </v>
      </c>
      <c r="CI466" t="str">
        <v xml:space="preserve">0 | </v>
      </c>
      <c r="CJ466" t="str">
        <v xml:space="preserve">0 | </v>
      </c>
      <c r="CK466" t="str">
        <v xml:space="preserve">0 | </v>
      </c>
      <c r="CL466" t="str">
        <v xml:space="preserve">0 | </v>
      </c>
      <c r="CM466" t="str">
        <v xml:space="preserve">0 | </v>
      </c>
      <c r="CN466" t="str">
        <v xml:space="preserve">0 | </v>
      </c>
      <c r="CO466" t="str">
        <v xml:space="preserve">0 | </v>
      </c>
      <c r="CP466" t="str">
        <v xml:space="preserve">0 | </v>
      </c>
      <c r="CQ466" t="str">
        <v xml:space="preserve">0 | </v>
      </c>
      <c r="CR466" t="str">
        <v xml:space="preserve">0 | </v>
      </c>
      <c r="CS466" t="str">
        <v xml:space="preserve">0 | </v>
      </c>
      <c r="CT466" t="str">
        <v xml:space="preserve">0 | </v>
      </c>
      <c r="CU466" t="str">
        <v xml:space="preserve">0 | </v>
      </c>
      <c r="CV466" t="str">
        <v xml:space="preserve">0 | </v>
      </c>
      <c r="CW466" t="str">
        <v xml:space="preserve">0 | </v>
      </c>
      <c r="CX466" t="str">
        <v xml:space="preserve">0 | </v>
      </c>
      <c r="DQ466" cm="1">
        <f t="array" ref="DQ466:HM466">TRANSPOSE(_xlfn._xlws.SORT(_xlfn._xlws.FILTER(initialConditions[initial_conditions_level],initialConditions[experiment_ID]=A466)))</f>
        <v>0</v>
      </c>
      <c r="DR466">
        <v>0</v>
      </c>
      <c r="DS466">
        <v>0</v>
      </c>
      <c r="DT466">
        <v>0</v>
      </c>
      <c r="DU466">
        <v>0</v>
      </c>
      <c r="DV466">
        <v>0</v>
      </c>
      <c r="DW466">
        <v>0</v>
      </c>
      <c r="DX466">
        <v>0</v>
      </c>
      <c r="DY466">
        <v>0</v>
      </c>
      <c r="DZ466">
        <v>0</v>
      </c>
      <c r="EA466">
        <v>0</v>
      </c>
      <c r="EB466">
        <v>0</v>
      </c>
      <c r="EC466">
        <v>0</v>
      </c>
      <c r="ED466">
        <v>0</v>
      </c>
      <c r="EE466">
        <v>0</v>
      </c>
      <c r="EF466">
        <v>0</v>
      </c>
      <c r="EG466">
        <v>0</v>
      </c>
      <c r="EH466">
        <v>0</v>
      </c>
      <c r="EI466">
        <v>0</v>
      </c>
      <c r="EJ466">
        <v>0</v>
      </c>
      <c r="EK466">
        <v>0</v>
      </c>
      <c r="EL466">
        <v>0</v>
      </c>
      <c r="EM466">
        <v>0</v>
      </c>
      <c r="EN466">
        <v>0</v>
      </c>
      <c r="EO466">
        <v>0</v>
      </c>
      <c r="EP466">
        <v>0</v>
      </c>
      <c r="EQ466">
        <v>0</v>
      </c>
      <c r="ER466">
        <v>0</v>
      </c>
      <c r="ES466">
        <v>0</v>
      </c>
      <c r="ET466">
        <v>0</v>
      </c>
      <c r="EU466">
        <v>0</v>
      </c>
      <c r="EV466">
        <v>0</v>
      </c>
      <c r="EW466">
        <v>0</v>
      </c>
      <c r="EX466">
        <v>0</v>
      </c>
      <c r="EY466">
        <v>0</v>
      </c>
      <c r="EZ466">
        <v>0</v>
      </c>
      <c r="FA466">
        <v>0</v>
      </c>
      <c r="FB466">
        <v>0</v>
      </c>
      <c r="FC466">
        <v>0</v>
      </c>
      <c r="FD466">
        <v>0</v>
      </c>
      <c r="FE466">
        <v>0</v>
      </c>
      <c r="FF466">
        <v>0</v>
      </c>
      <c r="FG466">
        <v>0</v>
      </c>
      <c r="FH466">
        <v>0</v>
      </c>
      <c r="FI466">
        <v>0</v>
      </c>
      <c r="FJ466">
        <v>0</v>
      </c>
      <c r="FK466">
        <v>0</v>
      </c>
      <c r="FL466">
        <v>0</v>
      </c>
      <c r="FM466">
        <v>0</v>
      </c>
      <c r="FN466">
        <v>0</v>
      </c>
      <c r="FO466">
        <v>0</v>
      </c>
      <c r="FP466">
        <v>0</v>
      </c>
      <c r="FQ466">
        <v>0</v>
      </c>
      <c r="FR466">
        <v>0</v>
      </c>
      <c r="FS466">
        <v>0</v>
      </c>
      <c r="FT466">
        <v>0</v>
      </c>
      <c r="FU466">
        <v>0</v>
      </c>
      <c r="FV466">
        <v>0</v>
      </c>
      <c r="FW466">
        <v>0</v>
      </c>
      <c r="FX466">
        <v>0</v>
      </c>
      <c r="FY466">
        <v>0</v>
      </c>
      <c r="FZ466">
        <v>0</v>
      </c>
      <c r="GA466">
        <v>0</v>
      </c>
      <c r="GB466">
        <v>0</v>
      </c>
      <c r="GC466">
        <v>0</v>
      </c>
      <c r="GD466">
        <v>0</v>
      </c>
      <c r="GE466">
        <v>0</v>
      </c>
      <c r="GF466">
        <v>0</v>
      </c>
      <c r="GG466">
        <v>0</v>
      </c>
      <c r="GH466">
        <v>0</v>
      </c>
      <c r="GI466">
        <v>0</v>
      </c>
      <c r="GJ466">
        <v>0</v>
      </c>
      <c r="GK466">
        <v>0</v>
      </c>
      <c r="GL466">
        <v>0</v>
      </c>
      <c r="GM466">
        <v>0</v>
      </c>
      <c r="GN466">
        <v>0</v>
      </c>
      <c r="GO466">
        <v>0</v>
      </c>
      <c r="GP466">
        <v>0</v>
      </c>
      <c r="GQ466">
        <v>0</v>
      </c>
      <c r="GR466">
        <v>0</v>
      </c>
      <c r="GS466">
        <v>0</v>
      </c>
      <c r="GT466">
        <v>0</v>
      </c>
      <c r="GU466">
        <v>0</v>
      </c>
      <c r="GV466">
        <v>0</v>
      </c>
      <c r="GW466">
        <v>0</v>
      </c>
      <c r="GX466">
        <v>0</v>
      </c>
      <c r="GY466">
        <v>0</v>
      </c>
      <c r="GZ466">
        <v>0</v>
      </c>
      <c r="HA466">
        <v>0</v>
      </c>
      <c r="HB466">
        <v>0</v>
      </c>
      <c r="HC466">
        <v>0</v>
      </c>
      <c r="HD466">
        <v>0</v>
      </c>
      <c r="HE466">
        <v>0</v>
      </c>
      <c r="HF466">
        <v>0</v>
      </c>
      <c r="HG466">
        <v>0</v>
      </c>
      <c r="HH466">
        <v>0</v>
      </c>
      <c r="HI466">
        <v>0</v>
      </c>
      <c r="HJ466">
        <v>0</v>
      </c>
      <c r="HK466">
        <v>0</v>
      </c>
      <c r="HL466">
        <v>0</v>
      </c>
      <c r="HM466" t="str">
        <v/>
      </c>
    </row>
    <row r="467" spans="2:221" x14ac:dyDescent="0.35">
      <c r="B467" t="str" cm="1">
        <f t="array" ref="B467:CX467">TRANSPOSE(_xlfn._xlws.SORT(_xlfn._xlws.FILTER(initialConditions[initial_conditions_level]&amp;" | "&amp;initialConditions[initial_conditions_name],initialConditions[experiment_ID]=A467)))</f>
        <v xml:space="preserve"> | </v>
      </c>
      <c r="C467" t="str">
        <v xml:space="preserve">0 | </v>
      </c>
      <c r="D467" t="str">
        <v xml:space="preserve">0 | </v>
      </c>
      <c r="E467" t="str">
        <v xml:space="preserve">0 | </v>
      </c>
      <c r="F467" t="str">
        <v xml:space="preserve">0 | </v>
      </c>
      <c r="G467" t="str">
        <v xml:space="preserve">0 | </v>
      </c>
      <c r="H467" t="str">
        <v xml:space="preserve">0 | </v>
      </c>
      <c r="I467" t="str">
        <v xml:space="preserve">0 | </v>
      </c>
      <c r="J467" t="str">
        <v xml:space="preserve">0 | </v>
      </c>
      <c r="K467" t="str">
        <v xml:space="preserve">0 | </v>
      </c>
      <c r="L467" t="str">
        <v xml:space="preserve">0 | </v>
      </c>
      <c r="M467" t="str">
        <v xml:space="preserve">0 | </v>
      </c>
      <c r="N467" t="str">
        <v xml:space="preserve">0 | </v>
      </c>
      <c r="O467" t="str">
        <v xml:space="preserve">0 | </v>
      </c>
      <c r="P467" t="str">
        <v xml:space="preserve">0 | </v>
      </c>
      <c r="Q467" t="str">
        <v xml:space="preserve">0 | </v>
      </c>
      <c r="R467" t="str">
        <v xml:space="preserve">0 | </v>
      </c>
      <c r="S467" t="str">
        <v xml:space="preserve">0 | </v>
      </c>
      <c r="T467" t="str">
        <v xml:space="preserve">0 | </v>
      </c>
      <c r="U467" t="str">
        <v xml:space="preserve">0 | </v>
      </c>
      <c r="V467" t="str">
        <v xml:space="preserve">0 | </v>
      </c>
      <c r="W467" t="str">
        <v xml:space="preserve">0 | </v>
      </c>
      <c r="X467" t="str">
        <v xml:space="preserve">0 | </v>
      </c>
      <c r="Y467" t="str">
        <v xml:space="preserve">0 | </v>
      </c>
      <c r="Z467" t="str">
        <v xml:space="preserve">0 | </v>
      </c>
      <c r="AA467" t="str">
        <v xml:space="preserve">0 | </v>
      </c>
      <c r="AB467" t="str">
        <v xml:space="preserve">0 | </v>
      </c>
      <c r="AC467" t="str">
        <v xml:space="preserve">0 | </v>
      </c>
      <c r="AD467" t="str">
        <v xml:space="preserve">0 | </v>
      </c>
      <c r="AE467" t="str">
        <v xml:space="preserve">0 | </v>
      </c>
      <c r="AF467" t="str">
        <v xml:space="preserve">0 | </v>
      </c>
      <c r="AG467" t="str">
        <v xml:space="preserve">0 | </v>
      </c>
      <c r="AH467" t="str">
        <v xml:space="preserve">0 | </v>
      </c>
      <c r="AI467" t="str">
        <v xml:space="preserve">0 | </v>
      </c>
      <c r="AJ467" t="str">
        <v xml:space="preserve">0 | </v>
      </c>
      <c r="AK467" t="str">
        <v xml:space="preserve">0 | </v>
      </c>
      <c r="AL467" t="str">
        <v xml:space="preserve">0 | </v>
      </c>
      <c r="AM467" t="str">
        <v xml:space="preserve">0 | </v>
      </c>
      <c r="AN467" t="str">
        <v xml:space="preserve">0 | </v>
      </c>
      <c r="AO467" t="str">
        <v xml:space="preserve">0 | </v>
      </c>
      <c r="AP467" t="str">
        <v xml:space="preserve">0 | </v>
      </c>
      <c r="AQ467" t="str">
        <v xml:space="preserve">0 | </v>
      </c>
      <c r="AR467" t="str">
        <v xml:space="preserve">0 | </v>
      </c>
      <c r="AS467" t="str">
        <v xml:space="preserve">0 | </v>
      </c>
      <c r="AT467" t="str">
        <v xml:space="preserve">0 | </v>
      </c>
      <c r="AU467" t="str">
        <v xml:space="preserve">0 | </v>
      </c>
      <c r="AV467" t="str">
        <v xml:space="preserve">0 | </v>
      </c>
      <c r="AW467" t="str">
        <v xml:space="preserve">0 | </v>
      </c>
      <c r="AX467" t="str">
        <v xml:space="preserve">0 | </v>
      </c>
      <c r="AY467" t="str">
        <v xml:space="preserve">0 | </v>
      </c>
      <c r="AZ467" t="str">
        <v xml:space="preserve">0 | </v>
      </c>
      <c r="BA467" t="str">
        <v xml:space="preserve">0 | </v>
      </c>
      <c r="BB467" t="str">
        <v xml:space="preserve">0 | </v>
      </c>
      <c r="BC467" t="str">
        <v xml:space="preserve">0 | </v>
      </c>
      <c r="BD467" t="str">
        <v xml:space="preserve">0 | </v>
      </c>
      <c r="BE467" t="str">
        <v xml:space="preserve">0 | </v>
      </c>
      <c r="BF467" t="str">
        <v xml:space="preserve">0 | </v>
      </c>
      <c r="BG467" t="str">
        <v xml:space="preserve">0 | </v>
      </c>
      <c r="BH467" t="str">
        <v xml:space="preserve">0 | </v>
      </c>
      <c r="BI467" t="str">
        <v xml:space="preserve">0 | </v>
      </c>
      <c r="BJ467" t="str">
        <v xml:space="preserve">0 | </v>
      </c>
      <c r="BK467" t="str">
        <v xml:space="preserve">0 | </v>
      </c>
      <c r="BL467" t="str">
        <v xml:space="preserve">0 | </v>
      </c>
      <c r="BM467" t="str">
        <v xml:space="preserve">0 | </v>
      </c>
      <c r="BN467" t="str">
        <v xml:space="preserve">0 | </v>
      </c>
      <c r="BO467" t="str">
        <v xml:space="preserve">0 | </v>
      </c>
      <c r="BP467" t="str">
        <v xml:space="preserve">0 | </v>
      </c>
      <c r="BQ467" t="str">
        <v xml:space="preserve">0 | </v>
      </c>
      <c r="BR467" t="str">
        <v xml:space="preserve">0 | </v>
      </c>
      <c r="BS467" t="str">
        <v xml:space="preserve">0 | </v>
      </c>
      <c r="BT467" t="str">
        <v xml:space="preserve">0 | </v>
      </c>
      <c r="BU467" t="str">
        <v xml:space="preserve">0 | </v>
      </c>
      <c r="BV467" t="str">
        <v xml:space="preserve">0 | </v>
      </c>
      <c r="BW467" t="str">
        <v xml:space="preserve">0 | </v>
      </c>
      <c r="BX467" t="str">
        <v xml:space="preserve">0 | </v>
      </c>
      <c r="BY467" t="str">
        <v xml:space="preserve">0 | </v>
      </c>
      <c r="BZ467" t="str">
        <v xml:space="preserve">0 | </v>
      </c>
      <c r="CA467" t="str">
        <v xml:space="preserve">0 | </v>
      </c>
      <c r="CB467" t="str">
        <v xml:space="preserve">0 | </v>
      </c>
      <c r="CC467" t="str">
        <v xml:space="preserve">0 | </v>
      </c>
      <c r="CD467" t="str">
        <v xml:space="preserve">0 | </v>
      </c>
      <c r="CE467" t="str">
        <v xml:space="preserve">0 | </v>
      </c>
      <c r="CF467" t="str">
        <v xml:space="preserve">0 | </v>
      </c>
      <c r="CG467" t="str">
        <v xml:space="preserve">0 | </v>
      </c>
      <c r="CH467" t="str">
        <v xml:space="preserve">0 | </v>
      </c>
      <c r="CI467" t="str">
        <v xml:space="preserve">0 | </v>
      </c>
      <c r="CJ467" t="str">
        <v xml:space="preserve">0 | </v>
      </c>
      <c r="CK467" t="str">
        <v xml:space="preserve">0 | </v>
      </c>
      <c r="CL467" t="str">
        <v xml:space="preserve">0 | </v>
      </c>
      <c r="CM467" t="str">
        <v xml:space="preserve">0 | </v>
      </c>
      <c r="CN467" t="str">
        <v xml:space="preserve">0 | </v>
      </c>
      <c r="CO467" t="str">
        <v xml:space="preserve">0 | </v>
      </c>
      <c r="CP467" t="str">
        <v xml:space="preserve">0 | </v>
      </c>
      <c r="CQ467" t="str">
        <v xml:space="preserve">0 | </v>
      </c>
      <c r="CR467" t="str">
        <v xml:space="preserve">0 | </v>
      </c>
      <c r="CS467" t="str">
        <v xml:space="preserve">0 | </v>
      </c>
      <c r="CT467" t="str">
        <v xml:space="preserve">0 | </v>
      </c>
      <c r="CU467" t="str">
        <v xml:space="preserve">0 | </v>
      </c>
      <c r="CV467" t="str">
        <v xml:space="preserve">0 | </v>
      </c>
      <c r="CW467" t="str">
        <v xml:space="preserve">0 | </v>
      </c>
      <c r="CX467" t="str">
        <v xml:space="preserve">0 | </v>
      </c>
      <c r="DQ467" cm="1">
        <f t="array" ref="DQ467:HM467">TRANSPOSE(_xlfn._xlws.SORT(_xlfn._xlws.FILTER(initialConditions[initial_conditions_level],initialConditions[experiment_ID]=A467)))</f>
        <v>0</v>
      </c>
      <c r="DR467">
        <v>0</v>
      </c>
      <c r="DS467">
        <v>0</v>
      </c>
      <c r="DT467">
        <v>0</v>
      </c>
      <c r="DU467">
        <v>0</v>
      </c>
      <c r="DV467">
        <v>0</v>
      </c>
      <c r="DW467">
        <v>0</v>
      </c>
      <c r="DX467">
        <v>0</v>
      </c>
      <c r="DY467">
        <v>0</v>
      </c>
      <c r="DZ467">
        <v>0</v>
      </c>
      <c r="EA467">
        <v>0</v>
      </c>
      <c r="EB467">
        <v>0</v>
      </c>
      <c r="EC467">
        <v>0</v>
      </c>
      <c r="ED467">
        <v>0</v>
      </c>
      <c r="EE467">
        <v>0</v>
      </c>
      <c r="EF467">
        <v>0</v>
      </c>
      <c r="EG467">
        <v>0</v>
      </c>
      <c r="EH467">
        <v>0</v>
      </c>
      <c r="EI467">
        <v>0</v>
      </c>
      <c r="EJ467">
        <v>0</v>
      </c>
      <c r="EK467">
        <v>0</v>
      </c>
      <c r="EL467">
        <v>0</v>
      </c>
      <c r="EM467">
        <v>0</v>
      </c>
      <c r="EN467">
        <v>0</v>
      </c>
      <c r="EO467">
        <v>0</v>
      </c>
      <c r="EP467">
        <v>0</v>
      </c>
      <c r="EQ467">
        <v>0</v>
      </c>
      <c r="ER467">
        <v>0</v>
      </c>
      <c r="ES467">
        <v>0</v>
      </c>
      <c r="ET467">
        <v>0</v>
      </c>
      <c r="EU467">
        <v>0</v>
      </c>
      <c r="EV467">
        <v>0</v>
      </c>
      <c r="EW467">
        <v>0</v>
      </c>
      <c r="EX467">
        <v>0</v>
      </c>
      <c r="EY467">
        <v>0</v>
      </c>
      <c r="EZ467">
        <v>0</v>
      </c>
      <c r="FA467">
        <v>0</v>
      </c>
      <c r="FB467">
        <v>0</v>
      </c>
      <c r="FC467">
        <v>0</v>
      </c>
      <c r="FD467">
        <v>0</v>
      </c>
      <c r="FE467">
        <v>0</v>
      </c>
      <c r="FF467">
        <v>0</v>
      </c>
      <c r="FG467">
        <v>0</v>
      </c>
      <c r="FH467">
        <v>0</v>
      </c>
      <c r="FI467">
        <v>0</v>
      </c>
      <c r="FJ467">
        <v>0</v>
      </c>
      <c r="FK467">
        <v>0</v>
      </c>
      <c r="FL467">
        <v>0</v>
      </c>
      <c r="FM467">
        <v>0</v>
      </c>
      <c r="FN467">
        <v>0</v>
      </c>
      <c r="FO467">
        <v>0</v>
      </c>
      <c r="FP467">
        <v>0</v>
      </c>
      <c r="FQ467">
        <v>0</v>
      </c>
      <c r="FR467">
        <v>0</v>
      </c>
      <c r="FS467">
        <v>0</v>
      </c>
      <c r="FT467">
        <v>0</v>
      </c>
      <c r="FU467">
        <v>0</v>
      </c>
      <c r="FV467">
        <v>0</v>
      </c>
      <c r="FW467">
        <v>0</v>
      </c>
      <c r="FX467">
        <v>0</v>
      </c>
      <c r="FY467">
        <v>0</v>
      </c>
      <c r="FZ467">
        <v>0</v>
      </c>
      <c r="GA467">
        <v>0</v>
      </c>
      <c r="GB467">
        <v>0</v>
      </c>
      <c r="GC467">
        <v>0</v>
      </c>
      <c r="GD467">
        <v>0</v>
      </c>
      <c r="GE467">
        <v>0</v>
      </c>
      <c r="GF467">
        <v>0</v>
      </c>
      <c r="GG467">
        <v>0</v>
      </c>
      <c r="GH467">
        <v>0</v>
      </c>
      <c r="GI467">
        <v>0</v>
      </c>
      <c r="GJ467">
        <v>0</v>
      </c>
      <c r="GK467">
        <v>0</v>
      </c>
      <c r="GL467">
        <v>0</v>
      </c>
      <c r="GM467">
        <v>0</v>
      </c>
      <c r="GN467">
        <v>0</v>
      </c>
      <c r="GO467">
        <v>0</v>
      </c>
      <c r="GP467">
        <v>0</v>
      </c>
      <c r="GQ467">
        <v>0</v>
      </c>
      <c r="GR467">
        <v>0</v>
      </c>
      <c r="GS467">
        <v>0</v>
      </c>
      <c r="GT467">
        <v>0</v>
      </c>
      <c r="GU467">
        <v>0</v>
      </c>
      <c r="GV467">
        <v>0</v>
      </c>
      <c r="GW467">
        <v>0</v>
      </c>
      <c r="GX467">
        <v>0</v>
      </c>
      <c r="GY467">
        <v>0</v>
      </c>
      <c r="GZ467">
        <v>0</v>
      </c>
      <c r="HA467">
        <v>0</v>
      </c>
      <c r="HB467">
        <v>0</v>
      </c>
      <c r="HC467">
        <v>0</v>
      </c>
      <c r="HD467">
        <v>0</v>
      </c>
      <c r="HE467">
        <v>0</v>
      </c>
      <c r="HF467">
        <v>0</v>
      </c>
      <c r="HG467">
        <v>0</v>
      </c>
      <c r="HH467">
        <v>0</v>
      </c>
      <c r="HI467">
        <v>0</v>
      </c>
      <c r="HJ467">
        <v>0</v>
      </c>
      <c r="HK467">
        <v>0</v>
      </c>
      <c r="HL467">
        <v>0</v>
      </c>
      <c r="HM467" t="str">
        <v/>
      </c>
    </row>
    <row r="468" spans="2:221" x14ac:dyDescent="0.35">
      <c r="B468" t="str" cm="1">
        <f t="array" ref="B468:CX468">TRANSPOSE(_xlfn._xlws.SORT(_xlfn._xlws.FILTER(initialConditions[initial_conditions_level]&amp;" | "&amp;initialConditions[initial_conditions_name],initialConditions[experiment_ID]=A468)))</f>
        <v xml:space="preserve"> | </v>
      </c>
      <c r="C468" t="str">
        <v xml:space="preserve">0 | </v>
      </c>
      <c r="D468" t="str">
        <v xml:space="preserve">0 | </v>
      </c>
      <c r="E468" t="str">
        <v xml:space="preserve">0 | </v>
      </c>
      <c r="F468" t="str">
        <v xml:space="preserve">0 | </v>
      </c>
      <c r="G468" t="str">
        <v xml:space="preserve">0 | </v>
      </c>
      <c r="H468" t="str">
        <v xml:space="preserve">0 | </v>
      </c>
      <c r="I468" t="str">
        <v xml:space="preserve">0 | </v>
      </c>
      <c r="J468" t="str">
        <v xml:space="preserve">0 | </v>
      </c>
      <c r="K468" t="str">
        <v xml:space="preserve">0 | </v>
      </c>
      <c r="L468" t="str">
        <v xml:space="preserve">0 | </v>
      </c>
      <c r="M468" t="str">
        <v xml:space="preserve">0 | </v>
      </c>
      <c r="N468" t="str">
        <v xml:space="preserve">0 | </v>
      </c>
      <c r="O468" t="str">
        <v xml:space="preserve">0 | </v>
      </c>
      <c r="P468" t="str">
        <v xml:space="preserve">0 | </v>
      </c>
      <c r="Q468" t="str">
        <v xml:space="preserve">0 | </v>
      </c>
      <c r="R468" t="str">
        <v xml:space="preserve">0 | </v>
      </c>
      <c r="S468" t="str">
        <v xml:space="preserve">0 | </v>
      </c>
      <c r="T468" t="str">
        <v xml:space="preserve">0 | </v>
      </c>
      <c r="U468" t="str">
        <v xml:space="preserve">0 | </v>
      </c>
      <c r="V468" t="str">
        <v xml:space="preserve">0 | </v>
      </c>
      <c r="W468" t="str">
        <v xml:space="preserve">0 | </v>
      </c>
      <c r="X468" t="str">
        <v xml:space="preserve">0 | </v>
      </c>
      <c r="Y468" t="str">
        <v xml:space="preserve">0 | </v>
      </c>
      <c r="Z468" t="str">
        <v xml:space="preserve">0 | </v>
      </c>
      <c r="AA468" t="str">
        <v xml:space="preserve">0 | </v>
      </c>
      <c r="AB468" t="str">
        <v xml:space="preserve">0 | </v>
      </c>
      <c r="AC468" t="str">
        <v xml:space="preserve">0 | </v>
      </c>
      <c r="AD468" t="str">
        <v xml:space="preserve">0 | </v>
      </c>
      <c r="AE468" t="str">
        <v xml:space="preserve">0 | </v>
      </c>
      <c r="AF468" t="str">
        <v xml:space="preserve">0 | </v>
      </c>
      <c r="AG468" t="str">
        <v xml:space="preserve">0 | </v>
      </c>
      <c r="AH468" t="str">
        <v xml:space="preserve">0 | </v>
      </c>
      <c r="AI468" t="str">
        <v xml:space="preserve">0 | </v>
      </c>
      <c r="AJ468" t="str">
        <v xml:space="preserve">0 | </v>
      </c>
      <c r="AK468" t="str">
        <v xml:space="preserve">0 | </v>
      </c>
      <c r="AL468" t="str">
        <v xml:space="preserve">0 | </v>
      </c>
      <c r="AM468" t="str">
        <v xml:space="preserve">0 | </v>
      </c>
      <c r="AN468" t="str">
        <v xml:space="preserve">0 | </v>
      </c>
      <c r="AO468" t="str">
        <v xml:space="preserve">0 | </v>
      </c>
      <c r="AP468" t="str">
        <v xml:space="preserve">0 | </v>
      </c>
      <c r="AQ468" t="str">
        <v xml:space="preserve">0 | </v>
      </c>
      <c r="AR468" t="str">
        <v xml:space="preserve">0 | </v>
      </c>
      <c r="AS468" t="str">
        <v xml:space="preserve">0 | </v>
      </c>
      <c r="AT468" t="str">
        <v xml:space="preserve">0 | </v>
      </c>
      <c r="AU468" t="str">
        <v xml:space="preserve">0 | </v>
      </c>
      <c r="AV468" t="str">
        <v xml:space="preserve">0 | </v>
      </c>
      <c r="AW468" t="str">
        <v xml:space="preserve">0 | </v>
      </c>
      <c r="AX468" t="str">
        <v xml:space="preserve">0 | </v>
      </c>
      <c r="AY468" t="str">
        <v xml:space="preserve">0 | </v>
      </c>
      <c r="AZ468" t="str">
        <v xml:space="preserve">0 | </v>
      </c>
      <c r="BA468" t="str">
        <v xml:space="preserve">0 | </v>
      </c>
      <c r="BB468" t="str">
        <v xml:space="preserve">0 | </v>
      </c>
      <c r="BC468" t="str">
        <v xml:space="preserve">0 | </v>
      </c>
      <c r="BD468" t="str">
        <v xml:space="preserve">0 | </v>
      </c>
      <c r="BE468" t="str">
        <v xml:space="preserve">0 | </v>
      </c>
      <c r="BF468" t="str">
        <v xml:space="preserve">0 | </v>
      </c>
      <c r="BG468" t="str">
        <v xml:space="preserve">0 | </v>
      </c>
      <c r="BH468" t="str">
        <v xml:space="preserve">0 | </v>
      </c>
      <c r="BI468" t="str">
        <v xml:space="preserve">0 | </v>
      </c>
      <c r="BJ468" t="str">
        <v xml:space="preserve">0 | </v>
      </c>
      <c r="BK468" t="str">
        <v xml:space="preserve">0 | </v>
      </c>
      <c r="BL468" t="str">
        <v xml:space="preserve">0 | </v>
      </c>
      <c r="BM468" t="str">
        <v xml:space="preserve">0 | </v>
      </c>
      <c r="BN468" t="str">
        <v xml:space="preserve">0 | </v>
      </c>
      <c r="BO468" t="str">
        <v xml:space="preserve">0 | </v>
      </c>
      <c r="BP468" t="str">
        <v xml:space="preserve">0 | </v>
      </c>
      <c r="BQ468" t="str">
        <v xml:space="preserve">0 | </v>
      </c>
      <c r="BR468" t="str">
        <v xml:space="preserve">0 | </v>
      </c>
      <c r="BS468" t="str">
        <v xml:space="preserve">0 | </v>
      </c>
      <c r="BT468" t="str">
        <v xml:space="preserve">0 | </v>
      </c>
      <c r="BU468" t="str">
        <v xml:space="preserve">0 | </v>
      </c>
      <c r="BV468" t="str">
        <v xml:space="preserve">0 | </v>
      </c>
      <c r="BW468" t="str">
        <v xml:space="preserve">0 | </v>
      </c>
      <c r="BX468" t="str">
        <v xml:space="preserve">0 | </v>
      </c>
      <c r="BY468" t="str">
        <v xml:space="preserve">0 | </v>
      </c>
      <c r="BZ468" t="str">
        <v xml:space="preserve">0 | </v>
      </c>
      <c r="CA468" t="str">
        <v xml:space="preserve">0 | </v>
      </c>
      <c r="CB468" t="str">
        <v xml:space="preserve">0 | </v>
      </c>
      <c r="CC468" t="str">
        <v xml:space="preserve">0 | </v>
      </c>
      <c r="CD468" t="str">
        <v xml:space="preserve">0 | </v>
      </c>
      <c r="CE468" t="str">
        <v xml:space="preserve">0 | </v>
      </c>
      <c r="CF468" t="str">
        <v xml:space="preserve">0 | </v>
      </c>
      <c r="CG468" t="str">
        <v xml:space="preserve">0 | </v>
      </c>
      <c r="CH468" t="str">
        <v xml:space="preserve">0 | </v>
      </c>
      <c r="CI468" t="str">
        <v xml:space="preserve">0 | </v>
      </c>
      <c r="CJ468" t="str">
        <v xml:space="preserve">0 | </v>
      </c>
      <c r="CK468" t="str">
        <v xml:space="preserve">0 | </v>
      </c>
      <c r="CL468" t="str">
        <v xml:space="preserve">0 | </v>
      </c>
      <c r="CM468" t="str">
        <v xml:space="preserve">0 | </v>
      </c>
      <c r="CN468" t="str">
        <v xml:space="preserve">0 | </v>
      </c>
      <c r="CO468" t="str">
        <v xml:space="preserve">0 | </v>
      </c>
      <c r="CP468" t="str">
        <v xml:space="preserve">0 | </v>
      </c>
      <c r="CQ468" t="str">
        <v xml:space="preserve">0 | </v>
      </c>
      <c r="CR468" t="str">
        <v xml:space="preserve">0 | </v>
      </c>
      <c r="CS468" t="str">
        <v xml:space="preserve">0 | </v>
      </c>
      <c r="CT468" t="str">
        <v xml:space="preserve">0 | </v>
      </c>
      <c r="CU468" t="str">
        <v xml:space="preserve">0 | </v>
      </c>
      <c r="CV468" t="str">
        <v xml:space="preserve">0 | </v>
      </c>
      <c r="CW468" t="str">
        <v xml:space="preserve">0 | </v>
      </c>
      <c r="CX468" t="str">
        <v xml:space="preserve">0 | </v>
      </c>
      <c r="DQ468" cm="1">
        <f t="array" ref="DQ468:HM468">TRANSPOSE(_xlfn._xlws.SORT(_xlfn._xlws.FILTER(initialConditions[initial_conditions_level],initialConditions[experiment_ID]=A468)))</f>
        <v>0</v>
      </c>
      <c r="DR468">
        <v>0</v>
      </c>
      <c r="DS468">
        <v>0</v>
      </c>
      <c r="DT468">
        <v>0</v>
      </c>
      <c r="DU468">
        <v>0</v>
      </c>
      <c r="DV468">
        <v>0</v>
      </c>
      <c r="DW468">
        <v>0</v>
      </c>
      <c r="DX468">
        <v>0</v>
      </c>
      <c r="DY468">
        <v>0</v>
      </c>
      <c r="DZ468">
        <v>0</v>
      </c>
      <c r="EA468">
        <v>0</v>
      </c>
      <c r="EB468">
        <v>0</v>
      </c>
      <c r="EC468">
        <v>0</v>
      </c>
      <c r="ED468">
        <v>0</v>
      </c>
      <c r="EE468">
        <v>0</v>
      </c>
      <c r="EF468">
        <v>0</v>
      </c>
      <c r="EG468">
        <v>0</v>
      </c>
      <c r="EH468">
        <v>0</v>
      </c>
      <c r="EI468">
        <v>0</v>
      </c>
      <c r="EJ468">
        <v>0</v>
      </c>
      <c r="EK468">
        <v>0</v>
      </c>
      <c r="EL468">
        <v>0</v>
      </c>
      <c r="EM468">
        <v>0</v>
      </c>
      <c r="EN468">
        <v>0</v>
      </c>
      <c r="EO468">
        <v>0</v>
      </c>
      <c r="EP468">
        <v>0</v>
      </c>
      <c r="EQ468">
        <v>0</v>
      </c>
      <c r="ER468">
        <v>0</v>
      </c>
      <c r="ES468">
        <v>0</v>
      </c>
      <c r="ET468">
        <v>0</v>
      </c>
      <c r="EU468">
        <v>0</v>
      </c>
      <c r="EV468">
        <v>0</v>
      </c>
      <c r="EW468">
        <v>0</v>
      </c>
      <c r="EX468">
        <v>0</v>
      </c>
      <c r="EY468">
        <v>0</v>
      </c>
      <c r="EZ468">
        <v>0</v>
      </c>
      <c r="FA468">
        <v>0</v>
      </c>
      <c r="FB468">
        <v>0</v>
      </c>
      <c r="FC468">
        <v>0</v>
      </c>
      <c r="FD468">
        <v>0</v>
      </c>
      <c r="FE468">
        <v>0</v>
      </c>
      <c r="FF468">
        <v>0</v>
      </c>
      <c r="FG468">
        <v>0</v>
      </c>
      <c r="FH468">
        <v>0</v>
      </c>
      <c r="FI468">
        <v>0</v>
      </c>
      <c r="FJ468">
        <v>0</v>
      </c>
      <c r="FK468">
        <v>0</v>
      </c>
      <c r="FL468">
        <v>0</v>
      </c>
      <c r="FM468">
        <v>0</v>
      </c>
      <c r="FN468">
        <v>0</v>
      </c>
      <c r="FO468">
        <v>0</v>
      </c>
      <c r="FP468">
        <v>0</v>
      </c>
      <c r="FQ468">
        <v>0</v>
      </c>
      <c r="FR468">
        <v>0</v>
      </c>
      <c r="FS468">
        <v>0</v>
      </c>
      <c r="FT468">
        <v>0</v>
      </c>
      <c r="FU468">
        <v>0</v>
      </c>
      <c r="FV468">
        <v>0</v>
      </c>
      <c r="FW468">
        <v>0</v>
      </c>
      <c r="FX468">
        <v>0</v>
      </c>
      <c r="FY468">
        <v>0</v>
      </c>
      <c r="FZ468">
        <v>0</v>
      </c>
      <c r="GA468">
        <v>0</v>
      </c>
      <c r="GB468">
        <v>0</v>
      </c>
      <c r="GC468">
        <v>0</v>
      </c>
      <c r="GD468">
        <v>0</v>
      </c>
      <c r="GE468">
        <v>0</v>
      </c>
      <c r="GF468">
        <v>0</v>
      </c>
      <c r="GG468">
        <v>0</v>
      </c>
      <c r="GH468">
        <v>0</v>
      </c>
      <c r="GI468">
        <v>0</v>
      </c>
      <c r="GJ468">
        <v>0</v>
      </c>
      <c r="GK468">
        <v>0</v>
      </c>
      <c r="GL468">
        <v>0</v>
      </c>
      <c r="GM468">
        <v>0</v>
      </c>
      <c r="GN468">
        <v>0</v>
      </c>
      <c r="GO468">
        <v>0</v>
      </c>
      <c r="GP468">
        <v>0</v>
      </c>
      <c r="GQ468">
        <v>0</v>
      </c>
      <c r="GR468">
        <v>0</v>
      </c>
      <c r="GS468">
        <v>0</v>
      </c>
      <c r="GT468">
        <v>0</v>
      </c>
      <c r="GU468">
        <v>0</v>
      </c>
      <c r="GV468">
        <v>0</v>
      </c>
      <c r="GW468">
        <v>0</v>
      </c>
      <c r="GX468">
        <v>0</v>
      </c>
      <c r="GY468">
        <v>0</v>
      </c>
      <c r="GZ468">
        <v>0</v>
      </c>
      <c r="HA468">
        <v>0</v>
      </c>
      <c r="HB468">
        <v>0</v>
      </c>
      <c r="HC468">
        <v>0</v>
      </c>
      <c r="HD468">
        <v>0</v>
      </c>
      <c r="HE468">
        <v>0</v>
      </c>
      <c r="HF468">
        <v>0</v>
      </c>
      <c r="HG468">
        <v>0</v>
      </c>
      <c r="HH468">
        <v>0</v>
      </c>
      <c r="HI468">
        <v>0</v>
      </c>
      <c r="HJ468">
        <v>0</v>
      </c>
      <c r="HK468">
        <v>0</v>
      </c>
      <c r="HL468">
        <v>0</v>
      </c>
      <c r="HM468" t="str">
        <v/>
      </c>
    </row>
    <row r="469" spans="2:221" x14ac:dyDescent="0.35">
      <c r="B469" t="str" cm="1">
        <f t="array" ref="B469:CX469">TRANSPOSE(_xlfn._xlws.SORT(_xlfn._xlws.FILTER(initialConditions[initial_conditions_level]&amp;" | "&amp;initialConditions[initial_conditions_name],initialConditions[experiment_ID]=A469)))</f>
        <v xml:space="preserve"> | </v>
      </c>
      <c r="C469" t="str">
        <v xml:space="preserve">0 | </v>
      </c>
      <c r="D469" t="str">
        <v xml:space="preserve">0 | </v>
      </c>
      <c r="E469" t="str">
        <v xml:space="preserve">0 | </v>
      </c>
      <c r="F469" t="str">
        <v xml:space="preserve">0 | </v>
      </c>
      <c r="G469" t="str">
        <v xml:space="preserve">0 | </v>
      </c>
      <c r="H469" t="str">
        <v xml:space="preserve">0 | </v>
      </c>
      <c r="I469" t="str">
        <v xml:space="preserve">0 | </v>
      </c>
      <c r="J469" t="str">
        <v xml:space="preserve">0 | </v>
      </c>
      <c r="K469" t="str">
        <v xml:space="preserve">0 | </v>
      </c>
      <c r="L469" t="str">
        <v xml:space="preserve">0 | </v>
      </c>
      <c r="M469" t="str">
        <v xml:space="preserve">0 | </v>
      </c>
      <c r="N469" t="str">
        <v xml:space="preserve">0 | </v>
      </c>
      <c r="O469" t="str">
        <v xml:space="preserve">0 | </v>
      </c>
      <c r="P469" t="str">
        <v xml:space="preserve">0 | </v>
      </c>
      <c r="Q469" t="str">
        <v xml:space="preserve">0 | </v>
      </c>
      <c r="R469" t="str">
        <v xml:space="preserve">0 | </v>
      </c>
      <c r="S469" t="str">
        <v xml:space="preserve">0 | </v>
      </c>
      <c r="T469" t="str">
        <v xml:space="preserve">0 | </v>
      </c>
      <c r="U469" t="str">
        <v xml:space="preserve">0 | </v>
      </c>
      <c r="V469" t="str">
        <v xml:space="preserve">0 | </v>
      </c>
      <c r="W469" t="str">
        <v xml:space="preserve">0 | </v>
      </c>
      <c r="X469" t="str">
        <v xml:space="preserve">0 | </v>
      </c>
      <c r="Y469" t="str">
        <v xml:space="preserve">0 | </v>
      </c>
      <c r="Z469" t="str">
        <v xml:space="preserve">0 | </v>
      </c>
      <c r="AA469" t="str">
        <v xml:space="preserve">0 | </v>
      </c>
      <c r="AB469" t="str">
        <v xml:space="preserve">0 | </v>
      </c>
      <c r="AC469" t="str">
        <v xml:space="preserve">0 | </v>
      </c>
      <c r="AD469" t="str">
        <v xml:space="preserve">0 | </v>
      </c>
      <c r="AE469" t="str">
        <v xml:space="preserve">0 | </v>
      </c>
      <c r="AF469" t="str">
        <v xml:space="preserve">0 | </v>
      </c>
      <c r="AG469" t="str">
        <v xml:space="preserve">0 | </v>
      </c>
      <c r="AH469" t="str">
        <v xml:space="preserve">0 | </v>
      </c>
      <c r="AI469" t="str">
        <v xml:space="preserve">0 | </v>
      </c>
      <c r="AJ469" t="str">
        <v xml:space="preserve">0 | </v>
      </c>
      <c r="AK469" t="str">
        <v xml:space="preserve">0 | </v>
      </c>
      <c r="AL469" t="str">
        <v xml:space="preserve">0 | </v>
      </c>
      <c r="AM469" t="str">
        <v xml:space="preserve">0 | </v>
      </c>
      <c r="AN469" t="str">
        <v xml:space="preserve">0 | </v>
      </c>
      <c r="AO469" t="str">
        <v xml:space="preserve">0 | </v>
      </c>
      <c r="AP469" t="str">
        <v xml:space="preserve">0 | </v>
      </c>
      <c r="AQ469" t="str">
        <v xml:space="preserve">0 | </v>
      </c>
      <c r="AR469" t="str">
        <v xml:space="preserve">0 | </v>
      </c>
      <c r="AS469" t="str">
        <v xml:space="preserve">0 | </v>
      </c>
      <c r="AT469" t="str">
        <v xml:space="preserve">0 | </v>
      </c>
      <c r="AU469" t="str">
        <v xml:space="preserve">0 | </v>
      </c>
      <c r="AV469" t="str">
        <v xml:space="preserve">0 | </v>
      </c>
      <c r="AW469" t="str">
        <v xml:space="preserve">0 | </v>
      </c>
      <c r="AX469" t="str">
        <v xml:space="preserve">0 | </v>
      </c>
      <c r="AY469" t="str">
        <v xml:space="preserve">0 | </v>
      </c>
      <c r="AZ469" t="str">
        <v xml:space="preserve">0 | </v>
      </c>
      <c r="BA469" t="str">
        <v xml:space="preserve">0 | </v>
      </c>
      <c r="BB469" t="str">
        <v xml:space="preserve">0 | </v>
      </c>
      <c r="BC469" t="str">
        <v xml:space="preserve">0 | </v>
      </c>
      <c r="BD469" t="str">
        <v xml:space="preserve">0 | </v>
      </c>
      <c r="BE469" t="str">
        <v xml:space="preserve">0 | </v>
      </c>
      <c r="BF469" t="str">
        <v xml:space="preserve">0 | </v>
      </c>
      <c r="BG469" t="str">
        <v xml:space="preserve">0 | </v>
      </c>
      <c r="BH469" t="str">
        <v xml:space="preserve">0 | </v>
      </c>
      <c r="BI469" t="str">
        <v xml:space="preserve">0 | </v>
      </c>
      <c r="BJ469" t="str">
        <v xml:space="preserve">0 | </v>
      </c>
      <c r="BK469" t="str">
        <v xml:space="preserve">0 | </v>
      </c>
      <c r="BL469" t="str">
        <v xml:space="preserve">0 | </v>
      </c>
      <c r="BM469" t="str">
        <v xml:space="preserve">0 | </v>
      </c>
      <c r="BN469" t="str">
        <v xml:space="preserve">0 | </v>
      </c>
      <c r="BO469" t="str">
        <v xml:space="preserve">0 | </v>
      </c>
      <c r="BP469" t="str">
        <v xml:space="preserve">0 | </v>
      </c>
      <c r="BQ469" t="str">
        <v xml:space="preserve">0 | </v>
      </c>
      <c r="BR469" t="str">
        <v xml:space="preserve">0 | </v>
      </c>
      <c r="BS469" t="str">
        <v xml:space="preserve">0 | </v>
      </c>
      <c r="BT469" t="str">
        <v xml:space="preserve">0 | </v>
      </c>
      <c r="BU469" t="str">
        <v xml:space="preserve">0 | </v>
      </c>
      <c r="BV469" t="str">
        <v xml:space="preserve">0 | </v>
      </c>
      <c r="BW469" t="str">
        <v xml:space="preserve">0 | </v>
      </c>
      <c r="BX469" t="str">
        <v xml:space="preserve">0 | </v>
      </c>
      <c r="BY469" t="str">
        <v xml:space="preserve">0 | </v>
      </c>
      <c r="BZ469" t="str">
        <v xml:space="preserve">0 | </v>
      </c>
      <c r="CA469" t="str">
        <v xml:space="preserve">0 | </v>
      </c>
      <c r="CB469" t="str">
        <v xml:space="preserve">0 | </v>
      </c>
      <c r="CC469" t="str">
        <v xml:space="preserve">0 | </v>
      </c>
      <c r="CD469" t="str">
        <v xml:space="preserve">0 | </v>
      </c>
      <c r="CE469" t="str">
        <v xml:space="preserve">0 | </v>
      </c>
      <c r="CF469" t="str">
        <v xml:space="preserve">0 | </v>
      </c>
      <c r="CG469" t="str">
        <v xml:space="preserve">0 | </v>
      </c>
      <c r="CH469" t="str">
        <v xml:space="preserve">0 | </v>
      </c>
      <c r="CI469" t="str">
        <v xml:space="preserve">0 | </v>
      </c>
      <c r="CJ469" t="str">
        <v xml:space="preserve">0 | </v>
      </c>
      <c r="CK469" t="str">
        <v xml:space="preserve">0 | </v>
      </c>
      <c r="CL469" t="str">
        <v xml:space="preserve">0 | </v>
      </c>
      <c r="CM469" t="str">
        <v xml:space="preserve">0 | </v>
      </c>
      <c r="CN469" t="str">
        <v xml:space="preserve">0 | </v>
      </c>
      <c r="CO469" t="str">
        <v xml:space="preserve">0 | </v>
      </c>
      <c r="CP469" t="str">
        <v xml:space="preserve">0 | </v>
      </c>
      <c r="CQ469" t="str">
        <v xml:space="preserve">0 | </v>
      </c>
      <c r="CR469" t="str">
        <v xml:space="preserve">0 | </v>
      </c>
      <c r="CS469" t="str">
        <v xml:space="preserve">0 | </v>
      </c>
      <c r="CT469" t="str">
        <v xml:space="preserve">0 | </v>
      </c>
      <c r="CU469" t="str">
        <v xml:space="preserve">0 | </v>
      </c>
      <c r="CV469" t="str">
        <v xml:space="preserve">0 | </v>
      </c>
      <c r="CW469" t="str">
        <v xml:space="preserve">0 | </v>
      </c>
      <c r="CX469" t="str">
        <v xml:space="preserve">0 | </v>
      </c>
      <c r="DQ469" cm="1">
        <f t="array" ref="DQ469:HM469">TRANSPOSE(_xlfn._xlws.SORT(_xlfn._xlws.FILTER(initialConditions[initial_conditions_level],initialConditions[experiment_ID]=A469)))</f>
        <v>0</v>
      </c>
      <c r="DR469">
        <v>0</v>
      </c>
      <c r="DS469">
        <v>0</v>
      </c>
      <c r="DT469">
        <v>0</v>
      </c>
      <c r="DU469">
        <v>0</v>
      </c>
      <c r="DV469">
        <v>0</v>
      </c>
      <c r="DW469">
        <v>0</v>
      </c>
      <c r="DX469">
        <v>0</v>
      </c>
      <c r="DY469">
        <v>0</v>
      </c>
      <c r="DZ469">
        <v>0</v>
      </c>
      <c r="EA469">
        <v>0</v>
      </c>
      <c r="EB469">
        <v>0</v>
      </c>
      <c r="EC469">
        <v>0</v>
      </c>
      <c r="ED469">
        <v>0</v>
      </c>
      <c r="EE469">
        <v>0</v>
      </c>
      <c r="EF469">
        <v>0</v>
      </c>
      <c r="EG469">
        <v>0</v>
      </c>
      <c r="EH469">
        <v>0</v>
      </c>
      <c r="EI469">
        <v>0</v>
      </c>
      <c r="EJ469">
        <v>0</v>
      </c>
      <c r="EK469">
        <v>0</v>
      </c>
      <c r="EL469">
        <v>0</v>
      </c>
      <c r="EM469">
        <v>0</v>
      </c>
      <c r="EN469">
        <v>0</v>
      </c>
      <c r="EO469">
        <v>0</v>
      </c>
      <c r="EP469">
        <v>0</v>
      </c>
      <c r="EQ469">
        <v>0</v>
      </c>
      <c r="ER469">
        <v>0</v>
      </c>
      <c r="ES469">
        <v>0</v>
      </c>
      <c r="ET469">
        <v>0</v>
      </c>
      <c r="EU469">
        <v>0</v>
      </c>
      <c r="EV469">
        <v>0</v>
      </c>
      <c r="EW469">
        <v>0</v>
      </c>
      <c r="EX469">
        <v>0</v>
      </c>
      <c r="EY469">
        <v>0</v>
      </c>
      <c r="EZ469">
        <v>0</v>
      </c>
      <c r="FA469">
        <v>0</v>
      </c>
      <c r="FB469">
        <v>0</v>
      </c>
      <c r="FC469">
        <v>0</v>
      </c>
      <c r="FD469">
        <v>0</v>
      </c>
      <c r="FE469">
        <v>0</v>
      </c>
      <c r="FF469">
        <v>0</v>
      </c>
      <c r="FG469">
        <v>0</v>
      </c>
      <c r="FH469">
        <v>0</v>
      </c>
      <c r="FI469">
        <v>0</v>
      </c>
      <c r="FJ469">
        <v>0</v>
      </c>
      <c r="FK469">
        <v>0</v>
      </c>
      <c r="FL469">
        <v>0</v>
      </c>
      <c r="FM469">
        <v>0</v>
      </c>
      <c r="FN469">
        <v>0</v>
      </c>
      <c r="FO469">
        <v>0</v>
      </c>
      <c r="FP469">
        <v>0</v>
      </c>
      <c r="FQ469">
        <v>0</v>
      </c>
      <c r="FR469">
        <v>0</v>
      </c>
      <c r="FS469">
        <v>0</v>
      </c>
      <c r="FT469">
        <v>0</v>
      </c>
      <c r="FU469">
        <v>0</v>
      </c>
      <c r="FV469">
        <v>0</v>
      </c>
      <c r="FW469">
        <v>0</v>
      </c>
      <c r="FX469">
        <v>0</v>
      </c>
      <c r="FY469">
        <v>0</v>
      </c>
      <c r="FZ469">
        <v>0</v>
      </c>
      <c r="GA469">
        <v>0</v>
      </c>
      <c r="GB469">
        <v>0</v>
      </c>
      <c r="GC469">
        <v>0</v>
      </c>
      <c r="GD469">
        <v>0</v>
      </c>
      <c r="GE469">
        <v>0</v>
      </c>
      <c r="GF469">
        <v>0</v>
      </c>
      <c r="GG469">
        <v>0</v>
      </c>
      <c r="GH469">
        <v>0</v>
      </c>
      <c r="GI469">
        <v>0</v>
      </c>
      <c r="GJ469">
        <v>0</v>
      </c>
      <c r="GK469">
        <v>0</v>
      </c>
      <c r="GL469">
        <v>0</v>
      </c>
      <c r="GM469">
        <v>0</v>
      </c>
      <c r="GN469">
        <v>0</v>
      </c>
      <c r="GO469">
        <v>0</v>
      </c>
      <c r="GP469">
        <v>0</v>
      </c>
      <c r="GQ469">
        <v>0</v>
      </c>
      <c r="GR469">
        <v>0</v>
      </c>
      <c r="GS469">
        <v>0</v>
      </c>
      <c r="GT469">
        <v>0</v>
      </c>
      <c r="GU469">
        <v>0</v>
      </c>
      <c r="GV469">
        <v>0</v>
      </c>
      <c r="GW469">
        <v>0</v>
      </c>
      <c r="GX469">
        <v>0</v>
      </c>
      <c r="GY469">
        <v>0</v>
      </c>
      <c r="GZ469">
        <v>0</v>
      </c>
      <c r="HA469">
        <v>0</v>
      </c>
      <c r="HB469">
        <v>0</v>
      </c>
      <c r="HC469">
        <v>0</v>
      </c>
      <c r="HD469">
        <v>0</v>
      </c>
      <c r="HE469">
        <v>0</v>
      </c>
      <c r="HF469">
        <v>0</v>
      </c>
      <c r="HG469">
        <v>0</v>
      </c>
      <c r="HH469">
        <v>0</v>
      </c>
      <c r="HI469">
        <v>0</v>
      </c>
      <c r="HJ469">
        <v>0</v>
      </c>
      <c r="HK469">
        <v>0</v>
      </c>
      <c r="HL469">
        <v>0</v>
      </c>
      <c r="HM469" t="str">
        <v/>
      </c>
    </row>
    <row r="470" spans="2:221" x14ac:dyDescent="0.35">
      <c r="B470" t="str" cm="1">
        <f t="array" ref="B470:CX470">TRANSPOSE(_xlfn._xlws.SORT(_xlfn._xlws.FILTER(initialConditions[initial_conditions_level]&amp;" | "&amp;initialConditions[initial_conditions_name],initialConditions[experiment_ID]=A470)))</f>
        <v xml:space="preserve"> | </v>
      </c>
      <c r="C470" t="str">
        <v xml:space="preserve">0 | </v>
      </c>
      <c r="D470" t="str">
        <v xml:space="preserve">0 | </v>
      </c>
      <c r="E470" t="str">
        <v xml:space="preserve">0 | </v>
      </c>
      <c r="F470" t="str">
        <v xml:space="preserve">0 | </v>
      </c>
      <c r="G470" t="str">
        <v xml:space="preserve">0 | </v>
      </c>
      <c r="H470" t="str">
        <v xml:space="preserve">0 | </v>
      </c>
      <c r="I470" t="str">
        <v xml:space="preserve">0 | </v>
      </c>
      <c r="J470" t="str">
        <v xml:space="preserve">0 | </v>
      </c>
      <c r="K470" t="str">
        <v xml:space="preserve">0 | </v>
      </c>
      <c r="L470" t="str">
        <v xml:space="preserve">0 | </v>
      </c>
      <c r="M470" t="str">
        <v xml:space="preserve">0 | </v>
      </c>
      <c r="N470" t="str">
        <v xml:space="preserve">0 | </v>
      </c>
      <c r="O470" t="str">
        <v xml:space="preserve">0 | </v>
      </c>
      <c r="P470" t="str">
        <v xml:space="preserve">0 | </v>
      </c>
      <c r="Q470" t="str">
        <v xml:space="preserve">0 | </v>
      </c>
      <c r="R470" t="str">
        <v xml:space="preserve">0 | </v>
      </c>
      <c r="S470" t="str">
        <v xml:space="preserve">0 | </v>
      </c>
      <c r="T470" t="str">
        <v xml:space="preserve">0 | </v>
      </c>
      <c r="U470" t="str">
        <v xml:space="preserve">0 | </v>
      </c>
      <c r="V470" t="str">
        <v xml:space="preserve">0 | </v>
      </c>
      <c r="W470" t="str">
        <v xml:space="preserve">0 | </v>
      </c>
      <c r="X470" t="str">
        <v xml:space="preserve">0 | </v>
      </c>
      <c r="Y470" t="str">
        <v xml:space="preserve">0 | </v>
      </c>
      <c r="Z470" t="str">
        <v xml:space="preserve">0 | </v>
      </c>
      <c r="AA470" t="str">
        <v xml:space="preserve">0 | </v>
      </c>
      <c r="AB470" t="str">
        <v xml:space="preserve">0 | </v>
      </c>
      <c r="AC470" t="str">
        <v xml:space="preserve">0 | </v>
      </c>
      <c r="AD470" t="str">
        <v xml:space="preserve">0 | </v>
      </c>
      <c r="AE470" t="str">
        <v xml:space="preserve">0 | </v>
      </c>
      <c r="AF470" t="str">
        <v xml:space="preserve">0 | </v>
      </c>
      <c r="AG470" t="str">
        <v xml:space="preserve">0 | </v>
      </c>
      <c r="AH470" t="str">
        <v xml:space="preserve">0 | </v>
      </c>
      <c r="AI470" t="str">
        <v xml:space="preserve">0 | </v>
      </c>
      <c r="AJ470" t="str">
        <v xml:space="preserve">0 | </v>
      </c>
      <c r="AK470" t="str">
        <v xml:space="preserve">0 | </v>
      </c>
      <c r="AL470" t="str">
        <v xml:space="preserve">0 | </v>
      </c>
      <c r="AM470" t="str">
        <v xml:space="preserve">0 | </v>
      </c>
      <c r="AN470" t="str">
        <v xml:space="preserve">0 | </v>
      </c>
      <c r="AO470" t="str">
        <v xml:space="preserve">0 | </v>
      </c>
      <c r="AP470" t="str">
        <v xml:space="preserve">0 | </v>
      </c>
      <c r="AQ470" t="str">
        <v xml:space="preserve">0 | </v>
      </c>
      <c r="AR470" t="str">
        <v xml:space="preserve">0 | </v>
      </c>
      <c r="AS470" t="str">
        <v xml:space="preserve">0 | </v>
      </c>
      <c r="AT470" t="str">
        <v xml:space="preserve">0 | </v>
      </c>
      <c r="AU470" t="str">
        <v xml:space="preserve">0 | </v>
      </c>
      <c r="AV470" t="str">
        <v xml:space="preserve">0 | </v>
      </c>
      <c r="AW470" t="str">
        <v xml:space="preserve">0 | </v>
      </c>
      <c r="AX470" t="str">
        <v xml:space="preserve">0 | </v>
      </c>
      <c r="AY470" t="str">
        <v xml:space="preserve">0 | </v>
      </c>
      <c r="AZ470" t="str">
        <v xml:space="preserve">0 | </v>
      </c>
      <c r="BA470" t="str">
        <v xml:space="preserve">0 | </v>
      </c>
      <c r="BB470" t="str">
        <v xml:space="preserve">0 | </v>
      </c>
      <c r="BC470" t="str">
        <v xml:space="preserve">0 | </v>
      </c>
      <c r="BD470" t="str">
        <v xml:space="preserve">0 | </v>
      </c>
      <c r="BE470" t="str">
        <v xml:space="preserve">0 | </v>
      </c>
      <c r="BF470" t="str">
        <v xml:space="preserve">0 | </v>
      </c>
      <c r="BG470" t="str">
        <v xml:space="preserve">0 | </v>
      </c>
      <c r="BH470" t="str">
        <v xml:space="preserve">0 | </v>
      </c>
      <c r="BI470" t="str">
        <v xml:space="preserve">0 | </v>
      </c>
      <c r="BJ470" t="str">
        <v xml:space="preserve">0 | </v>
      </c>
      <c r="BK470" t="str">
        <v xml:space="preserve">0 | </v>
      </c>
      <c r="BL470" t="str">
        <v xml:space="preserve">0 | </v>
      </c>
      <c r="BM470" t="str">
        <v xml:space="preserve">0 | </v>
      </c>
      <c r="BN470" t="str">
        <v xml:space="preserve">0 | </v>
      </c>
      <c r="BO470" t="str">
        <v xml:space="preserve">0 | </v>
      </c>
      <c r="BP470" t="str">
        <v xml:space="preserve">0 | </v>
      </c>
      <c r="BQ470" t="str">
        <v xml:space="preserve">0 | </v>
      </c>
      <c r="BR470" t="str">
        <v xml:space="preserve">0 | </v>
      </c>
      <c r="BS470" t="str">
        <v xml:space="preserve">0 | </v>
      </c>
      <c r="BT470" t="str">
        <v xml:space="preserve">0 | </v>
      </c>
      <c r="BU470" t="str">
        <v xml:space="preserve">0 | </v>
      </c>
      <c r="BV470" t="str">
        <v xml:space="preserve">0 | </v>
      </c>
      <c r="BW470" t="str">
        <v xml:space="preserve">0 | </v>
      </c>
      <c r="BX470" t="str">
        <v xml:space="preserve">0 | </v>
      </c>
      <c r="BY470" t="str">
        <v xml:space="preserve">0 | </v>
      </c>
      <c r="BZ470" t="str">
        <v xml:space="preserve">0 | </v>
      </c>
      <c r="CA470" t="str">
        <v xml:space="preserve">0 | </v>
      </c>
      <c r="CB470" t="str">
        <v xml:space="preserve">0 | </v>
      </c>
      <c r="CC470" t="str">
        <v xml:space="preserve">0 | </v>
      </c>
      <c r="CD470" t="str">
        <v xml:space="preserve">0 | </v>
      </c>
      <c r="CE470" t="str">
        <v xml:space="preserve">0 | </v>
      </c>
      <c r="CF470" t="str">
        <v xml:space="preserve">0 | </v>
      </c>
      <c r="CG470" t="str">
        <v xml:space="preserve">0 | </v>
      </c>
      <c r="CH470" t="str">
        <v xml:space="preserve">0 | </v>
      </c>
      <c r="CI470" t="str">
        <v xml:space="preserve">0 | </v>
      </c>
      <c r="CJ470" t="str">
        <v xml:space="preserve">0 | </v>
      </c>
      <c r="CK470" t="str">
        <v xml:space="preserve">0 | </v>
      </c>
      <c r="CL470" t="str">
        <v xml:space="preserve">0 | </v>
      </c>
      <c r="CM470" t="str">
        <v xml:space="preserve">0 | </v>
      </c>
      <c r="CN470" t="str">
        <v xml:space="preserve">0 | </v>
      </c>
      <c r="CO470" t="str">
        <v xml:space="preserve">0 | </v>
      </c>
      <c r="CP470" t="str">
        <v xml:space="preserve">0 | </v>
      </c>
      <c r="CQ470" t="str">
        <v xml:space="preserve">0 | </v>
      </c>
      <c r="CR470" t="str">
        <v xml:space="preserve">0 | </v>
      </c>
      <c r="CS470" t="str">
        <v xml:space="preserve">0 | </v>
      </c>
      <c r="CT470" t="str">
        <v xml:space="preserve">0 | </v>
      </c>
      <c r="CU470" t="str">
        <v xml:space="preserve">0 | </v>
      </c>
      <c r="CV470" t="str">
        <v xml:space="preserve">0 | </v>
      </c>
      <c r="CW470" t="str">
        <v xml:space="preserve">0 | </v>
      </c>
      <c r="CX470" t="str">
        <v xml:space="preserve">0 | </v>
      </c>
      <c r="DQ470" cm="1">
        <f t="array" ref="DQ470:HM470">TRANSPOSE(_xlfn._xlws.SORT(_xlfn._xlws.FILTER(initialConditions[initial_conditions_level],initialConditions[experiment_ID]=A470)))</f>
        <v>0</v>
      </c>
      <c r="DR470">
        <v>0</v>
      </c>
      <c r="DS470">
        <v>0</v>
      </c>
      <c r="DT470">
        <v>0</v>
      </c>
      <c r="DU470">
        <v>0</v>
      </c>
      <c r="DV470">
        <v>0</v>
      </c>
      <c r="DW470">
        <v>0</v>
      </c>
      <c r="DX470">
        <v>0</v>
      </c>
      <c r="DY470">
        <v>0</v>
      </c>
      <c r="DZ470">
        <v>0</v>
      </c>
      <c r="EA470">
        <v>0</v>
      </c>
      <c r="EB470">
        <v>0</v>
      </c>
      <c r="EC470">
        <v>0</v>
      </c>
      <c r="ED470">
        <v>0</v>
      </c>
      <c r="EE470">
        <v>0</v>
      </c>
      <c r="EF470">
        <v>0</v>
      </c>
      <c r="EG470">
        <v>0</v>
      </c>
      <c r="EH470">
        <v>0</v>
      </c>
      <c r="EI470">
        <v>0</v>
      </c>
      <c r="EJ470">
        <v>0</v>
      </c>
      <c r="EK470">
        <v>0</v>
      </c>
      <c r="EL470">
        <v>0</v>
      </c>
      <c r="EM470">
        <v>0</v>
      </c>
      <c r="EN470">
        <v>0</v>
      </c>
      <c r="EO470">
        <v>0</v>
      </c>
      <c r="EP470">
        <v>0</v>
      </c>
      <c r="EQ470">
        <v>0</v>
      </c>
      <c r="ER470">
        <v>0</v>
      </c>
      <c r="ES470">
        <v>0</v>
      </c>
      <c r="ET470">
        <v>0</v>
      </c>
      <c r="EU470">
        <v>0</v>
      </c>
      <c r="EV470">
        <v>0</v>
      </c>
      <c r="EW470">
        <v>0</v>
      </c>
      <c r="EX470">
        <v>0</v>
      </c>
      <c r="EY470">
        <v>0</v>
      </c>
      <c r="EZ470">
        <v>0</v>
      </c>
      <c r="FA470">
        <v>0</v>
      </c>
      <c r="FB470">
        <v>0</v>
      </c>
      <c r="FC470">
        <v>0</v>
      </c>
      <c r="FD470">
        <v>0</v>
      </c>
      <c r="FE470">
        <v>0</v>
      </c>
      <c r="FF470">
        <v>0</v>
      </c>
      <c r="FG470">
        <v>0</v>
      </c>
      <c r="FH470">
        <v>0</v>
      </c>
      <c r="FI470">
        <v>0</v>
      </c>
      <c r="FJ470">
        <v>0</v>
      </c>
      <c r="FK470">
        <v>0</v>
      </c>
      <c r="FL470">
        <v>0</v>
      </c>
      <c r="FM470">
        <v>0</v>
      </c>
      <c r="FN470">
        <v>0</v>
      </c>
      <c r="FO470">
        <v>0</v>
      </c>
      <c r="FP470">
        <v>0</v>
      </c>
      <c r="FQ470">
        <v>0</v>
      </c>
      <c r="FR470">
        <v>0</v>
      </c>
      <c r="FS470">
        <v>0</v>
      </c>
      <c r="FT470">
        <v>0</v>
      </c>
      <c r="FU470">
        <v>0</v>
      </c>
      <c r="FV470">
        <v>0</v>
      </c>
      <c r="FW470">
        <v>0</v>
      </c>
      <c r="FX470">
        <v>0</v>
      </c>
      <c r="FY470">
        <v>0</v>
      </c>
      <c r="FZ470">
        <v>0</v>
      </c>
      <c r="GA470">
        <v>0</v>
      </c>
      <c r="GB470">
        <v>0</v>
      </c>
      <c r="GC470">
        <v>0</v>
      </c>
      <c r="GD470">
        <v>0</v>
      </c>
      <c r="GE470">
        <v>0</v>
      </c>
      <c r="GF470">
        <v>0</v>
      </c>
      <c r="GG470">
        <v>0</v>
      </c>
      <c r="GH470">
        <v>0</v>
      </c>
      <c r="GI470">
        <v>0</v>
      </c>
      <c r="GJ470">
        <v>0</v>
      </c>
      <c r="GK470">
        <v>0</v>
      </c>
      <c r="GL470">
        <v>0</v>
      </c>
      <c r="GM470">
        <v>0</v>
      </c>
      <c r="GN470">
        <v>0</v>
      </c>
      <c r="GO470">
        <v>0</v>
      </c>
      <c r="GP470">
        <v>0</v>
      </c>
      <c r="GQ470">
        <v>0</v>
      </c>
      <c r="GR470">
        <v>0</v>
      </c>
      <c r="GS470">
        <v>0</v>
      </c>
      <c r="GT470">
        <v>0</v>
      </c>
      <c r="GU470">
        <v>0</v>
      </c>
      <c r="GV470">
        <v>0</v>
      </c>
      <c r="GW470">
        <v>0</v>
      </c>
      <c r="GX470">
        <v>0</v>
      </c>
      <c r="GY470">
        <v>0</v>
      </c>
      <c r="GZ470">
        <v>0</v>
      </c>
      <c r="HA470">
        <v>0</v>
      </c>
      <c r="HB470">
        <v>0</v>
      </c>
      <c r="HC470">
        <v>0</v>
      </c>
      <c r="HD470">
        <v>0</v>
      </c>
      <c r="HE470">
        <v>0</v>
      </c>
      <c r="HF470">
        <v>0</v>
      </c>
      <c r="HG470">
        <v>0</v>
      </c>
      <c r="HH470">
        <v>0</v>
      </c>
      <c r="HI470">
        <v>0</v>
      </c>
      <c r="HJ470">
        <v>0</v>
      </c>
      <c r="HK470">
        <v>0</v>
      </c>
      <c r="HL470">
        <v>0</v>
      </c>
      <c r="HM470" t="str">
        <v/>
      </c>
    </row>
    <row r="471" spans="2:221" x14ac:dyDescent="0.35">
      <c r="B471" t="str" cm="1">
        <f t="array" ref="B471:CX471">TRANSPOSE(_xlfn._xlws.SORT(_xlfn._xlws.FILTER(initialConditions[initial_conditions_level]&amp;" | "&amp;initialConditions[initial_conditions_name],initialConditions[experiment_ID]=A471)))</f>
        <v xml:space="preserve"> | </v>
      </c>
      <c r="C471" t="str">
        <v xml:space="preserve">0 | </v>
      </c>
      <c r="D471" t="str">
        <v xml:space="preserve">0 | </v>
      </c>
      <c r="E471" t="str">
        <v xml:space="preserve">0 | </v>
      </c>
      <c r="F471" t="str">
        <v xml:space="preserve">0 | </v>
      </c>
      <c r="G471" t="str">
        <v xml:space="preserve">0 | </v>
      </c>
      <c r="H471" t="str">
        <v xml:space="preserve">0 | </v>
      </c>
      <c r="I471" t="str">
        <v xml:space="preserve">0 | </v>
      </c>
      <c r="J471" t="str">
        <v xml:space="preserve">0 | </v>
      </c>
      <c r="K471" t="str">
        <v xml:space="preserve">0 | </v>
      </c>
      <c r="L471" t="str">
        <v xml:space="preserve">0 | </v>
      </c>
      <c r="M471" t="str">
        <v xml:space="preserve">0 | </v>
      </c>
      <c r="N471" t="str">
        <v xml:space="preserve">0 | </v>
      </c>
      <c r="O471" t="str">
        <v xml:space="preserve">0 | </v>
      </c>
      <c r="P471" t="str">
        <v xml:space="preserve">0 | </v>
      </c>
      <c r="Q471" t="str">
        <v xml:space="preserve">0 | </v>
      </c>
      <c r="R471" t="str">
        <v xml:space="preserve">0 | </v>
      </c>
      <c r="S471" t="str">
        <v xml:space="preserve">0 | </v>
      </c>
      <c r="T471" t="str">
        <v xml:space="preserve">0 | </v>
      </c>
      <c r="U471" t="str">
        <v xml:space="preserve">0 | </v>
      </c>
      <c r="V471" t="str">
        <v xml:space="preserve">0 | </v>
      </c>
      <c r="W471" t="str">
        <v xml:space="preserve">0 | </v>
      </c>
      <c r="X471" t="str">
        <v xml:space="preserve">0 | </v>
      </c>
      <c r="Y471" t="str">
        <v xml:space="preserve">0 | </v>
      </c>
      <c r="Z471" t="str">
        <v xml:space="preserve">0 | </v>
      </c>
      <c r="AA471" t="str">
        <v xml:space="preserve">0 | </v>
      </c>
      <c r="AB471" t="str">
        <v xml:space="preserve">0 | </v>
      </c>
      <c r="AC471" t="str">
        <v xml:space="preserve">0 | </v>
      </c>
      <c r="AD471" t="str">
        <v xml:space="preserve">0 | </v>
      </c>
      <c r="AE471" t="str">
        <v xml:space="preserve">0 | </v>
      </c>
      <c r="AF471" t="str">
        <v xml:space="preserve">0 | </v>
      </c>
      <c r="AG471" t="str">
        <v xml:space="preserve">0 | </v>
      </c>
      <c r="AH471" t="str">
        <v xml:space="preserve">0 | </v>
      </c>
      <c r="AI471" t="str">
        <v xml:space="preserve">0 | </v>
      </c>
      <c r="AJ471" t="str">
        <v xml:space="preserve">0 | </v>
      </c>
      <c r="AK471" t="str">
        <v xml:space="preserve">0 | </v>
      </c>
      <c r="AL471" t="str">
        <v xml:space="preserve">0 | </v>
      </c>
      <c r="AM471" t="str">
        <v xml:space="preserve">0 | </v>
      </c>
      <c r="AN471" t="str">
        <v xml:space="preserve">0 | </v>
      </c>
      <c r="AO471" t="str">
        <v xml:space="preserve">0 | </v>
      </c>
      <c r="AP471" t="str">
        <v xml:space="preserve">0 | </v>
      </c>
      <c r="AQ471" t="str">
        <v xml:space="preserve">0 | </v>
      </c>
      <c r="AR471" t="str">
        <v xml:space="preserve">0 | </v>
      </c>
      <c r="AS471" t="str">
        <v xml:space="preserve">0 | </v>
      </c>
      <c r="AT471" t="str">
        <v xml:space="preserve">0 | </v>
      </c>
      <c r="AU471" t="str">
        <v xml:space="preserve">0 | </v>
      </c>
      <c r="AV471" t="str">
        <v xml:space="preserve">0 | </v>
      </c>
      <c r="AW471" t="str">
        <v xml:space="preserve">0 | </v>
      </c>
      <c r="AX471" t="str">
        <v xml:space="preserve">0 | </v>
      </c>
      <c r="AY471" t="str">
        <v xml:space="preserve">0 | </v>
      </c>
      <c r="AZ471" t="str">
        <v xml:space="preserve">0 | </v>
      </c>
      <c r="BA471" t="str">
        <v xml:space="preserve">0 | </v>
      </c>
      <c r="BB471" t="str">
        <v xml:space="preserve">0 | </v>
      </c>
      <c r="BC471" t="str">
        <v xml:space="preserve">0 | </v>
      </c>
      <c r="BD471" t="str">
        <v xml:space="preserve">0 | </v>
      </c>
      <c r="BE471" t="str">
        <v xml:space="preserve">0 | </v>
      </c>
      <c r="BF471" t="str">
        <v xml:space="preserve">0 | </v>
      </c>
      <c r="BG471" t="str">
        <v xml:space="preserve">0 | </v>
      </c>
      <c r="BH471" t="str">
        <v xml:space="preserve">0 | </v>
      </c>
      <c r="BI471" t="str">
        <v xml:space="preserve">0 | </v>
      </c>
      <c r="BJ471" t="str">
        <v xml:space="preserve">0 | </v>
      </c>
      <c r="BK471" t="str">
        <v xml:space="preserve">0 | </v>
      </c>
      <c r="BL471" t="str">
        <v xml:space="preserve">0 | </v>
      </c>
      <c r="BM471" t="str">
        <v xml:space="preserve">0 | </v>
      </c>
      <c r="BN471" t="str">
        <v xml:space="preserve">0 | </v>
      </c>
      <c r="BO471" t="str">
        <v xml:space="preserve">0 | </v>
      </c>
      <c r="BP471" t="str">
        <v xml:space="preserve">0 | </v>
      </c>
      <c r="BQ471" t="str">
        <v xml:space="preserve">0 | </v>
      </c>
      <c r="BR471" t="str">
        <v xml:space="preserve">0 | </v>
      </c>
      <c r="BS471" t="str">
        <v xml:space="preserve">0 | </v>
      </c>
      <c r="BT471" t="str">
        <v xml:space="preserve">0 | </v>
      </c>
      <c r="BU471" t="str">
        <v xml:space="preserve">0 | </v>
      </c>
      <c r="BV471" t="str">
        <v xml:space="preserve">0 | </v>
      </c>
      <c r="BW471" t="str">
        <v xml:space="preserve">0 | </v>
      </c>
      <c r="BX471" t="str">
        <v xml:space="preserve">0 | </v>
      </c>
      <c r="BY471" t="str">
        <v xml:space="preserve">0 | </v>
      </c>
      <c r="BZ471" t="str">
        <v xml:space="preserve">0 | </v>
      </c>
      <c r="CA471" t="str">
        <v xml:space="preserve">0 | </v>
      </c>
      <c r="CB471" t="str">
        <v xml:space="preserve">0 | </v>
      </c>
      <c r="CC471" t="str">
        <v xml:space="preserve">0 | </v>
      </c>
      <c r="CD471" t="str">
        <v xml:space="preserve">0 | </v>
      </c>
      <c r="CE471" t="str">
        <v xml:space="preserve">0 | </v>
      </c>
      <c r="CF471" t="str">
        <v xml:space="preserve">0 | </v>
      </c>
      <c r="CG471" t="str">
        <v xml:space="preserve">0 | </v>
      </c>
      <c r="CH471" t="str">
        <v xml:space="preserve">0 | </v>
      </c>
      <c r="CI471" t="str">
        <v xml:space="preserve">0 | </v>
      </c>
      <c r="CJ471" t="str">
        <v xml:space="preserve">0 | </v>
      </c>
      <c r="CK471" t="str">
        <v xml:space="preserve">0 | </v>
      </c>
      <c r="CL471" t="str">
        <v xml:space="preserve">0 | </v>
      </c>
      <c r="CM471" t="str">
        <v xml:space="preserve">0 | </v>
      </c>
      <c r="CN471" t="str">
        <v xml:space="preserve">0 | </v>
      </c>
      <c r="CO471" t="str">
        <v xml:space="preserve">0 | </v>
      </c>
      <c r="CP471" t="str">
        <v xml:space="preserve">0 | </v>
      </c>
      <c r="CQ471" t="str">
        <v xml:space="preserve">0 | </v>
      </c>
      <c r="CR471" t="str">
        <v xml:space="preserve">0 | </v>
      </c>
      <c r="CS471" t="str">
        <v xml:space="preserve">0 | </v>
      </c>
      <c r="CT471" t="str">
        <v xml:space="preserve">0 | </v>
      </c>
      <c r="CU471" t="str">
        <v xml:space="preserve">0 | </v>
      </c>
      <c r="CV471" t="str">
        <v xml:space="preserve">0 | </v>
      </c>
      <c r="CW471" t="str">
        <v xml:space="preserve">0 | </v>
      </c>
      <c r="CX471" t="str">
        <v xml:space="preserve">0 | </v>
      </c>
      <c r="DQ471" cm="1">
        <f t="array" ref="DQ471:HM471">TRANSPOSE(_xlfn._xlws.SORT(_xlfn._xlws.FILTER(initialConditions[initial_conditions_level],initialConditions[experiment_ID]=A471)))</f>
        <v>0</v>
      </c>
      <c r="DR471">
        <v>0</v>
      </c>
      <c r="DS471">
        <v>0</v>
      </c>
      <c r="DT471">
        <v>0</v>
      </c>
      <c r="DU471">
        <v>0</v>
      </c>
      <c r="DV471">
        <v>0</v>
      </c>
      <c r="DW471">
        <v>0</v>
      </c>
      <c r="DX471">
        <v>0</v>
      </c>
      <c r="DY471">
        <v>0</v>
      </c>
      <c r="DZ471">
        <v>0</v>
      </c>
      <c r="EA471">
        <v>0</v>
      </c>
      <c r="EB471">
        <v>0</v>
      </c>
      <c r="EC471">
        <v>0</v>
      </c>
      <c r="ED471">
        <v>0</v>
      </c>
      <c r="EE471">
        <v>0</v>
      </c>
      <c r="EF471">
        <v>0</v>
      </c>
      <c r="EG471">
        <v>0</v>
      </c>
      <c r="EH471">
        <v>0</v>
      </c>
      <c r="EI471">
        <v>0</v>
      </c>
      <c r="EJ471">
        <v>0</v>
      </c>
      <c r="EK471">
        <v>0</v>
      </c>
      <c r="EL471">
        <v>0</v>
      </c>
      <c r="EM471">
        <v>0</v>
      </c>
      <c r="EN471">
        <v>0</v>
      </c>
      <c r="EO471">
        <v>0</v>
      </c>
      <c r="EP471">
        <v>0</v>
      </c>
      <c r="EQ471">
        <v>0</v>
      </c>
      <c r="ER471">
        <v>0</v>
      </c>
      <c r="ES471">
        <v>0</v>
      </c>
      <c r="ET471">
        <v>0</v>
      </c>
      <c r="EU471">
        <v>0</v>
      </c>
      <c r="EV471">
        <v>0</v>
      </c>
      <c r="EW471">
        <v>0</v>
      </c>
      <c r="EX471">
        <v>0</v>
      </c>
      <c r="EY471">
        <v>0</v>
      </c>
      <c r="EZ471">
        <v>0</v>
      </c>
      <c r="FA471">
        <v>0</v>
      </c>
      <c r="FB471">
        <v>0</v>
      </c>
      <c r="FC471">
        <v>0</v>
      </c>
      <c r="FD471">
        <v>0</v>
      </c>
      <c r="FE471">
        <v>0</v>
      </c>
      <c r="FF471">
        <v>0</v>
      </c>
      <c r="FG471">
        <v>0</v>
      </c>
      <c r="FH471">
        <v>0</v>
      </c>
      <c r="FI471">
        <v>0</v>
      </c>
      <c r="FJ471">
        <v>0</v>
      </c>
      <c r="FK471">
        <v>0</v>
      </c>
      <c r="FL471">
        <v>0</v>
      </c>
      <c r="FM471">
        <v>0</v>
      </c>
      <c r="FN471">
        <v>0</v>
      </c>
      <c r="FO471">
        <v>0</v>
      </c>
      <c r="FP471">
        <v>0</v>
      </c>
      <c r="FQ471">
        <v>0</v>
      </c>
      <c r="FR471">
        <v>0</v>
      </c>
      <c r="FS471">
        <v>0</v>
      </c>
      <c r="FT471">
        <v>0</v>
      </c>
      <c r="FU471">
        <v>0</v>
      </c>
      <c r="FV471">
        <v>0</v>
      </c>
      <c r="FW471">
        <v>0</v>
      </c>
      <c r="FX471">
        <v>0</v>
      </c>
      <c r="FY471">
        <v>0</v>
      </c>
      <c r="FZ471">
        <v>0</v>
      </c>
      <c r="GA471">
        <v>0</v>
      </c>
      <c r="GB471">
        <v>0</v>
      </c>
      <c r="GC471">
        <v>0</v>
      </c>
      <c r="GD471">
        <v>0</v>
      </c>
      <c r="GE471">
        <v>0</v>
      </c>
      <c r="GF471">
        <v>0</v>
      </c>
      <c r="GG471">
        <v>0</v>
      </c>
      <c r="GH471">
        <v>0</v>
      </c>
      <c r="GI471">
        <v>0</v>
      </c>
      <c r="GJ471">
        <v>0</v>
      </c>
      <c r="GK471">
        <v>0</v>
      </c>
      <c r="GL471">
        <v>0</v>
      </c>
      <c r="GM471">
        <v>0</v>
      </c>
      <c r="GN471">
        <v>0</v>
      </c>
      <c r="GO471">
        <v>0</v>
      </c>
      <c r="GP471">
        <v>0</v>
      </c>
      <c r="GQ471">
        <v>0</v>
      </c>
      <c r="GR471">
        <v>0</v>
      </c>
      <c r="GS471">
        <v>0</v>
      </c>
      <c r="GT471">
        <v>0</v>
      </c>
      <c r="GU471">
        <v>0</v>
      </c>
      <c r="GV471">
        <v>0</v>
      </c>
      <c r="GW471">
        <v>0</v>
      </c>
      <c r="GX471">
        <v>0</v>
      </c>
      <c r="GY471">
        <v>0</v>
      </c>
      <c r="GZ471">
        <v>0</v>
      </c>
      <c r="HA471">
        <v>0</v>
      </c>
      <c r="HB471">
        <v>0</v>
      </c>
      <c r="HC471">
        <v>0</v>
      </c>
      <c r="HD471">
        <v>0</v>
      </c>
      <c r="HE471">
        <v>0</v>
      </c>
      <c r="HF471">
        <v>0</v>
      </c>
      <c r="HG471">
        <v>0</v>
      </c>
      <c r="HH471">
        <v>0</v>
      </c>
      <c r="HI471">
        <v>0</v>
      </c>
      <c r="HJ471">
        <v>0</v>
      </c>
      <c r="HK471">
        <v>0</v>
      </c>
      <c r="HL471">
        <v>0</v>
      </c>
      <c r="HM471" t="str">
        <v/>
      </c>
    </row>
    <row r="472" spans="2:221" x14ac:dyDescent="0.35">
      <c r="B472" t="str" cm="1">
        <f t="array" ref="B472:CX472">TRANSPOSE(_xlfn._xlws.SORT(_xlfn._xlws.FILTER(initialConditions[initial_conditions_level]&amp;" | "&amp;initialConditions[initial_conditions_name],initialConditions[experiment_ID]=A472)))</f>
        <v xml:space="preserve"> | </v>
      </c>
      <c r="C472" t="str">
        <v xml:space="preserve">0 | </v>
      </c>
      <c r="D472" t="str">
        <v xml:space="preserve">0 | </v>
      </c>
      <c r="E472" t="str">
        <v xml:space="preserve">0 | </v>
      </c>
      <c r="F472" t="str">
        <v xml:space="preserve">0 | </v>
      </c>
      <c r="G472" t="str">
        <v xml:space="preserve">0 | </v>
      </c>
      <c r="H472" t="str">
        <v xml:space="preserve">0 | </v>
      </c>
      <c r="I472" t="str">
        <v xml:space="preserve">0 | </v>
      </c>
      <c r="J472" t="str">
        <v xml:space="preserve">0 | </v>
      </c>
      <c r="K472" t="str">
        <v xml:space="preserve">0 | </v>
      </c>
      <c r="L472" t="str">
        <v xml:space="preserve">0 | </v>
      </c>
      <c r="M472" t="str">
        <v xml:space="preserve">0 | </v>
      </c>
      <c r="N472" t="str">
        <v xml:space="preserve">0 | </v>
      </c>
      <c r="O472" t="str">
        <v xml:space="preserve">0 | </v>
      </c>
      <c r="P472" t="str">
        <v xml:space="preserve">0 | </v>
      </c>
      <c r="Q472" t="str">
        <v xml:space="preserve">0 | </v>
      </c>
      <c r="R472" t="str">
        <v xml:space="preserve">0 | </v>
      </c>
      <c r="S472" t="str">
        <v xml:space="preserve">0 | </v>
      </c>
      <c r="T472" t="str">
        <v xml:space="preserve">0 | </v>
      </c>
      <c r="U472" t="str">
        <v xml:space="preserve">0 | </v>
      </c>
      <c r="V472" t="str">
        <v xml:space="preserve">0 | </v>
      </c>
      <c r="W472" t="str">
        <v xml:space="preserve">0 | </v>
      </c>
      <c r="X472" t="str">
        <v xml:space="preserve">0 | </v>
      </c>
      <c r="Y472" t="str">
        <v xml:space="preserve">0 | </v>
      </c>
      <c r="Z472" t="str">
        <v xml:space="preserve">0 | </v>
      </c>
      <c r="AA472" t="str">
        <v xml:space="preserve">0 | </v>
      </c>
      <c r="AB472" t="str">
        <v xml:space="preserve">0 | </v>
      </c>
      <c r="AC472" t="str">
        <v xml:space="preserve">0 | </v>
      </c>
      <c r="AD472" t="str">
        <v xml:space="preserve">0 | </v>
      </c>
      <c r="AE472" t="str">
        <v xml:space="preserve">0 | </v>
      </c>
      <c r="AF472" t="str">
        <v xml:space="preserve">0 | </v>
      </c>
      <c r="AG472" t="str">
        <v xml:space="preserve">0 | </v>
      </c>
      <c r="AH472" t="str">
        <v xml:space="preserve">0 | </v>
      </c>
      <c r="AI472" t="str">
        <v xml:space="preserve">0 | </v>
      </c>
      <c r="AJ472" t="str">
        <v xml:space="preserve">0 | </v>
      </c>
      <c r="AK472" t="str">
        <v xml:space="preserve">0 | </v>
      </c>
      <c r="AL472" t="str">
        <v xml:space="preserve">0 | </v>
      </c>
      <c r="AM472" t="str">
        <v xml:space="preserve">0 | </v>
      </c>
      <c r="AN472" t="str">
        <v xml:space="preserve">0 | </v>
      </c>
      <c r="AO472" t="str">
        <v xml:space="preserve">0 | </v>
      </c>
      <c r="AP472" t="str">
        <v xml:space="preserve">0 | </v>
      </c>
      <c r="AQ472" t="str">
        <v xml:space="preserve">0 | </v>
      </c>
      <c r="AR472" t="str">
        <v xml:space="preserve">0 | </v>
      </c>
      <c r="AS472" t="str">
        <v xml:space="preserve">0 | </v>
      </c>
      <c r="AT472" t="str">
        <v xml:space="preserve">0 | </v>
      </c>
      <c r="AU472" t="str">
        <v xml:space="preserve">0 | </v>
      </c>
      <c r="AV472" t="str">
        <v xml:space="preserve">0 | </v>
      </c>
      <c r="AW472" t="str">
        <v xml:space="preserve">0 | </v>
      </c>
      <c r="AX472" t="str">
        <v xml:space="preserve">0 | </v>
      </c>
      <c r="AY472" t="str">
        <v xml:space="preserve">0 | </v>
      </c>
      <c r="AZ472" t="str">
        <v xml:space="preserve">0 | </v>
      </c>
      <c r="BA472" t="str">
        <v xml:space="preserve">0 | </v>
      </c>
      <c r="BB472" t="str">
        <v xml:space="preserve">0 | </v>
      </c>
      <c r="BC472" t="str">
        <v xml:space="preserve">0 | </v>
      </c>
      <c r="BD472" t="str">
        <v xml:space="preserve">0 | </v>
      </c>
      <c r="BE472" t="str">
        <v xml:space="preserve">0 | </v>
      </c>
      <c r="BF472" t="str">
        <v xml:space="preserve">0 | </v>
      </c>
      <c r="BG472" t="str">
        <v xml:space="preserve">0 | </v>
      </c>
      <c r="BH472" t="str">
        <v xml:space="preserve">0 | </v>
      </c>
      <c r="BI472" t="str">
        <v xml:space="preserve">0 | </v>
      </c>
      <c r="BJ472" t="str">
        <v xml:space="preserve">0 | </v>
      </c>
      <c r="BK472" t="str">
        <v xml:space="preserve">0 | </v>
      </c>
      <c r="BL472" t="str">
        <v xml:space="preserve">0 | </v>
      </c>
      <c r="BM472" t="str">
        <v xml:space="preserve">0 | </v>
      </c>
      <c r="BN472" t="str">
        <v xml:space="preserve">0 | </v>
      </c>
      <c r="BO472" t="str">
        <v xml:space="preserve">0 | </v>
      </c>
      <c r="BP472" t="str">
        <v xml:space="preserve">0 | </v>
      </c>
      <c r="BQ472" t="str">
        <v xml:space="preserve">0 | </v>
      </c>
      <c r="BR472" t="str">
        <v xml:space="preserve">0 | </v>
      </c>
      <c r="BS472" t="str">
        <v xml:space="preserve">0 | </v>
      </c>
      <c r="BT472" t="str">
        <v xml:space="preserve">0 | </v>
      </c>
      <c r="BU472" t="str">
        <v xml:space="preserve">0 | </v>
      </c>
      <c r="BV472" t="str">
        <v xml:space="preserve">0 | </v>
      </c>
      <c r="BW472" t="str">
        <v xml:space="preserve">0 | </v>
      </c>
      <c r="BX472" t="str">
        <v xml:space="preserve">0 | </v>
      </c>
      <c r="BY472" t="str">
        <v xml:space="preserve">0 | </v>
      </c>
      <c r="BZ472" t="str">
        <v xml:space="preserve">0 | </v>
      </c>
      <c r="CA472" t="str">
        <v xml:space="preserve">0 | </v>
      </c>
      <c r="CB472" t="str">
        <v xml:space="preserve">0 | </v>
      </c>
      <c r="CC472" t="str">
        <v xml:space="preserve">0 | </v>
      </c>
      <c r="CD472" t="str">
        <v xml:space="preserve">0 | </v>
      </c>
      <c r="CE472" t="str">
        <v xml:space="preserve">0 | </v>
      </c>
      <c r="CF472" t="str">
        <v xml:space="preserve">0 | </v>
      </c>
      <c r="CG472" t="str">
        <v xml:space="preserve">0 | </v>
      </c>
      <c r="CH472" t="str">
        <v xml:space="preserve">0 | </v>
      </c>
      <c r="CI472" t="str">
        <v xml:space="preserve">0 | </v>
      </c>
      <c r="CJ472" t="str">
        <v xml:space="preserve">0 | </v>
      </c>
      <c r="CK472" t="str">
        <v xml:space="preserve">0 | </v>
      </c>
      <c r="CL472" t="str">
        <v xml:space="preserve">0 | </v>
      </c>
      <c r="CM472" t="str">
        <v xml:space="preserve">0 | </v>
      </c>
      <c r="CN472" t="str">
        <v xml:space="preserve">0 | </v>
      </c>
      <c r="CO472" t="str">
        <v xml:space="preserve">0 | </v>
      </c>
      <c r="CP472" t="str">
        <v xml:space="preserve">0 | </v>
      </c>
      <c r="CQ472" t="str">
        <v xml:space="preserve">0 | </v>
      </c>
      <c r="CR472" t="str">
        <v xml:space="preserve">0 | </v>
      </c>
      <c r="CS472" t="str">
        <v xml:space="preserve">0 | </v>
      </c>
      <c r="CT472" t="str">
        <v xml:space="preserve">0 | </v>
      </c>
      <c r="CU472" t="str">
        <v xml:space="preserve">0 | </v>
      </c>
      <c r="CV472" t="str">
        <v xml:space="preserve">0 | </v>
      </c>
      <c r="CW472" t="str">
        <v xml:space="preserve">0 | </v>
      </c>
      <c r="CX472" t="str">
        <v xml:space="preserve">0 | </v>
      </c>
      <c r="DQ472" cm="1">
        <f t="array" ref="DQ472:HM472">TRANSPOSE(_xlfn._xlws.SORT(_xlfn._xlws.FILTER(initialConditions[initial_conditions_level],initialConditions[experiment_ID]=A472)))</f>
        <v>0</v>
      </c>
      <c r="DR472">
        <v>0</v>
      </c>
      <c r="DS472">
        <v>0</v>
      </c>
      <c r="DT472">
        <v>0</v>
      </c>
      <c r="DU472">
        <v>0</v>
      </c>
      <c r="DV472">
        <v>0</v>
      </c>
      <c r="DW472">
        <v>0</v>
      </c>
      <c r="DX472">
        <v>0</v>
      </c>
      <c r="DY472">
        <v>0</v>
      </c>
      <c r="DZ472">
        <v>0</v>
      </c>
      <c r="EA472">
        <v>0</v>
      </c>
      <c r="EB472">
        <v>0</v>
      </c>
      <c r="EC472">
        <v>0</v>
      </c>
      <c r="ED472">
        <v>0</v>
      </c>
      <c r="EE472">
        <v>0</v>
      </c>
      <c r="EF472">
        <v>0</v>
      </c>
      <c r="EG472">
        <v>0</v>
      </c>
      <c r="EH472">
        <v>0</v>
      </c>
      <c r="EI472">
        <v>0</v>
      </c>
      <c r="EJ472">
        <v>0</v>
      </c>
      <c r="EK472">
        <v>0</v>
      </c>
      <c r="EL472">
        <v>0</v>
      </c>
      <c r="EM472">
        <v>0</v>
      </c>
      <c r="EN472">
        <v>0</v>
      </c>
      <c r="EO472">
        <v>0</v>
      </c>
      <c r="EP472">
        <v>0</v>
      </c>
      <c r="EQ472">
        <v>0</v>
      </c>
      <c r="ER472">
        <v>0</v>
      </c>
      <c r="ES472">
        <v>0</v>
      </c>
      <c r="ET472">
        <v>0</v>
      </c>
      <c r="EU472">
        <v>0</v>
      </c>
      <c r="EV472">
        <v>0</v>
      </c>
      <c r="EW472">
        <v>0</v>
      </c>
      <c r="EX472">
        <v>0</v>
      </c>
      <c r="EY472">
        <v>0</v>
      </c>
      <c r="EZ472">
        <v>0</v>
      </c>
      <c r="FA472">
        <v>0</v>
      </c>
      <c r="FB472">
        <v>0</v>
      </c>
      <c r="FC472">
        <v>0</v>
      </c>
      <c r="FD472">
        <v>0</v>
      </c>
      <c r="FE472">
        <v>0</v>
      </c>
      <c r="FF472">
        <v>0</v>
      </c>
      <c r="FG472">
        <v>0</v>
      </c>
      <c r="FH472">
        <v>0</v>
      </c>
      <c r="FI472">
        <v>0</v>
      </c>
      <c r="FJ472">
        <v>0</v>
      </c>
      <c r="FK472">
        <v>0</v>
      </c>
      <c r="FL472">
        <v>0</v>
      </c>
      <c r="FM472">
        <v>0</v>
      </c>
      <c r="FN472">
        <v>0</v>
      </c>
      <c r="FO472">
        <v>0</v>
      </c>
      <c r="FP472">
        <v>0</v>
      </c>
      <c r="FQ472">
        <v>0</v>
      </c>
      <c r="FR472">
        <v>0</v>
      </c>
      <c r="FS472">
        <v>0</v>
      </c>
      <c r="FT472">
        <v>0</v>
      </c>
      <c r="FU472">
        <v>0</v>
      </c>
      <c r="FV472">
        <v>0</v>
      </c>
      <c r="FW472">
        <v>0</v>
      </c>
      <c r="FX472">
        <v>0</v>
      </c>
      <c r="FY472">
        <v>0</v>
      </c>
      <c r="FZ472">
        <v>0</v>
      </c>
      <c r="GA472">
        <v>0</v>
      </c>
      <c r="GB472">
        <v>0</v>
      </c>
      <c r="GC472">
        <v>0</v>
      </c>
      <c r="GD472">
        <v>0</v>
      </c>
      <c r="GE472">
        <v>0</v>
      </c>
      <c r="GF472">
        <v>0</v>
      </c>
      <c r="GG472">
        <v>0</v>
      </c>
      <c r="GH472">
        <v>0</v>
      </c>
      <c r="GI472">
        <v>0</v>
      </c>
      <c r="GJ472">
        <v>0</v>
      </c>
      <c r="GK472">
        <v>0</v>
      </c>
      <c r="GL472">
        <v>0</v>
      </c>
      <c r="GM472">
        <v>0</v>
      </c>
      <c r="GN472">
        <v>0</v>
      </c>
      <c r="GO472">
        <v>0</v>
      </c>
      <c r="GP472">
        <v>0</v>
      </c>
      <c r="GQ472">
        <v>0</v>
      </c>
      <c r="GR472">
        <v>0</v>
      </c>
      <c r="GS472">
        <v>0</v>
      </c>
      <c r="GT472">
        <v>0</v>
      </c>
      <c r="GU472">
        <v>0</v>
      </c>
      <c r="GV472">
        <v>0</v>
      </c>
      <c r="GW472">
        <v>0</v>
      </c>
      <c r="GX472">
        <v>0</v>
      </c>
      <c r="GY472">
        <v>0</v>
      </c>
      <c r="GZ472">
        <v>0</v>
      </c>
      <c r="HA472">
        <v>0</v>
      </c>
      <c r="HB472">
        <v>0</v>
      </c>
      <c r="HC472">
        <v>0</v>
      </c>
      <c r="HD472">
        <v>0</v>
      </c>
      <c r="HE472">
        <v>0</v>
      </c>
      <c r="HF472">
        <v>0</v>
      </c>
      <c r="HG472">
        <v>0</v>
      </c>
      <c r="HH472">
        <v>0</v>
      </c>
      <c r="HI472">
        <v>0</v>
      </c>
      <c r="HJ472">
        <v>0</v>
      </c>
      <c r="HK472">
        <v>0</v>
      </c>
      <c r="HL472">
        <v>0</v>
      </c>
      <c r="HM472" t="str">
        <v/>
      </c>
    </row>
    <row r="473" spans="2:221" x14ac:dyDescent="0.35">
      <c r="B473" t="str" cm="1">
        <f t="array" ref="B473:CX473">TRANSPOSE(_xlfn._xlws.SORT(_xlfn._xlws.FILTER(initialConditions[initial_conditions_level]&amp;" | "&amp;initialConditions[initial_conditions_name],initialConditions[experiment_ID]=A473)))</f>
        <v xml:space="preserve"> | </v>
      </c>
      <c r="C473" t="str">
        <v xml:space="preserve">0 | </v>
      </c>
      <c r="D473" t="str">
        <v xml:space="preserve">0 | </v>
      </c>
      <c r="E473" t="str">
        <v xml:space="preserve">0 | </v>
      </c>
      <c r="F473" t="str">
        <v xml:space="preserve">0 | </v>
      </c>
      <c r="G473" t="str">
        <v xml:space="preserve">0 | </v>
      </c>
      <c r="H473" t="str">
        <v xml:space="preserve">0 | </v>
      </c>
      <c r="I473" t="str">
        <v xml:space="preserve">0 | </v>
      </c>
      <c r="J473" t="str">
        <v xml:space="preserve">0 | </v>
      </c>
      <c r="K473" t="str">
        <v xml:space="preserve">0 | </v>
      </c>
      <c r="L473" t="str">
        <v xml:space="preserve">0 | </v>
      </c>
      <c r="M473" t="str">
        <v xml:space="preserve">0 | </v>
      </c>
      <c r="N473" t="str">
        <v xml:space="preserve">0 | </v>
      </c>
      <c r="O473" t="str">
        <v xml:space="preserve">0 | </v>
      </c>
      <c r="P473" t="str">
        <v xml:space="preserve">0 | </v>
      </c>
      <c r="Q473" t="str">
        <v xml:space="preserve">0 | </v>
      </c>
      <c r="R473" t="str">
        <v xml:space="preserve">0 | </v>
      </c>
      <c r="S473" t="str">
        <v xml:space="preserve">0 | </v>
      </c>
      <c r="T473" t="str">
        <v xml:space="preserve">0 | </v>
      </c>
      <c r="U473" t="str">
        <v xml:space="preserve">0 | </v>
      </c>
      <c r="V473" t="str">
        <v xml:space="preserve">0 | </v>
      </c>
      <c r="W473" t="str">
        <v xml:space="preserve">0 | </v>
      </c>
      <c r="X473" t="str">
        <v xml:space="preserve">0 | </v>
      </c>
      <c r="Y473" t="str">
        <v xml:space="preserve">0 | </v>
      </c>
      <c r="Z473" t="str">
        <v xml:space="preserve">0 | </v>
      </c>
      <c r="AA473" t="str">
        <v xml:space="preserve">0 | </v>
      </c>
      <c r="AB473" t="str">
        <v xml:space="preserve">0 | </v>
      </c>
      <c r="AC473" t="str">
        <v xml:space="preserve">0 | </v>
      </c>
      <c r="AD473" t="str">
        <v xml:space="preserve">0 | </v>
      </c>
      <c r="AE473" t="str">
        <v xml:space="preserve">0 | </v>
      </c>
      <c r="AF473" t="str">
        <v xml:space="preserve">0 | </v>
      </c>
      <c r="AG473" t="str">
        <v xml:space="preserve">0 | </v>
      </c>
      <c r="AH473" t="str">
        <v xml:space="preserve">0 | </v>
      </c>
      <c r="AI473" t="str">
        <v xml:space="preserve">0 | </v>
      </c>
      <c r="AJ473" t="str">
        <v xml:space="preserve">0 | </v>
      </c>
      <c r="AK473" t="str">
        <v xml:space="preserve">0 | </v>
      </c>
      <c r="AL473" t="str">
        <v xml:space="preserve">0 | </v>
      </c>
      <c r="AM473" t="str">
        <v xml:space="preserve">0 | </v>
      </c>
      <c r="AN473" t="str">
        <v xml:space="preserve">0 | </v>
      </c>
      <c r="AO473" t="str">
        <v xml:space="preserve">0 | </v>
      </c>
      <c r="AP473" t="str">
        <v xml:space="preserve">0 | </v>
      </c>
      <c r="AQ473" t="str">
        <v xml:space="preserve">0 | </v>
      </c>
      <c r="AR473" t="str">
        <v xml:space="preserve">0 | </v>
      </c>
      <c r="AS473" t="str">
        <v xml:space="preserve">0 | </v>
      </c>
      <c r="AT473" t="str">
        <v xml:space="preserve">0 | </v>
      </c>
      <c r="AU473" t="str">
        <v xml:space="preserve">0 | </v>
      </c>
      <c r="AV473" t="str">
        <v xml:space="preserve">0 | </v>
      </c>
      <c r="AW473" t="str">
        <v xml:space="preserve">0 | </v>
      </c>
      <c r="AX473" t="str">
        <v xml:space="preserve">0 | </v>
      </c>
      <c r="AY473" t="str">
        <v xml:space="preserve">0 | </v>
      </c>
      <c r="AZ473" t="str">
        <v xml:space="preserve">0 | </v>
      </c>
      <c r="BA473" t="str">
        <v xml:space="preserve">0 | </v>
      </c>
      <c r="BB473" t="str">
        <v xml:space="preserve">0 | </v>
      </c>
      <c r="BC473" t="str">
        <v xml:space="preserve">0 | </v>
      </c>
      <c r="BD473" t="str">
        <v xml:space="preserve">0 | </v>
      </c>
      <c r="BE473" t="str">
        <v xml:space="preserve">0 | </v>
      </c>
      <c r="BF473" t="str">
        <v xml:space="preserve">0 | </v>
      </c>
      <c r="BG473" t="str">
        <v xml:space="preserve">0 | </v>
      </c>
      <c r="BH473" t="str">
        <v xml:space="preserve">0 | </v>
      </c>
      <c r="BI473" t="str">
        <v xml:space="preserve">0 | </v>
      </c>
      <c r="BJ473" t="str">
        <v xml:space="preserve">0 | </v>
      </c>
      <c r="BK473" t="str">
        <v xml:space="preserve">0 | </v>
      </c>
      <c r="BL473" t="str">
        <v xml:space="preserve">0 | </v>
      </c>
      <c r="BM473" t="str">
        <v xml:space="preserve">0 | </v>
      </c>
      <c r="BN473" t="str">
        <v xml:space="preserve">0 | </v>
      </c>
      <c r="BO473" t="str">
        <v xml:space="preserve">0 | </v>
      </c>
      <c r="BP473" t="str">
        <v xml:space="preserve">0 | </v>
      </c>
      <c r="BQ473" t="str">
        <v xml:space="preserve">0 | </v>
      </c>
      <c r="BR473" t="str">
        <v xml:space="preserve">0 | </v>
      </c>
      <c r="BS473" t="str">
        <v xml:space="preserve">0 | </v>
      </c>
      <c r="BT473" t="str">
        <v xml:space="preserve">0 | </v>
      </c>
      <c r="BU473" t="str">
        <v xml:space="preserve">0 | </v>
      </c>
      <c r="BV473" t="str">
        <v xml:space="preserve">0 | </v>
      </c>
      <c r="BW473" t="str">
        <v xml:space="preserve">0 | </v>
      </c>
      <c r="BX473" t="str">
        <v xml:space="preserve">0 | </v>
      </c>
      <c r="BY473" t="str">
        <v xml:space="preserve">0 | </v>
      </c>
      <c r="BZ473" t="str">
        <v xml:space="preserve">0 | </v>
      </c>
      <c r="CA473" t="str">
        <v xml:space="preserve">0 | </v>
      </c>
      <c r="CB473" t="str">
        <v xml:space="preserve">0 | </v>
      </c>
      <c r="CC473" t="str">
        <v xml:space="preserve">0 | </v>
      </c>
      <c r="CD473" t="str">
        <v xml:space="preserve">0 | </v>
      </c>
      <c r="CE473" t="str">
        <v xml:space="preserve">0 | </v>
      </c>
      <c r="CF473" t="str">
        <v xml:space="preserve">0 | </v>
      </c>
      <c r="CG473" t="str">
        <v xml:space="preserve">0 | </v>
      </c>
      <c r="CH473" t="str">
        <v xml:space="preserve">0 | </v>
      </c>
      <c r="CI473" t="str">
        <v xml:space="preserve">0 | </v>
      </c>
      <c r="CJ473" t="str">
        <v xml:space="preserve">0 | </v>
      </c>
      <c r="CK473" t="str">
        <v xml:space="preserve">0 | </v>
      </c>
      <c r="CL473" t="str">
        <v xml:space="preserve">0 | </v>
      </c>
      <c r="CM473" t="str">
        <v xml:space="preserve">0 | </v>
      </c>
      <c r="CN473" t="str">
        <v xml:space="preserve">0 | </v>
      </c>
      <c r="CO473" t="str">
        <v xml:space="preserve">0 | </v>
      </c>
      <c r="CP473" t="str">
        <v xml:space="preserve">0 | </v>
      </c>
      <c r="CQ473" t="str">
        <v xml:space="preserve">0 | </v>
      </c>
      <c r="CR473" t="str">
        <v xml:space="preserve">0 | </v>
      </c>
      <c r="CS473" t="str">
        <v xml:space="preserve">0 | </v>
      </c>
      <c r="CT473" t="str">
        <v xml:space="preserve">0 | </v>
      </c>
      <c r="CU473" t="str">
        <v xml:space="preserve">0 | </v>
      </c>
      <c r="CV473" t="str">
        <v xml:space="preserve">0 | </v>
      </c>
      <c r="CW473" t="str">
        <v xml:space="preserve">0 | </v>
      </c>
      <c r="CX473" t="str">
        <v xml:space="preserve">0 | </v>
      </c>
      <c r="DQ473" cm="1">
        <f t="array" ref="DQ473:HM473">TRANSPOSE(_xlfn._xlws.SORT(_xlfn._xlws.FILTER(initialConditions[initial_conditions_level],initialConditions[experiment_ID]=A473)))</f>
        <v>0</v>
      </c>
      <c r="DR473">
        <v>0</v>
      </c>
      <c r="DS473">
        <v>0</v>
      </c>
      <c r="DT473">
        <v>0</v>
      </c>
      <c r="DU473">
        <v>0</v>
      </c>
      <c r="DV473">
        <v>0</v>
      </c>
      <c r="DW473">
        <v>0</v>
      </c>
      <c r="DX473">
        <v>0</v>
      </c>
      <c r="DY473">
        <v>0</v>
      </c>
      <c r="DZ473">
        <v>0</v>
      </c>
      <c r="EA473">
        <v>0</v>
      </c>
      <c r="EB473">
        <v>0</v>
      </c>
      <c r="EC473">
        <v>0</v>
      </c>
      <c r="ED473">
        <v>0</v>
      </c>
      <c r="EE473">
        <v>0</v>
      </c>
      <c r="EF473">
        <v>0</v>
      </c>
      <c r="EG473">
        <v>0</v>
      </c>
      <c r="EH473">
        <v>0</v>
      </c>
      <c r="EI473">
        <v>0</v>
      </c>
      <c r="EJ473">
        <v>0</v>
      </c>
      <c r="EK473">
        <v>0</v>
      </c>
      <c r="EL473">
        <v>0</v>
      </c>
      <c r="EM473">
        <v>0</v>
      </c>
      <c r="EN473">
        <v>0</v>
      </c>
      <c r="EO473">
        <v>0</v>
      </c>
      <c r="EP473">
        <v>0</v>
      </c>
      <c r="EQ473">
        <v>0</v>
      </c>
      <c r="ER473">
        <v>0</v>
      </c>
      <c r="ES473">
        <v>0</v>
      </c>
      <c r="ET473">
        <v>0</v>
      </c>
      <c r="EU473">
        <v>0</v>
      </c>
      <c r="EV473">
        <v>0</v>
      </c>
      <c r="EW473">
        <v>0</v>
      </c>
      <c r="EX473">
        <v>0</v>
      </c>
      <c r="EY473">
        <v>0</v>
      </c>
      <c r="EZ473">
        <v>0</v>
      </c>
      <c r="FA473">
        <v>0</v>
      </c>
      <c r="FB473">
        <v>0</v>
      </c>
      <c r="FC473">
        <v>0</v>
      </c>
      <c r="FD473">
        <v>0</v>
      </c>
      <c r="FE473">
        <v>0</v>
      </c>
      <c r="FF473">
        <v>0</v>
      </c>
      <c r="FG473">
        <v>0</v>
      </c>
      <c r="FH473">
        <v>0</v>
      </c>
      <c r="FI473">
        <v>0</v>
      </c>
      <c r="FJ473">
        <v>0</v>
      </c>
      <c r="FK473">
        <v>0</v>
      </c>
      <c r="FL473">
        <v>0</v>
      </c>
      <c r="FM473">
        <v>0</v>
      </c>
      <c r="FN473">
        <v>0</v>
      </c>
      <c r="FO473">
        <v>0</v>
      </c>
      <c r="FP473">
        <v>0</v>
      </c>
      <c r="FQ473">
        <v>0</v>
      </c>
      <c r="FR473">
        <v>0</v>
      </c>
      <c r="FS473">
        <v>0</v>
      </c>
      <c r="FT473">
        <v>0</v>
      </c>
      <c r="FU473">
        <v>0</v>
      </c>
      <c r="FV473">
        <v>0</v>
      </c>
      <c r="FW473">
        <v>0</v>
      </c>
      <c r="FX473">
        <v>0</v>
      </c>
      <c r="FY473">
        <v>0</v>
      </c>
      <c r="FZ473">
        <v>0</v>
      </c>
      <c r="GA473">
        <v>0</v>
      </c>
      <c r="GB473">
        <v>0</v>
      </c>
      <c r="GC473">
        <v>0</v>
      </c>
      <c r="GD473">
        <v>0</v>
      </c>
      <c r="GE473">
        <v>0</v>
      </c>
      <c r="GF473">
        <v>0</v>
      </c>
      <c r="GG473">
        <v>0</v>
      </c>
      <c r="GH473">
        <v>0</v>
      </c>
      <c r="GI473">
        <v>0</v>
      </c>
      <c r="GJ473">
        <v>0</v>
      </c>
      <c r="GK473">
        <v>0</v>
      </c>
      <c r="GL473">
        <v>0</v>
      </c>
      <c r="GM473">
        <v>0</v>
      </c>
      <c r="GN473">
        <v>0</v>
      </c>
      <c r="GO473">
        <v>0</v>
      </c>
      <c r="GP473">
        <v>0</v>
      </c>
      <c r="GQ473">
        <v>0</v>
      </c>
      <c r="GR473">
        <v>0</v>
      </c>
      <c r="GS473">
        <v>0</v>
      </c>
      <c r="GT473">
        <v>0</v>
      </c>
      <c r="GU473">
        <v>0</v>
      </c>
      <c r="GV473">
        <v>0</v>
      </c>
      <c r="GW473">
        <v>0</v>
      </c>
      <c r="GX473">
        <v>0</v>
      </c>
      <c r="GY473">
        <v>0</v>
      </c>
      <c r="GZ473">
        <v>0</v>
      </c>
      <c r="HA473">
        <v>0</v>
      </c>
      <c r="HB473">
        <v>0</v>
      </c>
      <c r="HC473">
        <v>0</v>
      </c>
      <c r="HD473">
        <v>0</v>
      </c>
      <c r="HE473">
        <v>0</v>
      </c>
      <c r="HF473">
        <v>0</v>
      </c>
      <c r="HG473">
        <v>0</v>
      </c>
      <c r="HH473">
        <v>0</v>
      </c>
      <c r="HI473">
        <v>0</v>
      </c>
      <c r="HJ473">
        <v>0</v>
      </c>
      <c r="HK473">
        <v>0</v>
      </c>
      <c r="HL473">
        <v>0</v>
      </c>
      <c r="HM473" t="str">
        <v/>
      </c>
    </row>
    <row r="474" spans="2:221" x14ac:dyDescent="0.35">
      <c r="B474" t="str" cm="1">
        <f t="array" ref="B474:CX474">TRANSPOSE(_xlfn._xlws.SORT(_xlfn._xlws.FILTER(initialConditions[initial_conditions_level]&amp;" | "&amp;initialConditions[initial_conditions_name],initialConditions[experiment_ID]=A474)))</f>
        <v xml:space="preserve"> | </v>
      </c>
      <c r="C474" t="str">
        <v xml:space="preserve">0 | </v>
      </c>
      <c r="D474" t="str">
        <v xml:space="preserve">0 | </v>
      </c>
      <c r="E474" t="str">
        <v xml:space="preserve">0 | </v>
      </c>
      <c r="F474" t="str">
        <v xml:space="preserve">0 | </v>
      </c>
      <c r="G474" t="str">
        <v xml:space="preserve">0 | </v>
      </c>
      <c r="H474" t="str">
        <v xml:space="preserve">0 | </v>
      </c>
      <c r="I474" t="str">
        <v xml:space="preserve">0 | </v>
      </c>
      <c r="J474" t="str">
        <v xml:space="preserve">0 | </v>
      </c>
      <c r="K474" t="str">
        <v xml:space="preserve">0 | </v>
      </c>
      <c r="L474" t="str">
        <v xml:space="preserve">0 | </v>
      </c>
      <c r="M474" t="str">
        <v xml:space="preserve">0 | </v>
      </c>
      <c r="N474" t="str">
        <v xml:space="preserve">0 | </v>
      </c>
      <c r="O474" t="str">
        <v xml:space="preserve">0 | </v>
      </c>
      <c r="P474" t="str">
        <v xml:space="preserve">0 | </v>
      </c>
      <c r="Q474" t="str">
        <v xml:space="preserve">0 | </v>
      </c>
      <c r="R474" t="str">
        <v xml:space="preserve">0 | </v>
      </c>
      <c r="S474" t="str">
        <v xml:space="preserve">0 | </v>
      </c>
      <c r="T474" t="str">
        <v xml:space="preserve">0 | </v>
      </c>
      <c r="U474" t="str">
        <v xml:space="preserve">0 | </v>
      </c>
      <c r="V474" t="str">
        <v xml:space="preserve">0 | </v>
      </c>
      <c r="W474" t="str">
        <v xml:space="preserve">0 | </v>
      </c>
      <c r="X474" t="str">
        <v xml:space="preserve">0 | </v>
      </c>
      <c r="Y474" t="str">
        <v xml:space="preserve">0 | </v>
      </c>
      <c r="Z474" t="str">
        <v xml:space="preserve">0 | </v>
      </c>
      <c r="AA474" t="str">
        <v xml:space="preserve">0 | </v>
      </c>
      <c r="AB474" t="str">
        <v xml:space="preserve">0 | </v>
      </c>
      <c r="AC474" t="str">
        <v xml:space="preserve">0 | </v>
      </c>
      <c r="AD474" t="str">
        <v xml:space="preserve">0 | </v>
      </c>
      <c r="AE474" t="str">
        <v xml:space="preserve">0 | </v>
      </c>
      <c r="AF474" t="str">
        <v xml:space="preserve">0 | </v>
      </c>
      <c r="AG474" t="str">
        <v xml:space="preserve">0 | </v>
      </c>
      <c r="AH474" t="str">
        <v xml:space="preserve">0 | </v>
      </c>
      <c r="AI474" t="str">
        <v xml:space="preserve">0 | </v>
      </c>
      <c r="AJ474" t="str">
        <v xml:space="preserve">0 | </v>
      </c>
      <c r="AK474" t="str">
        <v xml:space="preserve">0 | </v>
      </c>
      <c r="AL474" t="str">
        <v xml:space="preserve">0 | </v>
      </c>
      <c r="AM474" t="str">
        <v xml:space="preserve">0 | </v>
      </c>
      <c r="AN474" t="str">
        <v xml:space="preserve">0 | </v>
      </c>
      <c r="AO474" t="str">
        <v xml:space="preserve">0 | </v>
      </c>
      <c r="AP474" t="str">
        <v xml:space="preserve">0 | </v>
      </c>
      <c r="AQ474" t="str">
        <v xml:space="preserve">0 | </v>
      </c>
      <c r="AR474" t="str">
        <v xml:space="preserve">0 | </v>
      </c>
      <c r="AS474" t="str">
        <v xml:space="preserve">0 | </v>
      </c>
      <c r="AT474" t="str">
        <v xml:space="preserve">0 | </v>
      </c>
      <c r="AU474" t="str">
        <v xml:space="preserve">0 | </v>
      </c>
      <c r="AV474" t="str">
        <v xml:space="preserve">0 | </v>
      </c>
      <c r="AW474" t="str">
        <v xml:space="preserve">0 | </v>
      </c>
      <c r="AX474" t="str">
        <v xml:space="preserve">0 | </v>
      </c>
      <c r="AY474" t="str">
        <v xml:space="preserve">0 | </v>
      </c>
      <c r="AZ474" t="str">
        <v xml:space="preserve">0 | </v>
      </c>
      <c r="BA474" t="str">
        <v xml:space="preserve">0 | </v>
      </c>
      <c r="BB474" t="str">
        <v xml:space="preserve">0 | </v>
      </c>
      <c r="BC474" t="str">
        <v xml:space="preserve">0 | </v>
      </c>
      <c r="BD474" t="str">
        <v xml:space="preserve">0 | </v>
      </c>
      <c r="BE474" t="str">
        <v xml:space="preserve">0 | </v>
      </c>
      <c r="BF474" t="str">
        <v xml:space="preserve">0 | </v>
      </c>
      <c r="BG474" t="str">
        <v xml:space="preserve">0 | </v>
      </c>
      <c r="BH474" t="str">
        <v xml:space="preserve">0 | </v>
      </c>
      <c r="BI474" t="str">
        <v xml:space="preserve">0 | </v>
      </c>
      <c r="BJ474" t="str">
        <v xml:space="preserve">0 | </v>
      </c>
      <c r="BK474" t="str">
        <v xml:space="preserve">0 | </v>
      </c>
      <c r="BL474" t="str">
        <v xml:space="preserve">0 | </v>
      </c>
      <c r="BM474" t="str">
        <v xml:space="preserve">0 | </v>
      </c>
      <c r="BN474" t="str">
        <v xml:space="preserve">0 | </v>
      </c>
      <c r="BO474" t="str">
        <v xml:space="preserve">0 | </v>
      </c>
      <c r="BP474" t="str">
        <v xml:space="preserve">0 | </v>
      </c>
      <c r="BQ474" t="str">
        <v xml:space="preserve">0 | </v>
      </c>
      <c r="BR474" t="str">
        <v xml:space="preserve">0 | </v>
      </c>
      <c r="BS474" t="str">
        <v xml:space="preserve">0 | </v>
      </c>
      <c r="BT474" t="str">
        <v xml:space="preserve">0 | </v>
      </c>
      <c r="BU474" t="str">
        <v xml:space="preserve">0 | </v>
      </c>
      <c r="BV474" t="str">
        <v xml:space="preserve">0 | </v>
      </c>
      <c r="BW474" t="str">
        <v xml:space="preserve">0 | </v>
      </c>
      <c r="BX474" t="str">
        <v xml:space="preserve">0 | </v>
      </c>
      <c r="BY474" t="str">
        <v xml:space="preserve">0 | </v>
      </c>
      <c r="BZ474" t="str">
        <v xml:space="preserve">0 | </v>
      </c>
      <c r="CA474" t="str">
        <v xml:space="preserve">0 | </v>
      </c>
      <c r="CB474" t="str">
        <v xml:space="preserve">0 | </v>
      </c>
      <c r="CC474" t="str">
        <v xml:space="preserve">0 | </v>
      </c>
      <c r="CD474" t="str">
        <v xml:space="preserve">0 | </v>
      </c>
      <c r="CE474" t="str">
        <v xml:space="preserve">0 | </v>
      </c>
      <c r="CF474" t="str">
        <v xml:space="preserve">0 | </v>
      </c>
      <c r="CG474" t="str">
        <v xml:space="preserve">0 | </v>
      </c>
      <c r="CH474" t="str">
        <v xml:space="preserve">0 | </v>
      </c>
      <c r="CI474" t="str">
        <v xml:space="preserve">0 | </v>
      </c>
      <c r="CJ474" t="str">
        <v xml:space="preserve">0 | </v>
      </c>
      <c r="CK474" t="str">
        <v xml:space="preserve">0 | </v>
      </c>
      <c r="CL474" t="str">
        <v xml:space="preserve">0 | </v>
      </c>
      <c r="CM474" t="str">
        <v xml:space="preserve">0 | </v>
      </c>
      <c r="CN474" t="str">
        <v xml:space="preserve">0 | </v>
      </c>
      <c r="CO474" t="str">
        <v xml:space="preserve">0 | </v>
      </c>
      <c r="CP474" t="str">
        <v xml:space="preserve">0 | </v>
      </c>
      <c r="CQ474" t="str">
        <v xml:space="preserve">0 | </v>
      </c>
      <c r="CR474" t="str">
        <v xml:space="preserve">0 | </v>
      </c>
      <c r="CS474" t="str">
        <v xml:space="preserve">0 | </v>
      </c>
      <c r="CT474" t="str">
        <v xml:space="preserve">0 | </v>
      </c>
      <c r="CU474" t="str">
        <v xml:space="preserve">0 | </v>
      </c>
      <c r="CV474" t="str">
        <v xml:space="preserve">0 | </v>
      </c>
      <c r="CW474" t="str">
        <v xml:space="preserve">0 | </v>
      </c>
      <c r="CX474" t="str">
        <v xml:space="preserve">0 | </v>
      </c>
      <c r="DQ474" cm="1">
        <f t="array" ref="DQ474:HM474">TRANSPOSE(_xlfn._xlws.SORT(_xlfn._xlws.FILTER(initialConditions[initial_conditions_level],initialConditions[experiment_ID]=A474)))</f>
        <v>0</v>
      </c>
      <c r="DR474">
        <v>0</v>
      </c>
      <c r="DS474">
        <v>0</v>
      </c>
      <c r="DT474">
        <v>0</v>
      </c>
      <c r="DU474">
        <v>0</v>
      </c>
      <c r="DV474">
        <v>0</v>
      </c>
      <c r="DW474">
        <v>0</v>
      </c>
      <c r="DX474">
        <v>0</v>
      </c>
      <c r="DY474">
        <v>0</v>
      </c>
      <c r="DZ474">
        <v>0</v>
      </c>
      <c r="EA474">
        <v>0</v>
      </c>
      <c r="EB474">
        <v>0</v>
      </c>
      <c r="EC474">
        <v>0</v>
      </c>
      <c r="ED474">
        <v>0</v>
      </c>
      <c r="EE474">
        <v>0</v>
      </c>
      <c r="EF474">
        <v>0</v>
      </c>
      <c r="EG474">
        <v>0</v>
      </c>
      <c r="EH474">
        <v>0</v>
      </c>
      <c r="EI474">
        <v>0</v>
      </c>
      <c r="EJ474">
        <v>0</v>
      </c>
      <c r="EK474">
        <v>0</v>
      </c>
      <c r="EL474">
        <v>0</v>
      </c>
      <c r="EM474">
        <v>0</v>
      </c>
      <c r="EN474">
        <v>0</v>
      </c>
      <c r="EO474">
        <v>0</v>
      </c>
      <c r="EP474">
        <v>0</v>
      </c>
      <c r="EQ474">
        <v>0</v>
      </c>
      <c r="ER474">
        <v>0</v>
      </c>
      <c r="ES474">
        <v>0</v>
      </c>
      <c r="ET474">
        <v>0</v>
      </c>
      <c r="EU474">
        <v>0</v>
      </c>
      <c r="EV474">
        <v>0</v>
      </c>
      <c r="EW474">
        <v>0</v>
      </c>
      <c r="EX474">
        <v>0</v>
      </c>
      <c r="EY474">
        <v>0</v>
      </c>
      <c r="EZ474">
        <v>0</v>
      </c>
      <c r="FA474">
        <v>0</v>
      </c>
      <c r="FB474">
        <v>0</v>
      </c>
      <c r="FC474">
        <v>0</v>
      </c>
      <c r="FD474">
        <v>0</v>
      </c>
      <c r="FE474">
        <v>0</v>
      </c>
      <c r="FF474">
        <v>0</v>
      </c>
      <c r="FG474">
        <v>0</v>
      </c>
      <c r="FH474">
        <v>0</v>
      </c>
      <c r="FI474">
        <v>0</v>
      </c>
      <c r="FJ474">
        <v>0</v>
      </c>
      <c r="FK474">
        <v>0</v>
      </c>
      <c r="FL474">
        <v>0</v>
      </c>
      <c r="FM474">
        <v>0</v>
      </c>
      <c r="FN474">
        <v>0</v>
      </c>
      <c r="FO474">
        <v>0</v>
      </c>
      <c r="FP474">
        <v>0</v>
      </c>
      <c r="FQ474">
        <v>0</v>
      </c>
      <c r="FR474">
        <v>0</v>
      </c>
      <c r="FS474">
        <v>0</v>
      </c>
      <c r="FT474">
        <v>0</v>
      </c>
      <c r="FU474">
        <v>0</v>
      </c>
      <c r="FV474">
        <v>0</v>
      </c>
      <c r="FW474">
        <v>0</v>
      </c>
      <c r="FX474">
        <v>0</v>
      </c>
      <c r="FY474">
        <v>0</v>
      </c>
      <c r="FZ474">
        <v>0</v>
      </c>
      <c r="GA474">
        <v>0</v>
      </c>
      <c r="GB474">
        <v>0</v>
      </c>
      <c r="GC474">
        <v>0</v>
      </c>
      <c r="GD474">
        <v>0</v>
      </c>
      <c r="GE474">
        <v>0</v>
      </c>
      <c r="GF474">
        <v>0</v>
      </c>
      <c r="GG474">
        <v>0</v>
      </c>
      <c r="GH474">
        <v>0</v>
      </c>
      <c r="GI474">
        <v>0</v>
      </c>
      <c r="GJ474">
        <v>0</v>
      </c>
      <c r="GK474">
        <v>0</v>
      </c>
      <c r="GL474">
        <v>0</v>
      </c>
      <c r="GM474">
        <v>0</v>
      </c>
      <c r="GN474">
        <v>0</v>
      </c>
      <c r="GO474">
        <v>0</v>
      </c>
      <c r="GP474">
        <v>0</v>
      </c>
      <c r="GQ474">
        <v>0</v>
      </c>
      <c r="GR474">
        <v>0</v>
      </c>
      <c r="GS474">
        <v>0</v>
      </c>
      <c r="GT474">
        <v>0</v>
      </c>
      <c r="GU474">
        <v>0</v>
      </c>
      <c r="GV474">
        <v>0</v>
      </c>
      <c r="GW474">
        <v>0</v>
      </c>
      <c r="GX474">
        <v>0</v>
      </c>
      <c r="GY474">
        <v>0</v>
      </c>
      <c r="GZ474">
        <v>0</v>
      </c>
      <c r="HA474">
        <v>0</v>
      </c>
      <c r="HB474">
        <v>0</v>
      </c>
      <c r="HC474">
        <v>0</v>
      </c>
      <c r="HD474">
        <v>0</v>
      </c>
      <c r="HE474">
        <v>0</v>
      </c>
      <c r="HF474">
        <v>0</v>
      </c>
      <c r="HG474">
        <v>0</v>
      </c>
      <c r="HH474">
        <v>0</v>
      </c>
      <c r="HI474">
        <v>0</v>
      </c>
      <c r="HJ474">
        <v>0</v>
      </c>
      <c r="HK474">
        <v>0</v>
      </c>
      <c r="HL474">
        <v>0</v>
      </c>
      <c r="HM474" t="str">
        <v/>
      </c>
    </row>
    <row r="475" spans="2:221" x14ac:dyDescent="0.35">
      <c r="B475" t="str" cm="1">
        <f t="array" ref="B475:CX475">TRANSPOSE(_xlfn._xlws.SORT(_xlfn._xlws.FILTER(initialConditions[initial_conditions_level]&amp;" | "&amp;initialConditions[initial_conditions_name],initialConditions[experiment_ID]=A475)))</f>
        <v xml:space="preserve"> | </v>
      </c>
      <c r="C475" t="str">
        <v xml:space="preserve">0 | </v>
      </c>
      <c r="D475" t="str">
        <v xml:space="preserve">0 | </v>
      </c>
      <c r="E475" t="str">
        <v xml:space="preserve">0 | </v>
      </c>
      <c r="F475" t="str">
        <v xml:space="preserve">0 | </v>
      </c>
      <c r="G475" t="str">
        <v xml:space="preserve">0 | </v>
      </c>
      <c r="H475" t="str">
        <v xml:space="preserve">0 | </v>
      </c>
      <c r="I475" t="str">
        <v xml:space="preserve">0 | </v>
      </c>
      <c r="J475" t="str">
        <v xml:space="preserve">0 | </v>
      </c>
      <c r="K475" t="str">
        <v xml:space="preserve">0 | </v>
      </c>
      <c r="L475" t="str">
        <v xml:space="preserve">0 | </v>
      </c>
      <c r="M475" t="str">
        <v xml:space="preserve">0 | </v>
      </c>
      <c r="N475" t="str">
        <v xml:space="preserve">0 | </v>
      </c>
      <c r="O475" t="str">
        <v xml:space="preserve">0 | </v>
      </c>
      <c r="P475" t="str">
        <v xml:space="preserve">0 | </v>
      </c>
      <c r="Q475" t="str">
        <v xml:space="preserve">0 | </v>
      </c>
      <c r="R475" t="str">
        <v xml:space="preserve">0 | </v>
      </c>
      <c r="S475" t="str">
        <v xml:space="preserve">0 | </v>
      </c>
      <c r="T475" t="str">
        <v xml:space="preserve">0 | </v>
      </c>
      <c r="U475" t="str">
        <v xml:space="preserve">0 | </v>
      </c>
      <c r="V475" t="str">
        <v xml:space="preserve">0 | </v>
      </c>
      <c r="W475" t="str">
        <v xml:space="preserve">0 | </v>
      </c>
      <c r="X475" t="str">
        <v xml:space="preserve">0 | </v>
      </c>
      <c r="Y475" t="str">
        <v xml:space="preserve">0 | </v>
      </c>
      <c r="Z475" t="str">
        <v xml:space="preserve">0 | </v>
      </c>
      <c r="AA475" t="str">
        <v xml:space="preserve">0 | </v>
      </c>
      <c r="AB475" t="str">
        <v xml:space="preserve">0 | </v>
      </c>
      <c r="AC475" t="str">
        <v xml:space="preserve">0 | </v>
      </c>
      <c r="AD475" t="str">
        <v xml:space="preserve">0 | </v>
      </c>
      <c r="AE475" t="str">
        <v xml:space="preserve">0 | </v>
      </c>
      <c r="AF475" t="str">
        <v xml:space="preserve">0 | </v>
      </c>
      <c r="AG475" t="str">
        <v xml:space="preserve">0 | </v>
      </c>
      <c r="AH475" t="str">
        <v xml:space="preserve">0 | </v>
      </c>
      <c r="AI475" t="str">
        <v xml:space="preserve">0 | </v>
      </c>
      <c r="AJ475" t="str">
        <v xml:space="preserve">0 | </v>
      </c>
      <c r="AK475" t="str">
        <v xml:space="preserve">0 | </v>
      </c>
      <c r="AL475" t="str">
        <v xml:space="preserve">0 | </v>
      </c>
      <c r="AM475" t="str">
        <v xml:space="preserve">0 | </v>
      </c>
      <c r="AN475" t="str">
        <v xml:space="preserve">0 | </v>
      </c>
      <c r="AO475" t="str">
        <v xml:space="preserve">0 | </v>
      </c>
      <c r="AP475" t="str">
        <v xml:space="preserve">0 | </v>
      </c>
      <c r="AQ475" t="str">
        <v xml:space="preserve">0 | </v>
      </c>
      <c r="AR475" t="str">
        <v xml:space="preserve">0 | </v>
      </c>
      <c r="AS475" t="str">
        <v xml:space="preserve">0 | </v>
      </c>
      <c r="AT475" t="str">
        <v xml:space="preserve">0 | </v>
      </c>
      <c r="AU475" t="str">
        <v xml:space="preserve">0 | </v>
      </c>
      <c r="AV475" t="str">
        <v xml:space="preserve">0 | </v>
      </c>
      <c r="AW475" t="str">
        <v xml:space="preserve">0 | </v>
      </c>
      <c r="AX475" t="str">
        <v xml:space="preserve">0 | </v>
      </c>
      <c r="AY475" t="str">
        <v xml:space="preserve">0 | </v>
      </c>
      <c r="AZ475" t="str">
        <v xml:space="preserve">0 | </v>
      </c>
      <c r="BA475" t="str">
        <v xml:space="preserve">0 | </v>
      </c>
      <c r="BB475" t="str">
        <v xml:space="preserve">0 | </v>
      </c>
      <c r="BC475" t="str">
        <v xml:space="preserve">0 | </v>
      </c>
      <c r="BD475" t="str">
        <v xml:space="preserve">0 | </v>
      </c>
      <c r="BE475" t="str">
        <v xml:space="preserve">0 | </v>
      </c>
      <c r="BF475" t="str">
        <v xml:space="preserve">0 | </v>
      </c>
      <c r="BG475" t="str">
        <v xml:space="preserve">0 | </v>
      </c>
      <c r="BH475" t="str">
        <v xml:space="preserve">0 | </v>
      </c>
      <c r="BI475" t="str">
        <v xml:space="preserve">0 | </v>
      </c>
      <c r="BJ475" t="str">
        <v xml:space="preserve">0 | </v>
      </c>
      <c r="BK475" t="str">
        <v xml:space="preserve">0 | </v>
      </c>
      <c r="BL475" t="str">
        <v xml:space="preserve">0 | </v>
      </c>
      <c r="BM475" t="str">
        <v xml:space="preserve">0 | </v>
      </c>
      <c r="BN475" t="str">
        <v xml:space="preserve">0 | </v>
      </c>
      <c r="BO475" t="str">
        <v xml:space="preserve">0 | </v>
      </c>
      <c r="BP475" t="str">
        <v xml:space="preserve">0 | </v>
      </c>
      <c r="BQ475" t="str">
        <v xml:space="preserve">0 | </v>
      </c>
      <c r="BR475" t="str">
        <v xml:space="preserve">0 | </v>
      </c>
      <c r="BS475" t="str">
        <v xml:space="preserve">0 | </v>
      </c>
      <c r="BT475" t="str">
        <v xml:space="preserve">0 | </v>
      </c>
      <c r="BU475" t="str">
        <v xml:space="preserve">0 | </v>
      </c>
      <c r="BV475" t="str">
        <v xml:space="preserve">0 | </v>
      </c>
      <c r="BW475" t="str">
        <v xml:space="preserve">0 | </v>
      </c>
      <c r="BX475" t="str">
        <v xml:space="preserve">0 | </v>
      </c>
      <c r="BY475" t="str">
        <v xml:space="preserve">0 | </v>
      </c>
      <c r="BZ475" t="str">
        <v xml:space="preserve">0 | </v>
      </c>
      <c r="CA475" t="str">
        <v xml:space="preserve">0 | </v>
      </c>
      <c r="CB475" t="str">
        <v xml:space="preserve">0 | </v>
      </c>
      <c r="CC475" t="str">
        <v xml:space="preserve">0 | </v>
      </c>
      <c r="CD475" t="str">
        <v xml:space="preserve">0 | </v>
      </c>
      <c r="CE475" t="str">
        <v xml:space="preserve">0 | </v>
      </c>
      <c r="CF475" t="str">
        <v xml:space="preserve">0 | </v>
      </c>
      <c r="CG475" t="str">
        <v xml:space="preserve">0 | </v>
      </c>
      <c r="CH475" t="str">
        <v xml:space="preserve">0 | </v>
      </c>
      <c r="CI475" t="str">
        <v xml:space="preserve">0 | </v>
      </c>
      <c r="CJ475" t="str">
        <v xml:space="preserve">0 | </v>
      </c>
      <c r="CK475" t="str">
        <v xml:space="preserve">0 | </v>
      </c>
      <c r="CL475" t="str">
        <v xml:space="preserve">0 | </v>
      </c>
      <c r="CM475" t="str">
        <v xml:space="preserve">0 | </v>
      </c>
      <c r="CN475" t="str">
        <v xml:space="preserve">0 | </v>
      </c>
      <c r="CO475" t="str">
        <v xml:space="preserve">0 | </v>
      </c>
      <c r="CP475" t="str">
        <v xml:space="preserve">0 | </v>
      </c>
      <c r="CQ475" t="str">
        <v xml:space="preserve">0 | </v>
      </c>
      <c r="CR475" t="str">
        <v xml:space="preserve">0 | </v>
      </c>
      <c r="CS475" t="str">
        <v xml:space="preserve">0 | </v>
      </c>
      <c r="CT475" t="str">
        <v xml:space="preserve">0 | </v>
      </c>
      <c r="CU475" t="str">
        <v xml:space="preserve">0 | </v>
      </c>
      <c r="CV475" t="str">
        <v xml:space="preserve">0 | </v>
      </c>
      <c r="CW475" t="str">
        <v xml:space="preserve">0 | </v>
      </c>
      <c r="CX475" t="str">
        <v xml:space="preserve">0 | </v>
      </c>
      <c r="DQ475" cm="1">
        <f t="array" ref="DQ475:HM475">TRANSPOSE(_xlfn._xlws.SORT(_xlfn._xlws.FILTER(initialConditions[initial_conditions_level],initialConditions[experiment_ID]=A475)))</f>
        <v>0</v>
      </c>
      <c r="DR475">
        <v>0</v>
      </c>
      <c r="DS475">
        <v>0</v>
      </c>
      <c r="DT475">
        <v>0</v>
      </c>
      <c r="DU475">
        <v>0</v>
      </c>
      <c r="DV475">
        <v>0</v>
      </c>
      <c r="DW475">
        <v>0</v>
      </c>
      <c r="DX475">
        <v>0</v>
      </c>
      <c r="DY475">
        <v>0</v>
      </c>
      <c r="DZ475">
        <v>0</v>
      </c>
      <c r="EA475">
        <v>0</v>
      </c>
      <c r="EB475">
        <v>0</v>
      </c>
      <c r="EC475">
        <v>0</v>
      </c>
      <c r="ED475">
        <v>0</v>
      </c>
      <c r="EE475">
        <v>0</v>
      </c>
      <c r="EF475">
        <v>0</v>
      </c>
      <c r="EG475">
        <v>0</v>
      </c>
      <c r="EH475">
        <v>0</v>
      </c>
      <c r="EI475">
        <v>0</v>
      </c>
      <c r="EJ475">
        <v>0</v>
      </c>
      <c r="EK475">
        <v>0</v>
      </c>
      <c r="EL475">
        <v>0</v>
      </c>
      <c r="EM475">
        <v>0</v>
      </c>
      <c r="EN475">
        <v>0</v>
      </c>
      <c r="EO475">
        <v>0</v>
      </c>
      <c r="EP475">
        <v>0</v>
      </c>
      <c r="EQ475">
        <v>0</v>
      </c>
      <c r="ER475">
        <v>0</v>
      </c>
      <c r="ES475">
        <v>0</v>
      </c>
      <c r="ET475">
        <v>0</v>
      </c>
      <c r="EU475">
        <v>0</v>
      </c>
      <c r="EV475">
        <v>0</v>
      </c>
      <c r="EW475">
        <v>0</v>
      </c>
      <c r="EX475">
        <v>0</v>
      </c>
      <c r="EY475">
        <v>0</v>
      </c>
      <c r="EZ475">
        <v>0</v>
      </c>
      <c r="FA475">
        <v>0</v>
      </c>
      <c r="FB475">
        <v>0</v>
      </c>
      <c r="FC475">
        <v>0</v>
      </c>
      <c r="FD475">
        <v>0</v>
      </c>
      <c r="FE475">
        <v>0</v>
      </c>
      <c r="FF475">
        <v>0</v>
      </c>
      <c r="FG475">
        <v>0</v>
      </c>
      <c r="FH475">
        <v>0</v>
      </c>
      <c r="FI475">
        <v>0</v>
      </c>
      <c r="FJ475">
        <v>0</v>
      </c>
      <c r="FK475">
        <v>0</v>
      </c>
      <c r="FL475">
        <v>0</v>
      </c>
      <c r="FM475">
        <v>0</v>
      </c>
      <c r="FN475">
        <v>0</v>
      </c>
      <c r="FO475">
        <v>0</v>
      </c>
      <c r="FP475">
        <v>0</v>
      </c>
      <c r="FQ475">
        <v>0</v>
      </c>
      <c r="FR475">
        <v>0</v>
      </c>
      <c r="FS475">
        <v>0</v>
      </c>
      <c r="FT475">
        <v>0</v>
      </c>
      <c r="FU475">
        <v>0</v>
      </c>
      <c r="FV475">
        <v>0</v>
      </c>
      <c r="FW475">
        <v>0</v>
      </c>
      <c r="FX475">
        <v>0</v>
      </c>
      <c r="FY475">
        <v>0</v>
      </c>
      <c r="FZ475">
        <v>0</v>
      </c>
      <c r="GA475">
        <v>0</v>
      </c>
      <c r="GB475">
        <v>0</v>
      </c>
      <c r="GC475">
        <v>0</v>
      </c>
      <c r="GD475">
        <v>0</v>
      </c>
      <c r="GE475">
        <v>0</v>
      </c>
      <c r="GF475">
        <v>0</v>
      </c>
      <c r="GG475">
        <v>0</v>
      </c>
      <c r="GH475">
        <v>0</v>
      </c>
      <c r="GI475">
        <v>0</v>
      </c>
      <c r="GJ475">
        <v>0</v>
      </c>
      <c r="GK475">
        <v>0</v>
      </c>
      <c r="GL475">
        <v>0</v>
      </c>
      <c r="GM475">
        <v>0</v>
      </c>
      <c r="GN475">
        <v>0</v>
      </c>
      <c r="GO475">
        <v>0</v>
      </c>
      <c r="GP475">
        <v>0</v>
      </c>
      <c r="GQ475">
        <v>0</v>
      </c>
      <c r="GR475">
        <v>0</v>
      </c>
      <c r="GS475">
        <v>0</v>
      </c>
      <c r="GT475">
        <v>0</v>
      </c>
      <c r="GU475">
        <v>0</v>
      </c>
      <c r="GV475">
        <v>0</v>
      </c>
      <c r="GW475">
        <v>0</v>
      </c>
      <c r="GX475">
        <v>0</v>
      </c>
      <c r="GY475">
        <v>0</v>
      </c>
      <c r="GZ475">
        <v>0</v>
      </c>
      <c r="HA475">
        <v>0</v>
      </c>
      <c r="HB475">
        <v>0</v>
      </c>
      <c r="HC475">
        <v>0</v>
      </c>
      <c r="HD475">
        <v>0</v>
      </c>
      <c r="HE475">
        <v>0</v>
      </c>
      <c r="HF475">
        <v>0</v>
      </c>
      <c r="HG475">
        <v>0</v>
      </c>
      <c r="HH475">
        <v>0</v>
      </c>
      <c r="HI475">
        <v>0</v>
      </c>
      <c r="HJ475">
        <v>0</v>
      </c>
      <c r="HK475">
        <v>0</v>
      </c>
      <c r="HL475">
        <v>0</v>
      </c>
      <c r="HM475" t="str">
        <v/>
      </c>
    </row>
    <row r="476" spans="2:221" x14ac:dyDescent="0.35">
      <c r="B476" t="str" cm="1">
        <f t="array" ref="B476:CX476">TRANSPOSE(_xlfn._xlws.SORT(_xlfn._xlws.FILTER(initialConditions[initial_conditions_level]&amp;" | "&amp;initialConditions[initial_conditions_name],initialConditions[experiment_ID]=A476)))</f>
        <v xml:space="preserve"> | </v>
      </c>
      <c r="C476" t="str">
        <v xml:space="preserve">0 | </v>
      </c>
      <c r="D476" t="str">
        <v xml:space="preserve">0 | </v>
      </c>
      <c r="E476" t="str">
        <v xml:space="preserve">0 | </v>
      </c>
      <c r="F476" t="str">
        <v xml:space="preserve">0 | </v>
      </c>
      <c r="G476" t="str">
        <v xml:space="preserve">0 | </v>
      </c>
      <c r="H476" t="str">
        <v xml:space="preserve">0 | </v>
      </c>
      <c r="I476" t="str">
        <v xml:space="preserve">0 | </v>
      </c>
      <c r="J476" t="str">
        <v xml:space="preserve">0 | </v>
      </c>
      <c r="K476" t="str">
        <v xml:space="preserve">0 | </v>
      </c>
      <c r="L476" t="str">
        <v xml:space="preserve">0 | </v>
      </c>
      <c r="M476" t="str">
        <v xml:space="preserve">0 | </v>
      </c>
      <c r="N476" t="str">
        <v xml:space="preserve">0 | </v>
      </c>
      <c r="O476" t="str">
        <v xml:space="preserve">0 | </v>
      </c>
      <c r="P476" t="str">
        <v xml:space="preserve">0 | </v>
      </c>
      <c r="Q476" t="str">
        <v xml:space="preserve">0 | </v>
      </c>
      <c r="R476" t="str">
        <v xml:space="preserve">0 | </v>
      </c>
      <c r="S476" t="str">
        <v xml:space="preserve">0 | </v>
      </c>
      <c r="T476" t="str">
        <v xml:space="preserve">0 | </v>
      </c>
      <c r="U476" t="str">
        <v xml:space="preserve">0 | </v>
      </c>
      <c r="V476" t="str">
        <v xml:space="preserve">0 | </v>
      </c>
      <c r="W476" t="str">
        <v xml:space="preserve">0 | </v>
      </c>
      <c r="X476" t="str">
        <v xml:space="preserve">0 | </v>
      </c>
      <c r="Y476" t="str">
        <v xml:space="preserve">0 | </v>
      </c>
      <c r="Z476" t="str">
        <v xml:space="preserve">0 | </v>
      </c>
      <c r="AA476" t="str">
        <v xml:space="preserve">0 | </v>
      </c>
      <c r="AB476" t="str">
        <v xml:space="preserve">0 | </v>
      </c>
      <c r="AC476" t="str">
        <v xml:space="preserve">0 | </v>
      </c>
      <c r="AD476" t="str">
        <v xml:space="preserve">0 | </v>
      </c>
      <c r="AE476" t="str">
        <v xml:space="preserve">0 | </v>
      </c>
      <c r="AF476" t="str">
        <v xml:space="preserve">0 | </v>
      </c>
      <c r="AG476" t="str">
        <v xml:space="preserve">0 | </v>
      </c>
      <c r="AH476" t="str">
        <v xml:space="preserve">0 | </v>
      </c>
      <c r="AI476" t="str">
        <v xml:space="preserve">0 | </v>
      </c>
      <c r="AJ476" t="str">
        <v xml:space="preserve">0 | </v>
      </c>
      <c r="AK476" t="str">
        <v xml:space="preserve">0 | </v>
      </c>
      <c r="AL476" t="str">
        <v xml:space="preserve">0 | </v>
      </c>
      <c r="AM476" t="str">
        <v xml:space="preserve">0 | </v>
      </c>
      <c r="AN476" t="str">
        <v xml:space="preserve">0 | </v>
      </c>
      <c r="AO476" t="str">
        <v xml:space="preserve">0 | </v>
      </c>
      <c r="AP476" t="str">
        <v xml:space="preserve">0 | </v>
      </c>
      <c r="AQ476" t="str">
        <v xml:space="preserve">0 | </v>
      </c>
      <c r="AR476" t="str">
        <v xml:space="preserve">0 | </v>
      </c>
      <c r="AS476" t="str">
        <v xml:space="preserve">0 | </v>
      </c>
      <c r="AT476" t="str">
        <v xml:space="preserve">0 | </v>
      </c>
      <c r="AU476" t="str">
        <v xml:space="preserve">0 | </v>
      </c>
      <c r="AV476" t="str">
        <v xml:space="preserve">0 | </v>
      </c>
      <c r="AW476" t="str">
        <v xml:space="preserve">0 | </v>
      </c>
      <c r="AX476" t="str">
        <v xml:space="preserve">0 | </v>
      </c>
      <c r="AY476" t="str">
        <v xml:space="preserve">0 | </v>
      </c>
      <c r="AZ476" t="str">
        <v xml:space="preserve">0 | </v>
      </c>
      <c r="BA476" t="str">
        <v xml:space="preserve">0 | </v>
      </c>
      <c r="BB476" t="str">
        <v xml:space="preserve">0 | </v>
      </c>
      <c r="BC476" t="str">
        <v xml:space="preserve">0 | </v>
      </c>
      <c r="BD476" t="str">
        <v xml:space="preserve">0 | </v>
      </c>
      <c r="BE476" t="str">
        <v xml:space="preserve">0 | </v>
      </c>
      <c r="BF476" t="str">
        <v xml:space="preserve">0 | </v>
      </c>
      <c r="BG476" t="str">
        <v xml:space="preserve">0 | </v>
      </c>
      <c r="BH476" t="str">
        <v xml:space="preserve">0 | </v>
      </c>
      <c r="BI476" t="str">
        <v xml:space="preserve">0 | </v>
      </c>
      <c r="BJ476" t="str">
        <v xml:space="preserve">0 | </v>
      </c>
      <c r="BK476" t="str">
        <v xml:space="preserve">0 | </v>
      </c>
      <c r="BL476" t="str">
        <v xml:space="preserve">0 | </v>
      </c>
      <c r="BM476" t="str">
        <v xml:space="preserve">0 | </v>
      </c>
      <c r="BN476" t="str">
        <v xml:space="preserve">0 | </v>
      </c>
      <c r="BO476" t="str">
        <v xml:space="preserve">0 | </v>
      </c>
      <c r="BP476" t="str">
        <v xml:space="preserve">0 | </v>
      </c>
      <c r="BQ476" t="str">
        <v xml:space="preserve">0 | </v>
      </c>
      <c r="BR476" t="str">
        <v xml:space="preserve">0 | </v>
      </c>
      <c r="BS476" t="str">
        <v xml:space="preserve">0 | </v>
      </c>
      <c r="BT476" t="str">
        <v xml:space="preserve">0 | </v>
      </c>
      <c r="BU476" t="str">
        <v xml:space="preserve">0 | </v>
      </c>
      <c r="BV476" t="str">
        <v xml:space="preserve">0 | </v>
      </c>
      <c r="BW476" t="str">
        <v xml:space="preserve">0 | </v>
      </c>
      <c r="BX476" t="str">
        <v xml:space="preserve">0 | </v>
      </c>
      <c r="BY476" t="str">
        <v xml:space="preserve">0 | </v>
      </c>
      <c r="BZ476" t="str">
        <v xml:space="preserve">0 | </v>
      </c>
      <c r="CA476" t="str">
        <v xml:space="preserve">0 | </v>
      </c>
      <c r="CB476" t="str">
        <v xml:space="preserve">0 | </v>
      </c>
      <c r="CC476" t="str">
        <v xml:space="preserve">0 | </v>
      </c>
      <c r="CD476" t="str">
        <v xml:space="preserve">0 | </v>
      </c>
      <c r="CE476" t="str">
        <v xml:space="preserve">0 | </v>
      </c>
      <c r="CF476" t="str">
        <v xml:space="preserve">0 | </v>
      </c>
      <c r="CG476" t="str">
        <v xml:space="preserve">0 | </v>
      </c>
      <c r="CH476" t="str">
        <v xml:space="preserve">0 | </v>
      </c>
      <c r="CI476" t="str">
        <v xml:space="preserve">0 | </v>
      </c>
      <c r="CJ476" t="str">
        <v xml:space="preserve">0 | </v>
      </c>
      <c r="CK476" t="str">
        <v xml:space="preserve">0 | </v>
      </c>
      <c r="CL476" t="str">
        <v xml:space="preserve">0 | </v>
      </c>
      <c r="CM476" t="str">
        <v xml:space="preserve">0 | </v>
      </c>
      <c r="CN476" t="str">
        <v xml:space="preserve">0 | </v>
      </c>
      <c r="CO476" t="str">
        <v xml:space="preserve">0 | </v>
      </c>
      <c r="CP476" t="str">
        <v xml:space="preserve">0 | </v>
      </c>
      <c r="CQ476" t="str">
        <v xml:space="preserve">0 | </v>
      </c>
      <c r="CR476" t="str">
        <v xml:space="preserve">0 | </v>
      </c>
      <c r="CS476" t="str">
        <v xml:space="preserve">0 | </v>
      </c>
      <c r="CT476" t="str">
        <v xml:space="preserve">0 | </v>
      </c>
      <c r="CU476" t="str">
        <v xml:space="preserve">0 | </v>
      </c>
      <c r="CV476" t="str">
        <v xml:space="preserve">0 | </v>
      </c>
      <c r="CW476" t="str">
        <v xml:space="preserve">0 | </v>
      </c>
      <c r="CX476" t="str">
        <v xml:space="preserve">0 | </v>
      </c>
      <c r="DQ476" cm="1">
        <f t="array" ref="DQ476:HM476">TRANSPOSE(_xlfn._xlws.SORT(_xlfn._xlws.FILTER(initialConditions[initial_conditions_level],initialConditions[experiment_ID]=A476)))</f>
        <v>0</v>
      </c>
      <c r="DR476">
        <v>0</v>
      </c>
      <c r="DS476">
        <v>0</v>
      </c>
      <c r="DT476">
        <v>0</v>
      </c>
      <c r="DU476">
        <v>0</v>
      </c>
      <c r="DV476">
        <v>0</v>
      </c>
      <c r="DW476">
        <v>0</v>
      </c>
      <c r="DX476">
        <v>0</v>
      </c>
      <c r="DY476">
        <v>0</v>
      </c>
      <c r="DZ476">
        <v>0</v>
      </c>
      <c r="EA476">
        <v>0</v>
      </c>
      <c r="EB476">
        <v>0</v>
      </c>
      <c r="EC476">
        <v>0</v>
      </c>
      <c r="ED476">
        <v>0</v>
      </c>
      <c r="EE476">
        <v>0</v>
      </c>
      <c r="EF476">
        <v>0</v>
      </c>
      <c r="EG476">
        <v>0</v>
      </c>
      <c r="EH476">
        <v>0</v>
      </c>
      <c r="EI476">
        <v>0</v>
      </c>
      <c r="EJ476">
        <v>0</v>
      </c>
      <c r="EK476">
        <v>0</v>
      </c>
      <c r="EL476">
        <v>0</v>
      </c>
      <c r="EM476">
        <v>0</v>
      </c>
      <c r="EN476">
        <v>0</v>
      </c>
      <c r="EO476">
        <v>0</v>
      </c>
      <c r="EP476">
        <v>0</v>
      </c>
      <c r="EQ476">
        <v>0</v>
      </c>
      <c r="ER476">
        <v>0</v>
      </c>
      <c r="ES476">
        <v>0</v>
      </c>
      <c r="ET476">
        <v>0</v>
      </c>
      <c r="EU476">
        <v>0</v>
      </c>
      <c r="EV476">
        <v>0</v>
      </c>
      <c r="EW476">
        <v>0</v>
      </c>
      <c r="EX476">
        <v>0</v>
      </c>
      <c r="EY476">
        <v>0</v>
      </c>
      <c r="EZ476">
        <v>0</v>
      </c>
      <c r="FA476">
        <v>0</v>
      </c>
      <c r="FB476">
        <v>0</v>
      </c>
      <c r="FC476">
        <v>0</v>
      </c>
      <c r="FD476">
        <v>0</v>
      </c>
      <c r="FE476">
        <v>0</v>
      </c>
      <c r="FF476">
        <v>0</v>
      </c>
      <c r="FG476">
        <v>0</v>
      </c>
      <c r="FH476">
        <v>0</v>
      </c>
      <c r="FI476">
        <v>0</v>
      </c>
      <c r="FJ476">
        <v>0</v>
      </c>
      <c r="FK476">
        <v>0</v>
      </c>
      <c r="FL476">
        <v>0</v>
      </c>
      <c r="FM476">
        <v>0</v>
      </c>
      <c r="FN476">
        <v>0</v>
      </c>
      <c r="FO476">
        <v>0</v>
      </c>
      <c r="FP476">
        <v>0</v>
      </c>
      <c r="FQ476">
        <v>0</v>
      </c>
      <c r="FR476">
        <v>0</v>
      </c>
      <c r="FS476">
        <v>0</v>
      </c>
      <c r="FT476">
        <v>0</v>
      </c>
      <c r="FU476">
        <v>0</v>
      </c>
      <c r="FV476">
        <v>0</v>
      </c>
      <c r="FW476">
        <v>0</v>
      </c>
      <c r="FX476">
        <v>0</v>
      </c>
      <c r="FY476">
        <v>0</v>
      </c>
      <c r="FZ476">
        <v>0</v>
      </c>
      <c r="GA476">
        <v>0</v>
      </c>
      <c r="GB476">
        <v>0</v>
      </c>
      <c r="GC476">
        <v>0</v>
      </c>
      <c r="GD476">
        <v>0</v>
      </c>
      <c r="GE476">
        <v>0</v>
      </c>
      <c r="GF476">
        <v>0</v>
      </c>
      <c r="GG476">
        <v>0</v>
      </c>
      <c r="GH476">
        <v>0</v>
      </c>
      <c r="GI476">
        <v>0</v>
      </c>
      <c r="GJ476">
        <v>0</v>
      </c>
      <c r="GK476">
        <v>0</v>
      </c>
      <c r="GL476">
        <v>0</v>
      </c>
      <c r="GM476">
        <v>0</v>
      </c>
      <c r="GN476">
        <v>0</v>
      </c>
      <c r="GO476">
        <v>0</v>
      </c>
      <c r="GP476">
        <v>0</v>
      </c>
      <c r="GQ476">
        <v>0</v>
      </c>
      <c r="GR476">
        <v>0</v>
      </c>
      <c r="GS476">
        <v>0</v>
      </c>
      <c r="GT476">
        <v>0</v>
      </c>
      <c r="GU476">
        <v>0</v>
      </c>
      <c r="GV476">
        <v>0</v>
      </c>
      <c r="GW476">
        <v>0</v>
      </c>
      <c r="GX476">
        <v>0</v>
      </c>
      <c r="GY476">
        <v>0</v>
      </c>
      <c r="GZ476">
        <v>0</v>
      </c>
      <c r="HA476">
        <v>0</v>
      </c>
      <c r="HB476">
        <v>0</v>
      </c>
      <c r="HC476">
        <v>0</v>
      </c>
      <c r="HD476">
        <v>0</v>
      </c>
      <c r="HE476">
        <v>0</v>
      </c>
      <c r="HF476">
        <v>0</v>
      </c>
      <c r="HG476">
        <v>0</v>
      </c>
      <c r="HH476">
        <v>0</v>
      </c>
      <c r="HI476">
        <v>0</v>
      </c>
      <c r="HJ476">
        <v>0</v>
      </c>
      <c r="HK476">
        <v>0</v>
      </c>
      <c r="HL476">
        <v>0</v>
      </c>
      <c r="HM476" t="str">
        <v/>
      </c>
    </row>
    <row r="477" spans="2:221" x14ac:dyDescent="0.35">
      <c r="B477" t="str" cm="1">
        <f t="array" ref="B477:CX477">TRANSPOSE(_xlfn._xlws.SORT(_xlfn._xlws.FILTER(initialConditions[initial_conditions_level]&amp;" | "&amp;initialConditions[initial_conditions_name],initialConditions[experiment_ID]=A477)))</f>
        <v xml:space="preserve"> | </v>
      </c>
      <c r="C477" t="str">
        <v xml:space="preserve">0 | </v>
      </c>
      <c r="D477" t="str">
        <v xml:space="preserve">0 | </v>
      </c>
      <c r="E477" t="str">
        <v xml:space="preserve">0 | </v>
      </c>
      <c r="F477" t="str">
        <v xml:space="preserve">0 | </v>
      </c>
      <c r="G477" t="str">
        <v xml:space="preserve">0 | </v>
      </c>
      <c r="H477" t="str">
        <v xml:space="preserve">0 | </v>
      </c>
      <c r="I477" t="str">
        <v xml:space="preserve">0 | </v>
      </c>
      <c r="J477" t="str">
        <v xml:space="preserve">0 | </v>
      </c>
      <c r="K477" t="str">
        <v xml:space="preserve">0 | </v>
      </c>
      <c r="L477" t="str">
        <v xml:space="preserve">0 | </v>
      </c>
      <c r="M477" t="str">
        <v xml:space="preserve">0 | </v>
      </c>
      <c r="N477" t="str">
        <v xml:space="preserve">0 | </v>
      </c>
      <c r="O477" t="str">
        <v xml:space="preserve">0 | </v>
      </c>
      <c r="P477" t="str">
        <v xml:space="preserve">0 | </v>
      </c>
      <c r="Q477" t="str">
        <v xml:space="preserve">0 | </v>
      </c>
      <c r="R477" t="str">
        <v xml:space="preserve">0 | </v>
      </c>
      <c r="S477" t="str">
        <v xml:space="preserve">0 | </v>
      </c>
      <c r="T477" t="str">
        <v xml:space="preserve">0 | </v>
      </c>
      <c r="U477" t="str">
        <v xml:space="preserve">0 | </v>
      </c>
      <c r="V477" t="str">
        <v xml:space="preserve">0 | </v>
      </c>
      <c r="W477" t="str">
        <v xml:space="preserve">0 | </v>
      </c>
      <c r="X477" t="str">
        <v xml:space="preserve">0 | </v>
      </c>
      <c r="Y477" t="str">
        <v xml:space="preserve">0 | </v>
      </c>
      <c r="Z477" t="str">
        <v xml:space="preserve">0 | </v>
      </c>
      <c r="AA477" t="str">
        <v xml:space="preserve">0 | </v>
      </c>
      <c r="AB477" t="str">
        <v xml:space="preserve">0 | </v>
      </c>
      <c r="AC477" t="str">
        <v xml:space="preserve">0 | </v>
      </c>
      <c r="AD477" t="str">
        <v xml:space="preserve">0 | </v>
      </c>
      <c r="AE477" t="str">
        <v xml:space="preserve">0 | </v>
      </c>
      <c r="AF477" t="str">
        <v xml:space="preserve">0 | </v>
      </c>
      <c r="AG477" t="str">
        <v xml:space="preserve">0 | </v>
      </c>
      <c r="AH477" t="str">
        <v xml:space="preserve">0 | </v>
      </c>
      <c r="AI477" t="str">
        <v xml:space="preserve">0 | </v>
      </c>
      <c r="AJ477" t="str">
        <v xml:space="preserve">0 | </v>
      </c>
      <c r="AK477" t="str">
        <v xml:space="preserve">0 | </v>
      </c>
      <c r="AL477" t="str">
        <v xml:space="preserve">0 | </v>
      </c>
      <c r="AM477" t="str">
        <v xml:space="preserve">0 | </v>
      </c>
      <c r="AN477" t="str">
        <v xml:space="preserve">0 | </v>
      </c>
      <c r="AO477" t="str">
        <v xml:space="preserve">0 | </v>
      </c>
      <c r="AP477" t="str">
        <v xml:space="preserve">0 | </v>
      </c>
      <c r="AQ477" t="str">
        <v xml:space="preserve">0 | </v>
      </c>
      <c r="AR477" t="str">
        <v xml:space="preserve">0 | </v>
      </c>
      <c r="AS477" t="str">
        <v xml:space="preserve">0 | </v>
      </c>
      <c r="AT477" t="str">
        <v xml:space="preserve">0 | </v>
      </c>
      <c r="AU477" t="str">
        <v xml:space="preserve">0 | </v>
      </c>
      <c r="AV477" t="str">
        <v xml:space="preserve">0 | </v>
      </c>
      <c r="AW477" t="str">
        <v xml:space="preserve">0 | </v>
      </c>
      <c r="AX477" t="str">
        <v xml:space="preserve">0 | </v>
      </c>
      <c r="AY477" t="str">
        <v xml:space="preserve">0 | </v>
      </c>
      <c r="AZ477" t="str">
        <v xml:space="preserve">0 | </v>
      </c>
      <c r="BA477" t="str">
        <v xml:space="preserve">0 | </v>
      </c>
      <c r="BB477" t="str">
        <v xml:space="preserve">0 | </v>
      </c>
      <c r="BC477" t="str">
        <v xml:space="preserve">0 | </v>
      </c>
      <c r="BD477" t="str">
        <v xml:space="preserve">0 | </v>
      </c>
      <c r="BE477" t="str">
        <v xml:space="preserve">0 | </v>
      </c>
      <c r="BF477" t="str">
        <v xml:space="preserve">0 | </v>
      </c>
      <c r="BG477" t="str">
        <v xml:space="preserve">0 | </v>
      </c>
      <c r="BH477" t="str">
        <v xml:space="preserve">0 | </v>
      </c>
      <c r="BI477" t="str">
        <v xml:space="preserve">0 | </v>
      </c>
      <c r="BJ477" t="str">
        <v xml:space="preserve">0 | </v>
      </c>
      <c r="BK477" t="str">
        <v xml:space="preserve">0 | </v>
      </c>
      <c r="BL477" t="str">
        <v xml:space="preserve">0 | </v>
      </c>
      <c r="BM477" t="str">
        <v xml:space="preserve">0 | </v>
      </c>
      <c r="BN477" t="str">
        <v xml:space="preserve">0 | </v>
      </c>
      <c r="BO477" t="str">
        <v xml:space="preserve">0 | </v>
      </c>
      <c r="BP477" t="str">
        <v xml:space="preserve">0 | </v>
      </c>
      <c r="BQ477" t="str">
        <v xml:space="preserve">0 | </v>
      </c>
      <c r="BR477" t="str">
        <v xml:space="preserve">0 | </v>
      </c>
      <c r="BS477" t="str">
        <v xml:space="preserve">0 | </v>
      </c>
      <c r="BT477" t="str">
        <v xml:space="preserve">0 | </v>
      </c>
      <c r="BU477" t="str">
        <v xml:space="preserve">0 | </v>
      </c>
      <c r="BV477" t="str">
        <v xml:space="preserve">0 | </v>
      </c>
      <c r="BW477" t="str">
        <v xml:space="preserve">0 | </v>
      </c>
      <c r="BX477" t="str">
        <v xml:space="preserve">0 | </v>
      </c>
      <c r="BY477" t="str">
        <v xml:space="preserve">0 | </v>
      </c>
      <c r="BZ477" t="str">
        <v xml:space="preserve">0 | </v>
      </c>
      <c r="CA477" t="str">
        <v xml:space="preserve">0 | </v>
      </c>
      <c r="CB477" t="str">
        <v xml:space="preserve">0 | </v>
      </c>
      <c r="CC477" t="str">
        <v xml:space="preserve">0 | </v>
      </c>
      <c r="CD477" t="str">
        <v xml:space="preserve">0 | </v>
      </c>
      <c r="CE477" t="str">
        <v xml:space="preserve">0 | </v>
      </c>
      <c r="CF477" t="str">
        <v xml:space="preserve">0 | </v>
      </c>
      <c r="CG477" t="str">
        <v xml:space="preserve">0 | </v>
      </c>
      <c r="CH477" t="str">
        <v xml:space="preserve">0 | </v>
      </c>
      <c r="CI477" t="str">
        <v xml:space="preserve">0 | </v>
      </c>
      <c r="CJ477" t="str">
        <v xml:space="preserve">0 | </v>
      </c>
      <c r="CK477" t="str">
        <v xml:space="preserve">0 | </v>
      </c>
      <c r="CL477" t="str">
        <v xml:space="preserve">0 | </v>
      </c>
      <c r="CM477" t="str">
        <v xml:space="preserve">0 | </v>
      </c>
      <c r="CN477" t="str">
        <v xml:space="preserve">0 | </v>
      </c>
      <c r="CO477" t="str">
        <v xml:space="preserve">0 | </v>
      </c>
      <c r="CP477" t="str">
        <v xml:space="preserve">0 | </v>
      </c>
      <c r="CQ477" t="str">
        <v xml:space="preserve">0 | </v>
      </c>
      <c r="CR477" t="str">
        <v xml:space="preserve">0 | </v>
      </c>
      <c r="CS477" t="str">
        <v xml:space="preserve">0 | </v>
      </c>
      <c r="CT477" t="str">
        <v xml:space="preserve">0 | </v>
      </c>
      <c r="CU477" t="str">
        <v xml:space="preserve">0 | </v>
      </c>
      <c r="CV477" t="str">
        <v xml:space="preserve">0 | </v>
      </c>
      <c r="CW477" t="str">
        <v xml:space="preserve">0 | </v>
      </c>
      <c r="CX477" t="str">
        <v xml:space="preserve">0 | </v>
      </c>
      <c r="DQ477" cm="1">
        <f t="array" ref="DQ477:HM477">TRANSPOSE(_xlfn._xlws.SORT(_xlfn._xlws.FILTER(initialConditions[initial_conditions_level],initialConditions[experiment_ID]=A477)))</f>
        <v>0</v>
      </c>
      <c r="DR477">
        <v>0</v>
      </c>
      <c r="DS477">
        <v>0</v>
      </c>
      <c r="DT477">
        <v>0</v>
      </c>
      <c r="DU477">
        <v>0</v>
      </c>
      <c r="DV477">
        <v>0</v>
      </c>
      <c r="DW477">
        <v>0</v>
      </c>
      <c r="DX477">
        <v>0</v>
      </c>
      <c r="DY477">
        <v>0</v>
      </c>
      <c r="DZ477">
        <v>0</v>
      </c>
      <c r="EA477">
        <v>0</v>
      </c>
      <c r="EB477">
        <v>0</v>
      </c>
      <c r="EC477">
        <v>0</v>
      </c>
      <c r="ED477">
        <v>0</v>
      </c>
      <c r="EE477">
        <v>0</v>
      </c>
      <c r="EF477">
        <v>0</v>
      </c>
      <c r="EG477">
        <v>0</v>
      </c>
      <c r="EH477">
        <v>0</v>
      </c>
      <c r="EI477">
        <v>0</v>
      </c>
      <c r="EJ477">
        <v>0</v>
      </c>
      <c r="EK477">
        <v>0</v>
      </c>
      <c r="EL477">
        <v>0</v>
      </c>
      <c r="EM477">
        <v>0</v>
      </c>
      <c r="EN477">
        <v>0</v>
      </c>
      <c r="EO477">
        <v>0</v>
      </c>
      <c r="EP477">
        <v>0</v>
      </c>
      <c r="EQ477">
        <v>0</v>
      </c>
      <c r="ER477">
        <v>0</v>
      </c>
      <c r="ES477">
        <v>0</v>
      </c>
      <c r="ET477">
        <v>0</v>
      </c>
      <c r="EU477">
        <v>0</v>
      </c>
      <c r="EV477">
        <v>0</v>
      </c>
      <c r="EW477">
        <v>0</v>
      </c>
      <c r="EX477">
        <v>0</v>
      </c>
      <c r="EY477">
        <v>0</v>
      </c>
      <c r="EZ477">
        <v>0</v>
      </c>
      <c r="FA477">
        <v>0</v>
      </c>
      <c r="FB477">
        <v>0</v>
      </c>
      <c r="FC477">
        <v>0</v>
      </c>
      <c r="FD477">
        <v>0</v>
      </c>
      <c r="FE477">
        <v>0</v>
      </c>
      <c r="FF477">
        <v>0</v>
      </c>
      <c r="FG477">
        <v>0</v>
      </c>
      <c r="FH477">
        <v>0</v>
      </c>
      <c r="FI477">
        <v>0</v>
      </c>
      <c r="FJ477">
        <v>0</v>
      </c>
      <c r="FK477">
        <v>0</v>
      </c>
      <c r="FL477">
        <v>0</v>
      </c>
      <c r="FM477">
        <v>0</v>
      </c>
      <c r="FN477">
        <v>0</v>
      </c>
      <c r="FO477">
        <v>0</v>
      </c>
      <c r="FP477">
        <v>0</v>
      </c>
      <c r="FQ477">
        <v>0</v>
      </c>
      <c r="FR477">
        <v>0</v>
      </c>
      <c r="FS477">
        <v>0</v>
      </c>
      <c r="FT477">
        <v>0</v>
      </c>
      <c r="FU477">
        <v>0</v>
      </c>
      <c r="FV477">
        <v>0</v>
      </c>
      <c r="FW477">
        <v>0</v>
      </c>
      <c r="FX477">
        <v>0</v>
      </c>
      <c r="FY477">
        <v>0</v>
      </c>
      <c r="FZ477">
        <v>0</v>
      </c>
      <c r="GA477">
        <v>0</v>
      </c>
      <c r="GB477">
        <v>0</v>
      </c>
      <c r="GC477">
        <v>0</v>
      </c>
      <c r="GD477">
        <v>0</v>
      </c>
      <c r="GE477">
        <v>0</v>
      </c>
      <c r="GF477">
        <v>0</v>
      </c>
      <c r="GG477">
        <v>0</v>
      </c>
      <c r="GH477">
        <v>0</v>
      </c>
      <c r="GI477">
        <v>0</v>
      </c>
      <c r="GJ477">
        <v>0</v>
      </c>
      <c r="GK477">
        <v>0</v>
      </c>
      <c r="GL477">
        <v>0</v>
      </c>
      <c r="GM477">
        <v>0</v>
      </c>
      <c r="GN477">
        <v>0</v>
      </c>
      <c r="GO477">
        <v>0</v>
      </c>
      <c r="GP477">
        <v>0</v>
      </c>
      <c r="GQ477">
        <v>0</v>
      </c>
      <c r="GR477">
        <v>0</v>
      </c>
      <c r="GS477">
        <v>0</v>
      </c>
      <c r="GT477">
        <v>0</v>
      </c>
      <c r="GU477">
        <v>0</v>
      </c>
      <c r="GV477">
        <v>0</v>
      </c>
      <c r="GW477">
        <v>0</v>
      </c>
      <c r="GX477">
        <v>0</v>
      </c>
      <c r="GY477">
        <v>0</v>
      </c>
      <c r="GZ477">
        <v>0</v>
      </c>
      <c r="HA477">
        <v>0</v>
      </c>
      <c r="HB477">
        <v>0</v>
      </c>
      <c r="HC477">
        <v>0</v>
      </c>
      <c r="HD477">
        <v>0</v>
      </c>
      <c r="HE477">
        <v>0</v>
      </c>
      <c r="HF477">
        <v>0</v>
      </c>
      <c r="HG477">
        <v>0</v>
      </c>
      <c r="HH477">
        <v>0</v>
      </c>
      <c r="HI477">
        <v>0</v>
      </c>
      <c r="HJ477">
        <v>0</v>
      </c>
      <c r="HK477">
        <v>0</v>
      </c>
      <c r="HL477">
        <v>0</v>
      </c>
      <c r="HM477" t="str">
        <v/>
      </c>
    </row>
    <row r="478" spans="2:221" x14ac:dyDescent="0.35">
      <c r="B478" t="str" cm="1">
        <f t="array" ref="B478:CX478">TRANSPOSE(_xlfn._xlws.SORT(_xlfn._xlws.FILTER(initialConditions[initial_conditions_level]&amp;" | "&amp;initialConditions[initial_conditions_name],initialConditions[experiment_ID]=A478)))</f>
        <v xml:space="preserve"> | </v>
      </c>
      <c r="C478" t="str">
        <v xml:space="preserve">0 | </v>
      </c>
      <c r="D478" t="str">
        <v xml:space="preserve">0 | </v>
      </c>
      <c r="E478" t="str">
        <v xml:space="preserve">0 | </v>
      </c>
      <c r="F478" t="str">
        <v xml:space="preserve">0 | </v>
      </c>
      <c r="G478" t="str">
        <v xml:space="preserve">0 | </v>
      </c>
      <c r="H478" t="str">
        <v xml:space="preserve">0 | </v>
      </c>
      <c r="I478" t="str">
        <v xml:space="preserve">0 | </v>
      </c>
      <c r="J478" t="str">
        <v xml:space="preserve">0 | </v>
      </c>
      <c r="K478" t="str">
        <v xml:space="preserve">0 | </v>
      </c>
      <c r="L478" t="str">
        <v xml:space="preserve">0 | </v>
      </c>
      <c r="M478" t="str">
        <v xml:space="preserve">0 | </v>
      </c>
      <c r="N478" t="str">
        <v xml:space="preserve">0 | </v>
      </c>
      <c r="O478" t="str">
        <v xml:space="preserve">0 | </v>
      </c>
      <c r="P478" t="str">
        <v xml:space="preserve">0 | </v>
      </c>
      <c r="Q478" t="str">
        <v xml:space="preserve">0 | </v>
      </c>
      <c r="R478" t="str">
        <v xml:space="preserve">0 | </v>
      </c>
      <c r="S478" t="str">
        <v xml:space="preserve">0 | </v>
      </c>
      <c r="T478" t="str">
        <v xml:space="preserve">0 | </v>
      </c>
      <c r="U478" t="str">
        <v xml:space="preserve">0 | </v>
      </c>
      <c r="V478" t="str">
        <v xml:space="preserve">0 | </v>
      </c>
      <c r="W478" t="str">
        <v xml:space="preserve">0 | </v>
      </c>
      <c r="X478" t="str">
        <v xml:space="preserve">0 | </v>
      </c>
      <c r="Y478" t="str">
        <v xml:space="preserve">0 | </v>
      </c>
      <c r="Z478" t="str">
        <v xml:space="preserve">0 | </v>
      </c>
      <c r="AA478" t="str">
        <v xml:space="preserve">0 | </v>
      </c>
      <c r="AB478" t="str">
        <v xml:space="preserve">0 | </v>
      </c>
      <c r="AC478" t="str">
        <v xml:space="preserve">0 | </v>
      </c>
      <c r="AD478" t="str">
        <v xml:space="preserve">0 | </v>
      </c>
      <c r="AE478" t="str">
        <v xml:space="preserve">0 | </v>
      </c>
      <c r="AF478" t="str">
        <v xml:space="preserve">0 | </v>
      </c>
      <c r="AG478" t="str">
        <v xml:space="preserve">0 | </v>
      </c>
      <c r="AH478" t="str">
        <v xml:space="preserve">0 | </v>
      </c>
      <c r="AI478" t="str">
        <v xml:space="preserve">0 | </v>
      </c>
      <c r="AJ478" t="str">
        <v xml:space="preserve">0 | </v>
      </c>
      <c r="AK478" t="str">
        <v xml:space="preserve">0 | </v>
      </c>
      <c r="AL478" t="str">
        <v xml:space="preserve">0 | </v>
      </c>
      <c r="AM478" t="str">
        <v xml:space="preserve">0 | </v>
      </c>
      <c r="AN478" t="str">
        <v xml:space="preserve">0 | </v>
      </c>
      <c r="AO478" t="str">
        <v xml:space="preserve">0 | </v>
      </c>
      <c r="AP478" t="str">
        <v xml:space="preserve">0 | </v>
      </c>
      <c r="AQ478" t="str">
        <v xml:space="preserve">0 | </v>
      </c>
      <c r="AR478" t="str">
        <v xml:space="preserve">0 | </v>
      </c>
      <c r="AS478" t="str">
        <v xml:space="preserve">0 | </v>
      </c>
      <c r="AT478" t="str">
        <v xml:space="preserve">0 | </v>
      </c>
      <c r="AU478" t="str">
        <v xml:space="preserve">0 | </v>
      </c>
      <c r="AV478" t="str">
        <v xml:space="preserve">0 | </v>
      </c>
      <c r="AW478" t="str">
        <v xml:space="preserve">0 | </v>
      </c>
      <c r="AX478" t="str">
        <v xml:space="preserve">0 | </v>
      </c>
      <c r="AY478" t="str">
        <v xml:space="preserve">0 | </v>
      </c>
      <c r="AZ478" t="str">
        <v xml:space="preserve">0 | </v>
      </c>
      <c r="BA478" t="str">
        <v xml:space="preserve">0 | </v>
      </c>
      <c r="BB478" t="str">
        <v xml:space="preserve">0 | </v>
      </c>
      <c r="BC478" t="str">
        <v xml:space="preserve">0 | </v>
      </c>
      <c r="BD478" t="str">
        <v xml:space="preserve">0 | </v>
      </c>
      <c r="BE478" t="str">
        <v xml:space="preserve">0 | </v>
      </c>
      <c r="BF478" t="str">
        <v xml:space="preserve">0 | </v>
      </c>
      <c r="BG478" t="str">
        <v xml:space="preserve">0 | </v>
      </c>
      <c r="BH478" t="str">
        <v xml:space="preserve">0 | </v>
      </c>
      <c r="BI478" t="str">
        <v xml:space="preserve">0 | </v>
      </c>
      <c r="BJ478" t="str">
        <v xml:space="preserve">0 | </v>
      </c>
      <c r="BK478" t="str">
        <v xml:space="preserve">0 | </v>
      </c>
      <c r="BL478" t="str">
        <v xml:space="preserve">0 | </v>
      </c>
      <c r="BM478" t="str">
        <v xml:space="preserve">0 | </v>
      </c>
      <c r="BN478" t="str">
        <v xml:space="preserve">0 | </v>
      </c>
      <c r="BO478" t="str">
        <v xml:space="preserve">0 | </v>
      </c>
      <c r="BP478" t="str">
        <v xml:space="preserve">0 | </v>
      </c>
      <c r="BQ478" t="str">
        <v xml:space="preserve">0 | </v>
      </c>
      <c r="BR478" t="str">
        <v xml:space="preserve">0 | </v>
      </c>
      <c r="BS478" t="str">
        <v xml:space="preserve">0 | </v>
      </c>
      <c r="BT478" t="str">
        <v xml:space="preserve">0 | </v>
      </c>
      <c r="BU478" t="str">
        <v xml:space="preserve">0 | </v>
      </c>
      <c r="BV478" t="str">
        <v xml:space="preserve">0 | </v>
      </c>
      <c r="BW478" t="str">
        <v xml:space="preserve">0 | </v>
      </c>
      <c r="BX478" t="str">
        <v xml:space="preserve">0 | </v>
      </c>
      <c r="BY478" t="str">
        <v xml:space="preserve">0 | </v>
      </c>
      <c r="BZ478" t="str">
        <v xml:space="preserve">0 | </v>
      </c>
      <c r="CA478" t="str">
        <v xml:space="preserve">0 | </v>
      </c>
      <c r="CB478" t="str">
        <v xml:space="preserve">0 | </v>
      </c>
      <c r="CC478" t="str">
        <v xml:space="preserve">0 | </v>
      </c>
      <c r="CD478" t="str">
        <v xml:space="preserve">0 | </v>
      </c>
      <c r="CE478" t="str">
        <v xml:space="preserve">0 | </v>
      </c>
      <c r="CF478" t="str">
        <v xml:space="preserve">0 | </v>
      </c>
      <c r="CG478" t="str">
        <v xml:space="preserve">0 | </v>
      </c>
      <c r="CH478" t="str">
        <v xml:space="preserve">0 | </v>
      </c>
      <c r="CI478" t="str">
        <v xml:space="preserve">0 | </v>
      </c>
      <c r="CJ478" t="str">
        <v xml:space="preserve">0 | </v>
      </c>
      <c r="CK478" t="str">
        <v xml:space="preserve">0 | </v>
      </c>
      <c r="CL478" t="str">
        <v xml:space="preserve">0 | </v>
      </c>
      <c r="CM478" t="str">
        <v xml:space="preserve">0 | </v>
      </c>
      <c r="CN478" t="str">
        <v xml:space="preserve">0 | </v>
      </c>
      <c r="CO478" t="str">
        <v xml:space="preserve">0 | </v>
      </c>
      <c r="CP478" t="str">
        <v xml:space="preserve">0 | </v>
      </c>
      <c r="CQ478" t="str">
        <v xml:space="preserve">0 | </v>
      </c>
      <c r="CR478" t="str">
        <v xml:space="preserve">0 | </v>
      </c>
      <c r="CS478" t="str">
        <v xml:space="preserve">0 | </v>
      </c>
      <c r="CT478" t="str">
        <v xml:space="preserve">0 | </v>
      </c>
      <c r="CU478" t="str">
        <v xml:space="preserve">0 | </v>
      </c>
      <c r="CV478" t="str">
        <v xml:space="preserve">0 | </v>
      </c>
      <c r="CW478" t="str">
        <v xml:space="preserve">0 | </v>
      </c>
      <c r="CX478" t="str">
        <v xml:space="preserve">0 | </v>
      </c>
      <c r="DQ478" cm="1">
        <f t="array" ref="DQ478:HM478">TRANSPOSE(_xlfn._xlws.SORT(_xlfn._xlws.FILTER(initialConditions[initial_conditions_level],initialConditions[experiment_ID]=A478)))</f>
        <v>0</v>
      </c>
      <c r="DR478">
        <v>0</v>
      </c>
      <c r="DS478">
        <v>0</v>
      </c>
      <c r="DT478">
        <v>0</v>
      </c>
      <c r="DU478">
        <v>0</v>
      </c>
      <c r="DV478">
        <v>0</v>
      </c>
      <c r="DW478">
        <v>0</v>
      </c>
      <c r="DX478">
        <v>0</v>
      </c>
      <c r="DY478">
        <v>0</v>
      </c>
      <c r="DZ478">
        <v>0</v>
      </c>
      <c r="EA478">
        <v>0</v>
      </c>
      <c r="EB478">
        <v>0</v>
      </c>
      <c r="EC478">
        <v>0</v>
      </c>
      <c r="ED478">
        <v>0</v>
      </c>
      <c r="EE478">
        <v>0</v>
      </c>
      <c r="EF478">
        <v>0</v>
      </c>
      <c r="EG478">
        <v>0</v>
      </c>
      <c r="EH478">
        <v>0</v>
      </c>
      <c r="EI478">
        <v>0</v>
      </c>
      <c r="EJ478">
        <v>0</v>
      </c>
      <c r="EK478">
        <v>0</v>
      </c>
      <c r="EL478">
        <v>0</v>
      </c>
      <c r="EM478">
        <v>0</v>
      </c>
      <c r="EN478">
        <v>0</v>
      </c>
      <c r="EO478">
        <v>0</v>
      </c>
      <c r="EP478">
        <v>0</v>
      </c>
      <c r="EQ478">
        <v>0</v>
      </c>
      <c r="ER478">
        <v>0</v>
      </c>
      <c r="ES478">
        <v>0</v>
      </c>
      <c r="ET478">
        <v>0</v>
      </c>
      <c r="EU478">
        <v>0</v>
      </c>
      <c r="EV478">
        <v>0</v>
      </c>
      <c r="EW478">
        <v>0</v>
      </c>
      <c r="EX478">
        <v>0</v>
      </c>
      <c r="EY478">
        <v>0</v>
      </c>
      <c r="EZ478">
        <v>0</v>
      </c>
      <c r="FA478">
        <v>0</v>
      </c>
      <c r="FB478">
        <v>0</v>
      </c>
      <c r="FC478">
        <v>0</v>
      </c>
      <c r="FD478">
        <v>0</v>
      </c>
      <c r="FE478">
        <v>0</v>
      </c>
      <c r="FF478">
        <v>0</v>
      </c>
      <c r="FG478">
        <v>0</v>
      </c>
      <c r="FH478">
        <v>0</v>
      </c>
      <c r="FI478">
        <v>0</v>
      </c>
      <c r="FJ478">
        <v>0</v>
      </c>
      <c r="FK478">
        <v>0</v>
      </c>
      <c r="FL478">
        <v>0</v>
      </c>
      <c r="FM478">
        <v>0</v>
      </c>
      <c r="FN478">
        <v>0</v>
      </c>
      <c r="FO478">
        <v>0</v>
      </c>
      <c r="FP478">
        <v>0</v>
      </c>
      <c r="FQ478">
        <v>0</v>
      </c>
      <c r="FR478">
        <v>0</v>
      </c>
      <c r="FS478">
        <v>0</v>
      </c>
      <c r="FT478">
        <v>0</v>
      </c>
      <c r="FU478">
        <v>0</v>
      </c>
      <c r="FV478">
        <v>0</v>
      </c>
      <c r="FW478">
        <v>0</v>
      </c>
      <c r="FX478">
        <v>0</v>
      </c>
      <c r="FY478">
        <v>0</v>
      </c>
      <c r="FZ478">
        <v>0</v>
      </c>
      <c r="GA478">
        <v>0</v>
      </c>
      <c r="GB478">
        <v>0</v>
      </c>
      <c r="GC478">
        <v>0</v>
      </c>
      <c r="GD478">
        <v>0</v>
      </c>
      <c r="GE478">
        <v>0</v>
      </c>
      <c r="GF478">
        <v>0</v>
      </c>
      <c r="GG478">
        <v>0</v>
      </c>
      <c r="GH478">
        <v>0</v>
      </c>
      <c r="GI478">
        <v>0</v>
      </c>
      <c r="GJ478">
        <v>0</v>
      </c>
      <c r="GK478">
        <v>0</v>
      </c>
      <c r="GL478">
        <v>0</v>
      </c>
      <c r="GM478">
        <v>0</v>
      </c>
      <c r="GN478">
        <v>0</v>
      </c>
      <c r="GO478">
        <v>0</v>
      </c>
      <c r="GP478">
        <v>0</v>
      </c>
      <c r="GQ478">
        <v>0</v>
      </c>
      <c r="GR478">
        <v>0</v>
      </c>
      <c r="GS478">
        <v>0</v>
      </c>
      <c r="GT478">
        <v>0</v>
      </c>
      <c r="GU478">
        <v>0</v>
      </c>
      <c r="GV478">
        <v>0</v>
      </c>
      <c r="GW478">
        <v>0</v>
      </c>
      <c r="GX478">
        <v>0</v>
      </c>
      <c r="GY478">
        <v>0</v>
      </c>
      <c r="GZ478">
        <v>0</v>
      </c>
      <c r="HA478">
        <v>0</v>
      </c>
      <c r="HB478">
        <v>0</v>
      </c>
      <c r="HC478">
        <v>0</v>
      </c>
      <c r="HD478">
        <v>0</v>
      </c>
      <c r="HE478">
        <v>0</v>
      </c>
      <c r="HF478">
        <v>0</v>
      </c>
      <c r="HG478">
        <v>0</v>
      </c>
      <c r="HH478">
        <v>0</v>
      </c>
      <c r="HI478">
        <v>0</v>
      </c>
      <c r="HJ478">
        <v>0</v>
      </c>
      <c r="HK478">
        <v>0</v>
      </c>
      <c r="HL478">
        <v>0</v>
      </c>
      <c r="HM478" t="str">
        <v/>
      </c>
    </row>
    <row r="479" spans="2:221" x14ac:dyDescent="0.35">
      <c r="B479" t="str" cm="1">
        <f t="array" ref="B479:CX479">TRANSPOSE(_xlfn._xlws.SORT(_xlfn._xlws.FILTER(initialConditions[initial_conditions_level]&amp;" | "&amp;initialConditions[initial_conditions_name],initialConditions[experiment_ID]=A479)))</f>
        <v xml:space="preserve"> | </v>
      </c>
      <c r="C479" t="str">
        <v xml:space="preserve">0 | </v>
      </c>
      <c r="D479" t="str">
        <v xml:space="preserve">0 | </v>
      </c>
      <c r="E479" t="str">
        <v xml:space="preserve">0 | </v>
      </c>
      <c r="F479" t="str">
        <v xml:space="preserve">0 | </v>
      </c>
      <c r="G479" t="str">
        <v xml:space="preserve">0 | </v>
      </c>
      <c r="H479" t="str">
        <v xml:space="preserve">0 | </v>
      </c>
      <c r="I479" t="str">
        <v xml:space="preserve">0 | </v>
      </c>
      <c r="J479" t="str">
        <v xml:space="preserve">0 | </v>
      </c>
      <c r="K479" t="str">
        <v xml:space="preserve">0 | </v>
      </c>
      <c r="L479" t="str">
        <v xml:space="preserve">0 | </v>
      </c>
      <c r="M479" t="str">
        <v xml:space="preserve">0 | </v>
      </c>
      <c r="N479" t="str">
        <v xml:space="preserve">0 | </v>
      </c>
      <c r="O479" t="str">
        <v xml:space="preserve">0 | </v>
      </c>
      <c r="P479" t="str">
        <v xml:space="preserve">0 | </v>
      </c>
      <c r="Q479" t="str">
        <v xml:space="preserve">0 | </v>
      </c>
      <c r="R479" t="str">
        <v xml:space="preserve">0 | </v>
      </c>
      <c r="S479" t="str">
        <v xml:space="preserve">0 | </v>
      </c>
      <c r="T479" t="str">
        <v xml:space="preserve">0 | </v>
      </c>
      <c r="U479" t="str">
        <v xml:space="preserve">0 | </v>
      </c>
      <c r="V479" t="str">
        <v xml:space="preserve">0 | </v>
      </c>
      <c r="W479" t="str">
        <v xml:space="preserve">0 | </v>
      </c>
      <c r="X479" t="str">
        <v xml:space="preserve">0 | </v>
      </c>
      <c r="Y479" t="str">
        <v xml:space="preserve">0 | </v>
      </c>
      <c r="Z479" t="str">
        <v xml:space="preserve">0 | </v>
      </c>
      <c r="AA479" t="str">
        <v xml:space="preserve">0 | </v>
      </c>
      <c r="AB479" t="str">
        <v xml:space="preserve">0 | </v>
      </c>
      <c r="AC479" t="str">
        <v xml:space="preserve">0 | </v>
      </c>
      <c r="AD479" t="str">
        <v xml:space="preserve">0 | </v>
      </c>
      <c r="AE479" t="str">
        <v xml:space="preserve">0 | </v>
      </c>
      <c r="AF479" t="str">
        <v xml:space="preserve">0 | </v>
      </c>
      <c r="AG479" t="str">
        <v xml:space="preserve">0 | </v>
      </c>
      <c r="AH479" t="str">
        <v xml:space="preserve">0 | </v>
      </c>
      <c r="AI479" t="str">
        <v xml:space="preserve">0 | </v>
      </c>
      <c r="AJ479" t="str">
        <v xml:space="preserve">0 | </v>
      </c>
      <c r="AK479" t="str">
        <v xml:space="preserve">0 | </v>
      </c>
      <c r="AL479" t="str">
        <v xml:space="preserve">0 | </v>
      </c>
      <c r="AM479" t="str">
        <v xml:space="preserve">0 | </v>
      </c>
      <c r="AN479" t="str">
        <v xml:space="preserve">0 | </v>
      </c>
      <c r="AO479" t="str">
        <v xml:space="preserve">0 | </v>
      </c>
      <c r="AP479" t="str">
        <v xml:space="preserve">0 | </v>
      </c>
      <c r="AQ479" t="str">
        <v xml:space="preserve">0 | </v>
      </c>
      <c r="AR479" t="str">
        <v xml:space="preserve">0 | </v>
      </c>
      <c r="AS479" t="str">
        <v xml:space="preserve">0 | </v>
      </c>
      <c r="AT479" t="str">
        <v xml:space="preserve">0 | </v>
      </c>
      <c r="AU479" t="str">
        <v xml:space="preserve">0 | </v>
      </c>
      <c r="AV479" t="str">
        <v xml:space="preserve">0 | </v>
      </c>
      <c r="AW479" t="str">
        <v xml:space="preserve">0 | </v>
      </c>
      <c r="AX479" t="str">
        <v xml:space="preserve">0 | </v>
      </c>
      <c r="AY479" t="str">
        <v xml:space="preserve">0 | </v>
      </c>
      <c r="AZ479" t="str">
        <v xml:space="preserve">0 | </v>
      </c>
      <c r="BA479" t="str">
        <v xml:space="preserve">0 | </v>
      </c>
      <c r="BB479" t="str">
        <v xml:space="preserve">0 | </v>
      </c>
      <c r="BC479" t="str">
        <v xml:space="preserve">0 | </v>
      </c>
      <c r="BD479" t="str">
        <v xml:space="preserve">0 | </v>
      </c>
      <c r="BE479" t="str">
        <v xml:space="preserve">0 | </v>
      </c>
      <c r="BF479" t="str">
        <v xml:space="preserve">0 | </v>
      </c>
      <c r="BG479" t="str">
        <v xml:space="preserve">0 | </v>
      </c>
      <c r="BH479" t="str">
        <v xml:space="preserve">0 | </v>
      </c>
      <c r="BI479" t="str">
        <v xml:space="preserve">0 | </v>
      </c>
      <c r="BJ479" t="str">
        <v xml:space="preserve">0 | </v>
      </c>
      <c r="BK479" t="str">
        <v xml:space="preserve">0 | </v>
      </c>
      <c r="BL479" t="str">
        <v xml:space="preserve">0 | </v>
      </c>
      <c r="BM479" t="str">
        <v xml:space="preserve">0 | </v>
      </c>
      <c r="BN479" t="str">
        <v xml:space="preserve">0 | </v>
      </c>
      <c r="BO479" t="str">
        <v xml:space="preserve">0 | </v>
      </c>
      <c r="BP479" t="str">
        <v xml:space="preserve">0 | </v>
      </c>
      <c r="BQ479" t="str">
        <v xml:space="preserve">0 | </v>
      </c>
      <c r="BR479" t="str">
        <v xml:space="preserve">0 | </v>
      </c>
      <c r="BS479" t="str">
        <v xml:space="preserve">0 | </v>
      </c>
      <c r="BT479" t="str">
        <v xml:space="preserve">0 | </v>
      </c>
      <c r="BU479" t="str">
        <v xml:space="preserve">0 | </v>
      </c>
      <c r="BV479" t="str">
        <v xml:space="preserve">0 | </v>
      </c>
      <c r="BW479" t="str">
        <v xml:space="preserve">0 | </v>
      </c>
      <c r="BX479" t="str">
        <v xml:space="preserve">0 | </v>
      </c>
      <c r="BY479" t="str">
        <v xml:space="preserve">0 | </v>
      </c>
      <c r="BZ479" t="str">
        <v xml:space="preserve">0 | </v>
      </c>
      <c r="CA479" t="str">
        <v xml:space="preserve">0 | </v>
      </c>
      <c r="CB479" t="str">
        <v xml:space="preserve">0 | </v>
      </c>
      <c r="CC479" t="str">
        <v xml:space="preserve">0 | </v>
      </c>
      <c r="CD479" t="str">
        <v xml:space="preserve">0 | </v>
      </c>
      <c r="CE479" t="str">
        <v xml:space="preserve">0 | </v>
      </c>
      <c r="CF479" t="str">
        <v xml:space="preserve">0 | </v>
      </c>
      <c r="CG479" t="str">
        <v xml:space="preserve">0 | </v>
      </c>
      <c r="CH479" t="str">
        <v xml:space="preserve">0 | </v>
      </c>
      <c r="CI479" t="str">
        <v xml:space="preserve">0 | </v>
      </c>
      <c r="CJ479" t="str">
        <v xml:space="preserve">0 | </v>
      </c>
      <c r="CK479" t="str">
        <v xml:space="preserve">0 | </v>
      </c>
      <c r="CL479" t="str">
        <v xml:space="preserve">0 | </v>
      </c>
      <c r="CM479" t="str">
        <v xml:space="preserve">0 | </v>
      </c>
      <c r="CN479" t="str">
        <v xml:space="preserve">0 | </v>
      </c>
      <c r="CO479" t="str">
        <v xml:space="preserve">0 | </v>
      </c>
      <c r="CP479" t="str">
        <v xml:space="preserve">0 | </v>
      </c>
      <c r="CQ479" t="str">
        <v xml:space="preserve">0 | </v>
      </c>
      <c r="CR479" t="str">
        <v xml:space="preserve">0 | </v>
      </c>
      <c r="CS479" t="str">
        <v xml:space="preserve">0 | </v>
      </c>
      <c r="CT479" t="str">
        <v xml:space="preserve">0 | </v>
      </c>
      <c r="CU479" t="str">
        <v xml:space="preserve">0 | </v>
      </c>
      <c r="CV479" t="str">
        <v xml:space="preserve">0 | </v>
      </c>
      <c r="CW479" t="str">
        <v xml:space="preserve">0 | </v>
      </c>
      <c r="CX479" t="str">
        <v xml:space="preserve">0 | </v>
      </c>
      <c r="DQ479" cm="1">
        <f t="array" ref="DQ479:HM479">TRANSPOSE(_xlfn._xlws.SORT(_xlfn._xlws.FILTER(initialConditions[initial_conditions_level],initialConditions[experiment_ID]=A479)))</f>
        <v>0</v>
      </c>
      <c r="DR479">
        <v>0</v>
      </c>
      <c r="DS479">
        <v>0</v>
      </c>
      <c r="DT479">
        <v>0</v>
      </c>
      <c r="DU479">
        <v>0</v>
      </c>
      <c r="DV479">
        <v>0</v>
      </c>
      <c r="DW479">
        <v>0</v>
      </c>
      <c r="DX479">
        <v>0</v>
      </c>
      <c r="DY479">
        <v>0</v>
      </c>
      <c r="DZ479">
        <v>0</v>
      </c>
      <c r="EA479">
        <v>0</v>
      </c>
      <c r="EB479">
        <v>0</v>
      </c>
      <c r="EC479">
        <v>0</v>
      </c>
      <c r="ED479">
        <v>0</v>
      </c>
      <c r="EE479">
        <v>0</v>
      </c>
      <c r="EF479">
        <v>0</v>
      </c>
      <c r="EG479">
        <v>0</v>
      </c>
      <c r="EH479">
        <v>0</v>
      </c>
      <c r="EI479">
        <v>0</v>
      </c>
      <c r="EJ479">
        <v>0</v>
      </c>
      <c r="EK479">
        <v>0</v>
      </c>
      <c r="EL479">
        <v>0</v>
      </c>
      <c r="EM479">
        <v>0</v>
      </c>
      <c r="EN479">
        <v>0</v>
      </c>
      <c r="EO479">
        <v>0</v>
      </c>
      <c r="EP479">
        <v>0</v>
      </c>
      <c r="EQ479">
        <v>0</v>
      </c>
      <c r="ER479">
        <v>0</v>
      </c>
      <c r="ES479">
        <v>0</v>
      </c>
      <c r="ET479">
        <v>0</v>
      </c>
      <c r="EU479">
        <v>0</v>
      </c>
      <c r="EV479">
        <v>0</v>
      </c>
      <c r="EW479">
        <v>0</v>
      </c>
      <c r="EX479">
        <v>0</v>
      </c>
      <c r="EY479">
        <v>0</v>
      </c>
      <c r="EZ479">
        <v>0</v>
      </c>
      <c r="FA479">
        <v>0</v>
      </c>
      <c r="FB479">
        <v>0</v>
      </c>
      <c r="FC479">
        <v>0</v>
      </c>
      <c r="FD479">
        <v>0</v>
      </c>
      <c r="FE479">
        <v>0</v>
      </c>
      <c r="FF479">
        <v>0</v>
      </c>
      <c r="FG479">
        <v>0</v>
      </c>
      <c r="FH479">
        <v>0</v>
      </c>
      <c r="FI479">
        <v>0</v>
      </c>
      <c r="FJ479">
        <v>0</v>
      </c>
      <c r="FK479">
        <v>0</v>
      </c>
      <c r="FL479">
        <v>0</v>
      </c>
      <c r="FM479">
        <v>0</v>
      </c>
      <c r="FN479">
        <v>0</v>
      </c>
      <c r="FO479">
        <v>0</v>
      </c>
      <c r="FP479">
        <v>0</v>
      </c>
      <c r="FQ479">
        <v>0</v>
      </c>
      <c r="FR479">
        <v>0</v>
      </c>
      <c r="FS479">
        <v>0</v>
      </c>
      <c r="FT479">
        <v>0</v>
      </c>
      <c r="FU479">
        <v>0</v>
      </c>
      <c r="FV479">
        <v>0</v>
      </c>
      <c r="FW479">
        <v>0</v>
      </c>
      <c r="FX479">
        <v>0</v>
      </c>
      <c r="FY479">
        <v>0</v>
      </c>
      <c r="FZ479">
        <v>0</v>
      </c>
      <c r="GA479">
        <v>0</v>
      </c>
      <c r="GB479">
        <v>0</v>
      </c>
      <c r="GC479">
        <v>0</v>
      </c>
      <c r="GD479">
        <v>0</v>
      </c>
      <c r="GE479">
        <v>0</v>
      </c>
      <c r="GF479">
        <v>0</v>
      </c>
      <c r="GG479">
        <v>0</v>
      </c>
      <c r="GH479">
        <v>0</v>
      </c>
      <c r="GI479">
        <v>0</v>
      </c>
      <c r="GJ479">
        <v>0</v>
      </c>
      <c r="GK479">
        <v>0</v>
      </c>
      <c r="GL479">
        <v>0</v>
      </c>
      <c r="GM479">
        <v>0</v>
      </c>
      <c r="GN479">
        <v>0</v>
      </c>
      <c r="GO479">
        <v>0</v>
      </c>
      <c r="GP479">
        <v>0</v>
      </c>
      <c r="GQ479">
        <v>0</v>
      </c>
      <c r="GR479">
        <v>0</v>
      </c>
      <c r="GS479">
        <v>0</v>
      </c>
      <c r="GT479">
        <v>0</v>
      </c>
      <c r="GU479">
        <v>0</v>
      </c>
      <c r="GV479">
        <v>0</v>
      </c>
      <c r="GW479">
        <v>0</v>
      </c>
      <c r="GX479">
        <v>0</v>
      </c>
      <c r="GY479">
        <v>0</v>
      </c>
      <c r="GZ479">
        <v>0</v>
      </c>
      <c r="HA479">
        <v>0</v>
      </c>
      <c r="HB479">
        <v>0</v>
      </c>
      <c r="HC479">
        <v>0</v>
      </c>
      <c r="HD479">
        <v>0</v>
      </c>
      <c r="HE479">
        <v>0</v>
      </c>
      <c r="HF479">
        <v>0</v>
      </c>
      <c r="HG479">
        <v>0</v>
      </c>
      <c r="HH479">
        <v>0</v>
      </c>
      <c r="HI479">
        <v>0</v>
      </c>
      <c r="HJ479">
        <v>0</v>
      </c>
      <c r="HK479">
        <v>0</v>
      </c>
      <c r="HL479">
        <v>0</v>
      </c>
      <c r="HM479" t="str">
        <v/>
      </c>
    </row>
    <row r="480" spans="2:221" x14ac:dyDescent="0.35">
      <c r="B480" t="str" cm="1">
        <f t="array" ref="B480:CX480">TRANSPOSE(_xlfn._xlws.SORT(_xlfn._xlws.FILTER(initialConditions[initial_conditions_level]&amp;" | "&amp;initialConditions[initial_conditions_name],initialConditions[experiment_ID]=A480)))</f>
        <v xml:space="preserve"> | </v>
      </c>
      <c r="C480" t="str">
        <v xml:space="preserve">0 | </v>
      </c>
      <c r="D480" t="str">
        <v xml:space="preserve">0 | </v>
      </c>
      <c r="E480" t="str">
        <v xml:space="preserve">0 | </v>
      </c>
      <c r="F480" t="str">
        <v xml:space="preserve">0 | </v>
      </c>
      <c r="G480" t="str">
        <v xml:space="preserve">0 | </v>
      </c>
      <c r="H480" t="str">
        <v xml:space="preserve">0 | </v>
      </c>
      <c r="I480" t="str">
        <v xml:space="preserve">0 | </v>
      </c>
      <c r="J480" t="str">
        <v xml:space="preserve">0 | </v>
      </c>
      <c r="K480" t="str">
        <v xml:space="preserve">0 | </v>
      </c>
      <c r="L480" t="str">
        <v xml:space="preserve">0 | </v>
      </c>
      <c r="M480" t="str">
        <v xml:space="preserve">0 | </v>
      </c>
      <c r="N480" t="str">
        <v xml:space="preserve">0 | </v>
      </c>
      <c r="O480" t="str">
        <v xml:space="preserve">0 | </v>
      </c>
      <c r="P480" t="str">
        <v xml:space="preserve">0 | </v>
      </c>
      <c r="Q480" t="str">
        <v xml:space="preserve">0 | </v>
      </c>
      <c r="R480" t="str">
        <v xml:space="preserve">0 | </v>
      </c>
      <c r="S480" t="str">
        <v xml:space="preserve">0 | </v>
      </c>
      <c r="T480" t="str">
        <v xml:space="preserve">0 | </v>
      </c>
      <c r="U480" t="str">
        <v xml:space="preserve">0 | </v>
      </c>
      <c r="V480" t="str">
        <v xml:space="preserve">0 | </v>
      </c>
      <c r="W480" t="str">
        <v xml:space="preserve">0 | </v>
      </c>
      <c r="X480" t="str">
        <v xml:space="preserve">0 | </v>
      </c>
      <c r="Y480" t="str">
        <v xml:space="preserve">0 | </v>
      </c>
      <c r="Z480" t="str">
        <v xml:space="preserve">0 | </v>
      </c>
      <c r="AA480" t="str">
        <v xml:space="preserve">0 | </v>
      </c>
      <c r="AB480" t="str">
        <v xml:space="preserve">0 | </v>
      </c>
      <c r="AC480" t="str">
        <v xml:space="preserve">0 | </v>
      </c>
      <c r="AD480" t="str">
        <v xml:space="preserve">0 | </v>
      </c>
      <c r="AE480" t="str">
        <v xml:space="preserve">0 | </v>
      </c>
      <c r="AF480" t="str">
        <v xml:space="preserve">0 | </v>
      </c>
      <c r="AG480" t="str">
        <v xml:space="preserve">0 | </v>
      </c>
      <c r="AH480" t="str">
        <v xml:space="preserve">0 | </v>
      </c>
      <c r="AI480" t="str">
        <v xml:space="preserve">0 | </v>
      </c>
      <c r="AJ480" t="str">
        <v xml:space="preserve">0 | </v>
      </c>
      <c r="AK480" t="str">
        <v xml:space="preserve">0 | </v>
      </c>
      <c r="AL480" t="str">
        <v xml:space="preserve">0 | </v>
      </c>
      <c r="AM480" t="str">
        <v xml:space="preserve">0 | </v>
      </c>
      <c r="AN480" t="str">
        <v xml:space="preserve">0 | </v>
      </c>
      <c r="AO480" t="str">
        <v xml:space="preserve">0 | </v>
      </c>
      <c r="AP480" t="str">
        <v xml:space="preserve">0 | </v>
      </c>
      <c r="AQ480" t="str">
        <v xml:space="preserve">0 | </v>
      </c>
      <c r="AR480" t="str">
        <v xml:space="preserve">0 | </v>
      </c>
      <c r="AS480" t="str">
        <v xml:space="preserve">0 | </v>
      </c>
      <c r="AT480" t="str">
        <v xml:space="preserve">0 | </v>
      </c>
      <c r="AU480" t="str">
        <v xml:space="preserve">0 | </v>
      </c>
      <c r="AV480" t="str">
        <v xml:space="preserve">0 | </v>
      </c>
      <c r="AW480" t="str">
        <v xml:space="preserve">0 | </v>
      </c>
      <c r="AX480" t="str">
        <v xml:space="preserve">0 | </v>
      </c>
      <c r="AY480" t="str">
        <v xml:space="preserve">0 | </v>
      </c>
      <c r="AZ480" t="str">
        <v xml:space="preserve">0 | </v>
      </c>
      <c r="BA480" t="str">
        <v xml:space="preserve">0 | </v>
      </c>
      <c r="BB480" t="str">
        <v xml:space="preserve">0 | </v>
      </c>
      <c r="BC480" t="str">
        <v xml:space="preserve">0 | </v>
      </c>
      <c r="BD480" t="str">
        <v xml:space="preserve">0 | </v>
      </c>
      <c r="BE480" t="str">
        <v xml:space="preserve">0 | </v>
      </c>
      <c r="BF480" t="str">
        <v xml:space="preserve">0 | </v>
      </c>
      <c r="BG480" t="str">
        <v xml:space="preserve">0 | </v>
      </c>
      <c r="BH480" t="str">
        <v xml:space="preserve">0 | </v>
      </c>
      <c r="BI480" t="str">
        <v xml:space="preserve">0 | </v>
      </c>
      <c r="BJ480" t="str">
        <v xml:space="preserve">0 | </v>
      </c>
      <c r="BK480" t="str">
        <v xml:space="preserve">0 | </v>
      </c>
      <c r="BL480" t="str">
        <v xml:space="preserve">0 | </v>
      </c>
      <c r="BM480" t="str">
        <v xml:space="preserve">0 | </v>
      </c>
      <c r="BN480" t="str">
        <v xml:space="preserve">0 | </v>
      </c>
      <c r="BO480" t="str">
        <v xml:space="preserve">0 | </v>
      </c>
      <c r="BP480" t="str">
        <v xml:space="preserve">0 | </v>
      </c>
      <c r="BQ480" t="str">
        <v xml:space="preserve">0 | </v>
      </c>
      <c r="BR480" t="str">
        <v xml:space="preserve">0 | </v>
      </c>
      <c r="BS480" t="str">
        <v xml:space="preserve">0 | </v>
      </c>
      <c r="BT480" t="str">
        <v xml:space="preserve">0 | </v>
      </c>
      <c r="BU480" t="str">
        <v xml:space="preserve">0 | </v>
      </c>
      <c r="BV480" t="str">
        <v xml:space="preserve">0 | </v>
      </c>
      <c r="BW480" t="str">
        <v xml:space="preserve">0 | </v>
      </c>
      <c r="BX480" t="str">
        <v xml:space="preserve">0 | </v>
      </c>
      <c r="BY480" t="str">
        <v xml:space="preserve">0 | </v>
      </c>
      <c r="BZ480" t="str">
        <v xml:space="preserve">0 | </v>
      </c>
      <c r="CA480" t="str">
        <v xml:space="preserve">0 | </v>
      </c>
      <c r="CB480" t="str">
        <v xml:space="preserve">0 | </v>
      </c>
      <c r="CC480" t="str">
        <v xml:space="preserve">0 | </v>
      </c>
      <c r="CD480" t="str">
        <v xml:space="preserve">0 | </v>
      </c>
      <c r="CE480" t="str">
        <v xml:space="preserve">0 | </v>
      </c>
      <c r="CF480" t="str">
        <v xml:space="preserve">0 | </v>
      </c>
      <c r="CG480" t="str">
        <v xml:space="preserve">0 | </v>
      </c>
      <c r="CH480" t="str">
        <v xml:space="preserve">0 | </v>
      </c>
      <c r="CI480" t="str">
        <v xml:space="preserve">0 | </v>
      </c>
      <c r="CJ480" t="str">
        <v xml:space="preserve">0 | </v>
      </c>
      <c r="CK480" t="str">
        <v xml:space="preserve">0 | </v>
      </c>
      <c r="CL480" t="str">
        <v xml:space="preserve">0 | </v>
      </c>
      <c r="CM480" t="str">
        <v xml:space="preserve">0 | </v>
      </c>
      <c r="CN480" t="str">
        <v xml:space="preserve">0 | </v>
      </c>
      <c r="CO480" t="str">
        <v xml:space="preserve">0 | </v>
      </c>
      <c r="CP480" t="str">
        <v xml:space="preserve">0 | </v>
      </c>
      <c r="CQ480" t="str">
        <v xml:space="preserve">0 | </v>
      </c>
      <c r="CR480" t="str">
        <v xml:space="preserve">0 | </v>
      </c>
      <c r="CS480" t="str">
        <v xml:space="preserve">0 | </v>
      </c>
      <c r="CT480" t="str">
        <v xml:space="preserve">0 | </v>
      </c>
      <c r="CU480" t="str">
        <v xml:space="preserve">0 | </v>
      </c>
      <c r="CV480" t="str">
        <v xml:space="preserve">0 | </v>
      </c>
      <c r="CW480" t="str">
        <v xml:space="preserve">0 | </v>
      </c>
      <c r="CX480" t="str">
        <v xml:space="preserve">0 | </v>
      </c>
      <c r="DQ480" cm="1">
        <f t="array" ref="DQ480:HM480">TRANSPOSE(_xlfn._xlws.SORT(_xlfn._xlws.FILTER(initialConditions[initial_conditions_level],initialConditions[experiment_ID]=A480)))</f>
        <v>0</v>
      </c>
      <c r="DR480">
        <v>0</v>
      </c>
      <c r="DS480">
        <v>0</v>
      </c>
      <c r="DT480">
        <v>0</v>
      </c>
      <c r="DU480">
        <v>0</v>
      </c>
      <c r="DV480">
        <v>0</v>
      </c>
      <c r="DW480">
        <v>0</v>
      </c>
      <c r="DX480">
        <v>0</v>
      </c>
      <c r="DY480">
        <v>0</v>
      </c>
      <c r="DZ480">
        <v>0</v>
      </c>
      <c r="EA480">
        <v>0</v>
      </c>
      <c r="EB480">
        <v>0</v>
      </c>
      <c r="EC480">
        <v>0</v>
      </c>
      <c r="ED480">
        <v>0</v>
      </c>
      <c r="EE480">
        <v>0</v>
      </c>
      <c r="EF480">
        <v>0</v>
      </c>
      <c r="EG480">
        <v>0</v>
      </c>
      <c r="EH480">
        <v>0</v>
      </c>
      <c r="EI480">
        <v>0</v>
      </c>
      <c r="EJ480">
        <v>0</v>
      </c>
      <c r="EK480">
        <v>0</v>
      </c>
      <c r="EL480">
        <v>0</v>
      </c>
      <c r="EM480">
        <v>0</v>
      </c>
      <c r="EN480">
        <v>0</v>
      </c>
      <c r="EO480">
        <v>0</v>
      </c>
      <c r="EP480">
        <v>0</v>
      </c>
      <c r="EQ480">
        <v>0</v>
      </c>
      <c r="ER480">
        <v>0</v>
      </c>
      <c r="ES480">
        <v>0</v>
      </c>
      <c r="ET480">
        <v>0</v>
      </c>
      <c r="EU480">
        <v>0</v>
      </c>
      <c r="EV480">
        <v>0</v>
      </c>
      <c r="EW480">
        <v>0</v>
      </c>
      <c r="EX480">
        <v>0</v>
      </c>
      <c r="EY480">
        <v>0</v>
      </c>
      <c r="EZ480">
        <v>0</v>
      </c>
      <c r="FA480">
        <v>0</v>
      </c>
      <c r="FB480">
        <v>0</v>
      </c>
      <c r="FC480">
        <v>0</v>
      </c>
      <c r="FD480">
        <v>0</v>
      </c>
      <c r="FE480">
        <v>0</v>
      </c>
      <c r="FF480">
        <v>0</v>
      </c>
      <c r="FG480">
        <v>0</v>
      </c>
      <c r="FH480">
        <v>0</v>
      </c>
      <c r="FI480">
        <v>0</v>
      </c>
      <c r="FJ480">
        <v>0</v>
      </c>
      <c r="FK480">
        <v>0</v>
      </c>
      <c r="FL480">
        <v>0</v>
      </c>
      <c r="FM480">
        <v>0</v>
      </c>
      <c r="FN480">
        <v>0</v>
      </c>
      <c r="FO480">
        <v>0</v>
      </c>
      <c r="FP480">
        <v>0</v>
      </c>
      <c r="FQ480">
        <v>0</v>
      </c>
      <c r="FR480">
        <v>0</v>
      </c>
      <c r="FS480">
        <v>0</v>
      </c>
      <c r="FT480">
        <v>0</v>
      </c>
      <c r="FU480">
        <v>0</v>
      </c>
      <c r="FV480">
        <v>0</v>
      </c>
      <c r="FW480">
        <v>0</v>
      </c>
      <c r="FX480">
        <v>0</v>
      </c>
      <c r="FY480">
        <v>0</v>
      </c>
      <c r="FZ480">
        <v>0</v>
      </c>
      <c r="GA480">
        <v>0</v>
      </c>
      <c r="GB480">
        <v>0</v>
      </c>
      <c r="GC480">
        <v>0</v>
      </c>
      <c r="GD480">
        <v>0</v>
      </c>
      <c r="GE480">
        <v>0</v>
      </c>
      <c r="GF480">
        <v>0</v>
      </c>
      <c r="GG480">
        <v>0</v>
      </c>
      <c r="GH480">
        <v>0</v>
      </c>
      <c r="GI480">
        <v>0</v>
      </c>
      <c r="GJ480">
        <v>0</v>
      </c>
      <c r="GK480">
        <v>0</v>
      </c>
      <c r="GL480">
        <v>0</v>
      </c>
      <c r="GM480">
        <v>0</v>
      </c>
      <c r="GN480">
        <v>0</v>
      </c>
      <c r="GO480">
        <v>0</v>
      </c>
      <c r="GP480">
        <v>0</v>
      </c>
      <c r="GQ480">
        <v>0</v>
      </c>
      <c r="GR480">
        <v>0</v>
      </c>
      <c r="GS480">
        <v>0</v>
      </c>
      <c r="GT480">
        <v>0</v>
      </c>
      <c r="GU480">
        <v>0</v>
      </c>
      <c r="GV480">
        <v>0</v>
      </c>
      <c r="GW480">
        <v>0</v>
      </c>
      <c r="GX480">
        <v>0</v>
      </c>
      <c r="GY480">
        <v>0</v>
      </c>
      <c r="GZ480">
        <v>0</v>
      </c>
      <c r="HA480">
        <v>0</v>
      </c>
      <c r="HB480">
        <v>0</v>
      </c>
      <c r="HC480">
        <v>0</v>
      </c>
      <c r="HD480">
        <v>0</v>
      </c>
      <c r="HE480">
        <v>0</v>
      </c>
      <c r="HF480">
        <v>0</v>
      </c>
      <c r="HG480">
        <v>0</v>
      </c>
      <c r="HH480">
        <v>0</v>
      </c>
      <c r="HI480">
        <v>0</v>
      </c>
      <c r="HJ480">
        <v>0</v>
      </c>
      <c r="HK480">
        <v>0</v>
      </c>
      <c r="HL480">
        <v>0</v>
      </c>
      <c r="HM480" t="str">
        <v/>
      </c>
    </row>
    <row r="481" spans="2:221" x14ac:dyDescent="0.35">
      <c r="B481" t="str" cm="1">
        <f t="array" ref="B481:CX481">TRANSPOSE(_xlfn._xlws.SORT(_xlfn._xlws.FILTER(initialConditions[initial_conditions_level]&amp;" | "&amp;initialConditions[initial_conditions_name],initialConditions[experiment_ID]=A481)))</f>
        <v xml:space="preserve"> | </v>
      </c>
      <c r="C481" t="str">
        <v xml:space="preserve">0 | </v>
      </c>
      <c r="D481" t="str">
        <v xml:space="preserve">0 | </v>
      </c>
      <c r="E481" t="str">
        <v xml:space="preserve">0 | </v>
      </c>
      <c r="F481" t="str">
        <v xml:space="preserve">0 | </v>
      </c>
      <c r="G481" t="str">
        <v xml:space="preserve">0 | </v>
      </c>
      <c r="H481" t="str">
        <v xml:space="preserve">0 | </v>
      </c>
      <c r="I481" t="str">
        <v xml:space="preserve">0 | </v>
      </c>
      <c r="J481" t="str">
        <v xml:space="preserve">0 | </v>
      </c>
      <c r="K481" t="str">
        <v xml:space="preserve">0 | </v>
      </c>
      <c r="L481" t="str">
        <v xml:space="preserve">0 | </v>
      </c>
      <c r="M481" t="str">
        <v xml:space="preserve">0 | </v>
      </c>
      <c r="N481" t="str">
        <v xml:space="preserve">0 | </v>
      </c>
      <c r="O481" t="str">
        <v xml:space="preserve">0 | </v>
      </c>
      <c r="P481" t="str">
        <v xml:space="preserve">0 | </v>
      </c>
      <c r="Q481" t="str">
        <v xml:space="preserve">0 | </v>
      </c>
      <c r="R481" t="str">
        <v xml:space="preserve">0 | </v>
      </c>
      <c r="S481" t="str">
        <v xml:space="preserve">0 | </v>
      </c>
      <c r="T481" t="str">
        <v xml:space="preserve">0 | </v>
      </c>
      <c r="U481" t="str">
        <v xml:space="preserve">0 | </v>
      </c>
      <c r="V481" t="str">
        <v xml:space="preserve">0 | </v>
      </c>
      <c r="W481" t="str">
        <v xml:space="preserve">0 | </v>
      </c>
      <c r="X481" t="str">
        <v xml:space="preserve">0 | </v>
      </c>
      <c r="Y481" t="str">
        <v xml:space="preserve">0 | </v>
      </c>
      <c r="Z481" t="str">
        <v xml:space="preserve">0 | </v>
      </c>
      <c r="AA481" t="str">
        <v xml:space="preserve">0 | </v>
      </c>
      <c r="AB481" t="str">
        <v xml:space="preserve">0 | </v>
      </c>
      <c r="AC481" t="str">
        <v xml:space="preserve">0 | </v>
      </c>
      <c r="AD481" t="str">
        <v xml:space="preserve">0 | </v>
      </c>
      <c r="AE481" t="str">
        <v xml:space="preserve">0 | </v>
      </c>
      <c r="AF481" t="str">
        <v xml:space="preserve">0 | </v>
      </c>
      <c r="AG481" t="str">
        <v xml:space="preserve">0 | </v>
      </c>
      <c r="AH481" t="str">
        <v xml:space="preserve">0 | </v>
      </c>
      <c r="AI481" t="str">
        <v xml:space="preserve">0 | </v>
      </c>
      <c r="AJ481" t="str">
        <v xml:space="preserve">0 | </v>
      </c>
      <c r="AK481" t="str">
        <v xml:space="preserve">0 | </v>
      </c>
      <c r="AL481" t="str">
        <v xml:space="preserve">0 | </v>
      </c>
      <c r="AM481" t="str">
        <v xml:space="preserve">0 | </v>
      </c>
      <c r="AN481" t="str">
        <v xml:space="preserve">0 | </v>
      </c>
      <c r="AO481" t="str">
        <v xml:space="preserve">0 | </v>
      </c>
      <c r="AP481" t="str">
        <v xml:space="preserve">0 | </v>
      </c>
      <c r="AQ481" t="str">
        <v xml:space="preserve">0 | </v>
      </c>
      <c r="AR481" t="str">
        <v xml:space="preserve">0 | </v>
      </c>
      <c r="AS481" t="str">
        <v xml:space="preserve">0 | </v>
      </c>
      <c r="AT481" t="str">
        <v xml:space="preserve">0 | </v>
      </c>
      <c r="AU481" t="str">
        <v xml:space="preserve">0 | </v>
      </c>
      <c r="AV481" t="str">
        <v xml:space="preserve">0 | </v>
      </c>
      <c r="AW481" t="str">
        <v xml:space="preserve">0 | </v>
      </c>
      <c r="AX481" t="str">
        <v xml:space="preserve">0 | </v>
      </c>
      <c r="AY481" t="str">
        <v xml:space="preserve">0 | </v>
      </c>
      <c r="AZ481" t="str">
        <v xml:space="preserve">0 | </v>
      </c>
      <c r="BA481" t="str">
        <v xml:space="preserve">0 | </v>
      </c>
      <c r="BB481" t="str">
        <v xml:space="preserve">0 | </v>
      </c>
      <c r="BC481" t="str">
        <v xml:space="preserve">0 | </v>
      </c>
      <c r="BD481" t="str">
        <v xml:space="preserve">0 | </v>
      </c>
      <c r="BE481" t="str">
        <v xml:space="preserve">0 | </v>
      </c>
      <c r="BF481" t="str">
        <v xml:space="preserve">0 | </v>
      </c>
      <c r="BG481" t="str">
        <v xml:space="preserve">0 | </v>
      </c>
      <c r="BH481" t="str">
        <v xml:space="preserve">0 | </v>
      </c>
      <c r="BI481" t="str">
        <v xml:space="preserve">0 | </v>
      </c>
      <c r="BJ481" t="str">
        <v xml:space="preserve">0 | </v>
      </c>
      <c r="BK481" t="str">
        <v xml:space="preserve">0 | </v>
      </c>
      <c r="BL481" t="str">
        <v xml:space="preserve">0 | </v>
      </c>
      <c r="BM481" t="str">
        <v xml:space="preserve">0 | </v>
      </c>
      <c r="BN481" t="str">
        <v xml:space="preserve">0 | </v>
      </c>
      <c r="BO481" t="str">
        <v xml:space="preserve">0 | </v>
      </c>
      <c r="BP481" t="str">
        <v xml:space="preserve">0 | </v>
      </c>
      <c r="BQ481" t="str">
        <v xml:space="preserve">0 | </v>
      </c>
      <c r="BR481" t="str">
        <v xml:space="preserve">0 | </v>
      </c>
      <c r="BS481" t="str">
        <v xml:space="preserve">0 | </v>
      </c>
      <c r="BT481" t="str">
        <v xml:space="preserve">0 | </v>
      </c>
      <c r="BU481" t="str">
        <v xml:space="preserve">0 | </v>
      </c>
      <c r="BV481" t="str">
        <v xml:space="preserve">0 | </v>
      </c>
      <c r="BW481" t="str">
        <v xml:space="preserve">0 | </v>
      </c>
      <c r="BX481" t="str">
        <v xml:space="preserve">0 | </v>
      </c>
      <c r="BY481" t="str">
        <v xml:space="preserve">0 | </v>
      </c>
      <c r="BZ481" t="str">
        <v xml:space="preserve">0 | </v>
      </c>
      <c r="CA481" t="str">
        <v xml:space="preserve">0 | </v>
      </c>
      <c r="CB481" t="str">
        <v xml:space="preserve">0 | </v>
      </c>
      <c r="CC481" t="str">
        <v xml:space="preserve">0 | </v>
      </c>
      <c r="CD481" t="str">
        <v xml:space="preserve">0 | </v>
      </c>
      <c r="CE481" t="str">
        <v xml:space="preserve">0 | </v>
      </c>
      <c r="CF481" t="str">
        <v xml:space="preserve">0 | </v>
      </c>
      <c r="CG481" t="str">
        <v xml:space="preserve">0 | </v>
      </c>
      <c r="CH481" t="str">
        <v xml:space="preserve">0 | </v>
      </c>
      <c r="CI481" t="str">
        <v xml:space="preserve">0 | </v>
      </c>
      <c r="CJ481" t="str">
        <v xml:space="preserve">0 | </v>
      </c>
      <c r="CK481" t="str">
        <v xml:space="preserve">0 | </v>
      </c>
      <c r="CL481" t="str">
        <v xml:space="preserve">0 | </v>
      </c>
      <c r="CM481" t="str">
        <v xml:space="preserve">0 | </v>
      </c>
      <c r="CN481" t="str">
        <v xml:space="preserve">0 | </v>
      </c>
      <c r="CO481" t="str">
        <v xml:space="preserve">0 | </v>
      </c>
      <c r="CP481" t="str">
        <v xml:space="preserve">0 | </v>
      </c>
      <c r="CQ481" t="str">
        <v xml:space="preserve">0 | </v>
      </c>
      <c r="CR481" t="str">
        <v xml:space="preserve">0 | </v>
      </c>
      <c r="CS481" t="str">
        <v xml:space="preserve">0 | </v>
      </c>
      <c r="CT481" t="str">
        <v xml:space="preserve">0 | </v>
      </c>
      <c r="CU481" t="str">
        <v xml:space="preserve">0 | </v>
      </c>
      <c r="CV481" t="str">
        <v xml:space="preserve">0 | </v>
      </c>
      <c r="CW481" t="str">
        <v xml:space="preserve">0 | </v>
      </c>
      <c r="CX481" t="str">
        <v xml:space="preserve">0 | </v>
      </c>
      <c r="DQ481" cm="1">
        <f t="array" ref="DQ481:HM481">TRANSPOSE(_xlfn._xlws.SORT(_xlfn._xlws.FILTER(initialConditions[initial_conditions_level],initialConditions[experiment_ID]=A481)))</f>
        <v>0</v>
      </c>
      <c r="DR481">
        <v>0</v>
      </c>
      <c r="DS481">
        <v>0</v>
      </c>
      <c r="DT481">
        <v>0</v>
      </c>
      <c r="DU481">
        <v>0</v>
      </c>
      <c r="DV481">
        <v>0</v>
      </c>
      <c r="DW481">
        <v>0</v>
      </c>
      <c r="DX481">
        <v>0</v>
      </c>
      <c r="DY481">
        <v>0</v>
      </c>
      <c r="DZ481">
        <v>0</v>
      </c>
      <c r="EA481">
        <v>0</v>
      </c>
      <c r="EB481">
        <v>0</v>
      </c>
      <c r="EC481">
        <v>0</v>
      </c>
      <c r="ED481">
        <v>0</v>
      </c>
      <c r="EE481">
        <v>0</v>
      </c>
      <c r="EF481">
        <v>0</v>
      </c>
      <c r="EG481">
        <v>0</v>
      </c>
      <c r="EH481">
        <v>0</v>
      </c>
      <c r="EI481">
        <v>0</v>
      </c>
      <c r="EJ481">
        <v>0</v>
      </c>
      <c r="EK481">
        <v>0</v>
      </c>
      <c r="EL481">
        <v>0</v>
      </c>
      <c r="EM481">
        <v>0</v>
      </c>
      <c r="EN481">
        <v>0</v>
      </c>
      <c r="EO481">
        <v>0</v>
      </c>
      <c r="EP481">
        <v>0</v>
      </c>
      <c r="EQ481">
        <v>0</v>
      </c>
      <c r="ER481">
        <v>0</v>
      </c>
      <c r="ES481">
        <v>0</v>
      </c>
      <c r="ET481">
        <v>0</v>
      </c>
      <c r="EU481">
        <v>0</v>
      </c>
      <c r="EV481">
        <v>0</v>
      </c>
      <c r="EW481">
        <v>0</v>
      </c>
      <c r="EX481">
        <v>0</v>
      </c>
      <c r="EY481">
        <v>0</v>
      </c>
      <c r="EZ481">
        <v>0</v>
      </c>
      <c r="FA481">
        <v>0</v>
      </c>
      <c r="FB481">
        <v>0</v>
      </c>
      <c r="FC481">
        <v>0</v>
      </c>
      <c r="FD481">
        <v>0</v>
      </c>
      <c r="FE481">
        <v>0</v>
      </c>
      <c r="FF481">
        <v>0</v>
      </c>
      <c r="FG481">
        <v>0</v>
      </c>
      <c r="FH481">
        <v>0</v>
      </c>
      <c r="FI481">
        <v>0</v>
      </c>
      <c r="FJ481">
        <v>0</v>
      </c>
      <c r="FK481">
        <v>0</v>
      </c>
      <c r="FL481">
        <v>0</v>
      </c>
      <c r="FM481">
        <v>0</v>
      </c>
      <c r="FN481">
        <v>0</v>
      </c>
      <c r="FO481">
        <v>0</v>
      </c>
      <c r="FP481">
        <v>0</v>
      </c>
      <c r="FQ481">
        <v>0</v>
      </c>
      <c r="FR481">
        <v>0</v>
      </c>
      <c r="FS481">
        <v>0</v>
      </c>
      <c r="FT481">
        <v>0</v>
      </c>
      <c r="FU481">
        <v>0</v>
      </c>
      <c r="FV481">
        <v>0</v>
      </c>
      <c r="FW481">
        <v>0</v>
      </c>
      <c r="FX481">
        <v>0</v>
      </c>
      <c r="FY481">
        <v>0</v>
      </c>
      <c r="FZ481">
        <v>0</v>
      </c>
      <c r="GA481">
        <v>0</v>
      </c>
      <c r="GB481">
        <v>0</v>
      </c>
      <c r="GC481">
        <v>0</v>
      </c>
      <c r="GD481">
        <v>0</v>
      </c>
      <c r="GE481">
        <v>0</v>
      </c>
      <c r="GF481">
        <v>0</v>
      </c>
      <c r="GG481">
        <v>0</v>
      </c>
      <c r="GH481">
        <v>0</v>
      </c>
      <c r="GI481">
        <v>0</v>
      </c>
      <c r="GJ481">
        <v>0</v>
      </c>
      <c r="GK481">
        <v>0</v>
      </c>
      <c r="GL481">
        <v>0</v>
      </c>
      <c r="GM481">
        <v>0</v>
      </c>
      <c r="GN481">
        <v>0</v>
      </c>
      <c r="GO481">
        <v>0</v>
      </c>
      <c r="GP481">
        <v>0</v>
      </c>
      <c r="GQ481">
        <v>0</v>
      </c>
      <c r="GR481">
        <v>0</v>
      </c>
      <c r="GS481">
        <v>0</v>
      </c>
      <c r="GT481">
        <v>0</v>
      </c>
      <c r="GU481">
        <v>0</v>
      </c>
      <c r="GV481">
        <v>0</v>
      </c>
      <c r="GW481">
        <v>0</v>
      </c>
      <c r="GX481">
        <v>0</v>
      </c>
      <c r="GY481">
        <v>0</v>
      </c>
      <c r="GZ481">
        <v>0</v>
      </c>
      <c r="HA481">
        <v>0</v>
      </c>
      <c r="HB481">
        <v>0</v>
      </c>
      <c r="HC481">
        <v>0</v>
      </c>
      <c r="HD481">
        <v>0</v>
      </c>
      <c r="HE481">
        <v>0</v>
      </c>
      <c r="HF481">
        <v>0</v>
      </c>
      <c r="HG481">
        <v>0</v>
      </c>
      <c r="HH481">
        <v>0</v>
      </c>
      <c r="HI481">
        <v>0</v>
      </c>
      <c r="HJ481">
        <v>0</v>
      </c>
      <c r="HK481">
        <v>0</v>
      </c>
      <c r="HL481">
        <v>0</v>
      </c>
      <c r="HM481" t="str">
        <v/>
      </c>
    </row>
    <row r="482" spans="2:221" x14ac:dyDescent="0.35">
      <c r="B482" t="str" cm="1">
        <f t="array" ref="B482:CX482">TRANSPOSE(_xlfn._xlws.SORT(_xlfn._xlws.FILTER(initialConditions[initial_conditions_level]&amp;" | "&amp;initialConditions[initial_conditions_name],initialConditions[experiment_ID]=A482)))</f>
        <v xml:space="preserve"> | </v>
      </c>
      <c r="C482" t="str">
        <v xml:space="preserve">0 | </v>
      </c>
      <c r="D482" t="str">
        <v xml:space="preserve">0 | </v>
      </c>
      <c r="E482" t="str">
        <v xml:space="preserve">0 | </v>
      </c>
      <c r="F482" t="str">
        <v xml:space="preserve">0 | </v>
      </c>
      <c r="G482" t="str">
        <v xml:space="preserve">0 | </v>
      </c>
      <c r="H482" t="str">
        <v xml:space="preserve">0 | </v>
      </c>
      <c r="I482" t="str">
        <v xml:space="preserve">0 | </v>
      </c>
      <c r="J482" t="str">
        <v xml:space="preserve">0 | </v>
      </c>
      <c r="K482" t="str">
        <v xml:space="preserve">0 | </v>
      </c>
      <c r="L482" t="str">
        <v xml:space="preserve">0 | </v>
      </c>
      <c r="M482" t="str">
        <v xml:space="preserve">0 | </v>
      </c>
      <c r="N482" t="str">
        <v xml:space="preserve">0 | </v>
      </c>
      <c r="O482" t="str">
        <v xml:space="preserve">0 | </v>
      </c>
      <c r="P482" t="str">
        <v xml:space="preserve">0 | </v>
      </c>
      <c r="Q482" t="str">
        <v xml:space="preserve">0 | </v>
      </c>
      <c r="R482" t="str">
        <v xml:space="preserve">0 | </v>
      </c>
      <c r="S482" t="str">
        <v xml:space="preserve">0 | </v>
      </c>
      <c r="T482" t="str">
        <v xml:space="preserve">0 | </v>
      </c>
      <c r="U482" t="str">
        <v xml:space="preserve">0 | </v>
      </c>
      <c r="V482" t="str">
        <v xml:space="preserve">0 | </v>
      </c>
      <c r="W482" t="str">
        <v xml:space="preserve">0 | </v>
      </c>
      <c r="X482" t="str">
        <v xml:space="preserve">0 | </v>
      </c>
      <c r="Y482" t="str">
        <v xml:space="preserve">0 | </v>
      </c>
      <c r="Z482" t="str">
        <v xml:space="preserve">0 | </v>
      </c>
      <c r="AA482" t="str">
        <v xml:space="preserve">0 | </v>
      </c>
      <c r="AB482" t="str">
        <v xml:space="preserve">0 | </v>
      </c>
      <c r="AC482" t="str">
        <v xml:space="preserve">0 | </v>
      </c>
      <c r="AD482" t="str">
        <v xml:space="preserve">0 | </v>
      </c>
      <c r="AE482" t="str">
        <v xml:space="preserve">0 | </v>
      </c>
      <c r="AF482" t="str">
        <v xml:space="preserve">0 | </v>
      </c>
      <c r="AG482" t="str">
        <v xml:space="preserve">0 | </v>
      </c>
      <c r="AH482" t="str">
        <v xml:space="preserve">0 | </v>
      </c>
      <c r="AI482" t="str">
        <v xml:space="preserve">0 | </v>
      </c>
      <c r="AJ482" t="str">
        <v xml:space="preserve">0 | </v>
      </c>
      <c r="AK482" t="str">
        <v xml:space="preserve">0 | </v>
      </c>
      <c r="AL482" t="str">
        <v xml:space="preserve">0 | </v>
      </c>
      <c r="AM482" t="str">
        <v xml:space="preserve">0 | </v>
      </c>
      <c r="AN482" t="str">
        <v xml:space="preserve">0 | </v>
      </c>
      <c r="AO482" t="str">
        <v xml:space="preserve">0 | </v>
      </c>
      <c r="AP482" t="str">
        <v xml:space="preserve">0 | </v>
      </c>
      <c r="AQ482" t="str">
        <v xml:space="preserve">0 | </v>
      </c>
      <c r="AR482" t="str">
        <v xml:space="preserve">0 | </v>
      </c>
      <c r="AS482" t="str">
        <v xml:space="preserve">0 | </v>
      </c>
      <c r="AT482" t="str">
        <v xml:space="preserve">0 | </v>
      </c>
      <c r="AU482" t="str">
        <v xml:space="preserve">0 | </v>
      </c>
      <c r="AV482" t="str">
        <v xml:space="preserve">0 | </v>
      </c>
      <c r="AW482" t="str">
        <v xml:space="preserve">0 | </v>
      </c>
      <c r="AX482" t="str">
        <v xml:space="preserve">0 | </v>
      </c>
      <c r="AY482" t="str">
        <v xml:space="preserve">0 | </v>
      </c>
      <c r="AZ482" t="str">
        <v xml:space="preserve">0 | </v>
      </c>
      <c r="BA482" t="str">
        <v xml:space="preserve">0 | </v>
      </c>
      <c r="BB482" t="str">
        <v xml:space="preserve">0 | </v>
      </c>
      <c r="BC482" t="str">
        <v xml:space="preserve">0 | </v>
      </c>
      <c r="BD482" t="str">
        <v xml:space="preserve">0 | </v>
      </c>
      <c r="BE482" t="str">
        <v xml:space="preserve">0 | </v>
      </c>
      <c r="BF482" t="str">
        <v xml:space="preserve">0 | </v>
      </c>
      <c r="BG482" t="str">
        <v xml:space="preserve">0 | </v>
      </c>
      <c r="BH482" t="str">
        <v xml:space="preserve">0 | </v>
      </c>
      <c r="BI482" t="str">
        <v xml:space="preserve">0 | </v>
      </c>
      <c r="BJ482" t="str">
        <v xml:space="preserve">0 | </v>
      </c>
      <c r="BK482" t="str">
        <v xml:space="preserve">0 | </v>
      </c>
      <c r="BL482" t="str">
        <v xml:space="preserve">0 | </v>
      </c>
      <c r="BM482" t="str">
        <v xml:space="preserve">0 | </v>
      </c>
      <c r="BN482" t="str">
        <v xml:space="preserve">0 | </v>
      </c>
      <c r="BO482" t="str">
        <v xml:space="preserve">0 | </v>
      </c>
      <c r="BP482" t="str">
        <v xml:space="preserve">0 | </v>
      </c>
      <c r="BQ482" t="str">
        <v xml:space="preserve">0 | </v>
      </c>
      <c r="BR482" t="str">
        <v xml:space="preserve">0 | </v>
      </c>
      <c r="BS482" t="str">
        <v xml:space="preserve">0 | </v>
      </c>
      <c r="BT482" t="str">
        <v xml:space="preserve">0 | </v>
      </c>
      <c r="BU482" t="str">
        <v xml:space="preserve">0 | </v>
      </c>
      <c r="BV482" t="str">
        <v xml:space="preserve">0 | </v>
      </c>
      <c r="BW482" t="str">
        <v xml:space="preserve">0 | </v>
      </c>
      <c r="BX482" t="str">
        <v xml:space="preserve">0 | </v>
      </c>
      <c r="BY482" t="str">
        <v xml:space="preserve">0 | </v>
      </c>
      <c r="BZ482" t="str">
        <v xml:space="preserve">0 | </v>
      </c>
      <c r="CA482" t="str">
        <v xml:space="preserve">0 | </v>
      </c>
      <c r="CB482" t="str">
        <v xml:space="preserve">0 | </v>
      </c>
      <c r="CC482" t="str">
        <v xml:space="preserve">0 | </v>
      </c>
      <c r="CD482" t="str">
        <v xml:space="preserve">0 | </v>
      </c>
      <c r="CE482" t="str">
        <v xml:space="preserve">0 | </v>
      </c>
      <c r="CF482" t="str">
        <v xml:space="preserve">0 | </v>
      </c>
      <c r="CG482" t="str">
        <v xml:space="preserve">0 | </v>
      </c>
      <c r="CH482" t="str">
        <v xml:space="preserve">0 | </v>
      </c>
      <c r="CI482" t="str">
        <v xml:space="preserve">0 | </v>
      </c>
      <c r="CJ482" t="str">
        <v xml:space="preserve">0 | </v>
      </c>
      <c r="CK482" t="str">
        <v xml:space="preserve">0 | </v>
      </c>
      <c r="CL482" t="str">
        <v xml:space="preserve">0 | </v>
      </c>
      <c r="CM482" t="str">
        <v xml:space="preserve">0 | </v>
      </c>
      <c r="CN482" t="str">
        <v xml:space="preserve">0 | </v>
      </c>
      <c r="CO482" t="str">
        <v xml:space="preserve">0 | </v>
      </c>
      <c r="CP482" t="str">
        <v xml:space="preserve">0 | </v>
      </c>
      <c r="CQ482" t="str">
        <v xml:space="preserve">0 | </v>
      </c>
      <c r="CR482" t="str">
        <v xml:space="preserve">0 | </v>
      </c>
      <c r="CS482" t="str">
        <v xml:space="preserve">0 | </v>
      </c>
      <c r="CT482" t="str">
        <v xml:space="preserve">0 | </v>
      </c>
      <c r="CU482" t="str">
        <v xml:space="preserve">0 | </v>
      </c>
      <c r="CV482" t="str">
        <v xml:space="preserve">0 | </v>
      </c>
      <c r="CW482" t="str">
        <v xml:space="preserve">0 | </v>
      </c>
      <c r="CX482" t="str">
        <v xml:space="preserve">0 | </v>
      </c>
      <c r="DQ482" cm="1">
        <f t="array" ref="DQ482:HM482">TRANSPOSE(_xlfn._xlws.SORT(_xlfn._xlws.FILTER(initialConditions[initial_conditions_level],initialConditions[experiment_ID]=A482)))</f>
        <v>0</v>
      </c>
      <c r="DR482">
        <v>0</v>
      </c>
      <c r="DS482">
        <v>0</v>
      </c>
      <c r="DT482">
        <v>0</v>
      </c>
      <c r="DU482">
        <v>0</v>
      </c>
      <c r="DV482">
        <v>0</v>
      </c>
      <c r="DW482">
        <v>0</v>
      </c>
      <c r="DX482">
        <v>0</v>
      </c>
      <c r="DY482">
        <v>0</v>
      </c>
      <c r="DZ482">
        <v>0</v>
      </c>
      <c r="EA482">
        <v>0</v>
      </c>
      <c r="EB482">
        <v>0</v>
      </c>
      <c r="EC482">
        <v>0</v>
      </c>
      <c r="ED482">
        <v>0</v>
      </c>
      <c r="EE482">
        <v>0</v>
      </c>
      <c r="EF482">
        <v>0</v>
      </c>
      <c r="EG482">
        <v>0</v>
      </c>
      <c r="EH482">
        <v>0</v>
      </c>
      <c r="EI482">
        <v>0</v>
      </c>
      <c r="EJ482">
        <v>0</v>
      </c>
      <c r="EK482">
        <v>0</v>
      </c>
      <c r="EL482">
        <v>0</v>
      </c>
      <c r="EM482">
        <v>0</v>
      </c>
      <c r="EN482">
        <v>0</v>
      </c>
      <c r="EO482">
        <v>0</v>
      </c>
      <c r="EP482">
        <v>0</v>
      </c>
      <c r="EQ482">
        <v>0</v>
      </c>
      <c r="ER482">
        <v>0</v>
      </c>
      <c r="ES482">
        <v>0</v>
      </c>
      <c r="ET482">
        <v>0</v>
      </c>
      <c r="EU482">
        <v>0</v>
      </c>
      <c r="EV482">
        <v>0</v>
      </c>
      <c r="EW482">
        <v>0</v>
      </c>
      <c r="EX482">
        <v>0</v>
      </c>
      <c r="EY482">
        <v>0</v>
      </c>
      <c r="EZ482">
        <v>0</v>
      </c>
      <c r="FA482">
        <v>0</v>
      </c>
      <c r="FB482">
        <v>0</v>
      </c>
      <c r="FC482">
        <v>0</v>
      </c>
      <c r="FD482">
        <v>0</v>
      </c>
      <c r="FE482">
        <v>0</v>
      </c>
      <c r="FF482">
        <v>0</v>
      </c>
      <c r="FG482">
        <v>0</v>
      </c>
      <c r="FH482">
        <v>0</v>
      </c>
      <c r="FI482">
        <v>0</v>
      </c>
      <c r="FJ482">
        <v>0</v>
      </c>
      <c r="FK482">
        <v>0</v>
      </c>
      <c r="FL482">
        <v>0</v>
      </c>
      <c r="FM482">
        <v>0</v>
      </c>
      <c r="FN482">
        <v>0</v>
      </c>
      <c r="FO482">
        <v>0</v>
      </c>
      <c r="FP482">
        <v>0</v>
      </c>
      <c r="FQ482">
        <v>0</v>
      </c>
      <c r="FR482">
        <v>0</v>
      </c>
      <c r="FS482">
        <v>0</v>
      </c>
      <c r="FT482">
        <v>0</v>
      </c>
      <c r="FU482">
        <v>0</v>
      </c>
      <c r="FV482">
        <v>0</v>
      </c>
      <c r="FW482">
        <v>0</v>
      </c>
      <c r="FX482">
        <v>0</v>
      </c>
      <c r="FY482">
        <v>0</v>
      </c>
      <c r="FZ482">
        <v>0</v>
      </c>
      <c r="GA482">
        <v>0</v>
      </c>
      <c r="GB482">
        <v>0</v>
      </c>
      <c r="GC482">
        <v>0</v>
      </c>
      <c r="GD482">
        <v>0</v>
      </c>
      <c r="GE482">
        <v>0</v>
      </c>
      <c r="GF482">
        <v>0</v>
      </c>
      <c r="GG482">
        <v>0</v>
      </c>
      <c r="GH482">
        <v>0</v>
      </c>
      <c r="GI482">
        <v>0</v>
      </c>
      <c r="GJ482">
        <v>0</v>
      </c>
      <c r="GK482">
        <v>0</v>
      </c>
      <c r="GL482">
        <v>0</v>
      </c>
      <c r="GM482">
        <v>0</v>
      </c>
      <c r="GN482">
        <v>0</v>
      </c>
      <c r="GO482">
        <v>0</v>
      </c>
      <c r="GP482">
        <v>0</v>
      </c>
      <c r="GQ482">
        <v>0</v>
      </c>
      <c r="GR482">
        <v>0</v>
      </c>
      <c r="GS482">
        <v>0</v>
      </c>
      <c r="GT482">
        <v>0</v>
      </c>
      <c r="GU482">
        <v>0</v>
      </c>
      <c r="GV482">
        <v>0</v>
      </c>
      <c r="GW482">
        <v>0</v>
      </c>
      <c r="GX482">
        <v>0</v>
      </c>
      <c r="GY482">
        <v>0</v>
      </c>
      <c r="GZ482">
        <v>0</v>
      </c>
      <c r="HA482">
        <v>0</v>
      </c>
      <c r="HB482">
        <v>0</v>
      </c>
      <c r="HC482">
        <v>0</v>
      </c>
      <c r="HD482">
        <v>0</v>
      </c>
      <c r="HE482">
        <v>0</v>
      </c>
      <c r="HF482">
        <v>0</v>
      </c>
      <c r="HG482">
        <v>0</v>
      </c>
      <c r="HH482">
        <v>0</v>
      </c>
      <c r="HI482">
        <v>0</v>
      </c>
      <c r="HJ482">
        <v>0</v>
      </c>
      <c r="HK482">
        <v>0</v>
      </c>
      <c r="HL482">
        <v>0</v>
      </c>
      <c r="HM482" t="str">
        <v/>
      </c>
    </row>
    <row r="483" spans="2:221" x14ac:dyDescent="0.35">
      <c r="B483" t="str" cm="1">
        <f t="array" ref="B483:CX483">TRANSPOSE(_xlfn._xlws.SORT(_xlfn._xlws.FILTER(initialConditions[initial_conditions_level]&amp;" | "&amp;initialConditions[initial_conditions_name],initialConditions[experiment_ID]=A483)))</f>
        <v xml:space="preserve"> | </v>
      </c>
      <c r="C483" t="str">
        <v xml:space="preserve">0 | </v>
      </c>
      <c r="D483" t="str">
        <v xml:space="preserve">0 | </v>
      </c>
      <c r="E483" t="str">
        <v xml:space="preserve">0 | </v>
      </c>
      <c r="F483" t="str">
        <v xml:space="preserve">0 | </v>
      </c>
      <c r="G483" t="str">
        <v xml:space="preserve">0 | </v>
      </c>
      <c r="H483" t="str">
        <v xml:space="preserve">0 | </v>
      </c>
      <c r="I483" t="str">
        <v xml:space="preserve">0 | </v>
      </c>
      <c r="J483" t="str">
        <v xml:space="preserve">0 | </v>
      </c>
      <c r="K483" t="str">
        <v xml:space="preserve">0 | </v>
      </c>
      <c r="L483" t="str">
        <v xml:space="preserve">0 | </v>
      </c>
      <c r="M483" t="str">
        <v xml:space="preserve">0 | </v>
      </c>
      <c r="N483" t="str">
        <v xml:space="preserve">0 | </v>
      </c>
      <c r="O483" t="str">
        <v xml:space="preserve">0 | </v>
      </c>
      <c r="P483" t="str">
        <v xml:space="preserve">0 | </v>
      </c>
      <c r="Q483" t="str">
        <v xml:space="preserve">0 | </v>
      </c>
      <c r="R483" t="str">
        <v xml:space="preserve">0 | </v>
      </c>
      <c r="S483" t="str">
        <v xml:space="preserve">0 | </v>
      </c>
      <c r="T483" t="str">
        <v xml:space="preserve">0 | </v>
      </c>
      <c r="U483" t="str">
        <v xml:space="preserve">0 | </v>
      </c>
      <c r="V483" t="str">
        <v xml:space="preserve">0 | </v>
      </c>
      <c r="W483" t="str">
        <v xml:space="preserve">0 | </v>
      </c>
      <c r="X483" t="str">
        <v xml:space="preserve">0 | </v>
      </c>
      <c r="Y483" t="str">
        <v xml:space="preserve">0 | </v>
      </c>
      <c r="Z483" t="str">
        <v xml:space="preserve">0 | </v>
      </c>
      <c r="AA483" t="str">
        <v xml:space="preserve">0 | </v>
      </c>
      <c r="AB483" t="str">
        <v xml:space="preserve">0 | </v>
      </c>
      <c r="AC483" t="str">
        <v xml:space="preserve">0 | </v>
      </c>
      <c r="AD483" t="str">
        <v xml:space="preserve">0 | </v>
      </c>
      <c r="AE483" t="str">
        <v xml:space="preserve">0 | </v>
      </c>
      <c r="AF483" t="str">
        <v xml:space="preserve">0 | </v>
      </c>
      <c r="AG483" t="str">
        <v xml:space="preserve">0 | </v>
      </c>
      <c r="AH483" t="str">
        <v xml:space="preserve">0 | </v>
      </c>
      <c r="AI483" t="str">
        <v xml:space="preserve">0 | </v>
      </c>
      <c r="AJ483" t="str">
        <v xml:space="preserve">0 | </v>
      </c>
      <c r="AK483" t="str">
        <v xml:space="preserve">0 | </v>
      </c>
      <c r="AL483" t="str">
        <v xml:space="preserve">0 | </v>
      </c>
      <c r="AM483" t="str">
        <v xml:space="preserve">0 | </v>
      </c>
      <c r="AN483" t="str">
        <v xml:space="preserve">0 | </v>
      </c>
      <c r="AO483" t="str">
        <v xml:space="preserve">0 | </v>
      </c>
      <c r="AP483" t="str">
        <v xml:space="preserve">0 | </v>
      </c>
      <c r="AQ483" t="str">
        <v xml:space="preserve">0 | </v>
      </c>
      <c r="AR483" t="str">
        <v xml:space="preserve">0 | </v>
      </c>
      <c r="AS483" t="str">
        <v xml:space="preserve">0 | </v>
      </c>
      <c r="AT483" t="str">
        <v xml:space="preserve">0 | </v>
      </c>
      <c r="AU483" t="str">
        <v xml:space="preserve">0 | </v>
      </c>
      <c r="AV483" t="str">
        <v xml:space="preserve">0 | </v>
      </c>
      <c r="AW483" t="str">
        <v xml:space="preserve">0 | </v>
      </c>
      <c r="AX483" t="str">
        <v xml:space="preserve">0 | </v>
      </c>
      <c r="AY483" t="str">
        <v xml:space="preserve">0 | </v>
      </c>
      <c r="AZ483" t="str">
        <v xml:space="preserve">0 | </v>
      </c>
      <c r="BA483" t="str">
        <v xml:space="preserve">0 | </v>
      </c>
      <c r="BB483" t="str">
        <v xml:space="preserve">0 | </v>
      </c>
      <c r="BC483" t="str">
        <v xml:space="preserve">0 | </v>
      </c>
      <c r="BD483" t="str">
        <v xml:space="preserve">0 | </v>
      </c>
      <c r="BE483" t="str">
        <v xml:space="preserve">0 | </v>
      </c>
      <c r="BF483" t="str">
        <v xml:space="preserve">0 | </v>
      </c>
      <c r="BG483" t="str">
        <v xml:space="preserve">0 | </v>
      </c>
      <c r="BH483" t="str">
        <v xml:space="preserve">0 | </v>
      </c>
      <c r="BI483" t="str">
        <v xml:space="preserve">0 | </v>
      </c>
      <c r="BJ483" t="str">
        <v xml:space="preserve">0 | </v>
      </c>
      <c r="BK483" t="str">
        <v xml:space="preserve">0 | </v>
      </c>
      <c r="BL483" t="str">
        <v xml:space="preserve">0 | </v>
      </c>
      <c r="BM483" t="str">
        <v xml:space="preserve">0 | </v>
      </c>
      <c r="BN483" t="str">
        <v xml:space="preserve">0 | </v>
      </c>
      <c r="BO483" t="str">
        <v xml:space="preserve">0 | </v>
      </c>
      <c r="BP483" t="str">
        <v xml:space="preserve">0 | </v>
      </c>
      <c r="BQ483" t="str">
        <v xml:space="preserve">0 | </v>
      </c>
      <c r="BR483" t="str">
        <v xml:space="preserve">0 | </v>
      </c>
      <c r="BS483" t="str">
        <v xml:space="preserve">0 | </v>
      </c>
      <c r="BT483" t="str">
        <v xml:space="preserve">0 | </v>
      </c>
      <c r="BU483" t="str">
        <v xml:space="preserve">0 | </v>
      </c>
      <c r="BV483" t="str">
        <v xml:space="preserve">0 | </v>
      </c>
      <c r="BW483" t="str">
        <v xml:space="preserve">0 | </v>
      </c>
      <c r="BX483" t="str">
        <v xml:space="preserve">0 | </v>
      </c>
      <c r="BY483" t="str">
        <v xml:space="preserve">0 | </v>
      </c>
      <c r="BZ483" t="str">
        <v xml:space="preserve">0 | </v>
      </c>
      <c r="CA483" t="str">
        <v xml:space="preserve">0 | </v>
      </c>
      <c r="CB483" t="str">
        <v xml:space="preserve">0 | </v>
      </c>
      <c r="CC483" t="str">
        <v xml:space="preserve">0 | </v>
      </c>
      <c r="CD483" t="str">
        <v xml:space="preserve">0 | </v>
      </c>
      <c r="CE483" t="str">
        <v xml:space="preserve">0 | </v>
      </c>
      <c r="CF483" t="str">
        <v xml:space="preserve">0 | </v>
      </c>
      <c r="CG483" t="str">
        <v xml:space="preserve">0 | </v>
      </c>
      <c r="CH483" t="str">
        <v xml:space="preserve">0 | </v>
      </c>
      <c r="CI483" t="str">
        <v xml:space="preserve">0 | </v>
      </c>
      <c r="CJ483" t="str">
        <v xml:space="preserve">0 | </v>
      </c>
      <c r="CK483" t="str">
        <v xml:space="preserve">0 | </v>
      </c>
      <c r="CL483" t="str">
        <v xml:space="preserve">0 | </v>
      </c>
      <c r="CM483" t="str">
        <v xml:space="preserve">0 | </v>
      </c>
      <c r="CN483" t="str">
        <v xml:space="preserve">0 | </v>
      </c>
      <c r="CO483" t="str">
        <v xml:space="preserve">0 | </v>
      </c>
      <c r="CP483" t="str">
        <v xml:space="preserve">0 | </v>
      </c>
      <c r="CQ483" t="str">
        <v xml:space="preserve">0 | </v>
      </c>
      <c r="CR483" t="str">
        <v xml:space="preserve">0 | </v>
      </c>
      <c r="CS483" t="str">
        <v xml:space="preserve">0 | </v>
      </c>
      <c r="CT483" t="str">
        <v xml:space="preserve">0 | </v>
      </c>
      <c r="CU483" t="str">
        <v xml:space="preserve">0 | </v>
      </c>
      <c r="CV483" t="str">
        <v xml:space="preserve">0 | </v>
      </c>
      <c r="CW483" t="str">
        <v xml:space="preserve">0 | </v>
      </c>
      <c r="CX483" t="str">
        <v xml:space="preserve">0 | </v>
      </c>
      <c r="DQ483" cm="1">
        <f t="array" ref="DQ483:HM483">TRANSPOSE(_xlfn._xlws.SORT(_xlfn._xlws.FILTER(initialConditions[initial_conditions_level],initialConditions[experiment_ID]=A483)))</f>
        <v>0</v>
      </c>
      <c r="DR483">
        <v>0</v>
      </c>
      <c r="DS483">
        <v>0</v>
      </c>
      <c r="DT483">
        <v>0</v>
      </c>
      <c r="DU483">
        <v>0</v>
      </c>
      <c r="DV483">
        <v>0</v>
      </c>
      <c r="DW483">
        <v>0</v>
      </c>
      <c r="DX483">
        <v>0</v>
      </c>
      <c r="DY483">
        <v>0</v>
      </c>
      <c r="DZ483">
        <v>0</v>
      </c>
      <c r="EA483">
        <v>0</v>
      </c>
      <c r="EB483">
        <v>0</v>
      </c>
      <c r="EC483">
        <v>0</v>
      </c>
      <c r="ED483">
        <v>0</v>
      </c>
      <c r="EE483">
        <v>0</v>
      </c>
      <c r="EF483">
        <v>0</v>
      </c>
      <c r="EG483">
        <v>0</v>
      </c>
      <c r="EH483">
        <v>0</v>
      </c>
      <c r="EI483">
        <v>0</v>
      </c>
      <c r="EJ483">
        <v>0</v>
      </c>
      <c r="EK483">
        <v>0</v>
      </c>
      <c r="EL483">
        <v>0</v>
      </c>
      <c r="EM483">
        <v>0</v>
      </c>
      <c r="EN483">
        <v>0</v>
      </c>
      <c r="EO483">
        <v>0</v>
      </c>
      <c r="EP483">
        <v>0</v>
      </c>
      <c r="EQ483">
        <v>0</v>
      </c>
      <c r="ER483">
        <v>0</v>
      </c>
      <c r="ES483">
        <v>0</v>
      </c>
      <c r="ET483">
        <v>0</v>
      </c>
      <c r="EU483">
        <v>0</v>
      </c>
      <c r="EV483">
        <v>0</v>
      </c>
      <c r="EW483">
        <v>0</v>
      </c>
      <c r="EX483">
        <v>0</v>
      </c>
      <c r="EY483">
        <v>0</v>
      </c>
      <c r="EZ483">
        <v>0</v>
      </c>
      <c r="FA483">
        <v>0</v>
      </c>
      <c r="FB483">
        <v>0</v>
      </c>
      <c r="FC483">
        <v>0</v>
      </c>
      <c r="FD483">
        <v>0</v>
      </c>
      <c r="FE483">
        <v>0</v>
      </c>
      <c r="FF483">
        <v>0</v>
      </c>
      <c r="FG483">
        <v>0</v>
      </c>
      <c r="FH483">
        <v>0</v>
      </c>
      <c r="FI483">
        <v>0</v>
      </c>
      <c r="FJ483">
        <v>0</v>
      </c>
      <c r="FK483">
        <v>0</v>
      </c>
      <c r="FL483">
        <v>0</v>
      </c>
      <c r="FM483">
        <v>0</v>
      </c>
      <c r="FN483">
        <v>0</v>
      </c>
      <c r="FO483">
        <v>0</v>
      </c>
      <c r="FP483">
        <v>0</v>
      </c>
      <c r="FQ483">
        <v>0</v>
      </c>
      <c r="FR483">
        <v>0</v>
      </c>
      <c r="FS483">
        <v>0</v>
      </c>
      <c r="FT483">
        <v>0</v>
      </c>
      <c r="FU483">
        <v>0</v>
      </c>
      <c r="FV483">
        <v>0</v>
      </c>
      <c r="FW483">
        <v>0</v>
      </c>
      <c r="FX483">
        <v>0</v>
      </c>
      <c r="FY483">
        <v>0</v>
      </c>
      <c r="FZ483">
        <v>0</v>
      </c>
      <c r="GA483">
        <v>0</v>
      </c>
      <c r="GB483">
        <v>0</v>
      </c>
      <c r="GC483">
        <v>0</v>
      </c>
      <c r="GD483">
        <v>0</v>
      </c>
      <c r="GE483">
        <v>0</v>
      </c>
      <c r="GF483">
        <v>0</v>
      </c>
      <c r="GG483">
        <v>0</v>
      </c>
      <c r="GH483">
        <v>0</v>
      </c>
      <c r="GI483">
        <v>0</v>
      </c>
      <c r="GJ483">
        <v>0</v>
      </c>
      <c r="GK483">
        <v>0</v>
      </c>
      <c r="GL483">
        <v>0</v>
      </c>
      <c r="GM483">
        <v>0</v>
      </c>
      <c r="GN483">
        <v>0</v>
      </c>
      <c r="GO483">
        <v>0</v>
      </c>
      <c r="GP483">
        <v>0</v>
      </c>
      <c r="GQ483">
        <v>0</v>
      </c>
      <c r="GR483">
        <v>0</v>
      </c>
      <c r="GS483">
        <v>0</v>
      </c>
      <c r="GT483">
        <v>0</v>
      </c>
      <c r="GU483">
        <v>0</v>
      </c>
      <c r="GV483">
        <v>0</v>
      </c>
      <c r="GW483">
        <v>0</v>
      </c>
      <c r="GX483">
        <v>0</v>
      </c>
      <c r="GY483">
        <v>0</v>
      </c>
      <c r="GZ483">
        <v>0</v>
      </c>
      <c r="HA483">
        <v>0</v>
      </c>
      <c r="HB483">
        <v>0</v>
      </c>
      <c r="HC483">
        <v>0</v>
      </c>
      <c r="HD483">
        <v>0</v>
      </c>
      <c r="HE483">
        <v>0</v>
      </c>
      <c r="HF483">
        <v>0</v>
      </c>
      <c r="HG483">
        <v>0</v>
      </c>
      <c r="HH483">
        <v>0</v>
      </c>
      <c r="HI483">
        <v>0</v>
      </c>
      <c r="HJ483">
        <v>0</v>
      </c>
      <c r="HK483">
        <v>0</v>
      </c>
      <c r="HL483">
        <v>0</v>
      </c>
      <c r="HM483" t="str">
        <v/>
      </c>
    </row>
    <row r="484" spans="2:221" x14ac:dyDescent="0.35">
      <c r="B484" t="str" cm="1">
        <f t="array" ref="B484:CX484">TRANSPOSE(_xlfn._xlws.SORT(_xlfn._xlws.FILTER(initialConditions[initial_conditions_level]&amp;" | "&amp;initialConditions[initial_conditions_name],initialConditions[experiment_ID]=A484)))</f>
        <v xml:space="preserve"> | </v>
      </c>
      <c r="C484" t="str">
        <v xml:space="preserve">0 | </v>
      </c>
      <c r="D484" t="str">
        <v xml:space="preserve">0 | </v>
      </c>
      <c r="E484" t="str">
        <v xml:space="preserve">0 | </v>
      </c>
      <c r="F484" t="str">
        <v xml:space="preserve">0 | </v>
      </c>
      <c r="G484" t="str">
        <v xml:space="preserve">0 | </v>
      </c>
      <c r="H484" t="str">
        <v xml:space="preserve">0 | </v>
      </c>
      <c r="I484" t="str">
        <v xml:space="preserve">0 | </v>
      </c>
      <c r="J484" t="str">
        <v xml:space="preserve">0 | </v>
      </c>
      <c r="K484" t="str">
        <v xml:space="preserve">0 | </v>
      </c>
      <c r="L484" t="str">
        <v xml:space="preserve">0 | </v>
      </c>
      <c r="M484" t="str">
        <v xml:space="preserve">0 | </v>
      </c>
      <c r="N484" t="str">
        <v xml:space="preserve">0 | </v>
      </c>
      <c r="O484" t="str">
        <v xml:space="preserve">0 | </v>
      </c>
      <c r="P484" t="str">
        <v xml:space="preserve">0 | </v>
      </c>
      <c r="Q484" t="str">
        <v xml:space="preserve">0 | </v>
      </c>
      <c r="R484" t="str">
        <v xml:space="preserve">0 | </v>
      </c>
      <c r="S484" t="str">
        <v xml:space="preserve">0 | </v>
      </c>
      <c r="T484" t="str">
        <v xml:space="preserve">0 | </v>
      </c>
      <c r="U484" t="str">
        <v xml:space="preserve">0 | </v>
      </c>
      <c r="V484" t="str">
        <v xml:space="preserve">0 | </v>
      </c>
      <c r="W484" t="str">
        <v xml:space="preserve">0 | </v>
      </c>
      <c r="X484" t="str">
        <v xml:space="preserve">0 | </v>
      </c>
      <c r="Y484" t="str">
        <v xml:space="preserve">0 | </v>
      </c>
      <c r="Z484" t="str">
        <v xml:space="preserve">0 | </v>
      </c>
      <c r="AA484" t="str">
        <v xml:space="preserve">0 | </v>
      </c>
      <c r="AB484" t="str">
        <v xml:space="preserve">0 | </v>
      </c>
      <c r="AC484" t="str">
        <v xml:space="preserve">0 | </v>
      </c>
      <c r="AD484" t="str">
        <v xml:space="preserve">0 | </v>
      </c>
      <c r="AE484" t="str">
        <v xml:space="preserve">0 | </v>
      </c>
      <c r="AF484" t="str">
        <v xml:space="preserve">0 | </v>
      </c>
      <c r="AG484" t="str">
        <v xml:space="preserve">0 | </v>
      </c>
      <c r="AH484" t="str">
        <v xml:space="preserve">0 | </v>
      </c>
      <c r="AI484" t="str">
        <v xml:space="preserve">0 | </v>
      </c>
      <c r="AJ484" t="str">
        <v xml:space="preserve">0 | </v>
      </c>
      <c r="AK484" t="str">
        <v xml:space="preserve">0 | </v>
      </c>
      <c r="AL484" t="str">
        <v xml:space="preserve">0 | </v>
      </c>
      <c r="AM484" t="str">
        <v xml:space="preserve">0 | </v>
      </c>
      <c r="AN484" t="str">
        <v xml:space="preserve">0 | </v>
      </c>
      <c r="AO484" t="str">
        <v xml:space="preserve">0 | </v>
      </c>
      <c r="AP484" t="str">
        <v xml:space="preserve">0 | </v>
      </c>
      <c r="AQ484" t="str">
        <v xml:space="preserve">0 | </v>
      </c>
      <c r="AR484" t="str">
        <v xml:space="preserve">0 | </v>
      </c>
      <c r="AS484" t="str">
        <v xml:space="preserve">0 | </v>
      </c>
      <c r="AT484" t="str">
        <v xml:space="preserve">0 | </v>
      </c>
      <c r="AU484" t="str">
        <v xml:space="preserve">0 | </v>
      </c>
      <c r="AV484" t="str">
        <v xml:space="preserve">0 | </v>
      </c>
      <c r="AW484" t="str">
        <v xml:space="preserve">0 | </v>
      </c>
      <c r="AX484" t="str">
        <v xml:space="preserve">0 | </v>
      </c>
      <c r="AY484" t="str">
        <v xml:space="preserve">0 | </v>
      </c>
      <c r="AZ484" t="str">
        <v xml:space="preserve">0 | </v>
      </c>
      <c r="BA484" t="str">
        <v xml:space="preserve">0 | </v>
      </c>
      <c r="BB484" t="str">
        <v xml:space="preserve">0 | </v>
      </c>
      <c r="BC484" t="str">
        <v xml:space="preserve">0 | </v>
      </c>
      <c r="BD484" t="str">
        <v xml:space="preserve">0 | </v>
      </c>
      <c r="BE484" t="str">
        <v xml:space="preserve">0 | </v>
      </c>
      <c r="BF484" t="str">
        <v xml:space="preserve">0 | </v>
      </c>
      <c r="BG484" t="str">
        <v xml:space="preserve">0 | </v>
      </c>
      <c r="BH484" t="str">
        <v xml:space="preserve">0 | </v>
      </c>
      <c r="BI484" t="str">
        <v xml:space="preserve">0 | </v>
      </c>
      <c r="BJ484" t="str">
        <v xml:space="preserve">0 | </v>
      </c>
      <c r="BK484" t="str">
        <v xml:space="preserve">0 | </v>
      </c>
      <c r="BL484" t="str">
        <v xml:space="preserve">0 | </v>
      </c>
      <c r="BM484" t="str">
        <v xml:space="preserve">0 | </v>
      </c>
      <c r="BN484" t="str">
        <v xml:space="preserve">0 | </v>
      </c>
      <c r="BO484" t="str">
        <v xml:space="preserve">0 | </v>
      </c>
      <c r="BP484" t="str">
        <v xml:space="preserve">0 | </v>
      </c>
      <c r="BQ484" t="str">
        <v xml:space="preserve">0 | </v>
      </c>
      <c r="BR484" t="str">
        <v xml:space="preserve">0 | </v>
      </c>
      <c r="BS484" t="str">
        <v xml:space="preserve">0 | </v>
      </c>
      <c r="BT484" t="str">
        <v xml:space="preserve">0 | </v>
      </c>
      <c r="BU484" t="str">
        <v xml:space="preserve">0 | </v>
      </c>
      <c r="BV484" t="str">
        <v xml:space="preserve">0 | </v>
      </c>
      <c r="BW484" t="str">
        <v xml:space="preserve">0 | </v>
      </c>
      <c r="BX484" t="str">
        <v xml:space="preserve">0 | </v>
      </c>
      <c r="BY484" t="str">
        <v xml:space="preserve">0 | </v>
      </c>
      <c r="BZ484" t="str">
        <v xml:space="preserve">0 | </v>
      </c>
      <c r="CA484" t="str">
        <v xml:space="preserve">0 | </v>
      </c>
      <c r="CB484" t="str">
        <v xml:space="preserve">0 | </v>
      </c>
      <c r="CC484" t="str">
        <v xml:space="preserve">0 | </v>
      </c>
      <c r="CD484" t="str">
        <v xml:space="preserve">0 | </v>
      </c>
      <c r="CE484" t="str">
        <v xml:space="preserve">0 | </v>
      </c>
      <c r="CF484" t="str">
        <v xml:space="preserve">0 | </v>
      </c>
      <c r="CG484" t="str">
        <v xml:space="preserve">0 | </v>
      </c>
      <c r="CH484" t="str">
        <v xml:space="preserve">0 | </v>
      </c>
      <c r="CI484" t="str">
        <v xml:space="preserve">0 | </v>
      </c>
      <c r="CJ484" t="str">
        <v xml:space="preserve">0 | </v>
      </c>
      <c r="CK484" t="str">
        <v xml:space="preserve">0 | </v>
      </c>
      <c r="CL484" t="str">
        <v xml:space="preserve">0 | </v>
      </c>
      <c r="CM484" t="str">
        <v xml:space="preserve">0 | </v>
      </c>
      <c r="CN484" t="str">
        <v xml:space="preserve">0 | </v>
      </c>
      <c r="CO484" t="str">
        <v xml:space="preserve">0 | </v>
      </c>
      <c r="CP484" t="str">
        <v xml:space="preserve">0 | </v>
      </c>
      <c r="CQ484" t="str">
        <v xml:space="preserve">0 | </v>
      </c>
      <c r="CR484" t="str">
        <v xml:space="preserve">0 | </v>
      </c>
      <c r="CS484" t="str">
        <v xml:space="preserve">0 | </v>
      </c>
      <c r="CT484" t="str">
        <v xml:space="preserve">0 | </v>
      </c>
      <c r="CU484" t="str">
        <v xml:space="preserve">0 | </v>
      </c>
      <c r="CV484" t="str">
        <v xml:space="preserve">0 | </v>
      </c>
      <c r="CW484" t="str">
        <v xml:space="preserve">0 | </v>
      </c>
      <c r="CX484" t="str">
        <v xml:space="preserve">0 | </v>
      </c>
      <c r="DQ484" cm="1">
        <f t="array" ref="DQ484:HM484">TRANSPOSE(_xlfn._xlws.SORT(_xlfn._xlws.FILTER(initialConditions[initial_conditions_level],initialConditions[experiment_ID]=A484)))</f>
        <v>0</v>
      </c>
      <c r="DR484">
        <v>0</v>
      </c>
      <c r="DS484">
        <v>0</v>
      </c>
      <c r="DT484">
        <v>0</v>
      </c>
      <c r="DU484">
        <v>0</v>
      </c>
      <c r="DV484">
        <v>0</v>
      </c>
      <c r="DW484">
        <v>0</v>
      </c>
      <c r="DX484">
        <v>0</v>
      </c>
      <c r="DY484">
        <v>0</v>
      </c>
      <c r="DZ484">
        <v>0</v>
      </c>
      <c r="EA484">
        <v>0</v>
      </c>
      <c r="EB484">
        <v>0</v>
      </c>
      <c r="EC484">
        <v>0</v>
      </c>
      <c r="ED484">
        <v>0</v>
      </c>
      <c r="EE484">
        <v>0</v>
      </c>
      <c r="EF484">
        <v>0</v>
      </c>
      <c r="EG484">
        <v>0</v>
      </c>
      <c r="EH484">
        <v>0</v>
      </c>
      <c r="EI484">
        <v>0</v>
      </c>
      <c r="EJ484">
        <v>0</v>
      </c>
      <c r="EK484">
        <v>0</v>
      </c>
      <c r="EL484">
        <v>0</v>
      </c>
      <c r="EM484">
        <v>0</v>
      </c>
      <c r="EN484">
        <v>0</v>
      </c>
      <c r="EO484">
        <v>0</v>
      </c>
      <c r="EP484">
        <v>0</v>
      </c>
      <c r="EQ484">
        <v>0</v>
      </c>
      <c r="ER484">
        <v>0</v>
      </c>
      <c r="ES484">
        <v>0</v>
      </c>
      <c r="ET484">
        <v>0</v>
      </c>
      <c r="EU484">
        <v>0</v>
      </c>
      <c r="EV484">
        <v>0</v>
      </c>
      <c r="EW484">
        <v>0</v>
      </c>
      <c r="EX484">
        <v>0</v>
      </c>
      <c r="EY484">
        <v>0</v>
      </c>
      <c r="EZ484">
        <v>0</v>
      </c>
      <c r="FA484">
        <v>0</v>
      </c>
      <c r="FB484">
        <v>0</v>
      </c>
      <c r="FC484">
        <v>0</v>
      </c>
      <c r="FD484">
        <v>0</v>
      </c>
      <c r="FE484">
        <v>0</v>
      </c>
      <c r="FF484">
        <v>0</v>
      </c>
      <c r="FG484">
        <v>0</v>
      </c>
      <c r="FH484">
        <v>0</v>
      </c>
      <c r="FI484">
        <v>0</v>
      </c>
      <c r="FJ484">
        <v>0</v>
      </c>
      <c r="FK484">
        <v>0</v>
      </c>
      <c r="FL484">
        <v>0</v>
      </c>
      <c r="FM484">
        <v>0</v>
      </c>
      <c r="FN484">
        <v>0</v>
      </c>
      <c r="FO484">
        <v>0</v>
      </c>
      <c r="FP484">
        <v>0</v>
      </c>
      <c r="FQ484">
        <v>0</v>
      </c>
      <c r="FR484">
        <v>0</v>
      </c>
      <c r="FS484">
        <v>0</v>
      </c>
      <c r="FT484">
        <v>0</v>
      </c>
      <c r="FU484">
        <v>0</v>
      </c>
      <c r="FV484">
        <v>0</v>
      </c>
      <c r="FW484">
        <v>0</v>
      </c>
      <c r="FX484">
        <v>0</v>
      </c>
      <c r="FY484">
        <v>0</v>
      </c>
      <c r="FZ484">
        <v>0</v>
      </c>
      <c r="GA484">
        <v>0</v>
      </c>
      <c r="GB484">
        <v>0</v>
      </c>
      <c r="GC484">
        <v>0</v>
      </c>
      <c r="GD484">
        <v>0</v>
      </c>
      <c r="GE484">
        <v>0</v>
      </c>
      <c r="GF484">
        <v>0</v>
      </c>
      <c r="GG484">
        <v>0</v>
      </c>
      <c r="GH484">
        <v>0</v>
      </c>
      <c r="GI484">
        <v>0</v>
      </c>
      <c r="GJ484">
        <v>0</v>
      </c>
      <c r="GK484">
        <v>0</v>
      </c>
      <c r="GL484">
        <v>0</v>
      </c>
      <c r="GM484">
        <v>0</v>
      </c>
      <c r="GN484">
        <v>0</v>
      </c>
      <c r="GO484">
        <v>0</v>
      </c>
      <c r="GP484">
        <v>0</v>
      </c>
      <c r="GQ484">
        <v>0</v>
      </c>
      <c r="GR484">
        <v>0</v>
      </c>
      <c r="GS484">
        <v>0</v>
      </c>
      <c r="GT484">
        <v>0</v>
      </c>
      <c r="GU484">
        <v>0</v>
      </c>
      <c r="GV484">
        <v>0</v>
      </c>
      <c r="GW484">
        <v>0</v>
      </c>
      <c r="GX484">
        <v>0</v>
      </c>
      <c r="GY484">
        <v>0</v>
      </c>
      <c r="GZ484">
        <v>0</v>
      </c>
      <c r="HA484">
        <v>0</v>
      </c>
      <c r="HB484">
        <v>0</v>
      </c>
      <c r="HC484">
        <v>0</v>
      </c>
      <c r="HD484">
        <v>0</v>
      </c>
      <c r="HE484">
        <v>0</v>
      </c>
      <c r="HF484">
        <v>0</v>
      </c>
      <c r="HG484">
        <v>0</v>
      </c>
      <c r="HH484">
        <v>0</v>
      </c>
      <c r="HI484">
        <v>0</v>
      </c>
      <c r="HJ484">
        <v>0</v>
      </c>
      <c r="HK484">
        <v>0</v>
      </c>
      <c r="HL484">
        <v>0</v>
      </c>
      <c r="HM484" t="str">
        <v/>
      </c>
    </row>
    <row r="485" spans="2:221" x14ac:dyDescent="0.35">
      <c r="B485" t="str" cm="1">
        <f t="array" ref="B485:CX485">TRANSPOSE(_xlfn._xlws.SORT(_xlfn._xlws.FILTER(initialConditions[initial_conditions_level]&amp;" | "&amp;initialConditions[initial_conditions_name],initialConditions[experiment_ID]=A485)))</f>
        <v xml:space="preserve"> | </v>
      </c>
      <c r="C485" t="str">
        <v xml:space="preserve">0 | </v>
      </c>
      <c r="D485" t="str">
        <v xml:space="preserve">0 | </v>
      </c>
      <c r="E485" t="str">
        <v xml:space="preserve">0 | </v>
      </c>
      <c r="F485" t="str">
        <v xml:space="preserve">0 | </v>
      </c>
      <c r="G485" t="str">
        <v xml:space="preserve">0 | </v>
      </c>
      <c r="H485" t="str">
        <v xml:space="preserve">0 | </v>
      </c>
      <c r="I485" t="str">
        <v xml:space="preserve">0 | </v>
      </c>
      <c r="J485" t="str">
        <v xml:space="preserve">0 | </v>
      </c>
      <c r="K485" t="str">
        <v xml:space="preserve">0 | </v>
      </c>
      <c r="L485" t="str">
        <v xml:space="preserve">0 | </v>
      </c>
      <c r="M485" t="str">
        <v xml:space="preserve">0 | </v>
      </c>
      <c r="N485" t="str">
        <v xml:space="preserve">0 | </v>
      </c>
      <c r="O485" t="str">
        <v xml:space="preserve">0 | </v>
      </c>
      <c r="P485" t="str">
        <v xml:space="preserve">0 | </v>
      </c>
      <c r="Q485" t="str">
        <v xml:space="preserve">0 | </v>
      </c>
      <c r="R485" t="str">
        <v xml:space="preserve">0 | </v>
      </c>
      <c r="S485" t="str">
        <v xml:space="preserve">0 | </v>
      </c>
      <c r="T485" t="str">
        <v xml:space="preserve">0 | </v>
      </c>
      <c r="U485" t="str">
        <v xml:space="preserve">0 | </v>
      </c>
      <c r="V485" t="str">
        <v xml:space="preserve">0 | </v>
      </c>
      <c r="W485" t="str">
        <v xml:space="preserve">0 | </v>
      </c>
      <c r="X485" t="str">
        <v xml:space="preserve">0 | </v>
      </c>
      <c r="Y485" t="str">
        <v xml:space="preserve">0 | </v>
      </c>
      <c r="Z485" t="str">
        <v xml:space="preserve">0 | </v>
      </c>
      <c r="AA485" t="str">
        <v xml:space="preserve">0 | </v>
      </c>
      <c r="AB485" t="str">
        <v xml:space="preserve">0 | </v>
      </c>
      <c r="AC485" t="str">
        <v xml:space="preserve">0 | </v>
      </c>
      <c r="AD485" t="str">
        <v xml:space="preserve">0 | </v>
      </c>
      <c r="AE485" t="str">
        <v xml:space="preserve">0 | </v>
      </c>
      <c r="AF485" t="str">
        <v xml:space="preserve">0 | </v>
      </c>
      <c r="AG485" t="str">
        <v xml:space="preserve">0 | </v>
      </c>
      <c r="AH485" t="str">
        <v xml:space="preserve">0 | </v>
      </c>
      <c r="AI485" t="str">
        <v xml:space="preserve">0 | </v>
      </c>
      <c r="AJ485" t="str">
        <v xml:space="preserve">0 | </v>
      </c>
      <c r="AK485" t="str">
        <v xml:space="preserve">0 | </v>
      </c>
      <c r="AL485" t="str">
        <v xml:space="preserve">0 | </v>
      </c>
      <c r="AM485" t="str">
        <v xml:space="preserve">0 | </v>
      </c>
      <c r="AN485" t="str">
        <v xml:space="preserve">0 | </v>
      </c>
      <c r="AO485" t="str">
        <v xml:space="preserve">0 | </v>
      </c>
      <c r="AP485" t="str">
        <v xml:space="preserve">0 | </v>
      </c>
      <c r="AQ485" t="str">
        <v xml:space="preserve">0 | </v>
      </c>
      <c r="AR485" t="str">
        <v xml:space="preserve">0 | </v>
      </c>
      <c r="AS485" t="str">
        <v xml:space="preserve">0 | </v>
      </c>
      <c r="AT485" t="str">
        <v xml:space="preserve">0 | </v>
      </c>
      <c r="AU485" t="str">
        <v xml:space="preserve">0 | </v>
      </c>
      <c r="AV485" t="str">
        <v xml:space="preserve">0 | </v>
      </c>
      <c r="AW485" t="str">
        <v xml:space="preserve">0 | </v>
      </c>
      <c r="AX485" t="str">
        <v xml:space="preserve">0 | </v>
      </c>
      <c r="AY485" t="str">
        <v xml:space="preserve">0 | </v>
      </c>
      <c r="AZ485" t="str">
        <v xml:space="preserve">0 | </v>
      </c>
      <c r="BA485" t="str">
        <v xml:space="preserve">0 | </v>
      </c>
      <c r="BB485" t="str">
        <v xml:space="preserve">0 | </v>
      </c>
      <c r="BC485" t="str">
        <v xml:space="preserve">0 | </v>
      </c>
      <c r="BD485" t="str">
        <v xml:space="preserve">0 | </v>
      </c>
      <c r="BE485" t="str">
        <v xml:space="preserve">0 | </v>
      </c>
      <c r="BF485" t="str">
        <v xml:space="preserve">0 | </v>
      </c>
      <c r="BG485" t="str">
        <v xml:space="preserve">0 | </v>
      </c>
      <c r="BH485" t="str">
        <v xml:space="preserve">0 | </v>
      </c>
      <c r="BI485" t="str">
        <v xml:space="preserve">0 | </v>
      </c>
      <c r="BJ485" t="str">
        <v xml:space="preserve">0 | </v>
      </c>
      <c r="BK485" t="str">
        <v xml:space="preserve">0 | </v>
      </c>
      <c r="BL485" t="str">
        <v xml:space="preserve">0 | </v>
      </c>
      <c r="BM485" t="str">
        <v xml:space="preserve">0 | </v>
      </c>
      <c r="BN485" t="str">
        <v xml:space="preserve">0 | </v>
      </c>
      <c r="BO485" t="str">
        <v xml:space="preserve">0 | </v>
      </c>
      <c r="BP485" t="str">
        <v xml:space="preserve">0 | </v>
      </c>
      <c r="BQ485" t="str">
        <v xml:space="preserve">0 | </v>
      </c>
      <c r="BR485" t="str">
        <v xml:space="preserve">0 | </v>
      </c>
      <c r="BS485" t="str">
        <v xml:space="preserve">0 | </v>
      </c>
      <c r="BT485" t="str">
        <v xml:space="preserve">0 | </v>
      </c>
      <c r="BU485" t="str">
        <v xml:space="preserve">0 | </v>
      </c>
      <c r="BV485" t="str">
        <v xml:space="preserve">0 | </v>
      </c>
      <c r="BW485" t="str">
        <v xml:space="preserve">0 | </v>
      </c>
      <c r="BX485" t="str">
        <v xml:space="preserve">0 | </v>
      </c>
      <c r="BY485" t="str">
        <v xml:space="preserve">0 | </v>
      </c>
      <c r="BZ485" t="str">
        <v xml:space="preserve">0 | </v>
      </c>
      <c r="CA485" t="str">
        <v xml:space="preserve">0 | </v>
      </c>
      <c r="CB485" t="str">
        <v xml:space="preserve">0 | </v>
      </c>
      <c r="CC485" t="str">
        <v xml:space="preserve">0 | </v>
      </c>
      <c r="CD485" t="str">
        <v xml:space="preserve">0 | </v>
      </c>
      <c r="CE485" t="str">
        <v xml:space="preserve">0 | </v>
      </c>
      <c r="CF485" t="str">
        <v xml:space="preserve">0 | </v>
      </c>
      <c r="CG485" t="str">
        <v xml:space="preserve">0 | </v>
      </c>
      <c r="CH485" t="str">
        <v xml:space="preserve">0 | </v>
      </c>
      <c r="CI485" t="str">
        <v xml:space="preserve">0 | </v>
      </c>
      <c r="CJ485" t="str">
        <v xml:space="preserve">0 | </v>
      </c>
      <c r="CK485" t="str">
        <v xml:space="preserve">0 | </v>
      </c>
      <c r="CL485" t="str">
        <v xml:space="preserve">0 | </v>
      </c>
      <c r="CM485" t="str">
        <v xml:space="preserve">0 | </v>
      </c>
      <c r="CN485" t="str">
        <v xml:space="preserve">0 | </v>
      </c>
      <c r="CO485" t="str">
        <v xml:space="preserve">0 | </v>
      </c>
      <c r="CP485" t="str">
        <v xml:space="preserve">0 | </v>
      </c>
      <c r="CQ485" t="str">
        <v xml:space="preserve">0 | </v>
      </c>
      <c r="CR485" t="str">
        <v xml:space="preserve">0 | </v>
      </c>
      <c r="CS485" t="str">
        <v xml:space="preserve">0 | </v>
      </c>
      <c r="CT485" t="str">
        <v xml:space="preserve">0 | </v>
      </c>
      <c r="CU485" t="str">
        <v xml:space="preserve">0 | </v>
      </c>
      <c r="CV485" t="str">
        <v xml:space="preserve">0 | </v>
      </c>
      <c r="CW485" t="str">
        <v xml:space="preserve">0 | </v>
      </c>
      <c r="CX485" t="str">
        <v xml:space="preserve">0 | </v>
      </c>
      <c r="DQ485" cm="1">
        <f t="array" ref="DQ485:HM485">TRANSPOSE(_xlfn._xlws.SORT(_xlfn._xlws.FILTER(initialConditions[initial_conditions_level],initialConditions[experiment_ID]=A485)))</f>
        <v>0</v>
      </c>
      <c r="DR485">
        <v>0</v>
      </c>
      <c r="DS485">
        <v>0</v>
      </c>
      <c r="DT485">
        <v>0</v>
      </c>
      <c r="DU485">
        <v>0</v>
      </c>
      <c r="DV485">
        <v>0</v>
      </c>
      <c r="DW485">
        <v>0</v>
      </c>
      <c r="DX485">
        <v>0</v>
      </c>
      <c r="DY485">
        <v>0</v>
      </c>
      <c r="DZ485">
        <v>0</v>
      </c>
      <c r="EA485">
        <v>0</v>
      </c>
      <c r="EB485">
        <v>0</v>
      </c>
      <c r="EC485">
        <v>0</v>
      </c>
      <c r="ED485">
        <v>0</v>
      </c>
      <c r="EE485">
        <v>0</v>
      </c>
      <c r="EF485">
        <v>0</v>
      </c>
      <c r="EG485">
        <v>0</v>
      </c>
      <c r="EH485">
        <v>0</v>
      </c>
      <c r="EI485">
        <v>0</v>
      </c>
      <c r="EJ485">
        <v>0</v>
      </c>
      <c r="EK485">
        <v>0</v>
      </c>
      <c r="EL485">
        <v>0</v>
      </c>
      <c r="EM485">
        <v>0</v>
      </c>
      <c r="EN485">
        <v>0</v>
      </c>
      <c r="EO485">
        <v>0</v>
      </c>
      <c r="EP485">
        <v>0</v>
      </c>
      <c r="EQ485">
        <v>0</v>
      </c>
      <c r="ER485">
        <v>0</v>
      </c>
      <c r="ES485">
        <v>0</v>
      </c>
      <c r="ET485">
        <v>0</v>
      </c>
      <c r="EU485">
        <v>0</v>
      </c>
      <c r="EV485">
        <v>0</v>
      </c>
      <c r="EW485">
        <v>0</v>
      </c>
      <c r="EX485">
        <v>0</v>
      </c>
      <c r="EY485">
        <v>0</v>
      </c>
      <c r="EZ485">
        <v>0</v>
      </c>
      <c r="FA485">
        <v>0</v>
      </c>
      <c r="FB485">
        <v>0</v>
      </c>
      <c r="FC485">
        <v>0</v>
      </c>
      <c r="FD485">
        <v>0</v>
      </c>
      <c r="FE485">
        <v>0</v>
      </c>
      <c r="FF485">
        <v>0</v>
      </c>
      <c r="FG485">
        <v>0</v>
      </c>
      <c r="FH485">
        <v>0</v>
      </c>
      <c r="FI485">
        <v>0</v>
      </c>
      <c r="FJ485">
        <v>0</v>
      </c>
      <c r="FK485">
        <v>0</v>
      </c>
      <c r="FL485">
        <v>0</v>
      </c>
      <c r="FM485">
        <v>0</v>
      </c>
      <c r="FN485">
        <v>0</v>
      </c>
      <c r="FO485">
        <v>0</v>
      </c>
      <c r="FP485">
        <v>0</v>
      </c>
      <c r="FQ485">
        <v>0</v>
      </c>
      <c r="FR485">
        <v>0</v>
      </c>
      <c r="FS485">
        <v>0</v>
      </c>
      <c r="FT485">
        <v>0</v>
      </c>
      <c r="FU485">
        <v>0</v>
      </c>
      <c r="FV485">
        <v>0</v>
      </c>
      <c r="FW485">
        <v>0</v>
      </c>
      <c r="FX485">
        <v>0</v>
      </c>
      <c r="FY485">
        <v>0</v>
      </c>
      <c r="FZ485">
        <v>0</v>
      </c>
      <c r="GA485">
        <v>0</v>
      </c>
      <c r="GB485">
        <v>0</v>
      </c>
      <c r="GC485">
        <v>0</v>
      </c>
      <c r="GD485">
        <v>0</v>
      </c>
      <c r="GE485">
        <v>0</v>
      </c>
      <c r="GF485">
        <v>0</v>
      </c>
      <c r="GG485">
        <v>0</v>
      </c>
      <c r="GH485">
        <v>0</v>
      </c>
      <c r="GI485">
        <v>0</v>
      </c>
      <c r="GJ485">
        <v>0</v>
      </c>
      <c r="GK485">
        <v>0</v>
      </c>
      <c r="GL485">
        <v>0</v>
      </c>
      <c r="GM485">
        <v>0</v>
      </c>
      <c r="GN485">
        <v>0</v>
      </c>
      <c r="GO485">
        <v>0</v>
      </c>
      <c r="GP485">
        <v>0</v>
      </c>
      <c r="GQ485">
        <v>0</v>
      </c>
      <c r="GR485">
        <v>0</v>
      </c>
      <c r="GS485">
        <v>0</v>
      </c>
      <c r="GT485">
        <v>0</v>
      </c>
      <c r="GU485">
        <v>0</v>
      </c>
      <c r="GV485">
        <v>0</v>
      </c>
      <c r="GW485">
        <v>0</v>
      </c>
      <c r="GX485">
        <v>0</v>
      </c>
      <c r="GY485">
        <v>0</v>
      </c>
      <c r="GZ485">
        <v>0</v>
      </c>
      <c r="HA485">
        <v>0</v>
      </c>
      <c r="HB485">
        <v>0</v>
      </c>
      <c r="HC485">
        <v>0</v>
      </c>
      <c r="HD485">
        <v>0</v>
      </c>
      <c r="HE485">
        <v>0</v>
      </c>
      <c r="HF485">
        <v>0</v>
      </c>
      <c r="HG485">
        <v>0</v>
      </c>
      <c r="HH485">
        <v>0</v>
      </c>
      <c r="HI485">
        <v>0</v>
      </c>
      <c r="HJ485">
        <v>0</v>
      </c>
      <c r="HK485">
        <v>0</v>
      </c>
      <c r="HL485">
        <v>0</v>
      </c>
      <c r="HM485" t="str">
        <v/>
      </c>
    </row>
    <row r="486" spans="2:221" x14ac:dyDescent="0.35">
      <c r="B486" t="str" cm="1">
        <f t="array" ref="B486:CX486">TRANSPOSE(_xlfn._xlws.SORT(_xlfn._xlws.FILTER(initialConditions[initial_conditions_level]&amp;" | "&amp;initialConditions[initial_conditions_name],initialConditions[experiment_ID]=A486)))</f>
        <v xml:space="preserve"> | </v>
      </c>
      <c r="C486" t="str">
        <v xml:space="preserve">0 | </v>
      </c>
      <c r="D486" t="str">
        <v xml:space="preserve">0 | </v>
      </c>
      <c r="E486" t="str">
        <v xml:space="preserve">0 | </v>
      </c>
      <c r="F486" t="str">
        <v xml:space="preserve">0 | </v>
      </c>
      <c r="G486" t="str">
        <v xml:space="preserve">0 | </v>
      </c>
      <c r="H486" t="str">
        <v xml:space="preserve">0 | </v>
      </c>
      <c r="I486" t="str">
        <v xml:space="preserve">0 | </v>
      </c>
      <c r="J486" t="str">
        <v xml:space="preserve">0 | </v>
      </c>
      <c r="K486" t="str">
        <v xml:space="preserve">0 | </v>
      </c>
      <c r="L486" t="str">
        <v xml:space="preserve">0 | </v>
      </c>
      <c r="M486" t="str">
        <v xml:space="preserve">0 | </v>
      </c>
      <c r="N486" t="str">
        <v xml:space="preserve">0 | </v>
      </c>
      <c r="O486" t="str">
        <v xml:space="preserve">0 | </v>
      </c>
      <c r="P486" t="str">
        <v xml:space="preserve">0 | </v>
      </c>
      <c r="Q486" t="str">
        <v xml:space="preserve">0 | </v>
      </c>
      <c r="R486" t="str">
        <v xml:space="preserve">0 | </v>
      </c>
      <c r="S486" t="str">
        <v xml:space="preserve">0 | </v>
      </c>
      <c r="T486" t="str">
        <v xml:space="preserve">0 | </v>
      </c>
      <c r="U486" t="str">
        <v xml:space="preserve">0 | </v>
      </c>
      <c r="V486" t="str">
        <v xml:space="preserve">0 | </v>
      </c>
      <c r="W486" t="str">
        <v xml:space="preserve">0 | </v>
      </c>
      <c r="X486" t="str">
        <v xml:space="preserve">0 | </v>
      </c>
      <c r="Y486" t="str">
        <v xml:space="preserve">0 | </v>
      </c>
      <c r="Z486" t="str">
        <v xml:space="preserve">0 | </v>
      </c>
      <c r="AA486" t="str">
        <v xml:space="preserve">0 | </v>
      </c>
      <c r="AB486" t="str">
        <v xml:space="preserve">0 | </v>
      </c>
      <c r="AC486" t="str">
        <v xml:space="preserve">0 | </v>
      </c>
      <c r="AD486" t="str">
        <v xml:space="preserve">0 | </v>
      </c>
      <c r="AE486" t="str">
        <v xml:space="preserve">0 | </v>
      </c>
      <c r="AF486" t="str">
        <v xml:space="preserve">0 | </v>
      </c>
      <c r="AG486" t="str">
        <v xml:space="preserve">0 | </v>
      </c>
      <c r="AH486" t="str">
        <v xml:space="preserve">0 | </v>
      </c>
      <c r="AI486" t="str">
        <v xml:space="preserve">0 | </v>
      </c>
      <c r="AJ486" t="str">
        <v xml:space="preserve">0 | </v>
      </c>
      <c r="AK486" t="str">
        <v xml:space="preserve">0 | </v>
      </c>
      <c r="AL486" t="str">
        <v xml:space="preserve">0 | </v>
      </c>
      <c r="AM486" t="str">
        <v xml:space="preserve">0 | </v>
      </c>
      <c r="AN486" t="str">
        <v xml:space="preserve">0 | </v>
      </c>
      <c r="AO486" t="str">
        <v xml:space="preserve">0 | </v>
      </c>
      <c r="AP486" t="str">
        <v xml:space="preserve">0 | </v>
      </c>
      <c r="AQ486" t="str">
        <v xml:space="preserve">0 | </v>
      </c>
      <c r="AR486" t="str">
        <v xml:space="preserve">0 | </v>
      </c>
      <c r="AS486" t="str">
        <v xml:space="preserve">0 | </v>
      </c>
      <c r="AT486" t="str">
        <v xml:space="preserve">0 | </v>
      </c>
      <c r="AU486" t="str">
        <v xml:space="preserve">0 | </v>
      </c>
      <c r="AV486" t="str">
        <v xml:space="preserve">0 | </v>
      </c>
      <c r="AW486" t="str">
        <v xml:space="preserve">0 | </v>
      </c>
      <c r="AX486" t="str">
        <v xml:space="preserve">0 | </v>
      </c>
      <c r="AY486" t="str">
        <v xml:space="preserve">0 | </v>
      </c>
      <c r="AZ486" t="str">
        <v xml:space="preserve">0 | </v>
      </c>
      <c r="BA486" t="str">
        <v xml:space="preserve">0 | </v>
      </c>
      <c r="BB486" t="str">
        <v xml:space="preserve">0 | </v>
      </c>
      <c r="BC486" t="str">
        <v xml:space="preserve">0 | </v>
      </c>
      <c r="BD486" t="str">
        <v xml:space="preserve">0 | </v>
      </c>
      <c r="BE486" t="str">
        <v xml:space="preserve">0 | </v>
      </c>
      <c r="BF486" t="str">
        <v xml:space="preserve">0 | </v>
      </c>
      <c r="BG486" t="str">
        <v xml:space="preserve">0 | </v>
      </c>
      <c r="BH486" t="str">
        <v xml:space="preserve">0 | </v>
      </c>
      <c r="BI486" t="str">
        <v xml:space="preserve">0 | </v>
      </c>
      <c r="BJ486" t="str">
        <v xml:space="preserve">0 | </v>
      </c>
      <c r="BK486" t="str">
        <v xml:space="preserve">0 | </v>
      </c>
      <c r="BL486" t="str">
        <v xml:space="preserve">0 | </v>
      </c>
      <c r="BM486" t="str">
        <v xml:space="preserve">0 | </v>
      </c>
      <c r="BN486" t="str">
        <v xml:space="preserve">0 | </v>
      </c>
      <c r="BO486" t="str">
        <v xml:space="preserve">0 | </v>
      </c>
      <c r="BP486" t="str">
        <v xml:space="preserve">0 | </v>
      </c>
      <c r="BQ486" t="str">
        <v xml:space="preserve">0 | </v>
      </c>
      <c r="BR486" t="str">
        <v xml:space="preserve">0 | </v>
      </c>
      <c r="BS486" t="str">
        <v xml:space="preserve">0 | </v>
      </c>
      <c r="BT486" t="str">
        <v xml:space="preserve">0 | </v>
      </c>
      <c r="BU486" t="str">
        <v xml:space="preserve">0 | </v>
      </c>
      <c r="BV486" t="str">
        <v xml:space="preserve">0 | </v>
      </c>
      <c r="BW486" t="str">
        <v xml:space="preserve">0 | </v>
      </c>
      <c r="BX486" t="str">
        <v xml:space="preserve">0 | </v>
      </c>
      <c r="BY486" t="str">
        <v xml:space="preserve">0 | </v>
      </c>
      <c r="BZ486" t="str">
        <v xml:space="preserve">0 | </v>
      </c>
      <c r="CA486" t="str">
        <v xml:space="preserve">0 | </v>
      </c>
      <c r="CB486" t="str">
        <v xml:space="preserve">0 | </v>
      </c>
      <c r="CC486" t="str">
        <v xml:space="preserve">0 | </v>
      </c>
      <c r="CD486" t="str">
        <v xml:space="preserve">0 | </v>
      </c>
      <c r="CE486" t="str">
        <v xml:space="preserve">0 | </v>
      </c>
      <c r="CF486" t="str">
        <v xml:space="preserve">0 | </v>
      </c>
      <c r="CG486" t="str">
        <v xml:space="preserve">0 | </v>
      </c>
      <c r="CH486" t="str">
        <v xml:space="preserve">0 | </v>
      </c>
      <c r="CI486" t="str">
        <v xml:space="preserve">0 | </v>
      </c>
      <c r="CJ486" t="str">
        <v xml:space="preserve">0 | </v>
      </c>
      <c r="CK486" t="str">
        <v xml:space="preserve">0 | </v>
      </c>
      <c r="CL486" t="str">
        <v xml:space="preserve">0 | </v>
      </c>
      <c r="CM486" t="str">
        <v xml:space="preserve">0 | </v>
      </c>
      <c r="CN486" t="str">
        <v xml:space="preserve">0 | </v>
      </c>
      <c r="CO486" t="str">
        <v xml:space="preserve">0 | </v>
      </c>
      <c r="CP486" t="str">
        <v xml:space="preserve">0 | </v>
      </c>
      <c r="CQ486" t="str">
        <v xml:space="preserve">0 | </v>
      </c>
      <c r="CR486" t="str">
        <v xml:space="preserve">0 | </v>
      </c>
      <c r="CS486" t="str">
        <v xml:space="preserve">0 | </v>
      </c>
      <c r="CT486" t="str">
        <v xml:space="preserve">0 | </v>
      </c>
      <c r="CU486" t="str">
        <v xml:space="preserve">0 | </v>
      </c>
      <c r="CV486" t="str">
        <v xml:space="preserve">0 | </v>
      </c>
      <c r="CW486" t="str">
        <v xml:space="preserve">0 | </v>
      </c>
      <c r="CX486" t="str">
        <v xml:space="preserve">0 | </v>
      </c>
      <c r="DQ486" cm="1">
        <f t="array" ref="DQ486:HM486">TRANSPOSE(_xlfn._xlws.SORT(_xlfn._xlws.FILTER(initialConditions[initial_conditions_level],initialConditions[experiment_ID]=A486)))</f>
        <v>0</v>
      </c>
      <c r="DR486">
        <v>0</v>
      </c>
      <c r="DS486">
        <v>0</v>
      </c>
      <c r="DT486">
        <v>0</v>
      </c>
      <c r="DU486">
        <v>0</v>
      </c>
      <c r="DV486">
        <v>0</v>
      </c>
      <c r="DW486">
        <v>0</v>
      </c>
      <c r="DX486">
        <v>0</v>
      </c>
      <c r="DY486">
        <v>0</v>
      </c>
      <c r="DZ486">
        <v>0</v>
      </c>
      <c r="EA486">
        <v>0</v>
      </c>
      <c r="EB486">
        <v>0</v>
      </c>
      <c r="EC486">
        <v>0</v>
      </c>
      <c r="ED486">
        <v>0</v>
      </c>
      <c r="EE486">
        <v>0</v>
      </c>
      <c r="EF486">
        <v>0</v>
      </c>
      <c r="EG486">
        <v>0</v>
      </c>
      <c r="EH486">
        <v>0</v>
      </c>
      <c r="EI486">
        <v>0</v>
      </c>
      <c r="EJ486">
        <v>0</v>
      </c>
      <c r="EK486">
        <v>0</v>
      </c>
      <c r="EL486">
        <v>0</v>
      </c>
      <c r="EM486">
        <v>0</v>
      </c>
      <c r="EN486">
        <v>0</v>
      </c>
      <c r="EO486">
        <v>0</v>
      </c>
      <c r="EP486">
        <v>0</v>
      </c>
      <c r="EQ486">
        <v>0</v>
      </c>
      <c r="ER486">
        <v>0</v>
      </c>
      <c r="ES486">
        <v>0</v>
      </c>
      <c r="ET486">
        <v>0</v>
      </c>
      <c r="EU486">
        <v>0</v>
      </c>
      <c r="EV486">
        <v>0</v>
      </c>
      <c r="EW486">
        <v>0</v>
      </c>
      <c r="EX486">
        <v>0</v>
      </c>
      <c r="EY486">
        <v>0</v>
      </c>
      <c r="EZ486">
        <v>0</v>
      </c>
      <c r="FA486">
        <v>0</v>
      </c>
      <c r="FB486">
        <v>0</v>
      </c>
      <c r="FC486">
        <v>0</v>
      </c>
      <c r="FD486">
        <v>0</v>
      </c>
      <c r="FE486">
        <v>0</v>
      </c>
      <c r="FF486">
        <v>0</v>
      </c>
      <c r="FG486">
        <v>0</v>
      </c>
      <c r="FH486">
        <v>0</v>
      </c>
      <c r="FI486">
        <v>0</v>
      </c>
      <c r="FJ486">
        <v>0</v>
      </c>
      <c r="FK486">
        <v>0</v>
      </c>
      <c r="FL486">
        <v>0</v>
      </c>
      <c r="FM486">
        <v>0</v>
      </c>
      <c r="FN486">
        <v>0</v>
      </c>
      <c r="FO486">
        <v>0</v>
      </c>
      <c r="FP486">
        <v>0</v>
      </c>
      <c r="FQ486">
        <v>0</v>
      </c>
      <c r="FR486">
        <v>0</v>
      </c>
      <c r="FS486">
        <v>0</v>
      </c>
      <c r="FT486">
        <v>0</v>
      </c>
      <c r="FU486">
        <v>0</v>
      </c>
      <c r="FV486">
        <v>0</v>
      </c>
      <c r="FW486">
        <v>0</v>
      </c>
      <c r="FX486">
        <v>0</v>
      </c>
      <c r="FY486">
        <v>0</v>
      </c>
      <c r="FZ486">
        <v>0</v>
      </c>
      <c r="GA486">
        <v>0</v>
      </c>
      <c r="GB486">
        <v>0</v>
      </c>
      <c r="GC486">
        <v>0</v>
      </c>
      <c r="GD486">
        <v>0</v>
      </c>
      <c r="GE486">
        <v>0</v>
      </c>
      <c r="GF486">
        <v>0</v>
      </c>
      <c r="GG486">
        <v>0</v>
      </c>
      <c r="GH486">
        <v>0</v>
      </c>
      <c r="GI486">
        <v>0</v>
      </c>
      <c r="GJ486">
        <v>0</v>
      </c>
      <c r="GK486">
        <v>0</v>
      </c>
      <c r="GL486">
        <v>0</v>
      </c>
      <c r="GM486">
        <v>0</v>
      </c>
      <c r="GN486">
        <v>0</v>
      </c>
      <c r="GO486">
        <v>0</v>
      </c>
      <c r="GP486">
        <v>0</v>
      </c>
      <c r="GQ486">
        <v>0</v>
      </c>
      <c r="GR486">
        <v>0</v>
      </c>
      <c r="GS486">
        <v>0</v>
      </c>
      <c r="GT486">
        <v>0</v>
      </c>
      <c r="GU486">
        <v>0</v>
      </c>
      <c r="GV486">
        <v>0</v>
      </c>
      <c r="GW486">
        <v>0</v>
      </c>
      <c r="GX486">
        <v>0</v>
      </c>
      <c r="GY486">
        <v>0</v>
      </c>
      <c r="GZ486">
        <v>0</v>
      </c>
      <c r="HA486">
        <v>0</v>
      </c>
      <c r="HB486">
        <v>0</v>
      </c>
      <c r="HC486">
        <v>0</v>
      </c>
      <c r="HD486">
        <v>0</v>
      </c>
      <c r="HE486">
        <v>0</v>
      </c>
      <c r="HF486">
        <v>0</v>
      </c>
      <c r="HG486">
        <v>0</v>
      </c>
      <c r="HH486">
        <v>0</v>
      </c>
      <c r="HI486">
        <v>0</v>
      </c>
      <c r="HJ486">
        <v>0</v>
      </c>
      <c r="HK486">
        <v>0</v>
      </c>
      <c r="HL486">
        <v>0</v>
      </c>
      <c r="HM486" t="str">
        <v/>
      </c>
    </row>
    <row r="487" spans="2:221" x14ac:dyDescent="0.35">
      <c r="B487" t="str" cm="1">
        <f t="array" ref="B487:CX487">TRANSPOSE(_xlfn._xlws.SORT(_xlfn._xlws.FILTER(initialConditions[initial_conditions_level]&amp;" | "&amp;initialConditions[initial_conditions_name],initialConditions[experiment_ID]=A487)))</f>
        <v xml:space="preserve"> | </v>
      </c>
      <c r="C487" t="str">
        <v xml:space="preserve">0 | </v>
      </c>
      <c r="D487" t="str">
        <v xml:space="preserve">0 | </v>
      </c>
      <c r="E487" t="str">
        <v xml:space="preserve">0 | </v>
      </c>
      <c r="F487" t="str">
        <v xml:space="preserve">0 | </v>
      </c>
      <c r="G487" t="str">
        <v xml:space="preserve">0 | </v>
      </c>
      <c r="H487" t="str">
        <v xml:space="preserve">0 | </v>
      </c>
      <c r="I487" t="str">
        <v xml:space="preserve">0 | </v>
      </c>
      <c r="J487" t="str">
        <v xml:space="preserve">0 | </v>
      </c>
      <c r="K487" t="str">
        <v xml:space="preserve">0 | </v>
      </c>
      <c r="L487" t="str">
        <v xml:space="preserve">0 | </v>
      </c>
      <c r="M487" t="str">
        <v xml:space="preserve">0 | </v>
      </c>
      <c r="N487" t="str">
        <v xml:space="preserve">0 | </v>
      </c>
      <c r="O487" t="str">
        <v xml:space="preserve">0 | </v>
      </c>
      <c r="P487" t="str">
        <v xml:space="preserve">0 | </v>
      </c>
      <c r="Q487" t="str">
        <v xml:space="preserve">0 | </v>
      </c>
      <c r="R487" t="str">
        <v xml:space="preserve">0 | </v>
      </c>
      <c r="S487" t="str">
        <v xml:space="preserve">0 | </v>
      </c>
      <c r="T487" t="str">
        <v xml:space="preserve">0 | </v>
      </c>
      <c r="U487" t="str">
        <v xml:space="preserve">0 | </v>
      </c>
      <c r="V487" t="str">
        <v xml:space="preserve">0 | </v>
      </c>
      <c r="W487" t="str">
        <v xml:space="preserve">0 | </v>
      </c>
      <c r="X487" t="str">
        <v xml:space="preserve">0 | </v>
      </c>
      <c r="Y487" t="str">
        <v xml:space="preserve">0 | </v>
      </c>
      <c r="Z487" t="str">
        <v xml:space="preserve">0 | </v>
      </c>
      <c r="AA487" t="str">
        <v xml:space="preserve">0 | </v>
      </c>
      <c r="AB487" t="str">
        <v xml:space="preserve">0 | </v>
      </c>
      <c r="AC487" t="str">
        <v xml:space="preserve">0 | </v>
      </c>
      <c r="AD487" t="str">
        <v xml:space="preserve">0 | </v>
      </c>
      <c r="AE487" t="str">
        <v xml:space="preserve">0 | </v>
      </c>
      <c r="AF487" t="str">
        <v xml:space="preserve">0 | </v>
      </c>
      <c r="AG487" t="str">
        <v xml:space="preserve">0 | </v>
      </c>
      <c r="AH487" t="str">
        <v xml:space="preserve">0 | </v>
      </c>
      <c r="AI487" t="str">
        <v xml:space="preserve">0 | </v>
      </c>
      <c r="AJ487" t="str">
        <v xml:space="preserve">0 | </v>
      </c>
      <c r="AK487" t="str">
        <v xml:space="preserve">0 | </v>
      </c>
      <c r="AL487" t="str">
        <v xml:space="preserve">0 | </v>
      </c>
      <c r="AM487" t="str">
        <v xml:space="preserve">0 | </v>
      </c>
      <c r="AN487" t="str">
        <v xml:space="preserve">0 | </v>
      </c>
      <c r="AO487" t="str">
        <v xml:space="preserve">0 | </v>
      </c>
      <c r="AP487" t="str">
        <v xml:space="preserve">0 | </v>
      </c>
      <c r="AQ487" t="str">
        <v xml:space="preserve">0 | </v>
      </c>
      <c r="AR487" t="str">
        <v xml:space="preserve">0 | </v>
      </c>
      <c r="AS487" t="str">
        <v xml:space="preserve">0 | </v>
      </c>
      <c r="AT487" t="str">
        <v xml:space="preserve">0 | </v>
      </c>
      <c r="AU487" t="str">
        <v xml:space="preserve">0 | </v>
      </c>
      <c r="AV487" t="str">
        <v xml:space="preserve">0 | </v>
      </c>
      <c r="AW487" t="str">
        <v xml:space="preserve">0 | </v>
      </c>
      <c r="AX487" t="str">
        <v xml:space="preserve">0 | </v>
      </c>
      <c r="AY487" t="str">
        <v xml:space="preserve">0 | </v>
      </c>
      <c r="AZ487" t="str">
        <v xml:space="preserve">0 | </v>
      </c>
      <c r="BA487" t="str">
        <v xml:space="preserve">0 | </v>
      </c>
      <c r="BB487" t="str">
        <v xml:space="preserve">0 | </v>
      </c>
      <c r="BC487" t="str">
        <v xml:space="preserve">0 | </v>
      </c>
      <c r="BD487" t="str">
        <v xml:space="preserve">0 | </v>
      </c>
      <c r="BE487" t="str">
        <v xml:space="preserve">0 | </v>
      </c>
      <c r="BF487" t="str">
        <v xml:space="preserve">0 | </v>
      </c>
      <c r="BG487" t="str">
        <v xml:space="preserve">0 | </v>
      </c>
      <c r="BH487" t="str">
        <v xml:space="preserve">0 | </v>
      </c>
      <c r="BI487" t="str">
        <v xml:space="preserve">0 | </v>
      </c>
      <c r="BJ487" t="str">
        <v xml:space="preserve">0 | </v>
      </c>
      <c r="BK487" t="str">
        <v xml:space="preserve">0 | </v>
      </c>
      <c r="BL487" t="str">
        <v xml:space="preserve">0 | </v>
      </c>
      <c r="BM487" t="str">
        <v xml:space="preserve">0 | </v>
      </c>
      <c r="BN487" t="str">
        <v xml:space="preserve">0 | </v>
      </c>
      <c r="BO487" t="str">
        <v xml:space="preserve">0 | </v>
      </c>
      <c r="BP487" t="str">
        <v xml:space="preserve">0 | </v>
      </c>
      <c r="BQ487" t="str">
        <v xml:space="preserve">0 | </v>
      </c>
      <c r="BR487" t="str">
        <v xml:space="preserve">0 | </v>
      </c>
      <c r="BS487" t="str">
        <v xml:space="preserve">0 | </v>
      </c>
      <c r="BT487" t="str">
        <v xml:space="preserve">0 | </v>
      </c>
      <c r="BU487" t="str">
        <v xml:space="preserve">0 | </v>
      </c>
      <c r="BV487" t="str">
        <v xml:space="preserve">0 | </v>
      </c>
      <c r="BW487" t="str">
        <v xml:space="preserve">0 | </v>
      </c>
      <c r="BX487" t="str">
        <v xml:space="preserve">0 | </v>
      </c>
      <c r="BY487" t="str">
        <v xml:space="preserve">0 | </v>
      </c>
      <c r="BZ487" t="str">
        <v xml:space="preserve">0 | </v>
      </c>
      <c r="CA487" t="str">
        <v xml:space="preserve">0 | </v>
      </c>
      <c r="CB487" t="str">
        <v xml:space="preserve">0 | </v>
      </c>
      <c r="CC487" t="str">
        <v xml:space="preserve">0 | </v>
      </c>
      <c r="CD487" t="str">
        <v xml:space="preserve">0 | </v>
      </c>
      <c r="CE487" t="str">
        <v xml:space="preserve">0 | </v>
      </c>
      <c r="CF487" t="str">
        <v xml:space="preserve">0 | </v>
      </c>
      <c r="CG487" t="str">
        <v xml:space="preserve">0 | </v>
      </c>
      <c r="CH487" t="str">
        <v xml:space="preserve">0 | </v>
      </c>
      <c r="CI487" t="str">
        <v xml:space="preserve">0 | </v>
      </c>
      <c r="CJ487" t="str">
        <v xml:space="preserve">0 | </v>
      </c>
      <c r="CK487" t="str">
        <v xml:space="preserve">0 | </v>
      </c>
      <c r="CL487" t="str">
        <v xml:space="preserve">0 | </v>
      </c>
      <c r="CM487" t="str">
        <v xml:space="preserve">0 | </v>
      </c>
      <c r="CN487" t="str">
        <v xml:space="preserve">0 | </v>
      </c>
      <c r="CO487" t="str">
        <v xml:space="preserve">0 | </v>
      </c>
      <c r="CP487" t="str">
        <v xml:space="preserve">0 | </v>
      </c>
      <c r="CQ487" t="str">
        <v xml:space="preserve">0 | </v>
      </c>
      <c r="CR487" t="str">
        <v xml:space="preserve">0 | </v>
      </c>
      <c r="CS487" t="str">
        <v xml:space="preserve">0 | </v>
      </c>
      <c r="CT487" t="str">
        <v xml:space="preserve">0 | </v>
      </c>
      <c r="CU487" t="str">
        <v xml:space="preserve">0 | </v>
      </c>
      <c r="CV487" t="str">
        <v xml:space="preserve">0 | </v>
      </c>
      <c r="CW487" t="str">
        <v xml:space="preserve">0 | </v>
      </c>
      <c r="CX487" t="str">
        <v xml:space="preserve">0 | </v>
      </c>
      <c r="DQ487" cm="1">
        <f t="array" ref="DQ487:HM487">TRANSPOSE(_xlfn._xlws.SORT(_xlfn._xlws.FILTER(initialConditions[initial_conditions_level],initialConditions[experiment_ID]=A487)))</f>
        <v>0</v>
      </c>
      <c r="DR487">
        <v>0</v>
      </c>
      <c r="DS487">
        <v>0</v>
      </c>
      <c r="DT487">
        <v>0</v>
      </c>
      <c r="DU487">
        <v>0</v>
      </c>
      <c r="DV487">
        <v>0</v>
      </c>
      <c r="DW487">
        <v>0</v>
      </c>
      <c r="DX487">
        <v>0</v>
      </c>
      <c r="DY487">
        <v>0</v>
      </c>
      <c r="DZ487">
        <v>0</v>
      </c>
      <c r="EA487">
        <v>0</v>
      </c>
      <c r="EB487">
        <v>0</v>
      </c>
      <c r="EC487">
        <v>0</v>
      </c>
      <c r="ED487">
        <v>0</v>
      </c>
      <c r="EE487">
        <v>0</v>
      </c>
      <c r="EF487">
        <v>0</v>
      </c>
      <c r="EG487">
        <v>0</v>
      </c>
      <c r="EH487">
        <v>0</v>
      </c>
      <c r="EI487">
        <v>0</v>
      </c>
      <c r="EJ487">
        <v>0</v>
      </c>
      <c r="EK487">
        <v>0</v>
      </c>
      <c r="EL487">
        <v>0</v>
      </c>
      <c r="EM487">
        <v>0</v>
      </c>
      <c r="EN487">
        <v>0</v>
      </c>
      <c r="EO487">
        <v>0</v>
      </c>
      <c r="EP487">
        <v>0</v>
      </c>
      <c r="EQ487">
        <v>0</v>
      </c>
      <c r="ER487">
        <v>0</v>
      </c>
      <c r="ES487">
        <v>0</v>
      </c>
      <c r="ET487">
        <v>0</v>
      </c>
      <c r="EU487">
        <v>0</v>
      </c>
      <c r="EV487">
        <v>0</v>
      </c>
      <c r="EW487">
        <v>0</v>
      </c>
      <c r="EX487">
        <v>0</v>
      </c>
      <c r="EY487">
        <v>0</v>
      </c>
      <c r="EZ487">
        <v>0</v>
      </c>
      <c r="FA487">
        <v>0</v>
      </c>
      <c r="FB487">
        <v>0</v>
      </c>
      <c r="FC487">
        <v>0</v>
      </c>
      <c r="FD487">
        <v>0</v>
      </c>
      <c r="FE487">
        <v>0</v>
      </c>
      <c r="FF487">
        <v>0</v>
      </c>
      <c r="FG487">
        <v>0</v>
      </c>
      <c r="FH487">
        <v>0</v>
      </c>
      <c r="FI487">
        <v>0</v>
      </c>
      <c r="FJ487">
        <v>0</v>
      </c>
      <c r="FK487">
        <v>0</v>
      </c>
      <c r="FL487">
        <v>0</v>
      </c>
      <c r="FM487">
        <v>0</v>
      </c>
      <c r="FN487">
        <v>0</v>
      </c>
      <c r="FO487">
        <v>0</v>
      </c>
      <c r="FP487">
        <v>0</v>
      </c>
      <c r="FQ487">
        <v>0</v>
      </c>
      <c r="FR487">
        <v>0</v>
      </c>
      <c r="FS487">
        <v>0</v>
      </c>
      <c r="FT487">
        <v>0</v>
      </c>
      <c r="FU487">
        <v>0</v>
      </c>
      <c r="FV487">
        <v>0</v>
      </c>
      <c r="FW487">
        <v>0</v>
      </c>
      <c r="FX487">
        <v>0</v>
      </c>
      <c r="FY487">
        <v>0</v>
      </c>
      <c r="FZ487">
        <v>0</v>
      </c>
      <c r="GA487">
        <v>0</v>
      </c>
      <c r="GB487">
        <v>0</v>
      </c>
      <c r="GC487">
        <v>0</v>
      </c>
      <c r="GD487">
        <v>0</v>
      </c>
      <c r="GE487">
        <v>0</v>
      </c>
      <c r="GF487">
        <v>0</v>
      </c>
      <c r="GG487">
        <v>0</v>
      </c>
      <c r="GH487">
        <v>0</v>
      </c>
      <c r="GI487">
        <v>0</v>
      </c>
      <c r="GJ487">
        <v>0</v>
      </c>
      <c r="GK487">
        <v>0</v>
      </c>
      <c r="GL487">
        <v>0</v>
      </c>
      <c r="GM487">
        <v>0</v>
      </c>
      <c r="GN487">
        <v>0</v>
      </c>
      <c r="GO487">
        <v>0</v>
      </c>
      <c r="GP487">
        <v>0</v>
      </c>
      <c r="GQ487">
        <v>0</v>
      </c>
      <c r="GR487">
        <v>0</v>
      </c>
      <c r="GS487">
        <v>0</v>
      </c>
      <c r="GT487">
        <v>0</v>
      </c>
      <c r="GU487">
        <v>0</v>
      </c>
      <c r="GV487">
        <v>0</v>
      </c>
      <c r="GW487">
        <v>0</v>
      </c>
      <c r="GX487">
        <v>0</v>
      </c>
      <c r="GY487">
        <v>0</v>
      </c>
      <c r="GZ487">
        <v>0</v>
      </c>
      <c r="HA487">
        <v>0</v>
      </c>
      <c r="HB487">
        <v>0</v>
      </c>
      <c r="HC487">
        <v>0</v>
      </c>
      <c r="HD487">
        <v>0</v>
      </c>
      <c r="HE487">
        <v>0</v>
      </c>
      <c r="HF487">
        <v>0</v>
      </c>
      <c r="HG487">
        <v>0</v>
      </c>
      <c r="HH487">
        <v>0</v>
      </c>
      <c r="HI487">
        <v>0</v>
      </c>
      <c r="HJ487">
        <v>0</v>
      </c>
      <c r="HK487">
        <v>0</v>
      </c>
      <c r="HL487">
        <v>0</v>
      </c>
      <c r="HM487" t="str">
        <v/>
      </c>
    </row>
    <row r="488" spans="2:221" x14ac:dyDescent="0.35">
      <c r="B488" t="str" cm="1">
        <f t="array" ref="B488:CX488">TRANSPOSE(_xlfn._xlws.SORT(_xlfn._xlws.FILTER(initialConditions[initial_conditions_level]&amp;" | "&amp;initialConditions[initial_conditions_name],initialConditions[experiment_ID]=A488)))</f>
        <v xml:space="preserve"> | </v>
      </c>
      <c r="C488" t="str">
        <v xml:space="preserve">0 | </v>
      </c>
      <c r="D488" t="str">
        <v xml:space="preserve">0 | </v>
      </c>
      <c r="E488" t="str">
        <v xml:space="preserve">0 | </v>
      </c>
      <c r="F488" t="str">
        <v xml:space="preserve">0 | </v>
      </c>
      <c r="G488" t="str">
        <v xml:space="preserve">0 | </v>
      </c>
      <c r="H488" t="str">
        <v xml:space="preserve">0 | </v>
      </c>
      <c r="I488" t="str">
        <v xml:space="preserve">0 | </v>
      </c>
      <c r="J488" t="str">
        <v xml:space="preserve">0 | </v>
      </c>
      <c r="K488" t="str">
        <v xml:space="preserve">0 | </v>
      </c>
      <c r="L488" t="str">
        <v xml:space="preserve">0 | </v>
      </c>
      <c r="M488" t="str">
        <v xml:space="preserve">0 | </v>
      </c>
      <c r="N488" t="str">
        <v xml:space="preserve">0 | </v>
      </c>
      <c r="O488" t="str">
        <v xml:space="preserve">0 | </v>
      </c>
      <c r="P488" t="str">
        <v xml:space="preserve">0 | </v>
      </c>
      <c r="Q488" t="str">
        <v xml:space="preserve">0 | </v>
      </c>
      <c r="R488" t="str">
        <v xml:space="preserve">0 | </v>
      </c>
      <c r="S488" t="str">
        <v xml:space="preserve">0 | </v>
      </c>
      <c r="T488" t="str">
        <v xml:space="preserve">0 | </v>
      </c>
      <c r="U488" t="str">
        <v xml:space="preserve">0 | </v>
      </c>
      <c r="V488" t="str">
        <v xml:space="preserve">0 | </v>
      </c>
      <c r="W488" t="str">
        <v xml:space="preserve">0 | </v>
      </c>
      <c r="X488" t="str">
        <v xml:space="preserve">0 | </v>
      </c>
      <c r="Y488" t="str">
        <v xml:space="preserve">0 | </v>
      </c>
      <c r="Z488" t="str">
        <v xml:space="preserve">0 | </v>
      </c>
      <c r="AA488" t="str">
        <v xml:space="preserve">0 | </v>
      </c>
      <c r="AB488" t="str">
        <v xml:space="preserve">0 | </v>
      </c>
      <c r="AC488" t="str">
        <v xml:space="preserve">0 | </v>
      </c>
      <c r="AD488" t="str">
        <v xml:space="preserve">0 | </v>
      </c>
      <c r="AE488" t="str">
        <v xml:space="preserve">0 | </v>
      </c>
      <c r="AF488" t="str">
        <v xml:space="preserve">0 | </v>
      </c>
      <c r="AG488" t="str">
        <v xml:space="preserve">0 | </v>
      </c>
      <c r="AH488" t="str">
        <v xml:space="preserve">0 | </v>
      </c>
      <c r="AI488" t="str">
        <v xml:space="preserve">0 | </v>
      </c>
      <c r="AJ488" t="str">
        <v xml:space="preserve">0 | </v>
      </c>
      <c r="AK488" t="str">
        <v xml:space="preserve">0 | </v>
      </c>
      <c r="AL488" t="str">
        <v xml:space="preserve">0 | </v>
      </c>
      <c r="AM488" t="str">
        <v xml:space="preserve">0 | </v>
      </c>
      <c r="AN488" t="str">
        <v xml:space="preserve">0 | </v>
      </c>
      <c r="AO488" t="str">
        <v xml:space="preserve">0 | </v>
      </c>
      <c r="AP488" t="str">
        <v xml:space="preserve">0 | </v>
      </c>
      <c r="AQ488" t="str">
        <v xml:space="preserve">0 | </v>
      </c>
      <c r="AR488" t="str">
        <v xml:space="preserve">0 | </v>
      </c>
      <c r="AS488" t="str">
        <v xml:space="preserve">0 | </v>
      </c>
      <c r="AT488" t="str">
        <v xml:space="preserve">0 | </v>
      </c>
      <c r="AU488" t="str">
        <v xml:space="preserve">0 | </v>
      </c>
      <c r="AV488" t="str">
        <v xml:space="preserve">0 | </v>
      </c>
      <c r="AW488" t="str">
        <v xml:space="preserve">0 | </v>
      </c>
      <c r="AX488" t="str">
        <v xml:space="preserve">0 | </v>
      </c>
      <c r="AY488" t="str">
        <v xml:space="preserve">0 | </v>
      </c>
      <c r="AZ488" t="str">
        <v xml:space="preserve">0 | </v>
      </c>
      <c r="BA488" t="str">
        <v xml:space="preserve">0 | </v>
      </c>
      <c r="BB488" t="str">
        <v xml:space="preserve">0 | </v>
      </c>
      <c r="BC488" t="str">
        <v xml:space="preserve">0 | </v>
      </c>
      <c r="BD488" t="str">
        <v xml:space="preserve">0 | </v>
      </c>
      <c r="BE488" t="str">
        <v xml:space="preserve">0 | </v>
      </c>
      <c r="BF488" t="str">
        <v xml:space="preserve">0 | </v>
      </c>
      <c r="BG488" t="str">
        <v xml:space="preserve">0 | </v>
      </c>
      <c r="BH488" t="str">
        <v xml:space="preserve">0 | </v>
      </c>
      <c r="BI488" t="str">
        <v xml:space="preserve">0 | </v>
      </c>
      <c r="BJ488" t="str">
        <v xml:space="preserve">0 | </v>
      </c>
      <c r="BK488" t="str">
        <v xml:space="preserve">0 | </v>
      </c>
      <c r="BL488" t="str">
        <v xml:space="preserve">0 | </v>
      </c>
      <c r="BM488" t="str">
        <v xml:space="preserve">0 | </v>
      </c>
      <c r="BN488" t="str">
        <v xml:space="preserve">0 | </v>
      </c>
      <c r="BO488" t="str">
        <v xml:space="preserve">0 | </v>
      </c>
      <c r="BP488" t="str">
        <v xml:space="preserve">0 | </v>
      </c>
      <c r="BQ488" t="str">
        <v xml:space="preserve">0 | </v>
      </c>
      <c r="BR488" t="str">
        <v xml:space="preserve">0 | </v>
      </c>
      <c r="BS488" t="str">
        <v xml:space="preserve">0 | </v>
      </c>
      <c r="BT488" t="str">
        <v xml:space="preserve">0 | </v>
      </c>
      <c r="BU488" t="str">
        <v xml:space="preserve">0 | </v>
      </c>
      <c r="BV488" t="str">
        <v xml:space="preserve">0 | </v>
      </c>
      <c r="BW488" t="str">
        <v xml:space="preserve">0 | </v>
      </c>
      <c r="BX488" t="str">
        <v xml:space="preserve">0 | </v>
      </c>
      <c r="BY488" t="str">
        <v xml:space="preserve">0 | </v>
      </c>
      <c r="BZ488" t="str">
        <v xml:space="preserve">0 | </v>
      </c>
      <c r="CA488" t="str">
        <v xml:space="preserve">0 | </v>
      </c>
      <c r="CB488" t="str">
        <v xml:space="preserve">0 | </v>
      </c>
      <c r="CC488" t="str">
        <v xml:space="preserve">0 | </v>
      </c>
      <c r="CD488" t="str">
        <v xml:space="preserve">0 | </v>
      </c>
      <c r="CE488" t="str">
        <v xml:space="preserve">0 | </v>
      </c>
      <c r="CF488" t="str">
        <v xml:space="preserve">0 | </v>
      </c>
      <c r="CG488" t="str">
        <v xml:space="preserve">0 | </v>
      </c>
      <c r="CH488" t="str">
        <v xml:space="preserve">0 | </v>
      </c>
      <c r="CI488" t="str">
        <v xml:space="preserve">0 | </v>
      </c>
      <c r="CJ488" t="str">
        <v xml:space="preserve">0 | </v>
      </c>
      <c r="CK488" t="str">
        <v xml:space="preserve">0 | </v>
      </c>
      <c r="CL488" t="str">
        <v xml:space="preserve">0 | </v>
      </c>
      <c r="CM488" t="str">
        <v xml:space="preserve">0 | </v>
      </c>
      <c r="CN488" t="str">
        <v xml:space="preserve">0 | </v>
      </c>
      <c r="CO488" t="str">
        <v xml:space="preserve">0 | </v>
      </c>
      <c r="CP488" t="str">
        <v xml:space="preserve">0 | </v>
      </c>
      <c r="CQ488" t="str">
        <v xml:space="preserve">0 | </v>
      </c>
      <c r="CR488" t="str">
        <v xml:space="preserve">0 | </v>
      </c>
      <c r="CS488" t="str">
        <v xml:space="preserve">0 | </v>
      </c>
      <c r="CT488" t="str">
        <v xml:space="preserve">0 | </v>
      </c>
      <c r="CU488" t="str">
        <v xml:space="preserve">0 | </v>
      </c>
      <c r="CV488" t="str">
        <v xml:space="preserve">0 | </v>
      </c>
      <c r="CW488" t="str">
        <v xml:space="preserve">0 | </v>
      </c>
      <c r="CX488" t="str">
        <v xml:space="preserve">0 | </v>
      </c>
      <c r="DQ488" cm="1">
        <f t="array" ref="DQ488:HM488">TRANSPOSE(_xlfn._xlws.SORT(_xlfn._xlws.FILTER(initialConditions[initial_conditions_level],initialConditions[experiment_ID]=A488)))</f>
        <v>0</v>
      </c>
      <c r="DR488">
        <v>0</v>
      </c>
      <c r="DS488">
        <v>0</v>
      </c>
      <c r="DT488">
        <v>0</v>
      </c>
      <c r="DU488">
        <v>0</v>
      </c>
      <c r="DV488">
        <v>0</v>
      </c>
      <c r="DW488">
        <v>0</v>
      </c>
      <c r="DX488">
        <v>0</v>
      </c>
      <c r="DY488">
        <v>0</v>
      </c>
      <c r="DZ488">
        <v>0</v>
      </c>
      <c r="EA488">
        <v>0</v>
      </c>
      <c r="EB488">
        <v>0</v>
      </c>
      <c r="EC488">
        <v>0</v>
      </c>
      <c r="ED488">
        <v>0</v>
      </c>
      <c r="EE488">
        <v>0</v>
      </c>
      <c r="EF488">
        <v>0</v>
      </c>
      <c r="EG488">
        <v>0</v>
      </c>
      <c r="EH488">
        <v>0</v>
      </c>
      <c r="EI488">
        <v>0</v>
      </c>
      <c r="EJ488">
        <v>0</v>
      </c>
      <c r="EK488">
        <v>0</v>
      </c>
      <c r="EL488">
        <v>0</v>
      </c>
      <c r="EM488">
        <v>0</v>
      </c>
      <c r="EN488">
        <v>0</v>
      </c>
      <c r="EO488">
        <v>0</v>
      </c>
      <c r="EP488">
        <v>0</v>
      </c>
      <c r="EQ488">
        <v>0</v>
      </c>
      <c r="ER488">
        <v>0</v>
      </c>
      <c r="ES488">
        <v>0</v>
      </c>
      <c r="ET488">
        <v>0</v>
      </c>
      <c r="EU488">
        <v>0</v>
      </c>
      <c r="EV488">
        <v>0</v>
      </c>
      <c r="EW488">
        <v>0</v>
      </c>
      <c r="EX488">
        <v>0</v>
      </c>
      <c r="EY488">
        <v>0</v>
      </c>
      <c r="EZ488">
        <v>0</v>
      </c>
      <c r="FA488">
        <v>0</v>
      </c>
      <c r="FB488">
        <v>0</v>
      </c>
      <c r="FC488">
        <v>0</v>
      </c>
      <c r="FD488">
        <v>0</v>
      </c>
      <c r="FE488">
        <v>0</v>
      </c>
      <c r="FF488">
        <v>0</v>
      </c>
      <c r="FG488">
        <v>0</v>
      </c>
      <c r="FH488">
        <v>0</v>
      </c>
      <c r="FI488">
        <v>0</v>
      </c>
      <c r="FJ488">
        <v>0</v>
      </c>
      <c r="FK488">
        <v>0</v>
      </c>
      <c r="FL488">
        <v>0</v>
      </c>
      <c r="FM488">
        <v>0</v>
      </c>
      <c r="FN488">
        <v>0</v>
      </c>
      <c r="FO488">
        <v>0</v>
      </c>
      <c r="FP488">
        <v>0</v>
      </c>
      <c r="FQ488">
        <v>0</v>
      </c>
      <c r="FR488">
        <v>0</v>
      </c>
      <c r="FS488">
        <v>0</v>
      </c>
      <c r="FT488">
        <v>0</v>
      </c>
      <c r="FU488">
        <v>0</v>
      </c>
      <c r="FV488">
        <v>0</v>
      </c>
      <c r="FW488">
        <v>0</v>
      </c>
      <c r="FX488">
        <v>0</v>
      </c>
      <c r="FY488">
        <v>0</v>
      </c>
      <c r="FZ488">
        <v>0</v>
      </c>
      <c r="GA488">
        <v>0</v>
      </c>
      <c r="GB488">
        <v>0</v>
      </c>
      <c r="GC488">
        <v>0</v>
      </c>
      <c r="GD488">
        <v>0</v>
      </c>
      <c r="GE488">
        <v>0</v>
      </c>
      <c r="GF488">
        <v>0</v>
      </c>
      <c r="GG488">
        <v>0</v>
      </c>
      <c r="GH488">
        <v>0</v>
      </c>
      <c r="GI488">
        <v>0</v>
      </c>
      <c r="GJ488">
        <v>0</v>
      </c>
      <c r="GK488">
        <v>0</v>
      </c>
      <c r="GL488">
        <v>0</v>
      </c>
      <c r="GM488">
        <v>0</v>
      </c>
      <c r="GN488">
        <v>0</v>
      </c>
      <c r="GO488">
        <v>0</v>
      </c>
      <c r="GP488">
        <v>0</v>
      </c>
      <c r="GQ488">
        <v>0</v>
      </c>
      <c r="GR488">
        <v>0</v>
      </c>
      <c r="GS488">
        <v>0</v>
      </c>
      <c r="GT488">
        <v>0</v>
      </c>
      <c r="GU488">
        <v>0</v>
      </c>
      <c r="GV488">
        <v>0</v>
      </c>
      <c r="GW488">
        <v>0</v>
      </c>
      <c r="GX488">
        <v>0</v>
      </c>
      <c r="GY488">
        <v>0</v>
      </c>
      <c r="GZ488">
        <v>0</v>
      </c>
      <c r="HA488">
        <v>0</v>
      </c>
      <c r="HB488">
        <v>0</v>
      </c>
      <c r="HC488">
        <v>0</v>
      </c>
      <c r="HD488">
        <v>0</v>
      </c>
      <c r="HE488">
        <v>0</v>
      </c>
      <c r="HF488">
        <v>0</v>
      </c>
      <c r="HG488">
        <v>0</v>
      </c>
      <c r="HH488">
        <v>0</v>
      </c>
      <c r="HI488">
        <v>0</v>
      </c>
      <c r="HJ488">
        <v>0</v>
      </c>
      <c r="HK488">
        <v>0</v>
      </c>
      <c r="HL488">
        <v>0</v>
      </c>
      <c r="HM488" t="str">
        <v/>
      </c>
    </row>
    <row r="489" spans="2:221" x14ac:dyDescent="0.35">
      <c r="B489" t="str" cm="1">
        <f t="array" ref="B489:CX489">TRANSPOSE(_xlfn._xlws.SORT(_xlfn._xlws.FILTER(initialConditions[initial_conditions_level]&amp;" | "&amp;initialConditions[initial_conditions_name],initialConditions[experiment_ID]=A489)))</f>
        <v xml:space="preserve"> | </v>
      </c>
      <c r="C489" t="str">
        <v xml:space="preserve">0 | </v>
      </c>
      <c r="D489" t="str">
        <v xml:space="preserve">0 | </v>
      </c>
      <c r="E489" t="str">
        <v xml:space="preserve">0 | </v>
      </c>
      <c r="F489" t="str">
        <v xml:space="preserve">0 | </v>
      </c>
      <c r="G489" t="str">
        <v xml:space="preserve">0 | </v>
      </c>
      <c r="H489" t="str">
        <v xml:space="preserve">0 | </v>
      </c>
      <c r="I489" t="str">
        <v xml:space="preserve">0 | </v>
      </c>
      <c r="J489" t="str">
        <v xml:space="preserve">0 | </v>
      </c>
      <c r="K489" t="str">
        <v xml:space="preserve">0 | </v>
      </c>
      <c r="L489" t="str">
        <v xml:space="preserve">0 | </v>
      </c>
      <c r="M489" t="str">
        <v xml:space="preserve">0 | </v>
      </c>
      <c r="N489" t="str">
        <v xml:space="preserve">0 | </v>
      </c>
      <c r="O489" t="str">
        <v xml:space="preserve">0 | </v>
      </c>
      <c r="P489" t="str">
        <v xml:space="preserve">0 | </v>
      </c>
      <c r="Q489" t="str">
        <v xml:space="preserve">0 | </v>
      </c>
      <c r="R489" t="str">
        <v xml:space="preserve">0 | </v>
      </c>
      <c r="S489" t="str">
        <v xml:space="preserve">0 | </v>
      </c>
      <c r="T489" t="str">
        <v xml:space="preserve">0 | </v>
      </c>
      <c r="U489" t="str">
        <v xml:space="preserve">0 | </v>
      </c>
      <c r="V489" t="str">
        <v xml:space="preserve">0 | </v>
      </c>
      <c r="W489" t="str">
        <v xml:space="preserve">0 | </v>
      </c>
      <c r="X489" t="str">
        <v xml:space="preserve">0 | </v>
      </c>
      <c r="Y489" t="str">
        <v xml:space="preserve">0 | </v>
      </c>
      <c r="Z489" t="str">
        <v xml:space="preserve">0 | </v>
      </c>
      <c r="AA489" t="str">
        <v xml:space="preserve">0 | </v>
      </c>
      <c r="AB489" t="str">
        <v xml:space="preserve">0 | </v>
      </c>
      <c r="AC489" t="str">
        <v xml:space="preserve">0 | </v>
      </c>
      <c r="AD489" t="str">
        <v xml:space="preserve">0 | </v>
      </c>
      <c r="AE489" t="str">
        <v xml:space="preserve">0 | </v>
      </c>
      <c r="AF489" t="str">
        <v xml:space="preserve">0 | </v>
      </c>
      <c r="AG489" t="str">
        <v xml:space="preserve">0 | </v>
      </c>
      <c r="AH489" t="str">
        <v xml:space="preserve">0 | </v>
      </c>
      <c r="AI489" t="str">
        <v xml:space="preserve">0 | </v>
      </c>
      <c r="AJ489" t="str">
        <v xml:space="preserve">0 | </v>
      </c>
      <c r="AK489" t="str">
        <v xml:space="preserve">0 | </v>
      </c>
      <c r="AL489" t="str">
        <v xml:space="preserve">0 | </v>
      </c>
      <c r="AM489" t="str">
        <v xml:space="preserve">0 | </v>
      </c>
      <c r="AN489" t="str">
        <v xml:space="preserve">0 | </v>
      </c>
      <c r="AO489" t="str">
        <v xml:space="preserve">0 | </v>
      </c>
      <c r="AP489" t="str">
        <v xml:space="preserve">0 | </v>
      </c>
      <c r="AQ489" t="str">
        <v xml:space="preserve">0 | </v>
      </c>
      <c r="AR489" t="str">
        <v xml:space="preserve">0 | </v>
      </c>
      <c r="AS489" t="str">
        <v xml:space="preserve">0 | </v>
      </c>
      <c r="AT489" t="str">
        <v xml:space="preserve">0 | </v>
      </c>
      <c r="AU489" t="str">
        <v xml:space="preserve">0 | </v>
      </c>
      <c r="AV489" t="str">
        <v xml:space="preserve">0 | </v>
      </c>
      <c r="AW489" t="str">
        <v xml:space="preserve">0 | </v>
      </c>
      <c r="AX489" t="str">
        <v xml:space="preserve">0 | </v>
      </c>
      <c r="AY489" t="str">
        <v xml:space="preserve">0 | </v>
      </c>
      <c r="AZ489" t="str">
        <v xml:space="preserve">0 | </v>
      </c>
      <c r="BA489" t="str">
        <v xml:space="preserve">0 | </v>
      </c>
      <c r="BB489" t="str">
        <v xml:space="preserve">0 | </v>
      </c>
      <c r="BC489" t="str">
        <v xml:space="preserve">0 | </v>
      </c>
      <c r="BD489" t="str">
        <v xml:space="preserve">0 | </v>
      </c>
      <c r="BE489" t="str">
        <v xml:space="preserve">0 | </v>
      </c>
      <c r="BF489" t="str">
        <v xml:space="preserve">0 | </v>
      </c>
      <c r="BG489" t="str">
        <v xml:space="preserve">0 | </v>
      </c>
      <c r="BH489" t="str">
        <v xml:space="preserve">0 | </v>
      </c>
      <c r="BI489" t="str">
        <v xml:space="preserve">0 | </v>
      </c>
      <c r="BJ489" t="str">
        <v xml:space="preserve">0 | </v>
      </c>
      <c r="BK489" t="str">
        <v xml:space="preserve">0 | </v>
      </c>
      <c r="BL489" t="str">
        <v xml:space="preserve">0 | </v>
      </c>
      <c r="BM489" t="str">
        <v xml:space="preserve">0 | </v>
      </c>
      <c r="BN489" t="str">
        <v xml:space="preserve">0 | </v>
      </c>
      <c r="BO489" t="str">
        <v xml:space="preserve">0 | </v>
      </c>
      <c r="BP489" t="str">
        <v xml:space="preserve">0 | </v>
      </c>
      <c r="BQ489" t="str">
        <v xml:space="preserve">0 | </v>
      </c>
      <c r="BR489" t="str">
        <v xml:space="preserve">0 | </v>
      </c>
      <c r="BS489" t="str">
        <v xml:space="preserve">0 | </v>
      </c>
      <c r="BT489" t="str">
        <v xml:space="preserve">0 | </v>
      </c>
      <c r="BU489" t="str">
        <v xml:space="preserve">0 | </v>
      </c>
      <c r="BV489" t="str">
        <v xml:space="preserve">0 | </v>
      </c>
      <c r="BW489" t="str">
        <v xml:space="preserve">0 | </v>
      </c>
      <c r="BX489" t="str">
        <v xml:space="preserve">0 | </v>
      </c>
      <c r="BY489" t="str">
        <v xml:space="preserve">0 | </v>
      </c>
      <c r="BZ489" t="str">
        <v xml:space="preserve">0 | </v>
      </c>
      <c r="CA489" t="str">
        <v xml:space="preserve">0 | </v>
      </c>
      <c r="CB489" t="str">
        <v xml:space="preserve">0 | </v>
      </c>
      <c r="CC489" t="str">
        <v xml:space="preserve">0 | </v>
      </c>
      <c r="CD489" t="str">
        <v xml:space="preserve">0 | </v>
      </c>
      <c r="CE489" t="str">
        <v xml:space="preserve">0 | </v>
      </c>
      <c r="CF489" t="str">
        <v xml:space="preserve">0 | </v>
      </c>
      <c r="CG489" t="str">
        <v xml:space="preserve">0 | </v>
      </c>
      <c r="CH489" t="str">
        <v xml:space="preserve">0 | </v>
      </c>
      <c r="CI489" t="str">
        <v xml:space="preserve">0 | </v>
      </c>
      <c r="CJ489" t="str">
        <v xml:space="preserve">0 | </v>
      </c>
      <c r="CK489" t="str">
        <v xml:space="preserve">0 | </v>
      </c>
      <c r="CL489" t="str">
        <v xml:space="preserve">0 | </v>
      </c>
      <c r="CM489" t="str">
        <v xml:space="preserve">0 | </v>
      </c>
      <c r="CN489" t="str">
        <v xml:space="preserve">0 | </v>
      </c>
      <c r="CO489" t="str">
        <v xml:space="preserve">0 | </v>
      </c>
      <c r="CP489" t="str">
        <v xml:space="preserve">0 | </v>
      </c>
      <c r="CQ489" t="str">
        <v xml:space="preserve">0 | </v>
      </c>
      <c r="CR489" t="str">
        <v xml:space="preserve">0 | </v>
      </c>
      <c r="CS489" t="str">
        <v xml:space="preserve">0 | </v>
      </c>
      <c r="CT489" t="str">
        <v xml:space="preserve">0 | </v>
      </c>
      <c r="CU489" t="str">
        <v xml:space="preserve">0 | </v>
      </c>
      <c r="CV489" t="str">
        <v xml:space="preserve">0 | </v>
      </c>
      <c r="CW489" t="str">
        <v xml:space="preserve">0 | </v>
      </c>
      <c r="CX489" t="str">
        <v xml:space="preserve">0 | </v>
      </c>
      <c r="DQ489" cm="1">
        <f t="array" ref="DQ489:HM489">TRANSPOSE(_xlfn._xlws.SORT(_xlfn._xlws.FILTER(initialConditions[initial_conditions_level],initialConditions[experiment_ID]=A489)))</f>
        <v>0</v>
      </c>
      <c r="DR489">
        <v>0</v>
      </c>
      <c r="DS489">
        <v>0</v>
      </c>
      <c r="DT489">
        <v>0</v>
      </c>
      <c r="DU489">
        <v>0</v>
      </c>
      <c r="DV489">
        <v>0</v>
      </c>
      <c r="DW489">
        <v>0</v>
      </c>
      <c r="DX489">
        <v>0</v>
      </c>
      <c r="DY489">
        <v>0</v>
      </c>
      <c r="DZ489">
        <v>0</v>
      </c>
      <c r="EA489">
        <v>0</v>
      </c>
      <c r="EB489">
        <v>0</v>
      </c>
      <c r="EC489">
        <v>0</v>
      </c>
      <c r="ED489">
        <v>0</v>
      </c>
      <c r="EE489">
        <v>0</v>
      </c>
      <c r="EF489">
        <v>0</v>
      </c>
      <c r="EG489">
        <v>0</v>
      </c>
      <c r="EH489">
        <v>0</v>
      </c>
      <c r="EI489">
        <v>0</v>
      </c>
      <c r="EJ489">
        <v>0</v>
      </c>
      <c r="EK489">
        <v>0</v>
      </c>
      <c r="EL489">
        <v>0</v>
      </c>
      <c r="EM489">
        <v>0</v>
      </c>
      <c r="EN489">
        <v>0</v>
      </c>
      <c r="EO489">
        <v>0</v>
      </c>
      <c r="EP489">
        <v>0</v>
      </c>
      <c r="EQ489">
        <v>0</v>
      </c>
      <c r="ER489">
        <v>0</v>
      </c>
      <c r="ES489">
        <v>0</v>
      </c>
      <c r="ET489">
        <v>0</v>
      </c>
      <c r="EU489">
        <v>0</v>
      </c>
      <c r="EV489">
        <v>0</v>
      </c>
      <c r="EW489">
        <v>0</v>
      </c>
      <c r="EX489">
        <v>0</v>
      </c>
      <c r="EY489">
        <v>0</v>
      </c>
      <c r="EZ489">
        <v>0</v>
      </c>
      <c r="FA489">
        <v>0</v>
      </c>
      <c r="FB489">
        <v>0</v>
      </c>
      <c r="FC489">
        <v>0</v>
      </c>
      <c r="FD489">
        <v>0</v>
      </c>
      <c r="FE489">
        <v>0</v>
      </c>
      <c r="FF489">
        <v>0</v>
      </c>
      <c r="FG489">
        <v>0</v>
      </c>
      <c r="FH489">
        <v>0</v>
      </c>
      <c r="FI489">
        <v>0</v>
      </c>
      <c r="FJ489">
        <v>0</v>
      </c>
      <c r="FK489">
        <v>0</v>
      </c>
      <c r="FL489">
        <v>0</v>
      </c>
      <c r="FM489">
        <v>0</v>
      </c>
      <c r="FN489">
        <v>0</v>
      </c>
      <c r="FO489">
        <v>0</v>
      </c>
      <c r="FP489">
        <v>0</v>
      </c>
      <c r="FQ489">
        <v>0</v>
      </c>
      <c r="FR489">
        <v>0</v>
      </c>
      <c r="FS489">
        <v>0</v>
      </c>
      <c r="FT489">
        <v>0</v>
      </c>
      <c r="FU489">
        <v>0</v>
      </c>
      <c r="FV489">
        <v>0</v>
      </c>
      <c r="FW489">
        <v>0</v>
      </c>
      <c r="FX489">
        <v>0</v>
      </c>
      <c r="FY489">
        <v>0</v>
      </c>
      <c r="FZ489">
        <v>0</v>
      </c>
      <c r="GA489">
        <v>0</v>
      </c>
      <c r="GB489">
        <v>0</v>
      </c>
      <c r="GC489">
        <v>0</v>
      </c>
      <c r="GD489">
        <v>0</v>
      </c>
      <c r="GE489">
        <v>0</v>
      </c>
      <c r="GF489">
        <v>0</v>
      </c>
      <c r="GG489">
        <v>0</v>
      </c>
      <c r="GH489">
        <v>0</v>
      </c>
      <c r="GI489">
        <v>0</v>
      </c>
      <c r="GJ489">
        <v>0</v>
      </c>
      <c r="GK489">
        <v>0</v>
      </c>
      <c r="GL489">
        <v>0</v>
      </c>
      <c r="GM489">
        <v>0</v>
      </c>
      <c r="GN489">
        <v>0</v>
      </c>
      <c r="GO489">
        <v>0</v>
      </c>
      <c r="GP489">
        <v>0</v>
      </c>
      <c r="GQ489">
        <v>0</v>
      </c>
      <c r="GR489">
        <v>0</v>
      </c>
      <c r="GS489">
        <v>0</v>
      </c>
      <c r="GT489">
        <v>0</v>
      </c>
      <c r="GU489">
        <v>0</v>
      </c>
      <c r="GV489">
        <v>0</v>
      </c>
      <c r="GW489">
        <v>0</v>
      </c>
      <c r="GX489">
        <v>0</v>
      </c>
      <c r="GY489">
        <v>0</v>
      </c>
      <c r="GZ489">
        <v>0</v>
      </c>
      <c r="HA489">
        <v>0</v>
      </c>
      <c r="HB489">
        <v>0</v>
      </c>
      <c r="HC489">
        <v>0</v>
      </c>
      <c r="HD489">
        <v>0</v>
      </c>
      <c r="HE489">
        <v>0</v>
      </c>
      <c r="HF489">
        <v>0</v>
      </c>
      <c r="HG489">
        <v>0</v>
      </c>
      <c r="HH489">
        <v>0</v>
      </c>
      <c r="HI489">
        <v>0</v>
      </c>
      <c r="HJ489">
        <v>0</v>
      </c>
      <c r="HK489">
        <v>0</v>
      </c>
      <c r="HL489">
        <v>0</v>
      </c>
      <c r="HM489" t="str">
        <v/>
      </c>
    </row>
    <row r="490" spans="2:221" x14ac:dyDescent="0.35">
      <c r="B490" t="str" cm="1">
        <f t="array" ref="B490:CX490">TRANSPOSE(_xlfn._xlws.SORT(_xlfn._xlws.FILTER(initialConditions[initial_conditions_level]&amp;" | "&amp;initialConditions[initial_conditions_name],initialConditions[experiment_ID]=A490)))</f>
        <v xml:space="preserve"> | </v>
      </c>
      <c r="C490" t="str">
        <v xml:space="preserve">0 | </v>
      </c>
      <c r="D490" t="str">
        <v xml:space="preserve">0 | </v>
      </c>
      <c r="E490" t="str">
        <v xml:space="preserve">0 | </v>
      </c>
      <c r="F490" t="str">
        <v xml:space="preserve">0 | </v>
      </c>
      <c r="G490" t="str">
        <v xml:space="preserve">0 | </v>
      </c>
      <c r="H490" t="str">
        <v xml:space="preserve">0 | </v>
      </c>
      <c r="I490" t="str">
        <v xml:space="preserve">0 | </v>
      </c>
      <c r="J490" t="str">
        <v xml:space="preserve">0 | </v>
      </c>
      <c r="K490" t="str">
        <v xml:space="preserve">0 | </v>
      </c>
      <c r="L490" t="str">
        <v xml:space="preserve">0 | </v>
      </c>
      <c r="M490" t="str">
        <v xml:space="preserve">0 | </v>
      </c>
      <c r="N490" t="str">
        <v xml:space="preserve">0 | </v>
      </c>
      <c r="O490" t="str">
        <v xml:space="preserve">0 | </v>
      </c>
      <c r="P490" t="str">
        <v xml:space="preserve">0 | </v>
      </c>
      <c r="Q490" t="str">
        <v xml:space="preserve">0 | </v>
      </c>
      <c r="R490" t="str">
        <v xml:space="preserve">0 | </v>
      </c>
      <c r="S490" t="str">
        <v xml:space="preserve">0 | </v>
      </c>
      <c r="T490" t="str">
        <v xml:space="preserve">0 | </v>
      </c>
      <c r="U490" t="str">
        <v xml:space="preserve">0 | </v>
      </c>
      <c r="V490" t="str">
        <v xml:space="preserve">0 | </v>
      </c>
      <c r="W490" t="str">
        <v xml:space="preserve">0 | </v>
      </c>
      <c r="X490" t="str">
        <v xml:space="preserve">0 | </v>
      </c>
      <c r="Y490" t="str">
        <v xml:space="preserve">0 | </v>
      </c>
      <c r="Z490" t="str">
        <v xml:space="preserve">0 | </v>
      </c>
      <c r="AA490" t="str">
        <v xml:space="preserve">0 | </v>
      </c>
      <c r="AB490" t="str">
        <v xml:space="preserve">0 | </v>
      </c>
      <c r="AC490" t="str">
        <v xml:space="preserve">0 | </v>
      </c>
      <c r="AD490" t="str">
        <v xml:space="preserve">0 | </v>
      </c>
      <c r="AE490" t="str">
        <v xml:space="preserve">0 | </v>
      </c>
      <c r="AF490" t="str">
        <v xml:space="preserve">0 | </v>
      </c>
      <c r="AG490" t="str">
        <v xml:space="preserve">0 | </v>
      </c>
      <c r="AH490" t="str">
        <v xml:space="preserve">0 | </v>
      </c>
      <c r="AI490" t="str">
        <v xml:space="preserve">0 | </v>
      </c>
      <c r="AJ490" t="str">
        <v xml:space="preserve">0 | </v>
      </c>
      <c r="AK490" t="str">
        <v xml:space="preserve">0 | </v>
      </c>
      <c r="AL490" t="str">
        <v xml:space="preserve">0 | </v>
      </c>
      <c r="AM490" t="str">
        <v xml:space="preserve">0 | </v>
      </c>
      <c r="AN490" t="str">
        <v xml:space="preserve">0 | </v>
      </c>
      <c r="AO490" t="str">
        <v xml:space="preserve">0 | </v>
      </c>
      <c r="AP490" t="str">
        <v xml:space="preserve">0 | </v>
      </c>
      <c r="AQ490" t="str">
        <v xml:space="preserve">0 | </v>
      </c>
      <c r="AR490" t="str">
        <v xml:space="preserve">0 | </v>
      </c>
      <c r="AS490" t="str">
        <v xml:space="preserve">0 | </v>
      </c>
      <c r="AT490" t="str">
        <v xml:space="preserve">0 | </v>
      </c>
      <c r="AU490" t="str">
        <v xml:space="preserve">0 | </v>
      </c>
      <c r="AV490" t="str">
        <v xml:space="preserve">0 | </v>
      </c>
      <c r="AW490" t="str">
        <v xml:space="preserve">0 | </v>
      </c>
      <c r="AX490" t="str">
        <v xml:space="preserve">0 | </v>
      </c>
      <c r="AY490" t="str">
        <v xml:space="preserve">0 | </v>
      </c>
      <c r="AZ490" t="str">
        <v xml:space="preserve">0 | </v>
      </c>
      <c r="BA490" t="str">
        <v xml:space="preserve">0 | </v>
      </c>
      <c r="BB490" t="str">
        <v xml:space="preserve">0 | </v>
      </c>
      <c r="BC490" t="str">
        <v xml:space="preserve">0 | </v>
      </c>
      <c r="BD490" t="str">
        <v xml:space="preserve">0 | </v>
      </c>
      <c r="BE490" t="str">
        <v xml:space="preserve">0 | </v>
      </c>
      <c r="BF490" t="str">
        <v xml:space="preserve">0 | </v>
      </c>
      <c r="BG490" t="str">
        <v xml:space="preserve">0 | </v>
      </c>
      <c r="BH490" t="str">
        <v xml:space="preserve">0 | </v>
      </c>
      <c r="BI490" t="str">
        <v xml:space="preserve">0 | </v>
      </c>
      <c r="BJ490" t="str">
        <v xml:space="preserve">0 | </v>
      </c>
      <c r="BK490" t="str">
        <v xml:space="preserve">0 | </v>
      </c>
      <c r="BL490" t="str">
        <v xml:space="preserve">0 | </v>
      </c>
      <c r="BM490" t="str">
        <v xml:space="preserve">0 | </v>
      </c>
      <c r="BN490" t="str">
        <v xml:space="preserve">0 | </v>
      </c>
      <c r="BO490" t="str">
        <v xml:space="preserve">0 | </v>
      </c>
      <c r="BP490" t="str">
        <v xml:space="preserve">0 | </v>
      </c>
      <c r="BQ490" t="str">
        <v xml:space="preserve">0 | </v>
      </c>
      <c r="BR490" t="str">
        <v xml:space="preserve">0 | </v>
      </c>
      <c r="BS490" t="str">
        <v xml:space="preserve">0 | </v>
      </c>
      <c r="BT490" t="str">
        <v xml:space="preserve">0 | </v>
      </c>
      <c r="BU490" t="str">
        <v xml:space="preserve">0 | </v>
      </c>
      <c r="BV490" t="str">
        <v xml:space="preserve">0 | </v>
      </c>
      <c r="BW490" t="str">
        <v xml:space="preserve">0 | </v>
      </c>
      <c r="BX490" t="str">
        <v xml:space="preserve">0 | </v>
      </c>
      <c r="BY490" t="str">
        <v xml:space="preserve">0 | </v>
      </c>
      <c r="BZ490" t="str">
        <v xml:space="preserve">0 | </v>
      </c>
      <c r="CA490" t="str">
        <v xml:space="preserve">0 | </v>
      </c>
      <c r="CB490" t="str">
        <v xml:space="preserve">0 | </v>
      </c>
      <c r="CC490" t="str">
        <v xml:space="preserve">0 | </v>
      </c>
      <c r="CD490" t="str">
        <v xml:space="preserve">0 | </v>
      </c>
      <c r="CE490" t="str">
        <v xml:space="preserve">0 | </v>
      </c>
      <c r="CF490" t="str">
        <v xml:space="preserve">0 | </v>
      </c>
      <c r="CG490" t="str">
        <v xml:space="preserve">0 | </v>
      </c>
      <c r="CH490" t="str">
        <v xml:space="preserve">0 | </v>
      </c>
      <c r="CI490" t="str">
        <v xml:space="preserve">0 | </v>
      </c>
      <c r="CJ490" t="str">
        <v xml:space="preserve">0 | </v>
      </c>
      <c r="CK490" t="str">
        <v xml:space="preserve">0 | </v>
      </c>
      <c r="CL490" t="str">
        <v xml:space="preserve">0 | </v>
      </c>
      <c r="CM490" t="str">
        <v xml:space="preserve">0 | </v>
      </c>
      <c r="CN490" t="str">
        <v xml:space="preserve">0 | </v>
      </c>
      <c r="CO490" t="str">
        <v xml:space="preserve">0 | </v>
      </c>
      <c r="CP490" t="str">
        <v xml:space="preserve">0 | </v>
      </c>
      <c r="CQ490" t="str">
        <v xml:space="preserve">0 | </v>
      </c>
      <c r="CR490" t="str">
        <v xml:space="preserve">0 | </v>
      </c>
      <c r="CS490" t="str">
        <v xml:space="preserve">0 | </v>
      </c>
      <c r="CT490" t="str">
        <v xml:space="preserve">0 | </v>
      </c>
      <c r="CU490" t="str">
        <v xml:space="preserve">0 | </v>
      </c>
      <c r="CV490" t="str">
        <v xml:space="preserve">0 | </v>
      </c>
      <c r="CW490" t="str">
        <v xml:space="preserve">0 | </v>
      </c>
      <c r="CX490" t="str">
        <v xml:space="preserve">0 | </v>
      </c>
      <c r="DQ490" cm="1">
        <f t="array" ref="DQ490:HM490">TRANSPOSE(_xlfn._xlws.SORT(_xlfn._xlws.FILTER(initialConditions[initial_conditions_level],initialConditions[experiment_ID]=A490)))</f>
        <v>0</v>
      </c>
      <c r="DR490">
        <v>0</v>
      </c>
      <c r="DS490">
        <v>0</v>
      </c>
      <c r="DT490">
        <v>0</v>
      </c>
      <c r="DU490">
        <v>0</v>
      </c>
      <c r="DV490">
        <v>0</v>
      </c>
      <c r="DW490">
        <v>0</v>
      </c>
      <c r="DX490">
        <v>0</v>
      </c>
      <c r="DY490">
        <v>0</v>
      </c>
      <c r="DZ490">
        <v>0</v>
      </c>
      <c r="EA490">
        <v>0</v>
      </c>
      <c r="EB490">
        <v>0</v>
      </c>
      <c r="EC490">
        <v>0</v>
      </c>
      <c r="ED490">
        <v>0</v>
      </c>
      <c r="EE490">
        <v>0</v>
      </c>
      <c r="EF490">
        <v>0</v>
      </c>
      <c r="EG490">
        <v>0</v>
      </c>
      <c r="EH490">
        <v>0</v>
      </c>
      <c r="EI490">
        <v>0</v>
      </c>
      <c r="EJ490">
        <v>0</v>
      </c>
      <c r="EK490">
        <v>0</v>
      </c>
      <c r="EL490">
        <v>0</v>
      </c>
      <c r="EM490">
        <v>0</v>
      </c>
      <c r="EN490">
        <v>0</v>
      </c>
      <c r="EO490">
        <v>0</v>
      </c>
      <c r="EP490">
        <v>0</v>
      </c>
      <c r="EQ490">
        <v>0</v>
      </c>
      <c r="ER490">
        <v>0</v>
      </c>
      <c r="ES490">
        <v>0</v>
      </c>
      <c r="ET490">
        <v>0</v>
      </c>
      <c r="EU490">
        <v>0</v>
      </c>
      <c r="EV490">
        <v>0</v>
      </c>
      <c r="EW490">
        <v>0</v>
      </c>
      <c r="EX490">
        <v>0</v>
      </c>
      <c r="EY490">
        <v>0</v>
      </c>
      <c r="EZ490">
        <v>0</v>
      </c>
      <c r="FA490">
        <v>0</v>
      </c>
      <c r="FB490">
        <v>0</v>
      </c>
      <c r="FC490">
        <v>0</v>
      </c>
      <c r="FD490">
        <v>0</v>
      </c>
      <c r="FE490">
        <v>0</v>
      </c>
      <c r="FF490">
        <v>0</v>
      </c>
      <c r="FG490">
        <v>0</v>
      </c>
      <c r="FH490">
        <v>0</v>
      </c>
      <c r="FI490">
        <v>0</v>
      </c>
      <c r="FJ490">
        <v>0</v>
      </c>
      <c r="FK490">
        <v>0</v>
      </c>
      <c r="FL490">
        <v>0</v>
      </c>
      <c r="FM490">
        <v>0</v>
      </c>
      <c r="FN490">
        <v>0</v>
      </c>
      <c r="FO490">
        <v>0</v>
      </c>
      <c r="FP490">
        <v>0</v>
      </c>
      <c r="FQ490">
        <v>0</v>
      </c>
      <c r="FR490">
        <v>0</v>
      </c>
      <c r="FS490">
        <v>0</v>
      </c>
      <c r="FT490">
        <v>0</v>
      </c>
      <c r="FU490">
        <v>0</v>
      </c>
      <c r="FV490">
        <v>0</v>
      </c>
      <c r="FW490">
        <v>0</v>
      </c>
      <c r="FX490">
        <v>0</v>
      </c>
      <c r="FY490">
        <v>0</v>
      </c>
      <c r="FZ490">
        <v>0</v>
      </c>
      <c r="GA490">
        <v>0</v>
      </c>
      <c r="GB490">
        <v>0</v>
      </c>
      <c r="GC490">
        <v>0</v>
      </c>
      <c r="GD490">
        <v>0</v>
      </c>
      <c r="GE490">
        <v>0</v>
      </c>
      <c r="GF490">
        <v>0</v>
      </c>
      <c r="GG490">
        <v>0</v>
      </c>
      <c r="GH490">
        <v>0</v>
      </c>
      <c r="GI490">
        <v>0</v>
      </c>
      <c r="GJ490">
        <v>0</v>
      </c>
      <c r="GK490">
        <v>0</v>
      </c>
      <c r="GL490">
        <v>0</v>
      </c>
      <c r="GM490">
        <v>0</v>
      </c>
      <c r="GN490">
        <v>0</v>
      </c>
      <c r="GO490">
        <v>0</v>
      </c>
      <c r="GP490">
        <v>0</v>
      </c>
      <c r="GQ490">
        <v>0</v>
      </c>
      <c r="GR490">
        <v>0</v>
      </c>
      <c r="GS490">
        <v>0</v>
      </c>
      <c r="GT490">
        <v>0</v>
      </c>
      <c r="GU490">
        <v>0</v>
      </c>
      <c r="GV490">
        <v>0</v>
      </c>
      <c r="GW490">
        <v>0</v>
      </c>
      <c r="GX490">
        <v>0</v>
      </c>
      <c r="GY490">
        <v>0</v>
      </c>
      <c r="GZ490">
        <v>0</v>
      </c>
      <c r="HA490">
        <v>0</v>
      </c>
      <c r="HB490">
        <v>0</v>
      </c>
      <c r="HC490">
        <v>0</v>
      </c>
      <c r="HD490">
        <v>0</v>
      </c>
      <c r="HE490">
        <v>0</v>
      </c>
      <c r="HF490">
        <v>0</v>
      </c>
      <c r="HG490">
        <v>0</v>
      </c>
      <c r="HH490">
        <v>0</v>
      </c>
      <c r="HI490">
        <v>0</v>
      </c>
      <c r="HJ490">
        <v>0</v>
      </c>
      <c r="HK490">
        <v>0</v>
      </c>
      <c r="HL490">
        <v>0</v>
      </c>
      <c r="HM490" t="str">
        <v/>
      </c>
    </row>
    <row r="491" spans="2:221" x14ac:dyDescent="0.35">
      <c r="B491" t="str" cm="1">
        <f t="array" ref="B491:CX491">TRANSPOSE(_xlfn._xlws.SORT(_xlfn._xlws.FILTER(initialConditions[initial_conditions_level]&amp;" | "&amp;initialConditions[initial_conditions_name],initialConditions[experiment_ID]=A491)))</f>
        <v xml:space="preserve"> | </v>
      </c>
      <c r="C491" t="str">
        <v xml:space="preserve">0 | </v>
      </c>
      <c r="D491" t="str">
        <v xml:space="preserve">0 | </v>
      </c>
      <c r="E491" t="str">
        <v xml:space="preserve">0 | </v>
      </c>
      <c r="F491" t="str">
        <v xml:space="preserve">0 | </v>
      </c>
      <c r="G491" t="str">
        <v xml:space="preserve">0 | </v>
      </c>
      <c r="H491" t="str">
        <v xml:space="preserve">0 | </v>
      </c>
      <c r="I491" t="str">
        <v xml:space="preserve">0 | </v>
      </c>
      <c r="J491" t="str">
        <v xml:space="preserve">0 | </v>
      </c>
      <c r="K491" t="str">
        <v xml:space="preserve">0 | </v>
      </c>
      <c r="L491" t="str">
        <v xml:space="preserve">0 | </v>
      </c>
      <c r="M491" t="str">
        <v xml:space="preserve">0 | </v>
      </c>
      <c r="N491" t="str">
        <v xml:space="preserve">0 | </v>
      </c>
      <c r="O491" t="str">
        <v xml:space="preserve">0 | </v>
      </c>
      <c r="P491" t="str">
        <v xml:space="preserve">0 | </v>
      </c>
      <c r="Q491" t="str">
        <v xml:space="preserve">0 | </v>
      </c>
      <c r="R491" t="str">
        <v xml:space="preserve">0 | </v>
      </c>
      <c r="S491" t="str">
        <v xml:space="preserve">0 | </v>
      </c>
      <c r="T491" t="str">
        <v xml:space="preserve">0 | </v>
      </c>
      <c r="U491" t="str">
        <v xml:space="preserve">0 | </v>
      </c>
      <c r="V491" t="str">
        <v xml:space="preserve">0 | </v>
      </c>
      <c r="W491" t="str">
        <v xml:space="preserve">0 | </v>
      </c>
      <c r="X491" t="str">
        <v xml:space="preserve">0 | </v>
      </c>
      <c r="Y491" t="str">
        <v xml:space="preserve">0 | </v>
      </c>
      <c r="Z491" t="str">
        <v xml:space="preserve">0 | </v>
      </c>
      <c r="AA491" t="str">
        <v xml:space="preserve">0 | </v>
      </c>
      <c r="AB491" t="str">
        <v xml:space="preserve">0 | </v>
      </c>
      <c r="AC491" t="str">
        <v xml:space="preserve">0 | </v>
      </c>
      <c r="AD491" t="str">
        <v xml:space="preserve">0 | </v>
      </c>
      <c r="AE491" t="str">
        <v xml:space="preserve">0 | </v>
      </c>
      <c r="AF491" t="str">
        <v xml:space="preserve">0 | </v>
      </c>
      <c r="AG491" t="str">
        <v xml:space="preserve">0 | </v>
      </c>
      <c r="AH491" t="str">
        <v xml:space="preserve">0 | </v>
      </c>
      <c r="AI491" t="str">
        <v xml:space="preserve">0 | </v>
      </c>
      <c r="AJ491" t="str">
        <v xml:space="preserve">0 | </v>
      </c>
      <c r="AK491" t="str">
        <v xml:space="preserve">0 | </v>
      </c>
      <c r="AL491" t="str">
        <v xml:space="preserve">0 | </v>
      </c>
      <c r="AM491" t="str">
        <v xml:space="preserve">0 | </v>
      </c>
      <c r="AN491" t="str">
        <v xml:space="preserve">0 | </v>
      </c>
      <c r="AO491" t="str">
        <v xml:space="preserve">0 | </v>
      </c>
      <c r="AP491" t="str">
        <v xml:space="preserve">0 | </v>
      </c>
      <c r="AQ491" t="str">
        <v xml:space="preserve">0 | </v>
      </c>
      <c r="AR491" t="str">
        <v xml:space="preserve">0 | </v>
      </c>
      <c r="AS491" t="str">
        <v xml:space="preserve">0 | </v>
      </c>
      <c r="AT491" t="str">
        <v xml:space="preserve">0 | </v>
      </c>
      <c r="AU491" t="str">
        <v xml:space="preserve">0 | </v>
      </c>
      <c r="AV491" t="str">
        <v xml:space="preserve">0 | </v>
      </c>
      <c r="AW491" t="str">
        <v xml:space="preserve">0 | </v>
      </c>
      <c r="AX491" t="str">
        <v xml:space="preserve">0 | </v>
      </c>
      <c r="AY491" t="str">
        <v xml:space="preserve">0 | </v>
      </c>
      <c r="AZ491" t="str">
        <v xml:space="preserve">0 | </v>
      </c>
      <c r="BA491" t="str">
        <v xml:space="preserve">0 | </v>
      </c>
      <c r="BB491" t="str">
        <v xml:space="preserve">0 | </v>
      </c>
      <c r="BC491" t="str">
        <v xml:space="preserve">0 | </v>
      </c>
      <c r="BD491" t="str">
        <v xml:space="preserve">0 | </v>
      </c>
      <c r="BE491" t="str">
        <v xml:space="preserve">0 | </v>
      </c>
      <c r="BF491" t="str">
        <v xml:space="preserve">0 | </v>
      </c>
      <c r="BG491" t="str">
        <v xml:space="preserve">0 | </v>
      </c>
      <c r="BH491" t="str">
        <v xml:space="preserve">0 | </v>
      </c>
      <c r="BI491" t="str">
        <v xml:space="preserve">0 | </v>
      </c>
      <c r="BJ491" t="str">
        <v xml:space="preserve">0 | </v>
      </c>
      <c r="BK491" t="str">
        <v xml:space="preserve">0 | </v>
      </c>
      <c r="BL491" t="str">
        <v xml:space="preserve">0 | </v>
      </c>
      <c r="BM491" t="str">
        <v xml:space="preserve">0 | </v>
      </c>
      <c r="BN491" t="str">
        <v xml:space="preserve">0 | </v>
      </c>
      <c r="BO491" t="str">
        <v xml:space="preserve">0 | </v>
      </c>
      <c r="BP491" t="str">
        <v xml:space="preserve">0 | </v>
      </c>
      <c r="BQ491" t="str">
        <v xml:space="preserve">0 | </v>
      </c>
      <c r="BR491" t="str">
        <v xml:space="preserve">0 | </v>
      </c>
      <c r="BS491" t="str">
        <v xml:space="preserve">0 | </v>
      </c>
      <c r="BT491" t="str">
        <v xml:space="preserve">0 | </v>
      </c>
      <c r="BU491" t="str">
        <v xml:space="preserve">0 | </v>
      </c>
      <c r="BV491" t="str">
        <v xml:space="preserve">0 | </v>
      </c>
      <c r="BW491" t="str">
        <v xml:space="preserve">0 | </v>
      </c>
      <c r="BX491" t="str">
        <v xml:space="preserve">0 | </v>
      </c>
      <c r="BY491" t="str">
        <v xml:space="preserve">0 | </v>
      </c>
      <c r="BZ491" t="str">
        <v xml:space="preserve">0 | </v>
      </c>
      <c r="CA491" t="str">
        <v xml:space="preserve">0 | </v>
      </c>
      <c r="CB491" t="str">
        <v xml:space="preserve">0 | </v>
      </c>
      <c r="CC491" t="str">
        <v xml:space="preserve">0 | </v>
      </c>
      <c r="CD491" t="str">
        <v xml:space="preserve">0 | </v>
      </c>
      <c r="CE491" t="str">
        <v xml:space="preserve">0 | </v>
      </c>
      <c r="CF491" t="str">
        <v xml:space="preserve">0 | </v>
      </c>
      <c r="CG491" t="str">
        <v xml:space="preserve">0 | </v>
      </c>
      <c r="CH491" t="str">
        <v xml:space="preserve">0 | </v>
      </c>
      <c r="CI491" t="str">
        <v xml:space="preserve">0 | </v>
      </c>
      <c r="CJ491" t="str">
        <v xml:space="preserve">0 | </v>
      </c>
      <c r="CK491" t="str">
        <v xml:space="preserve">0 | </v>
      </c>
      <c r="CL491" t="str">
        <v xml:space="preserve">0 | </v>
      </c>
      <c r="CM491" t="str">
        <v xml:space="preserve">0 | </v>
      </c>
      <c r="CN491" t="str">
        <v xml:space="preserve">0 | </v>
      </c>
      <c r="CO491" t="str">
        <v xml:space="preserve">0 | </v>
      </c>
      <c r="CP491" t="str">
        <v xml:space="preserve">0 | </v>
      </c>
      <c r="CQ491" t="str">
        <v xml:space="preserve">0 | </v>
      </c>
      <c r="CR491" t="str">
        <v xml:space="preserve">0 | </v>
      </c>
      <c r="CS491" t="str">
        <v xml:space="preserve">0 | </v>
      </c>
      <c r="CT491" t="str">
        <v xml:space="preserve">0 | </v>
      </c>
      <c r="CU491" t="str">
        <v xml:space="preserve">0 | </v>
      </c>
      <c r="CV491" t="str">
        <v xml:space="preserve">0 | </v>
      </c>
      <c r="CW491" t="str">
        <v xml:space="preserve">0 | </v>
      </c>
      <c r="CX491" t="str">
        <v xml:space="preserve">0 | </v>
      </c>
      <c r="DQ491" cm="1">
        <f t="array" ref="DQ491:HM491">TRANSPOSE(_xlfn._xlws.SORT(_xlfn._xlws.FILTER(initialConditions[initial_conditions_level],initialConditions[experiment_ID]=A491)))</f>
        <v>0</v>
      </c>
      <c r="DR491">
        <v>0</v>
      </c>
      <c r="DS491">
        <v>0</v>
      </c>
      <c r="DT491">
        <v>0</v>
      </c>
      <c r="DU491">
        <v>0</v>
      </c>
      <c r="DV491">
        <v>0</v>
      </c>
      <c r="DW491">
        <v>0</v>
      </c>
      <c r="DX491">
        <v>0</v>
      </c>
      <c r="DY491">
        <v>0</v>
      </c>
      <c r="DZ491">
        <v>0</v>
      </c>
      <c r="EA491">
        <v>0</v>
      </c>
      <c r="EB491">
        <v>0</v>
      </c>
      <c r="EC491">
        <v>0</v>
      </c>
      <c r="ED491">
        <v>0</v>
      </c>
      <c r="EE491">
        <v>0</v>
      </c>
      <c r="EF491">
        <v>0</v>
      </c>
      <c r="EG491">
        <v>0</v>
      </c>
      <c r="EH491">
        <v>0</v>
      </c>
      <c r="EI491">
        <v>0</v>
      </c>
      <c r="EJ491">
        <v>0</v>
      </c>
      <c r="EK491">
        <v>0</v>
      </c>
      <c r="EL491">
        <v>0</v>
      </c>
      <c r="EM491">
        <v>0</v>
      </c>
      <c r="EN491">
        <v>0</v>
      </c>
      <c r="EO491">
        <v>0</v>
      </c>
      <c r="EP491">
        <v>0</v>
      </c>
      <c r="EQ491">
        <v>0</v>
      </c>
      <c r="ER491">
        <v>0</v>
      </c>
      <c r="ES491">
        <v>0</v>
      </c>
      <c r="ET491">
        <v>0</v>
      </c>
      <c r="EU491">
        <v>0</v>
      </c>
      <c r="EV491">
        <v>0</v>
      </c>
      <c r="EW491">
        <v>0</v>
      </c>
      <c r="EX491">
        <v>0</v>
      </c>
      <c r="EY491">
        <v>0</v>
      </c>
      <c r="EZ491">
        <v>0</v>
      </c>
      <c r="FA491">
        <v>0</v>
      </c>
      <c r="FB491">
        <v>0</v>
      </c>
      <c r="FC491">
        <v>0</v>
      </c>
      <c r="FD491">
        <v>0</v>
      </c>
      <c r="FE491">
        <v>0</v>
      </c>
      <c r="FF491">
        <v>0</v>
      </c>
      <c r="FG491">
        <v>0</v>
      </c>
      <c r="FH491">
        <v>0</v>
      </c>
      <c r="FI491">
        <v>0</v>
      </c>
      <c r="FJ491">
        <v>0</v>
      </c>
      <c r="FK491">
        <v>0</v>
      </c>
      <c r="FL491">
        <v>0</v>
      </c>
      <c r="FM491">
        <v>0</v>
      </c>
      <c r="FN491">
        <v>0</v>
      </c>
      <c r="FO491">
        <v>0</v>
      </c>
      <c r="FP491">
        <v>0</v>
      </c>
      <c r="FQ491">
        <v>0</v>
      </c>
      <c r="FR491">
        <v>0</v>
      </c>
      <c r="FS491">
        <v>0</v>
      </c>
      <c r="FT491">
        <v>0</v>
      </c>
      <c r="FU491">
        <v>0</v>
      </c>
      <c r="FV491">
        <v>0</v>
      </c>
      <c r="FW491">
        <v>0</v>
      </c>
      <c r="FX491">
        <v>0</v>
      </c>
      <c r="FY491">
        <v>0</v>
      </c>
      <c r="FZ491">
        <v>0</v>
      </c>
      <c r="GA491">
        <v>0</v>
      </c>
      <c r="GB491">
        <v>0</v>
      </c>
      <c r="GC491">
        <v>0</v>
      </c>
      <c r="GD491">
        <v>0</v>
      </c>
      <c r="GE491">
        <v>0</v>
      </c>
      <c r="GF491">
        <v>0</v>
      </c>
      <c r="GG491">
        <v>0</v>
      </c>
      <c r="GH491">
        <v>0</v>
      </c>
      <c r="GI491">
        <v>0</v>
      </c>
      <c r="GJ491">
        <v>0</v>
      </c>
      <c r="GK491">
        <v>0</v>
      </c>
      <c r="GL491">
        <v>0</v>
      </c>
      <c r="GM491">
        <v>0</v>
      </c>
      <c r="GN491">
        <v>0</v>
      </c>
      <c r="GO491">
        <v>0</v>
      </c>
      <c r="GP491">
        <v>0</v>
      </c>
      <c r="GQ491">
        <v>0</v>
      </c>
      <c r="GR491">
        <v>0</v>
      </c>
      <c r="GS491">
        <v>0</v>
      </c>
      <c r="GT491">
        <v>0</v>
      </c>
      <c r="GU491">
        <v>0</v>
      </c>
      <c r="GV491">
        <v>0</v>
      </c>
      <c r="GW491">
        <v>0</v>
      </c>
      <c r="GX491">
        <v>0</v>
      </c>
      <c r="GY491">
        <v>0</v>
      </c>
      <c r="GZ491">
        <v>0</v>
      </c>
      <c r="HA491">
        <v>0</v>
      </c>
      <c r="HB491">
        <v>0</v>
      </c>
      <c r="HC491">
        <v>0</v>
      </c>
      <c r="HD491">
        <v>0</v>
      </c>
      <c r="HE491">
        <v>0</v>
      </c>
      <c r="HF491">
        <v>0</v>
      </c>
      <c r="HG491">
        <v>0</v>
      </c>
      <c r="HH491">
        <v>0</v>
      </c>
      <c r="HI491">
        <v>0</v>
      </c>
      <c r="HJ491">
        <v>0</v>
      </c>
      <c r="HK491">
        <v>0</v>
      </c>
      <c r="HL491">
        <v>0</v>
      </c>
      <c r="HM491" t="str">
        <v/>
      </c>
    </row>
    <row r="492" spans="2:221" x14ac:dyDescent="0.35">
      <c r="B492" t="str" cm="1">
        <f t="array" ref="B492:CX492">TRANSPOSE(_xlfn._xlws.SORT(_xlfn._xlws.FILTER(initialConditions[initial_conditions_level]&amp;" | "&amp;initialConditions[initial_conditions_name],initialConditions[experiment_ID]=A492)))</f>
        <v xml:space="preserve"> | </v>
      </c>
      <c r="C492" t="str">
        <v xml:space="preserve">0 | </v>
      </c>
      <c r="D492" t="str">
        <v xml:space="preserve">0 | </v>
      </c>
      <c r="E492" t="str">
        <v xml:space="preserve">0 | </v>
      </c>
      <c r="F492" t="str">
        <v xml:space="preserve">0 | </v>
      </c>
      <c r="G492" t="str">
        <v xml:space="preserve">0 | </v>
      </c>
      <c r="H492" t="str">
        <v xml:space="preserve">0 | </v>
      </c>
      <c r="I492" t="str">
        <v xml:space="preserve">0 | </v>
      </c>
      <c r="J492" t="str">
        <v xml:space="preserve">0 | </v>
      </c>
      <c r="K492" t="str">
        <v xml:space="preserve">0 | </v>
      </c>
      <c r="L492" t="str">
        <v xml:space="preserve">0 | </v>
      </c>
      <c r="M492" t="str">
        <v xml:space="preserve">0 | </v>
      </c>
      <c r="N492" t="str">
        <v xml:space="preserve">0 | </v>
      </c>
      <c r="O492" t="str">
        <v xml:space="preserve">0 | </v>
      </c>
      <c r="P492" t="str">
        <v xml:space="preserve">0 | </v>
      </c>
      <c r="Q492" t="str">
        <v xml:space="preserve">0 | </v>
      </c>
      <c r="R492" t="str">
        <v xml:space="preserve">0 | </v>
      </c>
      <c r="S492" t="str">
        <v xml:space="preserve">0 | </v>
      </c>
      <c r="T492" t="str">
        <v xml:space="preserve">0 | </v>
      </c>
      <c r="U492" t="str">
        <v xml:space="preserve">0 | </v>
      </c>
      <c r="V492" t="str">
        <v xml:space="preserve">0 | </v>
      </c>
      <c r="W492" t="str">
        <v xml:space="preserve">0 | </v>
      </c>
      <c r="X492" t="str">
        <v xml:space="preserve">0 | </v>
      </c>
      <c r="Y492" t="str">
        <v xml:space="preserve">0 | </v>
      </c>
      <c r="Z492" t="str">
        <v xml:space="preserve">0 | </v>
      </c>
      <c r="AA492" t="str">
        <v xml:space="preserve">0 | </v>
      </c>
      <c r="AB492" t="str">
        <v xml:space="preserve">0 | </v>
      </c>
      <c r="AC492" t="str">
        <v xml:space="preserve">0 | </v>
      </c>
      <c r="AD492" t="str">
        <v xml:space="preserve">0 | </v>
      </c>
      <c r="AE492" t="str">
        <v xml:space="preserve">0 | </v>
      </c>
      <c r="AF492" t="str">
        <v xml:space="preserve">0 | </v>
      </c>
      <c r="AG492" t="str">
        <v xml:space="preserve">0 | </v>
      </c>
      <c r="AH492" t="str">
        <v xml:space="preserve">0 | </v>
      </c>
      <c r="AI492" t="str">
        <v xml:space="preserve">0 | </v>
      </c>
      <c r="AJ492" t="str">
        <v xml:space="preserve">0 | </v>
      </c>
      <c r="AK492" t="str">
        <v xml:space="preserve">0 | </v>
      </c>
      <c r="AL492" t="str">
        <v xml:space="preserve">0 | </v>
      </c>
      <c r="AM492" t="str">
        <v xml:space="preserve">0 | </v>
      </c>
      <c r="AN492" t="str">
        <v xml:space="preserve">0 | </v>
      </c>
      <c r="AO492" t="str">
        <v xml:space="preserve">0 | </v>
      </c>
      <c r="AP492" t="str">
        <v xml:space="preserve">0 | </v>
      </c>
      <c r="AQ492" t="str">
        <v xml:space="preserve">0 | </v>
      </c>
      <c r="AR492" t="str">
        <v xml:space="preserve">0 | </v>
      </c>
      <c r="AS492" t="str">
        <v xml:space="preserve">0 | </v>
      </c>
      <c r="AT492" t="str">
        <v xml:space="preserve">0 | </v>
      </c>
      <c r="AU492" t="str">
        <v xml:space="preserve">0 | </v>
      </c>
      <c r="AV492" t="str">
        <v xml:space="preserve">0 | </v>
      </c>
      <c r="AW492" t="str">
        <v xml:space="preserve">0 | </v>
      </c>
      <c r="AX492" t="str">
        <v xml:space="preserve">0 | </v>
      </c>
      <c r="AY492" t="str">
        <v xml:space="preserve">0 | </v>
      </c>
      <c r="AZ492" t="str">
        <v xml:space="preserve">0 | </v>
      </c>
      <c r="BA492" t="str">
        <v xml:space="preserve">0 | </v>
      </c>
      <c r="BB492" t="str">
        <v xml:space="preserve">0 | </v>
      </c>
      <c r="BC492" t="str">
        <v xml:space="preserve">0 | </v>
      </c>
      <c r="BD492" t="str">
        <v xml:space="preserve">0 | </v>
      </c>
      <c r="BE492" t="str">
        <v xml:space="preserve">0 | </v>
      </c>
      <c r="BF492" t="str">
        <v xml:space="preserve">0 | </v>
      </c>
      <c r="BG492" t="str">
        <v xml:space="preserve">0 | </v>
      </c>
      <c r="BH492" t="str">
        <v xml:space="preserve">0 | </v>
      </c>
      <c r="BI492" t="str">
        <v xml:space="preserve">0 | </v>
      </c>
      <c r="BJ492" t="str">
        <v xml:space="preserve">0 | </v>
      </c>
      <c r="BK492" t="str">
        <v xml:space="preserve">0 | </v>
      </c>
      <c r="BL492" t="str">
        <v xml:space="preserve">0 | </v>
      </c>
      <c r="BM492" t="str">
        <v xml:space="preserve">0 | </v>
      </c>
      <c r="BN492" t="str">
        <v xml:space="preserve">0 | </v>
      </c>
      <c r="BO492" t="str">
        <v xml:space="preserve">0 | </v>
      </c>
      <c r="BP492" t="str">
        <v xml:space="preserve">0 | </v>
      </c>
      <c r="BQ492" t="str">
        <v xml:space="preserve">0 | </v>
      </c>
      <c r="BR492" t="str">
        <v xml:space="preserve">0 | </v>
      </c>
      <c r="BS492" t="str">
        <v xml:space="preserve">0 | </v>
      </c>
      <c r="BT492" t="str">
        <v xml:space="preserve">0 | </v>
      </c>
      <c r="BU492" t="str">
        <v xml:space="preserve">0 | </v>
      </c>
      <c r="BV492" t="str">
        <v xml:space="preserve">0 | </v>
      </c>
      <c r="BW492" t="str">
        <v xml:space="preserve">0 | </v>
      </c>
      <c r="BX492" t="str">
        <v xml:space="preserve">0 | </v>
      </c>
      <c r="BY492" t="str">
        <v xml:space="preserve">0 | </v>
      </c>
      <c r="BZ492" t="str">
        <v xml:space="preserve">0 | </v>
      </c>
      <c r="CA492" t="str">
        <v xml:space="preserve">0 | </v>
      </c>
      <c r="CB492" t="str">
        <v xml:space="preserve">0 | </v>
      </c>
      <c r="CC492" t="str">
        <v xml:space="preserve">0 | </v>
      </c>
      <c r="CD492" t="str">
        <v xml:space="preserve">0 | </v>
      </c>
      <c r="CE492" t="str">
        <v xml:space="preserve">0 | </v>
      </c>
      <c r="CF492" t="str">
        <v xml:space="preserve">0 | </v>
      </c>
      <c r="CG492" t="str">
        <v xml:space="preserve">0 | </v>
      </c>
      <c r="CH492" t="str">
        <v xml:space="preserve">0 | </v>
      </c>
      <c r="CI492" t="str">
        <v xml:space="preserve">0 | </v>
      </c>
      <c r="CJ492" t="str">
        <v xml:space="preserve">0 | </v>
      </c>
      <c r="CK492" t="str">
        <v xml:space="preserve">0 | </v>
      </c>
      <c r="CL492" t="str">
        <v xml:space="preserve">0 | </v>
      </c>
      <c r="CM492" t="str">
        <v xml:space="preserve">0 | </v>
      </c>
      <c r="CN492" t="str">
        <v xml:space="preserve">0 | </v>
      </c>
      <c r="CO492" t="str">
        <v xml:space="preserve">0 | </v>
      </c>
      <c r="CP492" t="str">
        <v xml:space="preserve">0 | </v>
      </c>
      <c r="CQ492" t="str">
        <v xml:space="preserve">0 | </v>
      </c>
      <c r="CR492" t="str">
        <v xml:space="preserve">0 | </v>
      </c>
      <c r="CS492" t="str">
        <v xml:space="preserve">0 | </v>
      </c>
      <c r="CT492" t="str">
        <v xml:space="preserve">0 | </v>
      </c>
      <c r="CU492" t="str">
        <v xml:space="preserve">0 | </v>
      </c>
      <c r="CV492" t="str">
        <v xml:space="preserve">0 | </v>
      </c>
      <c r="CW492" t="str">
        <v xml:space="preserve">0 | </v>
      </c>
      <c r="CX492" t="str">
        <v xml:space="preserve">0 | </v>
      </c>
      <c r="DQ492" cm="1">
        <f t="array" ref="DQ492:HM492">TRANSPOSE(_xlfn._xlws.SORT(_xlfn._xlws.FILTER(initialConditions[initial_conditions_level],initialConditions[experiment_ID]=A492)))</f>
        <v>0</v>
      </c>
      <c r="DR492">
        <v>0</v>
      </c>
      <c r="DS492">
        <v>0</v>
      </c>
      <c r="DT492">
        <v>0</v>
      </c>
      <c r="DU492">
        <v>0</v>
      </c>
      <c r="DV492">
        <v>0</v>
      </c>
      <c r="DW492">
        <v>0</v>
      </c>
      <c r="DX492">
        <v>0</v>
      </c>
      <c r="DY492">
        <v>0</v>
      </c>
      <c r="DZ492">
        <v>0</v>
      </c>
      <c r="EA492">
        <v>0</v>
      </c>
      <c r="EB492">
        <v>0</v>
      </c>
      <c r="EC492">
        <v>0</v>
      </c>
      <c r="ED492">
        <v>0</v>
      </c>
      <c r="EE492">
        <v>0</v>
      </c>
      <c r="EF492">
        <v>0</v>
      </c>
      <c r="EG492">
        <v>0</v>
      </c>
      <c r="EH492">
        <v>0</v>
      </c>
      <c r="EI492">
        <v>0</v>
      </c>
      <c r="EJ492">
        <v>0</v>
      </c>
      <c r="EK492">
        <v>0</v>
      </c>
      <c r="EL492">
        <v>0</v>
      </c>
      <c r="EM492">
        <v>0</v>
      </c>
      <c r="EN492">
        <v>0</v>
      </c>
      <c r="EO492">
        <v>0</v>
      </c>
      <c r="EP492">
        <v>0</v>
      </c>
      <c r="EQ492">
        <v>0</v>
      </c>
      <c r="ER492">
        <v>0</v>
      </c>
      <c r="ES492">
        <v>0</v>
      </c>
      <c r="ET492">
        <v>0</v>
      </c>
      <c r="EU492">
        <v>0</v>
      </c>
      <c r="EV492">
        <v>0</v>
      </c>
      <c r="EW492">
        <v>0</v>
      </c>
      <c r="EX492">
        <v>0</v>
      </c>
      <c r="EY492">
        <v>0</v>
      </c>
      <c r="EZ492">
        <v>0</v>
      </c>
      <c r="FA492">
        <v>0</v>
      </c>
      <c r="FB492">
        <v>0</v>
      </c>
      <c r="FC492">
        <v>0</v>
      </c>
      <c r="FD492">
        <v>0</v>
      </c>
      <c r="FE492">
        <v>0</v>
      </c>
      <c r="FF492">
        <v>0</v>
      </c>
      <c r="FG492">
        <v>0</v>
      </c>
      <c r="FH492">
        <v>0</v>
      </c>
      <c r="FI492">
        <v>0</v>
      </c>
      <c r="FJ492">
        <v>0</v>
      </c>
      <c r="FK492">
        <v>0</v>
      </c>
      <c r="FL492">
        <v>0</v>
      </c>
      <c r="FM492">
        <v>0</v>
      </c>
      <c r="FN492">
        <v>0</v>
      </c>
      <c r="FO492">
        <v>0</v>
      </c>
      <c r="FP492">
        <v>0</v>
      </c>
      <c r="FQ492">
        <v>0</v>
      </c>
      <c r="FR492">
        <v>0</v>
      </c>
      <c r="FS492">
        <v>0</v>
      </c>
      <c r="FT492">
        <v>0</v>
      </c>
      <c r="FU492">
        <v>0</v>
      </c>
      <c r="FV492">
        <v>0</v>
      </c>
      <c r="FW492">
        <v>0</v>
      </c>
      <c r="FX492">
        <v>0</v>
      </c>
      <c r="FY492">
        <v>0</v>
      </c>
      <c r="FZ492">
        <v>0</v>
      </c>
      <c r="GA492">
        <v>0</v>
      </c>
      <c r="GB492">
        <v>0</v>
      </c>
      <c r="GC492">
        <v>0</v>
      </c>
      <c r="GD492">
        <v>0</v>
      </c>
      <c r="GE492">
        <v>0</v>
      </c>
      <c r="GF492">
        <v>0</v>
      </c>
      <c r="GG492">
        <v>0</v>
      </c>
      <c r="GH492">
        <v>0</v>
      </c>
      <c r="GI492">
        <v>0</v>
      </c>
      <c r="GJ492">
        <v>0</v>
      </c>
      <c r="GK492">
        <v>0</v>
      </c>
      <c r="GL492">
        <v>0</v>
      </c>
      <c r="GM492">
        <v>0</v>
      </c>
      <c r="GN492">
        <v>0</v>
      </c>
      <c r="GO492">
        <v>0</v>
      </c>
      <c r="GP492">
        <v>0</v>
      </c>
      <c r="GQ492">
        <v>0</v>
      </c>
      <c r="GR492">
        <v>0</v>
      </c>
      <c r="GS492">
        <v>0</v>
      </c>
      <c r="GT492">
        <v>0</v>
      </c>
      <c r="GU492">
        <v>0</v>
      </c>
      <c r="GV492">
        <v>0</v>
      </c>
      <c r="GW492">
        <v>0</v>
      </c>
      <c r="GX492">
        <v>0</v>
      </c>
      <c r="GY492">
        <v>0</v>
      </c>
      <c r="GZ492">
        <v>0</v>
      </c>
      <c r="HA492">
        <v>0</v>
      </c>
      <c r="HB492">
        <v>0</v>
      </c>
      <c r="HC492">
        <v>0</v>
      </c>
      <c r="HD492">
        <v>0</v>
      </c>
      <c r="HE492">
        <v>0</v>
      </c>
      <c r="HF492">
        <v>0</v>
      </c>
      <c r="HG492">
        <v>0</v>
      </c>
      <c r="HH492">
        <v>0</v>
      </c>
      <c r="HI492">
        <v>0</v>
      </c>
      <c r="HJ492">
        <v>0</v>
      </c>
      <c r="HK492">
        <v>0</v>
      </c>
      <c r="HL492">
        <v>0</v>
      </c>
      <c r="HM492" t="str">
        <v/>
      </c>
    </row>
    <row r="493" spans="2:221" x14ac:dyDescent="0.35">
      <c r="B493" t="str" cm="1">
        <f t="array" ref="B493:CX493">TRANSPOSE(_xlfn._xlws.SORT(_xlfn._xlws.FILTER(initialConditions[initial_conditions_level]&amp;" | "&amp;initialConditions[initial_conditions_name],initialConditions[experiment_ID]=A493)))</f>
        <v xml:space="preserve"> | </v>
      </c>
      <c r="C493" t="str">
        <v xml:space="preserve">0 | </v>
      </c>
      <c r="D493" t="str">
        <v xml:space="preserve">0 | </v>
      </c>
      <c r="E493" t="str">
        <v xml:space="preserve">0 | </v>
      </c>
      <c r="F493" t="str">
        <v xml:space="preserve">0 | </v>
      </c>
      <c r="G493" t="str">
        <v xml:space="preserve">0 | </v>
      </c>
      <c r="H493" t="str">
        <v xml:space="preserve">0 | </v>
      </c>
      <c r="I493" t="str">
        <v xml:space="preserve">0 | </v>
      </c>
      <c r="J493" t="str">
        <v xml:space="preserve">0 | </v>
      </c>
      <c r="K493" t="str">
        <v xml:space="preserve">0 | </v>
      </c>
      <c r="L493" t="str">
        <v xml:space="preserve">0 | </v>
      </c>
      <c r="M493" t="str">
        <v xml:space="preserve">0 | </v>
      </c>
      <c r="N493" t="str">
        <v xml:space="preserve">0 | </v>
      </c>
      <c r="O493" t="str">
        <v xml:space="preserve">0 | </v>
      </c>
      <c r="P493" t="str">
        <v xml:space="preserve">0 | </v>
      </c>
      <c r="Q493" t="str">
        <v xml:space="preserve">0 | </v>
      </c>
      <c r="R493" t="str">
        <v xml:space="preserve">0 | </v>
      </c>
      <c r="S493" t="str">
        <v xml:space="preserve">0 | </v>
      </c>
      <c r="T493" t="str">
        <v xml:space="preserve">0 | </v>
      </c>
      <c r="U493" t="str">
        <v xml:space="preserve">0 | </v>
      </c>
      <c r="V493" t="str">
        <v xml:space="preserve">0 | </v>
      </c>
      <c r="W493" t="str">
        <v xml:space="preserve">0 | </v>
      </c>
      <c r="X493" t="str">
        <v xml:space="preserve">0 | </v>
      </c>
      <c r="Y493" t="str">
        <v xml:space="preserve">0 | </v>
      </c>
      <c r="Z493" t="str">
        <v xml:space="preserve">0 | </v>
      </c>
      <c r="AA493" t="str">
        <v xml:space="preserve">0 | </v>
      </c>
      <c r="AB493" t="str">
        <v xml:space="preserve">0 | </v>
      </c>
      <c r="AC493" t="str">
        <v xml:space="preserve">0 | </v>
      </c>
      <c r="AD493" t="str">
        <v xml:space="preserve">0 | </v>
      </c>
      <c r="AE493" t="str">
        <v xml:space="preserve">0 | </v>
      </c>
      <c r="AF493" t="str">
        <v xml:space="preserve">0 | </v>
      </c>
      <c r="AG493" t="str">
        <v xml:space="preserve">0 | </v>
      </c>
      <c r="AH493" t="str">
        <v xml:space="preserve">0 | </v>
      </c>
      <c r="AI493" t="str">
        <v xml:space="preserve">0 | </v>
      </c>
      <c r="AJ493" t="str">
        <v xml:space="preserve">0 | </v>
      </c>
      <c r="AK493" t="str">
        <v xml:space="preserve">0 | </v>
      </c>
      <c r="AL493" t="str">
        <v xml:space="preserve">0 | </v>
      </c>
      <c r="AM493" t="str">
        <v xml:space="preserve">0 | </v>
      </c>
      <c r="AN493" t="str">
        <v xml:space="preserve">0 | </v>
      </c>
      <c r="AO493" t="str">
        <v xml:space="preserve">0 | </v>
      </c>
      <c r="AP493" t="str">
        <v xml:space="preserve">0 | </v>
      </c>
      <c r="AQ493" t="str">
        <v xml:space="preserve">0 | </v>
      </c>
      <c r="AR493" t="str">
        <v xml:space="preserve">0 | </v>
      </c>
      <c r="AS493" t="str">
        <v xml:space="preserve">0 | </v>
      </c>
      <c r="AT493" t="str">
        <v xml:space="preserve">0 | </v>
      </c>
      <c r="AU493" t="str">
        <v xml:space="preserve">0 | </v>
      </c>
      <c r="AV493" t="str">
        <v xml:space="preserve">0 | </v>
      </c>
      <c r="AW493" t="str">
        <v xml:space="preserve">0 | </v>
      </c>
      <c r="AX493" t="str">
        <v xml:space="preserve">0 | </v>
      </c>
      <c r="AY493" t="str">
        <v xml:space="preserve">0 | </v>
      </c>
      <c r="AZ493" t="str">
        <v xml:space="preserve">0 | </v>
      </c>
      <c r="BA493" t="str">
        <v xml:space="preserve">0 | </v>
      </c>
      <c r="BB493" t="str">
        <v xml:space="preserve">0 | </v>
      </c>
      <c r="BC493" t="str">
        <v xml:space="preserve">0 | </v>
      </c>
      <c r="BD493" t="str">
        <v xml:space="preserve">0 | </v>
      </c>
      <c r="BE493" t="str">
        <v xml:space="preserve">0 | </v>
      </c>
      <c r="BF493" t="str">
        <v xml:space="preserve">0 | </v>
      </c>
      <c r="BG493" t="str">
        <v xml:space="preserve">0 | </v>
      </c>
      <c r="BH493" t="str">
        <v xml:space="preserve">0 | </v>
      </c>
      <c r="BI493" t="str">
        <v xml:space="preserve">0 | </v>
      </c>
      <c r="BJ493" t="str">
        <v xml:space="preserve">0 | </v>
      </c>
      <c r="BK493" t="str">
        <v xml:space="preserve">0 | </v>
      </c>
      <c r="BL493" t="str">
        <v xml:space="preserve">0 | </v>
      </c>
      <c r="BM493" t="str">
        <v xml:space="preserve">0 | </v>
      </c>
      <c r="BN493" t="str">
        <v xml:space="preserve">0 | </v>
      </c>
      <c r="BO493" t="str">
        <v xml:space="preserve">0 | </v>
      </c>
      <c r="BP493" t="str">
        <v xml:space="preserve">0 | </v>
      </c>
      <c r="BQ493" t="str">
        <v xml:space="preserve">0 | </v>
      </c>
      <c r="BR493" t="str">
        <v xml:space="preserve">0 | </v>
      </c>
      <c r="BS493" t="str">
        <v xml:space="preserve">0 | </v>
      </c>
      <c r="BT493" t="str">
        <v xml:space="preserve">0 | </v>
      </c>
      <c r="BU493" t="str">
        <v xml:space="preserve">0 | </v>
      </c>
      <c r="BV493" t="str">
        <v xml:space="preserve">0 | </v>
      </c>
      <c r="BW493" t="str">
        <v xml:space="preserve">0 | </v>
      </c>
      <c r="BX493" t="str">
        <v xml:space="preserve">0 | </v>
      </c>
      <c r="BY493" t="str">
        <v xml:space="preserve">0 | </v>
      </c>
      <c r="BZ493" t="str">
        <v xml:space="preserve">0 | </v>
      </c>
      <c r="CA493" t="str">
        <v xml:space="preserve">0 | </v>
      </c>
      <c r="CB493" t="str">
        <v xml:space="preserve">0 | </v>
      </c>
      <c r="CC493" t="str">
        <v xml:space="preserve">0 | </v>
      </c>
      <c r="CD493" t="str">
        <v xml:space="preserve">0 | </v>
      </c>
      <c r="CE493" t="str">
        <v xml:space="preserve">0 | </v>
      </c>
      <c r="CF493" t="str">
        <v xml:space="preserve">0 | </v>
      </c>
      <c r="CG493" t="str">
        <v xml:space="preserve">0 | </v>
      </c>
      <c r="CH493" t="str">
        <v xml:space="preserve">0 | </v>
      </c>
      <c r="CI493" t="str">
        <v xml:space="preserve">0 | </v>
      </c>
      <c r="CJ493" t="str">
        <v xml:space="preserve">0 | </v>
      </c>
      <c r="CK493" t="str">
        <v xml:space="preserve">0 | </v>
      </c>
      <c r="CL493" t="str">
        <v xml:space="preserve">0 | </v>
      </c>
      <c r="CM493" t="str">
        <v xml:space="preserve">0 | </v>
      </c>
      <c r="CN493" t="str">
        <v xml:space="preserve">0 | </v>
      </c>
      <c r="CO493" t="str">
        <v xml:space="preserve">0 | </v>
      </c>
      <c r="CP493" t="str">
        <v xml:space="preserve">0 | </v>
      </c>
      <c r="CQ493" t="str">
        <v xml:space="preserve">0 | </v>
      </c>
      <c r="CR493" t="str">
        <v xml:space="preserve">0 | </v>
      </c>
      <c r="CS493" t="str">
        <v xml:space="preserve">0 | </v>
      </c>
      <c r="CT493" t="str">
        <v xml:space="preserve">0 | </v>
      </c>
      <c r="CU493" t="str">
        <v xml:space="preserve">0 | </v>
      </c>
      <c r="CV493" t="str">
        <v xml:space="preserve">0 | </v>
      </c>
      <c r="CW493" t="str">
        <v xml:space="preserve">0 | </v>
      </c>
      <c r="CX493" t="str">
        <v xml:space="preserve">0 | </v>
      </c>
      <c r="DQ493" cm="1">
        <f t="array" ref="DQ493:HM493">TRANSPOSE(_xlfn._xlws.SORT(_xlfn._xlws.FILTER(initialConditions[initial_conditions_level],initialConditions[experiment_ID]=A493)))</f>
        <v>0</v>
      </c>
      <c r="DR493">
        <v>0</v>
      </c>
      <c r="DS493">
        <v>0</v>
      </c>
      <c r="DT493">
        <v>0</v>
      </c>
      <c r="DU493">
        <v>0</v>
      </c>
      <c r="DV493">
        <v>0</v>
      </c>
      <c r="DW493">
        <v>0</v>
      </c>
      <c r="DX493">
        <v>0</v>
      </c>
      <c r="DY493">
        <v>0</v>
      </c>
      <c r="DZ493">
        <v>0</v>
      </c>
      <c r="EA493">
        <v>0</v>
      </c>
      <c r="EB493">
        <v>0</v>
      </c>
      <c r="EC493">
        <v>0</v>
      </c>
      <c r="ED493">
        <v>0</v>
      </c>
      <c r="EE493">
        <v>0</v>
      </c>
      <c r="EF493">
        <v>0</v>
      </c>
      <c r="EG493">
        <v>0</v>
      </c>
      <c r="EH493">
        <v>0</v>
      </c>
      <c r="EI493">
        <v>0</v>
      </c>
      <c r="EJ493">
        <v>0</v>
      </c>
      <c r="EK493">
        <v>0</v>
      </c>
      <c r="EL493">
        <v>0</v>
      </c>
      <c r="EM493">
        <v>0</v>
      </c>
      <c r="EN493">
        <v>0</v>
      </c>
      <c r="EO493">
        <v>0</v>
      </c>
      <c r="EP493">
        <v>0</v>
      </c>
      <c r="EQ493">
        <v>0</v>
      </c>
      <c r="ER493">
        <v>0</v>
      </c>
      <c r="ES493">
        <v>0</v>
      </c>
      <c r="ET493">
        <v>0</v>
      </c>
      <c r="EU493">
        <v>0</v>
      </c>
      <c r="EV493">
        <v>0</v>
      </c>
      <c r="EW493">
        <v>0</v>
      </c>
      <c r="EX493">
        <v>0</v>
      </c>
      <c r="EY493">
        <v>0</v>
      </c>
      <c r="EZ493">
        <v>0</v>
      </c>
      <c r="FA493">
        <v>0</v>
      </c>
      <c r="FB493">
        <v>0</v>
      </c>
      <c r="FC493">
        <v>0</v>
      </c>
      <c r="FD493">
        <v>0</v>
      </c>
      <c r="FE493">
        <v>0</v>
      </c>
      <c r="FF493">
        <v>0</v>
      </c>
      <c r="FG493">
        <v>0</v>
      </c>
      <c r="FH493">
        <v>0</v>
      </c>
      <c r="FI493">
        <v>0</v>
      </c>
      <c r="FJ493">
        <v>0</v>
      </c>
      <c r="FK493">
        <v>0</v>
      </c>
      <c r="FL493">
        <v>0</v>
      </c>
      <c r="FM493">
        <v>0</v>
      </c>
      <c r="FN493">
        <v>0</v>
      </c>
      <c r="FO493">
        <v>0</v>
      </c>
      <c r="FP493">
        <v>0</v>
      </c>
      <c r="FQ493">
        <v>0</v>
      </c>
      <c r="FR493">
        <v>0</v>
      </c>
      <c r="FS493">
        <v>0</v>
      </c>
      <c r="FT493">
        <v>0</v>
      </c>
      <c r="FU493">
        <v>0</v>
      </c>
      <c r="FV493">
        <v>0</v>
      </c>
      <c r="FW493">
        <v>0</v>
      </c>
      <c r="FX493">
        <v>0</v>
      </c>
      <c r="FY493">
        <v>0</v>
      </c>
      <c r="FZ493">
        <v>0</v>
      </c>
      <c r="GA493">
        <v>0</v>
      </c>
      <c r="GB493">
        <v>0</v>
      </c>
      <c r="GC493">
        <v>0</v>
      </c>
      <c r="GD493">
        <v>0</v>
      </c>
      <c r="GE493">
        <v>0</v>
      </c>
      <c r="GF493">
        <v>0</v>
      </c>
      <c r="GG493">
        <v>0</v>
      </c>
      <c r="GH493">
        <v>0</v>
      </c>
      <c r="GI493">
        <v>0</v>
      </c>
      <c r="GJ493">
        <v>0</v>
      </c>
      <c r="GK493">
        <v>0</v>
      </c>
      <c r="GL493">
        <v>0</v>
      </c>
      <c r="GM493">
        <v>0</v>
      </c>
      <c r="GN493">
        <v>0</v>
      </c>
      <c r="GO493">
        <v>0</v>
      </c>
      <c r="GP493">
        <v>0</v>
      </c>
      <c r="GQ493">
        <v>0</v>
      </c>
      <c r="GR493">
        <v>0</v>
      </c>
      <c r="GS493">
        <v>0</v>
      </c>
      <c r="GT493">
        <v>0</v>
      </c>
      <c r="GU493">
        <v>0</v>
      </c>
      <c r="GV493">
        <v>0</v>
      </c>
      <c r="GW493">
        <v>0</v>
      </c>
      <c r="GX493">
        <v>0</v>
      </c>
      <c r="GY493">
        <v>0</v>
      </c>
      <c r="GZ493">
        <v>0</v>
      </c>
      <c r="HA493">
        <v>0</v>
      </c>
      <c r="HB493">
        <v>0</v>
      </c>
      <c r="HC493">
        <v>0</v>
      </c>
      <c r="HD493">
        <v>0</v>
      </c>
      <c r="HE493">
        <v>0</v>
      </c>
      <c r="HF493">
        <v>0</v>
      </c>
      <c r="HG493">
        <v>0</v>
      </c>
      <c r="HH493">
        <v>0</v>
      </c>
      <c r="HI493">
        <v>0</v>
      </c>
      <c r="HJ493">
        <v>0</v>
      </c>
      <c r="HK493">
        <v>0</v>
      </c>
      <c r="HL493">
        <v>0</v>
      </c>
      <c r="HM493" t="str">
        <v/>
      </c>
    </row>
    <row r="494" spans="2:221" x14ac:dyDescent="0.35">
      <c r="B494" t="str" cm="1">
        <f t="array" ref="B494:CX494">TRANSPOSE(_xlfn._xlws.SORT(_xlfn._xlws.FILTER(initialConditions[initial_conditions_level]&amp;" | "&amp;initialConditions[initial_conditions_name],initialConditions[experiment_ID]=A494)))</f>
        <v xml:space="preserve"> | </v>
      </c>
      <c r="C494" t="str">
        <v xml:space="preserve">0 | </v>
      </c>
      <c r="D494" t="str">
        <v xml:space="preserve">0 | </v>
      </c>
      <c r="E494" t="str">
        <v xml:space="preserve">0 | </v>
      </c>
      <c r="F494" t="str">
        <v xml:space="preserve">0 | </v>
      </c>
      <c r="G494" t="str">
        <v xml:space="preserve">0 | </v>
      </c>
      <c r="H494" t="str">
        <v xml:space="preserve">0 | </v>
      </c>
      <c r="I494" t="str">
        <v xml:space="preserve">0 | </v>
      </c>
      <c r="J494" t="str">
        <v xml:space="preserve">0 | </v>
      </c>
      <c r="K494" t="str">
        <v xml:space="preserve">0 | </v>
      </c>
      <c r="L494" t="str">
        <v xml:space="preserve">0 | </v>
      </c>
      <c r="M494" t="str">
        <v xml:space="preserve">0 | </v>
      </c>
      <c r="N494" t="str">
        <v xml:space="preserve">0 | </v>
      </c>
      <c r="O494" t="str">
        <v xml:space="preserve">0 | </v>
      </c>
      <c r="P494" t="str">
        <v xml:space="preserve">0 | </v>
      </c>
      <c r="Q494" t="str">
        <v xml:space="preserve">0 | </v>
      </c>
      <c r="R494" t="str">
        <v xml:space="preserve">0 | </v>
      </c>
      <c r="S494" t="str">
        <v xml:space="preserve">0 | </v>
      </c>
      <c r="T494" t="str">
        <v xml:space="preserve">0 | </v>
      </c>
      <c r="U494" t="str">
        <v xml:space="preserve">0 | </v>
      </c>
      <c r="V494" t="str">
        <v xml:space="preserve">0 | </v>
      </c>
      <c r="W494" t="str">
        <v xml:space="preserve">0 | </v>
      </c>
      <c r="X494" t="str">
        <v xml:space="preserve">0 | </v>
      </c>
      <c r="Y494" t="str">
        <v xml:space="preserve">0 | </v>
      </c>
      <c r="Z494" t="str">
        <v xml:space="preserve">0 | </v>
      </c>
      <c r="AA494" t="str">
        <v xml:space="preserve">0 | </v>
      </c>
      <c r="AB494" t="str">
        <v xml:space="preserve">0 | </v>
      </c>
      <c r="AC494" t="str">
        <v xml:space="preserve">0 | </v>
      </c>
      <c r="AD494" t="str">
        <v xml:space="preserve">0 | </v>
      </c>
      <c r="AE494" t="str">
        <v xml:space="preserve">0 | </v>
      </c>
      <c r="AF494" t="str">
        <v xml:space="preserve">0 | </v>
      </c>
      <c r="AG494" t="str">
        <v xml:space="preserve">0 | </v>
      </c>
      <c r="AH494" t="str">
        <v xml:space="preserve">0 | </v>
      </c>
      <c r="AI494" t="str">
        <v xml:space="preserve">0 | </v>
      </c>
      <c r="AJ494" t="str">
        <v xml:space="preserve">0 | </v>
      </c>
      <c r="AK494" t="str">
        <v xml:space="preserve">0 | </v>
      </c>
      <c r="AL494" t="str">
        <v xml:space="preserve">0 | </v>
      </c>
      <c r="AM494" t="str">
        <v xml:space="preserve">0 | </v>
      </c>
      <c r="AN494" t="str">
        <v xml:space="preserve">0 | </v>
      </c>
      <c r="AO494" t="str">
        <v xml:space="preserve">0 | </v>
      </c>
      <c r="AP494" t="str">
        <v xml:space="preserve">0 | </v>
      </c>
      <c r="AQ494" t="str">
        <v xml:space="preserve">0 | </v>
      </c>
      <c r="AR494" t="str">
        <v xml:space="preserve">0 | </v>
      </c>
      <c r="AS494" t="str">
        <v xml:space="preserve">0 | </v>
      </c>
      <c r="AT494" t="str">
        <v xml:space="preserve">0 | </v>
      </c>
      <c r="AU494" t="str">
        <v xml:space="preserve">0 | </v>
      </c>
      <c r="AV494" t="str">
        <v xml:space="preserve">0 | </v>
      </c>
      <c r="AW494" t="str">
        <v xml:space="preserve">0 | </v>
      </c>
      <c r="AX494" t="str">
        <v xml:space="preserve">0 | </v>
      </c>
      <c r="AY494" t="str">
        <v xml:space="preserve">0 | </v>
      </c>
      <c r="AZ494" t="str">
        <v xml:space="preserve">0 | </v>
      </c>
      <c r="BA494" t="str">
        <v xml:space="preserve">0 | </v>
      </c>
      <c r="BB494" t="str">
        <v xml:space="preserve">0 | </v>
      </c>
      <c r="BC494" t="str">
        <v xml:space="preserve">0 | </v>
      </c>
      <c r="BD494" t="str">
        <v xml:space="preserve">0 | </v>
      </c>
      <c r="BE494" t="str">
        <v xml:space="preserve">0 | </v>
      </c>
      <c r="BF494" t="str">
        <v xml:space="preserve">0 | </v>
      </c>
      <c r="BG494" t="str">
        <v xml:space="preserve">0 | </v>
      </c>
      <c r="BH494" t="str">
        <v xml:space="preserve">0 | </v>
      </c>
      <c r="BI494" t="str">
        <v xml:space="preserve">0 | </v>
      </c>
      <c r="BJ494" t="str">
        <v xml:space="preserve">0 | </v>
      </c>
      <c r="BK494" t="str">
        <v xml:space="preserve">0 | </v>
      </c>
      <c r="BL494" t="str">
        <v xml:space="preserve">0 | </v>
      </c>
      <c r="BM494" t="str">
        <v xml:space="preserve">0 | </v>
      </c>
      <c r="BN494" t="str">
        <v xml:space="preserve">0 | </v>
      </c>
      <c r="BO494" t="str">
        <v xml:space="preserve">0 | </v>
      </c>
      <c r="BP494" t="str">
        <v xml:space="preserve">0 | </v>
      </c>
      <c r="BQ494" t="str">
        <v xml:space="preserve">0 | </v>
      </c>
      <c r="BR494" t="str">
        <v xml:space="preserve">0 | </v>
      </c>
      <c r="BS494" t="str">
        <v xml:space="preserve">0 | </v>
      </c>
      <c r="BT494" t="str">
        <v xml:space="preserve">0 | </v>
      </c>
      <c r="BU494" t="str">
        <v xml:space="preserve">0 | </v>
      </c>
      <c r="BV494" t="str">
        <v xml:space="preserve">0 | </v>
      </c>
      <c r="BW494" t="str">
        <v xml:space="preserve">0 | </v>
      </c>
      <c r="BX494" t="str">
        <v xml:space="preserve">0 | </v>
      </c>
      <c r="BY494" t="str">
        <v xml:space="preserve">0 | </v>
      </c>
      <c r="BZ494" t="str">
        <v xml:space="preserve">0 | </v>
      </c>
      <c r="CA494" t="str">
        <v xml:space="preserve">0 | </v>
      </c>
      <c r="CB494" t="str">
        <v xml:space="preserve">0 | </v>
      </c>
      <c r="CC494" t="str">
        <v xml:space="preserve">0 | </v>
      </c>
      <c r="CD494" t="str">
        <v xml:space="preserve">0 | </v>
      </c>
      <c r="CE494" t="str">
        <v xml:space="preserve">0 | </v>
      </c>
      <c r="CF494" t="str">
        <v xml:space="preserve">0 | </v>
      </c>
      <c r="CG494" t="str">
        <v xml:space="preserve">0 | </v>
      </c>
      <c r="CH494" t="str">
        <v xml:space="preserve">0 | </v>
      </c>
      <c r="CI494" t="str">
        <v xml:space="preserve">0 | </v>
      </c>
      <c r="CJ494" t="str">
        <v xml:space="preserve">0 | </v>
      </c>
      <c r="CK494" t="str">
        <v xml:space="preserve">0 | </v>
      </c>
      <c r="CL494" t="str">
        <v xml:space="preserve">0 | </v>
      </c>
      <c r="CM494" t="str">
        <v xml:space="preserve">0 | </v>
      </c>
      <c r="CN494" t="str">
        <v xml:space="preserve">0 | </v>
      </c>
      <c r="CO494" t="str">
        <v xml:space="preserve">0 | </v>
      </c>
      <c r="CP494" t="str">
        <v xml:space="preserve">0 | </v>
      </c>
      <c r="CQ494" t="str">
        <v xml:space="preserve">0 | </v>
      </c>
      <c r="CR494" t="str">
        <v xml:space="preserve">0 | </v>
      </c>
      <c r="CS494" t="str">
        <v xml:space="preserve">0 | </v>
      </c>
      <c r="CT494" t="str">
        <v xml:space="preserve">0 | </v>
      </c>
      <c r="CU494" t="str">
        <v xml:space="preserve">0 | </v>
      </c>
      <c r="CV494" t="str">
        <v xml:space="preserve">0 | </v>
      </c>
      <c r="CW494" t="str">
        <v xml:space="preserve">0 | </v>
      </c>
      <c r="CX494" t="str">
        <v xml:space="preserve">0 | </v>
      </c>
      <c r="DQ494" cm="1">
        <f t="array" ref="DQ494:HM494">TRANSPOSE(_xlfn._xlws.SORT(_xlfn._xlws.FILTER(initialConditions[initial_conditions_level],initialConditions[experiment_ID]=A494)))</f>
        <v>0</v>
      </c>
      <c r="DR494">
        <v>0</v>
      </c>
      <c r="DS494">
        <v>0</v>
      </c>
      <c r="DT494">
        <v>0</v>
      </c>
      <c r="DU494">
        <v>0</v>
      </c>
      <c r="DV494">
        <v>0</v>
      </c>
      <c r="DW494">
        <v>0</v>
      </c>
      <c r="DX494">
        <v>0</v>
      </c>
      <c r="DY494">
        <v>0</v>
      </c>
      <c r="DZ494">
        <v>0</v>
      </c>
      <c r="EA494">
        <v>0</v>
      </c>
      <c r="EB494">
        <v>0</v>
      </c>
      <c r="EC494">
        <v>0</v>
      </c>
      <c r="ED494">
        <v>0</v>
      </c>
      <c r="EE494">
        <v>0</v>
      </c>
      <c r="EF494">
        <v>0</v>
      </c>
      <c r="EG494">
        <v>0</v>
      </c>
      <c r="EH494">
        <v>0</v>
      </c>
      <c r="EI494">
        <v>0</v>
      </c>
      <c r="EJ494">
        <v>0</v>
      </c>
      <c r="EK494">
        <v>0</v>
      </c>
      <c r="EL494">
        <v>0</v>
      </c>
      <c r="EM494">
        <v>0</v>
      </c>
      <c r="EN494">
        <v>0</v>
      </c>
      <c r="EO494">
        <v>0</v>
      </c>
      <c r="EP494">
        <v>0</v>
      </c>
      <c r="EQ494">
        <v>0</v>
      </c>
      <c r="ER494">
        <v>0</v>
      </c>
      <c r="ES494">
        <v>0</v>
      </c>
      <c r="ET494">
        <v>0</v>
      </c>
      <c r="EU494">
        <v>0</v>
      </c>
      <c r="EV494">
        <v>0</v>
      </c>
      <c r="EW494">
        <v>0</v>
      </c>
      <c r="EX494">
        <v>0</v>
      </c>
      <c r="EY494">
        <v>0</v>
      </c>
      <c r="EZ494">
        <v>0</v>
      </c>
      <c r="FA494">
        <v>0</v>
      </c>
      <c r="FB494">
        <v>0</v>
      </c>
      <c r="FC494">
        <v>0</v>
      </c>
      <c r="FD494">
        <v>0</v>
      </c>
      <c r="FE494">
        <v>0</v>
      </c>
      <c r="FF494">
        <v>0</v>
      </c>
      <c r="FG494">
        <v>0</v>
      </c>
      <c r="FH494">
        <v>0</v>
      </c>
      <c r="FI494">
        <v>0</v>
      </c>
      <c r="FJ494">
        <v>0</v>
      </c>
      <c r="FK494">
        <v>0</v>
      </c>
      <c r="FL494">
        <v>0</v>
      </c>
      <c r="FM494">
        <v>0</v>
      </c>
      <c r="FN494">
        <v>0</v>
      </c>
      <c r="FO494">
        <v>0</v>
      </c>
      <c r="FP494">
        <v>0</v>
      </c>
      <c r="FQ494">
        <v>0</v>
      </c>
      <c r="FR494">
        <v>0</v>
      </c>
      <c r="FS494">
        <v>0</v>
      </c>
      <c r="FT494">
        <v>0</v>
      </c>
      <c r="FU494">
        <v>0</v>
      </c>
      <c r="FV494">
        <v>0</v>
      </c>
      <c r="FW494">
        <v>0</v>
      </c>
      <c r="FX494">
        <v>0</v>
      </c>
      <c r="FY494">
        <v>0</v>
      </c>
      <c r="FZ494">
        <v>0</v>
      </c>
      <c r="GA494">
        <v>0</v>
      </c>
      <c r="GB494">
        <v>0</v>
      </c>
      <c r="GC494">
        <v>0</v>
      </c>
      <c r="GD494">
        <v>0</v>
      </c>
      <c r="GE494">
        <v>0</v>
      </c>
      <c r="GF494">
        <v>0</v>
      </c>
      <c r="GG494">
        <v>0</v>
      </c>
      <c r="GH494">
        <v>0</v>
      </c>
      <c r="GI494">
        <v>0</v>
      </c>
      <c r="GJ494">
        <v>0</v>
      </c>
      <c r="GK494">
        <v>0</v>
      </c>
      <c r="GL494">
        <v>0</v>
      </c>
      <c r="GM494">
        <v>0</v>
      </c>
      <c r="GN494">
        <v>0</v>
      </c>
      <c r="GO494">
        <v>0</v>
      </c>
      <c r="GP494">
        <v>0</v>
      </c>
      <c r="GQ494">
        <v>0</v>
      </c>
      <c r="GR494">
        <v>0</v>
      </c>
      <c r="GS494">
        <v>0</v>
      </c>
      <c r="GT494">
        <v>0</v>
      </c>
      <c r="GU494">
        <v>0</v>
      </c>
      <c r="GV494">
        <v>0</v>
      </c>
      <c r="GW494">
        <v>0</v>
      </c>
      <c r="GX494">
        <v>0</v>
      </c>
      <c r="GY494">
        <v>0</v>
      </c>
      <c r="GZ494">
        <v>0</v>
      </c>
      <c r="HA494">
        <v>0</v>
      </c>
      <c r="HB494">
        <v>0</v>
      </c>
      <c r="HC494">
        <v>0</v>
      </c>
      <c r="HD494">
        <v>0</v>
      </c>
      <c r="HE494">
        <v>0</v>
      </c>
      <c r="HF494">
        <v>0</v>
      </c>
      <c r="HG494">
        <v>0</v>
      </c>
      <c r="HH494">
        <v>0</v>
      </c>
      <c r="HI494">
        <v>0</v>
      </c>
      <c r="HJ494">
        <v>0</v>
      </c>
      <c r="HK494">
        <v>0</v>
      </c>
      <c r="HL494">
        <v>0</v>
      </c>
      <c r="HM494" t="str">
        <v/>
      </c>
    </row>
    <row r="495" spans="2:221" x14ac:dyDescent="0.35">
      <c r="B495" t="str" cm="1">
        <f t="array" ref="B495:CX495">TRANSPOSE(_xlfn._xlws.SORT(_xlfn._xlws.FILTER(initialConditions[initial_conditions_level]&amp;" | "&amp;initialConditions[initial_conditions_name],initialConditions[experiment_ID]=A495)))</f>
        <v xml:space="preserve"> | </v>
      </c>
      <c r="C495" t="str">
        <v xml:space="preserve">0 | </v>
      </c>
      <c r="D495" t="str">
        <v xml:space="preserve">0 | </v>
      </c>
      <c r="E495" t="str">
        <v xml:space="preserve">0 | </v>
      </c>
      <c r="F495" t="str">
        <v xml:space="preserve">0 | </v>
      </c>
      <c r="G495" t="str">
        <v xml:space="preserve">0 | </v>
      </c>
      <c r="H495" t="str">
        <v xml:space="preserve">0 | </v>
      </c>
      <c r="I495" t="str">
        <v xml:space="preserve">0 | </v>
      </c>
      <c r="J495" t="str">
        <v xml:space="preserve">0 | </v>
      </c>
      <c r="K495" t="str">
        <v xml:space="preserve">0 | </v>
      </c>
      <c r="L495" t="str">
        <v xml:space="preserve">0 | </v>
      </c>
      <c r="M495" t="str">
        <v xml:space="preserve">0 | </v>
      </c>
      <c r="N495" t="str">
        <v xml:space="preserve">0 | </v>
      </c>
      <c r="O495" t="str">
        <v xml:space="preserve">0 | </v>
      </c>
      <c r="P495" t="str">
        <v xml:space="preserve">0 | </v>
      </c>
      <c r="Q495" t="str">
        <v xml:space="preserve">0 | </v>
      </c>
      <c r="R495" t="str">
        <v xml:space="preserve">0 | </v>
      </c>
      <c r="S495" t="str">
        <v xml:space="preserve">0 | </v>
      </c>
      <c r="T495" t="str">
        <v xml:space="preserve">0 | </v>
      </c>
      <c r="U495" t="str">
        <v xml:space="preserve">0 | </v>
      </c>
      <c r="V495" t="str">
        <v xml:space="preserve">0 | </v>
      </c>
      <c r="W495" t="str">
        <v xml:space="preserve">0 | </v>
      </c>
      <c r="X495" t="str">
        <v xml:space="preserve">0 | </v>
      </c>
      <c r="Y495" t="str">
        <v xml:space="preserve">0 | </v>
      </c>
      <c r="Z495" t="str">
        <v xml:space="preserve">0 | </v>
      </c>
      <c r="AA495" t="str">
        <v xml:space="preserve">0 | </v>
      </c>
      <c r="AB495" t="str">
        <v xml:space="preserve">0 | </v>
      </c>
      <c r="AC495" t="str">
        <v xml:space="preserve">0 | </v>
      </c>
      <c r="AD495" t="str">
        <v xml:space="preserve">0 | </v>
      </c>
      <c r="AE495" t="str">
        <v xml:space="preserve">0 | </v>
      </c>
      <c r="AF495" t="str">
        <v xml:space="preserve">0 | </v>
      </c>
      <c r="AG495" t="str">
        <v xml:space="preserve">0 | </v>
      </c>
      <c r="AH495" t="str">
        <v xml:space="preserve">0 | </v>
      </c>
      <c r="AI495" t="str">
        <v xml:space="preserve">0 | </v>
      </c>
      <c r="AJ495" t="str">
        <v xml:space="preserve">0 | </v>
      </c>
      <c r="AK495" t="str">
        <v xml:space="preserve">0 | </v>
      </c>
      <c r="AL495" t="str">
        <v xml:space="preserve">0 | </v>
      </c>
      <c r="AM495" t="str">
        <v xml:space="preserve">0 | </v>
      </c>
      <c r="AN495" t="str">
        <v xml:space="preserve">0 | </v>
      </c>
      <c r="AO495" t="str">
        <v xml:space="preserve">0 | </v>
      </c>
      <c r="AP495" t="str">
        <v xml:space="preserve">0 | </v>
      </c>
      <c r="AQ495" t="str">
        <v xml:space="preserve">0 | </v>
      </c>
      <c r="AR495" t="str">
        <v xml:space="preserve">0 | </v>
      </c>
      <c r="AS495" t="str">
        <v xml:space="preserve">0 | </v>
      </c>
      <c r="AT495" t="str">
        <v xml:space="preserve">0 | </v>
      </c>
      <c r="AU495" t="str">
        <v xml:space="preserve">0 | </v>
      </c>
      <c r="AV495" t="str">
        <v xml:space="preserve">0 | </v>
      </c>
      <c r="AW495" t="str">
        <v xml:space="preserve">0 | </v>
      </c>
      <c r="AX495" t="str">
        <v xml:space="preserve">0 | </v>
      </c>
      <c r="AY495" t="str">
        <v xml:space="preserve">0 | </v>
      </c>
      <c r="AZ495" t="str">
        <v xml:space="preserve">0 | </v>
      </c>
      <c r="BA495" t="str">
        <v xml:space="preserve">0 | </v>
      </c>
      <c r="BB495" t="str">
        <v xml:space="preserve">0 | </v>
      </c>
      <c r="BC495" t="str">
        <v xml:space="preserve">0 | </v>
      </c>
      <c r="BD495" t="str">
        <v xml:space="preserve">0 | </v>
      </c>
      <c r="BE495" t="str">
        <v xml:space="preserve">0 | </v>
      </c>
      <c r="BF495" t="str">
        <v xml:space="preserve">0 | </v>
      </c>
      <c r="BG495" t="str">
        <v xml:space="preserve">0 | </v>
      </c>
      <c r="BH495" t="str">
        <v xml:space="preserve">0 | </v>
      </c>
      <c r="BI495" t="str">
        <v xml:space="preserve">0 | </v>
      </c>
      <c r="BJ495" t="str">
        <v xml:space="preserve">0 | </v>
      </c>
      <c r="BK495" t="str">
        <v xml:space="preserve">0 | </v>
      </c>
      <c r="BL495" t="str">
        <v xml:space="preserve">0 | </v>
      </c>
      <c r="BM495" t="str">
        <v xml:space="preserve">0 | </v>
      </c>
      <c r="BN495" t="str">
        <v xml:space="preserve">0 | </v>
      </c>
      <c r="BO495" t="str">
        <v xml:space="preserve">0 | </v>
      </c>
      <c r="BP495" t="str">
        <v xml:space="preserve">0 | </v>
      </c>
      <c r="BQ495" t="str">
        <v xml:space="preserve">0 | </v>
      </c>
      <c r="BR495" t="str">
        <v xml:space="preserve">0 | </v>
      </c>
      <c r="BS495" t="str">
        <v xml:space="preserve">0 | </v>
      </c>
      <c r="BT495" t="str">
        <v xml:space="preserve">0 | </v>
      </c>
      <c r="BU495" t="str">
        <v xml:space="preserve">0 | </v>
      </c>
      <c r="BV495" t="str">
        <v xml:space="preserve">0 | </v>
      </c>
      <c r="BW495" t="str">
        <v xml:space="preserve">0 | </v>
      </c>
      <c r="BX495" t="str">
        <v xml:space="preserve">0 | </v>
      </c>
      <c r="BY495" t="str">
        <v xml:space="preserve">0 | </v>
      </c>
      <c r="BZ495" t="str">
        <v xml:space="preserve">0 | </v>
      </c>
      <c r="CA495" t="str">
        <v xml:space="preserve">0 | </v>
      </c>
      <c r="CB495" t="str">
        <v xml:space="preserve">0 | </v>
      </c>
      <c r="CC495" t="str">
        <v xml:space="preserve">0 | </v>
      </c>
      <c r="CD495" t="str">
        <v xml:space="preserve">0 | </v>
      </c>
      <c r="CE495" t="str">
        <v xml:space="preserve">0 | </v>
      </c>
      <c r="CF495" t="str">
        <v xml:space="preserve">0 | </v>
      </c>
      <c r="CG495" t="str">
        <v xml:space="preserve">0 | </v>
      </c>
      <c r="CH495" t="str">
        <v xml:space="preserve">0 | </v>
      </c>
      <c r="CI495" t="str">
        <v xml:space="preserve">0 | </v>
      </c>
      <c r="CJ495" t="str">
        <v xml:space="preserve">0 | </v>
      </c>
      <c r="CK495" t="str">
        <v xml:space="preserve">0 | </v>
      </c>
      <c r="CL495" t="str">
        <v xml:space="preserve">0 | </v>
      </c>
      <c r="CM495" t="str">
        <v xml:space="preserve">0 | </v>
      </c>
      <c r="CN495" t="str">
        <v xml:space="preserve">0 | </v>
      </c>
      <c r="CO495" t="str">
        <v xml:space="preserve">0 | </v>
      </c>
      <c r="CP495" t="str">
        <v xml:space="preserve">0 | </v>
      </c>
      <c r="CQ495" t="str">
        <v xml:space="preserve">0 | </v>
      </c>
      <c r="CR495" t="str">
        <v xml:space="preserve">0 | </v>
      </c>
      <c r="CS495" t="str">
        <v xml:space="preserve">0 | </v>
      </c>
      <c r="CT495" t="str">
        <v xml:space="preserve">0 | </v>
      </c>
      <c r="CU495" t="str">
        <v xml:space="preserve">0 | </v>
      </c>
      <c r="CV495" t="str">
        <v xml:space="preserve">0 | </v>
      </c>
      <c r="CW495" t="str">
        <v xml:space="preserve">0 | </v>
      </c>
      <c r="CX495" t="str">
        <v xml:space="preserve">0 | </v>
      </c>
      <c r="DQ495" cm="1">
        <f t="array" ref="DQ495:HM495">TRANSPOSE(_xlfn._xlws.SORT(_xlfn._xlws.FILTER(initialConditions[initial_conditions_level],initialConditions[experiment_ID]=A495)))</f>
        <v>0</v>
      </c>
      <c r="DR495">
        <v>0</v>
      </c>
      <c r="DS495">
        <v>0</v>
      </c>
      <c r="DT495">
        <v>0</v>
      </c>
      <c r="DU495">
        <v>0</v>
      </c>
      <c r="DV495">
        <v>0</v>
      </c>
      <c r="DW495">
        <v>0</v>
      </c>
      <c r="DX495">
        <v>0</v>
      </c>
      <c r="DY495">
        <v>0</v>
      </c>
      <c r="DZ495">
        <v>0</v>
      </c>
      <c r="EA495">
        <v>0</v>
      </c>
      <c r="EB495">
        <v>0</v>
      </c>
      <c r="EC495">
        <v>0</v>
      </c>
      <c r="ED495">
        <v>0</v>
      </c>
      <c r="EE495">
        <v>0</v>
      </c>
      <c r="EF495">
        <v>0</v>
      </c>
      <c r="EG495">
        <v>0</v>
      </c>
      <c r="EH495">
        <v>0</v>
      </c>
      <c r="EI495">
        <v>0</v>
      </c>
      <c r="EJ495">
        <v>0</v>
      </c>
      <c r="EK495">
        <v>0</v>
      </c>
      <c r="EL495">
        <v>0</v>
      </c>
      <c r="EM495">
        <v>0</v>
      </c>
      <c r="EN495">
        <v>0</v>
      </c>
      <c r="EO495">
        <v>0</v>
      </c>
      <c r="EP495">
        <v>0</v>
      </c>
      <c r="EQ495">
        <v>0</v>
      </c>
      <c r="ER495">
        <v>0</v>
      </c>
      <c r="ES495">
        <v>0</v>
      </c>
      <c r="ET495">
        <v>0</v>
      </c>
      <c r="EU495">
        <v>0</v>
      </c>
      <c r="EV495">
        <v>0</v>
      </c>
      <c r="EW495">
        <v>0</v>
      </c>
      <c r="EX495">
        <v>0</v>
      </c>
      <c r="EY495">
        <v>0</v>
      </c>
      <c r="EZ495">
        <v>0</v>
      </c>
      <c r="FA495">
        <v>0</v>
      </c>
      <c r="FB495">
        <v>0</v>
      </c>
      <c r="FC495">
        <v>0</v>
      </c>
      <c r="FD495">
        <v>0</v>
      </c>
      <c r="FE495">
        <v>0</v>
      </c>
      <c r="FF495">
        <v>0</v>
      </c>
      <c r="FG495">
        <v>0</v>
      </c>
      <c r="FH495">
        <v>0</v>
      </c>
      <c r="FI495">
        <v>0</v>
      </c>
      <c r="FJ495">
        <v>0</v>
      </c>
      <c r="FK495">
        <v>0</v>
      </c>
      <c r="FL495">
        <v>0</v>
      </c>
      <c r="FM495">
        <v>0</v>
      </c>
      <c r="FN495">
        <v>0</v>
      </c>
      <c r="FO495">
        <v>0</v>
      </c>
      <c r="FP495">
        <v>0</v>
      </c>
      <c r="FQ495">
        <v>0</v>
      </c>
      <c r="FR495">
        <v>0</v>
      </c>
      <c r="FS495">
        <v>0</v>
      </c>
      <c r="FT495">
        <v>0</v>
      </c>
      <c r="FU495">
        <v>0</v>
      </c>
      <c r="FV495">
        <v>0</v>
      </c>
      <c r="FW495">
        <v>0</v>
      </c>
      <c r="FX495">
        <v>0</v>
      </c>
      <c r="FY495">
        <v>0</v>
      </c>
      <c r="FZ495">
        <v>0</v>
      </c>
      <c r="GA495">
        <v>0</v>
      </c>
      <c r="GB495">
        <v>0</v>
      </c>
      <c r="GC495">
        <v>0</v>
      </c>
      <c r="GD495">
        <v>0</v>
      </c>
      <c r="GE495">
        <v>0</v>
      </c>
      <c r="GF495">
        <v>0</v>
      </c>
      <c r="GG495">
        <v>0</v>
      </c>
      <c r="GH495">
        <v>0</v>
      </c>
      <c r="GI495">
        <v>0</v>
      </c>
      <c r="GJ495">
        <v>0</v>
      </c>
      <c r="GK495">
        <v>0</v>
      </c>
      <c r="GL495">
        <v>0</v>
      </c>
      <c r="GM495">
        <v>0</v>
      </c>
      <c r="GN495">
        <v>0</v>
      </c>
      <c r="GO495">
        <v>0</v>
      </c>
      <c r="GP495">
        <v>0</v>
      </c>
      <c r="GQ495">
        <v>0</v>
      </c>
      <c r="GR495">
        <v>0</v>
      </c>
      <c r="GS495">
        <v>0</v>
      </c>
      <c r="GT495">
        <v>0</v>
      </c>
      <c r="GU495">
        <v>0</v>
      </c>
      <c r="GV495">
        <v>0</v>
      </c>
      <c r="GW495">
        <v>0</v>
      </c>
      <c r="GX495">
        <v>0</v>
      </c>
      <c r="GY495">
        <v>0</v>
      </c>
      <c r="GZ495">
        <v>0</v>
      </c>
      <c r="HA495">
        <v>0</v>
      </c>
      <c r="HB495">
        <v>0</v>
      </c>
      <c r="HC495">
        <v>0</v>
      </c>
      <c r="HD495">
        <v>0</v>
      </c>
      <c r="HE495">
        <v>0</v>
      </c>
      <c r="HF495">
        <v>0</v>
      </c>
      <c r="HG495">
        <v>0</v>
      </c>
      <c r="HH495">
        <v>0</v>
      </c>
      <c r="HI495">
        <v>0</v>
      </c>
      <c r="HJ495">
        <v>0</v>
      </c>
      <c r="HK495">
        <v>0</v>
      </c>
      <c r="HL495">
        <v>0</v>
      </c>
      <c r="HM495" t="str">
        <v/>
      </c>
    </row>
    <row r="496" spans="2:221" x14ac:dyDescent="0.35">
      <c r="B496" t="str" cm="1">
        <f t="array" ref="B496:CX496">TRANSPOSE(_xlfn._xlws.SORT(_xlfn._xlws.FILTER(initialConditions[initial_conditions_level]&amp;" | "&amp;initialConditions[initial_conditions_name],initialConditions[experiment_ID]=A496)))</f>
        <v xml:space="preserve"> | </v>
      </c>
      <c r="C496" t="str">
        <v xml:space="preserve">0 | </v>
      </c>
      <c r="D496" t="str">
        <v xml:space="preserve">0 | </v>
      </c>
      <c r="E496" t="str">
        <v xml:space="preserve">0 | </v>
      </c>
      <c r="F496" t="str">
        <v xml:space="preserve">0 | </v>
      </c>
      <c r="G496" t="str">
        <v xml:space="preserve">0 | </v>
      </c>
      <c r="H496" t="str">
        <v xml:space="preserve">0 | </v>
      </c>
      <c r="I496" t="str">
        <v xml:space="preserve">0 | </v>
      </c>
      <c r="J496" t="str">
        <v xml:space="preserve">0 | </v>
      </c>
      <c r="K496" t="str">
        <v xml:space="preserve">0 | </v>
      </c>
      <c r="L496" t="str">
        <v xml:space="preserve">0 | </v>
      </c>
      <c r="M496" t="str">
        <v xml:space="preserve">0 | </v>
      </c>
      <c r="N496" t="str">
        <v xml:space="preserve">0 | </v>
      </c>
      <c r="O496" t="str">
        <v xml:space="preserve">0 | </v>
      </c>
      <c r="P496" t="str">
        <v xml:space="preserve">0 | </v>
      </c>
      <c r="Q496" t="str">
        <v xml:space="preserve">0 | </v>
      </c>
      <c r="R496" t="str">
        <v xml:space="preserve">0 | </v>
      </c>
      <c r="S496" t="str">
        <v xml:space="preserve">0 | </v>
      </c>
      <c r="T496" t="str">
        <v xml:space="preserve">0 | </v>
      </c>
      <c r="U496" t="str">
        <v xml:space="preserve">0 | </v>
      </c>
      <c r="V496" t="str">
        <v xml:space="preserve">0 | </v>
      </c>
      <c r="W496" t="str">
        <v xml:space="preserve">0 | </v>
      </c>
      <c r="X496" t="str">
        <v xml:space="preserve">0 | </v>
      </c>
      <c r="Y496" t="str">
        <v xml:space="preserve">0 | </v>
      </c>
      <c r="Z496" t="str">
        <v xml:space="preserve">0 | </v>
      </c>
      <c r="AA496" t="str">
        <v xml:space="preserve">0 | </v>
      </c>
      <c r="AB496" t="str">
        <v xml:space="preserve">0 | </v>
      </c>
      <c r="AC496" t="str">
        <v xml:space="preserve">0 | </v>
      </c>
      <c r="AD496" t="str">
        <v xml:space="preserve">0 | </v>
      </c>
      <c r="AE496" t="str">
        <v xml:space="preserve">0 | </v>
      </c>
      <c r="AF496" t="str">
        <v xml:space="preserve">0 | </v>
      </c>
      <c r="AG496" t="str">
        <v xml:space="preserve">0 | </v>
      </c>
      <c r="AH496" t="str">
        <v xml:space="preserve">0 | </v>
      </c>
      <c r="AI496" t="str">
        <v xml:space="preserve">0 | </v>
      </c>
      <c r="AJ496" t="str">
        <v xml:space="preserve">0 | </v>
      </c>
      <c r="AK496" t="str">
        <v xml:space="preserve">0 | </v>
      </c>
      <c r="AL496" t="str">
        <v xml:space="preserve">0 | </v>
      </c>
      <c r="AM496" t="str">
        <v xml:space="preserve">0 | </v>
      </c>
      <c r="AN496" t="str">
        <v xml:space="preserve">0 | </v>
      </c>
      <c r="AO496" t="str">
        <v xml:space="preserve">0 | </v>
      </c>
      <c r="AP496" t="str">
        <v xml:space="preserve">0 | </v>
      </c>
      <c r="AQ496" t="str">
        <v xml:space="preserve">0 | </v>
      </c>
      <c r="AR496" t="str">
        <v xml:space="preserve">0 | </v>
      </c>
      <c r="AS496" t="str">
        <v xml:space="preserve">0 | </v>
      </c>
      <c r="AT496" t="str">
        <v xml:space="preserve">0 | </v>
      </c>
      <c r="AU496" t="str">
        <v xml:space="preserve">0 | </v>
      </c>
      <c r="AV496" t="str">
        <v xml:space="preserve">0 | </v>
      </c>
      <c r="AW496" t="str">
        <v xml:space="preserve">0 | </v>
      </c>
      <c r="AX496" t="str">
        <v xml:space="preserve">0 | </v>
      </c>
      <c r="AY496" t="str">
        <v xml:space="preserve">0 | </v>
      </c>
      <c r="AZ496" t="str">
        <v xml:space="preserve">0 | </v>
      </c>
      <c r="BA496" t="str">
        <v xml:space="preserve">0 | </v>
      </c>
      <c r="BB496" t="str">
        <v xml:space="preserve">0 | </v>
      </c>
      <c r="BC496" t="str">
        <v xml:space="preserve">0 | </v>
      </c>
      <c r="BD496" t="str">
        <v xml:space="preserve">0 | </v>
      </c>
      <c r="BE496" t="str">
        <v xml:space="preserve">0 | </v>
      </c>
      <c r="BF496" t="str">
        <v xml:space="preserve">0 | </v>
      </c>
      <c r="BG496" t="str">
        <v xml:space="preserve">0 | </v>
      </c>
      <c r="BH496" t="str">
        <v xml:space="preserve">0 | </v>
      </c>
      <c r="BI496" t="str">
        <v xml:space="preserve">0 | </v>
      </c>
      <c r="BJ496" t="str">
        <v xml:space="preserve">0 | </v>
      </c>
      <c r="BK496" t="str">
        <v xml:space="preserve">0 | </v>
      </c>
      <c r="BL496" t="str">
        <v xml:space="preserve">0 | </v>
      </c>
      <c r="BM496" t="str">
        <v xml:space="preserve">0 | </v>
      </c>
      <c r="BN496" t="str">
        <v xml:space="preserve">0 | </v>
      </c>
      <c r="BO496" t="str">
        <v xml:space="preserve">0 | </v>
      </c>
      <c r="BP496" t="str">
        <v xml:space="preserve">0 | </v>
      </c>
      <c r="BQ496" t="str">
        <v xml:space="preserve">0 | </v>
      </c>
      <c r="BR496" t="str">
        <v xml:space="preserve">0 | </v>
      </c>
      <c r="BS496" t="str">
        <v xml:space="preserve">0 | </v>
      </c>
      <c r="BT496" t="str">
        <v xml:space="preserve">0 | </v>
      </c>
      <c r="BU496" t="str">
        <v xml:space="preserve">0 | </v>
      </c>
      <c r="BV496" t="str">
        <v xml:space="preserve">0 | </v>
      </c>
      <c r="BW496" t="str">
        <v xml:space="preserve">0 | </v>
      </c>
      <c r="BX496" t="str">
        <v xml:space="preserve">0 | </v>
      </c>
      <c r="BY496" t="str">
        <v xml:space="preserve">0 | </v>
      </c>
      <c r="BZ496" t="str">
        <v xml:space="preserve">0 | </v>
      </c>
      <c r="CA496" t="str">
        <v xml:space="preserve">0 | </v>
      </c>
      <c r="CB496" t="str">
        <v xml:space="preserve">0 | </v>
      </c>
      <c r="CC496" t="str">
        <v xml:space="preserve">0 | </v>
      </c>
      <c r="CD496" t="str">
        <v xml:space="preserve">0 | </v>
      </c>
      <c r="CE496" t="str">
        <v xml:space="preserve">0 | </v>
      </c>
      <c r="CF496" t="str">
        <v xml:space="preserve">0 | </v>
      </c>
      <c r="CG496" t="str">
        <v xml:space="preserve">0 | </v>
      </c>
      <c r="CH496" t="str">
        <v xml:space="preserve">0 | </v>
      </c>
      <c r="CI496" t="str">
        <v xml:space="preserve">0 | </v>
      </c>
      <c r="CJ496" t="str">
        <v xml:space="preserve">0 | </v>
      </c>
      <c r="CK496" t="str">
        <v xml:space="preserve">0 | </v>
      </c>
      <c r="CL496" t="str">
        <v xml:space="preserve">0 | </v>
      </c>
      <c r="CM496" t="str">
        <v xml:space="preserve">0 | </v>
      </c>
      <c r="CN496" t="str">
        <v xml:space="preserve">0 | </v>
      </c>
      <c r="CO496" t="str">
        <v xml:space="preserve">0 | </v>
      </c>
      <c r="CP496" t="str">
        <v xml:space="preserve">0 | </v>
      </c>
      <c r="CQ496" t="str">
        <v xml:space="preserve">0 | </v>
      </c>
      <c r="CR496" t="str">
        <v xml:space="preserve">0 | </v>
      </c>
      <c r="CS496" t="str">
        <v xml:space="preserve">0 | </v>
      </c>
      <c r="CT496" t="str">
        <v xml:space="preserve">0 | </v>
      </c>
      <c r="CU496" t="str">
        <v xml:space="preserve">0 | </v>
      </c>
      <c r="CV496" t="str">
        <v xml:space="preserve">0 | </v>
      </c>
      <c r="CW496" t="str">
        <v xml:space="preserve">0 | </v>
      </c>
      <c r="CX496" t="str">
        <v xml:space="preserve">0 | </v>
      </c>
      <c r="DQ496" cm="1">
        <f t="array" ref="DQ496:HM496">TRANSPOSE(_xlfn._xlws.SORT(_xlfn._xlws.FILTER(initialConditions[initial_conditions_level],initialConditions[experiment_ID]=A496)))</f>
        <v>0</v>
      </c>
      <c r="DR496">
        <v>0</v>
      </c>
      <c r="DS496">
        <v>0</v>
      </c>
      <c r="DT496">
        <v>0</v>
      </c>
      <c r="DU496">
        <v>0</v>
      </c>
      <c r="DV496">
        <v>0</v>
      </c>
      <c r="DW496">
        <v>0</v>
      </c>
      <c r="DX496">
        <v>0</v>
      </c>
      <c r="DY496">
        <v>0</v>
      </c>
      <c r="DZ496">
        <v>0</v>
      </c>
      <c r="EA496">
        <v>0</v>
      </c>
      <c r="EB496">
        <v>0</v>
      </c>
      <c r="EC496">
        <v>0</v>
      </c>
      <c r="ED496">
        <v>0</v>
      </c>
      <c r="EE496">
        <v>0</v>
      </c>
      <c r="EF496">
        <v>0</v>
      </c>
      <c r="EG496">
        <v>0</v>
      </c>
      <c r="EH496">
        <v>0</v>
      </c>
      <c r="EI496">
        <v>0</v>
      </c>
      <c r="EJ496">
        <v>0</v>
      </c>
      <c r="EK496">
        <v>0</v>
      </c>
      <c r="EL496">
        <v>0</v>
      </c>
      <c r="EM496">
        <v>0</v>
      </c>
      <c r="EN496">
        <v>0</v>
      </c>
      <c r="EO496">
        <v>0</v>
      </c>
      <c r="EP496">
        <v>0</v>
      </c>
      <c r="EQ496">
        <v>0</v>
      </c>
      <c r="ER496">
        <v>0</v>
      </c>
      <c r="ES496">
        <v>0</v>
      </c>
      <c r="ET496">
        <v>0</v>
      </c>
      <c r="EU496">
        <v>0</v>
      </c>
      <c r="EV496">
        <v>0</v>
      </c>
      <c r="EW496">
        <v>0</v>
      </c>
      <c r="EX496">
        <v>0</v>
      </c>
      <c r="EY496">
        <v>0</v>
      </c>
      <c r="EZ496">
        <v>0</v>
      </c>
      <c r="FA496">
        <v>0</v>
      </c>
      <c r="FB496">
        <v>0</v>
      </c>
      <c r="FC496">
        <v>0</v>
      </c>
      <c r="FD496">
        <v>0</v>
      </c>
      <c r="FE496">
        <v>0</v>
      </c>
      <c r="FF496">
        <v>0</v>
      </c>
      <c r="FG496">
        <v>0</v>
      </c>
      <c r="FH496">
        <v>0</v>
      </c>
      <c r="FI496">
        <v>0</v>
      </c>
      <c r="FJ496">
        <v>0</v>
      </c>
      <c r="FK496">
        <v>0</v>
      </c>
      <c r="FL496">
        <v>0</v>
      </c>
      <c r="FM496">
        <v>0</v>
      </c>
      <c r="FN496">
        <v>0</v>
      </c>
      <c r="FO496">
        <v>0</v>
      </c>
      <c r="FP496">
        <v>0</v>
      </c>
      <c r="FQ496">
        <v>0</v>
      </c>
      <c r="FR496">
        <v>0</v>
      </c>
      <c r="FS496">
        <v>0</v>
      </c>
      <c r="FT496">
        <v>0</v>
      </c>
      <c r="FU496">
        <v>0</v>
      </c>
      <c r="FV496">
        <v>0</v>
      </c>
      <c r="FW496">
        <v>0</v>
      </c>
      <c r="FX496">
        <v>0</v>
      </c>
      <c r="FY496">
        <v>0</v>
      </c>
      <c r="FZ496">
        <v>0</v>
      </c>
      <c r="GA496">
        <v>0</v>
      </c>
      <c r="GB496">
        <v>0</v>
      </c>
      <c r="GC496">
        <v>0</v>
      </c>
      <c r="GD496">
        <v>0</v>
      </c>
      <c r="GE496">
        <v>0</v>
      </c>
      <c r="GF496">
        <v>0</v>
      </c>
      <c r="GG496">
        <v>0</v>
      </c>
      <c r="GH496">
        <v>0</v>
      </c>
      <c r="GI496">
        <v>0</v>
      </c>
      <c r="GJ496">
        <v>0</v>
      </c>
      <c r="GK496">
        <v>0</v>
      </c>
      <c r="GL496">
        <v>0</v>
      </c>
      <c r="GM496">
        <v>0</v>
      </c>
      <c r="GN496">
        <v>0</v>
      </c>
      <c r="GO496">
        <v>0</v>
      </c>
      <c r="GP496">
        <v>0</v>
      </c>
      <c r="GQ496">
        <v>0</v>
      </c>
      <c r="GR496">
        <v>0</v>
      </c>
      <c r="GS496">
        <v>0</v>
      </c>
      <c r="GT496">
        <v>0</v>
      </c>
      <c r="GU496">
        <v>0</v>
      </c>
      <c r="GV496">
        <v>0</v>
      </c>
      <c r="GW496">
        <v>0</v>
      </c>
      <c r="GX496">
        <v>0</v>
      </c>
      <c r="GY496">
        <v>0</v>
      </c>
      <c r="GZ496">
        <v>0</v>
      </c>
      <c r="HA496">
        <v>0</v>
      </c>
      <c r="HB496">
        <v>0</v>
      </c>
      <c r="HC496">
        <v>0</v>
      </c>
      <c r="HD496">
        <v>0</v>
      </c>
      <c r="HE496">
        <v>0</v>
      </c>
      <c r="HF496">
        <v>0</v>
      </c>
      <c r="HG496">
        <v>0</v>
      </c>
      <c r="HH496">
        <v>0</v>
      </c>
      <c r="HI496">
        <v>0</v>
      </c>
      <c r="HJ496">
        <v>0</v>
      </c>
      <c r="HK496">
        <v>0</v>
      </c>
      <c r="HL496">
        <v>0</v>
      </c>
      <c r="HM496" t="str">
        <v/>
      </c>
    </row>
    <row r="497" spans="2:221" x14ac:dyDescent="0.35">
      <c r="B497" t="str" cm="1">
        <f t="array" ref="B497:CX497">TRANSPOSE(_xlfn._xlws.SORT(_xlfn._xlws.FILTER(initialConditions[initial_conditions_level]&amp;" | "&amp;initialConditions[initial_conditions_name],initialConditions[experiment_ID]=A497)))</f>
        <v xml:space="preserve"> | </v>
      </c>
      <c r="C497" t="str">
        <v xml:space="preserve">0 | </v>
      </c>
      <c r="D497" t="str">
        <v xml:space="preserve">0 | </v>
      </c>
      <c r="E497" t="str">
        <v xml:space="preserve">0 | </v>
      </c>
      <c r="F497" t="str">
        <v xml:space="preserve">0 | </v>
      </c>
      <c r="G497" t="str">
        <v xml:space="preserve">0 | </v>
      </c>
      <c r="H497" t="str">
        <v xml:space="preserve">0 | </v>
      </c>
      <c r="I497" t="str">
        <v xml:space="preserve">0 | </v>
      </c>
      <c r="J497" t="str">
        <v xml:space="preserve">0 | </v>
      </c>
      <c r="K497" t="str">
        <v xml:space="preserve">0 | </v>
      </c>
      <c r="L497" t="str">
        <v xml:space="preserve">0 | </v>
      </c>
      <c r="M497" t="str">
        <v xml:space="preserve">0 | </v>
      </c>
      <c r="N497" t="str">
        <v xml:space="preserve">0 | </v>
      </c>
      <c r="O497" t="str">
        <v xml:space="preserve">0 | </v>
      </c>
      <c r="P497" t="str">
        <v xml:space="preserve">0 | </v>
      </c>
      <c r="Q497" t="str">
        <v xml:space="preserve">0 | </v>
      </c>
      <c r="R497" t="str">
        <v xml:space="preserve">0 | </v>
      </c>
      <c r="S497" t="str">
        <v xml:space="preserve">0 | </v>
      </c>
      <c r="T497" t="str">
        <v xml:space="preserve">0 | </v>
      </c>
      <c r="U497" t="str">
        <v xml:space="preserve">0 | </v>
      </c>
      <c r="V497" t="str">
        <v xml:space="preserve">0 | </v>
      </c>
      <c r="W497" t="str">
        <v xml:space="preserve">0 | </v>
      </c>
      <c r="X497" t="str">
        <v xml:space="preserve">0 | </v>
      </c>
      <c r="Y497" t="str">
        <v xml:space="preserve">0 | </v>
      </c>
      <c r="Z497" t="str">
        <v xml:space="preserve">0 | </v>
      </c>
      <c r="AA497" t="str">
        <v xml:space="preserve">0 | </v>
      </c>
      <c r="AB497" t="str">
        <v xml:space="preserve">0 | </v>
      </c>
      <c r="AC497" t="str">
        <v xml:space="preserve">0 | </v>
      </c>
      <c r="AD497" t="str">
        <v xml:space="preserve">0 | </v>
      </c>
      <c r="AE497" t="str">
        <v xml:space="preserve">0 | </v>
      </c>
      <c r="AF497" t="str">
        <v xml:space="preserve">0 | </v>
      </c>
      <c r="AG497" t="str">
        <v xml:space="preserve">0 | </v>
      </c>
      <c r="AH497" t="str">
        <v xml:space="preserve">0 | </v>
      </c>
      <c r="AI497" t="str">
        <v xml:space="preserve">0 | </v>
      </c>
      <c r="AJ497" t="str">
        <v xml:space="preserve">0 | </v>
      </c>
      <c r="AK497" t="str">
        <v xml:space="preserve">0 | </v>
      </c>
      <c r="AL497" t="str">
        <v xml:space="preserve">0 | </v>
      </c>
      <c r="AM497" t="str">
        <v xml:space="preserve">0 | </v>
      </c>
      <c r="AN497" t="str">
        <v xml:space="preserve">0 | </v>
      </c>
      <c r="AO497" t="str">
        <v xml:space="preserve">0 | </v>
      </c>
      <c r="AP497" t="str">
        <v xml:space="preserve">0 | </v>
      </c>
      <c r="AQ497" t="str">
        <v xml:space="preserve">0 | </v>
      </c>
      <c r="AR497" t="str">
        <v xml:space="preserve">0 | </v>
      </c>
      <c r="AS497" t="str">
        <v xml:space="preserve">0 | </v>
      </c>
      <c r="AT497" t="str">
        <v xml:space="preserve">0 | </v>
      </c>
      <c r="AU497" t="str">
        <v xml:space="preserve">0 | </v>
      </c>
      <c r="AV497" t="str">
        <v xml:space="preserve">0 | </v>
      </c>
      <c r="AW497" t="str">
        <v xml:space="preserve">0 | </v>
      </c>
      <c r="AX497" t="str">
        <v xml:space="preserve">0 | </v>
      </c>
      <c r="AY497" t="str">
        <v xml:space="preserve">0 | </v>
      </c>
      <c r="AZ497" t="str">
        <v xml:space="preserve">0 | </v>
      </c>
      <c r="BA497" t="str">
        <v xml:space="preserve">0 | </v>
      </c>
      <c r="BB497" t="str">
        <v xml:space="preserve">0 | </v>
      </c>
      <c r="BC497" t="str">
        <v xml:space="preserve">0 | </v>
      </c>
      <c r="BD497" t="str">
        <v xml:space="preserve">0 | </v>
      </c>
      <c r="BE497" t="str">
        <v xml:space="preserve">0 | </v>
      </c>
      <c r="BF497" t="str">
        <v xml:space="preserve">0 | </v>
      </c>
      <c r="BG497" t="str">
        <v xml:space="preserve">0 | </v>
      </c>
      <c r="BH497" t="str">
        <v xml:space="preserve">0 | </v>
      </c>
      <c r="BI497" t="str">
        <v xml:space="preserve">0 | </v>
      </c>
      <c r="BJ497" t="str">
        <v xml:space="preserve">0 | </v>
      </c>
      <c r="BK497" t="str">
        <v xml:space="preserve">0 | </v>
      </c>
      <c r="BL497" t="str">
        <v xml:space="preserve">0 | </v>
      </c>
      <c r="BM497" t="str">
        <v xml:space="preserve">0 | </v>
      </c>
      <c r="BN497" t="str">
        <v xml:space="preserve">0 | </v>
      </c>
      <c r="BO497" t="str">
        <v xml:space="preserve">0 | </v>
      </c>
      <c r="BP497" t="str">
        <v xml:space="preserve">0 | </v>
      </c>
      <c r="BQ497" t="str">
        <v xml:space="preserve">0 | </v>
      </c>
      <c r="BR497" t="str">
        <v xml:space="preserve">0 | </v>
      </c>
      <c r="BS497" t="str">
        <v xml:space="preserve">0 | </v>
      </c>
      <c r="BT497" t="str">
        <v xml:space="preserve">0 | </v>
      </c>
      <c r="BU497" t="str">
        <v xml:space="preserve">0 | </v>
      </c>
      <c r="BV497" t="str">
        <v xml:space="preserve">0 | </v>
      </c>
      <c r="BW497" t="str">
        <v xml:space="preserve">0 | </v>
      </c>
      <c r="BX497" t="str">
        <v xml:space="preserve">0 | </v>
      </c>
      <c r="BY497" t="str">
        <v xml:space="preserve">0 | </v>
      </c>
      <c r="BZ497" t="str">
        <v xml:space="preserve">0 | </v>
      </c>
      <c r="CA497" t="str">
        <v xml:space="preserve">0 | </v>
      </c>
      <c r="CB497" t="str">
        <v xml:space="preserve">0 | </v>
      </c>
      <c r="CC497" t="str">
        <v xml:space="preserve">0 | </v>
      </c>
      <c r="CD497" t="str">
        <v xml:space="preserve">0 | </v>
      </c>
      <c r="CE497" t="str">
        <v xml:space="preserve">0 | </v>
      </c>
      <c r="CF497" t="str">
        <v xml:space="preserve">0 | </v>
      </c>
      <c r="CG497" t="str">
        <v xml:space="preserve">0 | </v>
      </c>
      <c r="CH497" t="str">
        <v xml:space="preserve">0 | </v>
      </c>
      <c r="CI497" t="str">
        <v xml:space="preserve">0 | </v>
      </c>
      <c r="CJ497" t="str">
        <v xml:space="preserve">0 | </v>
      </c>
      <c r="CK497" t="str">
        <v xml:space="preserve">0 | </v>
      </c>
      <c r="CL497" t="str">
        <v xml:space="preserve">0 | </v>
      </c>
      <c r="CM497" t="str">
        <v xml:space="preserve">0 | </v>
      </c>
      <c r="CN497" t="str">
        <v xml:space="preserve">0 | </v>
      </c>
      <c r="CO497" t="str">
        <v xml:space="preserve">0 | </v>
      </c>
      <c r="CP497" t="str">
        <v xml:space="preserve">0 | </v>
      </c>
      <c r="CQ497" t="str">
        <v xml:space="preserve">0 | </v>
      </c>
      <c r="CR497" t="str">
        <v xml:space="preserve">0 | </v>
      </c>
      <c r="CS497" t="str">
        <v xml:space="preserve">0 | </v>
      </c>
      <c r="CT497" t="str">
        <v xml:space="preserve">0 | </v>
      </c>
      <c r="CU497" t="str">
        <v xml:space="preserve">0 | </v>
      </c>
      <c r="CV497" t="str">
        <v xml:space="preserve">0 | </v>
      </c>
      <c r="CW497" t="str">
        <v xml:space="preserve">0 | </v>
      </c>
      <c r="CX497" t="str">
        <v xml:space="preserve">0 | </v>
      </c>
      <c r="DQ497" cm="1">
        <f t="array" ref="DQ497:HM497">TRANSPOSE(_xlfn._xlws.SORT(_xlfn._xlws.FILTER(initialConditions[initial_conditions_level],initialConditions[experiment_ID]=A497)))</f>
        <v>0</v>
      </c>
      <c r="DR497">
        <v>0</v>
      </c>
      <c r="DS497">
        <v>0</v>
      </c>
      <c r="DT497">
        <v>0</v>
      </c>
      <c r="DU497">
        <v>0</v>
      </c>
      <c r="DV497">
        <v>0</v>
      </c>
      <c r="DW497">
        <v>0</v>
      </c>
      <c r="DX497">
        <v>0</v>
      </c>
      <c r="DY497">
        <v>0</v>
      </c>
      <c r="DZ497">
        <v>0</v>
      </c>
      <c r="EA497">
        <v>0</v>
      </c>
      <c r="EB497">
        <v>0</v>
      </c>
      <c r="EC497">
        <v>0</v>
      </c>
      <c r="ED497">
        <v>0</v>
      </c>
      <c r="EE497">
        <v>0</v>
      </c>
      <c r="EF497">
        <v>0</v>
      </c>
      <c r="EG497">
        <v>0</v>
      </c>
      <c r="EH497">
        <v>0</v>
      </c>
      <c r="EI497">
        <v>0</v>
      </c>
      <c r="EJ497">
        <v>0</v>
      </c>
      <c r="EK497">
        <v>0</v>
      </c>
      <c r="EL497">
        <v>0</v>
      </c>
      <c r="EM497">
        <v>0</v>
      </c>
      <c r="EN497">
        <v>0</v>
      </c>
      <c r="EO497">
        <v>0</v>
      </c>
      <c r="EP497">
        <v>0</v>
      </c>
      <c r="EQ497">
        <v>0</v>
      </c>
      <c r="ER497">
        <v>0</v>
      </c>
      <c r="ES497">
        <v>0</v>
      </c>
      <c r="ET497">
        <v>0</v>
      </c>
      <c r="EU497">
        <v>0</v>
      </c>
      <c r="EV497">
        <v>0</v>
      </c>
      <c r="EW497">
        <v>0</v>
      </c>
      <c r="EX497">
        <v>0</v>
      </c>
      <c r="EY497">
        <v>0</v>
      </c>
      <c r="EZ497">
        <v>0</v>
      </c>
      <c r="FA497">
        <v>0</v>
      </c>
      <c r="FB497">
        <v>0</v>
      </c>
      <c r="FC497">
        <v>0</v>
      </c>
      <c r="FD497">
        <v>0</v>
      </c>
      <c r="FE497">
        <v>0</v>
      </c>
      <c r="FF497">
        <v>0</v>
      </c>
      <c r="FG497">
        <v>0</v>
      </c>
      <c r="FH497">
        <v>0</v>
      </c>
      <c r="FI497">
        <v>0</v>
      </c>
      <c r="FJ497">
        <v>0</v>
      </c>
      <c r="FK497">
        <v>0</v>
      </c>
      <c r="FL497">
        <v>0</v>
      </c>
      <c r="FM497">
        <v>0</v>
      </c>
      <c r="FN497">
        <v>0</v>
      </c>
      <c r="FO497">
        <v>0</v>
      </c>
      <c r="FP497">
        <v>0</v>
      </c>
      <c r="FQ497">
        <v>0</v>
      </c>
      <c r="FR497">
        <v>0</v>
      </c>
      <c r="FS497">
        <v>0</v>
      </c>
      <c r="FT497">
        <v>0</v>
      </c>
      <c r="FU497">
        <v>0</v>
      </c>
      <c r="FV497">
        <v>0</v>
      </c>
      <c r="FW497">
        <v>0</v>
      </c>
      <c r="FX497">
        <v>0</v>
      </c>
      <c r="FY497">
        <v>0</v>
      </c>
      <c r="FZ497">
        <v>0</v>
      </c>
      <c r="GA497">
        <v>0</v>
      </c>
      <c r="GB497">
        <v>0</v>
      </c>
      <c r="GC497">
        <v>0</v>
      </c>
      <c r="GD497">
        <v>0</v>
      </c>
      <c r="GE497">
        <v>0</v>
      </c>
      <c r="GF497">
        <v>0</v>
      </c>
      <c r="GG497">
        <v>0</v>
      </c>
      <c r="GH497">
        <v>0</v>
      </c>
      <c r="GI497">
        <v>0</v>
      </c>
      <c r="GJ497">
        <v>0</v>
      </c>
      <c r="GK497">
        <v>0</v>
      </c>
      <c r="GL497">
        <v>0</v>
      </c>
      <c r="GM497">
        <v>0</v>
      </c>
      <c r="GN497">
        <v>0</v>
      </c>
      <c r="GO497">
        <v>0</v>
      </c>
      <c r="GP497">
        <v>0</v>
      </c>
      <c r="GQ497">
        <v>0</v>
      </c>
      <c r="GR497">
        <v>0</v>
      </c>
      <c r="GS497">
        <v>0</v>
      </c>
      <c r="GT497">
        <v>0</v>
      </c>
      <c r="GU497">
        <v>0</v>
      </c>
      <c r="GV497">
        <v>0</v>
      </c>
      <c r="GW497">
        <v>0</v>
      </c>
      <c r="GX497">
        <v>0</v>
      </c>
      <c r="GY497">
        <v>0</v>
      </c>
      <c r="GZ497">
        <v>0</v>
      </c>
      <c r="HA497">
        <v>0</v>
      </c>
      <c r="HB497">
        <v>0</v>
      </c>
      <c r="HC497">
        <v>0</v>
      </c>
      <c r="HD497">
        <v>0</v>
      </c>
      <c r="HE497">
        <v>0</v>
      </c>
      <c r="HF497">
        <v>0</v>
      </c>
      <c r="HG497">
        <v>0</v>
      </c>
      <c r="HH497">
        <v>0</v>
      </c>
      <c r="HI497">
        <v>0</v>
      </c>
      <c r="HJ497">
        <v>0</v>
      </c>
      <c r="HK497">
        <v>0</v>
      </c>
      <c r="HL497">
        <v>0</v>
      </c>
      <c r="HM497" t="str">
        <v/>
      </c>
    </row>
    <row r="498" spans="2:221" x14ac:dyDescent="0.35">
      <c r="B498" t="str" cm="1">
        <f t="array" ref="B498:CX498">TRANSPOSE(_xlfn._xlws.SORT(_xlfn._xlws.FILTER(initialConditions[initial_conditions_level]&amp;" | "&amp;initialConditions[initial_conditions_name],initialConditions[experiment_ID]=A498)))</f>
        <v xml:space="preserve"> | </v>
      </c>
      <c r="C498" t="str">
        <v xml:space="preserve">0 | </v>
      </c>
      <c r="D498" t="str">
        <v xml:space="preserve">0 | </v>
      </c>
      <c r="E498" t="str">
        <v xml:space="preserve">0 | </v>
      </c>
      <c r="F498" t="str">
        <v xml:space="preserve">0 | </v>
      </c>
      <c r="G498" t="str">
        <v xml:space="preserve">0 | </v>
      </c>
      <c r="H498" t="str">
        <v xml:space="preserve">0 | </v>
      </c>
      <c r="I498" t="str">
        <v xml:space="preserve">0 | </v>
      </c>
      <c r="J498" t="str">
        <v xml:space="preserve">0 | </v>
      </c>
      <c r="K498" t="str">
        <v xml:space="preserve">0 | </v>
      </c>
      <c r="L498" t="str">
        <v xml:space="preserve">0 | </v>
      </c>
      <c r="M498" t="str">
        <v xml:space="preserve">0 | </v>
      </c>
      <c r="N498" t="str">
        <v xml:space="preserve">0 | </v>
      </c>
      <c r="O498" t="str">
        <v xml:space="preserve">0 | </v>
      </c>
      <c r="P498" t="str">
        <v xml:space="preserve">0 | </v>
      </c>
      <c r="Q498" t="str">
        <v xml:space="preserve">0 | </v>
      </c>
      <c r="R498" t="str">
        <v xml:space="preserve">0 | </v>
      </c>
      <c r="S498" t="str">
        <v xml:space="preserve">0 | </v>
      </c>
      <c r="T498" t="str">
        <v xml:space="preserve">0 | </v>
      </c>
      <c r="U498" t="str">
        <v xml:space="preserve">0 | </v>
      </c>
      <c r="V498" t="str">
        <v xml:space="preserve">0 | </v>
      </c>
      <c r="W498" t="str">
        <v xml:space="preserve">0 | </v>
      </c>
      <c r="X498" t="str">
        <v xml:space="preserve">0 | </v>
      </c>
      <c r="Y498" t="str">
        <v xml:space="preserve">0 | </v>
      </c>
      <c r="Z498" t="str">
        <v xml:space="preserve">0 | </v>
      </c>
      <c r="AA498" t="str">
        <v xml:space="preserve">0 | </v>
      </c>
      <c r="AB498" t="str">
        <v xml:space="preserve">0 | </v>
      </c>
      <c r="AC498" t="str">
        <v xml:space="preserve">0 | </v>
      </c>
      <c r="AD498" t="str">
        <v xml:space="preserve">0 | </v>
      </c>
      <c r="AE498" t="str">
        <v xml:space="preserve">0 | </v>
      </c>
      <c r="AF498" t="str">
        <v xml:space="preserve">0 | </v>
      </c>
      <c r="AG498" t="str">
        <v xml:space="preserve">0 | </v>
      </c>
      <c r="AH498" t="str">
        <v xml:space="preserve">0 | </v>
      </c>
      <c r="AI498" t="str">
        <v xml:space="preserve">0 | </v>
      </c>
      <c r="AJ498" t="str">
        <v xml:space="preserve">0 | </v>
      </c>
      <c r="AK498" t="str">
        <v xml:space="preserve">0 | </v>
      </c>
      <c r="AL498" t="str">
        <v xml:space="preserve">0 | </v>
      </c>
      <c r="AM498" t="str">
        <v xml:space="preserve">0 | </v>
      </c>
      <c r="AN498" t="str">
        <v xml:space="preserve">0 | </v>
      </c>
      <c r="AO498" t="str">
        <v xml:space="preserve">0 | </v>
      </c>
      <c r="AP498" t="str">
        <v xml:space="preserve">0 | </v>
      </c>
      <c r="AQ498" t="str">
        <v xml:space="preserve">0 | </v>
      </c>
      <c r="AR498" t="str">
        <v xml:space="preserve">0 | </v>
      </c>
      <c r="AS498" t="str">
        <v xml:space="preserve">0 | </v>
      </c>
      <c r="AT498" t="str">
        <v xml:space="preserve">0 | </v>
      </c>
      <c r="AU498" t="str">
        <v xml:space="preserve">0 | </v>
      </c>
      <c r="AV498" t="str">
        <v xml:space="preserve">0 | </v>
      </c>
      <c r="AW498" t="str">
        <v xml:space="preserve">0 | </v>
      </c>
      <c r="AX498" t="str">
        <v xml:space="preserve">0 | </v>
      </c>
      <c r="AY498" t="str">
        <v xml:space="preserve">0 | </v>
      </c>
      <c r="AZ498" t="str">
        <v xml:space="preserve">0 | </v>
      </c>
      <c r="BA498" t="str">
        <v xml:space="preserve">0 | </v>
      </c>
      <c r="BB498" t="str">
        <v xml:space="preserve">0 | </v>
      </c>
      <c r="BC498" t="str">
        <v xml:space="preserve">0 | </v>
      </c>
      <c r="BD498" t="str">
        <v xml:space="preserve">0 | </v>
      </c>
      <c r="BE498" t="str">
        <v xml:space="preserve">0 | </v>
      </c>
      <c r="BF498" t="str">
        <v xml:space="preserve">0 | </v>
      </c>
      <c r="BG498" t="str">
        <v xml:space="preserve">0 | </v>
      </c>
      <c r="BH498" t="str">
        <v xml:space="preserve">0 | </v>
      </c>
      <c r="BI498" t="str">
        <v xml:space="preserve">0 | </v>
      </c>
      <c r="BJ498" t="str">
        <v xml:space="preserve">0 | </v>
      </c>
      <c r="BK498" t="str">
        <v xml:space="preserve">0 | </v>
      </c>
      <c r="BL498" t="str">
        <v xml:space="preserve">0 | </v>
      </c>
      <c r="BM498" t="str">
        <v xml:space="preserve">0 | </v>
      </c>
      <c r="BN498" t="str">
        <v xml:space="preserve">0 | </v>
      </c>
      <c r="BO498" t="str">
        <v xml:space="preserve">0 | </v>
      </c>
      <c r="BP498" t="str">
        <v xml:space="preserve">0 | </v>
      </c>
      <c r="BQ498" t="str">
        <v xml:space="preserve">0 | </v>
      </c>
      <c r="BR498" t="str">
        <v xml:space="preserve">0 | </v>
      </c>
      <c r="BS498" t="str">
        <v xml:space="preserve">0 | </v>
      </c>
      <c r="BT498" t="str">
        <v xml:space="preserve">0 | </v>
      </c>
      <c r="BU498" t="str">
        <v xml:space="preserve">0 | </v>
      </c>
      <c r="BV498" t="str">
        <v xml:space="preserve">0 | </v>
      </c>
      <c r="BW498" t="str">
        <v xml:space="preserve">0 | </v>
      </c>
      <c r="BX498" t="str">
        <v xml:space="preserve">0 | </v>
      </c>
      <c r="BY498" t="str">
        <v xml:space="preserve">0 | </v>
      </c>
      <c r="BZ498" t="str">
        <v xml:space="preserve">0 | </v>
      </c>
      <c r="CA498" t="str">
        <v xml:space="preserve">0 | </v>
      </c>
      <c r="CB498" t="str">
        <v xml:space="preserve">0 | </v>
      </c>
      <c r="CC498" t="str">
        <v xml:space="preserve">0 | </v>
      </c>
      <c r="CD498" t="str">
        <v xml:space="preserve">0 | </v>
      </c>
      <c r="CE498" t="str">
        <v xml:space="preserve">0 | </v>
      </c>
      <c r="CF498" t="str">
        <v xml:space="preserve">0 | </v>
      </c>
      <c r="CG498" t="str">
        <v xml:space="preserve">0 | </v>
      </c>
      <c r="CH498" t="str">
        <v xml:space="preserve">0 | </v>
      </c>
      <c r="CI498" t="str">
        <v xml:space="preserve">0 | </v>
      </c>
      <c r="CJ498" t="str">
        <v xml:space="preserve">0 | </v>
      </c>
      <c r="CK498" t="str">
        <v xml:space="preserve">0 | </v>
      </c>
      <c r="CL498" t="str">
        <v xml:space="preserve">0 | </v>
      </c>
      <c r="CM498" t="str">
        <v xml:space="preserve">0 | </v>
      </c>
      <c r="CN498" t="str">
        <v xml:space="preserve">0 | </v>
      </c>
      <c r="CO498" t="str">
        <v xml:space="preserve">0 | </v>
      </c>
      <c r="CP498" t="str">
        <v xml:space="preserve">0 | </v>
      </c>
      <c r="CQ498" t="str">
        <v xml:space="preserve">0 | </v>
      </c>
      <c r="CR498" t="str">
        <v xml:space="preserve">0 | </v>
      </c>
      <c r="CS498" t="str">
        <v xml:space="preserve">0 | </v>
      </c>
      <c r="CT498" t="str">
        <v xml:space="preserve">0 | </v>
      </c>
      <c r="CU498" t="str">
        <v xml:space="preserve">0 | </v>
      </c>
      <c r="CV498" t="str">
        <v xml:space="preserve">0 | </v>
      </c>
      <c r="CW498" t="str">
        <v xml:space="preserve">0 | </v>
      </c>
      <c r="CX498" t="str">
        <v xml:space="preserve">0 | </v>
      </c>
      <c r="DQ498" cm="1">
        <f t="array" ref="DQ498:HM498">TRANSPOSE(_xlfn._xlws.SORT(_xlfn._xlws.FILTER(initialConditions[initial_conditions_level],initialConditions[experiment_ID]=A498)))</f>
        <v>0</v>
      </c>
      <c r="DR498">
        <v>0</v>
      </c>
      <c r="DS498">
        <v>0</v>
      </c>
      <c r="DT498">
        <v>0</v>
      </c>
      <c r="DU498">
        <v>0</v>
      </c>
      <c r="DV498">
        <v>0</v>
      </c>
      <c r="DW498">
        <v>0</v>
      </c>
      <c r="DX498">
        <v>0</v>
      </c>
      <c r="DY498">
        <v>0</v>
      </c>
      <c r="DZ498">
        <v>0</v>
      </c>
      <c r="EA498">
        <v>0</v>
      </c>
      <c r="EB498">
        <v>0</v>
      </c>
      <c r="EC498">
        <v>0</v>
      </c>
      <c r="ED498">
        <v>0</v>
      </c>
      <c r="EE498">
        <v>0</v>
      </c>
      <c r="EF498">
        <v>0</v>
      </c>
      <c r="EG498">
        <v>0</v>
      </c>
      <c r="EH498">
        <v>0</v>
      </c>
      <c r="EI498">
        <v>0</v>
      </c>
      <c r="EJ498">
        <v>0</v>
      </c>
      <c r="EK498">
        <v>0</v>
      </c>
      <c r="EL498">
        <v>0</v>
      </c>
      <c r="EM498">
        <v>0</v>
      </c>
      <c r="EN498">
        <v>0</v>
      </c>
      <c r="EO498">
        <v>0</v>
      </c>
      <c r="EP498">
        <v>0</v>
      </c>
      <c r="EQ498">
        <v>0</v>
      </c>
      <c r="ER498">
        <v>0</v>
      </c>
      <c r="ES498">
        <v>0</v>
      </c>
      <c r="ET498">
        <v>0</v>
      </c>
      <c r="EU498">
        <v>0</v>
      </c>
      <c r="EV498">
        <v>0</v>
      </c>
      <c r="EW498">
        <v>0</v>
      </c>
      <c r="EX498">
        <v>0</v>
      </c>
      <c r="EY498">
        <v>0</v>
      </c>
      <c r="EZ498">
        <v>0</v>
      </c>
      <c r="FA498">
        <v>0</v>
      </c>
      <c r="FB498">
        <v>0</v>
      </c>
      <c r="FC498">
        <v>0</v>
      </c>
      <c r="FD498">
        <v>0</v>
      </c>
      <c r="FE498">
        <v>0</v>
      </c>
      <c r="FF498">
        <v>0</v>
      </c>
      <c r="FG498">
        <v>0</v>
      </c>
      <c r="FH498">
        <v>0</v>
      </c>
      <c r="FI498">
        <v>0</v>
      </c>
      <c r="FJ498">
        <v>0</v>
      </c>
      <c r="FK498">
        <v>0</v>
      </c>
      <c r="FL498">
        <v>0</v>
      </c>
      <c r="FM498">
        <v>0</v>
      </c>
      <c r="FN498">
        <v>0</v>
      </c>
      <c r="FO498">
        <v>0</v>
      </c>
      <c r="FP498">
        <v>0</v>
      </c>
      <c r="FQ498">
        <v>0</v>
      </c>
      <c r="FR498">
        <v>0</v>
      </c>
      <c r="FS498">
        <v>0</v>
      </c>
      <c r="FT498">
        <v>0</v>
      </c>
      <c r="FU498">
        <v>0</v>
      </c>
      <c r="FV498">
        <v>0</v>
      </c>
      <c r="FW498">
        <v>0</v>
      </c>
      <c r="FX498">
        <v>0</v>
      </c>
      <c r="FY498">
        <v>0</v>
      </c>
      <c r="FZ498">
        <v>0</v>
      </c>
      <c r="GA498">
        <v>0</v>
      </c>
      <c r="GB498">
        <v>0</v>
      </c>
      <c r="GC498">
        <v>0</v>
      </c>
      <c r="GD498">
        <v>0</v>
      </c>
      <c r="GE498">
        <v>0</v>
      </c>
      <c r="GF498">
        <v>0</v>
      </c>
      <c r="GG498">
        <v>0</v>
      </c>
      <c r="GH498">
        <v>0</v>
      </c>
      <c r="GI498">
        <v>0</v>
      </c>
      <c r="GJ498">
        <v>0</v>
      </c>
      <c r="GK498">
        <v>0</v>
      </c>
      <c r="GL498">
        <v>0</v>
      </c>
      <c r="GM498">
        <v>0</v>
      </c>
      <c r="GN498">
        <v>0</v>
      </c>
      <c r="GO498">
        <v>0</v>
      </c>
      <c r="GP498">
        <v>0</v>
      </c>
      <c r="GQ498">
        <v>0</v>
      </c>
      <c r="GR498">
        <v>0</v>
      </c>
      <c r="GS498">
        <v>0</v>
      </c>
      <c r="GT498">
        <v>0</v>
      </c>
      <c r="GU498">
        <v>0</v>
      </c>
      <c r="GV498">
        <v>0</v>
      </c>
      <c r="GW498">
        <v>0</v>
      </c>
      <c r="GX498">
        <v>0</v>
      </c>
      <c r="GY498">
        <v>0</v>
      </c>
      <c r="GZ498">
        <v>0</v>
      </c>
      <c r="HA498">
        <v>0</v>
      </c>
      <c r="HB498">
        <v>0</v>
      </c>
      <c r="HC498">
        <v>0</v>
      </c>
      <c r="HD498">
        <v>0</v>
      </c>
      <c r="HE498">
        <v>0</v>
      </c>
      <c r="HF498">
        <v>0</v>
      </c>
      <c r="HG498">
        <v>0</v>
      </c>
      <c r="HH498">
        <v>0</v>
      </c>
      <c r="HI498">
        <v>0</v>
      </c>
      <c r="HJ498">
        <v>0</v>
      </c>
      <c r="HK498">
        <v>0</v>
      </c>
      <c r="HL498">
        <v>0</v>
      </c>
      <c r="HM498" t="str">
        <v/>
      </c>
    </row>
    <row r="499" spans="2:221" x14ac:dyDescent="0.35">
      <c r="B499" t="str" cm="1">
        <f t="array" ref="B499:CX499">TRANSPOSE(_xlfn._xlws.SORT(_xlfn._xlws.FILTER(initialConditions[initial_conditions_level]&amp;" | "&amp;initialConditions[initial_conditions_name],initialConditions[experiment_ID]=A499)))</f>
        <v xml:space="preserve"> | </v>
      </c>
      <c r="C499" t="str">
        <v xml:space="preserve">0 | </v>
      </c>
      <c r="D499" t="str">
        <v xml:space="preserve">0 | </v>
      </c>
      <c r="E499" t="str">
        <v xml:space="preserve">0 | </v>
      </c>
      <c r="F499" t="str">
        <v xml:space="preserve">0 | </v>
      </c>
      <c r="G499" t="str">
        <v xml:space="preserve">0 | </v>
      </c>
      <c r="H499" t="str">
        <v xml:space="preserve">0 | </v>
      </c>
      <c r="I499" t="str">
        <v xml:space="preserve">0 | </v>
      </c>
      <c r="J499" t="str">
        <v xml:space="preserve">0 | </v>
      </c>
      <c r="K499" t="str">
        <v xml:space="preserve">0 | </v>
      </c>
      <c r="L499" t="str">
        <v xml:space="preserve">0 | </v>
      </c>
      <c r="M499" t="str">
        <v xml:space="preserve">0 | </v>
      </c>
      <c r="N499" t="str">
        <v xml:space="preserve">0 | </v>
      </c>
      <c r="O499" t="str">
        <v xml:space="preserve">0 | </v>
      </c>
      <c r="P499" t="str">
        <v xml:space="preserve">0 | </v>
      </c>
      <c r="Q499" t="str">
        <v xml:space="preserve">0 | </v>
      </c>
      <c r="R499" t="str">
        <v xml:space="preserve">0 | </v>
      </c>
      <c r="S499" t="str">
        <v xml:space="preserve">0 | </v>
      </c>
      <c r="T499" t="str">
        <v xml:space="preserve">0 | </v>
      </c>
      <c r="U499" t="str">
        <v xml:space="preserve">0 | </v>
      </c>
      <c r="V499" t="str">
        <v xml:space="preserve">0 | </v>
      </c>
      <c r="W499" t="str">
        <v xml:space="preserve">0 | </v>
      </c>
      <c r="X499" t="str">
        <v xml:space="preserve">0 | </v>
      </c>
      <c r="Y499" t="str">
        <v xml:space="preserve">0 | </v>
      </c>
      <c r="Z499" t="str">
        <v xml:space="preserve">0 | </v>
      </c>
      <c r="AA499" t="str">
        <v xml:space="preserve">0 | </v>
      </c>
      <c r="AB499" t="str">
        <v xml:space="preserve">0 | </v>
      </c>
      <c r="AC499" t="str">
        <v xml:space="preserve">0 | </v>
      </c>
      <c r="AD499" t="str">
        <v xml:space="preserve">0 | </v>
      </c>
      <c r="AE499" t="str">
        <v xml:space="preserve">0 | </v>
      </c>
      <c r="AF499" t="str">
        <v xml:space="preserve">0 | </v>
      </c>
      <c r="AG499" t="str">
        <v xml:space="preserve">0 | </v>
      </c>
      <c r="AH499" t="str">
        <v xml:space="preserve">0 | </v>
      </c>
      <c r="AI499" t="str">
        <v xml:space="preserve">0 | </v>
      </c>
      <c r="AJ499" t="str">
        <v xml:space="preserve">0 | </v>
      </c>
      <c r="AK499" t="str">
        <v xml:space="preserve">0 | </v>
      </c>
      <c r="AL499" t="str">
        <v xml:space="preserve">0 | </v>
      </c>
      <c r="AM499" t="str">
        <v xml:space="preserve">0 | </v>
      </c>
      <c r="AN499" t="str">
        <v xml:space="preserve">0 | </v>
      </c>
      <c r="AO499" t="str">
        <v xml:space="preserve">0 | </v>
      </c>
      <c r="AP499" t="str">
        <v xml:space="preserve">0 | </v>
      </c>
      <c r="AQ499" t="str">
        <v xml:space="preserve">0 | </v>
      </c>
      <c r="AR499" t="str">
        <v xml:space="preserve">0 | </v>
      </c>
      <c r="AS499" t="str">
        <v xml:space="preserve">0 | </v>
      </c>
      <c r="AT499" t="str">
        <v xml:space="preserve">0 | </v>
      </c>
      <c r="AU499" t="str">
        <v xml:space="preserve">0 | </v>
      </c>
      <c r="AV499" t="str">
        <v xml:space="preserve">0 | </v>
      </c>
      <c r="AW499" t="str">
        <v xml:space="preserve">0 | </v>
      </c>
      <c r="AX499" t="str">
        <v xml:space="preserve">0 | </v>
      </c>
      <c r="AY499" t="str">
        <v xml:space="preserve">0 | </v>
      </c>
      <c r="AZ499" t="str">
        <v xml:space="preserve">0 | </v>
      </c>
      <c r="BA499" t="str">
        <v xml:space="preserve">0 | </v>
      </c>
      <c r="BB499" t="str">
        <v xml:space="preserve">0 | </v>
      </c>
      <c r="BC499" t="str">
        <v xml:space="preserve">0 | </v>
      </c>
      <c r="BD499" t="str">
        <v xml:space="preserve">0 | </v>
      </c>
      <c r="BE499" t="str">
        <v xml:space="preserve">0 | </v>
      </c>
      <c r="BF499" t="str">
        <v xml:space="preserve">0 | </v>
      </c>
      <c r="BG499" t="str">
        <v xml:space="preserve">0 | </v>
      </c>
      <c r="BH499" t="str">
        <v xml:space="preserve">0 | </v>
      </c>
      <c r="BI499" t="str">
        <v xml:space="preserve">0 | </v>
      </c>
      <c r="BJ499" t="str">
        <v xml:space="preserve">0 | </v>
      </c>
      <c r="BK499" t="str">
        <v xml:space="preserve">0 | </v>
      </c>
      <c r="BL499" t="str">
        <v xml:space="preserve">0 | </v>
      </c>
      <c r="BM499" t="str">
        <v xml:space="preserve">0 | </v>
      </c>
      <c r="BN499" t="str">
        <v xml:space="preserve">0 | </v>
      </c>
      <c r="BO499" t="str">
        <v xml:space="preserve">0 | </v>
      </c>
      <c r="BP499" t="str">
        <v xml:space="preserve">0 | </v>
      </c>
      <c r="BQ499" t="str">
        <v xml:space="preserve">0 | </v>
      </c>
      <c r="BR499" t="str">
        <v xml:space="preserve">0 | </v>
      </c>
      <c r="BS499" t="str">
        <v xml:space="preserve">0 | </v>
      </c>
      <c r="BT499" t="str">
        <v xml:space="preserve">0 | </v>
      </c>
      <c r="BU499" t="str">
        <v xml:space="preserve">0 | </v>
      </c>
      <c r="BV499" t="str">
        <v xml:space="preserve">0 | </v>
      </c>
      <c r="BW499" t="str">
        <v xml:space="preserve">0 | </v>
      </c>
      <c r="BX499" t="str">
        <v xml:space="preserve">0 | </v>
      </c>
      <c r="BY499" t="str">
        <v xml:space="preserve">0 | </v>
      </c>
      <c r="BZ499" t="str">
        <v xml:space="preserve">0 | </v>
      </c>
      <c r="CA499" t="str">
        <v xml:space="preserve">0 | </v>
      </c>
      <c r="CB499" t="str">
        <v xml:space="preserve">0 | </v>
      </c>
      <c r="CC499" t="str">
        <v xml:space="preserve">0 | </v>
      </c>
      <c r="CD499" t="str">
        <v xml:space="preserve">0 | </v>
      </c>
      <c r="CE499" t="str">
        <v xml:space="preserve">0 | </v>
      </c>
      <c r="CF499" t="str">
        <v xml:space="preserve">0 | </v>
      </c>
      <c r="CG499" t="str">
        <v xml:space="preserve">0 | </v>
      </c>
      <c r="CH499" t="str">
        <v xml:space="preserve">0 | </v>
      </c>
      <c r="CI499" t="str">
        <v xml:space="preserve">0 | </v>
      </c>
      <c r="CJ499" t="str">
        <v xml:space="preserve">0 | </v>
      </c>
      <c r="CK499" t="str">
        <v xml:space="preserve">0 | </v>
      </c>
      <c r="CL499" t="str">
        <v xml:space="preserve">0 | </v>
      </c>
      <c r="CM499" t="str">
        <v xml:space="preserve">0 | </v>
      </c>
      <c r="CN499" t="str">
        <v xml:space="preserve">0 | </v>
      </c>
      <c r="CO499" t="str">
        <v xml:space="preserve">0 | </v>
      </c>
      <c r="CP499" t="str">
        <v xml:space="preserve">0 | </v>
      </c>
      <c r="CQ499" t="str">
        <v xml:space="preserve">0 | </v>
      </c>
      <c r="CR499" t="str">
        <v xml:space="preserve">0 | </v>
      </c>
      <c r="CS499" t="str">
        <v xml:space="preserve">0 | </v>
      </c>
      <c r="CT499" t="str">
        <v xml:space="preserve">0 | </v>
      </c>
      <c r="CU499" t="str">
        <v xml:space="preserve">0 | </v>
      </c>
      <c r="CV499" t="str">
        <v xml:space="preserve">0 | </v>
      </c>
      <c r="CW499" t="str">
        <v xml:space="preserve">0 | </v>
      </c>
      <c r="CX499" t="str">
        <v xml:space="preserve">0 | </v>
      </c>
      <c r="DQ499" cm="1">
        <f t="array" ref="DQ499:HM499">TRANSPOSE(_xlfn._xlws.SORT(_xlfn._xlws.FILTER(initialConditions[initial_conditions_level],initialConditions[experiment_ID]=A499)))</f>
        <v>0</v>
      </c>
      <c r="DR499">
        <v>0</v>
      </c>
      <c r="DS499">
        <v>0</v>
      </c>
      <c r="DT499">
        <v>0</v>
      </c>
      <c r="DU499">
        <v>0</v>
      </c>
      <c r="DV499">
        <v>0</v>
      </c>
      <c r="DW499">
        <v>0</v>
      </c>
      <c r="DX499">
        <v>0</v>
      </c>
      <c r="DY499">
        <v>0</v>
      </c>
      <c r="DZ499">
        <v>0</v>
      </c>
      <c r="EA499">
        <v>0</v>
      </c>
      <c r="EB499">
        <v>0</v>
      </c>
      <c r="EC499">
        <v>0</v>
      </c>
      <c r="ED499">
        <v>0</v>
      </c>
      <c r="EE499">
        <v>0</v>
      </c>
      <c r="EF499">
        <v>0</v>
      </c>
      <c r="EG499">
        <v>0</v>
      </c>
      <c r="EH499">
        <v>0</v>
      </c>
      <c r="EI499">
        <v>0</v>
      </c>
      <c r="EJ499">
        <v>0</v>
      </c>
      <c r="EK499">
        <v>0</v>
      </c>
      <c r="EL499">
        <v>0</v>
      </c>
      <c r="EM499">
        <v>0</v>
      </c>
      <c r="EN499">
        <v>0</v>
      </c>
      <c r="EO499">
        <v>0</v>
      </c>
      <c r="EP499">
        <v>0</v>
      </c>
      <c r="EQ499">
        <v>0</v>
      </c>
      <c r="ER499">
        <v>0</v>
      </c>
      <c r="ES499">
        <v>0</v>
      </c>
      <c r="ET499">
        <v>0</v>
      </c>
      <c r="EU499">
        <v>0</v>
      </c>
      <c r="EV499">
        <v>0</v>
      </c>
      <c r="EW499">
        <v>0</v>
      </c>
      <c r="EX499">
        <v>0</v>
      </c>
      <c r="EY499">
        <v>0</v>
      </c>
      <c r="EZ499">
        <v>0</v>
      </c>
      <c r="FA499">
        <v>0</v>
      </c>
      <c r="FB499">
        <v>0</v>
      </c>
      <c r="FC499">
        <v>0</v>
      </c>
      <c r="FD499">
        <v>0</v>
      </c>
      <c r="FE499">
        <v>0</v>
      </c>
      <c r="FF499">
        <v>0</v>
      </c>
      <c r="FG499">
        <v>0</v>
      </c>
      <c r="FH499">
        <v>0</v>
      </c>
      <c r="FI499">
        <v>0</v>
      </c>
      <c r="FJ499">
        <v>0</v>
      </c>
      <c r="FK499">
        <v>0</v>
      </c>
      <c r="FL499">
        <v>0</v>
      </c>
      <c r="FM499">
        <v>0</v>
      </c>
      <c r="FN499">
        <v>0</v>
      </c>
      <c r="FO499">
        <v>0</v>
      </c>
      <c r="FP499">
        <v>0</v>
      </c>
      <c r="FQ499">
        <v>0</v>
      </c>
      <c r="FR499">
        <v>0</v>
      </c>
      <c r="FS499">
        <v>0</v>
      </c>
      <c r="FT499">
        <v>0</v>
      </c>
      <c r="FU499">
        <v>0</v>
      </c>
      <c r="FV499">
        <v>0</v>
      </c>
      <c r="FW499">
        <v>0</v>
      </c>
      <c r="FX499">
        <v>0</v>
      </c>
      <c r="FY499">
        <v>0</v>
      </c>
      <c r="FZ499">
        <v>0</v>
      </c>
      <c r="GA499">
        <v>0</v>
      </c>
      <c r="GB499">
        <v>0</v>
      </c>
      <c r="GC499">
        <v>0</v>
      </c>
      <c r="GD499">
        <v>0</v>
      </c>
      <c r="GE499">
        <v>0</v>
      </c>
      <c r="GF499">
        <v>0</v>
      </c>
      <c r="GG499">
        <v>0</v>
      </c>
      <c r="GH499">
        <v>0</v>
      </c>
      <c r="GI499">
        <v>0</v>
      </c>
      <c r="GJ499">
        <v>0</v>
      </c>
      <c r="GK499">
        <v>0</v>
      </c>
      <c r="GL499">
        <v>0</v>
      </c>
      <c r="GM499">
        <v>0</v>
      </c>
      <c r="GN499">
        <v>0</v>
      </c>
      <c r="GO499">
        <v>0</v>
      </c>
      <c r="GP499">
        <v>0</v>
      </c>
      <c r="GQ499">
        <v>0</v>
      </c>
      <c r="GR499">
        <v>0</v>
      </c>
      <c r="GS499">
        <v>0</v>
      </c>
      <c r="GT499">
        <v>0</v>
      </c>
      <c r="GU499">
        <v>0</v>
      </c>
      <c r="GV499">
        <v>0</v>
      </c>
      <c r="GW499">
        <v>0</v>
      </c>
      <c r="GX499">
        <v>0</v>
      </c>
      <c r="GY499">
        <v>0</v>
      </c>
      <c r="GZ499">
        <v>0</v>
      </c>
      <c r="HA499">
        <v>0</v>
      </c>
      <c r="HB499">
        <v>0</v>
      </c>
      <c r="HC499">
        <v>0</v>
      </c>
      <c r="HD499">
        <v>0</v>
      </c>
      <c r="HE499">
        <v>0</v>
      </c>
      <c r="HF499">
        <v>0</v>
      </c>
      <c r="HG499">
        <v>0</v>
      </c>
      <c r="HH499">
        <v>0</v>
      </c>
      <c r="HI499">
        <v>0</v>
      </c>
      <c r="HJ499">
        <v>0</v>
      </c>
      <c r="HK499">
        <v>0</v>
      </c>
      <c r="HL499">
        <v>0</v>
      </c>
      <c r="HM499" t="str">
        <v/>
      </c>
    </row>
    <row r="500" spans="2:221" s="108" customFormat="1" x14ac:dyDescent="0.35">
      <c r="B500" s="108" t="str" cm="1">
        <f t="array" ref="B500:CX500">TRANSPOSE(_xlfn._xlws.SORT(_xlfn._xlws.FILTER(initialConditions[initial_conditions_level]&amp;" | "&amp;initialConditions[initial_conditions_name],initialConditions[experiment_ID]=A500)))</f>
        <v xml:space="preserve"> | </v>
      </c>
      <c r="C500" s="108" t="str">
        <v xml:space="preserve">0 | </v>
      </c>
      <c r="D500" s="108" t="str">
        <v xml:space="preserve">0 | </v>
      </c>
      <c r="E500" s="108" t="str">
        <v xml:space="preserve">0 | </v>
      </c>
      <c r="F500" s="108" t="str">
        <v xml:space="preserve">0 | </v>
      </c>
      <c r="G500" s="108" t="str">
        <v xml:space="preserve">0 | </v>
      </c>
      <c r="H500" s="108" t="str">
        <v xml:space="preserve">0 | </v>
      </c>
      <c r="I500" s="108" t="str">
        <v xml:space="preserve">0 | </v>
      </c>
      <c r="J500" s="108" t="str">
        <v xml:space="preserve">0 | </v>
      </c>
      <c r="K500" s="108" t="str">
        <v xml:space="preserve">0 | </v>
      </c>
      <c r="L500" s="108" t="str">
        <v xml:space="preserve">0 | </v>
      </c>
      <c r="M500" s="108" t="str">
        <v xml:space="preserve">0 | </v>
      </c>
      <c r="N500" s="108" t="str">
        <v xml:space="preserve">0 | </v>
      </c>
      <c r="O500" s="108" t="str">
        <v xml:space="preserve">0 | </v>
      </c>
      <c r="P500" s="108" t="str">
        <v xml:space="preserve">0 | </v>
      </c>
      <c r="Q500" s="108" t="str">
        <v xml:space="preserve">0 | </v>
      </c>
      <c r="R500" s="108" t="str">
        <v xml:space="preserve">0 | </v>
      </c>
      <c r="S500" s="108" t="str">
        <v xml:space="preserve">0 | </v>
      </c>
      <c r="T500" s="108" t="str">
        <v xml:space="preserve">0 | </v>
      </c>
      <c r="U500" s="108" t="str">
        <v xml:space="preserve">0 | </v>
      </c>
      <c r="V500" s="108" t="str">
        <v xml:space="preserve">0 | </v>
      </c>
      <c r="W500" s="108" t="str">
        <v xml:space="preserve">0 | </v>
      </c>
      <c r="X500" s="108" t="str">
        <v xml:space="preserve">0 | </v>
      </c>
      <c r="Y500" s="108" t="str">
        <v xml:space="preserve">0 | </v>
      </c>
      <c r="Z500" s="108" t="str">
        <v xml:space="preserve">0 | </v>
      </c>
      <c r="AA500" s="108" t="str">
        <v xml:space="preserve">0 | </v>
      </c>
      <c r="AB500" s="108" t="str">
        <v xml:space="preserve">0 | </v>
      </c>
      <c r="AC500" s="108" t="str">
        <v xml:space="preserve">0 | </v>
      </c>
      <c r="AD500" s="108" t="str">
        <v xml:space="preserve">0 | </v>
      </c>
      <c r="AE500" s="108" t="str">
        <v xml:space="preserve">0 | </v>
      </c>
      <c r="AF500" s="108" t="str">
        <v xml:space="preserve">0 | </v>
      </c>
      <c r="AG500" s="108" t="str">
        <v xml:space="preserve">0 | </v>
      </c>
      <c r="AH500" s="108" t="str">
        <v xml:space="preserve">0 | </v>
      </c>
      <c r="AI500" s="108" t="str">
        <v xml:space="preserve">0 | </v>
      </c>
      <c r="AJ500" s="108" t="str">
        <v xml:space="preserve">0 | </v>
      </c>
      <c r="AK500" s="108" t="str">
        <v xml:space="preserve">0 | </v>
      </c>
      <c r="AL500" s="108" t="str">
        <v xml:space="preserve">0 | </v>
      </c>
      <c r="AM500" s="108" t="str">
        <v xml:space="preserve">0 | </v>
      </c>
      <c r="AN500" s="108" t="str">
        <v xml:space="preserve">0 | </v>
      </c>
      <c r="AO500" s="108" t="str">
        <v xml:space="preserve">0 | </v>
      </c>
      <c r="AP500" s="108" t="str">
        <v xml:space="preserve">0 | </v>
      </c>
      <c r="AQ500" s="108" t="str">
        <v xml:space="preserve">0 | </v>
      </c>
      <c r="AR500" s="108" t="str">
        <v xml:space="preserve">0 | </v>
      </c>
      <c r="AS500" s="108" t="str">
        <v xml:space="preserve">0 | </v>
      </c>
      <c r="AT500" s="108" t="str">
        <v xml:space="preserve">0 | </v>
      </c>
      <c r="AU500" s="108" t="str">
        <v xml:space="preserve">0 | </v>
      </c>
      <c r="AV500" s="108" t="str">
        <v xml:space="preserve">0 | </v>
      </c>
      <c r="AW500" s="108" t="str">
        <v xml:space="preserve">0 | </v>
      </c>
      <c r="AX500" s="108" t="str">
        <v xml:space="preserve">0 | </v>
      </c>
      <c r="AY500" s="108" t="str">
        <v xml:space="preserve">0 | </v>
      </c>
      <c r="AZ500" s="108" t="str">
        <v xml:space="preserve">0 | </v>
      </c>
      <c r="BA500" s="108" t="str">
        <v xml:space="preserve">0 | </v>
      </c>
      <c r="BB500" s="108" t="str">
        <v xml:space="preserve">0 | </v>
      </c>
      <c r="BC500" s="108" t="str">
        <v xml:space="preserve">0 | </v>
      </c>
      <c r="BD500" s="108" t="str">
        <v xml:space="preserve">0 | </v>
      </c>
      <c r="BE500" s="108" t="str">
        <v xml:space="preserve">0 | </v>
      </c>
      <c r="BF500" s="108" t="str">
        <v xml:space="preserve">0 | </v>
      </c>
      <c r="BG500" s="108" t="str">
        <v xml:space="preserve">0 | </v>
      </c>
      <c r="BH500" s="108" t="str">
        <v xml:space="preserve">0 | </v>
      </c>
      <c r="BI500" s="108" t="str">
        <v xml:space="preserve">0 | </v>
      </c>
      <c r="BJ500" s="108" t="str">
        <v xml:space="preserve">0 | </v>
      </c>
      <c r="BK500" s="108" t="str">
        <v xml:space="preserve">0 | </v>
      </c>
      <c r="BL500" s="108" t="str">
        <v xml:space="preserve">0 | </v>
      </c>
      <c r="BM500" s="108" t="str">
        <v xml:space="preserve">0 | </v>
      </c>
      <c r="BN500" s="108" t="str">
        <v xml:space="preserve">0 | </v>
      </c>
      <c r="BO500" s="108" t="str">
        <v xml:space="preserve">0 | </v>
      </c>
      <c r="BP500" s="108" t="str">
        <v xml:space="preserve">0 | </v>
      </c>
      <c r="BQ500" s="108" t="str">
        <v xml:space="preserve">0 | </v>
      </c>
      <c r="BR500" s="108" t="str">
        <v xml:space="preserve">0 | </v>
      </c>
      <c r="BS500" s="108" t="str">
        <v xml:space="preserve">0 | </v>
      </c>
      <c r="BT500" s="108" t="str">
        <v xml:space="preserve">0 | </v>
      </c>
      <c r="BU500" s="108" t="str">
        <v xml:space="preserve">0 | </v>
      </c>
      <c r="BV500" s="108" t="str">
        <v xml:space="preserve">0 | </v>
      </c>
      <c r="BW500" s="108" t="str">
        <v xml:space="preserve">0 | </v>
      </c>
      <c r="BX500" s="108" t="str">
        <v xml:space="preserve">0 | </v>
      </c>
      <c r="BY500" s="108" t="str">
        <v xml:space="preserve">0 | </v>
      </c>
      <c r="BZ500" s="108" t="str">
        <v xml:space="preserve">0 | </v>
      </c>
      <c r="CA500" s="108" t="str">
        <v xml:space="preserve">0 | </v>
      </c>
      <c r="CB500" s="108" t="str">
        <v xml:space="preserve">0 | </v>
      </c>
      <c r="CC500" s="108" t="str">
        <v xml:space="preserve">0 | </v>
      </c>
      <c r="CD500" s="108" t="str">
        <v xml:space="preserve">0 | </v>
      </c>
      <c r="CE500" s="108" t="str">
        <v xml:space="preserve">0 | </v>
      </c>
      <c r="CF500" s="108" t="str">
        <v xml:space="preserve">0 | </v>
      </c>
      <c r="CG500" s="108" t="str">
        <v xml:space="preserve">0 | </v>
      </c>
      <c r="CH500" s="108" t="str">
        <v xml:space="preserve">0 | </v>
      </c>
      <c r="CI500" s="108" t="str">
        <v xml:space="preserve">0 | </v>
      </c>
      <c r="CJ500" s="108" t="str">
        <v xml:space="preserve">0 | </v>
      </c>
      <c r="CK500" s="108" t="str">
        <v xml:space="preserve">0 | </v>
      </c>
      <c r="CL500" s="108" t="str">
        <v xml:space="preserve">0 | </v>
      </c>
      <c r="CM500" s="108" t="str">
        <v xml:space="preserve">0 | </v>
      </c>
      <c r="CN500" s="108" t="str">
        <v xml:space="preserve">0 | </v>
      </c>
      <c r="CO500" s="108" t="str">
        <v xml:space="preserve">0 | </v>
      </c>
      <c r="CP500" s="108" t="str">
        <v xml:space="preserve">0 | </v>
      </c>
      <c r="CQ500" s="108" t="str">
        <v xml:space="preserve">0 | </v>
      </c>
      <c r="CR500" s="108" t="str">
        <v xml:space="preserve">0 | </v>
      </c>
      <c r="CS500" s="108" t="str">
        <v xml:space="preserve">0 | </v>
      </c>
      <c r="CT500" s="108" t="str">
        <v xml:space="preserve">0 | </v>
      </c>
      <c r="CU500" s="108" t="str">
        <v xml:space="preserve">0 | </v>
      </c>
      <c r="CV500" s="108" t="str">
        <v xml:space="preserve">0 | </v>
      </c>
      <c r="CW500" s="108" t="str">
        <v xml:space="preserve">0 | </v>
      </c>
      <c r="CX500" s="108" t="str">
        <v xml:space="preserve">0 | </v>
      </c>
      <c r="DQ500" s="126" cm="1">
        <f t="array" ref="DQ500:HM500">TRANSPOSE(_xlfn._xlws.SORT(_xlfn._xlws.FILTER(initialConditions[initial_conditions_level],initialConditions[experiment_ID]=A500)))</f>
        <v>0</v>
      </c>
      <c r="DR500" s="108">
        <v>0</v>
      </c>
      <c r="DS500" s="108">
        <v>0</v>
      </c>
      <c r="DT500" s="108">
        <v>0</v>
      </c>
      <c r="DU500" s="108">
        <v>0</v>
      </c>
      <c r="DV500" s="108">
        <v>0</v>
      </c>
      <c r="DW500" s="108">
        <v>0</v>
      </c>
      <c r="DX500" s="108">
        <v>0</v>
      </c>
      <c r="DY500" s="108">
        <v>0</v>
      </c>
      <c r="DZ500" s="108">
        <v>0</v>
      </c>
      <c r="EA500" s="108">
        <v>0</v>
      </c>
      <c r="EB500" s="108">
        <v>0</v>
      </c>
      <c r="EC500" s="108">
        <v>0</v>
      </c>
      <c r="ED500" s="108">
        <v>0</v>
      </c>
      <c r="EE500" s="108">
        <v>0</v>
      </c>
      <c r="EF500" s="108">
        <v>0</v>
      </c>
      <c r="EG500" s="108">
        <v>0</v>
      </c>
      <c r="EH500" s="108">
        <v>0</v>
      </c>
      <c r="EI500" s="108">
        <v>0</v>
      </c>
      <c r="EJ500" s="108">
        <v>0</v>
      </c>
      <c r="EK500" s="108">
        <v>0</v>
      </c>
      <c r="EL500" s="108">
        <v>0</v>
      </c>
      <c r="EM500" s="108">
        <v>0</v>
      </c>
      <c r="EN500" s="108">
        <v>0</v>
      </c>
      <c r="EO500" s="108">
        <v>0</v>
      </c>
      <c r="EP500" s="108">
        <v>0</v>
      </c>
      <c r="EQ500" s="108">
        <v>0</v>
      </c>
      <c r="ER500" s="108">
        <v>0</v>
      </c>
      <c r="ES500" s="108">
        <v>0</v>
      </c>
      <c r="ET500" s="108">
        <v>0</v>
      </c>
      <c r="EU500" s="108">
        <v>0</v>
      </c>
      <c r="EV500" s="108">
        <v>0</v>
      </c>
      <c r="EW500" s="108">
        <v>0</v>
      </c>
      <c r="EX500" s="108">
        <v>0</v>
      </c>
      <c r="EY500" s="108">
        <v>0</v>
      </c>
      <c r="EZ500" s="108">
        <v>0</v>
      </c>
      <c r="FA500" s="108">
        <v>0</v>
      </c>
      <c r="FB500" s="108">
        <v>0</v>
      </c>
      <c r="FC500" s="108">
        <v>0</v>
      </c>
      <c r="FD500" s="108">
        <v>0</v>
      </c>
      <c r="FE500" s="108">
        <v>0</v>
      </c>
      <c r="FF500" s="108">
        <v>0</v>
      </c>
      <c r="FG500" s="108">
        <v>0</v>
      </c>
      <c r="FH500" s="108">
        <v>0</v>
      </c>
      <c r="FI500" s="108">
        <v>0</v>
      </c>
      <c r="FJ500" s="108">
        <v>0</v>
      </c>
      <c r="FK500" s="108">
        <v>0</v>
      </c>
      <c r="FL500" s="108">
        <v>0</v>
      </c>
      <c r="FM500" s="108">
        <v>0</v>
      </c>
      <c r="FN500" s="108">
        <v>0</v>
      </c>
      <c r="FO500" s="108">
        <v>0</v>
      </c>
      <c r="FP500" s="108">
        <v>0</v>
      </c>
      <c r="FQ500" s="108">
        <v>0</v>
      </c>
      <c r="FR500" s="108">
        <v>0</v>
      </c>
      <c r="FS500" s="108">
        <v>0</v>
      </c>
      <c r="FT500" s="108">
        <v>0</v>
      </c>
      <c r="FU500" s="108">
        <v>0</v>
      </c>
      <c r="FV500" s="108">
        <v>0</v>
      </c>
      <c r="FW500" s="108">
        <v>0</v>
      </c>
      <c r="FX500" s="108">
        <v>0</v>
      </c>
      <c r="FY500" s="108">
        <v>0</v>
      </c>
      <c r="FZ500" s="108">
        <v>0</v>
      </c>
      <c r="GA500" s="108">
        <v>0</v>
      </c>
      <c r="GB500" s="108">
        <v>0</v>
      </c>
      <c r="GC500" s="108">
        <v>0</v>
      </c>
      <c r="GD500" s="108">
        <v>0</v>
      </c>
      <c r="GE500" s="108">
        <v>0</v>
      </c>
      <c r="GF500" s="108">
        <v>0</v>
      </c>
      <c r="GG500" s="108">
        <v>0</v>
      </c>
      <c r="GH500" s="108">
        <v>0</v>
      </c>
      <c r="GI500" s="108">
        <v>0</v>
      </c>
      <c r="GJ500" s="108">
        <v>0</v>
      </c>
      <c r="GK500" s="108">
        <v>0</v>
      </c>
      <c r="GL500" s="108">
        <v>0</v>
      </c>
      <c r="GM500" s="108">
        <v>0</v>
      </c>
      <c r="GN500" s="108">
        <v>0</v>
      </c>
      <c r="GO500" s="108">
        <v>0</v>
      </c>
      <c r="GP500" s="108">
        <v>0</v>
      </c>
      <c r="GQ500" s="108">
        <v>0</v>
      </c>
      <c r="GR500" s="108">
        <v>0</v>
      </c>
      <c r="GS500" s="108">
        <v>0</v>
      </c>
      <c r="GT500" s="108">
        <v>0</v>
      </c>
      <c r="GU500" s="108">
        <v>0</v>
      </c>
      <c r="GV500" s="108">
        <v>0</v>
      </c>
      <c r="GW500" s="108">
        <v>0</v>
      </c>
      <c r="GX500" s="108">
        <v>0</v>
      </c>
      <c r="GY500" s="108">
        <v>0</v>
      </c>
      <c r="GZ500" s="108">
        <v>0</v>
      </c>
      <c r="HA500" s="108">
        <v>0</v>
      </c>
      <c r="HB500" s="108">
        <v>0</v>
      </c>
      <c r="HC500" s="108">
        <v>0</v>
      </c>
      <c r="HD500" s="108">
        <v>0</v>
      </c>
      <c r="HE500" s="108">
        <v>0</v>
      </c>
      <c r="HF500" s="108">
        <v>0</v>
      </c>
      <c r="HG500" s="108">
        <v>0</v>
      </c>
      <c r="HH500" s="108">
        <v>0</v>
      </c>
      <c r="HI500" s="108">
        <v>0</v>
      </c>
      <c r="HJ500" s="108">
        <v>0</v>
      </c>
      <c r="HK500" s="108">
        <v>0</v>
      </c>
      <c r="HL500" s="108">
        <v>0</v>
      </c>
      <c r="HM500" s="108" t="str">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R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7447</v>
      </c>
      <c r="I1" s="125" t="s">
        <v>7438</v>
      </c>
    </row>
    <row r="2" spans="1:122" x14ac:dyDescent="0.35">
      <c r="A2" t="str" cm="1">
        <f t="array" ref="A2">_xlfn._xlws.SORT(_xlfn.UNIQUE(_xlfn._xlws.FILTER(environModifications[experiment_ID], environModifications[experiment_ID] &lt;&gt; "")))</f>
        <v>Fernando_2013_method</v>
      </c>
      <c r="B2" t="str" cm="1">
        <f t="array" ref="B2:C2">TRANSPOSE(_xlfn._xlws.SORT(_xlfn._xlws.FILTER(environModifications[environmental_modif_lev]&amp;" | "&amp;environModifications[environ_modif_name],environModifications[experiment_ID]=A2)))</f>
        <v>1 | e[CO2]</v>
      </c>
      <c r="C2" t="str">
        <v>2 | a[CO2]</v>
      </c>
      <c r="DQ2" cm="1">
        <f t="array" ref="DQ2:DR2">TRANSPOSE(_xlfn._xlws.SORT(_xlfn._xlws.FILTER(environModifications[environmental_modif_lev],environModifications[experiment_ID]=A2)))</f>
        <v>1</v>
      </c>
      <c r="DR2">
        <v>2</v>
      </c>
    </row>
    <row r="3" spans="1:122" x14ac:dyDescent="0.3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2" x14ac:dyDescent="0.3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2" x14ac:dyDescent="0.3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2" x14ac:dyDescent="0.3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2" x14ac:dyDescent="0.3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2" x14ac:dyDescent="0.3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2" x14ac:dyDescent="0.3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2" x14ac:dyDescent="0.3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2" x14ac:dyDescent="0.3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2" x14ac:dyDescent="0.3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2" x14ac:dyDescent="0.3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2" x14ac:dyDescent="0.3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2" x14ac:dyDescent="0.3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2" x14ac:dyDescent="0.3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3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3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3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3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3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3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3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3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3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3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3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3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3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3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3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3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3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3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3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3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3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3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3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3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3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3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3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3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3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3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3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3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3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3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3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3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3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3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3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3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3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3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3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3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3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3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3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3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3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3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3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3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3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3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3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3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3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3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3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3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3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3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3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3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3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3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3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3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3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3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3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3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3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3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3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3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3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3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3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3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3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3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3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3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3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3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3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3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3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3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3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3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3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3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3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3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3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3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3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3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3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3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3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3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3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3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3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3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3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3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3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3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3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3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3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3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3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3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3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3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3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3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3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3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3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3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3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3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3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3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3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3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3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3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3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3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3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3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3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3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3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3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3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3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3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3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3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3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3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3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3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3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3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3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3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3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3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3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3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3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3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3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3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3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3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3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3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3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3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3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3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3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3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3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3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3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3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3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3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3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3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3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3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3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3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3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3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3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3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3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3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3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3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3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3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3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3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3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3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3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3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3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3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3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3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3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3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3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3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3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3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3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3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3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3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3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3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3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3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3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3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3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3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3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3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3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3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3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3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3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3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3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3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3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3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3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3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3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3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3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3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3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3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3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3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3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3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3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3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3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3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3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3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3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3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3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3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3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3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3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3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3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3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3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3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3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3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3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3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3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3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3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3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3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3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3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3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3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3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3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3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3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3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3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3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3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3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3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3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3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3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3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3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3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3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3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3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3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3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3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3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3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3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3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3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3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3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3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3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3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3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3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3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3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3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3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3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3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3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3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3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3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3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3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3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3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3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3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3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3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3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3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3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3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3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3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3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3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3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3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3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3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3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3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3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3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3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3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3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3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3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3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3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3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3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3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3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3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3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3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3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3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3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3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3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3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3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3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3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3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3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3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3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3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3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3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3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3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3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3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3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3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3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3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3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3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3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3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3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3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3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3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3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3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3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3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3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3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3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3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3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3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3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3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3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3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3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3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3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3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3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3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3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3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3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3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3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3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3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3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3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3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3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3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3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3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3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3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3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3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3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3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3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3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3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3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3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3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3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3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3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3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3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3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3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3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3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3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3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3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3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3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3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3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3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3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3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3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3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3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3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3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3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3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3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3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3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3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3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3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3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3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3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3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3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3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3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3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3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3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3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3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3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3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U500"/>
  <sheetViews>
    <sheetView workbookViewId="0"/>
  </sheetViews>
  <sheetFormatPr defaultRowHeight="14.5" x14ac:dyDescent="0.35"/>
  <cols>
    <col min="1" max="2" width="10.54296875" customWidth="1"/>
    <col min="3" max="200" width="3.1796875" customWidth="1"/>
    <col min="16383" max="16383" width="8.7265625" customWidth="1"/>
  </cols>
  <sheetData>
    <row r="1" spans="1:21" s="124" customFormat="1" x14ac:dyDescent="0.35">
      <c r="A1" s="123" t="s">
        <v>1671</v>
      </c>
      <c r="I1" s="125"/>
    </row>
    <row r="2" spans="1:21" x14ac:dyDescent="0.35">
      <c r="A2" t="str" cm="1">
        <f t="array" ref="A2:A16">_xlfn._xlws.SORT(_xlfn.UNIQUE(_xlfn._xlws.FILTER(plantings[experiment_ID], plantings[experiment_ID] &lt;&gt; "")))</f>
        <v>Basso_2010_method</v>
      </c>
      <c r="B2" t="str" cm="1">
        <f t="array" ref="B2">TRANSPOSE(_xlfn._xlws.SORT(_xlfn._xlws.FILTER(plantings[planting_level]&amp;" | "&amp;plantings[planting_level_name],plantings[experiment_ID]=A2)))</f>
        <v>1 | planting_1991_2006</v>
      </c>
    </row>
    <row r="3" spans="1:21" x14ac:dyDescent="0.35">
      <c r="A3" t="str">
        <v>Boulch_2021_method</v>
      </c>
      <c r="B3" t="str" cm="1">
        <f t="array" ref="B3:D3">TRANSPOSE(_xlfn._xlws.SORT(_xlfn._xlws.FILTER(plantings[planting_level]&amp;" | "&amp;plantings[planting_level_name],plantings[experiment_ID]=A3)))</f>
        <v>1 | 2009_Beauvais_1</v>
      </c>
      <c r="C3" t="str">
        <v>2 | 2009_Beauvais_2</v>
      </c>
      <c r="D3" t="str">
        <v>3 | 2009_Catillon-Fummenchon</v>
      </c>
    </row>
    <row r="4" spans="1:21" x14ac:dyDescent="0.35">
      <c r="A4" t="str">
        <v>Bustos-Korts2013_2009</v>
      </c>
      <c r="B4" t="str" cm="1">
        <f t="array" ref="B4">TRANSPOSE(_xlfn._xlws.SORT(_xlfn._xlws.FILTER(plantings[planting_level]&amp;" | "&amp;plantings[planting_level_name],plantings[experiment_ID]=A4)))</f>
        <v xml:space="preserve">1 | </v>
      </c>
    </row>
    <row r="5" spans="1:21" x14ac:dyDescent="0.35">
      <c r="A5" t="str">
        <v>Bustos-Korts2013_2010</v>
      </c>
      <c r="B5" t="str" cm="1">
        <f t="array" ref="B5">TRANSPOSE(_xlfn._xlws.SORT(_xlfn._xlws.FILTER(plantings[planting_level]&amp;" | "&amp;plantings[planting_level_name],plantings[experiment_ID]=A5)))</f>
        <v xml:space="preserve">1 | </v>
      </c>
    </row>
    <row r="6" spans="1:21" x14ac:dyDescent="0.35">
      <c r="A6" t="str">
        <v>Bustos-Korts2013_2011</v>
      </c>
      <c r="B6" t="str" cm="1">
        <f t="array" ref="B6:C6">TRANSPOSE(_xlfn._xlws.SORT(_xlfn._xlws.FILTER(plantings[planting_level]&amp;" | "&amp;plantings[planting_level_name],plantings[experiment_ID]=A6)))</f>
        <v>1 | conventional density</v>
      </c>
      <c r="C6" t="str">
        <v>2 | low density</v>
      </c>
    </row>
    <row r="7" spans="1:21" x14ac:dyDescent="0.35">
      <c r="A7" t="str">
        <v>Dettori_2017_method</v>
      </c>
      <c r="B7" t="str" cm="1">
        <f t="array" ref="B7:G7">TRANSPOSE(_xlfn._xlws.SORT(_xlfn._xlws.FILTER(plantings[planting_level]&amp;" | "&amp;plantings[planting_level_name],plantings[experiment_ID]=A7)))</f>
        <v>1 | planting_Benatzu_1973_2003_earliest</v>
      </c>
      <c r="C7" t="str">
        <v>2 | planting_Benatzu_1973_2003_mean</v>
      </c>
      <c r="D7" t="str">
        <v>3 | planting_Benatzu_1973_2003_latest</v>
      </c>
      <c r="E7" t="str">
        <v>4 | planting_Ussana_1973_2003_earliest</v>
      </c>
      <c r="F7" t="str">
        <v>5 | planting_Ussana_1973_2003_mean</v>
      </c>
      <c r="G7" t="str">
        <v>6 | planting_Ussana_1973_2003_latest</v>
      </c>
    </row>
    <row r="8" spans="1:21" x14ac:dyDescent="0.35">
      <c r="A8" t="str">
        <v>Dueri_2022_method</v>
      </c>
      <c r="B8" t="str" cm="1">
        <f t="array" ref="B8:U8">TRANSPOSE(_xlfn._xlws.SORT(_xlfn._xlws.FILTER(plantings[planting_level]&amp;" | "&amp;plantings[planting_level_name],plantings[experiment_ID]=A8)))</f>
        <v>1 | planting_Leeston_2012_2013_early_Ferbruary</v>
      </c>
      <c r="C8" t="str">
        <v>10 | planting_Wakanui_2015_2016_early_February</v>
      </c>
      <c r="D8" t="str">
        <v>11 | planting_Wakanui_2015_2016_early_Early_March</v>
      </c>
      <c r="E8" t="str">
        <v>12 | planting_Wakanui_2015_2016_locally_recommended_Late_March</v>
      </c>
      <c r="F8" t="str">
        <v>13 | planting_Wakanui_2015_2016_locally_recommended_April</v>
      </c>
      <c r="G8" t="str">
        <v>14 | planting_Wakanui_2016_2017_Early_February</v>
      </c>
      <c r="H8" t="str">
        <v>15 |  planting_Wakanui_2016_2017_Early_Early_March</v>
      </c>
      <c r="I8" t="str">
        <v>16 |  planting_Wakanui_2016_2017_Locally_recommended_Late_March</v>
      </c>
      <c r="J8" t="str">
        <v>17 |  planting_Wakanui_2016_2017_Locally_recommended_April</v>
      </c>
      <c r="K8" t="str">
        <v>18 | planting_Wakanui_2017_2018_early_Early_March</v>
      </c>
      <c r="L8" t="str">
        <v>19 | planting_Wakanui_2017_2018_locally_recommended_Late_March</v>
      </c>
      <c r="M8" t="str">
        <v>2 | planting_Leeston_2012_2013_locally_recommended_late_March</v>
      </c>
      <c r="N8" t="str">
        <v>20 | planting_Wakanui_2017_2018_locally_recommended_April</v>
      </c>
      <c r="O8" t="str">
        <v>3 | planting_Leeston_2013_2014_early_February</v>
      </c>
      <c r="P8" t="str">
        <v>4 | planting_Leeston_2013_2014_locally_recommend_late_March</v>
      </c>
      <c r="Q8" t="str">
        <v>5 | planting_Leeston_2013_2014_locally_recommend_April</v>
      </c>
      <c r="R8" t="str">
        <v>6 | planting_Leeston_2014_2015_ealy_Ferbruary</v>
      </c>
      <c r="S8" t="str">
        <v>7 | planting_Leeston_2014_2015_ealy_early_March</v>
      </c>
      <c r="T8" t="str">
        <v>8 | planting_Leeston_2014_2015_locally_recommended_late_March</v>
      </c>
      <c r="U8" t="str">
        <v>9 | planting_Leeston_2014_2015_locally_recommended_April</v>
      </c>
    </row>
    <row r="9" spans="1:21" x14ac:dyDescent="0.35">
      <c r="A9" t="str">
        <v>Fernando_2013_method</v>
      </c>
      <c r="B9" t="str" cm="1">
        <f t="array" ref="B9:G9">TRANSPOSE(_xlfn._xlws.SORT(_xlfn._xlws.FILTER(plantings[planting_level]&amp;" | "&amp;plantings[planting_level_name],plantings[experiment_ID]=A9)))</f>
        <v>1 | 2007_TOS1</v>
      </c>
      <c r="C9" t="str">
        <v>2 | 2007_TOS2</v>
      </c>
      <c r="D9" t="str">
        <v>3 | 2008_TOS1</v>
      </c>
      <c r="E9" t="str">
        <v>4 | 2008_TOS2</v>
      </c>
      <c r="F9" t="str">
        <v>5 | 2009_TOS1</v>
      </c>
      <c r="G9" t="str">
        <v>6 | 2009_TOS2</v>
      </c>
    </row>
    <row r="10" spans="1:21" x14ac:dyDescent="0.35">
      <c r="A10" t="str">
        <v>Hunsaker1996_1993</v>
      </c>
      <c r="B10" t="str" cm="1">
        <f t="array" ref="B10">TRANSPOSE(_xlfn._xlws.SORT(_xlfn._xlws.FILTER(plantings[planting_level]&amp;" | "&amp;plantings[planting_level_name],plantings[experiment_ID]=A10)))</f>
        <v xml:space="preserve">1 | </v>
      </c>
    </row>
    <row r="11" spans="1:21" x14ac:dyDescent="0.35">
      <c r="A11" t="str">
        <v>Hunsaker1996_1994</v>
      </c>
      <c r="B11" t="str" cm="1">
        <f t="array" ref="B11">TRANSPOSE(_xlfn._xlws.SORT(_xlfn._xlws.FILTER(plantings[planting_level]&amp;" | "&amp;plantings[planting_level_name],plantings[experiment_ID]=A11)))</f>
        <v xml:space="preserve">1 | </v>
      </c>
    </row>
    <row r="12" spans="1:21" x14ac:dyDescent="0.35">
      <c r="A12" t="str">
        <v>Iqba_2014_method</v>
      </c>
      <c r="B12" t="str" cm="1">
        <f t="array" ref="B12:D12">TRANSPOSE(_xlfn._xlws.SORT(_xlfn._xlws.FILTER(plantings[planting_level]&amp;" | "&amp;plantings[planting_level_name],plantings[experiment_ID]=A12)))</f>
        <v>1 | planting_1998</v>
      </c>
      <c r="C12" t="str">
        <v>2 | planting_1999</v>
      </c>
      <c r="D12" t="str">
        <v>3 | planting_2000</v>
      </c>
    </row>
    <row r="13" spans="1:21" x14ac:dyDescent="0.35">
      <c r="A13" t="str">
        <v>Li_2014_method</v>
      </c>
      <c r="B13" t="str" cm="1">
        <f t="array" ref="B13:O13">TRANSPOSE(_xlfn._xlws.SORT(_xlfn._xlws.FILTER(plantings[planting_level]&amp;" | "&amp;plantings[planting_level_name],plantings[experiment_ID]=A13)))</f>
        <v>1 | planting_1979</v>
      </c>
      <c r="C13" t="str">
        <v>10 | planting_1988</v>
      </c>
      <c r="D13" t="str">
        <v>11 | planting_1989</v>
      </c>
      <c r="E13" t="str">
        <v>12 | planting_1990</v>
      </c>
      <c r="F13" t="str">
        <v>13 | planting_1991</v>
      </c>
      <c r="G13" t="str">
        <v>14 | planting_1992</v>
      </c>
      <c r="H13" t="str">
        <v>2 | planting_1980</v>
      </c>
      <c r="I13" t="str">
        <v>3 | planting_1981</v>
      </c>
      <c r="J13" t="str">
        <v>4 | planting_1982</v>
      </c>
      <c r="K13" t="str">
        <v>5 | planting_1983</v>
      </c>
      <c r="L13" t="str">
        <v>6 | planting_1984</v>
      </c>
      <c r="M13" t="str">
        <v>7 | planting_1985</v>
      </c>
      <c r="N13" t="str">
        <v>8 | planting_1986</v>
      </c>
      <c r="O13" t="str">
        <v>9 | planting_1987</v>
      </c>
    </row>
    <row r="14" spans="1:21" x14ac:dyDescent="0.35">
      <c r="A14" t="str">
        <v>Shoukat2024_2021</v>
      </c>
      <c r="B14" t="str" cm="1">
        <f t="array" ref="B14">TRANSPOSE(_xlfn._xlws.SORT(_xlfn._xlws.FILTER(plantings[planting_level]&amp;" | "&amp;plantings[planting_level_name],plantings[experiment_ID]=A14)))</f>
        <v xml:space="preserve">1 | </v>
      </c>
    </row>
    <row r="15" spans="1:21" x14ac:dyDescent="0.35">
      <c r="A15" t="str">
        <v>Shoukat2024_2022</v>
      </c>
      <c r="B15" t="str" cm="1">
        <f t="array" ref="B15">TRANSPOSE(_xlfn._xlws.SORT(_xlfn._xlws.FILTER(plantings[planting_level]&amp;" | "&amp;plantings[planting_level_name],plantings[experiment_ID]=A15)))</f>
        <v xml:space="preserve">1 | </v>
      </c>
    </row>
    <row r="16" spans="1:21" x14ac:dyDescent="0.35">
      <c r="A16" t="str">
        <v>Ventrella_2016_method</v>
      </c>
      <c r="B16" t="str" cm="1">
        <f t="array" ref="B16">TRANSPOSE(_xlfn._xlws.SORT(_xlfn._xlws.FILTER(plantings[planting_level]&amp;" | "&amp;plantings[planting_level_name],plantings[experiment_ID]=A16)))</f>
        <v>1 | Durum wheat in 1977_2012 growing season</v>
      </c>
    </row>
    <row r="17" spans="2:2" x14ac:dyDescent="0.35">
      <c r="B17" t="str" cm="1">
        <f t="array" ref="B17">TRANSPOSE(_xlfn._xlws.SORT(_xlfn._xlws.FILTER(plantings[planting_level]&amp;" | "&amp;plantings[planting_level_name],plantings[experiment_ID]=A17)))</f>
        <v xml:space="preserve"> | </v>
      </c>
    </row>
    <row r="18" spans="2:2" x14ac:dyDescent="0.35">
      <c r="B18" t="str" cm="1">
        <f t="array" ref="B18">TRANSPOSE(_xlfn._xlws.SORT(_xlfn._xlws.FILTER(plantings[planting_level]&amp;" | "&amp;plantings[planting_level_name],plantings[experiment_ID]=A18)))</f>
        <v xml:space="preserve"> | </v>
      </c>
    </row>
    <row r="19" spans="2:2" x14ac:dyDescent="0.35">
      <c r="B19" t="str" cm="1">
        <f t="array" ref="B19">TRANSPOSE(_xlfn._xlws.SORT(_xlfn._xlws.FILTER(plantings[planting_level]&amp;" | "&amp;plantings[planting_level_name],plantings[experiment_ID]=A19)))</f>
        <v xml:space="preserve"> | </v>
      </c>
    </row>
    <row r="20" spans="2:2" x14ac:dyDescent="0.35">
      <c r="B20" t="str" cm="1">
        <f t="array" ref="B20">TRANSPOSE(_xlfn._xlws.SORT(_xlfn._xlws.FILTER(plantings[planting_level]&amp;" | "&amp;plantings[planting_level_name],plantings[experiment_ID]=A20)))</f>
        <v xml:space="preserve"> | </v>
      </c>
    </row>
    <row r="21" spans="2:2" x14ac:dyDescent="0.35">
      <c r="B21" t="str" cm="1">
        <f t="array" ref="B21">TRANSPOSE(_xlfn._xlws.SORT(_xlfn._xlws.FILTER(plantings[planting_level]&amp;" | "&amp;plantings[planting_level_name],plantings[experiment_ID]=A21)))</f>
        <v xml:space="preserve"> | </v>
      </c>
    </row>
    <row r="22" spans="2:2" x14ac:dyDescent="0.35">
      <c r="B22" t="str" cm="1">
        <f t="array" ref="B22">TRANSPOSE(_xlfn._xlws.SORT(_xlfn._xlws.FILTER(plantings[planting_level]&amp;" | "&amp;plantings[planting_level_name],plantings[experiment_ID]=A22)))</f>
        <v xml:space="preserve"> | </v>
      </c>
    </row>
    <row r="23" spans="2:2" x14ac:dyDescent="0.35">
      <c r="B23" t="str" cm="1">
        <f t="array" ref="B23">TRANSPOSE(_xlfn._xlws.SORT(_xlfn._xlws.FILTER(plantings[planting_level]&amp;" | "&amp;plantings[planting_level_name],plantings[experiment_ID]=A23)))</f>
        <v xml:space="preserve"> | </v>
      </c>
    </row>
    <row r="24" spans="2:2" x14ac:dyDescent="0.35">
      <c r="B24" t="str" cm="1">
        <f t="array" ref="B24">TRANSPOSE(_xlfn._xlws.SORT(_xlfn._xlws.FILTER(plantings[planting_level]&amp;" | "&amp;plantings[planting_level_name],plantings[experiment_ID]=A24)))</f>
        <v xml:space="preserve"> | </v>
      </c>
    </row>
    <row r="25" spans="2:2" x14ac:dyDescent="0.35">
      <c r="B25" t="str" cm="1">
        <f t="array" ref="B25">TRANSPOSE(_xlfn._xlws.SORT(_xlfn._xlws.FILTER(plantings[planting_level]&amp;" | "&amp;plantings[planting_level_name],plantings[experiment_ID]=A25)))</f>
        <v xml:space="preserve"> | </v>
      </c>
    </row>
    <row r="26" spans="2:2" x14ac:dyDescent="0.35">
      <c r="B26" t="str" cm="1">
        <f t="array" ref="B26">TRANSPOSE(_xlfn._xlws.SORT(_xlfn._xlws.FILTER(plantings[planting_level]&amp;" | "&amp;plantings[planting_level_name],plantings[experiment_ID]=A26)))</f>
        <v xml:space="preserve"> | </v>
      </c>
    </row>
    <row r="27" spans="2:2" x14ac:dyDescent="0.35">
      <c r="B27" t="str" cm="1">
        <f t="array" ref="B27">TRANSPOSE(_xlfn._xlws.SORT(_xlfn._xlws.FILTER(plantings[planting_level]&amp;" | "&amp;plantings[planting_level_name],plantings[experiment_ID]=A27)))</f>
        <v xml:space="preserve"> | </v>
      </c>
    </row>
    <row r="28" spans="2:2" x14ac:dyDescent="0.35">
      <c r="B28" t="str" cm="1">
        <f t="array" ref="B28">TRANSPOSE(_xlfn._xlws.SORT(_xlfn._xlws.FILTER(plantings[planting_level]&amp;" | "&amp;plantings[planting_level_name],plantings[experiment_ID]=A28)))</f>
        <v xml:space="preserve"> | </v>
      </c>
    </row>
    <row r="29" spans="2:2" x14ac:dyDescent="0.35">
      <c r="B29" t="str" cm="1">
        <f t="array" ref="B29">TRANSPOSE(_xlfn._xlws.SORT(_xlfn._xlws.FILTER(plantings[planting_level]&amp;" | "&amp;plantings[planting_level_name],plantings[experiment_ID]=A29)))</f>
        <v xml:space="preserve"> | </v>
      </c>
    </row>
    <row r="30" spans="2:2" x14ac:dyDescent="0.35">
      <c r="B30" t="str" cm="1">
        <f t="array" ref="B30">TRANSPOSE(_xlfn._xlws.SORT(_xlfn._xlws.FILTER(plantings[planting_level]&amp;" | "&amp;plantings[planting_level_name],plantings[experiment_ID]=A30)))</f>
        <v xml:space="preserve"> | </v>
      </c>
    </row>
    <row r="31" spans="2:2" x14ac:dyDescent="0.35">
      <c r="B31" t="str" cm="1">
        <f t="array" ref="B31">TRANSPOSE(_xlfn._xlws.SORT(_xlfn._xlws.FILTER(plantings[planting_level]&amp;" | "&amp;plantings[planting_level_name],plantings[experiment_ID]=A31)))</f>
        <v xml:space="preserve"> | </v>
      </c>
    </row>
    <row r="32" spans="2:2" x14ac:dyDescent="0.35">
      <c r="B32" t="str" cm="1">
        <f t="array" ref="B32">TRANSPOSE(_xlfn._xlws.SORT(_xlfn._xlws.FILTER(plantings[planting_level]&amp;" | "&amp;plantings[planting_level_name],plantings[experiment_ID]=A32)))</f>
        <v xml:space="preserve"> | </v>
      </c>
    </row>
    <row r="33" spans="2:2" x14ac:dyDescent="0.35">
      <c r="B33" t="str" cm="1">
        <f t="array" ref="B33">TRANSPOSE(_xlfn._xlws.SORT(_xlfn._xlws.FILTER(plantings[planting_level]&amp;" | "&amp;plantings[planting_level_name],plantings[experiment_ID]=A33)))</f>
        <v xml:space="preserve"> | </v>
      </c>
    </row>
    <row r="34" spans="2:2" x14ac:dyDescent="0.35">
      <c r="B34" t="str" cm="1">
        <f t="array" ref="B34">TRANSPOSE(_xlfn._xlws.SORT(_xlfn._xlws.FILTER(plantings[planting_level]&amp;" | "&amp;plantings[planting_level_name],plantings[experiment_ID]=A34)))</f>
        <v xml:space="preserve"> | </v>
      </c>
    </row>
    <row r="35" spans="2:2" x14ac:dyDescent="0.35">
      <c r="B35" t="str" cm="1">
        <f t="array" ref="B35">TRANSPOSE(_xlfn._xlws.SORT(_xlfn._xlws.FILTER(plantings[planting_level]&amp;" | "&amp;plantings[planting_level_name],plantings[experiment_ID]=A35)))</f>
        <v xml:space="preserve"> | </v>
      </c>
    </row>
    <row r="36" spans="2:2" x14ac:dyDescent="0.35">
      <c r="B36" t="str" cm="1">
        <f t="array" ref="B36">TRANSPOSE(_xlfn._xlws.SORT(_xlfn._xlws.FILTER(plantings[planting_level]&amp;" | "&amp;plantings[planting_level_name],plantings[experiment_ID]=A36)))</f>
        <v xml:space="preserve"> | </v>
      </c>
    </row>
    <row r="37" spans="2:2" x14ac:dyDescent="0.35">
      <c r="B37" t="str" cm="1">
        <f t="array" ref="B37">TRANSPOSE(_xlfn._xlws.SORT(_xlfn._xlws.FILTER(plantings[planting_level]&amp;" | "&amp;plantings[planting_level_name],plantings[experiment_ID]=A37)))</f>
        <v xml:space="preserve"> | </v>
      </c>
    </row>
    <row r="38" spans="2:2" x14ac:dyDescent="0.35">
      <c r="B38" t="str" cm="1">
        <f t="array" ref="B38">TRANSPOSE(_xlfn._xlws.SORT(_xlfn._xlws.FILTER(plantings[planting_level]&amp;" | "&amp;plantings[planting_level_name],plantings[experiment_ID]=A38)))</f>
        <v xml:space="preserve"> | </v>
      </c>
    </row>
    <row r="39" spans="2:2" x14ac:dyDescent="0.35">
      <c r="B39" t="str" cm="1">
        <f t="array" ref="B39">TRANSPOSE(_xlfn._xlws.SORT(_xlfn._xlws.FILTER(plantings[planting_level]&amp;" | "&amp;plantings[planting_level_name],plantings[experiment_ID]=A39)))</f>
        <v xml:space="preserve"> | </v>
      </c>
    </row>
    <row r="40" spans="2:2" x14ac:dyDescent="0.35">
      <c r="B40" t="str" cm="1">
        <f t="array" ref="B40">TRANSPOSE(_xlfn._xlws.SORT(_xlfn._xlws.FILTER(plantings[planting_level]&amp;" | "&amp;plantings[planting_level_name],plantings[experiment_ID]=A40)))</f>
        <v xml:space="preserve"> | </v>
      </c>
    </row>
    <row r="41" spans="2:2" x14ac:dyDescent="0.35">
      <c r="B41" t="str" cm="1">
        <f t="array" ref="B41">TRANSPOSE(_xlfn._xlws.SORT(_xlfn._xlws.FILTER(plantings[planting_level]&amp;" | "&amp;plantings[planting_level_name],plantings[experiment_ID]=A41)))</f>
        <v xml:space="preserve"> | </v>
      </c>
    </row>
    <row r="42" spans="2:2" x14ac:dyDescent="0.35">
      <c r="B42" t="str" cm="1">
        <f t="array" ref="B42">TRANSPOSE(_xlfn._xlws.SORT(_xlfn._xlws.FILTER(plantings[planting_level]&amp;" | "&amp;plantings[planting_level_name],plantings[experiment_ID]=A42)))</f>
        <v xml:space="preserve"> | </v>
      </c>
    </row>
    <row r="43" spans="2:2" x14ac:dyDescent="0.35">
      <c r="B43" t="str" cm="1">
        <f t="array" ref="B43">TRANSPOSE(_xlfn._xlws.SORT(_xlfn._xlws.FILTER(plantings[planting_level]&amp;" | "&amp;plantings[planting_level_name],plantings[experiment_ID]=A43)))</f>
        <v xml:space="preserve"> | </v>
      </c>
    </row>
    <row r="44" spans="2:2" x14ac:dyDescent="0.35">
      <c r="B44" t="str" cm="1">
        <f t="array" ref="B44">TRANSPOSE(_xlfn._xlws.SORT(_xlfn._xlws.FILTER(plantings[planting_level]&amp;" | "&amp;plantings[planting_level_name],plantings[experiment_ID]=A44)))</f>
        <v xml:space="preserve"> | </v>
      </c>
    </row>
    <row r="45" spans="2:2" x14ac:dyDescent="0.35">
      <c r="B45" t="str" cm="1">
        <f t="array" ref="B45">TRANSPOSE(_xlfn._xlws.SORT(_xlfn._xlws.FILTER(plantings[planting_level]&amp;" | "&amp;plantings[planting_level_name],plantings[experiment_ID]=A45)))</f>
        <v xml:space="preserve"> | </v>
      </c>
    </row>
    <row r="46" spans="2:2" x14ac:dyDescent="0.35">
      <c r="B46" t="str" cm="1">
        <f t="array" ref="B46">TRANSPOSE(_xlfn._xlws.SORT(_xlfn._xlws.FILTER(plantings[planting_level]&amp;" | "&amp;plantings[planting_level_name],plantings[experiment_ID]=A46)))</f>
        <v xml:space="preserve"> | </v>
      </c>
    </row>
    <row r="47" spans="2:2" x14ac:dyDescent="0.35">
      <c r="B47" t="str" cm="1">
        <f t="array" ref="B47">TRANSPOSE(_xlfn._xlws.SORT(_xlfn._xlws.FILTER(plantings[planting_level]&amp;" | "&amp;plantings[planting_level_name],plantings[experiment_ID]=A47)))</f>
        <v xml:space="preserve"> | </v>
      </c>
    </row>
    <row r="48" spans="2:2" x14ac:dyDescent="0.35">
      <c r="B48" t="str" cm="1">
        <f t="array" ref="B48">TRANSPOSE(_xlfn._xlws.SORT(_xlfn._xlws.FILTER(plantings[planting_level]&amp;" | "&amp;plantings[planting_level_name],plantings[experiment_ID]=A48)))</f>
        <v xml:space="preserve"> | </v>
      </c>
    </row>
    <row r="49" spans="2:2" x14ac:dyDescent="0.35">
      <c r="B49" t="str" cm="1">
        <f t="array" ref="B49">TRANSPOSE(_xlfn._xlws.SORT(_xlfn._xlws.FILTER(plantings[planting_level]&amp;" | "&amp;plantings[planting_level_name],plantings[experiment_ID]=A49)))</f>
        <v xml:space="preserve"> | </v>
      </c>
    </row>
    <row r="50" spans="2:2" x14ac:dyDescent="0.35">
      <c r="B50" t="str" cm="1">
        <f t="array" ref="B50">TRANSPOSE(_xlfn._xlws.SORT(_xlfn._xlws.FILTER(plantings[planting_level]&amp;" | "&amp;plantings[planting_level_name],plantings[experiment_ID]=A50)))</f>
        <v xml:space="preserve"> | </v>
      </c>
    </row>
    <row r="51" spans="2:2" x14ac:dyDescent="0.35">
      <c r="B51" t="str" cm="1">
        <f t="array" ref="B51">TRANSPOSE(_xlfn._xlws.SORT(_xlfn._xlws.FILTER(plantings[planting_level]&amp;" | "&amp;plantings[planting_level_name],plantings[experiment_ID]=A51)))</f>
        <v xml:space="preserve"> | </v>
      </c>
    </row>
    <row r="52" spans="2:2" x14ac:dyDescent="0.35">
      <c r="B52" t="str" cm="1">
        <f t="array" ref="B52">TRANSPOSE(_xlfn._xlws.SORT(_xlfn._xlws.FILTER(plantings[planting_level]&amp;" | "&amp;plantings[planting_level_name],plantings[experiment_ID]=A52)))</f>
        <v xml:space="preserve"> | </v>
      </c>
    </row>
    <row r="53" spans="2:2" x14ac:dyDescent="0.35">
      <c r="B53" t="str" cm="1">
        <f t="array" ref="B53">TRANSPOSE(_xlfn._xlws.SORT(_xlfn._xlws.FILTER(plantings[planting_level]&amp;" | "&amp;plantings[planting_level_name],plantings[experiment_ID]=A53)))</f>
        <v xml:space="preserve"> | </v>
      </c>
    </row>
    <row r="54" spans="2:2" x14ac:dyDescent="0.35">
      <c r="B54" t="str" cm="1">
        <f t="array" ref="B54">TRANSPOSE(_xlfn._xlws.SORT(_xlfn._xlws.FILTER(plantings[planting_level]&amp;" | "&amp;plantings[planting_level_name],plantings[experiment_ID]=A54)))</f>
        <v xml:space="preserve"> | </v>
      </c>
    </row>
    <row r="55" spans="2:2" x14ac:dyDescent="0.35">
      <c r="B55" t="str" cm="1">
        <f t="array" ref="B55">TRANSPOSE(_xlfn._xlws.SORT(_xlfn._xlws.FILTER(plantings[planting_level]&amp;" | "&amp;plantings[planting_level_name],plantings[experiment_ID]=A55)))</f>
        <v xml:space="preserve"> | </v>
      </c>
    </row>
    <row r="56" spans="2:2" x14ac:dyDescent="0.35">
      <c r="B56" t="str" cm="1">
        <f t="array" ref="B56">TRANSPOSE(_xlfn._xlws.SORT(_xlfn._xlws.FILTER(plantings[planting_level]&amp;" | "&amp;plantings[planting_level_name],plantings[experiment_ID]=A56)))</f>
        <v xml:space="preserve"> | </v>
      </c>
    </row>
    <row r="57" spans="2:2" x14ac:dyDescent="0.35">
      <c r="B57" t="str" cm="1">
        <f t="array" ref="B57">TRANSPOSE(_xlfn._xlws.SORT(_xlfn._xlws.FILTER(plantings[planting_level]&amp;" | "&amp;plantings[planting_level_name],plantings[experiment_ID]=A57)))</f>
        <v xml:space="preserve"> | </v>
      </c>
    </row>
    <row r="58" spans="2:2" x14ac:dyDescent="0.35">
      <c r="B58" t="str" cm="1">
        <f t="array" ref="B58">TRANSPOSE(_xlfn._xlws.SORT(_xlfn._xlws.FILTER(plantings[planting_level]&amp;" | "&amp;plantings[planting_level_name],plantings[experiment_ID]=A58)))</f>
        <v xml:space="preserve"> | </v>
      </c>
    </row>
    <row r="59" spans="2:2" x14ac:dyDescent="0.35">
      <c r="B59" t="str" cm="1">
        <f t="array" ref="B59">TRANSPOSE(_xlfn._xlws.SORT(_xlfn._xlws.FILTER(plantings[planting_level]&amp;" | "&amp;plantings[planting_level_name],plantings[experiment_ID]=A59)))</f>
        <v xml:space="preserve"> | </v>
      </c>
    </row>
    <row r="60" spans="2:2" x14ac:dyDescent="0.35">
      <c r="B60" t="str" cm="1">
        <f t="array" ref="B60">TRANSPOSE(_xlfn._xlws.SORT(_xlfn._xlws.FILTER(plantings[planting_level]&amp;" | "&amp;plantings[planting_level_name],plantings[experiment_ID]=A60)))</f>
        <v xml:space="preserve"> | </v>
      </c>
    </row>
    <row r="61" spans="2:2" x14ac:dyDescent="0.35">
      <c r="B61" t="str" cm="1">
        <f t="array" ref="B61">TRANSPOSE(_xlfn._xlws.SORT(_xlfn._xlws.FILTER(plantings[planting_level]&amp;" | "&amp;plantings[planting_level_name],plantings[experiment_ID]=A61)))</f>
        <v xml:space="preserve"> | </v>
      </c>
    </row>
    <row r="62" spans="2:2" x14ac:dyDescent="0.35">
      <c r="B62" t="str" cm="1">
        <f t="array" ref="B62">TRANSPOSE(_xlfn._xlws.SORT(_xlfn._xlws.FILTER(plantings[planting_level]&amp;" | "&amp;plantings[planting_level_name],plantings[experiment_ID]=A62)))</f>
        <v xml:space="preserve"> | </v>
      </c>
    </row>
    <row r="63" spans="2:2" x14ac:dyDescent="0.35">
      <c r="B63" t="str" cm="1">
        <f t="array" ref="B63">TRANSPOSE(_xlfn._xlws.SORT(_xlfn._xlws.FILTER(plantings[planting_level]&amp;" | "&amp;plantings[planting_level_name],plantings[experiment_ID]=A63)))</f>
        <v xml:space="preserve"> | </v>
      </c>
    </row>
    <row r="64" spans="2:2" x14ac:dyDescent="0.35">
      <c r="B64" t="str" cm="1">
        <f t="array" ref="B64">TRANSPOSE(_xlfn._xlws.SORT(_xlfn._xlws.FILTER(plantings[planting_level]&amp;" | "&amp;plantings[planting_level_name],plantings[experiment_ID]=A64)))</f>
        <v xml:space="preserve"> | </v>
      </c>
    </row>
    <row r="65" spans="2:2" x14ac:dyDescent="0.35">
      <c r="B65" t="str" cm="1">
        <f t="array" ref="B65">TRANSPOSE(_xlfn._xlws.SORT(_xlfn._xlws.FILTER(plantings[planting_level]&amp;" | "&amp;plantings[planting_level_name],plantings[experiment_ID]=A65)))</f>
        <v xml:space="preserve"> | </v>
      </c>
    </row>
    <row r="66" spans="2:2" x14ac:dyDescent="0.35">
      <c r="B66" t="str" cm="1">
        <f t="array" ref="B66">TRANSPOSE(_xlfn._xlws.SORT(_xlfn._xlws.FILTER(plantings[planting_level]&amp;" | "&amp;plantings[planting_level_name],plantings[experiment_ID]=A66)))</f>
        <v xml:space="preserve"> | </v>
      </c>
    </row>
    <row r="67" spans="2:2" x14ac:dyDescent="0.35">
      <c r="B67" t="str" cm="1">
        <f t="array" ref="B67">TRANSPOSE(_xlfn._xlws.SORT(_xlfn._xlws.FILTER(plantings[planting_level]&amp;" | "&amp;plantings[planting_level_name],plantings[experiment_ID]=A67)))</f>
        <v xml:space="preserve"> | </v>
      </c>
    </row>
    <row r="68" spans="2:2" x14ac:dyDescent="0.35">
      <c r="B68" t="str" cm="1">
        <f t="array" ref="B68">TRANSPOSE(_xlfn._xlws.SORT(_xlfn._xlws.FILTER(plantings[planting_level]&amp;" | "&amp;plantings[planting_level_name],plantings[experiment_ID]=A68)))</f>
        <v xml:space="preserve"> | </v>
      </c>
    </row>
    <row r="69" spans="2:2" x14ac:dyDescent="0.35">
      <c r="B69" t="str" cm="1">
        <f t="array" ref="B69">TRANSPOSE(_xlfn._xlws.SORT(_xlfn._xlws.FILTER(plantings[planting_level]&amp;" | "&amp;plantings[planting_level_name],plantings[experiment_ID]=A69)))</f>
        <v xml:space="preserve"> | </v>
      </c>
    </row>
    <row r="70" spans="2:2" x14ac:dyDescent="0.35">
      <c r="B70" t="str" cm="1">
        <f t="array" ref="B70">TRANSPOSE(_xlfn._xlws.SORT(_xlfn._xlws.FILTER(plantings[planting_level]&amp;" | "&amp;plantings[planting_level_name],plantings[experiment_ID]=A70)))</f>
        <v xml:space="preserve"> | </v>
      </c>
    </row>
    <row r="71" spans="2:2" x14ac:dyDescent="0.35">
      <c r="B71" t="str" cm="1">
        <f t="array" ref="B71">TRANSPOSE(_xlfn._xlws.SORT(_xlfn._xlws.FILTER(plantings[planting_level]&amp;" | "&amp;plantings[planting_level_name],plantings[experiment_ID]=A71)))</f>
        <v xml:space="preserve"> | </v>
      </c>
    </row>
    <row r="72" spans="2:2" x14ac:dyDescent="0.35">
      <c r="B72" t="str" cm="1">
        <f t="array" ref="B72">TRANSPOSE(_xlfn._xlws.SORT(_xlfn._xlws.FILTER(plantings[planting_level]&amp;" | "&amp;plantings[planting_level_name],plantings[experiment_ID]=A72)))</f>
        <v xml:space="preserve"> | </v>
      </c>
    </row>
    <row r="73" spans="2:2" x14ac:dyDescent="0.35">
      <c r="B73" t="str" cm="1">
        <f t="array" ref="B73">TRANSPOSE(_xlfn._xlws.SORT(_xlfn._xlws.FILTER(plantings[planting_level]&amp;" | "&amp;plantings[planting_level_name],plantings[experiment_ID]=A73)))</f>
        <v xml:space="preserve"> | </v>
      </c>
    </row>
    <row r="74" spans="2:2" x14ac:dyDescent="0.35">
      <c r="B74" t="str" cm="1">
        <f t="array" ref="B74">TRANSPOSE(_xlfn._xlws.SORT(_xlfn._xlws.FILTER(plantings[planting_level]&amp;" | "&amp;plantings[planting_level_name],plantings[experiment_ID]=A74)))</f>
        <v xml:space="preserve"> | </v>
      </c>
    </row>
    <row r="75" spans="2:2" x14ac:dyDescent="0.35">
      <c r="B75" t="str" cm="1">
        <f t="array" ref="B75">TRANSPOSE(_xlfn._xlws.SORT(_xlfn._xlws.FILTER(plantings[planting_level]&amp;" | "&amp;plantings[planting_level_name],plantings[experiment_ID]=A75)))</f>
        <v xml:space="preserve"> | </v>
      </c>
    </row>
    <row r="76" spans="2:2" x14ac:dyDescent="0.35">
      <c r="B76" t="str" cm="1">
        <f t="array" ref="B76">TRANSPOSE(_xlfn._xlws.SORT(_xlfn._xlws.FILTER(plantings[planting_level]&amp;" | "&amp;plantings[planting_level_name],plantings[experiment_ID]=A76)))</f>
        <v xml:space="preserve"> | </v>
      </c>
    </row>
    <row r="77" spans="2:2" x14ac:dyDescent="0.35">
      <c r="B77" t="str" cm="1">
        <f t="array" ref="B77">TRANSPOSE(_xlfn._xlws.SORT(_xlfn._xlws.FILTER(plantings[planting_level]&amp;" | "&amp;plantings[planting_level_name],plantings[experiment_ID]=A77)))</f>
        <v xml:space="preserve"> | </v>
      </c>
    </row>
    <row r="78" spans="2:2" x14ac:dyDescent="0.35">
      <c r="B78" t="str" cm="1">
        <f t="array" ref="B78">TRANSPOSE(_xlfn._xlws.SORT(_xlfn._xlws.FILTER(plantings[planting_level]&amp;" | "&amp;plantings[planting_level_name],plantings[experiment_ID]=A78)))</f>
        <v xml:space="preserve"> | </v>
      </c>
    </row>
    <row r="79" spans="2:2" x14ac:dyDescent="0.35">
      <c r="B79" t="str" cm="1">
        <f t="array" ref="B79">TRANSPOSE(_xlfn._xlws.SORT(_xlfn._xlws.FILTER(plantings[planting_level]&amp;" | "&amp;plantings[planting_level_name],plantings[experiment_ID]=A79)))</f>
        <v xml:space="preserve"> | </v>
      </c>
    </row>
    <row r="80" spans="2:2" x14ac:dyDescent="0.35">
      <c r="B80" t="str" cm="1">
        <f t="array" ref="B80">TRANSPOSE(_xlfn._xlws.SORT(_xlfn._xlws.FILTER(plantings[planting_level]&amp;" | "&amp;plantings[planting_level_name],plantings[experiment_ID]=A80)))</f>
        <v xml:space="preserve"> | </v>
      </c>
    </row>
    <row r="81" spans="2:2" x14ac:dyDescent="0.35">
      <c r="B81" t="str" cm="1">
        <f t="array" ref="B81">TRANSPOSE(_xlfn._xlws.SORT(_xlfn._xlws.FILTER(plantings[planting_level]&amp;" | "&amp;plantings[planting_level_name],plantings[experiment_ID]=A81)))</f>
        <v xml:space="preserve"> | </v>
      </c>
    </row>
    <row r="82" spans="2:2" x14ac:dyDescent="0.35">
      <c r="B82" t="str" cm="1">
        <f t="array" ref="B82">TRANSPOSE(_xlfn._xlws.SORT(_xlfn._xlws.FILTER(plantings[planting_level]&amp;" | "&amp;plantings[planting_level_name],plantings[experiment_ID]=A82)))</f>
        <v xml:space="preserve"> | </v>
      </c>
    </row>
    <row r="83" spans="2:2" x14ac:dyDescent="0.35">
      <c r="B83" t="str" cm="1">
        <f t="array" ref="B83">TRANSPOSE(_xlfn._xlws.SORT(_xlfn._xlws.FILTER(plantings[planting_level]&amp;" | "&amp;plantings[planting_level_name],plantings[experiment_ID]=A83)))</f>
        <v xml:space="preserve"> | </v>
      </c>
    </row>
    <row r="84" spans="2:2" x14ac:dyDescent="0.35">
      <c r="B84" t="str" cm="1">
        <f t="array" ref="B84">TRANSPOSE(_xlfn._xlws.SORT(_xlfn._xlws.FILTER(plantings[planting_level]&amp;" | "&amp;plantings[planting_level_name],plantings[experiment_ID]=A84)))</f>
        <v xml:space="preserve"> | </v>
      </c>
    </row>
    <row r="85" spans="2:2" x14ac:dyDescent="0.35">
      <c r="B85" t="str" cm="1">
        <f t="array" ref="B85">TRANSPOSE(_xlfn._xlws.SORT(_xlfn._xlws.FILTER(plantings[planting_level]&amp;" | "&amp;plantings[planting_level_name],plantings[experiment_ID]=A85)))</f>
        <v xml:space="preserve"> | </v>
      </c>
    </row>
    <row r="86" spans="2:2" x14ac:dyDescent="0.35">
      <c r="B86" t="str" cm="1">
        <f t="array" ref="B86">TRANSPOSE(_xlfn._xlws.SORT(_xlfn._xlws.FILTER(plantings[planting_level]&amp;" | "&amp;plantings[planting_level_name],plantings[experiment_ID]=A86)))</f>
        <v xml:space="preserve"> | </v>
      </c>
    </row>
    <row r="87" spans="2:2" x14ac:dyDescent="0.35">
      <c r="B87" t="str" cm="1">
        <f t="array" ref="B87">TRANSPOSE(_xlfn._xlws.SORT(_xlfn._xlws.FILTER(plantings[planting_level]&amp;" | "&amp;plantings[planting_level_name],plantings[experiment_ID]=A87)))</f>
        <v xml:space="preserve"> | </v>
      </c>
    </row>
    <row r="88" spans="2:2" x14ac:dyDescent="0.35">
      <c r="B88" t="str" cm="1">
        <f t="array" ref="B88">TRANSPOSE(_xlfn._xlws.SORT(_xlfn._xlws.FILTER(plantings[planting_level]&amp;" | "&amp;plantings[planting_level_name],plantings[experiment_ID]=A88)))</f>
        <v xml:space="preserve"> | </v>
      </c>
    </row>
    <row r="89" spans="2:2" x14ac:dyDescent="0.35">
      <c r="B89" t="str" cm="1">
        <f t="array" ref="B89">TRANSPOSE(_xlfn._xlws.SORT(_xlfn._xlws.FILTER(plantings[planting_level]&amp;" | "&amp;plantings[planting_level_name],plantings[experiment_ID]=A89)))</f>
        <v xml:space="preserve"> | </v>
      </c>
    </row>
    <row r="90" spans="2:2" x14ac:dyDescent="0.35">
      <c r="B90" t="str" cm="1">
        <f t="array" ref="B90">TRANSPOSE(_xlfn._xlws.SORT(_xlfn._xlws.FILTER(plantings[planting_level]&amp;" | "&amp;plantings[planting_level_name],plantings[experiment_ID]=A90)))</f>
        <v xml:space="preserve"> | </v>
      </c>
    </row>
    <row r="91" spans="2:2" x14ac:dyDescent="0.35">
      <c r="B91" t="str" cm="1">
        <f t="array" ref="B91">TRANSPOSE(_xlfn._xlws.SORT(_xlfn._xlws.FILTER(plantings[planting_level]&amp;" | "&amp;plantings[planting_level_name],plantings[experiment_ID]=A91)))</f>
        <v xml:space="preserve"> | </v>
      </c>
    </row>
    <row r="92" spans="2:2" x14ac:dyDescent="0.35">
      <c r="B92" t="str" cm="1">
        <f t="array" ref="B92">TRANSPOSE(_xlfn._xlws.SORT(_xlfn._xlws.FILTER(plantings[planting_level]&amp;" | "&amp;plantings[planting_level_name],plantings[experiment_ID]=A92)))</f>
        <v xml:space="preserve"> | </v>
      </c>
    </row>
    <row r="93" spans="2:2" x14ac:dyDescent="0.35">
      <c r="B93" t="str" cm="1">
        <f t="array" ref="B93">TRANSPOSE(_xlfn._xlws.SORT(_xlfn._xlws.FILTER(plantings[planting_level]&amp;" | "&amp;plantings[planting_level_name],plantings[experiment_ID]=A93)))</f>
        <v xml:space="preserve"> | </v>
      </c>
    </row>
    <row r="94" spans="2:2" x14ac:dyDescent="0.35">
      <c r="B94" t="str" cm="1">
        <f t="array" ref="B94">TRANSPOSE(_xlfn._xlws.SORT(_xlfn._xlws.FILTER(plantings[planting_level]&amp;" | "&amp;plantings[planting_level_name],plantings[experiment_ID]=A94)))</f>
        <v xml:space="preserve"> | </v>
      </c>
    </row>
    <row r="95" spans="2:2" x14ac:dyDescent="0.35">
      <c r="B95" t="str" cm="1">
        <f t="array" ref="B95">TRANSPOSE(_xlfn._xlws.SORT(_xlfn._xlws.FILTER(plantings[planting_level]&amp;" | "&amp;plantings[planting_level_name],plantings[experiment_ID]=A95)))</f>
        <v xml:space="preserve"> | </v>
      </c>
    </row>
    <row r="96" spans="2:2" x14ac:dyDescent="0.35">
      <c r="B96" t="str" cm="1">
        <f t="array" ref="B96">TRANSPOSE(_xlfn._xlws.SORT(_xlfn._xlws.FILTER(plantings[planting_level]&amp;" | "&amp;plantings[planting_level_name],plantings[experiment_ID]=A96)))</f>
        <v xml:space="preserve"> | </v>
      </c>
    </row>
    <row r="97" spans="2:2" x14ac:dyDescent="0.35">
      <c r="B97" t="str" cm="1">
        <f t="array" ref="B97">TRANSPOSE(_xlfn._xlws.SORT(_xlfn._xlws.FILTER(plantings[planting_level]&amp;" | "&amp;plantings[planting_level_name],plantings[experiment_ID]=A97)))</f>
        <v xml:space="preserve"> | </v>
      </c>
    </row>
    <row r="98" spans="2:2" x14ac:dyDescent="0.35">
      <c r="B98" t="str" cm="1">
        <f t="array" ref="B98">TRANSPOSE(_xlfn._xlws.SORT(_xlfn._xlws.FILTER(plantings[planting_level]&amp;" | "&amp;plantings[planting_level_name],plantings[experiment_ID]=A98)))</f>
        <v xml:space="preserve"> | </v>
      </c>
    </row>
    <row r="99" spans="2:2" x14ac:dyDescent="0.35">
      <c r="B99" t="str" cm="1">
        <f t="array" ref="B99">TRANSPOSE(_xlfn._xlws.SORT(_xlfn._xlws.FILTER(plantings[planting_level]&amp;" | "&amp;plantings[planting_level_name],plantings[experiment_ID]=A99)))</f>
        <v xml:space="preserve"> | </v>
      </c>
    </row>
    <row r="100" spans="2:2" x14ac:dyDescent="0.35">
      <c r="B100" t="str" cm="1">
        <f t="array" ref="B100">TRANSPOSE(_xlfn._xlws.SORT(_xlfn._xlws.FILTER(plantings[planting_level]&amp;" | "&amp;plantings[planting_level_name],plantings[experiment_ID]=A100)))</f>
        <v xml:space="preserve"> | </v>
      </c>
    </row>
    <row r="101" spans="2:2" x14ac:dyDescent="0.35">
      <c r="B101" t="str" cm="1">
        <f t="array" ref="B101">TRANSPOSE(_xlfn._xlws.SORT(_xlfn._xlws.FILTER(plantings[planting_level]&amp;" | "&amp;plantings[planting_level_name],plantings[experiment_ID]=A101)))</f>
        <v xml:space="preserve"> | </v>
      </c>
    </row>
    <row r="102" spans="2:2" x14ac:dyDescent="0.35">
      <c r="B102" t="str" cm="1">
        <f t="array" ref="B102">TRANSPOSE(_xlfn._xlws.SORT(_xlfn._xlws.FILTER(plantings[planting_level]&amp;" | "&amp;plantings[planting_level_name],plantings[experiment_ID]=A102)))</f>
        <v xml:space="preserve"> | </v>
      </c>
    </row>
    <row r="103" spans="2:2" x14ac:dyDescent="0.35">
      <c r="B103" t="str" cm="1">
        <f t="array" ref="B103">TRANSPOSE(_xlfn._xlws.SORT(_xlfn._xlws.FILTER(plantings[planting_level]&amp;" | "&amp;plantings[planting_level_name],plantings[experiment_ID]=A103)))</f>
        <v xml:space="preserve"> | </v>
      </c>
    </row>
    <row r="104" spans="2:2" x14ac:dyDescent="0.35">
      <c r="B104" t="str" cm="1">
        <f t="array" ref="B104">TRANSPOSE(_xlfn._xlws.SORT(_xlfn._xlws.FILTER(plantings[planting_level]&amp;" | "&amp;plantings[planting_level_name],plantings[experiment_ID]=A104)))</f>
        <v xml:space="preserve"> | </v>
      </c>
    </row>
    <row r="105" spans="2:2" x14ac:dyDescent="0.35">
      <c r="B105" t="str" cm="1">
        <f t="array" ref="B105">TRANSPOSE(_xlfn._xlws.SORT(_xlfn._xlws.FILTER(plantings[planting_level]&amp;" | "&amp;plantings[planting_level_name],plantings[experiment_ID]=A105)))</f>
        <v xml:space="preserve"> | </v>
      </c>
    </row>
    <row r="106" spans="2:2" x14ac:dyDescent="0.35">
      <c r="B106" t="str" cm="1">
        <f t="array" ref="B106">TRANSPOSE(_xlfn._xlws.SORT(_xlfn._xlws.FILTER(plantings[planting_level]&amp;" | "&amp;plantings[planting_level_name],plantings[experiment_ID]=A106)))</f>
        <v xml:space="preserve"> | </v>
      </c>
    </row>
    <row r="107" spans="2:2" x14ac:dyDescent="0.35">
      <c r="B107" t="str" cm="1">
        <f t="array" ref="B107">TRANSPOSE(_xlfn._xlws.SORT(_xlfn._xlws.FILTER(plantings[planting_level]&amp;" | "&amp;plantings[planting_level_name],plantings[experiment_ID]=A107)))</f>
        <v xml:space="preserve"> | </v>
      </c>
    </row>
    <row r="108" spans="2:2" x14ac:dyDescent="0.35">
      <c r="B108" t="str" cm="1">
        <f t="array" ref="B108">TRANSPOSE(_xlfn._xlws.SORT(_xlfn._xlws.FILTER(plantings[planting_level]&amp;" | "&amp;plantings[planting_level_name],plantings[experiment_ID]=A108)))</f>
        <v xml:space="preserve"> | </v>
      </c>
    </row>
    <row r="109" spans="2:2" x14ac:dyDescent="0.35">
      <c r="B109" t="str" cm="1">
        <f t="array" ref="B109">TRANSPOSE(_xlfn._xlws.SORT(_xlfn._xlws.FILTER(plantings[planting_level]&amp;" | "&amp;plantings[planting_level_name],plantings[experiment_ID]=A109)))</f>
        <v xml:space="preserve"> | </v>
      </c>
    </row>
    <row r="110" spans="2:2" x14ac:dyDescent="0.35">
      <c r="B110" t="str" cm="1">
        <f t="array" ref="B110">TRANSPOSE(_xlfn._xlws.SORT(_xlfn._xlws.FILTER(plantings[planting_level]&amp;" | "&amp;plantings[planting_level_name],plantings[experiment_ID]=A110)))</f>
        <v xml:space="preserve"> | </v>
      </c>
    </row>
    <row r="111" spans="2:2" x14ac:dyDescent="0.35">
      <c r="B111" t="str" cm="1">
        <f t="array" ref="B111">TRANSPOSE(_xlfn._xlws.SORT(_xlfn._xlws.FILTER(plantings[planting_level]&amp;" | "&amp;plantings[planting_level_name],plantings[experiment_ID]=A111)))</f>
        <v xml:space="preserve"> | </v>
      </c>
    </row>
    <row r="112" spans="2:2" x14ac:dyDescent="0.35">
      <c r="B112" t="str" cm="1">
        <f t="array" ref="B112">TRANSPOSE(_xlfn._xlws.SORT(_xlfn._xlws.FILTER(plantings[planting_level]&amp;" | "&amp;plantings[planting_level_name],plantings[experiment_ID]=A112)))</f>
        <v xml:space="preserve"> | </v>
      </c>
    </row>
    <row r="113" spans="2:2" x14ac:dyDescent="0.35">
      <c r="B113" t="str" cm="1">
        <f t="array" ref="B113">TRANSPOSE(_xlfn._xlws.SORT(_xlfn._xlws.FILTER(plantings[planting_level]&amp;" | "&amp;plantings[planting_level_name],plantings[experiment_ID]=A113)))</f>
        <v xml:space="preserve"> | </v>
      </c>
    </row>
    <row r="114" spans="2:2" x14ac:dyDescent="0.35">
      <c r="B114" t="str" cm="1">
        <f t="array" ref="B114">TRANSPOSE(_xlfn._xlws.SORT(_xlfn._xlws.FILTER(plantings[planting_level]&amp;" | "&amp;plantings[planting_level_name],plantings[experiment_ID]=A114)))</f>
        <v xml:space="preserve"> | </v>
      </c>
    </row>
    <row r="115" spans="2:2" x14ac:dyDescent="0.35">
      <c r="B115" t="str" cm="1">
        <f t="array" ref="B115">TRANSPOSE(_xlfn._xlws.SORT(_xlfn._xlws.FILTER(plantings[planting_level]&amp;" | "&amp;plantings[planting_level_name],plantings[experiment_ID]=A115)))</f>
        <v xml:space="preserve"> | </v>
      </c>
    </row>
    <row r="116" spans="2:2" x14ac:dyDescent="0.35">
      <c r="B116" t="str" cm="1">
        <f t="array" ref="B116">TRANSPOSE(_xlfn._xlws.SORT(_xlfn._xlws.FILTER(plantings[planting_level]&amp;" | "&amp;plantings[planting_level_name],plantings[experiment_ID]=A116)))</f>
        <v xml:space="preserve"> | </v>
      </c>
    </row>
    <row r="117" spans="2:2" x14ac:dyDescent="0.35">
      <c r="B117" t="str" cm="1">
        <f t="array" ref="B117">TRANSPOSE(_xlfn._xlws.SORT(_xlfn._xlws.FILTER(plantings[planting_level]&amp;" | "&amp;plantings[planting_level_name],plantings[experiment_ID]=A117)))</f>
        <v xml:space="preserve"> | </v>
      </c>
    </row>
    <row r="118" spans="2:2" x14ac:dyDescent="0.35">
      <c r="B118" t="str" cm="1">
        <f t="array" ref="B118">TRANSPOSE(_xlfn._xlws.SORT(_xlfn._xlws.FILTER(plantings[planting_level]&amp;" | "&amp;plantings[planting_level_name],plantings[experiment_ID]=A118)))</f>
        <v xml:space="preserve"> | </v>
      </c>
    </row>
    <row r="119" spans="2:2" x14ac:dyDescent="0.35">
      <c r="B119" t="str" cm="1">
        <f t="array" ref="B119">TRANSPOSE(_xlfn._xlws.SORT(_xlfn._xlws.FILTER(plantings[planting_level]&amp;" | "&amp;plantings[planting_level_name],plantings[experiment_ID]=A119)))</f>
        <v xml:space="preserve"> | </v>
      </c>
    </row>
    <row r="120" spans="2:2" x14ac:dyDescent="0.35">
      <c r="B120" t="str" cm="1">
        <f t="array" ref="B120">TRANSPOSE(_xlfn._xlws.SORT(_xlfn._xlws.FILTER(plantings[planting_level]&amp;" | "&amp;plantings[planting_level_name],plantings[experiment_ID]=A120)))</f>
        <v xml:space="preserve"> | </v>
      </c>
    </row>
    <row r="121" spans="2:2" x14ac:dyDescent="0.35">
      <c r="B121" t="str" cm="1">
        <f t="array" ref="B121">TRANSPOSE(_xlfn._xlws.SORT(_xlfn._xlws.FILTER(plantings[planting_level]&amp;" | "&amp;plantings[planting_level_name],plantings[experiment_ID]=A121)))</f>
        <v xml:space="preserve"> | </v>
      </c>
    </row>
    <row r="122" spans="2:2" x14ac:dyDescent="0.35">
      <c r="B122" t="str" cm="1">
        <f t="array" ref="B122">TRANSPOSE(_xlfn._xlws.SORT(_xlfn._xlws.FILTER(plantings[planting_level]&amp;" | "&amp;plantings[planting_level_name],plantings[experiment_ID]=A122)))</f>
        <v xml:space="preserve"> | </v>
      </c>
    </row>
    <row r="123" spans="2:2" x14ac:dyDescent="0.35">
      <c r="B123" t="str" cm="1">
        <f t="array" ref="B123">TRANSPOSE(_xlfn._xlws.SORT(_xlfn._xlws.FILTER(plantings[planting_level]&amp;" | "&amp;plantings[planting_level_name],plantings[experiment_ID]=A123)))</f>
        <v xml:space="preserve"> | </v>
      </c>
    </row>
    <row r="124" spans="2:2" x14ac:dyDescent="0.35">
      <c r="B124" t="str" cm="1">
        <f t="array" ref="B124">TRANSPOSE(_xlfn._xlws.SORT(_xlfn._xlws.FILTER(plantings[planting_level]&amp;" | "&amp;plantings[planting_level_name],plantings[experiment_ID]=A124)))</f>
        <v xml:space="preserve"> | </v>
      </c>
    </row>
    <row r="125" spans="2:2" x14ac:dyDescent="0.35">
      <c r="B125" t="str" cm="1">
        <f t="array" ref="B125">TRANSPOSE(_xlfn._xlws.SORT(_xlfn._xlws.FILTER(plantings[planting_level]&amp;" | "&amp;plantings[planting_level_name],plantings[experiment_ID]=A125)))</f>
        <v xml:space="preserve"> | </v>
      </c>
    </row>
    <row r="126" spans="2:2" x14ac:dyDescent="0.35">
      <c r="B126" t="str" cm="1">
        <f t="array" ref="B126">TRANSPOSE(_xlfn._xlws.SORT(_xlfn._xlws.FILTER(plantings[planting_level]&amp;" | "&amp;plantings[planting_level_name],plantings[experiment_ID]=A126)))</f>
        <v xml:space="preserve"> | </v>
      </c>
    </row>
    <row r="127" spans="2:2" x14ac:dyDescent="0.35">
      <c r="B127" t="str" cm="1">
        <f t="array" ref="B127">TRANSPOSE(_xlfn._xlws.SORT(_xlfn._xlws.FILTER(plantings[planting_level]&amp;" | "&amp;plantings[planting_level_name],plantings[experiment_ID]=A127)))</f>
        <v xml:space="preserve"> | </v>
      </c>
    </row>
    <row r="128" spans="2:2" x14ac:dyDescent="0.35">
      <c r="B128" t="str" cm="1">
        <f t="array" ref="B128">TRANSPOSE(_xlfn._xlws.SORT(_xlfn._xlws.FILTER(plantings[planting_level]&amp;" | "&amp;plantings[planting_level_name],plantings[experiment_ID]=A128)))</f>
        <v xml:space="preserve"> | </v>
      </c>
    </row>
    <row r="129" spans="2:2" x14ac:dyDescent="0.35">
      <c r="B129" t="str" cm="1">
        <f t="array" ref="B129">TRANSPOSE(_xlfn._xlws.SORT(_xlfn._xlws.FILTER(plantings[planting_level]&amp;" | "&amp;plantings[planting_level_name],plantings[experiment_ID]=A129)))</f>
        <v xml:space="preserve"> | </v>
      </c>
    </row>
    <row r="130" spans="2:2" x14ac:dyDescent="0.35">
      <c r="B130" t="str" cm="1">
        <f t="array" ref="B130">TRANSPOSE(_xlfn._xlws.SORT(_xlfn._xlws.FILTER(plantings[planting_level]&amp;" | "&amp;plantings[planting_level_name],plantings[experiment_ID]=A130)))</f>
        <v xml:space="preserve"> | </v>
      </c>
    </row>
    <row r="131" spans="2:2" x14ac:dyDescent="0.35">
      <c r="B131" t="str" cm="1">
        <f t="array" ref="B131">TRANSPOSE(_xlfn._xlws.SORT(_xlfn._xlws.FILTER(plantings[planting_level]&amp;" | "&amp;plantings[planting_level_name],plantings[experiment_ID]=A131)))</f>
        <v xml:space="preserve"> | </v>
      </c>
    </row>
    <row r="132" spans="2:2" x14ac:dyDescent="0.35">
      <c r="B132" t="str" cm="1">
        <f t="array" ref="B132">TRANSPOSE(_xlfn._xlws.SORT(_xlfn._xlws.FILTER(plantings[planting_level]&amp;" | "&amp;plantings[planting_level_name],plantings[experiment_ID]=A132)))</f>
        <v xml:space="preserve"> | </v>
      </c>
    </row>
    <row r="133" spans="2:2" x14ac:dyDescent="0.35">
      <c r="B133" t="str" cm="1">
        <f t="array" ref="B133">TRANSPOSE(_xlfn._xlws.SORT(_xlfn._xlws.FILTER(plantings[planting_level]&amp;" | "&amp;plantings[planting_level_name],plantings[experiment_ID]=A133)))</f>
        <v xml:space="preserve"> | </v>
      </c>
    </row>
    <row r="134" spans="2:2" x14ac:dyDescent="0.35">
      <c r="B134" t="str" cm="1">
        <f t="array" ref="B134">TRANSPOSE(_xlfn._xlws.SORT(_xlfn._xlws.FILTER(plantings[planting_level]&amp;" | "&amp;plantings[planting_level_name],plantings[experiment_ID]=A134)))</f>
        <v xml:space="preserve"> | </v>
      </c>
    </row>
    <row r="135" spans="2:2" x14ac:dyDescent="0.35">
      <c r="B135" t="str" cm="1">
        <f t="array" ref="B135">TRANSPOSE(_xlfn._xlws.SORT(_xlfn._xlws.FILTER(plantings[planting_level]&amp;" | "&amp;plantings[planting_level_name],plantings[experiment_ID]=A135)))</f>
        <v xml:space="preserve"> | </v>
      </c>
    </row>
    <row r="136" spans="2:2" x14ac:dyDescent="0.35">
      <c r="B136" t="str" cm="1">
        <f t="array" ref="B136">TRANSPOSE(_xlfn._xlws.SORT(_xlfn._xlws.FILTER(plantings[planting_level]&amp;" | "&amp;plantings[planting_level_name],plantings[experiment_ID]=A136)))</f>
        <v xml:space="preserve"> | </v>
      </c>
    </row>
    <row r="137" spans="2:2" x14ac:dyDescent="0.35">
      <c r="B137" t="str" cm="1">
        <f t="array" ref="B137">TRANSPOSE(_xlfn._xlws.SORT(_xlfn._xlws.FILTER(plantings[planting_level]&amp;" | "&amp;plantings[planting_level_name],plantings[experiment_ID]=A137)))</f>
        <v xml:space="preserve"> | </v>
      </c>
    </row>
    <row r="138" spans="2:2" x14ac:dyDescent="0.35">
      <c r="B138" t="str" cm="1">
        <f t="array" ref="B138">TRANSPOSE(_xlfn._xlws.SORT(_xlfn._xlws.FILTER(plantings[planting_level]&amp;" | "&amp;plantings[planting_level_name],plantings[experiment_ID]=A138)))</f>
        <v xml:space="preserve"> | </v>
      </c>
    </row>
    <row r="139" spans="2:2" x14ac:dyDescent="0.35">
      <c r="B139" t="str" cm="1">
        <f t="array" ref="B139">TRANSPOSE(_xlfn._xlws.SORT(_xlfn._xlws.FILTER(plantings[planting_level]&amp;" | "&amp;plantings[planting_level_name],plantings[experiment_ID]=A139)))</f>
        <v xml:space="preserve"> | </v>
      </c>
    </row>
    <row r="140" spans="2:2" x14ac:dyDescent="0.35">
      <c r="B140" t="str" cm="1">
        <f t="array" ref="B140">TRANSPOSE(_xlfn._xlws.SORT(_xlfn._xlws.FILTER(plantings[planting_level]&amp;" | "&amp;plantings[planting_level_name],plantings[experiment_ID]=A140)))</f>
        <v xml:space="preserve"> | </v>
      </c>
    </row>
    <row r="141" spans="2:2" x14ac:dyDescent="0.35">
      <c r="B141" t="str" cm="1">
        <f t="array" ref="B141">TRANSPOSE(_xlfn._xlws.SORT(_xlfn._xlws.FILTER(plantings[planting_level]&amp;" | "&amp;plantings[planting_level_name],plantings[experiment_ID]=A141)))</f>
        <v xml:space="preserve"> | </v>
      </c>
    </row>
    <row r="142" spans="2:2" x14ac:dyDescent="0.35">
      <c r="B142" t="str" cm="1">
        <f t="array" ref="B142">TRANSPOSE(_xlfn._xlws.SORT(_xlfn._xlws.FILTER(plantings[planting_level]&amp;" | "&amp;plantings[planting_level_name],plantings[experiment_ID]=A142)))</f>
        <v xml:space="preserve"> | </v>
      </c>
    </row>
    <row r="143" spans="2:2" x14ac:dyDescent="0.35">
      <c r="B143" t="str" cm="1">
        <f t="array" ref="B143">TRANSPOSE(_xlfn._xlws.SORT(_xlfn._xlws.FILTER(plantings[planting_level]&amp;" | "&amp;plantings[planting_level_name],plantings[experiment_ID]=A143)))</f>
        <v xml:space="preserve"> | </v>
      </c>
    </row>
    <row r="144" spans="2:2" x14ac:dyDescent="0.35">
      <c r="B144" t="str" cm="1">
        <f t="array" ref="B144">TRANSPOSE(_xlfn._xlws.SORT(_xlfn._xlws.FILTER(plantings[planting_level]&amp;" | "&amp;plantings[planting_level_name],plantings[experiment_ID]=A144)))</f>
        <v xml:space="preserve"> | </v>
      </c>
    </row>
    <row r="145" spans="2:2" x14ac:dyDescent="0.35">
      <c r="B145" t="str" cm="1">
        <f t="array" ref="B145">TRANSPOSE(_xlfn._xlws.SORT(_xlfn._xlws.FILTER(plantings[planting_level]&amp;" | "&amp;plantings[planting_level_name],plantings[experiment_ID]=A145)))</f>
        <v xml:space="preserve"> | </v>
      </c>
    </row>
    <row r="146" spans="2:2" x14ac:dyDescent="0.35">
      <c r="B146" t="str" cm="1">
        <f t="array" ref="B146">TRANSPOSE(_xlfn._xlws.SORT(_xlfn._xlws.FILTER(plantings[planting_level]&amp;" | "&amp;plantings[planting_level_name],plantings[experiment_ID]=A146)))</f>
        <v xml:space="preserve"> | </v>
      </c>
    </row>
    <row r="147" spans="2:2" x14ac:dyDescent="0.35">
      <c r="B147" t="str" cm="1">
        <f t="array" ref="B147">TRANSPOSE(_xlfn._xlws.SORT(_xlfn._xlws.FILTER(plantings[planting_level]&amp;" | "&amp;plantings[planting_level_name],plantings[experiment_ID]=A147)))</f>
        <v xml:space="preserve"> | </v>
      </c>
    </row>
    <row r="148" spans="2:2" x14ac:dyDescent="0.35">
      <c r="B148" t="str" cm="1">
        <f t="array" ref="B148">TRANSPOSE(_xlfn._xlws.SORT(_xlfn._xlws.FILTER(plantings[planting_level]&amp;" | "&amp;plantings[planting_level_name],plantings[experiment_ID]=A148)))</f>
        <v xml:space="preserve"> | </v>
      </c>
    </row>
    <row r="149" spans="2:2" x14ac:dyDescent="0.35">
      <c r="B149" t="str" cm="1">
        <f t="array" ref="B149">TRANSPOSE(_xlfn._xlws.SORT(_xlfn._xlws.FILTER(plantings[planting_level]&amp;" | "&amp;plantings[planting_level_name],plantings[experiment_ID]=A149)))</f>
        <v xml:space="preserve"> | </v>
      </c>
    </row>
    <row r="150" spans="2:2" x14ac:dyDescent="0.35">
      <c r="B150" t="str" cm="1">
        <f t="array" ref="B150">TRANSPOSE(_xlfn._xlws.SORT(_xlfn._xlws.FILTER(plantings[planting_level]&amp;" | "&amp;plantings[planting_level_name],plantings[experiment_ID]=A150)))</f>
        <v xml:space="preserve"> | </v>
      </c>
    </row>
    <row r="151" spans="2:2" x14ac:dyDescent="0.35">
      <c r="B151" t="str" cm="1">
        <f t="array" ref="B151">TRANSPOSE(_xlfn._xlws.SORT(_xlfn._xlws.FILTER(plantings[planting_level]&amp;" | "&amp;plantings[planting_level_name],plantings[experiment_ID]=A151)))</f>
        <v xml:space="preserve"> | </v>
      </c>
    </row>
    <row r="152" spans="2:2" x14ac:dyDescent="0.35">
      <c r="B152" t="str" cm="1">
        <f t="array" ref="B152">TRANSPOSE(_xlfn._xlws.SORT(_xlfn._xlws.FILTER(plantings[planting_level]&amp;" | "&amp;plantings[planting_level_name],plantings[experiment_ID]=A152)))</f>
        <v xml:space="preserve"> | </v>
      </c>
    </row>
    <row r="153" spans="2:2" x14ac:dyDescent="0.35">
      <c r="B153" t="str" cm="1">
        <f t="array" ref="B153">TRANSPOSE(_xlfn._xlws.SORT(_xlfn._xlws.FILTER(plantings[planting_level]&amp;" | "&amp;plantings[planting_level_name],plantings[experiment_ID]=A153)))</f>
        <v xml:space="preserve"> | </v>
      </c>
    </row>
    <row r="154" spans="2:2" x14ac:dyDescent="0.35">
      <c r="B154" t="str" cm="1">
        <f t="array" ref="B154">TRANSPOSE(_xlfn._xlws.SORT(_xlfn._xlws.FILTER(plantings[planting_level]&amp;" | "&amp;plantings[planting_level_name],plantings[experiment_ID]=A154)))</f>
        <v xml:space="preserve"> | </v>
      </c>
    </row>
    <row r="155" spans="2:2" x14ac:dyDescent="0.35">
      <c r="B155" t="str" cm="1">
        <f t="array" ref="B155">TRANSPOSE(_xlfn._xlws.SORT(_xlfn._xlws.FILTER(plantings[planting_level]&amp;" | "&amp;plantings[planting_level_name],plantings[experiment_ID]=A155)))</f>
        <v xml:space="preserve"> | </v>
      </c>
    </row>
    <row r="156" spans="2:2" x14ac:dyDescent="0.35">
      <c r="B156" t="str" cm="1">
        <f t="array" ref="B156">TRANSPOSE(_xlfn._xlws.SORT(_xlfn._xlws.FILTER(plantings[planting_level]&amp;" | "&amp;plantings[planting_level_name],plantings[experiment_ID]=A156)))</f>
        <v xml:space="preserve"> | </v>
      </c>
    </row>
    <row r="157" spans="2:2" x14ac:dyDescent="0.35">
      <c r="B157" t="str" cm="1">
        <f t="array" ref="B157">TRANSPOSE(_xlfn._xlws.SORT(_xlfn._xlws.FILTER(plantings[planting_level]&amp;" | "&amp;plantings[planting_level_name],plantings[experiment_ID]=A157)))</f>
        <v xml:space="preserve"> | </v>
      </c>
    </row>
    <row r="158" spans="2:2" x14ac:dyDescent="0.35">
      <c r="B158" t="str" cm="1">
        <f t="array" ref="B158">TRANSPOSE(_xlfn._xlws.SORT(_xlfn._xlws.FILTER(plantings[planting_level]&amp;" | "&amp;plantings[planting_level_name],plantings[experiment_ID]=A158)))</f>
        <v xml:space="preserve"> | </v>
      </c>
    </row>
    <row r="159" spans="2:2" x14ac:dyDescent="0.35">
      <c r="B159" t="str" cm="1">
        <f t="array" ref="B159">TRANSPOSE(_xlfn._xlws.SORT(_xlfn._xlws.FILTER(plantings[planting_level]&amp;" | "&amp;plantings[planting_level_name],plantings[experiment_ID]=A159)))</f>
        <v xml:space="preserve"> | </v>
      </c>
    </row>
    <row r="160" spans="2:2" x14ac:dyDescent="0.35">
      <c r="B160" t="str" cm="1">
        <f t="array" ref="B160">TRANSPOSE(_xlfn._xlws.SORT(_xlfn._xlws.FILTER(plantings[planting_level]&amp;" | "&amp;plantings[planting_level_name],plantings[experiment_ID]=A160)))</f>
        <v xml:space="preserve"> | </v>
      </c>
    </row>
    <row r="161" spans="2:2" x14ac:dyDescent="0.35">
      <c r="B161" t="str" cm="1">
        <f t="array" ref="B161">TRANSPOSE(_xlfn._xlws.SORT(_xlfn._xlws.FILTER(plantings[planting_level]&amp;" | "&amp;plantings[planting_level_name],plantings[experiment_ID]=A161)))</f>
        <v xml:space="preserve"> | </v>
      </c>
    </row>
    <row r="162" spans="2:2" x14ac:dyDescent="0.35">
      <c r="B162" t="str" cm="1">
        <f t="array" ref="B162">TRANSPOSE(_xlfn._xlws.SORT(_xlfn._xlws.FILTER(plantings[planting_level]&amp;" | "&amp;plantings[planting_level_name],plantings[experiment_ID]=A162)))</f>
        <v xml:space="preserve"> | </v>
      </c>
    </row>
    <row r="163" spans="2:2" x14ac:dyDescent="0.35">
      <c r="B163" t="str" cm="1">
        <f t="array" ref="B163">TRANSPOSE(_xlfn._xlws.SORT(_xlfn._xlws.FILTER(plantings[planting_level]&amp;" | "&amp;plantings[planting_level_name],plantings[experiment_ID]=A163)))</f>
        <v xml:space="preserve"> | </v>
      </c>
    </row>
    <row r="164" spans="2:2" x14ac:dyDescent="0.35">
      <c r="B164" t="str" cm="1">
        <f t="array" ref="B164">TRANSPOSE(_xlfn._xlws.SORT(_xlfn._xlws.FILTER(plantings[planting_level]&amp;" | "&amp;plantings[planting_level_name],plantings[experiment_ID]=A164)))</f>
        <v xml:space="preserve"> | </v>
      </c>
    </row>
    <row r="165" spans="2:2" x14ac:dyDescent="0.35">
      <c r="B165" t="str" cm="1">
        <f t="array" ref="B165">TRANSPOSE(_xlfn._xlws.SORT(_xlfn._xlws.FILTER(plantings[planting_level]&amp;" | "&amp;plantings[planting_level_name],plantings[experiment_ID]=A165)))</f>
        <v xml:space="preserve"> | </v>
      </c>
    </row>
    <row r="166" spans="2:2" x14ac:dyDescent="0.35">
      <c r="B166" t="str" cm="1">
        <f t="array" ref="B166">TRANSPOSE(_xlfn._xlws.SORT(_xlfn._xlws.FILTER(plantings[planting_level]&amp;" | "&amp;plantings[planting_level_name],plantings[experiment_ID]=A166)))</f>
        <v xml:space="preserve"> | </v>
      </c>
    </row>
    <row r="167" spans="2:2" x14ac:dyDescent="0.35">
      <c r="B167" t="str" cm="1">
        <f t="array" ref="B167">TRANSPOSE(_xlfn._xlws.SORT(_xlfn._xlws.FILTER(plantings[planting_level]&amp;" | "&amp;plantings[planting_level_name],plantings[experiment_ID]=A167)))</f>
        <v xml:space="preserve"> | </v>
      </c>
    </row>
    <row r="168" spans="2:2" x14ac:dyDescent="0.35">
      <c r="B168" t="str" cm="1">
        <f t="array" ref="B168">TRANSPOSE(_xlfn._xlws.SORT(_xlfn._xlws.FILTER(plantings[planting_level]&amp;" | "&amp;plantings[planting_level_name],plantings[experiment_ID]=A168)))</f>
        <v xml:space="preserve"> | </v>
      </c>
    </row>
    <row r="169" spans="2:2" x14ac:dyDescent="0.35">
      <c r="B169" t="str" cm="1">
        <f t="array" ref="B169">TRANSPOSE(_xlfn._xlws.SORT(_xlfn._xlws.FILTER(plantings[planting_level]&amp;" | "&amp;plantings[planting_level_name],plantings[experiment_ID]=A169)))</f>
        <v xml:space="preserve"> | </v>
      </c>
    </row>
    <row r="170" spans="2:2" x14ac:dyDescent="0.35">
      <c r="B170" t="str" cm="1">
        <f t="array" ref="B170">TRANSPOSE(_xlfn._xlws.SORT(_xlfn._xlws.FILTER(plantings[planting_level]&amp;" | "&amp;plantings[planting_level_name],plantings[experiment_ID]=A170)))</f>
        <v xml:space="preserve"> | </v>
      </c>
    </row>
    <row r="171" spans="2:2" x14ac:dyDescent="0.35">
      <c r="B171" t="str" cm="1">
        <f t="array" ref="B171">TRANSPOSE(_xlfn._xlws.SORT(_xlfn._xlws.FILTER(plantings[planting_level]&amp;" | "&amp;plantings[planting_level_name],plantings[experiment_ID]=A171)))</f>
        <v xml:space="preserve"> | </v>
      </c>
    </row>
    <row r="172" spans="2:2" x14ac:dyDescent="0.35">
      <c r="B172" t="str" cm="1">
        <f t="array" ref="B172">TRANSPOSE(_xlfn._xlws.SORT(_xlfn._xlws.FILTER(plantings[planting_level]&amp;" | "&amp;plantings[planting_level_name],plantings[experiment_ID]=A172)))</f>
        <v xml:space="preserve"> | </v>
      </c>
    </row>
    <row r="173" spans="2:2" x14ac:dyDescent="0.35">
      <c r="B173" t="str" cm="1">
        <f t="array" ref="B173">TRANSPOSE(_xlfn._xlws.SORT(_xlfn._xlws.FILTER(plantings[planting_level]&amp;" | "&amp;plantings[planting_level_name],plantings[experiment_ID]=A173)))</f>
        <v xml:space="preserve"> | </v>
      </c>
    </row>
    <row r="174" spans="2:2" x14ac:dyDescent="0.35">
      <c r="B174" t="str" cm="1">
        <f t="array" ref="B174">TRANSPOSE(_xlfn._xlws.SORT(_xlfn._xlws.FILTER(plantings[planting_level]&amp;" | "&amp;plantings[planting_level_name],plantings[experiment_ID]=A174)))</f>
        <v xml:space="preserve"> | </v>
      </c>
    </row>
    <row r="175" spans="2:2" x14ac:dyDescent="0.35">
      <c r="B175" t="str" cm="1">
        <f t="array" ref="B175">TRANSPOSE(_xlfn._xlws.SORT(_xlfn._xlws.FILTER(plantings[planting_level]&amp;" | "&amp;plantings[planting_level_name],plantings[experiment_ID]=A175)))</f>
        <v xml:space="preserve"> | </v>
      </c>
    </row>
    <row r="176" spans="2:2" x14ac:dyDescent="0.35">
      <c r="B176" t="str" cm="1">
        <f t="array" ref="B176">TRANSPOSE(_xlfn._xlws.SORT(_xlfn._xlws.FILTER(plantings[planting_level]&amp;" | "&amp;plantings[planting_level_name],plantings[experiment_ID]=A176)))</f>
        <v xml:space="preserve"> | </v>
      </c>
    </row>
    <row r="177" spans="2:2" x14ac:dyDescent="0.35">
      <c r="B177" t="str" cm="1">
        <f t="array" ref="B177">TRANSPOSE(_xlfn._xlws.SORT(_xlfn._xlws.FILTER(plantings[planting_level]&amp;" | "&amp;plantings[planting_level_name],plantings[experiment_ID]=A177)))</f>
        <v xml:space="preserve"> | </v>
      </c>
    </row>
    <row r="178" spans="2:2" x14ac:dyDescent="0.35">
      <c r="B178" t="str" cm="1">
        <f t="array" ref="B178">TRANSPOSE(_xlfn._xlws.SORT(_xlfn._xlws.FILTER(plantings[planting_level]&amp;" | "&amp;plantings[planting_level_name],plantings[experiment_ID]=A178)))</f>
        <v xml:space="preserve"> | </v>
      </c>
    </row>
    <row r="179" spans="2:2" x14ac:dyDescent="0.35">
      <c r="B179" t="str" cm="1">
        <f t="array" ref="B179">TRANSPOSE(_xlfn._xlws.SORT(_xlfn._xlws.FILTER(plantings[planting_level]&amp;" | "&amp;plantings[planting_level_name],plantings[experiment_ID]=A179)))</f>
        <v xml:space="preserve"> | </v>
      </c>
    </row>
    <row r="180" spans="2:2" x14ac:dyDescent="0.35">
      <c r="B180" t="str" cm="1">
        <f t="array" ref="B180">TRANSPOSE(_xlfn._xlws.SORT(_xlfn._xlws.FILTER(plantings[planting_level]&amp;" | "&amp;plantings[planting_level_name],plantings[experiment_ID]=A180)))</f>
        <v xml:space="preserve"> | </v>
      </c>
    </row>
    <row r="181" spans="2:2" x14ac:dyDescent="0.35">
      <c r="B181" t="str" cm="1">
        <f t="array" ref="B181">TRANSPOSE(_xlfn._xlws.SORT(_xlfn._xlws.FILTER(plantings[planting_level]&amp;" | "&amp;plantings[planting_level_name],plantings[experiment_ID]=A181)))</f>
        <v xml:space="preserve"> | </v>
      </c>
    </row>
    <row r="182" spans="2:2" x14ac:dyDescent="0.35">
      <c r="B182" t="str" cm="1">
        <f t="array" ref="B182">TRANSPOSE(_xlfn._xlws.SORT(_xlfn._xlws.FILTER(plantings[planting_level]&amp;" | "&amp;plantings[planting_level_name],plantings[experiment_ID]=A182)))</f>
        <v xml:space="preserve"> | </v>
      </c>
    </row>
    <row r="183" spans="2:2" x14ac:dyDescent="0.35">
      <c r="B183" t="str" cm="1">
        <f t="array" ref="B183">TRANSPOSE(_xlfn._xlws.SORT(_xlfn._xlws.FILTER(plantings[planting_level]&amp;" | "&amp;plantings[planting_level_name],plantings[experiment_ID]=A183)))</f>
        <v xml:space="preserve"> | </v>
      </c>
    </row>
    <row r="184" spans="2:2" x14ac:dyDescent="0.35">
      <c r="B184" t="str" cm="1">
        <f t="array" ref="B184">TRANSPOSE(_xlfn._xlws.SORT(_xlfn._xlws.FILTER(plantings[planting_level]&amp;" | "&amp;plantings[planting_level_name],plantings[experiment_ID]=A184)))</f>
        <v xml:space="preserve"> | </v>
      </c>
    </row>
    <row r="185" spans="2:2" x14ac:dyDescent="0.35">
      <c r="B185" t="str" cm="1">
        <f t="array" ref="B185">TRANSPOSE(_xlfn._xlws.SORT(_xlfn._xlws.FILTER(plantings[planting_level]&amp;" | "&amp;plantings[planting_level_name],plantings[experiment_ID]=A185)))</f>
        <v xml:space="preserve"> | </v>
      </c>
    </row>
    <row r="186" spans="2:2" x14ac:dyDescent="0.35">
      <c r="B186" t="str" cm="1">
        <f t="array" ref="B186">TRANSPOSE(_xlfn._xlws.SORT(_xlfn._xlws.FILTER(plantings[planting_level]&amp;" | "&amp;plantings[planting_level_name],plantings[experiment_ID]=A186)))</f>
        <v xml:space="preserve"> | </v>
      </c>
    </row>
    <row r="187" spans="2:2" x14ac:dyDescent="0.35">
      <c r="B187" t="str" cm="1">
        <f t="array" ref="B187">TRANSPOSE(_xlfn._xlws.SORT(_xlfn._xlws.FILTER(plantings[planting_level]&amp;" | "&amp;plantings[planting_level_name],plantings[experiment_ID]=A187)))</f>
        <v xml:space="preserve"> | </v>
      </c>
    </row>
    <row r="188" spans="2:2" x14ac:dyDescent="0.35">
      <c r="B188" t="str" cm="1">
        <f t="array" ref="B188">TRANSPOSE(_xlfn._xlws.SORT(_xlfn._xlws.FILTER(plantings[planting_level]&amp;" | "&amp;plantings[planting_level_name],plantings[experiment_ID]=A188)))</f>
        <v xml:space="preserve"> | </v>
      </c>
    </row>
    <row r="189" spans="2:2" x14ac:dyDescent="0.35">
      <c r="B189" t="str" cm="1">
        <f t="array" ref="B189">TRANSPOSE(_xlfn._xlws.SORT(_xlfn._xlws.FILTER(plantings[planting_level]&amp;" | "&amp;plantings[planting_level_name],plantings[experiment_ID]=A189)))</f>
        <v xml:space="preserve"> | </v>
      </c>
    </row>
    <row r="190" spans="2:2" x14ac:dyDescent="0.35">
      <c r="B190" t="str" cm="1">
        <f t="array" ref="B190">TRANSPOSE(_xlfn._xlws.SORT(_xlfn._xlws.FILTER(plantings[planting_level]&amp;" | "&amp;plantings[planting_level_name],plantings[experiment_ID]=A190)))</f>
        <v xml:space="preserve"> | </v>
      </c>
    </row>
    <row r="191" spans="2:2" x14ac:dyDescent="0.35">
      <c r="B191" t="str" cm="1">
        <f t="array" ref="B191">TRANSPOSE(_xlfn._xlws.SORT(_xlfn._xlws.FILTER(plantings[planting_level]&amp;" | "&amp;plantings[planting_level_name],plantings[experiment_ID]=A191)))</f>
        <v xml:space="preserve"> | </v>
      </c>
    </row>
    <row r="192" spans="2:2" x14ac:dyDescent="0.35">
      <c r="B192" t="str" cm="1">
        <f t="array" ref="B192">TRANSPOSE(_xlfn._xlws.SORT(_xlfn._xlws.FILTER(plantings[planting_level]&amp;" | "&amp;plantings[planting_level_name],plantings[experiment_ID]=A192)))</f>
        <v xml:space="preserve"> | </v>
      </c>
    </row>
    <row r="193" spans="2:2" x14ac:dyDescent="0.35">
      <c r="B193" t="str" cm="1">
        <f t="array" ref="B193">TRANSPOSE(_xlfn._xlws.SORT(_xlfn._xlws.FILTER(plantings[planting_level]&amp;" | "&amp;plantings[planting_level_name],plantings[experiment_ID]=A193)))</f>
        <v xml:space="preserve"> | </v>
      </c>
    </row>
    <row r="194" spans="2:2" x14ac:dyDescent="0.35">
      <c r="B194" t="str" cm="1">
        <f t="array" ref="B194">TRANSPOSE(_xlfn._xlws.SORT(_xlfn._xlws.FILTER(plantings[planting_level]&amp;" | "&amp;plantings[planting_level_name],plantings[experiment_ID]=A194)))</f>
        <v xml:space="preserve"> | </v>
      </c>
    </row>
    <row r="195" spans="2:2" x14ac:dyDescent="0.35">
      <c r="B195" t="str" cm="1">
        <f t="array" ref="B195">TRANSPOSE(_xlfn._xlws.SORT(_xlfn._xlws.FILTER(plantings[planting_level]&amp;" | "&amp;plantings[planting_level_name],plantings[experiment_ID]=A195)))</f>
        <v xml:space="preserve"> | </v>
      </c>
    </row>
    <row r="196" spans="2:2" x14ac:dyDescent="0.35">
      <c r="B196" t="str" cm="1">
        <f t="array" ref="B196">TRANSPOSE(_xlfn._xlws.SORT(_xlfn._xlws.FILTER(plantings[planting_level]&amp;" | "&amp;plantings[planting_level_name],plantings[experiment_ID]=A196)))</f>
        <v xml:space="preserve"> | </v>
      </c>
    </row>
    <row r="197" spans="2:2" x14ac:dyDescent="0.35">
      <c r="B197" t="str" cm="1">
        <f t="array" ref="B197">TRANSPOSE(_xlfn._xlws.SORT(_xlfn._xlws.FILTER(plantings[planting_level]&amp;" | "&amp;plantings[planting_level_name],plantings[experiment_ID]=A197)))</f>
        <v xml:space="preserve"> | </v>
      </c>
    </row>
    <row r="198" spans="2:2" x14ac:dyDescent="0.35">
      <c r="B198" t="str" cm="1">
        <f t="array" ref="B198">TRANSPOSE(_xlfn._xlws.SORT(_xlfn._xlws.FILTER(plantings[planting_level]&amp;" | "&amp;plantings[planting_level_name],plantings[experiment_ID]=A198)))</f>
        <v xml:space="preserve"> | </v>
      </c>
    </row>
    <row r="199" spans="2:2" x14ac:dyDescent="0.35">
      <c r="B199" t="str" cm="1">
        <f t="array" ref="B199">TRANSPOSE(_xlfn._xlws.SORT(_xlfn._xlws.FILTER(plantings[planting_level]&amp;" | "&amp;plantings[planting_level_name],plantings[experiment_ID]=A199)))</f>
        <v xml:space="preserve"> | </v>
      </c>
    </row>
    <row r="200" spans="2:2" x14ac:dyDescent="0.35">
      <c r="B200" t="str" cm="1">
        <f t="array" ref="B200">TRANSPOSE(_xlfn._xlws.SORT(_xlfn._xlws.FILTER(plantings[planting_level]&amp;" | "&amp;plantings[planting_level_name],plantings[experiment_ID]=A200)))</f>
        <v xml:space="preserve"> | </v>
      </c>
    </row>
    <row r="201" spans="2:2" x14ac:dyDescent="0.35">
      <c r="B201" t="str" cm="1">
        <f t="array" ref="B201">TRANSPOSE(_xlfn._xlws.SORT(_xlfn._xlws.FILTER(plantings[planting_level]&amp;" | "&amp;plantings[planting_level_name],plantings[experiment_ID]=A201)))</f>
        <v xml:space="preserve"> | </v>
      </c>
    </row>
    <row r="202" spans="2:2" x14ac:dyDescent="0.35">
      <c r="B202" t="str" cm="1">
        <f t="array" ref="B202">TRANSPOSE(_xlfn._xlws.SORT(_xlfn._xlws.FILTER(plantings[planting_level]&amp;" | "&amp;plantings[planting_level_name],plantings[experiment_ID]=A202)))</f>
        <v xml:space="preserve"> | </v>
      </c>
    </row>
    <row r="203" spans="2:2" x14ac:dyDescent="0.35">
      <c r="B203" t="str" cm="1">
        <f t="array" ref="B203">TRANSPOSE(_xlfn._xlws.SORT(_xlfn._xlws.FILTER(plantings[planting_level]&amp;" | "&amp;plantings[planting_level_name],plantings[experiment_ID]=A203)))</f>
        <v xml:space="preserve"> | </v>
      </c>
    </row>
    <row r="204" spans="2:2" x14ac:dyDescent="0.35">
      <c r="B204" t="str" cm="1">
        <f t="array" ref="B204">TRANSPOSE(_xlfn._xlws.SORT(_xlfn._xlws.FILTER(plantings[planting_level]&amp;" | "&amp;plantings[planting_level_name],plantings[experiment_ID]=A204)))</f>
        <v xml:space="preserve"> | </v>
      </c>
    </row>
    <row r="205" spans="2:2" x14ac:dyDescent="0.35">
      <c r="B205" t="str" cm="1">
        <f t="array" ref="B205">TRANSPOSE(_xlfn._xlws.SORT(_xlfn._xlws.FILTER(plantings[planting_level]&amp;" | "&amp;plantings[planting_level_name],plantings[experiment_ID]=A205)))</f>
        <v xml:space="preserve"> | </v>
      </c>
    </row>
    <row r="206" spans="2:2" x14ac:dyDescent="0.35">
      <c r="B206" t="str" cm="1">
        <f t="array" ref="B206">TRANSPOSE(_xlfn._xlws.SORT(_xlfn._xlws.FILTER(plantings[planting_level]&amp;" | "&amp;plantings[planting_level_name],plantings[experiment_ID]=A206)))</f>
        <v xml:space="preserve"> | </v>
      </c>
    </row>
    <row r="207" spans="2:2" x14ac:dyDescent="0.35">
      <c r="B207" t="str" cm="1">
        <f t="array" ref="B207">TRANSPOSE(_xlfn._xlws.SORT(_xlfn._xlws.FILTER(plantings[planting_level]&amp;" | "&amp;plantings[planting_level_name],plantings[experiment_ID]=A207)))</f>
        <v xml:space="preserve"> | </v>
      </c>
    </row>
    <row r="208" spans="2:2" x14ac:dyDescent="0.35">
      <c r="B208" t="str" cm="1">
        <f t="array" ref="B208">TRANSPOSE(_xlfn._xlws.SORT(_xlfn._xlws.FILTER(plantings[planting_level]&amp;" | "&amp;plantings[planting_level_name],plantings[experiment_ID]=A208)))</f>
        <v xml:space="preserve"> | </v>
      </c>
    </row>
    <row r="209" spans="2:2" x14ac:dyDescent="0.35">
      <c r="B209" t="str" cm="1">
        <f t="array" ref="B209">TRANSPOSE(_xlfn._xlws.SORT(_xlfn._xlws.FILTER(plantings[planting_level]&amp;" | "&amp;plantings[planting_level_name],plantings[experiment_ID]=A209)))</f>
        <v xml:space="preserve"> | </v>
      </c>
    </row>
    <row r="210" spans="2:2" x14ac:dyDescent="0.35">
      <c r="B210" t="str" cm="1">
        <f t="array" ref="B210">TRANSPOSE(_xlfn._xlws.SORT(_xlfn._xlws.FILTER(plantings[planting_level]&amp;" | "&amp;plantings[planting_level_name],plantings[experiment_ID]=A210)))</f>
        <v xml:space="preserve"> | </v>
      </c>
    </row>
    <row r="211" spans="2:2" x14ac:dyDescent="0.35">
      <c r="B211" t="str" cm="1">
        <f t="array" ref="B211">TRANSPOSE(_xlfn._xlws.SORT(_xlfn._xlws.FILTER(plantings[planting_level]&amp;" | "&amp;plantings[planting_level_name],plantings[experiment_ID]=A211)))</f>
        <v xml:space="preserve"> | </v>
      </c>
    </row>
    <row r="212" spans="2:2" x14ac:dyDescent="0.35">
      <c r="B212" t="str" cm="1">
        <f t="array" ref="B212">TRANSPOSE(_xlfn._xlws.SORT(_xlfn._xlws.FILTER(plantings[planting_level]&amp;" | "&amp;plantings[planting_level_name],plantings[experiment_ID]=A212)))</f>
        <v xml:space="preserve"> | </v>
      </c>
    </row>
    <row r="213" spans="2:2" x14ac:dyDescent="0.35">
      <c r="B213" t="str" cm="1">
        <f t="array" ref="B213">TRANSPOSE(_xlfn._xlws.SORT(_xlfn._xlws.FILTER(plantings[planting_level]&amp;" | "&amp;plantings[planting_level_name],plantings[experiment_ID]=A213)))</f>
        <v xml:space="preserve"> | </v>
      </c>
    </row>
    <row r="214" spans="2:2" x14ac:dyDescent="0.35">
      <c r="B214" t="str" cm="1">
        <f t="array" ref="B214">TRANSPOSE(_xlfn._xlws.SORT(_xlfn._xlws.FILTER(plantings[planting_level]&amp;" | "&amp;plantings[planting_level_name],plantings[experiment_ID]=A214)))</f>
        <v xml:space="preserve"> | </v>
      </c>
    </row>
    <row r="215" spans="2:2" x14ac:dyDescent="0.35">
      <c r="B215" t="str" cm="1">
        <f t="array" ref="B215">TRANSPOSE(_xlfn._xlws.SORT(_xlfn._xlws.FILTER(plantings[planting_level]&amp;" | "&amp;plantings[planting_level_name],plantings[experiment_ID]=A215)))</f>
        <v xml:space="preserve"> | </v>
      </c>
    </row>
    <row r="216" spans="2:2" x14ac:dyDescent="0.35">
      <c r="B216" t="str" cm="1">
        <f t="array" ref="B216">TRANSPOSE(_xlfn._xlws.SORT(_xlfn._xlws.FILTER(plantings[planting_level]&amp;" | "&amp;plantings[planting_level_name],plantings[experiment_ID]=A216)))</f>
        <v xml:space="preserve"> | </v>
      </c>
    </row>
    <row r="217" spans="2:2" x14ac:dyDescent="0.35">
      <c r="B217" t="str" cm="1">
        <f t="array" ref="B217">TRANSPOSE(_xlfn._xlws.SORT(_xlfn._xlws.FILTER(plantings[planting_level]&amp;" | "&amp;plantings[planting_level_name],plantings[experiment_ID]=A217)))</f>
        <v xml:space="preserve"> | </v>
      </c>
    </row>
    <row r="218" spans="2:2" x14ac:dyDescent="0.35">
      <c r="B218" t="str" cm="1">
        <f t="array" ref="B218">TRANSPOSE(_xlfn._xlws.SORT(_xlfn._xlws.FILTER(plantings[planting_level]&amp;" | "&amp;plantings[planting_level_name],plantings[experiment_ID]=A218)))</f>
        <v xml:space="preserve"> | </v>
      </c>
    </row>
    <row r="219" spans="2:2" x14ac:dyDescent="0.35">
      <c r="B219" t="str" cm="1">
        <f t="array" ref="B219">TRANSPOSE(_xlfn._xlws.SORT(_xlfn._xlws.FILTER(plantings[planting_level]&amp;" | "&amp;plantings[planting_level_name],plantings[experiment_ID]=A219)))</f>
        <v xml:space="preserve"> | </v>
      </c>
    </row>
    <row r="220" spans="2:2" x14ac:dyDescent="0.35">
      <c r="B220" t="str" cm="1">
        <f t="array" ref="B220">TRANSPOSE(_xlfn._xlws.SORT(_xlfn._xlws.FILTER(plantings[planting_level]&amp;" | "&amp;plantings[planting_level_name],plantings[experiment_ID]=A220)))</f>
        <v xml:space="preserve"> | </v>
      </c>
    </row>
    <row r="221" spans="2:2" x14ac:dyDescent="0.35">
      <c r="B221" t="str" cm="1">
        <f t="array" ref="B221">TRANSPOSE(_xlfn._xlws.SORT(_xlfn._xlws.FILTER(plantings[planting_level]&amp;" | "&amp;plantings[planting_level_name],plantings[experiment_ID]=A221)))</f>
        <v xml:space="preserve"> | </v>
      </c>
    </row>
    <row r="222" spans="2:2" x14ac:dyDescent="0.35">
      <c r="B222" t="str" cm="1">
        <f t="array" ref="B222">TRANSPOSE(_xlfn._xlws.SORT(_xlfn._xlws.FILTER(plantings[planting_level]&amp;" | "&amp;plantings[planting_level_name],plantings[experiment_ID]=A222)))</f>
        <v xml:space="preserve"> | </v>
      </c>
    </row>
    <row r="223" spans="2:2" x14ac:dyDescent="0.35">
      <c r="B223" t="str" cm="1">
        <f t="array" ref="B223">TRANSPOSE(_xlfn._xlws.SORT(_xlfn._xlws.FILTER(plantings[planting_level]&amp;" | "&amp;plantings[planting_level_name],plantings[experiment_ID]=A223)))</f>
        <v xml:space="preserve"> | </v>
      </c>
    </row>
    <row r="224" spans="2:2" x14ac:dyDescent="0.35">
      <c r="B224" t="str" cm="1">
        <f t="array" ref="B224">TRANSPOSE(_xlfn._xlws.SORT(_xlfn._xlws.FILTER(plantings[planting_level]&amp;" | "&amp;plantings[planting_level_name],plantings[experiment_ID]=A224)))</f>
        <v xml:space="preserve"> | </v>
      </c>
    </row>
    <row r="225" spans="2:2" x14ac:dyDescent="0.35">
      <c r="B225" t="str" cm="1">
        <f t="array" ref="B225">TRANSPOSE(_xlfn._xlws.SORT(_xlfn._xlws.FILTER(plantings[planting_level]&amp;" | "&amp;plantings[planting_level_name],plantings[experiment_ID]=A225)))</f>
        <v xml:space="preserve"> | </v>
      </c>
    </row>
    <row r="226" spans="2:2" x14ac:dyDescent="0.35">
      <c r="B226" t="str" cm="1">
        <f t="array" ref="B226">TRANSPOSE(_xlfn._xlws.SORT(_xlfn._xlws.FILTER(plantings[planting_level]&amp;" | "&amp;plantings[planting_level_name],plantings[experiment_ID]=A226)))</f>
        <v xml:space="preserve"> | </v>
      </c>
    </row>
    <row r="227" spans="2:2" x14ac:dyDescent="0.35">
      <c r="B227" t="str" cm="1">
        <f t="array" ref="B227">TRANSPOSE(_xlfn._xlws.SORT(_xlfn._xlws.FILTER(plantings[planting_level]&amp;" | "&amp;plantings[planting_level_name],plantings[experiment_ID]=A227)))</f>
        <v xml:space="preserve"> | </v>
      </c>
    </row>
    <row r="228" spans="2:2" x14ac:dyDescent="0.35">
      <c r="B228" t="str" cm="1">
        <f t="array" ref="B228">TRANSPOSE(_xlfn._xlws.SORT(_xlfn._xlws.FILTER(plantings[planting_level]&amp;" | "&amp;plantings[planting_level_name],plantings[experiment_ID]=A228)))</f>
        <v xml:space="preserve"> | </v>
      </c>
    </row>
    <row r="229" spans="2:2" x14ac:dyDescent="0.35">
      <c r="B229" t="str" cm="1">
        <f t="array" ref="B229">TRANSPOSE(_xlfn._xlws.SORT(_xlfn._xlws.FILTER(plantings[planting_level]&amp;" | "&amp;plantings[planting_level_name],plantings[experiment_ID]=A229)))</f>
        <v xml:space="preserve"> | </v>
      </c>
    </row>
    <row r="230" spans="2:2" x14ac:dyDescent="0.35">
      <c r="B230" t="str" cm="1">
        <f t="array" ref="B230">TRANSPOSE(_xlfn._xlws.SORT(_xlfn._xlws.FILTER(plantings[planting_level]&amp;" | "&amp;plantings[planting_level_name],plantings[experiment_ID]=A230)))</f>
        <v xml:space="preserve"> | </v>
      </c>
    </row>
    <row r="231" spans="2:2" x14ac:dyDescent="0.35">
      <c r="B231" t="str" cm="1">
        <f t="array" ref="B231">TRANSPOSE(_xlfn._xlws.SORT(_xlfn._xlws.FILTER(plantings[planting_level]&amp;" | "&amp;plantings[planting_level_name],plantings[experiment_ID]=A231)))</f>
        <v xml:space="preserve"> | </v>
      </c>
    </row>
    <row r="232" spans="2:2" x14ac:dyDescent="0.35">
      <c r="B232" t="str" cm="1">
        <f t="array" ref="B232">TRANSPOSE(_xlfn._xlws.SORT(_xlfn._xlws.FILTER(plantings[planting_level]&amp;" | "&amp;plantings[planting_level_name],plantings[experiment_ID]=A232)))</f>
        <v xml:space="preserve"> | </v>
      </c>
    </row>
    <row r="233" spans="2:2" x14ac:dyDescent="0.35">
      <c r="B233" t="str" cm="1">
        <f t="array" ref="B233">TRANSPOSE(_xlfn._xlws.SORT(_xlfn._xlws.FILTER(plantings[planting_level]&amp;" | "&amp;plantings[planting_level_name],plantings[experiment_ID]=A233)))</f>
        <v xml:space="preserve"> | </v>
      </c>
    </row>
    <row r="234" spans="2:2" x14ac:dyDescent="0.35">
      <c r="B234" t="str" cm="1">
        <f t="array" ref="B234">TRANSPOSE(_xlfn._xlws.SORT(_xlfn._xlws.FILTER(plantings[planting_level]&amp;" | "&amp;plantings[planting_level_name],plantings[experiment_ID]=A234)))</f>
        <v xml:space="preserve"> | </v>
      </c>
    </row>
    <row r="235" spans="2:2" x14ac:dyDescent="0.35">
      <c r="B235" t="str" cm="1">
        <f t="array" ref="B235">TRANSPOSE(_xlfn._xlws.SORT(_xlfn._xlws.FILTER(plantings[planting_level]&amp;" | "&amp;plantings[planting_level_name],plantings[experiment_ID]=A235)))</f>
        <v xml:space="preserve"> | </v>
      </c>
    </row>
    <row r="236" spans="2:2" x14ac:dyDescent="0.35">
      <c r="B236" t="str" cm="1">
        <f t="array" ref="B236">TRANSPOSE(_xlfn._xlws.SORT(_xlfn._xlws.FILTER(plantings[planting_level]&amp;" | "&amp;plantings[planting_level_name],plantings[experiment_ID]=A236)))</f>
        <v xml:space="preserve"> | </v>
      </c>
    </row>
    <row r="237" spans="2:2" x14ac:dyDescent="0.35">
      <c r="B237" t="str" cm="1">
        <f t="array" ref="B237">TRANSPOSE(_xlfn._xlws.SORT(_xlfn._xlws.FILTER(plantings[planting_level]&amp;" | "&amp;plantings[planting_level_name],plantings[experiment_ID]=A237)))</f>
        <v xml:space="preserve"> | </v>
      </c>
    </row>
    <row r="238" spans="2:2" x14ac:dyDescent="0.35">
      <c r="B238" t="str" cm="1">
        <f t="array" ref="B238">TRANSPOSE(_xlfn._xlws.SORT(_xlfn._xlws.FILTER(plantings[planting_level]&amp;" | "&amp;plantings[planting_level_name],plantings[experiment_ID]=A238)))</f>
        <v xml:space="preserve"> | </v>
      </c>
    </row>
    <row r="239" spans="2:2" x14ac:dyDescent="0.35">
      <c r="B239" t="str" cm="1">
        <f t="array" ref="B239">TRANSPOSE(_xlfn._xlws.SORT(_xlfn._xlws.FILTER(plantings[planting_level]&amp;" | "&amp;plantings[planting_level_name],plantings[experiment_ID]=A239)))</f>
        <v xml:space="preserve"> | </v>
      </c>
    </row>
    <row r="240" spans="2:2" x14ac:dyDescent="0.35">
      <c r="B240" t="str" cm="1">
        <f t="array" ref="B240">TRANSPOSE(_xlfn._xlws.SORT(_xlfn._xlws.FILTER(plantings[planting_level]&amp;" | "&amp;plantings[planting_level_name],plantings[experiment_ID]=A240)))</f>
        <v xml:space="preserve"> | </v>
      </c>
    </row>
    <row r="241" spans="2:2" x14ac:dyDescent="0.35">
      <c r="B241" t="str" cm="1">
        <f t="array" ref="B241">TRANSPOSE(_xlfn._xlws.SORT(_xlfn._xlws.FILTER(plantings[planting_level]&amp;" | "&amp;plantings[planting_level_name],plantings[experiment_ID]=A241)))</f>
        <v xml:space="preserve"> | </v>
      </c>
    </row>
    <row r="242" spans="2:2" x14ac:dyDescent="0.35">
      <c r="B242" t="str" cm="1">
        <f t="array" ref="B242">TRANSPOSE(_xlfn._xlws.SORT(_xlfn._xlws.FILTER(plantings[planting_level]&amp;" | "&amp;plantings[planting_level_name],plantings[experiment_ID]=A242)))</f>
        <v xml:space="preserve"> | </v>
      </c>
    </row>
    <row r="243" spans="2:2" x14ac:dyDescent="0.35">
      <c r="B243" t="str" cm="1">
        <f t="array" ref="B243">TRANSPOSE(_xlfn._xlws.SORT(_xlfn._xlws.FILTER(plantings[planting_level]&amp;" | "&amp;plantings[planting_level_name],plantings[experiment_ID]=A243)))</f>
        <v xml:space="preserve"> | </v>
      </c>
    </row>
    <row r="244" spans="2:2" x14ac:dyDescent="0.35">
      <c r="B244" t="str" cm="1">
        <f t="array" ref="B244">TRANSPOSE(_xlfn._xlws.SORT(_xlfn._xlws.FILTER(plantings[planting_level]&amp;" | "&amp;plantings[planting_level_name],plantings[experiment_ID]=A244)))</f>
        <v xml:space="preserve"> | </v>
      </c>
    </row>
    <row r="245" spans="2:2" x14ac:dyDescent="0.35">
      <c r="B245" t="str" cm="1">
        <f t="array" ref="B245">TRANSPOSE(_xlfn._xlws.SORT(_xlfn._xlws.FILTER(plantings[planting_level]&amp;" | "&amp;plantings[planting_level_name],plantings[experiment_ID]=A245)))</f>
        <v xml:space="preserve"> | </v>
      </c>
    </row>
    <row r="246" spans="2:2" x14ac:dyDescent="0.35">
      <c r="B246" t="str" cm="1">
        <f t="array" ref="B246">TRANSPOSE(_xlfn._xlws.SORT(_xlfn._xlws.FILTER(plantings[planting_level]&amp;" | "&amp;plantings[planting_level_name],plantings[experiment_ID]=A246)))</f>
        <v xml:space="preserve"> | </v>
      </c>
    </row>
    <row r="247" spans="2:2" x14ac:dyDescent="0.35">
      <c r="B247" t="str" cm="1">
        <f t="array" ref="B247">TRANSPOSE(_xlfn._xlws.SORT(_xlfn._xlws.FILTER(plantings[planting_level]&amp;" | "&amp;plantings[planting_level_name],plantings[experiment_ID]=A247)))</f>
        <v xml:space="preserve"> | </v>
      </c>
    </row>
    <row r="248" spans="2:2" x14ac:dyDescent="0.35">
      <c r="B248" t="str" cm="1">
        <f t="array" ref="B248">TRANSPOSE(_xlfn._xlws.SORT(_xlfn._xlws.FILTER(plantings[planting_level]&amp;" | "&amp;plantings[planting_level_name],plantings[experiment_ID]=A248)))</f>
        <v xml:space="preserve"> | </v>
      </c>
    </row>
    <row r="249" spans="2:2" x14ac:dyDescent="0.35">
      <c r="B249" t="str" cm="1">
        <f t="array" ref="B249">TRANSPOSE(_xlfn._xlws.SORT(_xlfn._xlws.FILTER(plantings[planting_level]&amp;" | "&amp;plantings[planting_level_name],plantings[experiment_ID]=A249)))</f>
        <v xml:space="preserve"> | </v>
      </c>
    </row>
    <row r="250" spans="2:2" x14ac:dyDescent="0.35">
      <c r="B250" t="str" cm="1">
        <f t="array" ref="B250">TRANSPOSE(_xlfn._xlws.SORT(_xlfn._xlws.FILTER(plantings[planting_level]&amp;" | "&amp;plantings[planting_level_name],plantings[experiment_ID]=A250)))</f>
        <v xml:space="preserve"> | </v>
      </c>
    </row>
    <row r="251" spans="2:2" x14ac:dyDescent="0.35">
      <c r="B251" t="str" cm="1">
        <f t="array" ref="B251">TRANSPOSE(_xlfn._xlws.SORT(_xlfn._xlws.FILTER(plantings[planting_level]&amp;" | "&amp;plantings[planting_level_name],plantings[experiment_ID]=A251)))</f>
        <v xml:space="preserve"> | </v>
      </c>
    </row>
    <row r="252" spans="2:2" x14ac:dyDescent="0.35">
      <c r="B252" t="str" cm="1">
        <f t="array" ref="B252">TRANSPOSE(_xlfn._xlws.SORT(_xlfn._xlws.FILTER(plantings[planting_level]&amp;" | "&amp;plantings[planting_level_name],plantings[experiment_ID]=A252)))</f>
        <v xml:space="preserve"> | </v>
      </c>
    </row>
    <row r="253" spans="2:2" x14ac:dyDescent="0.35">
      <c r="B253" t="str" cm="1">
        <f t="array" ref="B253">TRANSPOSE(_xlfn._xlws.SORT(_xlfn._xlws.FILTER(plantings[planting_level]&amp;" | "&amp;plantings[planting_level_name],plantings[experiment_ID]=A253)))</f>
        <v xml:space="preserve"> | </v>
      </c>
    </row>
    <row r="254" spans="2:2" x14ac:dyDescent="0.35">
      <c r="B254" t="str" cm="1">
        <f t="array" ref="B254">TRANSPOSE(_xlfn._xlws.SORT(_xlfn._xlws.FILTER(plantings[planting_level]&amp;" | "&amp;plantings[planting_level_name],plantings[experiment_ID]=A254)))</f>
        <v xml:space="preserve"> | </v>
      </c>
    </row>
    <row r="255" spans="2:2" x14ac:dyDescent="0.35">
      <c r="B255" t="str" cm="1">
        <f t="array" ref="B255">TRANSPOSE(_xlfn._xlws.SORT(_xlfn._xlws.FILTER(plantings[planting_level]&amp;" | "&amp;plantings[planting_level_name],plantings[experiment_ID]=A255)))</f>
        <v xml:space="preserve"> | </v>
      </c>
    </row>
    <row r="256" spans="2:2" x14ac:dyDescent="0.35">
      <c r="B256" t="str" cm="1">
        <f t="array" ref="B256">TRANSPOSE(_xlfn._xlws.SORT(_xlfn._xlws.FILTER(plantings[planting_level]&amp;" | "&amp;plantings[planting_level_name],plantings[experiment_ID]=A256)))</f>
        <v xml:space="preserve"> | </v>
      </c>
    </row>
    <row r="257" spans="2:2" x14ac:dyDescent="0.35">
      <c r="B257" t="str" cm="1">
        <f t="array" ref="B257">TRANSPOSE(_xlfn._xlws.SORT(_xlfn._xlws.FILTER(plantings[planting_level]&amp;" | "&amp;plantings[planting_level_name],plantings[experiment_ID]=A257)))</f>
        <v xml:space="preserve"> | </v>
      </c>
    </row>
    <row r="258" spans="2:2" x14ac:dyDescent="0.35">
      <c r="B258" t="str" cm="1">
        <f t="array" ref="B258">TRANSPOSE(_xlfn._xlws.SORT(_xlfn._xlws.FILTER(plantings[planting_level]&amp;" | "&amp;plantings[planting_level_name],plantings[experiment_ID]=A258)))</f>
        <v xml:space="preserve"> | </v>
      </c>
    </row>
    <row r="259" spans="2:2" x14ac:dyDescent="0.35">
      <c r="B259" t="str" cm="1">
        <f t="array" ref="B259">TRANSPOSE(_xlfn._xlws.SORT(_xlfn._xlws.FILTER(plantings[planting_level]&amp;" | "&amp;plantings[planting_level_name],plantings[experiment_ID]=A259)))</f>
        <v xml:space="preserve"> | </v>
      </c>
    </row>
    <row r="260" spans="2:2" x14ac:dyDescent="0.35">
      <c r="B260" t="str" cm="1">
        <f t="array" ref="B260">TRANSPOSE(_xlfn._xlws.SORT(_xlfn._xlws.FILTER(plantings[planting_level]&amp;" | "&amp;plantings[planting_level_name],plantings[experiment_ID]=A260)))</f>
        <v xml:space="preserve"> | </v>
      </c>
    </row>
    <row r="261" spans="2:2" x14ac:dyDescent="0.35">
      <c r="B261" t="str" cm="1">
        <f t="array" ref="B261">TRANSPOSE(_xlfn._xlws.SORT(_xlfn._xlws.FILTER(plantings[planting_level]&amp;" | "&amp;plantings[planting_level_name],plantings[experiment_ID]=A261)))</f>
        <v xml:space="preserve"> | </v>
      </c>
    </row>
    <row r="262" spans="2:2" x14ac:dyDescent="0.35">
      <c r="B262" t="str" cm="1">
        <f t="array" ref="B262">TRANSPOSE(_xlfn._xlws.SORT(_xlfn._xlws.FILTER(plantings[planting_level]&amp;" | "&amp;plantings[planting_level_name],plantings[experiment_ID]=A262)))</f>
        <v xml:space="preserve"> | </v>
      </c>
    </row>
    <row r="263" spans="2:2" x14ac:dyDescent="0.35">
      <c r="B263" t="str" cm="1">
        <f t="array" ref="B263">TRANSPOSE(_xlfn._xlws.SORT(_xlfn._xlws.FILTER(plantings[planting_level]&amp;" | "&amp;plantings[planting_level_name],plantings[experiment_ID]=A263)))</f>
        <v xml:space="preserve"> | </v>
      </c>
    </row>
    <row r="264" spans="2:2" x14ac:dyDescent="0.35">
      <c r="B264" t="str" cm="1">
        <f t="array" ref="B264">TRANSPOSE(_xlfn._xlws.SORT(_xlfn._xlws.FILTER(plantings[planting_level]&amp;" | "&amp;plantings[planting_level_name],plantings[experiment_ID]=A264)))</f>
        <v xml:space="preserve"> | </v>
      </c>
    </row>
    <row r="265" spans="2:2" x14ac:dyDescent="0.35">
      <c r="B265" t="str" cm="1">
        <f t="array" ref="B265">TRANSPOSE(_xlfn._xlws.SORT(_xlfn._xlws.FILTER(plantings[planting_level]&amp;" | "&amp;plantings[planting_level_name],plantings[experiment_ID]=A265)))</f>
        <v xml:space="preserve"> | </v>
      </c>
    </row>
    <row r="266" spans="2:2" x14ac:dyDescent="0.35">
      <c r="B266" t="str" cm="1">
        <f t="array" ref="B266">TRANSPOSE(_xlfn._xlws.SORT(_xlfn._xlws.FILTER(plantings[planting_level]&amp;" | "&amp;plantings[planting_level_name],plantings[experiment_ID]=A266)))</f>
        <v xml:space="preserve"> | </v>
      </c>
    </row>
    <row r="267" spans="2:2" x14ac:dyDescent="0.35">
      <c r="B267" t="str" cm="1">
        <f t="array" ref="B267">TRANSPOSE(_xlfn._xlws.SORT(_xlfn._xlws.FILTER(plantings[planting_level]&amp;" | "&amp;plantings[planting_level_name],plantings[experiment_ID]=A267)))</f>
        <v xml:space="preserve"> | </v>
      </c>
    </row>
    <row r="268" spans="2:2" x14ac:dyDescent="0.35">
      <c r="B268" t="str" cm="1">
        <f t="array" ref="B268">TRANSPOSE(_xlfn._xlws.SORT(_xlfn._xlws.FILTER(plantings[planting_level]&amp;" | "&amp;plantings[planting_level_name],plantings[experiment_ID]=A268)))</f>
        <v xml:space="preserve"> | </v>
      </c>
    </row>
    <row r="269" spans="2:2" x14ac:dyDescent="0.35">
      <c r="B269" t="str" cm="1">
        <f t="array" ref="B269">TRANSPOSE(_xlfn._xlws.SORT(_xlfn._xlws.FILTER(plantings[planting_level]&amp;" | "&amp;plantings[planting_level_name],plantings[experiment_ID]=A269)))</f>
        <v xml:space="preserve"> | </v>
      </c>
    </row>
    <row r="270" spans="2:2" x14ac:dyDescent="0.35">
      <c r="B270" t="str" cm="1">
        <f t="array" ref="B270">TRANSPOSE(_xlfn._xlws.SORT(_xlfn._xlws.FILTER(plantings[planting_level]&amp;" | "&amp;plantings[planting_level_name],plantings[experiment_ID]=A270)))</f>
        <v xml:space="preserve"> | </v>
      </c>
    </row>
    <row r="271" spans="2:2" x14ac:dyDescent="0.35">
      <c r="B271" t="str" cm="1">
        <f t="array" ref="B271">TRANSPOSE(_xlfn._xlws.SORT(_xlfn._xlws.FILTER(plantings[planting_level]&amp;" | "&amp;plantings[planting_level_name],plantings[experiment_ID]=A271)))</f>
        <v xml:space="preserve"> | </v>
      </c>
    </row>
    <row r="272" spans="2:2" x14ac:dyDescent="0.35">
      <c r="B272" t="str" cm="1">
        <f t="array" ref="B272">TRANSPOSE(_xlfn._xlws.SORT(_xlfn._xlws.FILTER(plantings[planting_level]&amp;" | "&amp;plantings[planting_level_name],plantings[experiment_ID]=A272)))</f>
        <v xml:space="preserve"> | </v>
      </c>
    </row>
    <row r="273" spans="2:2" x14ac:dyDescent="0.35">
      <c r="B273" t="str" cm="1">
        <f t="array" ref="B273">TRANSPOSE(_xlfn._xlws.SORT(_xlfn._xlws.FILTER(plantings[planting_level]&amp;" | "&amp;plantings[planting_level_name],plantings[experiment_ID]=A273)))</f>
        <v xml:space="preserve"> | </v>
      </c>
    </row>
    <row r="274" spans="2:2" x14ac:dyDescent="0.35">
      <c r="B274" t="str" cm="1">
        <f t="array" ref="B274">TRANSPOSE(_xlfn._xlws.SORT(_xlfn._xlws.FILTER(plantings[planting_level]&amp;" | "&amp;plantings[planting_level_name],plantings[experiment_ID]=A274)))</f>
        <v xml:space="preserve"> | </v>
      </c>
    </row>
    <row r="275" spans="2:2" x14ac:dyDescent="0.35">
      <c r="B275" t="str" cm="1">
        <f t="array" ref="B275">TRANSPOSE(_xlfn._xlws.SORT(_xlfn._xlws.FILTER(plantings[planting_level]&amp;" | "&amp;plantings[planting_level_name],plantings[experiment_ID]=A275)))</f>
        <v xml:space="preserve"> | </v>
      </c>
    </row>
    <row r="276" spans="2:2" x14ac:dyDescent="0.35">
      <c r="B276" t="str" cm="1">
        <f t="array" ref="B276">TRANSPOSE(_xlfn._xlws.SORT(_xlfn._xlws.FILTER(plantings[planting_level]&amp;" | "&amp;plantings[planting_level_name],plantings[experiment_ID]=A276)))</f>
        <v xml:space="preserve"> | </v>
      </c>
    </row>
    <row r="277" spans="2:2" x14ac:dyDescent="0.35">
      <c r="B277" t="str" cm="1">
        <f t="array" ref="B277">TRANSPOSE(_xlfn._xlws.SORT(_xlfn._xlws.FILTER(plantings[planting_level]&amp;" | "&amp;plantings[planting_level_name],plantings[experiment_ID]=A277)))</f>
        <v xml:space="preserve"> | </v>
      </c>
    </row>
    <row r="278" spans="2:2" x14ac:dyDescent="0.35">
      <c r="B278" t="str" cm="1">
        <f t="array" ref="B278">TRANSPOSE(_xlfn._xlws.SORT(_xlfn._xlws.FILTER(plantings[planting_level]&amp;" | "&amp;plantings[planting_level_name],plantings[experiment_ID]=A278)))</f>
        <v xml:space="preserve"> | </v>
      </c>
    </row>
    <row r="279" spans="2:2" x14ac:dyDescent="0.35">
      <c r="B279" t="str" cm="1">
        <f t="array" ref="B279">TRANSPOSE(_xlfn._xlws.SORT(_xlfn._xlws.FILTER(plantings[planting_level]&amp;" | "&amp;plantings[planting_level_name],plantings[experiment_ID]=A279)))</f>
        <v xml:space="preserve"> | </v>
      </c>
    </row>
    <row r="280" spans="2:2" x14ac:dyDescent="0.35">
      <c r="B280" t="str" cm="1">
        <f t="array" ref="B280">TRANSPOSE(_xlfn._xlws.SORT(_xlfn._xlws.FILTER(plantings[planting_level]&amp;" | "&amp;plantings[planting_level_name],plantings[experiment_ID]=A280)))</f>
        <v xml:space="preserve"> | </v>
      </c>
    </row>
    <row r="281" spans="2:2" x14ac:dyDescent="0.35">
      <c r="B281" t="str" cm="1">
        <f t="array" ref="B281">TRANSPOSE(_xlfn._xlws.SORT(_xlfn._xlws.FILTER(plantings[planting_level]&amp;" | "&amp;plantings[planting_level_name],plantings[experiment_ID]=A281)))</f>
        <v xml:space="preserve"> | </v>
      </c>
    </row>
    <row r="282" spans="2:2" x14ac:dyDescent="0.35">
      <c r="B282" t="str" cm="1">
        <f t="array" ref="B282">TRANSPOSE(_xlfn._xlws.SORT(_xlfn._xlws.FILTER(plantings[planting_level]&amp;" | "&amp;plantings[planting_level_name],plantings[experiment_ID]=A282)))</f>
        <v xml:space="preserve"> | </v>
      </c>
    </row>
    <row r="283" spans="2:2" x14ac:dyDescent="0.35">
      <c r="B283" t="str" cm="1">
        <f t="array" ref="B283">TRANSPOSE(_xlfn._xlws.SORT(_xlfn._xlws.FILTER(plantings[planting_level]&amp;" | "&amp;plantings[planting_level_name],plantings[experiment_ID]=A283)))</f>
        <v xml:space="preserve"> | </v>
      </c>
    </row>
    <row r="284" spans="2:2" x14ac:dyDescent="0.35">
      <c r="B284" t="str" cm="1">
        <f t="array" ref="B284">TRANSPOSE(_xlfn._xlws.SORT(_xlfn._xlws.FILTER(plantings[planting_level]&amp;" | "&amp;plantings[planting_level_name],plantings[experiment_ID]=A284)))</f>
        <v xml:space="preserve"> | </v>
      </c>
    </row>
    <row r="285" spans="2:2" x14ac:dyDescent="0.35">
      <c r="B285" t="str" cm="1">
        <f t="array" ref="B285">TRANSPOSE(_xlfn._xlws.SORT(_xlfn._xlws.FILTER(plantings[planting_level]&amp;" | "&amp;plantings[planting_level_name],plantings[experiment_ID]=A285)))</f>
        <v xml:space="preserve"> | </v>
      </c>
    </row>
    <row r="286" spans="2:2" x14ac:dyDescent="0.35">
      <c r="B286" t="str" cm="1">
        <f t="array" ref="B286">TRANSPOSE(_xlfn._xlws.SORT(_xlfn._xlws.FILTER(plantings[planting_level]&amp;" | "&amp;plantings[planting_level_name],plantings[experiment_ID]=A286)))</f>
        <v xml:space="preserve"> | </v>
      </c>
    </row>
    <row r="287" spans="2:2" x14ac:dyDescent="0.35">
      <c r="B287" t="str" cm="1">
        <f t="array" ref="B287">TRANSPOSE(_xlfn._xlws.SORT(_xlfn._xlws.FILTER(plantings[planting_level]&amp;" | "&amp;plantings[planting_level_name],plantings[experiment_ID]=A287)))</f>
        <v xml:space="preserve"> | </v>
      </c>
    </row>
    <row r="288" spans="2:2" x14ac:dyDescent="0.35">
      <c r="B288" t="str" cm="1">
        <f t="array" ref="B288">TRANSPOSE(_xlfn._xlws.SORT(_xlfn._xlws.FILTER(plantings[planting_level]&amp;" | "&amp;plantings[planting_level_name],plantings[experiment_ID]=A288)))</f>
        <v xml:space="preserve"> | </v>
      </c>
    </row>
    <row r="289" spans="2:2" x14ac:dyDescent="0.35">
      <c r="B289" t="str" cm="1">
        <f t="array" ref="B289">TRANSPOSE(_xlfn._xlws.SORT(_xlfn._xlws.FILTER(plantings[planting_level]&amp;" | "&amp;plantings[planting_level_name],plantings[experiment_ID]=A289)))</f>
        <v xml:space="preserve"> | </v>
      </c>
    </row>
    <row r="290" spans="2:2" x14ac:dyDescent="0.35">
      <c r="B290" t="str" cm="1">
        <f t="array" ref="B290">TRANSPOSE(_xlfn._xlws.SORT(_xlfn._xlws.FILTER(plantings[planting_level]&amp;" | "&amp;plantings[planting_level_name],plantings[experiment_ID]=A290)))</f>
        <v xml:space="preserve"> | </v>
      </c>
    </row>
    <row r="291" spans="2:2" x14ac:dyDescent="0.35">
      <c r="B291" t="str" cm="1">
        <f t="array" ref="B291">TRANSPOSE(_xlfn._xlws.SORT(_xlfn._xlws.FILTER(plantings[planting_level]&amp;" | "&amp;plantings[planting_level_name],plantings[experiment_ID]=A291)))</f>
        <v xml:space="preserve"> | </v>
      </c>
    </row>
    <row r="292" spans="2:2" x14ac:dyDescent="0.35">
      <c r="B292" t="str" cm="1">
        <f t="array" ref="B292">TRANSPOSE(_xlfn._xlws.SORT(_xlfn._xlws.FILTER(plantings[planting_level]&amp;" | "&amp;plantings[planting_level_name],plantings[experiment_ID]=A292)))</f>
        <v xml:space="preserve"> | </v>
      </c>
    </row>
    <row r="293" spans="2:2" x14ac:dyDescent="0.35">
      <c r="B293" t="str" cm="1">
        <f t="array" ref="B293">TRANSPOSE(_xlfn._xlws.SORT(_xlfn._xlws.FILTER(plantings[planting_level]&amp;" | "&amp;plantings[planting_level_name],plantings[experiment_ID]=A293)))</f>
        <v xml:space="preserve"> | </v>
      </c>
    </row>
    <row r="294" spans="2:2" x14ac:dyDescent="0.35">
      <c r="B294" t="str" cm="1">
        <f t="array" ref="B294">TRANSPOSE(_xlfn._xlws.SORT(_xlfn._xlws.FILTER(plantings[planting_level]&amp;" | "&amp;plantings[planting_level_name],plantings[experiment_ID]=A294)))</f>
        <v xml:space="preserve"> | </v>
      </c>
    </row>
    <row r="295" spans="2:2" x14ac:dyDescent="0.35">
      <c r="B295" t="str" cm="1">
        <f t="array" ref="B295">TRANSPOSE(_xlfn._xlws.SORT(_xlfn._xlws.FILTER(plantings[planting_level]&amp;" | "&amp;plantings[planting_level_name],plantings[experiment_ID]=A295)))</f>
        <v xml:space="preserve"> | </v>
      </c>
    </row>
    <row r="296" spans="2:2" x14ac:dyDescent="0.35">
      <c r="B296" t="str" cm="1">
        <f t="array" ref="B296">TRANSPOSE(_xlfn._xlws.SORT(_xlfn._xlws.FILTER(plantings[planting_level]&amp;" | "&amp;plantings[planting_level_name],plantings[experiment_ID]=A296)))</f>
        <v xml:space="preserve"> | </v>
      </c>
    </row>
    <row r="297" spans="2:2" x14ac:dyDescent="0.35">
      <c r="B297" t="str" cm="1">
        <f t="array" ref="B297">TRANSPOSE(_xlfn._xlws.SORT(_xlfn._xlws.FILTER(plantings[planting_level]&amp;" | "&amp;plantings[planting_level_name],plantings[experiment_ID]=A297)))</f>
        <v xml:space="preserve"> | </v>
      </c>
    </row>
    <row r="298" spans="2:2" x14ac:dyDescent="0.35">
      <c r="B298" t="str" cm="1">
        <f t="array" ref="B298">TRANSPOSE(_xlfn._xlws.SORT(_xlfn._xlws.FILTER(plantings[planting_level]&amp;" | "&amp;plantings[planting_level_name],plantings[experiment_ID]=A298)))</f>
        <v xml:space="preserve"> | </v>
      </c>
    </row>
    <row r="299" spans="2:2" x14ac:dyDescent="0.35">
      <c r="B299" t="str" cm="1">
        <f t="array" ref="B299">TRANSPOSE(_xlfn._xlws.SORT(_xlfn._xlws.FILTER(plantings[planting_level]&amp;" | "&amp;plantings[planting_level_name],plantings[experiment_ID]=A299)))</f>
        <v xml:space="preserve"> | </v>
      </c>
    </row>
    <row r="300" spans="2:2" x14ac:dyDescent="0.35">
      <c r="B300" t="str" cm="1">
        <f t="array" ref="B300">TRANSPOSE(_xlfn._xlws.SORT(_xlfn._xlws.FILTER(plantings[planting_level]&amp;" | "&amp;plantings[planting_level_name],plantings[experiment_ID]=A300)))</f>
        <v xml:space="preserve"> | </v>
      </c>
    </row>
    <row r="301" spans="2:2" x14ac:dyDescent="0.35">
      <c r="B301" t="str" cm="1">
        <f t="array" ref="B301">TRANSPOSE(_xlfn._xlws.SORT(_xlfn._xlws.FILTER(plantings[planting_level]&amp;" | "&amp;plantings[planting_level_name],plantings[experiment_ID]=A301)))</f>
        <v xml:space="preserve"> | </v>
      </c>
    </row>
    <row r="302" spans="2:2" x14ac:dyDescent="0.35">
      <c r="B302" t="str" cm="1">
        <f t="array" ref="B302">TRANSPOSE(_xlfn._xlws.SORT(_xlfn._xlws.FILTER(plantings[planting_level]&amp;" | "&amp;plantings[planting_level_name],plantings[experiment_ID]=A302)))</f>
        <v xml:space="preserve"> | </v>
      </c>
    </row>
    <row r="303" spans="2:2" x14ac:dyDescent="0.35">
      <c r="B303" t="str" cm="1">
        <f t="array" ref="B303">TRANSPOSE(_xlfn._xlws.SORT(_xlfn._xlws.FILTER(plantings[planting_level]&amp;" | "&amp;plantings[planting_level_name],plantings[experiment_ID]=A303)))</f>
        <v xml:space="preserve"> | </v>
      </c>
    </row>
    <row r="304" spans="2:2" x14ac:dyDescent="0.35">
      <c r="B304" t="str" cm="1">
        <f t="array" ref="B304">TRANSPOSE(_xlfn._xlws.SORT(_xlfn._xlws.FILTER(plantings[planting_level]&amp;" | "&amp;plantings[planting_level_name],plantings[experiment_ID]=A304)))</f>
        <v xml:space="preserve"> | </v>
      </c>
    </row>
    <row r="305" spans="2:2" x14ac:dyDescent="0.35">
      <c r="B305" t="str" cm="1">
        <f t="array" ref="B305">TRANSPOSE(_xlfn._xlws.SORT(_xlfn._xlws.FILTER(plantings[planting_level]&amp;" | "&amp;plantings[planting_level_name],plantings[experiment_ID]=A305)))</f>
        <v xml:space="preserve"> | </v>
      </c>
    </row>
    <row r="306" spans="2:2" x14ac:dyDescent="0.35">
      <c r="B306" t="str" cm="1">
        <f t="array" ref="B306">TRANSPOSE(_xlfn._xlws.SORT(_xlfn._xlws.FILTER(plantings[planting_level]&amp;" | "&amp;plantings[planting_level_name],plantings[experiment_ID]=A306)))</f>
        <v xml:space="preserve"> | </v>
      </c>
    </row>
    <row r="307" spans="2:2" x14ac:dyDescent="0.35">
      <c r="B307" t="str" cm="1">
        <f t="array" ref="B307">TRANSPOSE(_xlfn._xlws.SORT(_xlfn._xlws.FILTER(plantings[planting_level]&amp;" | "&amp;plantings[planting_level_name],plantings[experiment_ID]=A307)))</f>
        <v xml:space="preserve"> | </v>
      </c>
    </row>
    <row r="308" spans="2:2" x14ac:dyDescent="0.35">
      <c r="B308" t="str" cm="1">
        <f t="array" ref="B308">TRANSPOSE(_xlfn._xlws.SORT(_xlfn._xlws.FILTER(plantings[planting_level]&amp;" | "&amp;plantings[planting_level_name],plantings[experiment_ID]=A308)))</f>
        <v xml:space="preserve"> | </v>
      </c>
    </row>
    <row r="309" spans="2:2" x14ac:dyDescent="0.35">
      <c r="B309" t="str" cm="1">
        <f t="array" ref="B309">TRANSPOSE(_xlfn._xlws.SORT(_xlfn._xlws.FILTER(plantings[planting_level]&amp;" | "&amp;plantings[planting_level_name],plantings[experiment_ID]=A309)))</f>
        <v xml:space="preserve"> | </v>
      </c>
    </row>
    <row r="310" spans="2:2" x14ac:dyDescent="0.35">
      <c r="B310" t="str" cm="1">
        <f t="array" ref="B310">TRANSPOSE(_xlfn._xlws.SORT(_xlfn._xlws.FILTER(plantings[planting_level]&amp;" | "&amp;plantings[planting_level_name],plantings[experiment_ID]=A310)))</f>
        <v xml:space="preserve"> | </v>
      </c>
    </row>
    <row r="311" spans="2:2" x14ac:dyDescent="0.35">
      <c r="B311" t="str" cm="1">
        <f t="array" ref="B311">TRANSPOSE(_xlfn._xlws.SORT(_xlfn._xlws.FILTER(plantings[planting_level]&amp;" | "&amp;plantings[planting_level_name],plantings[experiment_ID]=A311)))</f>
        <v xml:space="preserve"> | </v>
      </c>
    </row>
    <row r="312" spans="2:2" x14ac:dyDescent="0.35">
      <c r="B312" t="str" cm="1">
        <f t="array" ref="B312">TRANSPOSE(_xlfn._xlws.SORT(_xlfn._xlws.FILTER(plantings[planting_level]&amp;" | "&amp;plantings[planting_level_name],plantings[experiment_ID]=A312)))</f>
        <v xml:space="preserve"> | </v>
      </c>
    </row>
    <row r="313" spans="2:2" x14ac:dyDescent="0.35">
      <c r="B313" t="str" cm="1">
        <f t="array" ref="B313">TRANSPOSE(_xlfn._xlws.SORT(_xlfn._xlws.FILTER(plantings[planting_level]&amp;" | "&amp;plantings[planting_level_name],plantings[experiment_ID]=A313)))</f>
        <v xml:space="preserve"> | </v>
      </c>
    </row>
    <row r="314" spans="2:2" x14ac:dyDescent="0.35">
      <c r="B314" t="str" cm="1">
        <f t="array" ref="B314">TRANSPOSE(_xlfn._xlws.SORT(_xlfn._xlws.FILTER(plantings[planting_level]&amp;" | "&amp;plantings[planting_level_name],plantings[experiment_ID]=A314)))</f>
        <v xml:space="preserve"> | </v>
      </c>
    </row>
    <row r="315" spans="2:2" x14ac:dyDescent="0.35">
      <c r="B315" t="str" cm="1">
        <f t="array" ref="B315">TRANSPOSE(_xlfn._xlws.SORT(_xlfn._xlws.FILTER(plantings[planting_level]&amp;" | "&amp;plantings[planting_level_name],plantings[experiment_ID]=A315)))</f>
        <v xml:space="preserve"> | </v>
      </c>
    </row>
    <row r="316" spans="2:2" x14ac:dyDescent="0.35">
      <c r="B316" t="str" cm="1">
        <f t="array" ref="B316">TRANSPOSE(_xlfn._xlws.SORT(_xlfn._xlws.FILTER(plantings[planting_level]&amp;" | "&amp;plantings[planting_level_name],plantings[experiment_ID]=A316)))</f>
        <v xml:space="preserve"> | </v>
      </c>
    </row>
    <row r="317" spans="2:2" x14ac:dyDescent="0.35">
      <c r="B317" t="str" cm="1">
        <f t="array" ref="B317">TRANSPOSE(_xlfn._xlws.SORT(_xlfn._xlws.FILTER(plantings[planting_level]&amp;" | "&amp;plantings[planting_level_name],plantings[experiment_ID]=A317)))</f>
        <v xml:space="preserve"> | </v>
      </c>
    </row>
    <row r="318" spans="2:2" x14ac:dyDescent="0.35">
      <c r="B318" t="str" cm="1">
        <f t="array" ref="B318">TRANSPOSE(_xlfn._xlws.SORT(_xlfn._xlws.FILTER(plantings[planting_level]&amp;" | "&amp;plantings[planting_level_name],plantings[experiment_ID]=A318)))</f>
        <v xml:space="preserve"> | </v>
      </c>
    </row>
    <row r="319" spans="2:2" x14ac:dyDescent="0.35">
      <c r="B319" t="str" cm="1">
        <f t="array" ref="B319">TRANSPOSE(_xlfn._xlws.SORT(_xlfn._xlws.FILTER(plantings[planting_level]&amp;" | "&amp;plantings[planting_level_name],plantings[experiment_ID]=A319)))</f>
        <v xml:space="preserve"> | </v>
      </c>
    </row>
    <row r="320" spans="2:2" x14ac:dyDescent="0.35">
      <c r="B320" t="str" cm="1">
        <f t="array" ref="B320">TRANSPOSE(_xlfn._xlws.SORT(_xlfn._xlws.FILTER(plantings[planting_level]&amp;" | "&amp;plantings[planting_level_name],plantings[experiment_ID]=A320)))</f>
        <v xml:space="preserve"> | </v>
      </c>
    </row>
    <row r="321" spans="2:2" x14ac:dyDescent="0.35">
      <c r="B321" t="str" cm="1">
        <f t="array" ref="B321">TRANSPOSE(_xlfn._xlws.SORT(_xlfn._xlws.FILTER(plantings[planting_level]&amp;" | "&amp;plantings[planting_level_name],plantings[experiment_ID]=A321)))</f>
        <v xml:space="preserve"> | </v>
      </c>
    </row>
    <row r="322" spans="2:2" x14ac:dyDescent="0.35">
      <c r="B322" t="str" cm="1">
        <f t="array" ref="B322">TRANSPOSE(_xlfn._xlws.SORT(_xlfn._xlws.FILTER(plantings[planting_level]&amp;" | "&amp;plantings[planting_level_name],plantings[experiment_ID]=A322)))</f>
        <v xml:space="preserve"> | </v>
      </c>
    </row>
    <row r="323" spans="2:2" x14ac:dyDescent="0.35">
      <c r="B323" t="str" cm="1">
        <f t="array" ref="B323">TRANSPOSE(_xlfn._xlws.SORT(_xlfn._xlws.FILTER(plantings[planting_level]&amp;" | "&amp;plantings[planting_level_name],plantings[experiment_ID]=A323)))</f>
        <v xml:space="preserve"> | </v>
      </c>
    </row>
    <row r="324" spans="2:2" x14ac:dyDescent="0.35">
      <c r="B324" t="str" cm="1">
        <f t="array" ref="B324">TRANSPOSE(_xlfn._xlws.SORT(_xlfn._xlws.FILTER(plantings[planting_level]&amp;" | "&amp;plantings[planting_level_name],plantings[experiment_ID]=A324)))</f>
        <v xml:space="preserve"> | </v>
      </c>
    </row>
    <row r="325" spans="2:2" x14ac:dyDescent="0.35">
      <c r="B325" t="str" cm="1">
        <f t="array" ref="B325">TRANSPOSE(_xlfn._xlws.SORT(_xlfn._xlws.FILTER(plantings[planting_level]&amp;" | "&amp;plantings[planting_level_name],plantings[experiment_ID]=A325)))</f>
        <v xml:space="preserve"> | </v>
      </c>
    </row>
    <row r="326" spans="2:2" x14ac:dyDescent="0.35">
      <c r="B326" t="str" cm="1">
        <f t="array" ref="B326">TRANSPOSE(_xlfn._xlws.SORT(_xlfn._xlws.FILTER(plantings[planting_level]&amp;" | "&amp;plantings[planting_level_name],plantings[experiment_ID]=A326)))</f>
        <v xml:space="preserve"> | </v>
      </c>
    </row>
    <row r="327" spans="2:2" x14ac:dyDescent="0.35">
      <c r="B327" t="str" cm="1">
        <f t="array" ref="B327">TRANSPOSE(_xlfn._xlws.SORT(_xlfn._xlws.FILTER(plantings[planting_level]&amp;" | "&amp;plantings[planting_level_name],plantings[experiment_ID]=A327)))</f>
        <v xml:space="preserve"> | </v>
      </c>
    </row>
    <row r="328" spans="2:2" x14ac:dyDescent="0.35">
      <c r="B328" t="str" cm="1">
        <f t="array" ref="B328">TRANSPOSE(_xlfn._xlws.SORT(_xlfn._xlws.FILTER(plantings[planting_level]&amp;" | "&amp;plantings[planting_level_name],plantings[experiment_ID]=A328)))</f>
        <v xml:space="preserve"> | </v>
      </c>
    </row>
    <row r="329" spans="2:2" x14ac:dyDescent="0.35">
      <c r="B329" t="str" cm="1">
        <f t="array" ref="B329">TRANSPOSE(_xlfn._xlws.SORT(_xlfn._xlws.FILTER(plantings[planting_level]&amp;" | "&amp;plantings[planting_level_name],plantings[experiment_ID]=A329)))</f>
        <v xml:space="preserve"> | </v>
      </c>
    </row>
    <row r="330" spans="2:2" x14ac:dyDescent="0.35">
      <c r="B330" t="str" cm="1">
        <f t="array" ref="B330">TRANSPOSE(_xlfn._xlws.SORT(_xlfn._xlws.FILTER(plantings[planting_level]&amp;" | "&amp;plantings[planting_level_name],plantings[experiment_ID]=A330)))</f>
        <v xml:space="preserve"> | </v>
      </c>
    </row>
    <row r="331" spans="2:2" x14ac:dyDescent="0.35">
      <c r="B331" t="str" cm="1">
        <f t="array" ref="B331">TRANSPOSE(_xlfn._xlws.SORT(_xlfn._xlws.FILTER(plantings[planting_level]&amp;" | "&amp;plantings[planting_level_name],plantings[experiment_ID]=A331)))</f>
        <v xml:space="preserve"> | </v>
      </c>
    </row>
    <row r="332" spans="2:2" x14ac:dyDescent="0.35">
      <c r="B332" t="str" cm="1">
        <f t="array" ref="B332">TRANSPOSE(_xlfn._xlws.SORT(_xlfn._xlws.FILTER(plantings[planting_level]&amp;" | "&amp;plantings[planting_level_name],plantings[experiment_ID]=A332)))</f>
        <v xml:space="preserve"> | </v>
      </c>
    </row>
    <row r="333" spans="2:2" x14ac:dyDescent="0.35">
      <c r="B333" t="str" cm="1">
        <f t="array" ref="B333">TRANSPOSE(_xlfn._xlws.SORT(_xlfn._xlws.FILTER(plantings[planting_level]&amp;" | "&amp;plantings[planting_level_name],plantings[experiment_ID]=A333)))</f>
        <v xml:space="preserve"> | </v>
      </c>
    </row>
    <row r="334" spans="2:2" x14ac:dyDescent="0.35">
      <c r="B334" t="str" cm="1">
        <f t="array" ref="B334">TRANSPOSE(_xlfn._xlws.SORT(_xlfn._xlws.FILTER(plantings[planting_level]&amp;" | "&amp;plantings[planting_level_name],plantings[experiment_ID]=A334)))</f>
        <v xml:space="preserve"> | </v>
      </c>
    </row>
    <row r="335" spans="2:2" x14ac:dyDescent="0.35">
      <c r="B335" t="str" cm="1">
        <f t="array" ref="B335">TRANSPOSE(_xlfn._xlws.SORT(_xlfn._xlws.FILTER(plantings[planting_level]&amp;" | "&amp;plantings[planting_level_name],plantings[experiment_ID]=A335)))</f>
        <v xml:space="preserve"> | </v>
      </c>
    </row>
    <row r="336" spans="2:2" x14ac:dyDescent="0.35">
      <c r="B336" t="str" cm="1">
        <f t="array" ref="B336">TRANSPOSE(_xlfn._xlws.SORT(_xlfn._xlws.FILTER(plantings[planting_level]&amp;" | "&amp;plantings[planting_level_name],plantings[experiment_ID]=A336)))</f>
        <v xml:space="preserve"> | </v>
      </c>
    </row>
    <row r="337" spans="2:2" x14ac:dyDescent="0.35">
      <c r="B337" t="str" cm="1">
        <f t="array" ref="B337">TRANSPOSE(_xlfn._xlws.SORT(_xlfn._xlws.FILTER(plantings[planting_level]&amp;" | "&amp;plantings[planting_level_name],plantings[experiment_ID]=A337)))</f>
        <v xml:space="preserve"> | </v>
      </c>
    </row>
    <row r="338" spans="2:2" x14ac:dyDescent="0.35">
      <c r="B338" t="str" cm="1">
        <f t="array" ref="B338">TRANSPOSE(_xlfn._xlws.SORT(_xlfn._xlws.FILTER(plantings[planting_level]&amp;" | "&amp;plantings[planting_level_name],plantings[experiment_ID]=A338)))</f>
        <v xml:space="preserve"> | </v>
      </c>
    </row>
    <row r="339" spans="2:2" x14ac:dyDescent="0.35">
      <c r="B339" t="str" cm="1">
        <f t="array" ref="B339">TRANSPOSE(_xlfn._xlws.SORT(_xlfn._xlws.FILTER(plantings[planting_level]&amp;" | "&amp;plantings[planting_level_name],plantings[experiment_ID]=A339)))</f>
        <v xml:space="preserve"> | </v>
      </c>
    </row>
    <row r="340" spans="2:2" x14ac:dyDescent="0.35">
      <c r="B340" t="str" cm="1">
        <f t="array" ref="B340">TRANSPOSE(_xlfn._xlws.SORT(_xlfn._xlws.FILTER(plantings[planting_level]&amp;" | "&amp;plantings[planting_level_name],plantings[experiment_ID]=A340)))</f>
        <v xml:space="preserve"> | </v>
      </c>
    </row>
    <row r="341" spans="2:2" x14ac:dyDescent="0.35">
      <c r="B341" t="str" cm="1">
        <f t="array" ref="B341">TRANSPOSE(_xlfn._xlws.SORT(_xlfn._xlws.FILTER(plantings[planting_level]&amp;" | "&amp;plantings[planting_level_name],plantings[experiment_ID]=A341)))</f>
        <v xml:space="preserve"> | </v>
      </c>
    </row>
    <row r="342" spans="2:2" x14ac:dyDescent="0.35">
      <c r="B342" t="str" cm="1">
        <f t="array" ref="B342">TRANSPOSE(_xlfn._xlws.SORT(_xlfn._xlws.FILTER(plantings[planting_level]&amp;" | "&amp;plantings[planting_level_name],plantings[experiment_ID]=A342)))</f>
        <v xml:space="preserve"> | </v>
      </c>
    </row>
    <row r="343" spans="2:2" x14ac:dyDescent="0.35">
      <c r="B343" t="str" cm="1">
        <f t="array" ref="B343">TRANSPOSE(_xlfn._xlws.SORT(_xlfn._xlws.FILTER(plantings[planting_level]&amp;" | "&amp;plantings[planting_level_name],plantings[experiment_ID]=A343)))</f>
        <v xml:space="preserve"> | </v>
      </c>
    </row>
    <row r="344" spans="2:2" x14ac:dyDescent="0.35">
      <c r="B344" t="str" cm="1">
        <f t="array" ref="B344">TRANSPOSE(_xlfn._xlws.SORT(_xlfn._xlws.FILTER(plantings[planting_level]&amp;" | "&amp;plantings[planting_level_name],plantings[experiment_ID]=A344)))</f>
        <v xml:space="preserve"> | </v>
      </c>
    </row>
    <row r="345" spans="2:2" x14ac:dyDescent="0.35">
      <c r="B345" t="str" cm="1">
        <f t="array" ref="B345">TRANSPOSE(_xlfn._xlws.SORT(_xlfn._xlws.FILTER(plantings[planting_level]&amp;" | "&amp;plantings[planting_level_name],plantings[experiment_ID]=A345)))</f>
        <v xml:space="preserve"> | </v>
      </c>
    </row>
    <row r="346" spans="2:2" x14ac:dyDescent="0.35">
      <c r="B346" t="str" cm="1">
        <f t="array" ref="B346">TRANSPOSE(_xlfn._xlws.SORT(_xlfn._xlws.FILTER(plantings[planting_level]&amp;" | "&amp;plantings[planting_level_name],plantings[experiment_ID]=A346)))</f>
        <v xml:space="preserve"> | </v>
      </c>
    </row>
    <row r="347" spans="2:2" x14ac:dyDescent="0.35">
      <c r="B347" t="str" cm="1">
        <f t="array" ref="B347">TRANSPOSE(_xlfn._xlws.SORT(_xlfn._xlws.FILTER(plantings[planting_level]&amp;" | "&amp;plantings[planting_level_name],plantings[experiment_ID]=A347)))</f>
        <v xml:space="preserve"> | </v>
      </c>
    </row>
    <row r="348" spans="2:2" x14ac:dyDescent="0.35">
      <c r="B348" t="str" cm="1">
        <f t="array" ref="B348">TRANSPOSE(_xlfn._xlws.SORT(_xlfn._xlws.FILTER(plantings[planting_level]&amp;" | "&amp;plantings[planting_level_name],plantings[experiment_ID]=A348)))</f>
        <v xml:space="preserve"> | </v>
      </c>
    </row>
    <row r="349" spans="2:2" x14ac:dyDescent="0.35">
      <c r="B349" t="str" cm="1">
        <f t="array" ref="B349">TRANSPOSE(_xlfn._xlws.SORT(_xlfn._xlws.FILTER(plantings[planting_level]&amp;" | "&amp;plantings[planting_level_name],plantings[experiment_ID]=A349)))</f>
        <v xml:space="preserve"> | </v>
      </c>
    </row>
    <row r="350" spans="2:2" x14ac:dyDescent="0.35">
      <c r="B350" t="str" cm="1">
        <f t="array" ref="B350">TRANSPOSE(_xlfn._xlws.SORT(_xlfn._xlws.FILTER(plantings[planting_level]&amp;" | "&amp;plantings[planting_level_name],plantings[experiment_ID]=A350)))</f>
        <v xml:space="preserve"> | </v>
      </c>
    </row>
    <row r="351" spans="2:2" x14ac:dyDescent="0.35">
      <c r="B351" t="str" cm="1">
        <f t="array" ref="B351">TRANSPOSE(_xlfn._xlws.SORT(_xlfn._xlws.FILTER(plantings[planting_level]&amp;" | "&amp;plantings[planting_level_name],plantings[experiment_ID]=A351)))</f>
        <v xml:space="preserve"> | </v>
      </c>
    </row>
    <row r="352" spans="2:2" x14ac:dyDescent="0.35">
      <c r="B352" t="str" cm="1">
        <f t="array" ref="B352">TRANSPOSE(_xlfn._xlws.SORT(_xlfn._xlws.FILTER(plantings[planting_level]&amp;" | "&amp;plantings[planting_level_name],plantings[experiment_ID]=A352)))</f>
        <v xml:space="preserve"> | </v>
      </c>
    </row>
    <row r="353" spans="2:2" x14ac:dyDescent="0.35">
      <c r="B353" t="str" cm="1">
        <f t="array" ref="B353">TRANSPOSE(_xlfn._xlws.SORT(_xlfn._xlws.FILTER(plantings[planting_level]&amp;" | "&amp;plantings[planting_level_name],plantings[experiment_ID]=A353)))</f>
        <v xml:space="preserve"> | </v>
      </c>
    </row>
    <row r="354" spans="2:2" x14ac:dyDescent="0.35">
      <c r="B354" t="str" cm="1">
        <f t="array" ref="B354">TRANSPOSE(_xlfn._xlws.SORT(_xlfn._xlws.FILTER(plantings[planting_level]&amp;" | "&amp;plantings[planting_level_name],plantings[experiment_ID]=A354)))</f>
        <v xml:space="preserve"> | </v>
      </c>
    </row>
    <row r="355" spans="2:2" x14ac:dyDescent="0.35">
      <c r="B355" t="str" cm="1">
        <f t="array" ref="B355">TRANSPOSE(_xlfn._xlws.SORT(_xlfn._xlws.FILTER(plantings[planting_level]&amp;" | "&amp;plantings[planting_level_name],plantings[experiment_ID]=A355)))</f>
        <v xml:space="preserve"> | </v>
      </c>
    </row>
    <row r="356" spans="2:2" x14ac:dyDescent="0.35">
      <c r="B356" t="str" cm="1">
        <f t="array" ref="B356">TRANSPOSE(_xlfn._xlws.SORT(_xlfn._xlws.FILTER(plantings[planting_level]&amp;" | "&amp;plantings[planting_level_name],plantings[experiment_ID]=A356)))</f>
        <v xml:space="preserve"> | </v>
      </c>
    </row>
    <row r="357" spans="2:2" x14ac:dyDescent="0.35">
      <c r="B357" t="str" cm="1">
        <f t="array" ref="B357">TRANSPOSE(_xlfn._xlws.SORT(_xlfn._xlws.FILTER(plantings[planting_level]&amp;" | "&amp;plantings[planting_level_name],plantings[experiment_ID]=A357)))</f>
        <v xml:space="preserve"> | </v>
      </c>
    </row>
    <row r="358" spans="2:2" x14ac:dyDescent="0.35">
      <c r="B358" t="str" cm="1">
        <f t="array" ref="B358">TRANSPOSE(_xlfn._xlws.SORT(_xlfn._xlws.FILTER(plantings[planting_level]&amp;" | "&amp;plantings[planting_level_name],plantings[experiment_ID]=A358)))</f>
        <v xml:space="preserve"> | </v>
      </c>
    </row>
    <row r="359" spans="2:2" x14ac:dyDescent="0.35">
      <c r="B359" t="str" cm="1">
        <f t="array" ref="B359">TRANSPOSE(_xlfn._xlws.SORT(_xlfn._xlws.FILTER(plantings[planting_level]&amp;" | "&amp;plantings[planting_level_name],plantings[experiment_ID]=A359)))</f>
        <v xml:space="preserve"> | </v>
      </c>
    </row>
    <row r="360" spans="2:2" x14ac:dyDescent="0.35">
      <c r="B360" t="str" cm="1">
        <f t="array" ref="B360">TRANSPOSE(_xlfn._xlws.SORT(_xlfn._xlws.FILTER(plantings[planting_level]&amp;" | "&amp;plantings[planting_level_name],plantings[experiment_ID]=A360)))</f>
        <v xml:space="preserve"> | </v>
      </c>
    </row>
    <row r="361" spans="2:2" x14ac:dyDescent="0.35">
      <c r="B361" t="str" cm="1">
        <f t="array" ref="B361">TRANSPOSE(_xlfn._xlws.SORT(_xlfn._xlws.FILTER(plantings[planting_level]&amp;" | "&amp;plantings[planting_level_name],plantings[experiment_ID]=A361)))</f>
        <v xml:space="preserve"> | </v>
      </c>
    </row>
    <row r="362" spans="2:2" x14ac:dyDescent="0.35">
      <c r="B362" t="str" cm="1">
        <f t="array" ref="B362">TRANSPOSE(_xlfn._xlws.SORT(_xlfn._xlws.FILTER(plantings[planting_level]&amp;" | "&amp;plantings[planting_level_name],plantings[experiment_ID]=A362)))</f>
        <v xml:space="preserve"> | </v>
      </c>
    </row>
    <row r="363" spans="2:2" x14ac:dyDescent="0.35">
      <c r="B363" t="str" cm="1">
        <f t="array" ref="B363">TRANSPOSE(_xlfn._xlws.SORT(_xlfn._xlws.FILTER(plantings[planting_level]&amp;" | "&amp;plantings[planting_level_name],plantings[experiment_ID]=A363)))</f>
        <v xml:space="preserve"> | </v>
      </c>
    </row>
    <row r="364" spans="2:2" x14ac:dyDescent="0.35">
      <c r="B364" t="str" cm="1">
        <f t="array" ref="B364">TRANSPOSE(_xlfn._xlws.SORT(_xlfn._xlws.FILTER(plantings[planting_level]&amp;" | "&amp;plantings[planting_level_name],plantings[experiment_ID]=A364)))</f>
        <v xml:space="preserve"> | </v>
      </c>
    </row>
    <row r="365" spans="2:2" x14ac:dyDescent="0.35">
      <c r="B365" t="str" cm="1">
        <f t="array" ref="B365">TRANSPOSE(_xlfn._xlws.SORT(_xlfn._xlws.FILTER(plantings[planting_level]&amp;" | "&amp;plantings[planting_level_name],plantings[experiment_ID]=A365)))</f>
        <v xml:space="preserve"> | </v>
      </c>
    </row>
    <row r="366" spans="2:2" x14ac:dyDescent="0.35">
      <c r="B366" t="str" cm="1">
        <f t="array" ref="B366">TRANSPOSE(_xlfn._xlws.SORT(_xlfn._xlws.FILTER(plantings[planting_level]&amp;" | "&amp;plantings[planting_level_name],plantings[experiment_ID]=A366)))</f>
        <v xml:space="preserve"> | </v>
      </c>
    </row>
    <row r="367" spans="2:2" x14ac:dyDescent="0.35">
      <c r="B367" t="str" cm="1">
        <f t="array" ref="B367">TRANSPOSE(_xlfn._xlws.SORT(_xlfn._xlws.FILTER(plantings[planting_level]&amp;" | "&amp;plantings[planting_level_name],plantings[experiment_ID]=A367)))</f>
        <v xml:space="preserve"> | </v>
      </c>
    </row>
    <row r="368" spans="2:2" x14ac:dyDescent="0.35">
      <c r="B368" t="str" cm="1">
        <f t="array" ref="B368">TRANSPOSE(_xlfn._xlws.SORT(_xlfn._xlws.FILTER(plantings[planting_level]&amp;" | "&amp;plantings[planting_level_name],plantings[experiment_ID]=A368)))</f>
        <v xml:space="preserve"> | </v>
      </c>
    </row>
    <row r="369" spans="2:2" x14ac:dyDescent="0.35">
      <c r="B369" t="str" cm="1">
        <f t="array" ref="B369">TRANSPOSE(_xlfn._xlws.SORT(_xlfn._xlws.FILTER(plantings[planting_level]&amp;" | "&amp;plantings[planting_level_name],plantings[experiment_ID]=A369)))</f>
        <v xml:space="preserve"> | </v>
      </c>
    </row>
    <row r="370" spans="2:2" x14ac:dyDescent="0.35">
      <c r="B370" t="str" cm="1">
        <f t="array" ref="B370">TRANSPOSE(_xlfn._xlws.SORT(_xlfn._xlws.FILTER(plantings[planting_level]&amp;" | "&amp;plantings[planting_level_name],plantings[experiment_ID]=A370)))</f>
        <v xml:space="preserve"> | </v>
      </c>
    </row>
    <row r="371" spans="2:2" x14ac:dyDescent="0.35">
      <c r="B371" t="str" cm="1">
        <f t="array" ref="B371">TRANSPOSE(_xlfn._xlws.SORT(_xlfn._xlws.FILTER(plantings[planting_level]&amp;" | "&amp;plantings[planting_level_name],plantings[experiment_ID]=A371)))</f>
        <v xml:space="preserve"> | </v>
      </c>
    </row>
    <row r="372" spans="2:2" x14ac:dyDescent="0.35">
      <c r="B372" t="str" cm="1">
        <f t="array" ref="B372">TRANSPOSE(_xlfn._xlws.SORT(_xlfn._xlws.FILTER(plantings[planting_level]&amp;" | "&amp;plantings[planting_level_name],plantings[experiment_ID]=A372)))</f>
        <v xml:space="preserve"> | </v>
      </c>
    </row>
    <row r="373" spans="2:2" x14ac:dyDescent="0.35">
      <c r="B373" t="str" cm="1">
        <f t="array" ref="B373">TRANSPOSE(_xlfn._xlws.SORT(_xlfn._xlws.FILTER(plantings[planting_level]&amp;" | "&amp;plantings[planting_level_name],plantings[experiment_ID]=A373)))</f>
        <v xml:space="preserve"> | </v>
      </c>
    </row>
    <row r="374" spans="2:2" x14ac:dyDescent="0.35">
      <c r="B374" t="str" cm="1">
        <f t="array" ref="B374">TRANSPOSE(_xlfn._xlws.SORT(_xlfn._xlws.FILTER(plantings[planting_level]&amp;" | "&amp;plantings[planting_level_name],plantings[experiment_ID]=A374)))</f>
        <v xml:space="preserve"> | </v>
      </c>
    </row>
    <row r="375" spans="2:2" x14ac:dyDescent="0.35">
      <c r="B375" t="str" cm="1">
        <f t="array" ref="B375">TRANSPOSE(_xlfn._xlws.SORT(_xlfn._xlws.FILTER(plantings[planting_level]&amp;" | "&amp;plantings[planting_level_name],plantings[experiment_ID]=A375)))</f>
        <v xml:space="preserve"> | </v>
      </c>
    </row>
    <row r="376" spans="2:2" x14ac:dyDescent="0.35">
      <c r="B376" t="str" cm="1">
        <f t="array" ref="B376">TRANSPOSE(_xlfn._xlws.SORT(_xlfn._xlws.FILTER(plantings[planting_level]&amp;" | "&amp;plantings[planting_level_name],plantings[experiment_ID]=A376)))</f>
        <v xml:space="preserve"> | </v>
      </c>
    </row>
    <row r="377" spans="2:2" x14ac:dyDescent="0.35">
      <c r="B377" t="str" cm="1">
        <f t="array" ref="B377">TRANSPOSE(_xlfn._xlws.SORT(_xlfn._xlws.FILTER(plantings[planting_level]&amp;" | "&amp;plantings[planting_level_name],plantings[experiment_ID]=A377)))</f>
        <v xml:space="preserve"> | </v>
      </c>
    </row>
    <row r="378" spans="2:2" x14ac:dyDescent="0.35">
      <c r="B378" t="str" cm="1">
        <f t="array" ref="B378">TRANSPOSE(_xlfn._xlws.SORT(_xlfn._xlws.FILTER(plantings[planting_level]&amp;" | "&amp;plantings[planting_level_name],plantings[experiment_ID]=A378)))</f>
        <v xml:space="preserve"> | </v>
      </c>
    </row>
    <row r="379" spans="2:2" x14ac:dyDescent="0.35">
      <c r="B379" t="str" cm="1">
        <f t="array" ref="B379">TRANSPOSE(_xlfn._xlws.SORT(_xlfn._xlws.FILTER(plantings[planting_level]&amp;" | "&amp;plantings[planting_level_name],plantings[experiment_ID]=A379)))</f>
        <v xml:space="preserve"> | </v>
      </c>
    </row>
    <row r="380" spans="2:2" x14ac:dyDescent="0.35">
      <c r="B380" t="str" cm="1">
        <f t="array" ref="B380">TRANSPOSE(_xlfn._xlws.SORT(_xlfn._xlws.FILTER(plantings[planting_level]&amp;" | "&amp;plantings[planting_level_name],plantings[experiment_ID]=A380)))</f>
        <v xml:space="preserve"> | </v>
      </c>
    </row>
    <row r="381" spans="2:2" x14ac:dyDescent="0.35">
      <c r="B381" t="str" cm="1">
        <f t="array" ref="B381">TRANSPOSE(_xlfn._xlws.SORT(_xlfn._xlws.FILTER(plantings[planting_level]&amp;" | "&amp;plantings[planting_level_name],plantings[experiment_ID]=A381)))</f>
        <v xml:space="preserve"> | </v>
      </c>
    </row>
    <row r="382" spans="2:2" x14ac:dyDescent="0.35">
      <c r="B382" t="str" cm="1">
        <f t="array" ref="B382">TRANSPOSE(_xlfn._xlws.SORT(_xlfn._xlws.FILTER(plantings[planting_level]&amp;" | "&amp;plantings[planting_level_name],plantings[experiment_ID]=A382)))</f>
        <v xml:space="preserve"> | </v>
      </c>
    </row>
    <row r="383" spans="2:2" x14ac:dyDescent="0.35">
      <c r="B383" t="str" cm="1">
        <f t="array" ref="B383">TRANSPOSE(_xlfn._xlws.SORT(_xlfn._xlws.FILTER(plantings[planting_level]&amp;" | "&amp;plantings[planting_level_name],plantings[experiment_ID]=A383)))</f>
        <v xml:space="preserve"> | </v>
      </c>
    </row>
    <row r="384" spans="2:2" x14ac:dyDescent="0.35">
      <c r="B384" t="str" cm="1">
        <f t="array" ref="B384">TRANSPOSE(_xlfn._xlws.SORT(_xlfn._xlws.FILTER(plantings[planting_level]&amp;" | "&amp;plantings[planting_level_name],plantings[experiment_ID]=A384)))</f>
        <v xml:space="preserve"> | </v>
      </c>
    </row>
    <row r="385" spans="2:2" x14ac:dyDescent="0.35">
      <c r="B385" t="str" cm="1">
        <f t="array" ref="B385">TRANSPOSE(_xlfn._xlws.SORT(_xlfn._xlws.FILTER(plantings[planting_level]&amp;" | "&amp;plantings[planting_level_name],plantings[experiment_ID]=A385)))</f>
        <v xml:space="preserve"> | </v>
      </c>
    </row>
    <row r="386" spans="2:2" x14ac:dyDescent="0.35">
      <c r="B386" t="str" cm="1">
        <f t="array" ref="B386">TRANSPOSE(_xlfn._xlws.SORT(_xlfn._xlws.FILTER(plantings[planting_level]&amp;" | "&amp;plantings[planting_level_name],plantings[experiment_ID]=A386)))</f>
        <v xml:space="preserve"> | </v>
      </c>
    </row>
    <row r="387" spans="2:2" x14ac:dyDescent="0.35">
      <c r="B387" t="str" cm="1">
        <f t="array" ref="B387">TRANSPOSE(_xlfn._xlws.SORT(_xlfn._xlws.FILTER(plantings[planting_level]&amp;" | "&amp;plantings[planting_level_name],plantings[experiment_ID]=A387)))</f>
        <v xml:space="preserve"> | </v>
      </c>
    </row>
    <row r="388" spans="2:2" x14ac:dyDescent="0.35">
      <c r="B388" t="str" cm="1">
        <f t="array" ref="B388">TRANSPOSE(_xlfn._xlws.SORT(_xlfn._xlws.FILTER(plantings[planting_level]&amp;" | "&amp;plantings[planting_level_name],plantings[experiment_ID]=A388)))</f>
        <v xml:space="preserve"> | </v>
      </c>
    </row>
    <row r="389" spans="2:2" x14ac:dyDescent="0.35">
      <c r="B389" t="str" cm="1">
        <f t="array" ref="B389">TRANSPOSE(_xlfn._xlws.SORT(_xlfn._xlws.FILTER(plantings[planting_level]&amp;" | "&amp;plantings[planting_level_name],plantings[experiment_ID]=A389)))</f>
        <v xml:space="preserve"> | </v>
      </c>
    </row>
    <row r="390" spans="2:2" x14ac:dyDescent="0.35">
      <c r="B390" t="str" cm="1">
        <f t="array" ref="B390">TRANSPOSE(_xlfn._xlws.SORT(_xlfn._xlws.FILTER(plantings[planting_level]&amp;" | "&amp;plantings[planting_level_name],plantings[experiment_ID]=A390)))</f>
        <v xml:space="preserve"> | </v>
      </c>
    </row>
    <row r="391" spans="2:2" x14ac:dyDescent="0.35">
      <c r="B391" t="str" cm="1">
        <f t="array" ref="B391">TRANSPOSE(_xlfn._xlws.SORT(_xlfn._xlws.FILTER(plantings[planting_level]&amp;" | "&amp;plantings[planting_level_name],plantings[experiment_ID]=A391)))</f>
        <v xml:space="preserve"> | </v>
      </c>
    </row>
    <row r="392" spans="2:2" x14ac:dyDescent="0.35">
      <c r="B392" t="str" cm="1">
        <f t="array" ref="B392">TRANSPOSE(_xlfn._xlws.SORT(_xlfn._xlws.FILTER(plantings[planting_level]&amp;" | "&amp;plantings[planting_level_name],plantings[experiment_ID]=A392)))</f>
        <v xml:space="preserve"> | </v>
      </c>
    </row>
    <row r="393" spans="2:2" x14ac:dyDescent="0.35">
      <c r="B393" t="str" cm="1">
        <f t="array" ref="B393">TRANSPOSE(_xlfn._xlws.SORT(_xlfn._xlws.FILTER(plantings[planting_level]&amp;" | "&amp;plantings[planting_level_name],plantings[experiment_ID]=A393)))</f>
        <v xml:space="preserve"> | </v>
      </c>
    </row>
    <row r="394" spans="2:2" x14ac:dyDescent="0.35">
      <c r="B394" t="str" cm="1">
        <f t="array" ref="B394">TRANSPOSE(_xlfn._xlws.SORT(_xlfn._xlws.FILTER(plantings[planting_level]&amp;" | "&amp;plantings[planting_level_name],plantings[experiment_ID]=A394)))</f>
        <v xml:space="preserve"> | </v>
      </c>
    </row>
    <row r="395" spans="2:2" x14ac:dyDescent="0.35">
      <c r="B395" t="str" cm="1">
        <f t="array" ref="B395">TRANSPOSE(_xlfn._xlws.SORT(_xlfn._xlws.FILTER(plantings[planting_level]&amp;" | "&amp;plantings[planting_level_name],plantings[experiment_ID]=A395)))</f>
        <v xml:space="preserve"> | </v>
      </c>
    </row>
    <row r="396" spans="2:2" x14ac:dyDescent="0.35">
      <c r="B396" t="str" cm="1">
        <f t="array" ref="B396">TRANSPOSE(_xlfn._xlws.SORT(_xlfn._xlws.FILTER(plantings[planting_level]&amp;" | "&amp;plantings[planting_level_name],plantings[experiment_ID]=A396)))</f>
        <v xml:space="preserve"> | </v>
      </c>
    </row>
    <row r="397" spans="2:2" x14ac:dyDescent="0.35">
      <c r="B397" t="str" cm="1">
        <f t="array" ref="B397">TRANSPOSE(_xlfn._xlws.SORT(_xlfn._xlws.FILTER(plantings[planting_level]&amp;" | "&amp;plantings[planting_level_name],plantings[experiment_ID]=A397)))</f>
        <v xml:space="preserve"> | </v>
      </c>
    </row>
    <row r="398" spans="2:2" x14ac:dyDescent="0.35">
      <c r="B398" t="str" cm="1">
        <f t="array" ref="B398">TRANSPOSE(_xlfn._xlws.SORT(_xlfn._xlws.FILTER(plantings[planting_level]&amp;" | "&amp;plantings[planting_level_name],plantings[experiment_ID]=A398)))</f>
        <v xml:space="preserve"> | </v>
      </c>
    </row>
    <row r="399" spans="2:2" x14ac:dyDescent="0.35">
      <c r="B399" t="str" cm="1">
        <f t="array" ref="B399">TRANSPOSE(_xlfn._xlws.SORT(_xlfn._xlws.FILTER(plantings[planting_level]&amp;" | "&amp;plantings[planting_level_name],plantings[experiment_ID]=A399)))</f>
        <v xml:space="preserve"> | </v>
      </c>
    </row>
    <row r="400" spans="2:2" x14ac:dyDescent="0.35">
      <c r="B400" t="str" cm="1">
        <f t="array" ref="B400">TRANSPOSE(_xlfn._xlws.SORT(_xlfn._xlws.FILTER(plantings[planting_level]&amp;" | "&amp;plantings[planting_level_name],plantings[experiment_ID]=A400)))</f>
        <v xml:space="preserve"> | </v>
      </c>
    </row>
    <row r="401" spans="2:2" x14ac:dyDescent="0.35">
      <c r="B401" t="str" cm="1">
        <f t="array" ref="B401">TRANSPOSE(_xlfn._xlws.SORT(_xlfn._xlws.FILTER(plantings[planting_level]&amp;" | "&amp;plantings[planting_level_name],plantings[experiment_ID]=A401)))</f>
        <v xml:space="preserve"> | </v>
      </c>
    </row>
    <row r="402" spans="2:2" x14ac:dyDescent="0.35">
      <c r="B402" t="str" cm="1">
        <f t="array" ref="B402">TRANSPOSE(_xlfn._xlws.SORT(_xlfn._xlws.FILTER(plantings[planting_level]&amp;" | "&amp;plantings[planting_level_name],plantings[experiment_ID]=A402)))</f>
        <v xml:space="preserve"> | </v>
      </c>
    </row>
    <row r="403" spans="2:2" x14ac:dyDescent="0.35">
      <c r="B403" t="str" cm="1">
        <f t="array" ref="B403">TRANSPOSE(_xlfn._xlws.SORT(_xlfn._xlws.FILTER(plantings[planting_level]&amp;" | "&amp;plantings[planting_level_name],plantings[experiment_ID]=A403)))</f>
        <v xml:space="preserve"> | </v>
      </c>
    </row>
    <row r="404" spans="2:2" x14ac:dyDescent="0.35">
      <c r="B404" t="str" cm="1">
        <f t="array" ref="B404">TRANSPOSE(_xlfn._xlws.SORT(_xlfn._xlws.FILTER(plantings[planting_level]&amp;" | "&amp;plantings[planting_level_name],plantings[experiment_ID]=A404)))</f>
        <v xml:space="preserve"> | </v>
      </c>
    </row>
    <row r="405" spans="2:2" x14ac:dyDescent="0.35">
      <c r="B405" t="str" cm="1">
        <f t="array" ref="B405">TRANSPOSE(_xlfn._xlws.SORT(_xlfn._xlws.FILTER(plantings[planting_level]&amp;" | "&amp;plantings[planting_level_name],plantings[experiment_ID]=A405)))</f>
        <v xml:space="preserve"> | </v>
      </c>
    </row>
    <row r="406" spans="2:2" x14ac:dyDescent="0.35">
      <c r="B406" t="str" cm="1">
        <f t="array" ref="B406">TRANSPOSE(_xlfn._xlws.SORT(_xlfn._xlws.FILTER(plantings[planting_level]&amp;" | "&amp;plantings[planting_level_name],plantings[experiment_ID]=A406)))</f>
        <v xml:space="preserve"> | </v>
      </c>
    </row>
    <row r="407" spans="2:2" x14ac:dyDescent="0.35">
      <c r="B407" t="str" cm="1">
        <f t="array" ref="B407">TRANSPOSE(_xlfn._xlws.SORT(_xlfn._xlws.FILTER(plantings[planting_level]&amp;" | "&amp;plantings[planting_level_name],plantings[experiment_ID]=A407)))</f>
        <v xml:space="preserve"> | </v>
      </c>
    </row>
    <row r="408" spans="2:2" x14ac:dyDescent="0.35">
      <c r="B408" t="str" cm="1">
        <f t="array" ref="B408">TRANSPOSE(_xlfn._xlws.SORT(_xlfn._xlws.FILTER(plantings[planting_level]&amp;" | "&amp;plantings[planting_level_name],plantings[experiment_ID]=A408)))</f>
        <v xml:space="preserve"> | </v>
      </c>
    </row>
    <row r="409" spans="2:2" x14ac:dyDescent="0.35">
      <c r="B409" t="str" cm="1">
        <f t="array" ref="B409">TRANSPOSE(_xlfn._xlws.SORT(_xlfn._xlws.FILTER(plantings[planting_level]&amp;" | "&amp;plantings[planting_level_name],plantings[experiment_ID]=A409)))</f>
        <v xml:space="preserve"> | </v>
      </c>
    </row>
    <row r="410" spans="2:2" x14ac:dyDescent="0.35">
      <c r="B410" t="str" cm="1">
        <f t="array" ref="B410">TRANSPOSE(_xlfn._xlws.SORT(_xlfn._xlws.FILTER(plantings[planting_level]&amp;" | "&amp;plantings[planting_level_name],plantings[experiment_ID]=A410)))</f>
        <v xml:space="preserve"> | </v>
      </c>
    </row>
    <row r="411" spans="2:2" x14ac:dyDescent="0.35">
      <c r="B411" t="str" cm="1">
        <f t="array" ref="B411">TRANSPOSE(_xlfn._xlws.SORT(_xlfn._xlws.FILTER(plantings[planting_level]&amp;" | "&amp;plantings[planting_level_name],plantings[experiment_ID]=A411)))</f>
        <v xml:space="preserve"> | </v>
      </c>
    </row>
    <row r="412" spans="2:2" x14ac:dyDescent="0.35">
      <c r="B412" t="str" cm="1">
        <f t="array" ref="B412">TRANSPOSE(_xlfn._xlws.SORT(_xlfn._xlws.FILTER(plantings[planting_level]&amp;" | "&amp;plantings[planting_level_name],plantings[experiment_ID]=A412)))</f>
        <v xml:space="preserve"> | </v>
      </c>
    </row>
    <row r="413" spans="2:2" x14ac:dyDescent="0.35">
      <c r="B413" t="str" cm="1">
        <f t="array" ref="B413">TRANSPOSE(_xlfn._xlws.SORT(_xlfn._xlws.FILTER(plantings[planting_level]&amp;" | "&amp;plantings[planting_level_name],plantings[experiment_ID]=A413)))</f>
        <v xml:space="preserve"> | </v>
      </c>
    </row>
    <row r="414" spans="2:2" x14ac:dyDescent="0.35">
      <c r="B414" t="str" cm="1">
        <f t="array" ref="B414">TRANSPOSE(_xlfn._xlws.SORT(_xlfn._xlws.FILTER(plantings[planting_level]&amp;" | "&amp;plantings[planting_level_name],plantings[experiment_ID]=A414)))</f>
        <v xml:space="preserve"> | </v>
      </c>
    </row>
    <row r="415" spans="2:2" x14ac:dyDescent="0.35">
      <c r="B415" t="str" cm="1">
        <f t="array" ref="B415">TRANSPOSE(_xlfn._xlws.SORT(_xlfn._xlws.FILTER(plantings[planting_level]&amp;" | "&amp;plantings[planting_level_name],plantings[experiment_ID]=A415)))</f>
        <v xml:space="preserve"> | </v>
      </c>
    </row>
    <row r="416" spans="2:2" x14ac:dyDescent="0.35">
      <c r="B416" t="str" cm="1">
        <f t="array" ref="B416">TRANSPOSE(_xlfn._xlws.SORT(_xlfn._xlws.FILTER(plantings[planting_level]&amp;" | "&amp;plantings[planting_level_name],plantings[experiment_ID]=A416)))</f>
        <v xml:space="preserve"> | </v>
      </c>
    </row>
    <row r="417" spans="2:2" x14ac:dyDescent="0.35">
      <c r="B417" t="str" cm="1">
        <f t="array" ref="B417">TRANSPOSE(_xlfn._xlws.SORT(_xlfn._xlws.FILTER(plantings[planting_level]&amp;" | "&amp;plantings[planting_level_name],plantings[experiment_ID]=A417)))</f>
        <v xml:space="preserve"> | </v>
      </c>
    </row>
    <row r="418" spans="2:2" x14ac:dyDescent="0.35">
      <c r="B418" t="str" cm="1">
        <f t="array" ref="B418">TRANSPOSE(_xlfn._xlws.SORT(_xlfn._xlws.FILTER(plantings[planting_level]&amp;" | "&amp;plantings[planting_level_name],plantings[experiment_ID]=A418)))</f>
        <v xml:space="preserve"> | </v>
      </c>
    </row>
    <row r="419" spans="2:2" x14ac:dyDescent="0.35">
      <c r="B419" t="str" cm="1">
        <f t="array" ref="B419">TRANSPOSE(_xlfn._xlws.SORT(_xlfn._xlws.FILTER(plantings[planting_level]&amp;" | "&amp;plantings[planting_level_name],plantings[experiment_ID]=A419)))</f>
        <v xml:space="preserve"> | </v>
      </c>
    </row>
    <row r="420" spans="2:2" x14ac:dyDescent="0.35">
      <c r="B420" t="str" cm="1">
        <f t="array" ref="B420">TRANSPOSE(_xlfn._xlws.SORT(_xlfn._xlws.FILTER(plantings[planting_level]&amp;" | "&amp;plantings[planting_level_name],plantings[experiment_ID]=A420)))</f>
        <v xml:space="preserve"> | </v>
      </c>
    </row>
    <row r="421" spans="2:2" x14ac:dyDescent="0.35">
      <c r="B421" t="str" cm="1">
        <f t="array" ref="B421">TRANSPOSE(_xlfn._xlws.SORT(_xlfn._xlws.FILTER(plantings[planting_level]&amp;" | "&amp;plantings[planting_level_name],plantings[experiment_ID]=A421)))</f>
        <v xml:space="preserve"> | </v>
      </c>
    </row>
    <row r="422" spans="2:2" x14ac:dyDescent="0.35">
      <c r="B422" t="str" cm="1">
        <f t="array" ref="B422">TRANSPOSE(_xlfn._xlws.SORT(_xlfn._xlws.FILTER(plantings[planting_level]&amp;" | "&amp;plantings[planting_level_name],plantings[experiment_ID]=A422)))</f>
        <v xml:space="preserve"> | </v>
      </c>
    </row>
    <row r="423" spans="2:2" x14ac:dyDescent="0.35">
      <c r="B423" t="str" cm="1">
        <f t="array" ref="B423">TRANSPOSE(_xlfn._xlws.SORT(_xlfn._xlws.FILTER(plantings[planting_level]&amp;" | "&amp;plantings[planting_level_name],plantings[experiment_ID]=A423)))</f>
        <v xml:space="preserve"> | </v>
      </c>
    </row>
    <row r="424" spans="2:2" x14ac:dyDescent="0.35">
      <c r="B424" t="str" cm="1">
        <f t="array" ref="B424">TRANSPOSE(_xlfn._xlws.SORT(_xlfn._xlws.FILTER(plantings[planting_level]&amp;" | "&amp;plantings[planting_level_name],plantings[experiment_ID]=A424)))</f>
        <v xml:space="preserve"> | </v>
      </c>
    </row>
    <row r="425" spans="2:2" x14ac:dyDescent="0.35">
      <c r="B425" t="str" cm="1">
        <f t="array" ref="B425">TRANSPOSE(_xlfn._xlws.SORT(_xlfn._xlws.FILTER(plantings[planting_level]&amp;" | "&amp;plantings[planting_level_name],plantings[experiment_ID]=A425)))</f>
        <v xml:space="preserve"> | </v>
      </c>
    </row>
    <row r="426" spans="2:2" x14ac:dyDescent="0.35">
      <c r="B426" t="str" cm="1">
        <f t="array" ref="B426">TRANSPOSE(_xlfn._xlws.SORT(_xlfn._xlws.FILTER(plantings[planting_level]&amp;" | "&amp;plantings[planting_level_name],plantings[experiment_ID]=A426)))</f>
        <v xml:space="preserve"> | </v>
      </c>
    </row>
    <row r="427" spans="2:2" x14ac:dyDescent="0.35">
      <c r="B427" t="str" cm="1">
        <f t="array" ref="B427">TRANSPOSE(_xlfn._xlws.SORT(_xlfn._xlws.FILTER(plantings[planting_level]&amp;" | "&amp;plantings[planting_level_name],plantings[experiment_ID]=A427)))</f>
        <v xml:space="preserve"> | </v>
      </c>
    </row>
    <row r="428" spans="2:2" x14ac:dyDescent="0.35">
      <c r="B428" t="str" cm="1">
        <f t="array" ref="B428">TRANSPOSE(_xlfn._xlws.SORT(_xlfn._xlws.FILTER(plantings[planting_level]&amp;" | "&amp;plantings[planting_level_name],plantings[experiment_ID]=A428)))</f>
        <v xml:space="preserve"> | </v>
      </c>
    </row>
    <row r="429" spans="2:2" x14ac:dyDescent="0.35">
      <c r="B429" t="str" cm="1">
        <f t="array" ref="B429">TRANSPOSE(_xlfn._xlws.SORT(_xlfn._xlws.FILTER(plantings[planting_level]&amp;" | "&amp;plantings[planting_level_name],plantings[experiment_ID]=A429)))</f>
        <v xml:space="preserve"> | </v>
      </c>
    </row>
    <row r="430" spans="2:2" x14ac:dyDescent="0.35">
      <c r="B430" t="str" cm="1">
        <f t="array" ref="B430">TRANSPOSE(_xlfn._xlws.SORT(_xlfn._xlws.FILTER(plantings[planting_level]&amp;" | "&amp;plantings[planting_level_name],plantings[experiment_ID]=A430)))</f>
        <v xml:space="preserve"> | </v>
      </c>
    </row>
    <row r="431" spans="2:2" x14ac:dyDescent="0.35">
      <c r="B431" t="str" cm="1">
        <f t="array" ref="B431">TRANSPOSE(_xlfn._xlws.SORT(_xlfn._xlws.FILTER(plantings[planting_level]&amp;" | "&amp;plantings[planting_level_name],plantings[experiment_ID]=A431)))</f>
        <v xml:space="preserve"> | </v>
      </c>
    </row>
    <row r="432" spans="2:2" x14ac:dyDescent="0.35">
      <c r="B432" t="str" cm="1">
        <f t="array" ref="B432">TRANSPOSE(_xlfn._xlws.SORT(_xlfn._xlws.FILTER(plantings[planting_level]&amp;" | "&amp;plantings[planting_level_name],plantings[experiment_ID]=A432)))</f>
        <v xml:space="preserve"> | </v>
      </c>
    </row>
    <row r="433" spans="2:2" x14ac:dyDescent="0.35">
      <c r="B433" t="str" cm="1">
        <f t="array" ref="B433">TRANSPOSE(_xlfn._xlws.SORT(_xlfn._xlws.FILTER(plantings[planting_level]&amp;" | "&amp;plantings[planting_level_name],plantings[experiment_ID]=A433)))</f>
        <v xml:space="preserve"> | </v>
      </c>
    </row>
    <row r="434" spans="2:2" x14ac:dyDescent="0.35">
      <c r="B434" t="str" cm="1">
        <f t="array" ref="B434">TRANSPOSE(_xlfn._xlws.SORT(_xlfn._xlws.FILTER(plantings[planting_level]&amp;" | "&amp;plantings[planting_level_name],plantings[experiment_ID]=A434)))</f>
        <v xml:space="preserve"> | </v>
      </c>
    </row>
    <row r="435" spans="2:2" x14ac:dyDescent="0.35">
      <c r="B435" t="str" cm="1">
        <f t="array" ref="B435">TRANSPOSE(_xlfn._xlws.SORT(_xlfn._xlws.FILTER(plantings[planting_level]&amp;" | "&amp;plantings[planting_level_name],plantings[experiment_ID]=A435)))</f>
        <v xml:space="preserve"> | </v>
      </c>
    </row>
    <row r="436" spans="2:2" x14ac:dyDescent="0.35">
      <c r="B436" t="str" cm="1">
        <f t="array" ref="B436">TRANSPOSE(_xlfn._xlws.SORT(_xlfn._xlws.FILTER(plantings[planting_level]&amp;" | "&amp;plantings[planting_level_name],plantings[experiment_ID]=A436)))</f>
        <v xml:space="preserve"> | </v>
      </c>
    </row>
    <row r="437" spans="2:2" x14ac:dyDescent="0.35">
      <c r="B437" t="str" cm="1">
        <f t="array" ref="B437">TRANSPOSE(_xlfn._xlws.SORT(_xlfn._xlws.FILTER(plantings[planting_level]&amp;" | "&amp;plantings[planting_level_name],plantings[experiment_ID]=A437)))</f>
        <v xml:space="preserve"> | </v>
      </c>
    </row>
    <row r="438" spans="2:2" x14ac:dyDescent="0.35">
      <c r="B438" t="str" cm="1">
        <f t="array" ref="B438">TRANSPOSE(_xlfn._xlws.SORT(_xlfn._xlws.FILTER(plantings[planting_level]&amp;" | "&amp;plantings[planting_level_name],plantings[experiment_ID]=A438)))</f>
        <v xml:space="preserve"> | </v>
      </c>
    </row>
    <row r="439" spans="2:2" x14ac:dyDescent="0.35">
      <c r="B439" t="str" cm="1">
        <f t="array" ref="B439">TRANSPOSE(_xlfn._xlws.SORT(_xlfn._xlws.FILTER(plantings[planting_level]&amp;" | "&amp;plantings[planting_level_name],plantings[experiment_ID]=A439)))</f>
        <v xml:space="preserve"> | </v>
      </c>
    </row>
    <row r="440" spans="2:2" x14ac:dyDescent="0.35">
      <c r="B440" t="str" cm="1">
        <f t="array" ref="B440">TRANSPOSE(_xlfn._xlws.SORT(_xlfn._xlws.FILTER(plantings[planting_level]&amp;" | "&amp;plantings[planting_level_name],plantings[experiment_ID]=A440)))</f>
        <v xml:space="preserve"> | </v>
      </c>
    </row>
    <row r="441" spans="2:2" x14ac:dyDescent="0.35">
      <c r="B441" t="str" cm="1">
        <f t="array" ref="B441">TRANSPOSE(_xlfn._xlws.SORT(_xlfn._xlws.FILTER(plantings[planting_level]&amp;" | "&amp;plantings[planting_level_name],plantings[experiment_ID]=A441)))</f>
        <v xml:space="preserve"> | </v>
      </c>
    </row>
    <row r="442" spans="2:2" x14ac:dyDescent="0.35">
      <c r="B442" t="str" cm="1">
        <f t="array" ref="B442">TRANSPOSE(_xlfn._xlws.SORT(_xlfn._xlws.FILTER(plantings[planting_level]&amp;" | "&amp;plantings[planting_level_name],plantings[experiment_ID]=A442)))</f>
        <v xml:space="preserve"> | </v>
      </c>
    </row>
    <row r="443" spans="2:2" x14ac:dyDescent="0.35">
      <c r="B443" t="str" cm="1">
        <f t="array" ref="B443">TRANSPOSE(_xlfn._xlws.SORT(_xlfn._xlws.FILTER(plantings[planting_level]&amp;" | "&amp;plantings[planting_level_name],plantings[experiment_ID]=A443)))</f>
        <v xml:space="preserve"> | </v>
      </c>
    </row>
    <row r="444" spans="2:2" x14ac:dyDescent="0.35">
      <c r="B444" t="str" cm="1">
        <f t="array" ref="B444">TRANSPOSE(_xlfn._xlws.SORT(_xlfn._xlws.FILTER(plantings[planting_level]&amp;" | "&amp;plantings[planting_level_name],plantings[experiment_ID]=A444)))</f>
        <v xml:space="preserve"> | </v>
      </c>
    </row>
    <row r="445" spans="2:2" x14ac:dyDescent="0.35">
      <c r="B445" t="str" cm="1">
        <f t="array" ref="B445">TRANSPOSE(_xlfn._xlws.SORT(_xlfn._xlws.FILTER(plantings[planting_level]&amp;" | "&amp;plantings[planting_level_name],plantings[experiment_ID]=A445)))</f>
        <v xml:space="preserve"> | </v>
      </c>
    </row>
    <row r="446" spans="2:2" x14ac:dyDescent="0.35">
      <c r="B446" t="str" cm="1">
        <f t="array" ref="B446">TRANSPOSE(_xlfn._xlws.SORT(_xlfn._xlws.FILTER(plantings[planting_level]&amp;" | "&amp;plantings[planting_level_name],plantings[experiment_ID]=A446)))</f>
        <v xml:space="preserve"> | </v>
      </c>
    </row>
    <row r="447" spans="2:2" x14ac:dyDescent="0.35">
      <c r="B447" t="str" cm="1">
        <f t="array" ref="B447">TRANSPOSE(_xlfn._xlws.SORT(_xlfn._xlws.FILTER(plantings[planting_level]&amp;" | "&amp;plantings[planting_level_name],plantings[experiment_ID]=A447)))</f>
        <v xml:space="preserve"> | </v>
      </c>
    </row>
    <row r="448" spans="2:2" x14ac:dyDescent="0.35">
      <c r="B448" t="str" cm="1">
        <f t="array" ref="B448">TRANSPOSE(_xlfn._xlws.SORT(_xlfn._xlws.FILTER(plantings[planting_level]&amp;" | "&amp;plantings[planting_level_name],plantings[experiment_ID]=A448)))</f>
        <v xml:space="preserve"> | </v>
      </c>
    </row>
    <row r="449" spans="2:2" x14ac:dyDescent="0.35">
      <c r="B449" t="str" cm="1">
        <f t="array" ref="B449">TRANSPOSE(_xlfn._xlws.SORT(_xlfn._xlws.FILTER(plantings[planting_level]&amp;" | "&amp;plantings[planting_level_name],plantings[experiment_ID]=A449)))</f>
        <v xml:space="preserve"> | </v>
      </c>
    </row>
    <row r="450" spans="2:2" x14ac:dyDescent="0.35">
      <c r="B450" t="str" cm="1">
        <f t="array" ref="B450">TRANSPOSE(_xlfn._xlws.SORT(_xlfn._xlws.FILTER(plantings[planting_level]&amp;" | "&amp;plantings[planting_level_name],plantings[experiment_ID]=A450)))</f>
        <v xml:space="preserve"> | </v>
      </c>
    </row>
    <row r="451" spans="2:2" x14ac:dyDescent="0.35">
      <c r="B451" t="str" cm="1">
        <f t="array" ref="B451">TRANSPOSE(_xlfn._xlws.SORT(_xlfn._xlws.FILTER(plantings[planting_level]&amp;" | "&amp;plantings[planting_level_name],plantings[experiment_ID]=A451)))</f>
        <v xml:space="preserve"> | </v>
      </c>
    </row>
    <row r="452" spans="2:2" x14ac:dyDescent="0.35">
      <c r="B452" t="str" cm="1">
        <f t="array" ref="B452">TRANSPOSE(_xlfn._xlws.SORT(_xlfn._xlws.FILTER(plantings[planting_level]&amp;" | "&amp;plantings[planting_level_name],plantings[experiment_ID]=A452)))</f>
        <v xml:space="preserve"> | </v>
      </c>
    </row>
    <row r="453" spans="2:2" x14ac:dyDescent="0.35">
      <c r="B453" t="str" cm="1">
        <f t="array" ref="B453">TRANSPOSE(_xlfn._xlws.SORT(_xlfn._xlws.FILTER(plantings[planting_level]&amp;" | "&amp;plantings[planting_level_name],plantings[experiment_ID]=A453)))</f>
        <v xml:space="preserve"> | </v>
      </c>
    </row>
    <row r="454" spans="2:2" x14ac:dyDescent="0.35">
      <c r="B454" t="str" cm="1">
        <f t="array" ref="B454">TRANSPOSE(_xlfn._xlws.SORT(_xlfn._xlws.FILTER(plantings[planting_level]&amp;" | "&amp;plantings[planting_level_name],plantings[experiment_ID]=A454)))</f>
        <v xml:space="preserve"> | </v>
      </c>
    </row>
    <row r="455" spans="2:2" x14ac:dyDescent="0.35">
      <c r="B455" t="str" cm="1">
        <f t="array" ref="B455">TRANSPOSE(_xlfn._xlws.SORT(_xlfn._xlws.FILTER(plantings[planting_level]&amp;" | "&amp;plantings[planting_level_name],plantings[experiment_ID]=A455)))</f>
        <v xml:space="preserve"> | </v>
      </c>
    </row>
    <row r="456" spans="2:2" x14ac:dyDescent="0.35">
      <c r="B456" t="str" cm="1">
        <f t="array" ref="B456">TRANSPOSE(_xlfn._xlws.SORT(_xlfn._xlws.FILTER(plantings[planting_level]&amp;" | "&amp;plantings[planting_level_name],plantings[experiment_ID]=A456)))</f>
        <v xml:space="preserve"> | </v>
      </c>
    </row>
    <row r="457" spans="2:2" x14ac:dyDescent="0.35">
      <c r="B457" t="str" cm="1">
        <f t="array" ref="B457">TRANSPOSE(_xlfn._xlws.SORT(_xlfn._xlws.FILTER(plantings[planting_level]&amp;" | "&amp;plantings[planting_level_name],plantings[experiment_ID]=A457)))</f>
        <v xml:space="preserve"> | </v>
      </c>
    </row>
    <row r="458" spans="2:2" x14ac:dyDescent="0.35">
      <c r="B458" t="str" cm="1">
        <f t="array" ref="B458">TRANSPOSE(_xlfn._xlws.SORT(_xlfn._xlws.FILTER(plantings[planting_level]&amp;" | "&amp;plantings[planting_level_name],plantings[experiment_ID]=A458)))</f>
        <v xml:space="preserve"> | </v>
      </c>
    </row>
    <row r="459" spans="2:2" x14ac:dyDescent="0.35">
      <c r="B459" t="str" cm="1">
        <f t="array" ref="B459">TRANSPOSE(_xlfn._xlws.SORT(_xlfn._xlws.FILTER(plantings[planting_level]&amp;" | "&amp;plantings[planting_level_name],plantings[experiment_ID]=A459)))</f>
        <v xml:space="preserve"> | </v>
      </c>
    </row>
    <row r="460" spans="2:2" x14ac:dyDescent="0.35">
      <c r="B460" t="str" cm="1">
        <f t="array" ref="B460">TRANSPOSE(_xlfn._xlws.SORT(_xlfn._xlws.FILTER(plantings[planting_level]&amp;" | "&amp;plantings[planting_level_name],plantings[experiment_ID]=A460)))</f>
        <v xml:space="preserve"> | </v>
      </c>
    </row>
    <row r="461" spans="2:2" x14ac:dyDescent="0.35">
      <c r="B461" t="str" cm="1">
        <f t="array" ref="B461">TRANSPOSE(_xlfn._xlws.SORT(_xlfn._xlws.FILTER(plantings[planting_level]&amp;" | "&amp;plantings[planting_level_name],plantings[experiment_ID]=A461)))</f>
        <v xml:space="preserve"> | </v>
      </c>
    </row>
    <row r="462" spans="2:2" x14ac:dyDescent="0.35">
      <c r="B462" t="str" cm="1">
        <f t="array" ref="B462">TRANSPOSE(_xlfn._xlws.SORT(_xlfn._xlws.FILTER(plantings[planting_level]&amp;" | "&amp;plantings[planting_level_name],plantings[experiment_ID]=A462)))</f>
        <v xml:space="preserve"> | </v>
      </c>
    </row>
    <row r="463" spans="2:2" x14ac:dyDescent="0.35">
      <c r="B463" t="str" cm="1">
        <f t="array" ref="B463">TRANSPOSE(_xlfn._xlws.SORT(_xlfn._xlws.FILTER(plantings[planting_level]&amp;" | "&amp;plantings[planting_level_name],plantings[experiment_ID]=A463)))</f>
        <v xml:space="preserve"> | </v>
      </c>
    </row>
    <row r="464" spans="2:2" x14ac:dyDescent="0.35">
      <c r="B464" t="str" cm="1">
        <f t="array" ref="B464">TRANSPOSE(_xlfn._xlws.SORT(_xlfn._xlws.FILTER(plantings[planting_level]&amp;" | "&amp;plantings[planting_level_name],plantings[experiment_ID]=A464)))</f>
        <v xml:space="preserve"> | </v>
      </c>
    </row>
    <row r="465" spans="2:2" x14ac:dyDescent="0.35">
      <c r="B465" t="str" cm="1">
        <f t="array" ref="B465">TRANSPOSE(_xlfn._xlws.SORT(_xlfn._xlws.FILTER(plantings[planting_level]&amp;" | "&amp;plantings[planting_level_name],plantings[experiment_ID]=A465)))</f>
        <v xml:space="preserve"> | </v>
      </c>
    </row>
    <row r="466" spans="2:2" x14ac:dyDescent="0.35">
      <c r="B466" t="str" cm="1">
        <f t="array" ref="B466">TRANSPOSE(_xlfn._xlws.SORT(_xlfn._xlws.FILTER(plantings[planting_level]&amp;" | "&amp;plantings[planting_level_name],plantings[experiment_ID]=A466)))</f>
        <v xml:space="preserve"> | </v>
      </c>
    </row>
    <row r="467" spans="2:2" x14ac:dyDescent="0.35">
      <c r="B467" t="str" cm="1">
        <f t="array" ref="B467">TRANSPOSE(_xlfn._xlws.SORT(_xlfn._xlws.FILTER(plantings[planting_level]&amp;" | "&amp;plantings[planting_level_name],plantings[experiment_ID]=A467)))</f>
        <v xml:space="preserve"> | </v>
      </c>
    </row>
    <row r="468" spans="2:2" x14ac:dyDescent="0.35">
      <c r="B468" t="str" cm="1">
        <f t="array" ref="B468">TRANSPOSE(_xlfn._xlws.SORT(_xlfn._xlws.FILTER(plantings[planting_level]&amp;" | "&amp;plantings[planting_level_name],plantings[experiment_ID]=A468)))</f>
        <v xml:space="preserve"> | </v>
      </c>
    </row>
    <row r="469" spans="2:2" x14ac:dyDescent="0.35">
      <c r="B469" t="str" cm="1">
        <f t="array" ref="B469">TRANSPOSE(_xlfn._xlws.SORT(_xlfn._xlws.FILTER(plantings[planting_level]&amp;" | "&amp;plantings[planting_level_name],plantings[experiment_ID]=A469)))</f>
        <v xml:space="preserve"> | </v>
      </c>
    </row>
    <row r="470" spans="2:2" x14ac:dyDescent="0.35">
      <c r="B470" t="str" cm="1">
        <f t="array" ref="B470">TRANSPOSE(_xlfn._xlws.SORT(_xlfn._xlws.FILTER(plantings[planting_level]&amp;" | "&amp;plantings[planting_level_name],plantings[experiment_ID]=A470)))</f>
        <v xml:space="preserve"> | </v>
      </c>
    </row>
    <row r="471" spans="2:2" x14ac:dyDescent="0.35">
      <c r="B471" t="str" cm="1">
        <f t="array" ref="B471">TRANSPOSE(_xlfn._xlws.SORT(_xlfn._xlws.FILTER(plantings[planting_level]&amp;" | "&amp;plantings[planting_level_name],plantings[experiment_ID]=A471)))</f>
        <v xml:space="preserve"> | </v>
      </c>
    </row>
    <row r="472" spans="2:2" x14ac:dyDescent="0.35">
      <c r="B472" t="str" cm="1">
        <f t="array" ref="B472">TRANSPOSE(_xlfn._xlws.SORT(_xlfn._xlws.FILTER(plantings[planting_level]&amp;" | "&amp;plantings[planting_level_name],plantings[experiment_ID]=A472)))</f>
        <v xml:space="preserve"> | </v>
      </c>
    </row>
    <row r="473" spans="2:2" x14ac:dyDescent="0.35">
      <c r="B473" t="str" cm="1">
        <f t="array" ref="B473">TRANSPOSE(_xlfn._xlws.SORT(_xlfn._xlws.FILTER(plantings[planting_level]&amp;" | "&amp;plantings[planting_level_name],plantings[experiment_ID]=A473)))</f>
        <v xml:space="preserve"> | </v>
      </c>
    </row>
    <row r="474" spans="2:2" x14ac:dyDescent="0.35">
      <c r="B474" t="str" cm="1">
        <f t="array" ref="B474">TRANSPOSE(_xlfn._xlws.SORT(_xlfn._xlws.FILTER(plantings[planting_level]&amp;" | "&amp;plantings[planting_level_name],plantings[experiment_ID]=A474)))</f>
        <v xml:space="preserve"> | </v>
      </c>
    </row>
    <row r="475" spans="2:2" x14ac:dyDescent="0.35">
      <c r="B475" t="str" cm="1">
        <f t="array" ref="B475">TRANSPOSE(_xlfn._xlws.SORT(_xlfn._xlws.FILTER(plantings[planting_level]&amp;" | "&amp;plantings[planting_level_name],plantings[experiment_ID]=A475)))</f>
        <v xml:space="preserve"> | </v>
      </c>
    </row>
    <row r="476" spans="2:2" x14ac:dyDescent="0.35">
      <c r="B476" t="str" cm="1">
        <f t="array" ref="B476">TRANSPOSE(_xlfn._xlws.SORT(_xlfn._xlws.FILTER(plantings[planting_level]&amp;" | "&amp;plantings[planting_level_name],plantings[experiment_ID]=A476)))</f>
        <v xml:space="preserve"> | </v>
      </c>
    </row>
    <row r="477" spans="2:2" x14ac:dyDescent="0.35">
      <c r="B477" t="str" cm="1">
        <f t="array" ref="B477">TRANSPOSE(_xlfn._xlws.SORT(_xlfn._xlws.FILTER(plantings[planting_level]&amp;" | "&amp;plantings[planting_level_name],plantings[experiment_ID]=A477)))</f>
        <v xml:space="preserve"> | </v>
      </c>
    </row>
    <row r="478" spans="2:2" x14ac:dyDescent="0.35">
      <c r="B478" t="str" cm="1">
        <f t="array" ref="B478">TRANSPOSE(_xlfn._xlws.SORT(_xlfn._xlws.FILTER(plantings[planting_level]&amp;" | "&amp;plantings[planting_level_name],plantings[experiment_ID]=A478)))</f>
        <v xml:space="preserve"> | </v>
      </c>
    </row>
    <row r="479" spans="2:2" x14ac:dyDescent="0.35">
      <c r="B479" t="str" cm="1">
        <f t="array" ref="B479">TRANSPOSE(_xlfn._xlws.SORT(_xlfn._xlws.FILTER(plantings[planting_level]&amp;" | "&amp;plantings[planting_level_name],plantings[experiment_ID]=A479)))</f>
        <v xml:space="preserve"> | </v>
      </c>
    </row>
    <row r="480" spans="2:2" x14ac:dyDescent="0.35">
      <c r="B480" t="str" cm="1">
        <f t="array" ref="B480">TRANSPOSE(_xlfn._xlws.SORT(_xlfn._xlws.FILTER(plantings[planting_level]&amp;" | "&amp;plantings[planting_level_name],plantings[experiment_ID]=A480)))</f>
        <v xml:space="preserve"> | </v>
      </c>
    </row>
    <row r="481" spans="2:2" x14ac:dyDescent="0.35">
      <c r="B481" t="str" cm="1">
        <f t="array" ref="B481">TRANSPOSE(_xlfn._xlws.SORT(_xlfn._xlws.FILTER(plantings[planting_level]&amp;" | "&amp;plantings[planting_level_name],plantings[experiment_ID]=A481)))</f>
        <v xml:space="preserve"> | </v>
      </c>
    </row>
    <row r="482" spans="2:2" x14ac:dyDescent="0.35">
      <c r="B482" t="str" cm="1">
        <f t="array" ref="B482">TRANSPOSE(_xlfn._xlws.SORT(_xlfn._xlws.FILTER(plantings[planting_level]&amp;" | "&amp;plantings[planting_level_name],plantings[experiment_ID]=A482)))</f>
        <v xml:space="preserve"> | </v>
      </c>
    </row>
    <row r="483" spans="2:2" x14ac:dyDescent="0.35">
      <c r="B483" t="str" cm="1">
        <f t="array" ref="B483">TRANSPOSE(_xlfn._xlws.SORT(_xlfn._xlws.FILTER(plantings[planting_level]&amp;" | "&amp;plantings[planting_level_name],plantings[experiment_ID]=A483)))</f>
        <v xml:space="preserve"> | </v>
      </c>
    </row>
    <row r="484" spans="2:2" x14ac:dyDescent="0.35">
      <c r="B484" t="str" cm="1">
        <f t="array" ref="B484">TRANSPOSE(_xlfn._xlws.SORT(_xlfn._xlws.FILTER(plantings[planting_level]&amp;" | "&amp;plantings[planting_level_name],plantings[experiment_ID]=A484)))</f>
        <v xml:space="preserve"> | </v>
      </c>
    </row>
    <row r="485" spans="2:2" x14ac:dyDescent="0.35">
      <c r="B485" t="str" cm="1">
        <f t="array" ref="B485">TRANSPOSE(_xlfn._xlws.SORT(_xlfn._xlws.FILTER(plantings[planting_level]&amp;" | "&amp;plantings[planting_level_name],plantings[experiment_ID]=A485)))</f>
        <v xml:space="preserve"> | </v>
      </c>
    </row>
    <row r="486" spans="2:2" x14ac:dyDescent="0.35">
      <c r="B486" t="str" cm="1">
        <f t="array" ref="B486">TRANSPOSE(_xlfn._xlws.SORT(_xlfn._xlws.FILTER(plantings[planting_level]&amp;" | "&amp;plantings[planting_level_name],plantings[experiment_ID]=A486)))</f>
        <v xml:space="preserve"> | </v>
      </c>
    </row>
    <row r="487" spans="2:2" x14ac:dyDescent="0.35">
      <c r="B487" t="str" cm="1">
        <f t="array" ref="B487">TRANSPOSE(_xlfn._xlws.SORT(_xlfn._xlws.FILTER(plantings[planting_level]&amp;" | "&amp;plantings[planting_level_name],plantings[experiment_ID]=A487)))</f>
        <v xml:space="preserve"> | </v>
      </c>
    </row>
    <row r="488" spans="2:2" x14ac:dyDescent="0.35">
      <c r="B488" t="str" cm="1">
        <f t="array" ref="B488">TRANSPOSE(_xlfn._xlws.SORT(_xlfn._xlws.FILTER(plantings[planting_level]&amp;" | "&amp;plantings[planting_level_name],plantings[experiment_ID]=A488)))</f>
        <v xml:space="preserve"> | </v>
      </c>
    </row>
    <row r="489" spans="2:2" x14ac:dyDescent="0.35">
      <c r="B489" t="str" cm="1">
        <f t="array" ref="B489">TRANSPOSE(_xlfn._xlws.SORT(_xlfn._xlws.FILTER(plantings[planting_level]&amp;" | "&amp;plantings[planting_level_name],plantings[experiment_ID]=A489)))</f>
        <v xml:space="preserve"> | </v>
      </c>
    </row>
    <row r="490" spans="2:2" x14ac:dyDescent="0.35">
      <c r="B490" t="str" cm="1">
        <f t="array" ref="B490">TRANSPOSE(_xlfn._xlws.SORT(_xlfn._xlws.FILTER(plantings[planting_level]&amp;" | "&amp;plantings[planting_level_name],plantings[experiment_ID]=A490)))</f>
        <v xml:space="preserve"> | </v>
      </c>
    </row>
    <row r="491" spans="2:2" x14ac:dyDescent="0.35">
      <c r="B491" t="str" cm="1">
        <f t="array" ref="B491">TRANSPOSE(_xlfn._xlws.SORT(_xlfn._xlws.FILTER(plantings[planting_level]&amp;" | "&amp;plantings[planting_level_name],plantings[experiment_ID]=A491)))</f>
        <v xml:space="preserve"> | </v>
      </c>
    </row>
    <row r="492" spans="2:2" x14ac:dyDescent="0.35">
      <c r="B492" t="str" cm="1">
        <f t="array" ref="B492">TRANSPOSE(_xlfn._xlws.SORT(_xlfn._xlws.FILTER(plantings[planting_level]&amp;" | "&amp;plantings[planting_level_name],plantings[experiment_ID]=A492)))</f>
        <v xml:space="preserve"> | </v>
      </c>
    </row>
    <row r="493" spans="2:2" x14ac:dyDescent="0.35">
      <c r="B493" t="str" cm="1">
        <f t="array" ref="B493">TRANSPOSE(_xlfn._xlws.SORT(_xlfn._xlws.FILTER(plantings[planting_level]&amp;" | "&amp;plantings[planting_level_name],plantings[experiment_ID]=A493)))</f>
        <v xml:space="preserve"> | </v>
      </c>
    </row>
    <row r="494" spans="2:2" x14ac:dyDescent="0.35">
      <c r="B494" t="str" cm="1">
        <f t="array" ref="B494">TRANSPOSE(_xlfn._xlws.SORT(_xlfn._xlws.FILTER(plantings[planting_level]&amp;" | "&amp;plantings[planting_level_name],plantings[experiment_ID]=A494)))</f>
        <v xml:space="preserve"> | </v>
      </c>
    </row>
    <row r="495" spans="2:2" x14ac:dyDescent="0.35">
      <c r="B495" t="str" cm="1">
        <f t="array" ref="B495">TRANSPOSE(_xlfn._xlws.SORT(_xlfn._xlws.FILTER(plantings[planting_level]&amp;" | "&amp;plantings[planting_level_name],plantings[experiment_ID]=A495)))</f>
        <v xml:space="preserve"> | </v>
      </c>
    </row>
    <row r="496" spans="2:2" x14ac:dyDescent="0.35">
      <c r="B496" t="str" cm="1">
        <f t="array" ref="B496">TRANSPOSE(_xlfn._xlws.SORT(_xlfn._xlws.FILTER(plantings[planting_level]&amp;" | "&amp;plantings[planting_level_name],plantings[experiment_ID]=A496)))</f>
        <v xml:space="preserve"> | </v>
      </c>
    </row>
    <row r="497" spans="2:2" x14ac:dyDescent="0.35">
      <c r="B497" t="str" cm="1">
        <f t="array" ref="B497">TRANSPOSE(_xlfn._xlws.SORT(_xlfn._xlws.FILTER(plantings[planting_level]&amp;" | "&amp;plantings[planting_level_name],plantings[experiment_ID]=A497)))</f>
        <v xml:space="preserve"> | </v>
      </c>
    </row>
    <row r="498" spans="2:2" x14ac:dyDescent="0.35">
      <c r="B498" t="str" cm="1">
        <f t="array" ref="B498">TRANSPOSE(_xlfn._xlws.SORT(_xlfn._xlws.FILTER(plantings[planting_level]&amp;" | "&amp;plantings[planting_level_name],plantings[experiment_ID]=A498)))</f>
        <v xml:space="preserve"> | </v>
      </c>
    </row>
    <row r="499" spans="2:2" x14ac:dyDescent="0.35">
      <c r="B499" t="str" cm="1">
        <f t="array" ref="B499">TRANSPOSE(_xlfn._xlws.SORT(_xlfn._xlws.FILTER(plantings[planting_level]&amp;" | "&amp;plantings[planting_level_name],plantings[experiment_ID]=A499)))</f>
        <v xml:space="preserve"> | </v>
      </c>
    </row>
    <row r="500" spans="2:2" s="108" customFormat="1" x14ac:dyDescent="0.3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EE500"/>
  <sheetViews>
    <sheetView workbookViewId="0"/>
  </sheetViews>
  <sheetFormatPr defaultRowHeight="14.5" x14ac:dyDescent="0.35"/>
  <cols>
    <col min="1" max="2" width="10.54296875" customWidth="1"/>
    <col min="3" max="200" width="3.1796875" customWidth="1"/>
    <col min="16383" max="16383" width="8.7265625" customWidth="1"/>
  </cols>
  <sheetData>
    <row r="1" spans="1:135" s="124" customFormat="1" x14ac:dyDescent="0.35">
      <c r="A1" s="123" t="s">
        <v>1672</v>
      </c>
      <c r="I1" s="125" t="s">
        <v>7438</v>
      </c>
    </row>
    <row r="2" spans="1:135" x14ac:dyDescent="0.35">
      <c r="A2" t="str" cm="1">
        <f t="array" ref="A2:A13">_xlfn._xlws.SORT(_xlfn.UNIQUE(_xlfn._xlws.FILTER(irrigation[experiment_ID], irrigation[experiment_ID] &lt;&gt; "")))</f>
        <v>Basso_2010_method</v>
      </c>
      <c r="B2" t="str" cm="1">
        <f t="array" ref="B2">TRANSPOSE(_xlfn._xlws.SORT(_xlfn._xlws.FILTER(irrigation[irrigation_level]&amp;" | "&amp;irrigation[irrigation_level_name],irrigation[experiment_ID]=A2)))</f>
        <v>1 | no supplemental irrigation selected</v>
      </c>
      <c r="DQ2" cm="1">
        <f t="array" ref="DQ2">TRANSPOSE(_xlfn._xlws.SORT(_xlfn._xlws.FILTER(irrigation[irrigation_level],irrigation[experiment_ID]=A2)))</f>
        <v>1</v>
      </c>
    </row>
    <row r="3" spans="1:135" x14ac:dyDescent="0.35">
      <c r="A3" t="str">
        <v>Bustos-Korts2013_2009</v>
      </c>
      <c r="B3" t="str" cm="1">
        <f t="array" ref="B3">TRANSPOSE(_xlfn._xlws.SORT(_xlfn._xlws.FILTER(irrigation[irrigation_level]&amp;" | "&amp;irrigation[irrigation_level_name],irrigation[experiment_ID]=A3)))</f>
        <v xml:space="preserve">1 | </v>
      </c>
      <c r="DQ3" cm="1">
        <f t="array" ref="DQ3">TRANSPOSE(_xlfn._xlws.SORT(_xlfn._xlws.FILTER(irrigation[irrigation_level],irrigation[experiment_ID]=A3)))</f>
        <v>1</v>
      </c>
    </row>
    <row r="4" spans="1:135" x14ac:dyDescent="0.35">
      <c r="A4" t="str">
        <v>Bustos-Korts2013_2010</v>
      </c>
      <c r="B4" t="str" cm="1">
        <f t="array" ref="B4">TRANSPOSE(_xlfn._xlws.SORT(_xlfn._xlws.FILTER(irrigation[irrigation_level]&amp;" | "&amp;irrigation[irrigation_level_name],irrigation[experiment_ID]=A4)))</f>
        <v xml:space="preserve">1 | </v>
      </c>
      <c r="DQ4" cm="1">
        <f t="array" ref="DQ4">TRANSPOSE(_xlfn._xlws.SORT(_xlfn._xlws.FILTER(irrigation[irrigation_level],irrigation[experiment_ID]=A4)))</f>
        <v>1</v>
      </c>
    </row>
    <row r="5" spans="1:135" x14ac:dyDescent="0.35">
      <c r="A5" t="str">
        <v>Bustos-Korts2013_2011</v>
      </c>
      <c r="B5" t="str" cm="1">
        <f t="array" ref="B5">TRANSPOSE(_xlfn._xlws.SORT(_xlfn._xlws.FILTER(irrigation[irrigation_level]&amp;" | "&amp;irrigation[irrigation_level_name],irrigation[experiment_ID]=A5)))</f>
        <v xml:space="preserve">1 | </v>
      </c>
      <c r="DQ5" cm="1">
        <f t="array" ref="DQ5">TRANSPOSE(_xlfn._xlws.SORT(_xlfn._xlws.FILTER(irrigation[irrigation_level],irrigation[experiment_ID]=A5)))</f>
        <v>1</v>
      </c>
    </row>
    <row r="6" spans="1:135" x14ac:dyDescent="0.35">
      <c r="A6" t="str">
        <v>Dueri_2022_method</v>
      </c>
      <c r="B6" t="str" cm="1">
        <f t="array" ref="B6:F6">TRANSPOSE(_xlfn._xlws.SORT(_xlfn._xlws.FILTER(irrigation[irrigation_level]&amp;" | "&amp;irrigation[irrigation_level_name],irrigation[experiment_ID]=A6)))</f>
        <v>1 | 0mm</v>
      </c>
      <c r="C6" t="str">
        <v>2 | 30mm</v>
      </c>
      <c r="D6" t="str">
        <v>3 | 210mm</v>
      </c>
      <c r="E6" t="str">
        <v>4 | 50mm</v>
      </c>
      <c r="F6" t="str">
        <v>5 | 125mm</v>
      </c>
      <c r="DQ6" cm="1">
        <f t="array" ref="DQ6:DU6">TRANSPOSE(_xlfn._xlws.SORT(_xlfn._xlws.FILTER(irrigation[irrigation_level],irrigation[experiment_ID]=A6)))</f>
        <v>1</v>
      </c>
      <c r="DR6">
        <v>2</v>
      </c>
      <c r="DS6">
        <v>3</v>
      </c>
      <c r="DT6">
        <v>4</v>
      </c>
      <c r="DU6">
        <v>5</v>
      </c>
    </row>
    <row r="7" spans="1:135" x14ac:dyDescent="0.35">
      <c r="A7" t="str">
        <v>Fernando_2013_method</v>
      </c>
      <c r="B7" t="str" cm="1">
        <f t="array" ref="B7:C7">TRANSPOSE(_xlfn._xlws.SORT(_xlfn._xlws.FILTER(irrigation[irrigation_level]&amp;" | "&amp;irrigation[irrigation_level_name],irrigation[experiment_ID]=A7)))</f>
        <v>1 | rainfed</v>
      </c>
      <c r="C7" t="str">
        <v>2 | irrigated</v>
      </c>
      <c r="DQ7" cm="1">
        <f t="array" ref="DQ7:DR7">TRANSPOSE(_xlfn._xlws.SORT(_xlfn._xlws.FILTER(irrigation[irrigation_level],irrigation[experiment_ID]=A7)))</f>
        <v>1</v>
      </c>
      <c r="DR7">
        <v>2</v>
      </c>
    </row>
    <row r="8" spans="1:135" x14ac:dyDescent="0.35">
      <c r="A8" t="str">
        <v>Hunsaker1996_1993</v>
      </c>
      <c r="B8" t="str" cm="1">
        <f t="array" ref="B8:C8">TRANSPOSE(_xlfn._xlws.SORT(_xlfn._xlws.FILTER(irrigation[irrigation_level]&amp;" | "&amp;irrigation[irrigation_level_name],irrigation[experiment_ID]=A8)))</f>
        <v>1 | WET</v>
      </c>
      <c r="C8" t="str">
        <v>2 | DRY</v>
      </c>
      <c r="DQ8" cm="1">
        <f t="array" ref="DQ8:DR8">TRANSPOSE(_xlfn._xlws.SORT(_xlfn._xlws.FILTER(irrigation[irrigation_level],irrigation[experiment_ID]=A8)))</f>
        <v>1</v>
      </c>
      <c r="DR8">
        <v>2</v>
      </c>
    </row>
    <row r="9" spans="1:135" x14ac:dyDescent="0.35">
      <c r="A9" t="str">
        <v>Hunsaker1996_1994</v>
      </c>
      <c r="B9" t="str" cm="1">
        <f t="array" ref="B9:C9">TRANSPOSE(_xlfn._xlws.SORT(_xlfn._xlws.FILTER(irrigation[irrigation_level]&amp;" | "&amp;irrigation[irrigation_level_name],irrigation[experiment_ID]=A9)))</f>
        <v>1 | WET</v>
      </c>
      <c r="C9" t="str">
        <v>2 | DRY</v>
      </c>
      <c r="DQ9" cm="1">
        <f t="array" ref="DQ9:DR9">TRANSPOSE(_xlfn._xlws.SORT(_xlfn._xlws.FILTER(irrigation[irrigation_level],irrigation[experiment_ID]=A9)))</f>
        <v>1</v>
      </c>
      <c r="DR9">
        <v>2</v>
      </c>
    </row>
    <row r="10" spans="1:135" x14ac:dyDescent="0.35">
      <c r="A10" t="str">
        <v>Iqba_2014_method</v>
      </c>
      <c r="B10" t="str" cm="1">
        <f t="array" ref="B10:P10">TRANSPOSE(_xlfn._xlws.SORT(_xlfn._xlws.FILTER(irrigation[irrigation_level]&amp;" | "&amp;irrigation[irrigation_level_name],irrigation[experiment_ID]=A10)))</f>
        <v>1 | irrigated_treatmentA_1998</v>
      </c>
      <c r="C10" t="str">
        <v>10 | rainfed_treatmentE_1999</v>
      </c>
      <c r="D10" t="str">
        <v>11 | irrigated_treatmentA_2000</v>
      </c>
      <c r="E10" t="str">
        <v>12 | irrigated_treatmentB_2000</v>
      </c>
      <c r="F10" t="str">
        <v>13 | irrigated_treatmentC_2000</v>
      </c>
      <c r="G10" t="str">
        <v>14 | irrigated_treatmentD_2000</v>
      </c>
      <c r="H10" t="str">
        <v>15 | rainfed_treatmentE_2000</v>
      </c>
      <c r="I10" t="str">
        <v>2 | irrigated_treatmentB_1998</v>
      </c>
      <c r="J10" t="str">
        <v>3 | irrigated_treatmentC_1998</v>
      </c>
      <c r="K10" t="str">
        <v>4 | irrigated_treatmentD_1998</v>
      </c>
      <c r="L10" t="str">
        <v>5 | rainfed_treatmentE_1998</v>
      </c>
      <c r="M10" t="str">
        <v>6 | irrigated_treatmentA_1999</v>
      </c>
      <c r="N10" t="str">
        <v>7 | irrigated_treatmentB_1999</v>
      </c>
      <c r="O10" t="str">
        <v>8 | irrigated_treatmentC_1999</v>
      </c>
      <c r="P10" t="str">
        <v>9 | irrigated_treatmentD_1999</v>
      </c>
      <c r="DQ10" cm="1">
        <f t="array" ref="DQ10:EE10">TRANSPOSE(_xlfn._xlws.SORT(_xlfn._xlws.FILTER(irrigation[irrigation_level],irrigation[experiment_ID]=A10)))</f>
        <v>1</v>
      </c>
      <c r="DR10">
        <v>2</v>
      </c>
      <c r="DS10">
        <v>3</v>
      </c>
      <c r="DT10">
        <v>4</v>
      </c>
      <c r="DU10">
        <v>5</v>
      </c>
      <c r="DV10">
        <v>6</v>
      </c>
      <c r="DW10">
        <v>7</v>
      </c>
      <c r="DX10">
        <v>8</v>
      </c>
      <c r="DY10">
        <v>9</v>
      </c>
      <c r="DZ10">
        <v>10</v>
      </c>
      <c r="EA10">
        <v>11</v>
      </c>
      <c r="EB10">
        <v>12</v>
      </c>
      <c r="EC10">
        <v>13</v>
      </c>
      <c r="ED10">
        <v>14</v>
      </c>
      <c r="EE10">
        <v>15</v>
      </c>
    </row>
    <row r="11" spans="1:135" x14ac:dyDescent="0.35">
      <c r="A11" t="str">
        <v>Shoukat2024_2021</v>
      </c>
      <c r="B11" t="str" cm="1">
        <f t="array" ref="B11">TRANSPOSE(_xlfn._xlws.SORT(_xlfn._xlws.FILTER(irrigation[irrigation_level]&amp;" | "&amp;irrigation[irrigation_level_name],irrigation[experiment_ID]=A11)))</f>
        <v xml:space="preserve">1 | </v>
      </c>
      <c r="DQ11" cm="1">
        <f t="array" ref="DQ11">TRANSPOSE(_xlfn._xlws.SORT(_xlfn._xlws.FILTER(irrigation[irrigation_level],irrigation[experiment_ID]=A11)))</f>
        <v>1</v>
      </c>
    </row>
    <row r="12" spans="1:135" x14ac:dyDescent="0.35">
      <c r="A12" t="str">
        <v>Shoukat2024_2022</v>
      </c>
      <c r="B12" t="str" cm="1">
        <f t="array" ref="B12">TRANSPOSE(_xlfn._xlws.SORT(_xlfn._xlws.FILTER(irrigation[irrigation_level]&amp;" | "&amp;irrigation[irrigation_level_name],irrigation[experiment_ID]=A12)))</f>
        <v xml:space="preserve">1 | </v>
      </c>
      <c r="DQ12" cm="1">
        <f t="array" ref="DQ12">TRANSPOSE(_xlfn._xlws.SORT(_xlfn._xlws.FILTER(irrigation[irrigation_level],irrigation[experiment_ID]=A12)))</f>
        <v>1</v>
      </c>
    </row>
    <row r="13" spans="1:135" x14ac:dyDescent="0.35">
      <c r="A13" t="str">
        <v>Ventrella_2016_method</v>
      </c>
      <c r="B13" t="str" cm="1">
        <f t="array" ref="B13:C13">TRANSPOSE(_xlfn._xlws.SORT(_xlfn._xlws.FILTER(irrigation[irrigation_level]&amp;" | "&amp;irrigation[irrigation_level_name],irrigation[experiment_ID]=A13)))</f>
        <v>1 | Rainfed+irrigation_T1&amp;T2&amp;T3&amp;T4&amp;T5</v>
      </c>
      <c r="C13" t="str">
        <v>2 | Rainfed+irrigation_T6&amp;T7&amp;T8</v>
      </c>
      <c r="DQ13" cm="1">
        <f t="array" ref="DQ13:DR13">TRANSPOSE(_xlfn._xlws.SORT(_xlfn._xlws.FILTER(irrigation[irrigation_level],irrigation[experiment_ID]=A13)))</f>
        <v>1</v>
      </c>
      <c r="DR13">
        <v>2</v>
      </c>
    </row>
    <row r="14" spans="1:135" x14ac:dyDescent="0.3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35" x14ac:dyDescent="0.3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35" x14ac:dyDescent="0.3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3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3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3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3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3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3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3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3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3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3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3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3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3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3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3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3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3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3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3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3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3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3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3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3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3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3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3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3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3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3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3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3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3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3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3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3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3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3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3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3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3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3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3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3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3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3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3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3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3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3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3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3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3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3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3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3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3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3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3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3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3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3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3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3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3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3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3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3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3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3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3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3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3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3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3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3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3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3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3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3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3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3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3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3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3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3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3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3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3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3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3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3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3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3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3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3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3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3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3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3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3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3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3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3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3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3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3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3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3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3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3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3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3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3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3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3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3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3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3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3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3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3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3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3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3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3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3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3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3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3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3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3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3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3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3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3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3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3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3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3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3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3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3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3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3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3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3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3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3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3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3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3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3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3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3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3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3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3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3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3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3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3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3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3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3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3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3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3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3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3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3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3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3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3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3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3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3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3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3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3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3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3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3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3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3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3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3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3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3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3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3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3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3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3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3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3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3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3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3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3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3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3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3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3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3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3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3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3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3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3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3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3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3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3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3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3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3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3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3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3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3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3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3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3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3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3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3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3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3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3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3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3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3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3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3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3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3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3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3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3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3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3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3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3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3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3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3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3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3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3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3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3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3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3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3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3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3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3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3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3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3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3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3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3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3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3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3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3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3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3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3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3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3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3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3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3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3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3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3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3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3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3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3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3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3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3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3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3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3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3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3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3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3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3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3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3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3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3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3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3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3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3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3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3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3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3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3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3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3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3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3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3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3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3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3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3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3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3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3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3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3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3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3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3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3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3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3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3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3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3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3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3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3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3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3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3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3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3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3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3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3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3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3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3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3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3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3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3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3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3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3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3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3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3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3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3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3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3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3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3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3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3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3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3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3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3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3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3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3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3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3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3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3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3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3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3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3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3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3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3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3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3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3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3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3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3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3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3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3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3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3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3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3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3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3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3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3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3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3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3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3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3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3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3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3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3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3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3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3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3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3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3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3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3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3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3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3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3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3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3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3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3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3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3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3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3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3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3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3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3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3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3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3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3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3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3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3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3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3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3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3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3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3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3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3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3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3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3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3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3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3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3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3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3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3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3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3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3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3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3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3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3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3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3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3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3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3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3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3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3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3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3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3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3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3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3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3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3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3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3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3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3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3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3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2047</v>
      </c>
      <c r="I1" s="125" t="s">
        <v>7438</v>
      </c>
    </row>
    <row r="2" spans="1:121" x14ac:dyDescent="0.3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3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3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3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3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3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3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3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3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3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3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3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3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3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3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3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3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3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3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3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3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3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3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3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3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3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3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3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3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3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3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3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3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3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3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3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3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3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3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3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3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3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3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3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3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3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3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3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3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3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3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3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3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3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3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3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3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3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3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3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3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3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3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3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3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3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3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3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3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3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3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3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3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3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3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3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3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3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3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3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3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3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3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3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3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3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3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3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3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3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3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3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3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3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3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3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3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3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3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3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3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3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3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3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3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3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3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3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3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3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3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3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3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3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3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3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3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3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3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3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3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3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3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3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3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3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3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3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3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3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3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3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3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3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3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3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3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3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3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3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3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3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3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3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3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3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3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3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3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3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3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3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3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3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3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3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3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3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3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3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3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3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3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3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3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3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3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3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3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3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3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3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3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3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3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3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3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3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3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3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3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3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3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3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3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3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3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3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3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3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3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3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3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3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3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3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3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3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3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3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3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3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3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3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3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3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3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3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3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3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3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3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3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3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3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3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3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3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3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3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3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3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3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3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3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3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3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3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3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3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3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3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3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3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3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3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3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3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3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3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3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3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3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3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3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3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3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3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3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3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3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3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3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3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3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3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3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3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3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3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3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3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3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3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3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3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3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3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3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3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3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3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3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3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3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3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3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3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3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3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3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3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3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3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3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3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3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3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3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3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3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3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3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3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3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3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3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3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3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3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3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3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3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3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3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3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3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3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3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3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3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3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3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3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3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3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3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3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3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3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3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3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3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3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3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3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3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3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3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3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3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3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3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3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3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3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3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3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3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3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3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3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3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3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3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3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3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3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3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3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3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3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3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3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3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3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3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3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3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3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3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3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3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3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3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3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3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3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3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3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3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3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3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3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3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3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3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3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3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3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3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3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3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3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3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3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3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3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3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3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3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3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3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3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3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3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3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3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3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3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3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3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3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3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3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3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3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3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3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3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3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3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3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3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3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3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3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3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3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3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3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3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3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3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3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3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3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3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3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3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3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3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3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3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3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3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3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3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3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3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3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3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3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3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3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3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3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3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3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3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3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3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3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3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3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3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3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3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3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3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3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3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3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3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3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3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3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3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3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3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3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3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3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3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3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3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3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3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3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3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3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3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3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3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3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3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3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3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3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3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3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3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3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3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3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3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3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3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3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FT500"/>
  <sheetViews>
    <sheetView workbookViewId="0"/>
  </sheetViews>
  <sheetFormatPr defaultRowHeight="14.5" x14ac:dyDescent="0.35"/>
  <cols>
    <col min="1" max="2" width="10.54296875" customWidth="1"/>
    <col min="3" max="200" width="3.1796875" customWidth="1"/>
    <col min="16383" max="16383" width="8.7265625" customWidth="1"/>
  </cols>
  <sheetData>
    <row r="1" spans="1:176" s="124" customFormat="1" x14ac:dyDescent="0.35">
      <c r="A1" s="123" t="s">
        <v>1669</v>
      </c>
      <c r="I1" s="125" t="s">
        <v>7438</v>
      </c>
    </row>
    <row r="2" spans="1:176" x14ac:dyDescent="0.35">
      <c r="A2" t="str" cm="1">
        <f t="array" ref="A2:A14">_xlfn._xlws.SORT(_xlfn.UNIQUE(_xlfn._xlws.FILTER(fertilizers[experiment_ID], fertilizers[experiment_ID] &lt;&gt; "")))</f>
        <v>Basso_2010_method</v>
      </c>
      <c r="B2" t="str" cm="1">
        <f t="array" ref="B2:C2">TRANSPOSE(_xlfn._xlws.SORT(_xlfn._xlws.FILTER(fertilizers[fertilizer_level]&amp;" | "&amp;fertilizers[fertilizer_level_name],fertilizers[experiment_ID]=A2)))</f>
        <v>1 | 90kg[N]/ha</v>
      </c>
      <c r="C2" t="str">
        <v>2 | 0kg[N]/ha</v>
      </c>
      <c r="DQ2" cm="1">
        <f t="array" ref="DQ2:DR2">TRANSPOSE(_xlfn._xlws.SORT(_xlfn._xlws.FILTER(fertilizers[fertilizer_level],fertilizers[experiment_ID]=A2)))</f>
        <v>1</v>
      </c>
      <c r="DR2">
        <v>2</v>
      </c>
    </row>
    <row r="3" spans="1:176" x14ac:dyDescent="0.35">
      <c r="A3" t="str">
        <v>Bustos-Korts2013_2009</v>
      </c>
      <c r="B3" t="str" cm="1">
        <f t="array" ref="B3">TRANSPOSE(_xlfn._xlws.SORT(_xlfn._xlws.FILTER(fertilizers[fertilizer_level]&amp;" | "&amp;fertilizers[fertilizer_level_name],fertilizers[experiment_ID]=A3)))</f>
        <v xml:space="preserve">1 | </v>
      </c>
      <c r="DQ3" cm="1">
        <f t="array" ref="DQ3">TRANSPOSE(_xlfn._xlws.SORT(_xlfn._xlws.FILTER(fertilizers[fertilizer_level],fertilizers[experiment_ID]=A3)))</f>
        <v>1</v>
      </c>
    </row>
    <row r="4" spans="1:176" x14ac:dyDescent="0.35">
      <c r="A4" t="str">
        <v>Bustos-Korts2013_2010</v>
      </c>
      <c r="B4" t="str" cm="1">
        <f t="array" ref="B4">TRANSPOSE(_xlfn._xlws.SORT(_xlfn._xlws.FILTER(fertilizers[fertilizer_level]&amp;" | "&amp;fertilizers[fertilizer_level_name],fertilizers[experiment_ID]=A4)))</f>
        <v xml:space="preserve">1 | </v>
      </c>
      <c r="DQ4" cm="1">
        <f t="array" ref="DQ4">TRANSPOSE(_xlfn._xlws.SORT(_xlfn._xlws.FILTER(fertilizers[fertilizer_level],fertilizers[experiment_ID]=A4)))</f>
        <v>1</v>
      </c>
    </row>
    <row r="5" spans="1:176" x14ac:dyDescent="0.35">
      <c r="A5" t="str">
        <v>Bustos-Korts2013_2011</v>
      </c>
      <c r="B5" t="str" cm="1">
        <f t="array" ref="B5">TRANSPOSE(_xlfn._xlws.SORT(_xlfn._xlws.FILTER(fertilizers[fertilizer_level]&amp;" | "&amp;fertilizers[fertilizer_level_name],fertilizers[experiment_ID]=A5)))</f>
        <v xml:space="preserve">1 | </v>
      </c>
      <c r="DQ5" cm="1">
        <f t="array" ref="DQ5">TRANSPOSE(_xlfn._xlws.SORT(_xlfn._xlws.FILTER(fertilizers[fertilizer_level],fertilizers[experiment_ID]=A5)))</f>
        <v>1</v>
      </c>
    </row>
    <row r="6" spans="1:176" x14ac:dyDescent="0.35">
      <c r="A6" t="str">
        <v>Dettori_2017_method</v>
      </c>
      <c r="B6" t="str" cm="1">
        <f t="array" ref="B6">TRANSPOSE(_xlfn._xlws.SORT(_xlfn._xlws.FILTER(fertilizers[fertilizer_level]&amp;" | "&amp;fertilizers[fertilizer_level_name],fertilizers[experiment_ID]=A6)))</f>
        <v>1 | 90kg[N]/ha_90kg[P]/ha</v>
      </c>
      <c r="DQ6" cm="1">
        <f t="array" ref="DQ6">TRANSPOSE(_xlfn._xlws.SORT(_xlfn._xlws.FILTER(fertilizers[fertilizer_level],fertilizers[experiment_ID]=A6)))</f>
        <v>1</v>
      </c>
    </row>
    <row r="7" spans="1:176" x14ac:dyDescent="0.35">
      <c r="A7" t="str">
        <v>Dueri_2022_method</v>
      </c>
      <c r="B7" t="str" cm="1">
        <f t="array" ref="B7:G7">TRANSPOSE(_xlfn._xlws.SORT(_xlfn._xlws.FILTER(fertilizers[fertilizer_level]&amp;" | "&amp;fertilizers[fertilizer_level_name],fertilizers[experiment_ID]=A7)))</f>
        <v>1 | 138kg[N]/ha</v>
      </c>
      <c r="C7" t="str">
        <v>2 | 122kg[N]/ha</v>
      </c>
      <c r="D7" t="str">
        <v>3 | 188kg[N]/ha</v>
      </c>
      <c r="E7" t="str">
        <v>4 | 284kg[N]/ha</v>
      </c>
      <c r="F7" t="str">
        <v>5 | 258kg[N]/ha</v>
      </c>
      <c r="G7" t="str">
        <v>6 | 270kg[N]/ha</v>
      </c>
      <c r="DQ7" cm="1">
        <f t="array" ref="DQ7:DV7">TRANSPOSE(_xlfn._xlws.SORT(_xlfn._xlws.FILTER(fertilizers[fertilizer_level],fertilizers[experiment_ID]=A7)))</f>
        <v>1</v>
      </c>
      <c r="DR7">
        <v>2</v>
      </c>
      <c r="DS7">
        <v>3</v>
      </c>
      <c r="DT7">
        <v>4</v>
      </c>
      <c r="DU7">
        <v>5</v>
      </c>
      <c r="DV7">
        <v>6</v>
      </c>
    </row>
    <row r="8" spans="1:176" x14ac:dyDescent="0.35">
      <c r="A8" t="str">
        <v>Hunsaker1996_1993</v>
      </c>
      <c r="B8" t="str" cm="1">
        <f t="array" ref="B8">TRANSPOSE(_xlfn._xlws.SORT(_xlfn._xlws.FILTER(fertilizers[fertilizer_level]&amp;" | "&amp;fertilizers[fertilizer_level_name],fertilizers[experiment_ID]=A8)))</f>
        <v xml:space="preserve">1 | </v>
      </c>
      <c r="DQ8" cm="1">
        <f t="array" ref="DQ8">TRANSPOSE(_xlfn._xlws.SORT(_xlfn._xlws.FILTER(fertilizers[fertilizer_level],fertilizers[experiment_ID]=A8)))</f>
        <v>1</v>
      </c>
    </row>
    <row r="9" spans="1:176" x14ac:dyDescent="0.35">
      <c r="A9" t="str">
        <v>Hunsaker1996_1994</v>
      </c>
      <c r="B9" t="str" cm="1">
        <f t="array" ref="B9">TRANSPOSE(_xlfn._xlws.SORT(_xlfn._xlws.FILTER(fertilizers[fertilizer_level]&amp;" | "&amp;fertilizers[fertilizer_level_name],fertilizers[experiment_ID]=A9)))</f>
        <v xml:space="preserve">1 | </v>
      </c>
      <c r="DQ9" cm="1">
        <f t="array" ref="DQ9">TRANSPOSE(_xlfn._xlws.SORT(_xlfn._xlws.FILTER(fertilizers[fertilizer_level],fertilizers[experiment_ID]=A9)))</f>
        <v>1</v>
      </c>
    </row>
    <row r="10" spans="1:176" x14ac:dyDescent="0.35">
      <c r="A10" t="str">
        <v>Iqba_2014_method</v>
      </c>
      <c r="B10" t="str" cm="1">
        <f t="array" ref="B10">TRANSPOSE(_xlfn._xlws.SORT(_xlfn._xlws.FILTER(fertilizers[fertilizer_level]&amp;" | "&amp;fertilizers[fertilizer_level_name],fertilizers[experiment_ID]=A10)))</f>
        <v>1 | 150kg[N]/ha_300kg[P]/ha</v>
      </c>
      <c r="DQ10" cm="1">
        <f t="array" ref="DQ10">TRANSPOSE(_xlfn._xlws.SORT(_xlfn._xlws.FILTER(fertilizers[fertilizer_level],fertilizers[experiment_ID]=A10)))</f>
        <v>1</v>
      </c>
    </row>
    <row r="11" spans="1:176" x14ac:dyDescent="0.35">
      <c r="A11" t="str">
        <v>Li_2014_method</v>
      </c>
      <c r="B11" t="str" cm="1">
        <f t="array" ref="B11:BE11">TRANSPOSE(_xlfn._xlws.SORT(_xlfn._xlws.FILTER(fertilizers[fertilizer_level]&amp;" | "&amp;fertilizers[fertilizer_level_name],fertilizers[experiment_ID]=A11)))</f>
        <v>1 | 1979_0kg[N]/ha</v>
      </c>
      <c r="C11" t="str">
        <v>10 | 1981_90kg[N]/ha</v>
      </c>
      <c r="D11" t="str">
        <v>11 | 1981_120kg[N]/ha</v>
      </c>
      <c r="E11" t="str">
        <v>12 | 1981_130kg[N]/ha</v>
      </c>
      <c r="F11" t="str">
        <v>13 | 1982_0kg[N]/ha</v>
      </c>
      <c r="G11" t="str">
        <v>14 | 1982_90kg[N]/ha</v>
      </c>
      <c r="H11" t="str">
        <v>15 | 1982_120kg[N]/ha</v>
      </c>
      <c r="I11" t="str">
        <v>16 | 1982_130kg[N]/ha</v>
      </c>
      <c r="J11" t="str">
        <v>17 | 1983_0kg[N]/ha</v>
      </c>
      <c r="K11" t="str">
        <v>18 | 1983_90kg[N]/ha</v>
      </c>
      <c r="L11" t="str">
        <v>19 | 1983_120kg[N]/ha</v>
      </c>
      <c r="M11" t="str">
        <v>2 | 1979_90kg[N]/ha</v>
      </c>
      <c r="N11" t="str">
        <v>20 | 1983_130kg[N]/ha</v>
      </c>
      <c r="O11" t="str">
        <v>21 | 1984_0kg[N]/ha</v>
      </c>
      <c r="P11" t="str">
        <v>22 | 1984_90kg[N]/ha</v>
      </c>
      <c r="Q11" t="str">
        <v>23 | 1984_120kg[N]/ha</v>
      </c>
      <c r="R11" t="str">
        <v>24 | 1984_130kg[N]/ha</v>
      </c>
      <c r="S11" t="str">
        <v>25 | 1985_0kg[N]/ha</v>
      </c>
      <c r="T11" t="str">
        <v>26 | 1985_90kg[N]/ha</v>
      </c>
      <c r="U11" t="str">
        <v>27 | 1985_120kg[N]/ha</v>
      </c>
      <c r="V11" t="str">
        <v>28 | 1985_130kg[N]/ha</v>
      </c>
      <c r="W11" t="str">
        <v>29 | 1986_0kg[N]/ha</v>
      </c>
      <c r="X11" t="str">
        <v>3 | 1979_120kg[N]/ha</v>
      </c>
      <c r="Y11" t="str">
        <v>30 | 1986_90kg[N]/ha</v>
      </c>
      <c r="Z11" t="str">
        <v>31 | 1986_120kg[N]/ha</v>
      </c>
      <c r="AA11" t="str">
        <v>32 | 1986_130kg[N]/ha</v>
      </c>
      <c r="AB11" t="str">
        <v>33 | 1987_0kg[N]/ha</v>
      </c>
      <c r="AC11" t="str">
        <v>34 | 1987_90kg[N]/ha</v>
      </c>
      <c r="AD11" t="str">
        <v>35 | 1987_120kg[N]/ha</v>
      </c>
      <c r="AE11" t="str">
        <v>36 | 1987_130kg[N]/ha</v>
      </c>
      <c r="AF11" t="str">
        <v>37 | 1988_0kg[N]/ha</v>
      </c>
      <c r="AG11" t="str">
        <v>38 | 1988_90kg[N]/ha</v>
      </c>
      <c r="AH11" t="str">
        <v>39 | 1988_120kg[N]/ha</v>
      </c>
      <c r="AI11" t="str">
        <v>4 | 1979_130kg[N]/ha</v>
      </c>
      <c r="AJ11" t="str">
        <v>40 | 1988_130kg[N]/ha</v>
      </c>
      <c r="AK11" t="str">
        <v>41 | 1989_0kg[N]/ha</v>
      </c>
      <c r="AL11" t="str">
        <v>42 | 1989_90kg[N]/ha</v>
      </c>
      <c r="AM11" t="str">
        <v>43 | 1989_120kg[N]/ha</v>
      </c>
      <c r="AN11" t="str">
        <v>44 | 1989_130kg[N]/ha</v>
      </c>
      <c r="AO11" t="str">
        <v>45 | 1990_0kg[N]/ha</v>
      </c>
      <c r="AP11" t="str">
        <v>46 | 1990_90kg[N]/ha</v>
      </c>
      <c r="AQ11" t="str">
        <v>47 | 1990_120kg[N]/ha</v>
      </c>
      <c r="AR11" t="str">
        <v>48 | 1990_130kg[N]/ha</v>
      </c>
      <c r="AS11" t="str">
        <v>49 | 1991_0kg[N]/ha</v>
      </c>
      <c r="AT11" t="str">
        <v>5 | 1980_0kg[N]/ha</v>
      </c>
      <c r="AU11" t="str">
        <v>50 | 1991_90kg[N]/ha</v>
      </c>
      <c r="AV11" t="str">
        <v>51 | 1991_120kg[N]/ha</v>
      </c>
      <c r="AW11" t="str">
        <v>52 | 1991_130kg[N]/ha</v>
      </c>
      <c r="AX11" t="str">
        <v>53 | 1992_0kg[N]/ha</v>
      </c>
      <c r="AY11" t="str">
        <v>54 | 1992_90kg[N]/ha</v>
      </c>
      <c r="AZ11" t="str">
        <v>55 | 1992_120kg[N]/ha</v>
      </c>
      <c r="BA11" t="str">
        <v>56 | 1992_130kg[N]/ha</v>
      </c>
      <c r="BB11" t="str">
        <v>6 | 1980_90kg[N]/ha</v>
      </c>
      <c r="BC11" t="str">
        <v>7 | 1980_120kg[N]/ha</v>
      </c>
      <c r="BD11" t="str">
        <v>8 | 1980_130kg[N]/ha</v>
      </c>
      <c r="BE11" t="str">
        <v>9 | 1981_0kg[N]/ha</v>
      </c>
      <c r="DQ11" cm="1">
        <f t="array" ref="DQ11:FT11">TRANSPOSE(_xlfn._xlws.SORT(_xlfn._xlws.FILTER(fertilizers[fertilizer_level],fertilizers[experiment_ID]=A11)))</f>
        <v>1</v>
      </c>
      <c r="DR11">
        <v>2</v>
      </c>
      <c r="DS11">
        <v>3</v>
      </c>
      <c r="DT11">
        <v>4</v>
      </c>
      <c r="DU11">
        <v>5</v>
      </c>
      <c r="DV11">
        <v>6</v>
      </c>
      <c r="DW11">
        <v>7</v>
      </c>
      <c r="DX11">
        <v>8</v>
      </c>
      <c r="DY11">
        <v>9</v>
      </c>
      <c r="DZ11">
        <v>10</v>
      </c>
      <c r="EA11">
        <v>11</v>
      </c>
      <c r="EB11">
        <v>12</v>
      </c>
      <c r="EC11">
        <v>13</v>
      </c>
      <c r="ED11">
        <v>14</v>
      </c>
      <c r="EE11">
        <v>15</v>
      </c>
      <c r="EF11">
        <v>16</v>
      </c>
      <c r="EG11">
        <v>17</v>
      </c>
      <c r="EH11">
        <v>18</v>
      </c>
      <c r="EI11">
        <v>19</v>
      </c>
      <c r="EJ11">
        <v>20</v>
      </c>
      <c r="EK11">
        <v>21</v>
      </c>
      <c r="EL11">
        <v>22</v>
      </c>
      <c r="EM11">
        <v>23</v>
      </c>
      <c r="EN11">
        <v>24</v>
      </c>
      <c r="EO11">
        <v>25</v>
      </c>
      <c r="EP11">
        <v>26</v>
      </c>
      <c r="EQ11">
        <v>27</v>
      </c>
      <c r="ER11">
        <v>28</v>
      </c>
      <c r="ES11">
        <v>29</v>
      </c>
      <c r="ET11">
        <v>30</v>
      </c>
      <c r="EU11">
        <v>31</v>
      </c>
      <c r="EV11">
        <v>32</v>
      </c>
      <c r="EW11">
        <v>33</v>
      </c>
      <c r="EX11">
        <v>34</v>
      </c>
      <c r="EY11">
        <v>35</v>
      </c>
      <c r="EZ11">
        <v>36</v>
      </c>
      <c r="FA11">
        <v>37</v>
      </c>
      <c r="FB11">
        <v>38</v>
      </c>
      <c r="FC11">
        <v>39</v>
      </c>
      <c r="FD11">
        <v>40</v>
      </c>
      <c r="FE11">
        <v>41</v>
      </c>
      <c r="FF11">
        <v>42</v>
      </c>
      <c r="FG11">
        <v>43</v>
      </c>
      <c r="FH11">
        <v>44</v>
      </c>
      <c r="FI11">
        <v>45</v>
      </c>
      <c r="FJ11">
        <v>46</v>
      </c>
      <c r="FK11">
        <v>47</v>
      </c>
      <c r="FL11">
        <v>48</v>
      </c>
      <c r="FM11">
        <v>49</v>
      </c>
      <c r="FN11">
        <v>50</v>
      </c>
      <c r="FO11">
        <v>51</v>
      </c>
      <c r="FP11">
        <v>52</v>
      </c>
      <c r="FQ11">
        <v>53</v>
      </c>
      <c r="FR11">
        <v>54</v>
      </c>
      <c r="FS11">
        <v>55</v>
      </c>
      <c r="FT11">
        <v>56</v>
      </c>
    </row>
    <row r="12" spans="1:176" x14ac:dyDescent="0.35">
      <c r="A12" t="str">
        <v>Shoukat2024_2021</v>
      </c>
      <c r="B12" t="str" cm="1">
        <f t="array" ref="B12:F12">TRANSPOSE(_xlfn._xlws.SORT(_xlfn._xlws.FILTER(fertilizers[fertilizer_level]&amp;" | "&amp;fertilizers[fertilizer_level_name],fertilizers[experiment_ID]=A12)))</f>
        <v>1 | N54</v>
      </c>
      <c r="C12" t="str">
        <v>2 | N121</v>
      </c>
      <c r="D12" t="str">
        <v>3 | N187</v>
      </c>
      <c r="E12" t="str">
        <v>4 | N254</v>
      </c>
      <c r="F12" t="str">
        <v>5 | N321</v>
      </c>
      <c r="DQ12" cm="1">
        <f t="array" ref="DQ12:DU12">TRANSPOSE(_xlfn._xlws.SORT(_xlfn._xlws.FILTER(fertilizers[fertilizer_level],fertilizers[experiment_ID]=A12)))</f>
        <v>1</v>
      </c>
      <c r="DR12">
        <v>2</v>
      </c>
      <c r="DS12">
        <v>3</v>
      </c>
      <c r="DT12">
        <v>4</v>
      </c>
      <c r="DU12">
        <v>5</v>
      </c>
    </row>
    <row r="13" spans="1:176" x14ac:dyDescent="0.35">
      <c r="A13" t="str">
        <v>Shoukat2024_2022</v>
      </c>
      <c r="B13" t="str" cm="1">
        <f t="array" ref="B13:F13">TRANSPOSE(_xlfn._xlws.SORT(_xlfn._xlws.FILTER(fertilizers[fertilizer_level]&amp;" | "&amp;fertilizers[fertilizer_level_name],fertilizers[experiment_ID]=A13)))</f>
        <v>1 | N54</v>
      </c>
      <c r="C13" t="str">
        <v>2 | N121</v>
      </c>
      <c r="D13" t="str">
        <v>3 | N187</v>
      </c>
      <c r="E13" t="str">
        <v>4 | N254</v>
      </c>
      <c r="F13" t="str">
        <v>5 | N321</v>
      </c>
      <c r="DQ13" cm="1">
        <f t="array" ref="DQ13:DU13">TRANSPOSE(_xlfn._xlws.SORT(_xlfn._xlws.FILTER(fertilizers[fertilizer_level],fertilizers[experiment_ID]=A13)))</f>
        <v>1</v>
      </c>
      <c r="DR13">
        <v>2</v>
      </c>
      <c r="DS13">
        <v>3</v>
      </c>
      <c r="DT13">
        <v>4</v>
      </c>
      <c r="DU13">
        <v>5</v>
      </c>
    </row>
    <row r="14" spans="1:176" x14ac:dyDescent="0.35">
      <c r="A14" t="str">
        <v>Ventrella_2016_method</v>
      </c>
      <c r="B14" t="str" cm="1">
        <f t="array" ref="B14:E14">TRANSPOSE(_xlfn._xlws.SORT(_xlfn._xlws.FILTER(fertilizers[fertilizer_level]&amp;" | "&amp;fertilizers[fertilizer_level_name],fertilizers[experiment_ID]=A14)))</f>
        <v>1 | 200kg[N]/ha</v>
      </c>
      <c r="C14" t="str">
        <v>2 | 250kg[N]/ha</v>
      </c>
      <c r="D14" t="str">
        <v>3 | 300kg[N]/ha</v>
      </c>
      <c r="E14" t="str">
        <v>4 | 350kg[N]/ha</v>
      </c>
      <c r="DQ14" cm="1">
        <f t="array" ref="DQ14:DT14">TRANSPOSE(_xlfn._xlws.SORT(_xlfn._xlws.FILTER(fertilizers[fertilizer_level],fertilizers[experiment_ID]=A14)))</f>
        <v>1</v>
      </c>
      <c r="DR14">
        <v>2</v>
      </c>
      <c r="DS14">
        <v>3</v>
      </c>
      <c r="DT14">
        <v>4</v>
      </c>
    </row>
    <row r="15" spans="1:176" x14ac:dyDescent="0.3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76" x14ac:dyDescent="0.3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3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3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3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3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3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3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3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3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3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3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3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3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3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3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3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3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3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3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3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3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3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3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3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3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3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3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3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3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3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3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3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3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3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3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3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3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3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3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3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3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3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3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3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3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3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3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3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3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3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3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3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3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3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3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3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3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3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3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3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3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3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3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3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3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3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3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3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3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3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3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3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3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3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3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3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3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3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3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3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3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3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3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3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3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3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3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3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3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3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3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3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3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3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3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3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3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3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3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3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3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3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3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3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3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3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3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3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3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3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3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3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3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3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3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3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3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3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3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3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3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3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3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3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3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3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3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3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3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3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3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3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3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3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3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3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3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3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3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3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3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3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3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3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3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3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3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3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3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3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3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3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3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3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3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3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3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3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3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3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3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3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3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3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3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3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3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3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3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3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3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3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3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3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3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3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3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3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3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3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3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3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3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3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3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3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3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3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3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3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3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3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3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3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3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3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3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3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3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3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3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3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3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3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3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3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3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3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3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3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3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3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3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3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3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3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3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3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3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3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3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3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3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3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3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3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3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3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3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3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3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3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3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3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3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3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3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3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3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3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3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3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3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3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3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3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3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3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3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3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3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3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3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3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3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3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3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3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3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3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3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3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3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3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3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3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3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3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3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3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3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3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3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3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3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3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3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3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3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3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3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3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3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3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3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3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3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3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3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3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3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3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3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3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3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3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3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3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3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3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3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3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3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3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3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3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3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3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3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3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3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3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3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3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3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3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3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3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3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3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3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3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3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3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3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3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3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3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3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3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3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3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3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3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3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3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3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3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3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3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3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3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3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3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3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3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3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3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3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3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3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3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3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3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3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3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3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3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3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3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3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3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3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3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3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3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3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3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3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3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3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3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3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3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3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3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3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3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3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3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3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3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3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3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3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3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3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3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3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3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3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3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3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3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3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3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3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3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3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3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3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3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3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3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3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3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3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3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3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3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3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3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3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3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3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3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3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3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3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3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3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3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3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3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3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3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3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3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3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3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3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3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3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3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3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3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3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3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3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3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3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3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3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3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3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3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3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3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3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3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3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3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3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3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3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3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3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3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3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3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3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3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3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3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3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3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3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3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3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3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3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3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3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3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3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3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3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3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3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3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3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3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3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3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3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Q500"/>
  <sheetViews>
    <sheetView workbookViewId="0"/>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2046</v>
      </c>
      <c r="I1" s="125" t="s">
        <v>7438</v>
      </c>
    </row>
    <row r="2" spans="1:121" x14ac:dyDescent="0.35">
      <c r="A2" t="str" cm="1">
        <f t="array" ref="A2:A8">_xlfn._xlws.SORT(_xlfn.UNIQUE(_xlfn._xlws.FILTER(chemicals[experiment_ID], chemicals[experiment_ID] &lt;&gt; "")))</f>
        <v>Basso_2010_method</v>
      </c>
      <c r="B2" t="str" cm="1">
        <f t="array" ref="B2">TRANSPOSE(_xlfn._xlws.SORT(_xlfn._xlws.FILTER(chemicals[chemical_applic_level]&amp;" | "&amp;chemicals[chemical_applic_name],chemicals[experiment_ID]=A2)))</f>
        <v xml:space="preserve">1 | </v>
      </c>
      <c r="DQ2" cm="1">
        <f t="array" ref="DQ2">TRANSPOSE(_xlfn._xlws.SORT(_xlfn._xlws.FILTER(chemicals[chemical_applic_level],chemicals[experiment_ID]=A2)))</f>
        <v>1</v>
      </c>
    </row>
    <row r="3" spans="1:121" x14ac:dyDescent="0.35">
      <c r="A3" t="str">
        <v>Bustos-Korts2013_2009</v>
      </c>
      <c r="B3" t="str" cm="1">
        <f t="array" ref="B3">TRANSPOSE(_xlfn._xlws.SORT(_xlfn._xlws.FILTER(chemicals[chemical_applic_level]&amp;" | "&amp;chemicals[chemical_applic_name],chemicals[experiment_ID]=A3)))</f>
        <v xml:space="preserve">1 | </v>
      </c>
      <c r="DQ3" cm="1">
        <f t="array" ref="DQ3">TRANSPOSE(_xlfn._xlws.SORT(_xlfn._xlws.FILTER(chemicals[chemical_applic_level],chemicals[experiment_ID]=A3)))</f>
        <v>1</v>
      </c>
    </row>
    <row r="4" spans="1:121" x14ac:dyDescent="0.35">
      <c r="A4" t="str">
        <v>Bustos-Korts2013_2010</v>
      </c>
      <c r="B4" t="str" cm="1">
        <f t="array" ref="B4">TRANSPOSE(_xlfn._xlws.SORT(_xlfn._xlws.FILTER(chemicals[chemical_applic_level]&amp;" | "&amp;chemicals[chemical_applic_name],chemicals[experiment_ID]=A4)))</f>
        <v xml:space="preserve">1 | </v>
      </c>
      <c r="DQ4" cm="1">
        <f t="array" ref="DQ4">TRANSPOSE(_xlfn._xlws.SORT(_xlfn._xlws.FILTER(chemicals[chemical_applic_level],chemicals[experiment_ID]=A4)))</f>
        <v>1</v>
      </c>
    </row>
    <row r="5" spans="1:121" x14ac:dyDescent="0.35">
      <c r="A5" t="str">
        <v>Bustos-Korts2013_2011</v>
      </c>
      <c r="B5" t="str" cm="1">
        <f t="array" ref="B5">TRANSPOSE(_xlfn._xlws.SORT(_xlfn._xlws.FILTER(chemicals[chemical_applic_level]&amp;" | "&amp;chemicals[chemical_applic_name],chemicals[experiment_ID]=A5)))</f>
        <v xml:space="preserve">1 | </v>
      </c>
      <c r="DQ5" cm="1">
        <f t="array" ref="DQ5">TRANSPOSE(_xlfn._xlws.SORT(_xlfn._xlws.FILTER(chemicals[chemical_applic_level],chemicals[experiment_ID]=A5)))</f>
        <v>1</v>
      </c>
    </row>
    <row r="6" spans="1:121" x14ac:dyDescent="0.35">
      <c r="A6" t="str">
        <v>Hunsaker1996_1993</v>
      </c>
      <c r="B6" t="str" cm="1">
        <f t="array" ref="B6">TRANSPOSE(_xlfn._xlws.SORT(_xlfn._xlws.FILTER(chemicals[chemical_applic_level]&amp;" | "&amp;chemicals[chemical_applic_name],chemicals[experiment_ID]=A6)))</f>
        <v xml:space="preserve">1 | </v>
      </c>
      <c r="DQ6" cm="1">
        <f t="array" ref="DQ6">TRANSPOSE(_xlfn._xlws.SORT(_xlfn._xlws.FILTER(chemicals[chemical_applic_level],chemicals[experiment_ID]=A6)))</f>
        <v>1</v>
      </c>
    </row>
    <row r="7" spans="1:121" x14ac:dyDescent="0.35">
      <c r="A7" t="str">
        <v>Hunsaker1996_1994</v>
      </c>
      <c r="B7" t="str" cm="1">
        <f t="array" ref="B7">TRANSPOSE(_xlfn._xlws.SORT(_xlfn._xlws.FILTER(chemicals[chemical_applic_level]&amp;" | "&amp;chemicals[chemical_applic_name],chemicals[experiment_ID]=A7)))</f>
        <v xml:space="preserve">1 | </v>
      </c>
      <c r="DQ7" cm="1">
        <f t="array" ref="DQ7">TRANSPOSE(_xlfn._xlws.SORT(_xlfn._xlws.FILTER(chemicals[chemical_applic_level],chemicals[experiment_ID]=A7)))</f>
        <v>1</v>
      </c>
    </row>
    <row r="8" spans="1:121" x14ac:dyDescent="0.35">
      <c r="A8" t="str">
        <v>Ventrella_2016_method</v>
      </c>
      <c r="B8" t="str" cm="1">
        <f t="array" ref="B8">TRANSPOSE(_xlfn._xlws.SORT(_xlfn._xlws.FILTER(chemicals[chemical_applic_level]&amp;" | "&amp;chemicals[chemical_applic_name],chemicals[experiment_ID]=A8)))</f>
        <v>1 | Chemically with herbicide</v>
      </c>
      <c r="DQ8" cm="1">
        <f t="array" ref="DQ8">TRANSPOSE(_xlfn._xlws.SORT(_xlfn._xlws.FILTER(chemicals[chemical_applic_level],chemicals[experiment_ID]=A8)))</f>
        <v>1</v>
      </c>
    </row>
    <row r="9" spans="1:121" x14ac:dyDescent="0.3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1" x14ac:dyDescent="0.3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1" x14ac:dyDescent="0.3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1" x14ac:dyDescent="0.3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1" x14ac:dyDescent="0.3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1" x14ac:dyDescent="0.3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1" x14ac:dyDescent="0.3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1" x14ac:dyDescent="0.3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3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3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3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3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3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3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3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3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3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3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3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3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3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3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3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3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3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3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3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3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3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3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3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3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3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3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3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3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3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3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3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3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3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3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3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3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3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3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3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3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3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3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3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3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3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3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3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3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3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3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3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3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3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3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3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3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3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3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3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3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3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3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3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3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3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3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3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3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3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3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3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3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3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3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3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3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3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3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3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3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3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3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3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3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3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3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3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3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3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3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3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3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3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3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3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3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3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3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3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3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3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3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3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3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3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3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3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3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3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3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3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3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3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3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3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3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3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3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3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3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3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3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3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3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3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3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3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3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3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3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3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3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3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3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3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3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3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3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3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3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3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3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3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3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3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3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3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3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3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3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3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3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3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3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3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3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3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3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3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3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3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3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3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3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3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3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3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3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3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3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3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3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3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3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3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3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3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3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3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3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3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3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3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3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3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3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3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3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3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3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3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3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3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3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3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3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3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3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3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3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3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3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3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3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3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3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3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3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3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3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3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3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3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3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3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3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3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3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3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3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3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3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3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3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3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3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3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3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3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3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3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3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3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3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3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3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3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3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3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3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3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3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3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3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3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3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3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3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3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3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3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3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3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3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3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3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3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3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3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3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3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3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3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3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3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3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3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3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3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3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3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3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3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3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3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3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3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3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3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3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3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3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3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3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3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3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3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3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3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3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3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3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3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3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3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3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3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3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3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3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3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3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3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3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3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3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3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3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3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3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3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3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3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3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3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3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3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3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3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3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3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3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3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3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3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3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3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3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3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3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3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3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3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3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3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3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3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3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3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3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3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3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3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3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3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3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3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3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3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3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3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3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3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3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3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3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3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3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3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3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3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3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3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3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3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3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3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3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3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3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3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3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3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3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3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3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3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3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3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3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3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3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3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3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3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3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3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3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3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3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3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3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3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3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3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3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3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3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3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3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3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3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3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3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3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3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3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3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3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3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3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3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3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3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3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3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3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3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3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3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3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3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3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3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3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3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3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3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3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3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3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3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3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3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3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3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3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3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3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3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3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3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3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3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3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3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3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3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3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3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3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3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3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3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3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3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3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3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3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3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3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3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3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3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3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3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3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3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3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3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3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3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3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3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3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3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3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3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3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3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3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3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3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3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ED500"/>
  <sheetViews>
    <sheetView workbookViewId="0"/>
  </sheetViews>
  <sheetFormatPr defaultRowHeight="14.5" x14ac:dyDescent="0.35"/>
  <cols>
    <col min="1" max="2" width="10.54296875" customWidth="1"/>
    <col min="3" max="200" width="3.1796875" customWidth="1"/>
    <col min="16383" max="16383" width="8.7265625" customWidth="1"/>
  </cols>
  <sheetData>
    <row r="1" spans="1:134" s="124" customFormat="1" x14ac:dyDescent="0.35">
      <c r="A1" s="123" t="s">
        <v>1670</v>
      </c>
      <c r="I1" s="125" t="s">
        <v>7438</v>
      </c>
    </row>
    <row r="2" spans="1:134" x14ac:dyDescent="0.35">
      <c r="A2" t="str" cm="1">
        <f t="array" ref="A2:A10">_xlfn._xlws.SORT(_xlfn.UNIQUE(_xlfn._xlws.FILTER(harvest[experiment_ID], harvest[experiment_ID] &lt;&gt; "")))</f>
        <v>Dettori_2017_method</v>
      </c>
      <c r="B2" t="str" cm="1">
        <f t="array" ref="B2:G2">TRANSPOSE(_xlfn._xlws.SORT(_xlfn._xlws.FILTER(harvest[harvest_operations_level]&amp;" | "&amp;harvest[harvest_ops_level_name],harvest[experiment_ID]=A2)))</f>
        <v>1 | harvest_1974_2004_Benatzu_ealiest</v>
      </c>
      <c r="C2" t="str">
        <v>2 | harvest_1974_2004_Benatzu_mean</v>
      </c>
      <c r="D2" t="str">
        <v>3 | harvest_1974_2004_Benatzu_lateset</v>
      </c>
      <c r="E2" t="str">
        <v>4 | harvest_1974_2004_Ussana_ealiest</v>
      </c>
      <c r="F2" t="str">
        <v>5 | harvest_1974_2004_Ussana_mean</v>
      </c>
      <c r="G2" t="str">
        <v>6 | harvest_1974_2004_Ussana_lateset</v>
      </c>
      <c r="DQ2" cm="1">
        <f t="array" ref="DQ2:DV2">TRANSPOSE(_xlfn._xlws.SORT(_xlfn._xlws.FILTER(harvest[harvest_operations_level],harvest[experiment_ID]=A2)))</f>
        <v>1</v>
      </c>
      <c r="DR2">
        <v>2</v>
      </c>
      <c r="DS2">
        <v>3</v>
      </c>
      <c r="DT2">
        <v>4</v>
      </c>
      <c r="DU2">
        <v>5</v>
      </c>
      <c r="DV2">
        <v>6</v>
      </c>
    </row>
    <row r="3" spans="1:134" x14ac:dyDescent="0.35">
      <c r="A3" t="str">
        <v>Fernando_2013_method</v>
      </c>
      <c r="B3" t="str" cm="1">
        <f t="array" ref="B3:G3">TRANSPOSE(_xlfn._xlws.SORT(_xlfn._xlws.FILTER(harvest[harvest_operations_level]&amp;" | "&amp;harvest[harvest_ops_level_name],harvest[experiment_ID]=A3)))</f>
        <v>1 | harvest for TOS1 in 2007</v>
      </c>
      <c r="C3" t="str">
        <v>2 | harvest for TOS2 in 2007</v>
      </c>
      <c r="D3" t="str">
        <v>3 | harvest for TOS1 in 2008</v>
      </c>
      <c r="E3" t="str">
        <v>4 | harvest for TOS2 in 2008</v>
      </c>
      <c r="F3" t="str">
        <v>5 | harvest for TOS1 in 2009</v>
      </c>
      <c r="G3" t="str">
        <v>6 | harvest for TOS2 in 2009</v>
      </c>
      <c r="DQ3" cm="1">
        <f t="array" ref="DQ3:DV3">TRANSPOSE(_xlfn._xlws.SORT(_xlfn._xlws.FILTER(harvest[harvest_operations_level],harvest[experiment_ID]=A3)))</f>
        <v>1</v>
      </c>
      <c r="DR3">
        <v>2</v>
      </c>
      <c r="DS3">
        <v>3</v>
      </c>
      <c r="DT3">
        <v>4</v>
      </c>
      <c r="DU3">
        <v>5</v>
      </c>
      <c r="DV3">
        <v>6</v>
      </c>
    </row>
    <row r="4" spans="1:134" x14ac:dyDescent="0.35">
      <c r="A4" t="str">
        <v>Hunsaker1996_1993</v>
      </c>
      <c r="B4" t="str" cm="1">
        <f t="array" ref="B4">TRANSPOSE(_xlfn._xlws.SORT(_xlfn._xlws.FILTER(harvest[harvest_operations_level]&amp;" | "&amp;harvest[harvest_ops_level_name],harvest[experiment_ID]=A4)))</f>
        <v xml:space="preserve">1 | </v>
      </c>
      <c r="DQ4" cm="1">
        <f t="array" ref="DQ4">TRANSPOSE(_xlfn._xlws.SORT(_xlfn._xlws.FILTER(harvest[harvest_operations_level],harvest[experiment_ID]=A4)))</f>
        <v>1</v>
      </c>
    </row>
    <row r="5" spans="1:134" x14ac:dyDescent="0.35">
      <c r="A5" t="str">
        <v>Hunsaker1996_1994</v>
      </c>
      <c r="B5" t="str" cm="1">
        <f t="array" ref="B5">TRANSPOSE(_xlfn._xlws.SORT(_xlfn._xlws.FILTER(harvest[harvest_operations_level]&amp;" | "&amp;harvest[harvest_ops_level_name],harvest[experiment_ID]=A5)))</f>
        <v xml:space="preserve">1 | </v>
      </c>
      <c r="DQ5" cm="1">
        <f t="array" ref="DQ5">TRANSPOSE(_xlfn._xlws.SORT(_xlfn._xlws.FILTER(harvest[harvest_operations_level],harvest[experiment_ID]=A5)))</f>
        <v>1</v>
      </c>
    </row>
    <row r="6" spans="1:134" x14ac:dyDescent="0.35">
      <c r="A6" t="str">
        <v>Iqba_2014_method</v>
      </c>
      <c r="B6" t="str" cm="1">
        <f t="array" ref="B6:E6">TRANSPOSE(_xlfn._xlws.SORT(_xlfn._xlws.FILTER(harvest[harvest_operations_level]&amp;" | "&amp;harvest[harvest_ops_level_name],harvest[experiment_ID]=A6)))</f>
        <v>1 | harvest_1998</v>
      </c>
      <c r="C6" t="str">
        <v>2 | harvest_1999</v>
      </c>
      <c r="D6" t="str">
        <v>3 | harvest_2000</v>
      </c>
      <c r="E6" t="str">
        <v>4 | harvest_2000</v>
      </c>
      <c r="DQ6" cm="1">
        <f t="array" ref="DQ6:DT6">TRANSPOSE(_xlfn._xlws.SORT(_xlfn._xlws.FILTER(harvest[harvest_operations_level],harvest[experiment_ID]=A6)))</f>
        <v>1</v>
      </c>
      <c r="DR6">
        <v>2</v>
      </c>
      <c r="DS6">
        <v>3</v>
      </c>
      <c r="DT6">
        <v>4</v>
      </c>
    </row>
    <row r="7" spans="1:134" x14ac:dyDescent="0.35">
      <c r="A7" t="str">
        <v>Li_2014_method</v>
      </c>
      <c r="B7" t="str" cm="1">
        <f t="array" ref="B7:O7">TRANSPOSE(_xlfn._xlws.SORT(_xlfn._xlws.FILTER(harvest[harvest_operations_level]&amp;" | "&amp;harvest[harvest_ops_level_name],harvest[experiment_ID]=A7)))</f>
        <v>1 | harvest_1979</v>
      </c>
      <c r="C7" t="str">
        <v>10 | harvest_1988</v>
      </c>
      <c r="D7" t="str">
        <v>11 | harvest_1989</v>
      </c>
      <c r="E7" t="str">
        <v>12 | harvest_1990</v>
      </c>
      <c r="F7" t="str">
        <v>13 | harvest_1991</v>
      </c>
      <c r="G7" t="str">
        <v>14 | harvest_1992</v>
      </c>
      <c r="H7" t="str">
        <v>2 | harvest_1980</v>
      </c>
      <c r="I7" t="str">
        <v>3 | harvest_1981</v>
      </c>
      <c r="J7" t="str">
        <v>4 | harvest_1982</v>
      </c>
      <c r="K7" t="str">
        <v>5 | harvest_1983</v>
      </c>
      <c r="L7" t="str">
        <v>6 | harvest_1984</v>
      </c>
      <c r="M7" t="str">
        <v>7 | harvest_1985</v>
      </c>
      <c r="N7" t="str">
        <v>8 | harvest_1986</v>
      </c>
      <c r="O7" t="str">
        <v>9 | harvest_1987</v>
      </c>
      <c r="DQ7" cm="1">
        <f t="array" ref="DQ7:ED7">TRANSPOSE(_xlfn._xlws.SORT(_xlfn._xlws.FILTER(harvest[harvest_operations_level],harvest[experiment_ID]=A7)))</f>
        <v>1</v>
      </c>
      <c r="DR7">
        <v>2</v>
      </c>
      <c r="DS7">
        <v>3</v>
      </c>
      <c r="DT7">
        <v>4</v>
      </c>
      <c r="DU7">
        <v>5</v>
      </c>
      <c r="DV7">
        <v>6</v>
      </c>
      <c r="DW7">
        <v>7</v>
      </c>
      <c r="DX7">
        <v>8</v>
      </c>
      <c r="DY7">
        <v>9</v>
      </c>
      <c r="DZ7">
        <v>10</v>
      </c>
      <c r="EA7">
        <v>11</v>
      </c>
      <c r="EB7">
        <v>12</v>
      </c>
      <c r="EC7">
        <v>13</v>
      </c>
      <c r="ED7">
        <v>14</v>
      </c>
    </row>
    <row r="8" spans="1:134" x14ac:dyDescent="0.35">
      <c r="A8" t="str">
        <v>Shoukat2024_2021</v>
      </c>
      <c r="B8" t="str" cm="1">
        <f t="array" ref="B8">TRANSPOSE(_xlfn._xlws.SORT(_xlfn._xlws.FILTER(harvest[harvest_operations_level]&amp;" | "&amp;harvest[harvest_ops_level_name],harvest[experiment_ID]=A8)))</f>
        <v xml:space="preserve">1 | </v>
      </c>
      <c r="DQ8" cm="1">
        <f t="array" ref="DQ8">TRANSPOSE(_xlfn._xlws.SORT(_xlfn._xlws.FILTER(harvest[harvest_operations_level],harvest[experiment_ID]=A8)))</f>
        <v>1</v>
      </c>
    </row>
    <row r="9" spans="1:134" x14ac:dyDescent="0.35">
      <c r="A9" t="str">
        <v>Shoukat2024_2022</v>
      </c>
      <c r="B9" t="str" cm="1">
        <f t="array" ref="B9">TRANSPOSE(_xlfn._xlws.SORT(_xlfn._xlws.FILTER(harvest[harvest_operations_level]&amp;" | "&amp;harvest[harvest_ops_level_name],harvest[experiment_ID]=A9)))</f>
        <v xml:space="preserve">1 | </v>
      </c>
      <c r="DQ9" cm="1">
        <f t="array" ref="DQ9">TRANSPOSE(_xlfn._xlws.SORT(_xlfn._xlws.FILTER(harvest[harvest_operations_level],harvest[experiment_ID]=A9)))</f>
        <v>1</v>
      </c>
    </row>
    <row r="10" spans="1:134" x14ac:dyDescent="0.35">
      <c r="A10" t="str">
        <v>Ventrella_2016_method</v>
      </c>
      <c r="B10" t="str" cm="1">
        <f t="array" ref="B10">TRANSPOSE(_xlfn._xlws.SORT(_xlfn._xlws.FILTER(harvest[harvest_operations_level]&amp;" | "&amp;harvest[harvest_ops_level_name],harvest[experiment_ID]=A10)))</f>
        <v>1 | harvest for 1977_2012</v>
      </c>
      <c r="DQ10" cm="1">
        <f t="array" ref="DQ10">TRANSPOSE(_xlfn._xlws.SORT(_xlfn._xlws.FILTER(harvest[harvest_operations_level],harvest[experiment_ID]=A10)))</f>
        <v>1</v>
      </c>
    </row>
    <row r="11" spans="1:134" x14ac:dyDescent="0.3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34" x14ac:dyDescent="0.3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34" x14ac:dyDescent="0.3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34" x14ac:dyDescent="0.3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34" x14ac:dyDescent="0.3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34" x14ac:dyDescent="0.3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3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3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3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3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3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3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3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3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3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3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3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3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3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3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3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3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3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3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3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3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3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3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3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3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3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3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3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3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3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3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3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3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3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3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3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3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3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3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3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3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3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3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3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3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3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3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3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3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3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3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3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3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3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3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3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3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3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3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3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3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3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3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3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3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3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3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3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3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3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3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3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3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3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3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3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3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3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3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3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3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3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3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3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3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3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3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3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3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3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3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3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3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3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3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3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3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3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3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3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3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3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3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3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3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3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3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3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3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3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3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3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3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3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3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3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3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3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3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3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3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3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3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3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3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3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3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3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3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3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3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3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3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3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3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3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3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3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3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3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3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3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3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3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3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3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3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3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3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3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3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3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3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3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3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3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3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3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3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3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3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3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3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3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3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3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3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3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3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3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3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3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3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3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3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3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3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3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3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3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3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3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3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3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3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3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3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3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3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3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3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3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3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3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3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3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3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3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3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3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3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3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3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3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3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3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3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3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3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3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3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3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3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3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3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3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3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3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3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3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3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3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3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3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3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3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3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3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3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3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3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3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3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3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3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3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3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3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3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3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3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3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3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3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3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3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3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3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3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3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3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3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3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3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3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3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3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3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3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3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3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3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3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3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3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3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3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3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3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3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3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3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3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3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3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3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3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3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3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3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3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3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3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3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3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3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3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3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3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3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3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3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3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3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3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3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3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3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3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3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3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3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3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3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3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3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3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3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3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3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3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3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3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3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3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3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3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3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3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3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3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3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3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3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3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3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3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3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3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3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3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3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3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3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3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3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3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3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3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3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3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3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3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3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3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3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3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3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3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3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3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3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3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3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3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3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3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3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3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3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3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3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3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3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3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3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3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3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3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3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3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3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3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3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3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3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3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3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3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3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3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3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3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3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3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3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3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3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3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3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3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3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3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3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3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3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3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3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3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3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3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3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3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3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3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3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3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3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3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3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3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3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3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3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3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3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3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3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3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3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3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3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3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3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3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3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3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3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3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3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3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3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3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3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3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3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3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3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3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3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3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3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3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3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3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3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3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3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3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3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3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3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3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3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3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3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3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3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3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3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3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3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3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3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3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3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3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3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3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3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3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3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3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3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3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3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3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3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3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3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3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3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3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3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3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9" s="124" customFormat="1" x14ac:dyDescent="0.35">
      <c r="A1" s="123" t="s">
        <v>7549</v>
      </c>
      <c r="I1" s="125"/>
    </row>
    <row r="2" spans="1:9" x14ac:dyDescent="0.35">
      <c r="A2" t="e" cm="1" vm="1">
        <f t="array" ref="A2">_xlfn._xlws.SORT(_xlfn.UNIQUE(_xlfn._xlws.FILTER(obsDataLinks[experiment_ID], obsDataLinks[experiment_ID] &lt;&gt; "")))</f>
        <v>#VALUE!</v>
      </c>
      <c r="B2" t="e" cm="1" vm="2">
        <f t="array" ref="B2">TRANSPOSE(_xlfn._xlws.SORT(_xlfn._xlws.FILTER(obsDataLinks[observ_treat_ID],obsDataLinks[experiment_ID]=A2)))</f>
        <v>#VALUE!</v>
      </c>
    </row>
    <row r="3" spans="1:9" x14ac:dyDescent="0.35">
      <c r="B3" t="str" cm="1">
        <f t="array" ref="B3:C3">TRANSPOSE(_xlfn._xlws.SORT(_xlfn._xlws.FILTER(obsDataLinks[observ_treat_ID],obsDataLinks[experiment_ID]=A3)))</f>
        <v>__1</v>
      </c>
      <c r="C3">
        <v>0</v>
      </c>
    </row>
    <row r="4" spans="1:9" x14ac:dyDescent="0.35">
      <c r="B4" t="str" cm="1">
        <f t="array" ref="B4:C4">TRANSPOSE(_xlfn._xlws.SORT(_xlfn._xlws.FILTER(obsDataLinks[observ_treat_ID],obsDataLinks[experiment_ID]=A4)))</f>
        <v>__1</v>
      </c>
      <c r="C4">
        <v>0</v>
      </c>
    </row>
    <row r="5" spans="1:9" x14ac:dyDescent="0.35">
      <c r="B5" t="str" cm="1">
        <f t="array" ref="B5:C5">TRANSPOSE(_xlfn._xlws.SORT(_xlfn._xlws.FILTER(obsDataLinks[observ_treat_ID],obsDataLinks[experiment_ID]=A5)))</f>
        <v>__1</v>
      </c>
      <c r="C5">
        <v>0</v>
      </c>
    </row>
    <row r="6" spans="1:9" x14ac:dyDescent="0.35">
      <c r="B6" t="str" cm="1">
        <f t="array" ref="B6:C6">TRANSPOSE(_xlfn._xlws.SORT(_xlfn._xlws.FILTER(obsDataLinks[observ_treat_ID],obsDataLinks[experiment_ID]=A6)))</f>
        <v>__1</v>
      </c>
      <c r="C6">
        <v>0</v>
      </c>
    </row>
    <row r="7" spans="1:9" x14ac:dyDescent="0.35">
      <c r="B7" t="str" cm="1">
        <f t="array" ref="B7:C7">TRANSPOSE(_xlfn._xlws.SORT(_xlfn._xlws.FILTER(obsDataLinks[observ_treat_ID],obsDataLinks[experiment_ID]=A7)))</f>
        <v>__1</v>
      </c>
      <c r="C7">
        <v>0</v>
      </c>
    </row>
    <row r="8" spans="1:9" x14ac:dyDescent="0.35">
      <c r="B8" t="str" cm="1">
        <f t="array" ref="B8:C8">TRANSPOSE(_xlfn._xlws.SORT(_xlfn._xlws.FILTER(obsDataLinks[observ_treat_ID],obsDataLinks[experiment_ID]=A8)))</f>
        <v>__1</v>
      </c>
      <c r="C8">
        <v>0</v>
      </c>
    </row>
    <row r="9" spans="1:9" x14ac:dyDescent="0.35">
      <c r="B9" t="str" cm="1">
        <f t="array" ref="B9:C9">TRANSPOSE(_xlfn._xlws.SORT(_xlfn._xlws.FILTER(obsDataLinks[observ_treat_ID],obsDataLinks[experiment_ID]=A9)))</f>
        <v>__1</v>
      </c>
      <c r="C9">
        <v>0</v>
      </c>
    </row>
    <row r="10" spans="1:9" x14ac:dyDescent="0.35">
      <c r="B10" t="str" cm="1">
        <f t="array" ref="B10:C10">TRANSPOSE(_xlfn._xlws.SORT(_xlfn._xlws.FILTER(obsDataLinks[observ_treat_ID],obsDataLinks[experiment_ID]=A10)))</f>
        <v>__1</v>
      </c>
      <c r="C10">
        <v>0</v>
      </c>
    </row>
    <row r="11" spans="1:9" x14ac:dyDescent="0.35">
      <c r="B11" t="str" cm="1">
        <f t="array" ref="B11:C11">TRANSPOSE(_xlfn._xlws.SORT(_xlfn._xlws.FILTER(obsDataLinks[observ_treat_ID],obsDataLinks[experiment_ID]=A11)))</f>
        <v>__1</v>
      </c>
      <c r="C11">
        <v>0</v>
      </c>
    </row>
    <row r="12" spans="1:9" x14ac:dyDescent="0.35">
      <c r="B12" t="str" cm="1">
        <f t="array" ref="B12:C12">TRANSPOSE(_xlfn._xlws.SORT(_xlfn._xlws.FILTER(obsDataLinks[observ_treat_ID],obsDataLinks[experiment_ID]=A12)))</f>
        <v>__1</v>
      </c>
      <c r="C12">
        <v>0</v>
      </c>
    </row>
    <row r="13" spans="1:9" x14ac:dyDescent="0.35">
      <c r="B13" t="str" cm="1">
        <f t="array" ref="B13:C13">TRANSPOSE(_xlfn._xlws.SORT(_xlfn._xlws.FILTER(obsDataLinks[observ_treat_ID],obsDataLinks[experiment_ID]=A13)))</f>
        <v>__1</v>
      </c>
      <c r="C13">
        <v>0</v>
      </c>
    </row>
    <row r="14" spans="1:9" x14ac:dyDescent="0.35">
      <c r="B14" t="str" cm="1">
        <f t="array" ref="B14:C14">TRANSPOSE(_xlfn._xlws.SORT(_xlfn._xlws.FILTER(obsDataLinks[observ_treat_ID],obsDataLinks[experiment_ID]=A14)))</f>
        <v>__1</v>
      </c>
      <c r="C14">
        <v>0</v>
      </c>
    </row>
    <row r="15" spans="1:9" x14ac:dyDescent="0.35">
      <c r="B15" t="str" cm="1">
        <f t="array" ref="B15:C15">TRANSPOSE(_xlfn._xlws.SORT(_xlfn._xlws.FILTER(obsDataLinks[observ_treat_ID],obsDataLinks[experiment_ID]=A15)))</f>
        <v>__1</v>
      </c>
      <c r="C15">
        <v>0</v>
      </c>
    </row>
    <row r="16" spans="1:9" x14ac:dyDescent="0.35">
      <c r="B16" t="str" cm="1">
        <f t="array" ref="B16:C16">TRANSPOSE(_xlfn._xlws.SORT(_xlfn._xlws.FILTER(obsDataLinks[observ_treat_ID],obsDataLinks[experiment_ID]=A16)))</f>
        <v>__1</v>
      </c>
      <c r="C16">
        <v>0</v>
      </c>
    </row>
    <row r="17" spans="2:3" x14ac:dyDescent="0.35">
      <c r="B17" t="str" cm="1">
        <f t="array" ref="B17:C17">TRANSPOSE(_xlfn._xlws.SORT(_xlfn._xlws.FILTER(obsDataLinks[observ_treat_ID],obsDataLinks[experiment_ID]=A17)))</f>
        <v>__1</v>
      </c>
      <c r="C17">
        <v>0</v>
      </c>
    </row>
    <row r="18" spans="2:3" x14ac:dyDescent="0.35">
      <c r="B18" t="str" cm="1">
        <f t="array" ref="B18:C18">TRANSPOSE(_xlfn._xlws.SORT(_xlfn._xlws.FILTER(obsDataLinks[observ_treat_ID],obsDataLinks[experiment_ID]=A18)))</f>
        <v>__1</v>
      </c>
      <c r="C18">
        <v>0</v>
      </c>
    </row>
    <row r="19" spans="2:3" x14ac:dyDescent="0.35">
      <c r="B19" t="str" cm="1">
        <f t="array" ref="B19:C19">TRANSPOSE(_xlfn._xlws.SORT(_xlfn._xlws.FILTER(obsDataLinks[observ_treat_ID],obsDataLinks[experiment_ID]=A19)))</f>
        <v>__1</v>
      </c>
      <c r="C19">
        <v>0</v>
      </c>
    </row>
    <row r="20" spans="2:3" x14ac:dyDescent="0.35">
      <c r="B20" t="str" cm="1">
        <f t="array" ref="B20:C20">TRANSPOSE(_xlfn._xlws.SORT(_xlfn._xlws.FILTER(obsDataLinks[observ_treat_ID],obsDataLinks[experiment_ID]=A20)))</f>
        <v>__1</v>
      </c>
      <c r="C20">
        <v>0</v>
      </c>
    </row>
    <row r="21" spans="2:3" x14ac:dyDescent="0.35">
      <c r="B21" t="str" cm="1">
        <f t="array" ref="B21:C21">TRANSPOSE(_xlfn._xlws.SORT(_xlfn._xlws.FILTER(obsDataLinks[observ_treat_ID],obsDataLinks[experiment_ID]=A21)))</f>
        <v>__1</v>
      </c>
      <c r="C21">
        <v>0</v>
      </c>
    </row>
    <row r="22" spans="2:3" x14ac:dyDescent="0.35">
      <c r="B22" t="str" cm="1">
        <f t="array" ref="B22:C22">TRANSPOSE(_xlfn._xlws.SORT(_xlfn._xlws.FILTER(obsDataLinks[observ_treat_ID],obsDataLinks[experiment_ID]=A22)))</f>
        <v>__1</v>
      </c>
      <c r="C22">
        <v>0</v>
      </c>
    </row>
    <row r="23" spans="2:3" x14ac:dyDescent="0.35">
      <c r="B23" t="str" cm="1">
        <f t="array" ref="B23:C23">TRANSPOSE(_xlfn._xlws.SORT(_xlfn._xlws.FILTER(obsDataLinks[observ_treat_ID],obsDataLinks[experiment_ID]=A23)))</f>
        <v>__1</v>
      </c>
      <c r="C23">
        <v>0</v>
      </c>
    </row>
    <row r="24" spans="2:3" x14ac:dyDescent="0.35">
      <c r="B24" t="str" cm="1">
        <f t="array" ref="B24:C24">TRANSPOSE(_xlfn._xlws.SORT(_xlfn._xlws.FILTER(obsDataLinks[observ_treat_ID],obsDataLinks[experiment_ID]=A24)))</f>
        <v>__1</v>
      </c>
      <c r="C24">
        <v>0</v>
      </c>
    </row>
    <row r="25" spans="2:3" x14ac:dyDescent="0.35">
      <c r="B25" t="str" cm="1">
        <f t="array" ref="B25:C25">TRANSPOSE(_xlfn._xlws.SORT(_xlfn._xlws.FILTER(obsDataLinks[observ_treat_ID],obsDataLinks[experiment_ID]=A25)))</f>
        <v>__1</v>
      </c>
      <c r="C25">
        <v>0</v>
      </c>
    </row>
    <row r="26" spans="2:3" x14ac:dyDescent="0.35">
      <c r="B26" t="str" cm="1">
        <f t="array" ref="B26:C26">TRANSPOSE(_xlfn._xlws.SORT(_xlfn._xlws.FILTER(obsDataLinks[observ_treat_ID],obsDataLinks[experiment_ID]=A26)))</f>
        <v>__1</v>
      </c>
      <c r="C26">
        <v>0</v>
      </c>
    </row>
    <row r="27" spans="2:3" x14ac:dyDescent="0.35">
      <c r="B27" t="str" cm="1">
        <f t="array" ref="B27:C27">TRANSPOSE(_xlfn._xlws.SORT(_xlfn._xlws.FILTER(obsDataLinks[observ_treat_ID],obsDataLinks[experiment_ID]=A27)))</f>
        <v>__1</v>
      </c>
      <c r="C27">
        <v>0</v>
      </c>
    </row>
    <row r="28" spans="2:3" x14ac:dyDescent="0.35">
      <c r="B28" t="str" cm="1">
        <f t="array" ref="B28:C28">TRANSPOSE(_xlfn._xlws.SORT(_xlfn._xlws.FILTER(obsDataLinks[observ_treat_ID],obsDataLinks[experiment_ID]=A28)))</f>
        <v>__1</v>
      </c>
      <c r="C28">
        <v>0</v>
      </c>
    </row>
    <row r="29" spans="2:3" x14ac:dyDescent="0.35">
      <c r="B29" t="str" cm="1">
        <f t="array" ref="B29:C29">TRANSPOSE(_xlfn._xlws.SORT(_xlfn._xlws.FILTER(obsDataLinks[observ_treat_ID],obsDataLinks[experiment_ID]=A29)))</f>
        <v>__1</v>
      </c>
      <c r="C29">
        <v>0</v>
      </c>
    </row>
    <row r="30" spans="2:3" x14ac:dyDescent="0.35">
      <c r="B30" t="str" cm="1">
        <f t="array" ref="B30:C30">TRANSPOSE(_xlfn._xlws.SORT(_xlfn._xlws.FILTER(obsDataLinks[observ_treat_ID],obsDataLinks[experiment_ID]=A30)))</f>
        <v>__1</v>
      </c>
      <c r="C30">
        <v>0</v>
      </c>
    </row>
    <row r="31" spans="2:3" x14ac:dyDescent="0.35">
      <c r="B31" t="str" cm="1">
        <f t="array" ref="B31:C31">TRANSPOSE(_xlfn._xlws.SORT(_xlfn._xlws.FILTER(obsDataLinks[observ_treat_ID],obsDataLinks[experiment_ID]=A31)))</f>
        <v>__1</v>
      </c>
      <c r="C31">
        <v>0</v>
      </c>
    </row>
    <row r="32" spans="2:3" x14ac:dyDescent="0.35">
      <c r="B32" t="str" cm="1">
        <f t="array" ref="B32:C32">TRANSPOSE(_xlfn._xlws.SORT(_xlfn._xlws.FILTER(obsDataLinks[observ_treat_ID],obsDataLinks[experiment_ID]=A32)))</f>
        <v>__1</v>
      </c>
      <c r="C32">
        <v>0</v>
      </c>
    </row>
    <row r="33" spans="2:3" x14ac:dyDescent="0.35">
      <c r="B33" t="str" cm="1">
        <f t="array" ref="B33:C33">TRANSPOSE(_xlfn._xlws.SORT(_xlfn._xlws.FILTER(obsDataLinks[observ_treat_ID],obsDataLinks[experiment_ID]=A33)))</f>
        <v>__1</v>
      </c>
      <c r="C33">
        <v>0</v>
      </c>
    </row>
    <row r="34" spans="2:3" x14ac:dyDescent="0.35">
      <c r="B34" t="str" cm="1">
        <f t="array" ref="B34:C34">TRANSPOSE(_xlfn._xlws.SORT(_xlfn._xlws.FILTER(obsDataLinks[observ_treat_ID],obsDataLinks[experiment_ID]=A34)))</f>
        <v>__1</v>
      </c>
      <c r="C34">
        <v>0</v>
      </c>
    </row>
    <row r="35" spans="2:3" x14ac:dyDescent="0.35">
      <c r="B35" t="str" cm="1">
        <f t="array" ref="B35:C35">TRANSPOSE(_xlfn._xlws.SORT(_xlfn._xlws.FILTER(obsDataLinks[observ_treat_ID],obsDataLinks[experiment_ID]=A35)))</f>
        <v>__1</v>
      </c>
      <c r="C35">
        <v>0</v>
      </c>
    </row>
    <row r="36" spans="2:3" x14ac:dyDescent="0.35">
      <c r="B36" t="str" cm="1">
        <f t="array" ref="B36:C36">TRANSPOSE(_xlfn._xlws.SORT(_xlfn._xlws.FILTER(obsDataLinks[observ_treat_ID],obsDataLinks[experiment_ID]=A36)))</f>
        <v>__1</v>
      </c>
      <c r="C36">
        <v>0</v>
      </c>
    </row>
    <row r="37" spans="2:3" x14ac:dyDescent="0.35">
      <c r="B37" t="str" cm="1">
        <f t="array" ref="B37:C37">TRANSPOSE(_xlfn._xlws.SORT(_xlfn._xlws.FILTER(obsDataLinks[observ_treat_ID],obsDataLinks[experiment_ID]=A37)))</f>
        <v>__1</v>
      </c>
      <c r="C37">
        <v>0</v>
      </c>
    </row>
    <row r="38" spans="2:3" x14ac:dyDescent="0.35">
      <c r="B38" t="str" cm="1">
        <f t="array" ref="B38:C38">TRANSPOSE(_xlfn._xlws.SORT(_xlfn._xlws.FILTER(obsDataLinks[observ_treat_ID],obsDataLinks[experiment_ID]=A38)))</f>
        <v>__1</v>
      </c>
      <c r="C38">
        <v>0</v>
      </c>
    </row>
    <row r="39" spans="2:3" x14ac:dyDescent="0.35">
      <c r="B39" t="str" cm="1">
        <f t="array" ref="B39:C39">TRANSPOSE(_xlfn._xlws.SORT(_xlfn._xlws.FILTER(obsDataLinks[observ_treat_ID],obsDataLinks[experiment_ID]=A39)))</f>
        <v>__1</v>
      </c>
      <c r="C39">
        <v>0</v>
      </c>
    </row>
    <row r="40" spans="2:3" x14ac:dyDescent="0.35">
      <c r="B40" t="str" cm="1">
        <f t="array" ref="B40:C40">TRANSPOSE(_xlfn._xlws.SORT(_xlfn._xlws.FILTER(obsDataLinks[observ_treat_ID],obsDataLinks[experiment_ID]=A40)))</f>
        <v>__1</v>
      </c>
      <c r="C40">
        <v>0</v>
      </c>
    </row>
    <row r="41" spans="2:3" x14ac:dyDescent="0.35">
      <c r="B41" t="str" cm="1">
        <f t="array" ref="B41:C41">TRANSPOSE(_xlfn._xlws.SORT(_xlfn._xlws.FILTER(obsDataLinks[observ_treat_ID],obsDataLinks[experiment_ID]=A41)))</f>
        <v>__1</v>
      </c>
      <c r="C41">
        <v>0</v>
      </c>
    </row>
    <row r="42" spans="2:3" x14ac:dyDescent="0.35">
      <c r="B42" t="str" cm="1">
        <f t="array" ref="B42:C42">TRANSPOSE(_xlfn._xlws.SORT(_xlfn._xlws.FILTER(obsDataLinks[observ_treat_ID],obsDataLinks[experiment_ID]=A42)))</f>
        <v>__1</v>
      </c>
      <c r="C42">
        <v>0</v>
      </c>
    </row>
    <row r="43" spans="2:3" x14ac:dyDescent="0.35">
      <c r="B43" t="str" cm="1">
        <f t="array" ref="B43:C43">TRANSPOSE(_xlfn._xlws.SORT(_xlfn._xlws.FILTER(obsDataLinks[observ_treat_ID],obsDataLinks[experiment_ID]=A43)))</f>
        <v>__1</v>
      </c>
      <c r="C43">
        <v>0</v>
      </c>
    </row>
    <row r="44" spans="2:3" x14ac:dyDescent="0.35">
      <c r="B44" t="str" cm="1">
        <f t="array" ref="B44:C44">TRANSPOSE(_xlfn._xlws.SORT(_xlfn._xlws.FILTER(obsDataLinks[observ_treat_ID],obsDataLinks[experiment_ID]=A44)))</f>
        <v>__1</v>
      </c>
      <c r="C44">
        <v>0</v>
      </c>
    </row>
    <row r="45" spans="2:3" x14ac:dyDescent="0.35">
      <c r="B45" t="str" cm="1">
        <f t="array" ref="B45:C45">TRANSPOSE(_xlfn._xlws.SORT(_xlfn._xlws.FILTER(obsDataLinks[observ_treat_ID],obsDataLinks[experiment_ID]=A45)))</f>
        <v>__1</v>
      </c>
      <c r="C45">
        <v>0</v>
      </c>
    </row>
    <row r="46" spans="2:3" x14ac:dyDescent="0.35">
      <c r="B46" t="str" cm="1">
        <f t="array" ref="B46:C46">TRANSPOSE(_xlfn._xlws.SORT(_xlfn._xlws.FILTER(obsDataLinks[observ_treat_ID],obsDataLinks[experiment_ID]=A46)))</f>
        <v>__1</v>
      </c>
      <c r="C46">
        <v>0</v>
      </c>
    </row>
    <row r="47" spans="2:3" x14ac:dyDescent="0.35">
      <c r="B47" t="str" cm="1">
        <f t="array" ref="B47:C47">TRANSPOSE(_xlfn._xlws.SORT(_xlfn._xlws.FILTER(obsDataLinks[observ_treat_ID],obsDataLinks[experiment_ID]=A47)))</f>
        <v>__1</v>
      </c>
      <c r="C47">
        <v>0</v>
      </c>
    </row>
    <row r="48" spans="2:3" x14ac:dyDescent="0.35">
      <c r="B48" t="str" cm="1">
        <f t="array" ref="B48:C48">TRANSPOSE(_xlfn._xlws.SORT(_xlfn._xlws.FILTER(obsDataLinks[observ_treat_ID],obsDataLinks[experiment_ID]=A48)))</f>
        <v>__1</v>
      </c>
      <c r="C48">
        <v>0</v>
      </c>
    </row>
    <row r="49" spans="2:3" x14ac:dyDescent="0.35">
      <c r="B49" t="str" cm="1">
        <f t="array" ref="B49:C49">TRANSPOSE(_xlfn._xlws.SORT(_xlfn._xlws.FILTER(obsDataLinks[observ_treat_ID],obsDataLinks[experiment_ID]=A49)))</f>
        <v>__1</v>
      </c>
      <c r="C49">
        <v>0</v>
      </c>
    </row>
    <row r="50" spans="2:3" x14ac:dyDescent="0.35">
      <c r="B50" t="str" cm="1">
        <f t="array" ref="B50:C50">TRANSPOSE(_xlfn._xlws.SORT(_xlfn._xlws.FILTER(obsDataLinks[observ_treat_ID],obsDataLinks[experiment_ID]=A50)))</f>
        <v>__1</v>
      </c>
      <c r="C50">
        <v>0</v>
      </c>
    </row>
    <row r="51" spans="2:3" x14ac:dyDescent="0.35">
      <c r="B51" t="str" cm="1">
        <f t="array" ref="B51:C51">TRANSPOSE(_xlfn._xlws.SORT(_xlfn._xlws.FILTER(obsDataLinks[observ_treat_ID],obsDataLinks[experiment_ID]=A51)))</f>
        <v>__1</v>
      </c>
      <c r="C51">
        <v>0</v>
      </c>
    </row>
    <row r="52" spans="2:3" x14ac:dyDescent="0.35">
      <c r="B52" t="str" cm="1">
        <f t="array" ref="B52:C52">TRANSPOSE(_xlfn._xlws.SORT(_xlfn._xlws.FILTER(obsDataLinks[observ_treat_ID],obsDataLinks[experiment_ID]=A52)))</f>
        <v>__1</v>
      </c>
      <c r="C52">
        <v>0</v>
      </c>
    </row>
    <row r="53" spans="2:3" x14ac:dyDescent="0.35">
      <c r="B53" t="str" cm="1">
        <f t="array" ref="B53:C53">TRANSPOSE(_xlfn._xlws.SORT(_xlfn._xlws.FILTER(obsDataLinks[observ_treat_ID],obsDataLinks[experiment_ID]=A53)))</f>
        <v>__1</v>
      </c>
      <c r="C53">
        <v>0</v>
      </c>
    </row>
    <row r="54" spans="2:3" x14ac:dyDescent="0.35">
      <c r="B54" t="str" cm="1">
        <f t="array" ref="B54:C54">TRANSPOSE(_xlfn._xlws.SORT(_xlfn._xlws.FILTER(obsDataLinks[observ_treat_ID],obsDataLinks[experiment_ID]=A54)))</f>
        <v>__1</v>
      </c>
      <c r="C54">
        <v>0</v>
      </c>
    </row>
    <row r="55" spans="2:3" x14ac:dyDescent="0.35">
      <c r="B55" t="str" cm="1">
        <f t="array" ref="B55:C55">TRANSPOSE(_xlfn._xlws.SORT(_xlfn._xlws.FILTER(obsDataLinks[observ_treat_ID],obsDataLinks[experiment_ID]=A55)))</f>
        <v>__1</v>
      </c>
      <c r="C55">
        <v>0</v>
      </c>
    </row>
    <row r="56" spans="2:3" x14ac:dyDescent="0.35">
      <c r="B56" t="str" cm="1">
        <f t="array" ref="B56:C56">TRANSPOSE(_xlfn._xlws.SORT(_xlfn._xlws.FILTER(obsDataLinks[observ_treat_ID],obsDataLinks[experiment_ID]=A56)))</f>
        <v>__1</v>
      </c>
      <c r="C56">
        <v>0</v>
      </c>
    </row>
    <row r="57" spans="2:3" x14ac:dyDescent="0.35">
      <c r="B57" t="str" cm="1">
        <f t="array" ref="B57:C57">TRANSPOSE(_xlfn._xlws.SORT(_xlfn._xlws.FILTER(obsDataLinks[observ_treat_ID],obsDataLinks[experiment_ID]=A57)))</f>
        <v>__1</v>
      </c>
      <c r="C57">
        <v>0</v>
      </c>
    </row>
    <row r="58" spans="2:3" x14ac:dyDescent="0.35">
      <c r="B58" t="str" cm="1">
        <f t="array" ref="B58:C58">TRANSPOSE(_xlfn._xlws.SORT(_xlfn._xlws.FILTER(obsDataLinks[observ_treat_ID],obsDataLinks[experiment_ID]=A58)))</f>
        <v>__1</v>
      </c>
      <c r="C58">
        <v>0</v>
      </c>
    </row>
    <row r="59" spans="2:3" x14ac:dyDescent="0.35">
      <c r="B59" t="str" cm="1">
        <f t="array" ref="B59:C59">TRANSPOSE(_xlfn._xlws.SORT(_xlfn._xlws.FILTER(obsDataLinks[observ_treat_ID],obsDataLinks[experiment_ID]=A59)))</f>
        <v>__1</v>
      </c>
      <c r="C59">
        <v>0</v>
      </c>
    </row>
    <row r="60" spans="2:3" x14ac:dyDescent="0.35">
      <c r="B60" t="str" cm="1">
        <f t="array" ref="B60:C60">TRANSPOSE(_xlfn._xlws.SORT(_xlfn._xlws.FILTER(obsDataLinks[observ_treat_ID],obsDataLinks[experiment_ID]=A60)))</f>
        <v>__1</v>
      </c>
      <c r="C60">
        <v>0</v>
      </c>
    </row>
    <row r="61" spans="2:3" x14ac:dyDescent="0.35">
      <c r="B61" t="str" cm="1">
        <f t="array" ref="B61:C61">TRANSPOSE(_xlfn._xlws.SORT(_xlfn._xlws.FILTER(obsDataLinks[observ_treat_ID],obsDataLinks[experiment_ID]=A61)))</f>
        <v>__1</v>
      </c>
      <c r="C61">
        <v>0</v>
      </c>
    </row>
    <row r="62" spans="2:3" x14ac:dyDescent="0.35">
      <c r="B62" t="str" cm="1">
        <f t="array" ref="B62:C62">TRANSPOSE(_xlfn._xlws.SORT(_xlfn._xlws.FILTER(obsDataLinks[observ_treat_ID],obsDataLinks[experiment_ID]=A62)))</f>
        <v>__1</v>
      </c>
      <c r="C62">
        <v>0</v>
      </c>
    </row>
    <row r="63" spans="2:3" x14ac:dyDescent="0.35">
      <c r="B63" t="str" cm="1">
        <f t="array" ref="B63:C63">TRANSPOSE(_xlfn._xlws.SORT(_xlfn._xlws.FILTER(obsDataLinks[observ_treat_ID],obsDataLinks[experiment_ID]=A63)))</f>
        <v>__1</v>
      </c>
      <c r="C63">
        <v>0</v>
      </c>
    </row>
    <row r="64" spans="2:3" x14ac:dyDescent="0.35">
      <c r="B64" t="str" cm="1">
        <f t="array" ref="B64:C64">TRANSPOSE(_xlfn._xlws.SORT(_xlfn._xlws.FILTER(obsDataLinks[observ_treat_ID],obsDataLinks[experiment_ID]=A64)))</f>
        <v>__1</v>
      </c>
      <c r="C64">
        <v>0</v>
      </c>
    </row>
    <row r="65" spans="2:3" x14ac:dyDescent="0.35">
      <c r="B65" t="str" cm="1">
        <f t="array" ref="B65:C65">TRANSPOSE(_xlfn._xlws.SORT(_xlfn._xlws.FILTER(obsDataLinks[observ_treat_ID],obsDataLinks[experiment_ID]=A65)))</f>
        <v>__1</v>
      </c>
      <c r="C65">
        <v>0</v>
      </c>
    </row>
    <row r="66" spans="2:3" x14ac:dyDescent="0.35">
      <c r="B66" t="str" cm="1">
        <f t="array" ref="B66:C66">TRANSPOSE(_xlfn._xlws.SORT(_xlfn._xlws.FILTER(obsDataLinks[observ_treat_ID],obsDataLinks[experiment_ID]=A66)))</f>
        <v>__1</v>
      </c>
      <c r="C66">
        <v>0</v>
      </c>
    </row>
    <row r="67" spans="2:3" x14ac:dyDescent="0.35">
      <c r="B67" t="str" cm="1">
        <f t="array" ref="B67:C67">TRANSPOSE(_xlfn._xlws.SORT(_xlfn._xlws.FILTER(obsDataLinks[observ_treat_ID],obsDataLinks[experiment_ID]=A67)))</f>
        <v>__1</v>
      </c>
      <c r="C67">
        <v>0</v>
      </c>
    </row>
    <row r="68" spans="2:3" x14ac:dyDescent="0.35">
      <c r="B68" t="str" cm="1">
        <f t="array" ref="B68:C68">TRANSPOSE(_xlfn._xlws.SORT(_xlfn._xlws.FILTER(obsDataLinks[observ_treat_ID],obsDataLinks[experiment_ID]=A68)))</f>
        <v>__1</v>
      </c>
      <c r="C68">
        <v>0</v>
      </c>
    </row>
    <row r="69" spans="2:3" x14ac:dyDescent="0.35">
      <c r="B69" t="str" cm="1">
        <f t="array" ref="B69:C69">TRANSPOSE(_xlfn._xlws.SORT(_xlfn._xlws.FILTER(obsDataLinks[observ_treat_ID],obsDataLinks[experiment_ID]=A69)))</f>
        <v>__1</v>
      </c>
      <c r="C69">
        <v>0</v>
      </c>
    </row>
    <row r="70" spans="2:3" x14ac:dyDescent="0.35">
      <c r="B70" t="str" cm="1">
        <f t="array" ref="B70:C70">TRANSPOSE(_xlfn._xlws.SORT(_xlfn._xlws.FILTER(obsDataLinks[observ_treat_ID],obsDataLinks[experiment_ID]=A70)))</f>
        <v>__1</v>
      </c>
      <c r="C70">
        <v>0</v>
      </c>
    </row>
    <row r="71" spans="2:3" x14ac:dyDescent="0.35">
      <c r="B71" t="str" cm="1">
        <f t="array" ref="B71:C71">TRANSPOSE(_xlfn._xlws.SORT(_xlfn._xlws.FILTER(obsDataLinks[observ_treat_ID],obsDataLinks[experiment_ID]=A71)))</f>
        <v>__1</v>
      </c>
      <c r="C71">
        <v>0</v>
      </c>
    </row>
    <row r="72" spans="2:3" x14ac:dyDescent="0.35">
      <c r="B72" t="str" cm="1">
        <f t="array" ref="B72:C72">TRANSPOSE(_xlfn._xlws.SORT(_xlfn._xlws.FILTER(obsDataLinks[observ_treat_ID],obsDataLinks[experiment_ID]=A72)))</f>
        <v>__1</v>
      </c>
      <c r="C72">
        <v>0</v>
      </c>
    </row>
    <row r="73" spans="2:3" x14ac:dyDescent="0.35">
      <c r="B73" t="str" cm="1">
        <f t="array" ref="B73:C73">TRANSPOSE(_xlfn._xlws.SORT(_xlfn._xlws.FILTER(obsDataLinks[observ_treat_ID],obsDataLinks[experiment_ID]=A73)))</f>
        <v>__1</v>
      </c>
      <c r="C73">
        <v>0</v>
      </c>
    </row>
    <row r="74" spans="2:3" x14ac:dyDescent="0.35">
      <c r="B74" t="str" cm="1">
        <f t="array" ref="B74:C74">TRANSPOSE(_xlfn._xlws.SORT(_xlfn._xlws.FILTER(obsDataLinks[observ_treat_ID],obsDataLinks[experiment_ID]=A74)))</f>
        <v>__1</v>
      </c>
      <c r="C74">
        <v>0</v>
      </c>
    </row>
    <row r="75" spans="2:3" x14ac:dyDescent="0.35">
      <c r="B75" t="str" cm="1">
        <f t="array" ref="B75:C75">TRANSPOSE(_xlfn._xlws.SORT(_xlfn._xlws.FILTER(obsDataLinks[observ_treat_ID],obsDataLinks[experiment_ID]=A75)))</f>
        <v>__1</v>
      </c>
      <c r="C75">
        <v>0</v>
      </c>
    </row>
    <row r="76" spans="2:3" x14ac:dyDescent="0.35">
      <c r="B76" t="str" cm="1">
        <f t="array" ref="B76:C76">TRANSPOSE(_xlfn._xlws.SORT(_xlfn._xlws.FILTER(obsDataLinks[observ_treat_ID],obsDataLinks[experiment_ID]=A76)))</f>
        <v>__1</v>
      </c>
      <c r="C76">
        <v>0</v>
      </c>
    </row>
    <row r="77" spans="2:3" x14ac:dyDescent="0.35">
      <c r="B77" t="str" cm="1">
        <f t="array" ref="B77:C77">TRANSPOSE(_xlfn._xlws.SORT(_xlfn._xlws.FILTER(obsDataLinks[observ_treat_ID],obsDataLinks[experiment_ID]=A77)))</f>
        <v>__1</v>
      </c>
      <c r="C77">
        <v>0</v>
      </c>
    </row>
    <row r="78" spans="2:3" x14ac:dyDescent="0.35">
      <c r="B78" t="str" cm="1">
        <f t="array" ref="B78:C78">TRANSPOSE(_xlfn._xlws.SORT(_xlfn._xlws.FILTER(obsDataLinks[observ_treat_ID],obsDataLinks[experiment_ID]=A78)))</f>
        <v>__1</v>
      </c>
      <c r="C78">
        <v>0</v>
      </c>
    </row>
    <row r="79" spans="2:3" x14ac:dyDescent="0.35">
      <c r="B79" t="str" cm="1">
        <f t="array" ref="B79:C79">TRANSPOSE(_xlfn._xlws.SORT(_xlfn._xlws.FILTER(obsDataLinks[observ_treat_ID],obsDataLinks[experiment_ID]=A79)))</f>
        <v>__1</v>
      </c>
      <c r="C79">
        <v>0</v>
      </c>
    </row>
    <row r="80" spans="2:3" x14ac:dyDescent="0.35">
      <c r="B80" t="str" cm="1">
        <f t="array" ref="B80:C80">TRANSPOSE(_xlfn._xlws.SORT(_xlfn._xlws.FILTER(obsDataLinks[observ_treat_ID],obsDataLinks[experiment_ID]=A80)))</f>
        <v>__1</v>
      </c>
      <c r="C80">
        <v>0</v>
      </c>
    </row>
    <row r="81" spans="2:3" x14ac:dyDescent="0.35">
      <c r="B81" t="str" cm="1">
        <f t="array" ref="B81:C81">TRANSPOSE(_xlfn._xlws.SORT(_xlfn._xlws.FILTER(obsDataLinks[observ_treat_ID],obsDataLinks[experiment_ID]=A81)))</f>
        <v>__1</v>
      </c>
      <c r="C81">
        <v>0</v>
      </c>
    </row>
    <row r="82" spans="2:3" x14ac:dyDescent="0.35">
      <c r="B82" t="str" cm="1">
        <f t="array" ref="B82:C82">TRANSPOSE(_xlfn._xlws.SORT(_xlfn._xlws.FILTER(obsDataLinks[observ_treat_ID],obsDataLinks[experiment_ID]=A82)))</f>
        <v>__1</v>
      </c>
      <c r="C82">
        <v>0</v>
      </c>
    </row>
    <row r="83" spans="2:3" x14ac:dyDescent="0.35">
      <c r="B83" t="str" cm="1">
        <f t="array" ref="B83:C83">TRANSPOSE(_xlfn._xlws.SORT(_xlfn._xlws.FILTER(obsDataLinks[observ_treat_ID],obsDataLinks[experiment_ID]=A83)))</f>
        <v>__1</v>
      </c>
      <c r="C83">
        <v>0</v>
      </c>
    </row>
    <row r="84" spans="2:3" x14ac:dyDescent="0.35">
      <c r="B84" t="str" cm="1">
        <f t="array" ref="B84:C84">TRANSPOSE(_xlfn._xlws.SORT(_xlfn._xlws.FILTER(obsDataLinks[observ_treat_ID],obsDataLinks[experiment_ID]=A84)))</f>
        <v>__1</v>
      </c>
      <c r="C84">
        <v>0</v>
      </c>
    </row>
    <row r="85" spans="2:3" x14ac:dyDescent="0.35">
      <c r="B85" t="str" cm="1">
        <f t="array" ref="B85:C85">TRANSPOSE(_xlfn._xlws.SORT(_xlfn._xlws.FILTER(obsDataLinks[observ_treat_ID],obsDataLinks[experiment_ID]=A85)))</f>
        <v>__1</v>
      </c>
      <c r="C85">
        <v>0</v>
      </c>
    </row>
    <row r="86" spans="2:3" x14ac:dyDescent="0.35">
      <c r="B86" t="str" cm="1">
        <f t="array" ref="B86:C86">TRANSPOSE(_xlfn._xlws.SORT(_xlfn._xlws.FILTER(obsDataLinks[observ_treat_ID],obsDataLinks[experiment_ID]=A86)))</f>
        <v>__1</v>
      </c>
      <c r="C86">
        <v>0</v>
      </c>
    </row>
    <row r="87" spans="2:3" x14ac:dyDescent="0.35">
      <c r="B87" t="str" cm="1">
        <f t="array" ref="B87:C87">TRANSPOSE(_xlfn._xlws.SORT(_xlfn._xlws.FILTER(obsDataLinks[observ_treat_ID],obsDataLinks[experiment_ID]=A87)))</f>
        <v>__1</v>
      </c>
      <c r="C87">
        <v>0</v>
      </c>
    </row>
    <row r="88" spans="2:3" x14ac:dyDescent="0.35">
      <c r="B88" t="str" cm="1">
        <f t="array" ref="B88:C88">TRANSPOSE(_xlfn._xlws.SORT(_xlfn._xlws.FILTER(obsDataLinks[observ_treat_ID],obsDataLinks[experiment_ID]=A88)))</f>
        <v>__1</v>
      </c>
      <c r="C88">
        <v>0</v>
      </c>
    </row>
    <row r="89" spans="2:3" x14ac:dyDescent="0.35">
      <c r="B89" t="str" cm="1">
        <f t="array" ref="B89:C89">TRANSPOSE(_xlfn._xlws.SORT(_xlfn._xlws.FILTER(obsDataLinks[observ_treat_ID],obsDataLinks[experiment_ID]=A89)))</f>
        <v>__1</v>
      </c>
      <c r="C89">
        <v>0</v>
      </c>
    </row>
    <row r="90" spans="2:3" x14ac:dyDescent="0.35">
      <c r="B90" t="str" cm="1">
        <f t="array" ref="B90:C90">TRANSPOSE(_xlfn._xlws.SORT(_xlfn._xlws.FILTER(obsDataLinks[observ_treat_ID],obsDataLinks[experiment_ID]=A90)))</f>
        <v>__1</v>
      </c>
      <c r="C90">
        <v>0</v>
      </c>
    </row>
    <row r="91" spans="2:3" x14ac:dyDescent="0.35">
      <c r="B91" t="str" cm="1">
        <f t="array" ref="B91:C91">TRANSPOSE(_xlfn._xlws.SORT(_xlfn._xlws.FILTER(obsDataLinks[observ_treat_ID],obsDataLinks[experiment_ID]=A91)))</f>
        <v>__1</v>
      </c>
      <c r="C91">
        <v>0</v>
      </c>
    </row>
    <row r="92" spans="2:3" x14ac:dyDescent="0.35">
      <c r="B92" t="str" cm="1">
        <f t="array" ref="B92:C92">TRANSPOSE(_xlfn._xlws.SORT(_xlfn._xlws.FILTER(obsDataLinks[observ_treat_ID],obsDataLinks[experiment_ID]=A92)))</f>
        <v>__1</v>
      </c>
      <c r="C92">
        <v>0</v>
      </c>
    </row>
    <row r="93" spans="2:3" x14ac:dyDescent="0.35">
      <c r="B93" t="str" cm="1">
        <f t="array" ref="B93:C93">TRANSPOSE(_xlfn._xlws.SORT(_xlfn._xlws.FILTER(obsDataLinks[observ_treat_ID],obsDataLinks[experiment_ID]=A93)))</f>
        <v>__1</v>
      </c>
      <c r="C93">
        <v>0</v>
      </c>
    </row>
    <row r="94" spans="2:3" x14ac:dyDescent="0.35">
      <c r="B94" t="str" cm="1">
        <f t="array" ref="B94:C94">TRANSPOSE(_xlfn._xlws.SORT(_xlfn._xlws.FILTER(obsDataLinks[observ_treat_ID],obsDataLinks[experiment_ID]=A94)))</f>
        <v>__1</v>
      </c>
      <c r="C94">
        <v>0</v>
      </c>
    </row>
    <row r="95" spans="2:3" x14ac:dyDescent="0.35">
      <c r="B95" t="str" cm="1">
        <f t="array" ref="B95:C95">TRANSPOSE(_xlfn._xlws.SORT(_xlfn._xlws.FILTER(obsDataLinks[observ_treat_ID],obsDataLinks[experiment_ID]=A95)))</f>
        <v>__1</v>
      </c>
      <c r="C95">
        <v>0</v>
      </c>
    </row>
    <row r="96" spans="2:3" x14ac:dyDescent="0.35">
      <c r="B96" t="str" cm="1">
        <f t="array" ref="B96:C96">TRANSPOSE(_xlfn._xlws.SORT(_xlfn._xlws.FILTER(obsDataLinks[observ_treat_ID],obsDataLinks[experiment_ID]=A96)))</f>
        <v>__1</v>
      </c>
      <c r="C96">
        <v>0</v>
      </c>
    </row>
    <row r="97" spans="2:3" x14ac:dyDescent="0.35">
      <c r="B97" t="str" cm="1">
        <f t="array" ref="B97:C97">TRANSPOSE(_xlfn._xlws.SORT(_xlfn._xlws.FILTER(obsDataLinks[observ_treat_ID],obsDataLinks[experiment_ID]=A97)))</f>
        <v>__1</v>
      </c>
      <c r="C97">
        <v>0</v>
      </c>
    </row>
    <row r="98" spans="2:3" x14ac:dyDescent="0.35">
      <c r="B98" t="str" cm="1">
        <f t="array" ref="B98:C98">TRANSPOSE(_xlfn._xlws.SORT(_xlfn._xlws.FILTER(obsDataLinks[observ_treat_ID],obsDataLinks[experiment_ID]=A98)))</f>
        <v>__1</v>
      </c>
      <c r="C98">
        <v>0</v>
      </c>
    </row>
    <row r="99" spans="2:3" x14ac:dyDescent="0.35">
      <c r="B99" t="str" cm="1">
        <f t="array" ref="B99:C99">TRANSPOSE(_xlfn._xlws.SORT(_xlfn._xlws.FILTER(obsDataLinks[observ_treat_ID],obsDataLinks[experiment_ID]=A99)))</f>
        <v>__1</v>
      </c>
      <c r="C99">
        <v>0</v>
      </c>
    </row>
    <row r="100" spans="2:3" x14ac:dyDescent="0.35">
      <c r="B100" t="str" cm="1">
        <f t="array" ref="B100:C100">TRANSPOSE(_xlfn._xlws.SORT(_xlfn._xlws.FILTER(obsDataLinks[observ_treat_ID],obsDataLinks[experiment_ID]=A100)))</f>
        <v>__1</v>
      </c>
      <c r="C100">
        <v>0</v>
      </c>
    </row>
    <row r="101" spans="2:3" x14ac:dyDescent="0.35">
      <c r="B101" t="str" cm="1">
        <f t="array" ref="B101:C101">TRANSPOSE(_xlfn._xlws.SORT(_xlfn._xlws.FILTER(obsDataLinks[observ_treat_ID],obsDataLinks[experiment_ID]=A101)))</f>
        <v>__1</v>
      </c>
      <c r="C101">
        <v>0</v>
      </c>
    </row>
    <row r="102" spans="2:3" x14ac:dyDescent="0.35">
      <c r="B102" t="str" cm="1">
        <f t="array" ref="B102:C102">TRANSPOSE(_xlfn._xlws.SORT(_xlfn._xlws.FILTER(obsDataLinks[observ_treat_ID],obsDataLinks[experiment_ID]=A102)))</f>
        <v>__1</v>
      </c>
      <c r="C102">
        <v>0</v>
      </c>
    </row>
    <row r="103" spans="2:3" x14ac:dyDescent="0.35">
      <c r="B103" t="str" cm="1">
        <f t="array" ref="B103:C103">TRANSPOSE(_xlfn._xlws.SORT(_xlfn._xlws.FILTER(obsDataLinks[observ_treat_ID],obsDataLinks[experiment_ID]=A103)))</f>
        <v>__1</v>
      </c>
      <c r="C103">
        <v>0</v>
      </c>
    </row>
    <row r="104" spans="2:3" x14ac:dyDescent="0.35">
      <c r="B104" t="str" cm="1">
        <f t="array" ref="B104:C104">TRANSPOSE(_xlfn._xlws.SORT(_xlfn._xlws.FILTER(obsDataLinks[observ_treat_ID],obsDataLinks[experiment_ID]=A104)))</f>
        <v>__1</v>
      </c>
      <c r="C104">
        <v>0</v>
      </c>
    </row>
    <row r="105" spans="2:3" x14ac:dyDescent="0.35">
      <c r="B105" t="str" cm="1">
        <f t="array" ref="B105:C105">TRANSPOSE(_xlfn._xlws.SORT(_xlfn._xlws.FILTER(obsDataLinks[observ_treat_ID],obsDataLinks[experiment_ID]=A105)))</f>
        <v>__1</v>
      </c>
      <c r="C105">
        <v>0</v>
      </c>
    </row>
    <row r="106" spans="2:3" x14ac:dyDescent="0.35">
      <c r="B106" t="str" cm="1">
        <f t="array" ref="B106:C106">TRANSPOSE(_xlfn._xlws.SORT(_xlfn._xlws.FILTER(obsDataLinks[observ_treat_ID],obsDataLinks[experiment_ID]=A106)))</f>
        <v>__1</v>
      </c>
      <c r="C106">
        <v>0</v>
      </c>
    </row>
    <row r="107" spans="2:3" x14ac:dyDescent="0.35">
      <c r="B107" t="str" cm="1">
        <f t="array" ref="B107:C107">TRANSPOSE(_xlfn._xlws.SORT(_xlfn._xlws.FILTER(obsDataLinks[observ_treat_ID],obsDataLinks[experiment_ID]=A107)))</f>
        <v>__1</v>
      </c>
      <c r="C107">
        <v>0</v>
      </c>
    </row>
    <row r="108" spans="2:3" x14ac:dyDescent="0.35">
      <c r="B108" t="str" cm="1">
        <f t="array" ref="B108:C108">TRANSPOSE(_xlfn._xlws.SORT(_xlfn._xlws.FILTER(obsDataLinks[observ_treat_ID],obsDataLinks[experiment_ID]=A108)))</f>
        <v>__1</v>
      </c>
      <c r="C108">
        <v>0</v>
      </c>
    </row>
    <row r="109" spans="2:3" x14ac:dyDescent="0.35">
      <c r="B109" t="str" cm="1">
        <f t="array" ref="B109:C109">TRANSPOSE(_xlfn._xlws.SORT(_xlfn._xlws.FILTER(obsDataLinks[observ_treat_ID],obsDataLinks[experiment_ID]=A109)))</f>
        <v>__1</v>
      </c>
      <c r="C109">
        <v>0</v>
      </c>
    </row>
    <row r="110" spans="2:3" x14ac:dyDescent="0.35">
      <c r="B110" t="str" cm="1">
        <f t="array" ref="B110:C110">TRANSPOSE(_xlfn._xlws.SORT(_xlfn._xlws.FILTER(obsDataLinks[observ_treat_ID],obsDataLinks[experiment_ID]=A110)))</f>
        <v>__1</v>
      </c>
      <c r="C110">
        <v>0</v>
      </c>
    </row>
    <row r="111" spans="2:3" x14ac:dyDescent="0.35">
      <c r="B111" t="str" cm="1">
        <f t="array" ref="B111:C111">TRANSPOSE(_xlfn._xlws.SORT(_xlfn._xlws.FILTER(obsDataLinks[observ_treat_ID],obsDataLinks[experiment_ID]=A111)))</f>
        <v>__1</v>
      </c>
      <c r="C111">
        <v>0</v>
      </c>
    </row>
    <row r="112" spans="2:3" x14ac:dyDescent="0.35">
      <c r="B112" t="str" cm="1">
        <f t="array" ref="B112:C112">TRANSPOSE(_xlfn._xlws.SORT(_xlfn._xlws.FILTER(obsDataLinks[observ_treat_ID],obsDataLinks[experiment_ID]=A112)))</f>
        <v>__1</v>
      </c>
      <c r="C112">
        <v>0</v>
      </c>
    </row>
    <row r="113" spans="2:3" x14ac:dyDescent="0.35">
      <c r="B113" t="str" cm="1">
        <f t="array" ref="B113:C113">TRANSPOSE(_xlfn._xlws.SORT(_xlfn._xlws.FILTER(obsDataLinks[observ_treat_ID],obsDataLinks[experiment_ID]=A113)))</f>
        <v>__1</v>
      </c>
      <c r="C113">
        <v>0</v>
      </c>
    </row>
    <row r="114" spans="2:3" x14ac:dyDescent="0.35">
      <c r="B114" t="str" cm="1">
        <f t="array" ref="B114:C114">TRANSPOSE(_xlfn._xlws.SORT(_xlfn._xlws.FILTER(obsDataLinks[observ_treat_ID],obsDataLinks[experiment_ID]=A114)))</f>
        <v>__1</v>
      </c>
      <c r="C114">
        <v>0</v>
      </c>
    </row>
    <row r="115" spans="2:3" x14ac:dyDescent="0.35">
      <c r="B115" t="str" cm="1">
        <f t="array" ref="B115:C115">TRANSPOSE(_xlfn._xlws.SORT(_xlfn._xlws.FILTER(obsDataLinks[observ_treat_ID],obsDataLinks[experiment_ID]=A115)))</f>
        <v>__1</v>
      </c>
      <c r="C115">
        <v>0</v>
      </c>
    </row>
    <row r="116" spans="2:3" x14ac:dyDescent="0.35">
      <c r="B116" t="str" cm="1">
        <f t="array" ref="B116:C116">TRANSPOSE(_xlfn._xlws.SORT(_xlfn._xlws.FILTER(obsDataLinks[observ_treat_ID],obsDataLinks[experiment_ID]=A116)))</f>
        <v>__1</v>
      </c>
      <c r="C116">
        <v>0</v>
      </c>
    </row>
    <row r="117" spans="2:3" x14ac:dyDescent="0.35">
      <c r="B117" t="str" cm="1">
        <f t="array" ref="B117:C117">TRANSPOSE(_xlfn._xlws.SORT(_xlfn._xlws.FILTER(obsDataLinks[observ_treat_ID],obsDataLinks[experiment_ID]=A117)))</f>
        <v>__1</v>
      </c>
      <c r="C117">
        <v>0</v>
      </c>
    </row>
    <row r="118" spans="2:3" x14ac:dyDescent="0.35">
      <c r="B118" t="str" cm="1">
        <f t="array" ref="B118:C118">TRANSPOSE(_xlfn._xlws.SORT(_xlfn._xlws.FILTER(obsDataLinks[observ_treat_ID],obsDataLinks[experiment_ID]=A118)))</f>
        <v>__1</v>
      </c>
      <c r="C118">
        <v>0</v>
      </c>
    </row>
    <row r="119" spans="2:3" x14ac:dyDescent="0.35">
      <c r="B119" t="str" cm="1">
        <f t="array" ref="B119:C119">TRANSPOSE(_xlfn._xlws.SORT(_xlfn._xlws.FILTER(obsDataLinks[observ_treat_ID],obsDataLinks[experiment_ID]=A119)))</f>
        <v>__1</v>
      </c>
      <c r="C119">
        <v>0</v>
      </c>
    </row>
    <row r="120" spans="2:3" x14ac:dyDescent="0.35">
      <c r="B120" t="str" cm="1">
        <f t="array" ref="B120:C120">TRANSPOSE(_xlfn._xlws.SORT(_xlfn._xlws.FILTER(obsDataLinks[observ_treat_ID],obsDataLinks[experiment_ID]=A120)))</f>
        <v>__1</v>
      </c>
      <c r="C120">
        <v>0</v>
      </c>
    </row>
    <row r="121" spans="2:3" x14ac:dyDescent="0.35">
      <c r="B121" t="str" cm="1">
        <f t="array" ref="B121:C121">TRANSPOSE(_xlfn._xlws.SORT(_xlfn._xlws.FILTER(obsDataLinks[observ_treat_ID],obsDataLinks[experiment_ID]=A121)))</f>
        <v>__1</v>
      </c>
      <c r="C121">
        <v>0</v>
      </c>
    </row>
    <row r="122" spans="2:3" x14ac:dyDescent="0.35">
      <c r="B122" t="str" cm="1">
        <f t="array" ref="B122:C122">TRANSPOSE(_xlfn._xlws.SORT(_xlfn._xlws.FILTER(obsDataLinks[observ_treat_ID],obsDataLinks[experiment_ID]=A122)))</f>
        <v>__1</v>
      </c>
      <c r="C122">
        <v>0</v>
      </c>
    </row>
    <row r="123" spans="2:3" x14ac:dyDescent="0.35">
      <c r="B123" t="str" cm="1">
        <f t="array" ref="B123:C123">TRANSPOSE(_xlfn._xlws.SORT(_xlfn._xlws.FILTER(obsDataLinks[observ_treat_ID],obsDataLinks[experiment_ID]=A123)))</f>
        <v>__1</v>
      </c>
      <c r="C123">
        <v>0</v>
      </c>
    </row>
    <row r="124" spans="2:3" x14ac:dyDescent="0.35">
      <c r="B124" t="str" cm="1">
        <f t="array" ref="B124:C124">TRANSPOSE(_xlfn._xlws.SORT(_xlfn._xlws.FILTER(obsDataLinks[observ_treat_ID],obsDataLinks[experiment_ID]=A124)))</f>
        <v>__1</v>
      </c>
      <c r="C124">
        <v>0</v>
      </c>
    </row>
    <row r="125" spans="2:3" x14ac:dyDescent="0.35">
      <c r="B125" t="str" cm="1">
        <f t="array" ref="B125:C125">TRANSPOSE(_xlfn._xlws.SORT(_xlfn._xlws.FILTER(obsDataLinks[observ_treat_ID],obsDataLinks[experiment_ID]=A125)))</f>
        <v>__1</v>
      </c>
      <c r="C125">
        <v>0</v>
      </c>
    </row>
    <row r="126" spans="2:3" x14ac:dyDescent="0.35">
      <c r="B126" t="str" cm="1">
        <f t="array" ref="B126:C126">TRANSPOSE(_xlfn._xlws.SORT(_xlfn._xlws.FILTER(obsDataLinks[observ_treat_ID],obsDataLinks[experiment_ID]=A126)))</f>
        <v>__1</v>
      </c>
      <c r="C126">
        <v>0</v>
      </c>
    </row>
    <row r="127" spans="2:3" x14ac:dyDescent="0.35">
      <c r="B127" t="str" cm="1">
        <f t="array" ref="B127:C127">TRANSPOSE(_xlfn._xlws.SORT(_xlfn._xlws.FILTER(obsDataLinks[observ_treat_ID],obsDataLinks[experiment_ID]=A127)))</f>
        <v>__1</v>
      </c>
      <c r="C127">
        <v>0</v>
      </c>
    </row>
    <row r="128" spans="2:3" x14ac:dyDescent="0.35">
      <c r="B128" t="str" cm="1">
        <f t="array" ref="B128:C128">TRANSPOSE(_xlfn._xlws.SORT(_xlfn._xlws.FILTER(obsDataLinks[observ_treat_ID],obsDataLinks[experiment_ID]=A128)))</f>
        <v>__1</v>
      </c>
      <c r="C128">
        <v>0</v>
      </c>
    </row>
    <row r="129" spans="2:3" x14ac:dyDescent="0.35">
      <c r="B129" t="str" cm="1">
        <f t="array" ref="B129:C129">TRANSPOSE(_xlfn._xlws.SORT(_xlfn._xlws.FILTER(obsDataLinks[observ_treat_ID],obsDataLinks[experiment_ID]=A129)))</f>
        <v>__1</v>
      </c>
      <c r="C129">
        <v>0</v>
      </c>
    </row>
    <row r="130" spans="2:3" x14ac:dyDescent="0.35">
      <c r="B130" t="str" cm="1">
        <f t="array" ref="B130:C130">TRANSPOSE(_xlfn._xlws.SORT(_xlfn._xlws.FILTER(obsDataLinks[observ_treat_ID],obsDataLinks[experiment_ID]=A130)))</f>
        <v>__1</v>
      </c>
      <c r="C130">
        <v>0</v>
      </c>
    </row>
    <row r="131" spans="2:3" x14ac:dyDescent="0.35">
      <c r="B131" t="str" cm="1">
        <f t="array" ref="B131:C131">TRANSPOSE(_xlfn._xlws.SORT(_xlfn._xlws.FILTER(obsDataLinks[observ_treat_ID],obsDataLinks[experiment_ID]=A131)))</f>
        <v>__1</v>
      </c>
      <c r="C131">
        <v>0</v>
      </c>
    </row>
    <row r="132" spans="2:3" x14ac:dyDescent="0.35">
      <c r="B132" t="str" cm="1">
        <f t="array" ref="B132:C132">TRANSPOSE(_xlfn._xlws.SORT(_xlfn._xlws.FILTER(obsDataLinks[observ_treat_ID],obsDataLinks[experiment_ID]=A132)))</f>
        <v>__1</v>
      </c>
      <c r="C132">
        <v>0</v>
      </c>
    </row>
    <row r="133" spans="2:3" x14ac:dyDescent="0.35">
      <c r="B133" t="str" cm="1">
        <f t="array" ref="B133:C133">TRANSPOSE(_xlfn._xlws.SORT(_xlfn._xlws.FILTER(obsDataLinks[observ_treat_ID],obsDataLinks[experiment_ID]=A133)))</f>
        <v>__1</v>
      </c>
      <c r="C133">
        <v>0</v>
      </c>
    </row>
    <row r="134" spans="2:3" x14ac:dyDescent="0.35">
      <c r="B134" t="str" cm="1">
        <f t="array" ref="B134:C134">TRANSPOSE(_xlfn._xlws.SORT(_xlfn._xlws.FILTER(obsDataLinks[observ_treat_ID],obsDataLinks[experiment_ID]=A134)))</f>
        <v>__1</v>
      </c>
      <c r="C134">
        <v>0</v>
      </c>
    </row>
    <row r="135" spans="2:3" x14ac:dyDescent="0.35">
      <c r="B135" t="str" cm="1">
        <f t="array" ref="B135:C135">TRANSPOSE(_xlfn._xlws.SORT(_xlfn._xlws.FILTER(obsDataLinks[observ_treat_ID],obsDataLinks[experiment_ID]=A135)))</f>
        <v>__1</v>
      </c>
      <c r="C135">
        <v>0</v>
      </c>
    </row>
    <row r="136" spans="2:3" x14ac:dyDescent="0.35">
      <c r="B136" t="str" cm="1">
        <f t="array" ref="B136:C136">TRANSPOSE(_xlfn._xlws.SORT(_xlfn._xlws.FILTER(obsDataLinks[observ_treat_ID],obsDataLinks[experiment_ID]=A136)))</f>
        <v>__1</v>
      </c>
      <c r="C136">
        <v>0</v>
      </c>
    </row>
    <row r="137" spans="2:3" x14ac:dyDescent="0.35">
      <c r="B137" t="str" cm="1">
        <f t="array" ref="B137:C137">TRANSPOSE(_xlfn._xlws.SORT(_xlfn._xlws.FILTER(obsDataLinks[observ_treat_ID],obsDataLinks[experiment_ID]=A137)))</f>
        <v>__1</v>
      </c>
      <c r="C137">
        <v>0</v>
      </c>
    </row>
    <row r="138" spans="2:3" x14ac:dyDescent="0.35">
      <c r="B138" t="str" cm="1">
        <f t="array" ref="B138:C138">TRANSPOSE(_xlfn._xlws.SORT(_xlfn._xlws.FILTER(obsDataLinks[observ_treat_ID],obsDataLinks[experiment_ID]=A138)))</f>
        <v>__1</v>
      </c>
      <c r="C138">
        <v>0</v>
      </c>
    </row>
    <row r="139" spans="2:3" x14ac:dyDescent="0.35">
      <c r="B139" t="str" cm="1">
        <f t="array" ref="B139:C139">TRANSPOSE(_xlfn._xlws.SORT(_xlfn._xlws.FILTER(obsDataLinks[observ_treat_ID],obsDataLinks[experiment_ID]=A139)))</f>
        <v>__1</v>
      </c>
      <c r="C139">
        <v>0</v>
      </c>
    </row>
    <row r="140" spans="2:3" x14ac:dyDescent="0.35">
      <c r="B140" t="str" cm="1">
        <f t="array" ref="B140:C140">TRANSPOSE(_xlfn._xlws.SORT(_xlfn._xlws.FILTER(obsDataLinks[observ_treat_ID],obsDataLinks[experiment_ID]=A140)))</f>
        <v>__1</v>
      </c>
      <c r="C140">
        <v>0</v>
      </c>
    </row>
    <row r="141" spans="2:3" x14ac:dyDescent="0.35">
      <c r="B141" t="str" cm="1">
        <f t="array" ref="B141:C141">TRANSPOSE(_xlfn._xlws.SORT(_xlfn._xlws.FILTER(obsDataLinks[observ_treat_ID],obsDataLinks[experiment_ID]=A141)))</f>
        <v>__1</v>
      </c>
      <c r="C141">
        <v>0</v>
      </c>
    </row>
    <row r="142" spans="2:3" x14ac:dyDescent="0.35">
      <c r="B142" t="str" cm="1">
        <f t="array" ref="B142:C142">TRANSPOSE(_xlfn._xlws.SORT(_xlfn._xlws.FILTER(obsDataLinks[observ_treat_ID],obsDataLinks[experiment_ID]=A142)))</f>
        <v>__1</v>
      </c>
      <c r="C142">
        <v>0</v>
      </c>
    </row>
    <row r="143" spans="2:3" x14ac:dyDescent="0.35">
      <c r="B143" t="str" cm="1">
        <f t="array" ref="B143:C143">TRANSPOSE(_xlfn._xlws.SORT(_xlfn._xlws.FILTER(obsDataLinks[observ_treat_ID],obsDataLinks[experiment_ID]=A143)))</f>
        <v>__1</v>
      </c>
      <c r="C143">
        <v>0</v>
      </c>
    </row>
    <row r="144" spans="2:3" x14ac:dyDescent="0.35">
      <c r="B144" t="str" cm="1">
        <f t="array" ref="B144:C144">TRANSPOSE(_xlfn._xlws.SORT(_xlfn._xlws.FILTER(obsDataLinks[observ_treat_ID],obsDataLinks[experiment_ID]=A144)))</f>
        <v>__1</v>
      </c>
      <c r="C144">
        <v>0</v>
      </c>
    </row>
    <row r="145" spans="2:3" x14ac:dyDescent="0.35">
      <c r="B145" t="str" cm="1">
        <f t="array" ref="B145:C145">TRANSPOSE(_xlfn._xlws.SORT(_xlfn._xlws.FILTER(obsDataLinks[observ_treat_ID],obsDataLinks[experiment_ID]=A145)))</f>
        <v>__1</v>
      </c>
      <c r="C145">
        <v>0</v>
      </c>
    </row>
    <row r="146" spans="2:3" x14ac:dyDescent="0.35">
      <c r="B146" t="str" cm="1">
        <f t="array" ref="B146:C146">TRANSPOSE(_xlfn._xlws.SORT(_xlfn._xlws.FILTER(obsDataLinks[observ_treat_ID],obsDataLinks[experiment_ID]=A146)))</f>
        <v>__1</v>
      </c>
      <c r="C146">
        <v>0</v>
      </c>
    </row>
    <row r="147" spans="2:3" x14ac:dyDescent="0.35">
      <c r="B147" t="str" cm="1">
        <f t="array" ref="B147:C147">TRANSPOSE(_xlfn._xlws.SORT(_xlfn._xlws.FILTER(obsDataLinks[observ_treat_ID],obsDataLinks[experiment_ID]=A147)))</f>
        <v>__1</v>
      </c>
      <c r="C147">
        <v>0</v>
      </c>
    </row>
    <row r="148" spans="2:3" x14ac:dyDescent="0.35">
      <c r="B148" t="str" cm="1">
        <f t="array" ref="B148:C148">TRANSPOSE(_xlfn._xlws.SORT(_xlfn._xlws.FILTER(obsDataLinks[observ_treat_ID],obsDataLinks[experiment_ID]=A148)))</f>
        <v>__1</v>
      </c>
      <c r="C148">
        <v>0</v>
      </c>
    </row>
    <row r="149" spans="2:3" x14ac:dyDescent="0.35">
      <c r="B149" t="str" cm="1">
        <f t="array" ref="B149:C149">TRANSPOSE(_xlfn._xlws.SORT(_xlfn._xlws.FILTER(obsDataLinks[observ_treat_ID],obsDataLinks[experiment_ID]=A149)))</f>
        <v>__1</v>
      </c>
      <c r="C149">
        <v>0</v>
      </c>
    </row>
    <row r="150" spans="2:3" x14ac:dyDescent="0.35">
      <c r="B150" t="str" cm="1">
        <f t="array" ref="B150:C150">TRANSPOSE(_xlfn._xlws.SORT(_xlfn._xlws.FILTER(obsDataLinks[observ_treat_ID],obsDataLinks[experiment_ID]=A150)))</f>
        <v>__1</v>
      </c>
      <c r="C150">
        <v>0</v>
      </c>
    </row>
    <row r="151" spans="2:3" x14ac:dyDescent="0.35">
      <c r="B151" t="str" cm="1">
        <f t="array" ref="B151:C151">TRANSPOSE(_xlfn._xlws.SORT(_xlfn._xlws.FILTER(obsDataLinks[observ_treat_ID],obsDataLinks[experiment_ID]=A151)))</f>
        <v>__1</v>
      </c>
      <c r="C151">
        <v>0</v>
      </c>
    </row>
    <row r="152" spans="2:3" x14ac:dyDescent="0.35">
      <c r="B152" t="str" cm="1">
        <f t="array" ref="B152:C152">TRANSPOSE(_xlfn._xlws.SORT(_xlfn._xlws.FILTER(obsDataLinks[observ_treat_ID],obsDataLinks[experiment_ID]=A152)))</f>
        <v>__1</v>
      </c>
      <c r="C152">
        <v>0</v>
      </c>
    </row>
    <row r="153" spans="2:3" x14ac:dyDescent="0.35">
      <c r="B153" t="str" cm="1">
        <f t="array" ref="B153:C153">TRANSPOSE(_xlfn._xlws.SORT(_xlfn._xlws.FILTER(obsDataLinks[observ_treat_ID],obsDataLinks[experiment_ID]=A153)))</f>
        <v>__1</v>
      </c>
      <c r="C153">
        <v>0</v>
      </c>
    </row>
    <row r="154" spans="2:3" x14ac:dyDescent="0.35">
      <c r="B154" t="str" cm="1">
        <f t="array" ref="B154:C154">TRANSPOSE(_xlfn._xlws.SORT(_xlfn._xlws.FILTER(obsDataLinks[observ_treat_ID],obsDataLinks[experiment_ID]=A154)))</f>
        <v>__1</v>
      </c>
      <c r="C154">
        <v>0</v>
      </c>
    </row>
    <row r="155" spans="2:3" x14ac:dyDescent="0.35">
      <c r="B155" t="str" cm="1">
        <f t="array" ref="B155:C155">TRANSPOSE(_xlfn._xlws.SORT(_xlfn._xlws.FILTER(obsDataLinks[observ_treat_ID],obsDataLinks[experiment_ID]=A155)))</f>
        <v>__1</v>
      </c>
      <c r="C155">
        <v>0</v>
      </c>
    </row>
    <row r="156" spans="2:3" x14ac:dyDescent="0.35">
      <c r="B156" t="str" cm="1">
        <f t="array" ref="B156:C156">TRANSPOSE(_xlfn._xlws.SORT(_xlfn._xlws.FILTER(obsDataLinks[observ_treat_ID],obsDataLinks[experiment_ID]=A156)))</f>
        <v>__1</v>
      </c>
      <c r="C156">
        <v>0</v>
      </c>
    </row>
    <row r="157" spans="2:3" x14ac:dyDescent="0.35">
      <c r="B157" t="str" cm="1">
        <f t="array" ref="B157:C157">TRANSPOSE(_xlfn._xlws.SORT(_xlfn._xlws.FILTER(obsDataLinks[observ_treat_ID],obsDataLinks[experiment_ID]=A157)))</f>
        <v>__1</v>
      </c>
      <c r="C157">
        <v>0</v>
      </c>
    </row>
    <row r="158" spans="2:3" x14ac:dyDescent="0.35">
      <c r="B158" t="str" cm="1">
        <f t="array" ref="B158:C158">TRANSPOSE(_xlfn._xlws.SORT(_xlfn._xlws.FILTER(obsDataLinks[observ_treat_ID],obsDataLinks[experiment_ID]=A158)))</f>
        <v>__1</v>
      </c>
      <c r="C158">
        <v>0</v>
      </c>
    </row>
    <row r="159" spans="2:3" x14ac:dyDescent="0.35">
      <c r="B159" t="str" cm="1">
        <f t="array" ref="B159:C159">TRANSPOSE(_xlfn._xlws.SORT(_xlfn._xlws.FILTER(obsDataLinks[observ_treat_ID],obsDataLinks[experiment_ID]=A159)))</f>
        <v>__1</v>
      </c>
      <c r="C159">
        <v>0</v>
      </c>
    </row>
    <row r="160" spans="2:3" x14ac:dyDescent="0.35">
      <c r="B160" t="str" cm="1">
        <f t="array" ref="B160:C160">TRANSPOSE(_xlfn._xlws.SORT(_xlfn._xlws.FILTER(obsDataLinks[observ_treat_ID],obsDataLinks[experiment_ID]=A160)))</f>
        <v>__1</v>
      </c>
      <c r="C160">
        <v>0</v>
      </c>
    </row>
    <row r="161" spans="2:3" x14ac:dyDescent="0.35">
      <c r="B161" t="str" cm="1">
        <f t="array" ref="B161:C161">TRANSPOSE(_xlfn._xlws.SORT(_xlfn._xlws.FILTER(obsDataLinks[observ_treat_ID],obsDataLinks[experiment_ID]=A161)))</f>
        <v>__1</v>
      </c>
      <c r="C161">
        <v>0</v>
      </c>
    </row>
    <row r="162" spans="2:3" x14ac:dyDescent="0.35">
      <c r="B162" t="str" cm="1">
        <f t="array" ref="B162:C162">TRANSPOSE(_xlfn._xlws.SORT(_xlfn._xlws.FILTER(obsDataLinks[observ_treat_ID],obsDataLinks[experiment_ID]=A162)))</f>
        <v>__1</v>
      </c>
      <c r="C162">
        <v>0</v>
      </c>
    </row>
    <row r="163" spans="2:3" x14ac:dyDescent="0.35">
      <c r="B163" t="str" cm="1">
        <f t="array" ref="B163:C163">TRANSPOSE(_xlfn._xlws.SORT(_xlfn._xlws.FILTER(obsDataLinks[observ_treat_ID],obsDataLinks[experiment_ID]=A163)))</f>
        <v>__1</v>
      </c>
      <c r="C163">
        <v>0</v>
      </c>
    </row>
    <row r="164" spans="2:3" x14ac:dyDescent="0.35">
      <c r="B164" t="str" cm="1">
        <f t="array" ref="B164:C164">TRANSPOSE(_xlfn._xlws.SORT(_xlfn._xlws.FILTER(obsDataLinks[observ_treat_ID],obsDataLinks[experiment_ID]=A164)))</f>
        <v>__1</v>
      </c>
      <c r="C164">
        <v>0</v>
      </c>
    </row>
    <row r="165" spans="2:3" x14ac:dyDescent="0.35">
      <c r="B165" t="str" cm="1">
        <f t="array" ref="B165:C165">TRANSPOSE(_xlfn._xlws.SORT(_xlfn._xlws.FILTER(obsDataLinks[observ_treat_ID],obsDataLinks[experiment_ID]=A165)))</f>
        <v>__1</v>
      </c>
      <c r="C165">
        <v>0</v>
      </c>
    </row>
    <row r="166" spans="2:3" x14ac:dyDescent="0.35">
      <c r="B166" t="str" cm="1">
        <f t="array" ref="B166:C166">TRANSPOSE(_xlfn._xlws.SORT(_xlfn._xlws.FILTER(obsDataLinks[observ_treat_ID],obsDataLinks[experiment_ID]=A166)))</f>
        <v>__1</v>
      </c>
      <c r="C166">
        <v>0</v>
      </c>
    </row>
    <row r="167" spans="2:3" x14ac:dyDescent="0.35">
      <c r="B167" t="str" cm="1">
        <f t="array" ref="B167:C167">TRANSPOSE(_xlfn._xlws.SORT(_xlfn._xlws.FILTER(obsDataLinks[observ_treat_ID],obsDataLinks[experiment_ID]=A167)))</f>
        <v>__1</v>
      </c>
      <c r="C167">
        <v>0</v>
      </c>
    </row>
    <row r="168" spans="2:3" x14ac:dyDescent="0.35">
      <c r="B168" t="str" cm="1">
        <f t="array" ref="B168:C168">TRANSPOSE(_xlfn._xlws.SORT(_xlfn._xlws.FILTER(obsDataLinks[observ_treat_ID],obsDataLinks[experiment_ID]=A168)))</f>
        <v>__1</v>
      </c>
      <c r="C168">
        <v>0</v>
      </c>
    </row>
    <row r="169" spans="2:3" x14ac:dyDescent="0.35">
      <c r="B169" t="str" cm="1">
        <f t="array" ref="B169:C169">TRANSPOSE(_xlfn._xlws.SORT(_xlfn._xlws.FILTER(obsDataLinks[observ_treat_ID],obsDataLinks[experiment_ID]=A169)))</f>
        <v>__1</v>
      </c>
      <c r="C169">
        <v>0</v>
      </c>
    </row>
    <row r="170" spans="2:3" x14ac:dyDescent="0.35">
      <c r="B170" t="str" cm="1">
        <f t="array" ref="B170:C170">TRANSPOSE(_xlfn._xlws.SORT(_xlfn._xlws.FILTER(obsDataLinks[observ_treat_ID],obsDataLinks[experiment_ID]=A170)))</f>
        <v>__1</v>
      </c>
      <c r="C170">
        <v>0</v>
      </c>
    </row>
    <row r="171" spans="2:3" x14ac:dyDescent="0.35">
      <c r="B171" t="str" cm="1">
        <f t="array" ref="B171:C171">TRANSPOSE(_xlfn._xlws.SORT(_xlfn._xlws.FILTER(obsDataLinks[observ_treat_ID],obsDataLinks[experiment_ID]=A171)))</f>
        <v>__1</v>
      </c>
      <c r="C171">
        <v>0</v>
      </c>
    </row>
    <row r="172" spans="2:3" x14ac:dyDescent="0.35">
      <c r="B172" t="str" cm="1">
        <f t="array" ref="B172:C172">TRANSPOSE(_xlfn._xlws.SORT(_xlfn._xlws.FILTER(obsDataLinks[observ_treat_ID],obsDataLinks[experiment_ID]=A172)))</f>
        <v>__1</v>
      </c>
      <c r="C172">
        <v>0</v>
      </c>
    </row>
    <row r="173" spans="2:3" x14ac:dyDescent="0.35">
      <c r="B173" t="str" cm="1">
        <f t="array" ref="B173:C173">TRANSPOSE(_xlfn._xlws.SORT(_xlfn._xlws.FILTER(obsDataLinks[observ_treat_ID],obsDataLinks[experiment_ID]=A173)))</f>
        <v>__1</v>
      </c>
      <c r="C173">
        <v>0</v>
      </c>
    </row>
    <row r="174" spans="2:3" x14ac:dyDescent="0.35">
      <c r="B174" t="str" cm="1">
        <f t="array" ref="B174:C174">TRANSPOSE(_xlfn._xlws.SORT(_xlfn._xlws.FILTER(obsDataLinks[observ_treat_ID],obsDataLinks[experiment_ID]=A174)))</f>
        <v>__1</v>
      </c>
      <c r="C174">
        <v>0</v>
      </c>
    </row>
    <row r="175" spans="2:3" x14ac:dyDescent="0.35">
      <c r="B175" t="str" cm="1">
        <f t="array" ref="B175:C175">TRANSPOSE(_xlfn._xlws.SORT(_xlfn._xlws.FILTER(obsDataLinks[observ_treat_ID],obsDataLinks[experiment_ID]=A175)))</f>
        <v>__1</v>
      </c>
      <c r="C175">
        <v>0</v>
      </c>
    </row>
    <row r="176" spans="2:3" x14ac:dyDescent="0.35">
      <c r="B176" t="str" cm="1">
        <f t="array" ref="B176:C176">TRANSPOSE(_xlfn._xlws.SORT(_xlfn._xlws.FILTER(obsDataLinks[observ_treat_ID],obsDataLinks[experiment_ID]=A176)))</f>
        <v>__1</v>
      </c>
      <c r="C176">
        <v>0</v>
      </c>
    </row>
    <row r="177" spans="2:3" x14ac:dyDescent="0.35">
      <c r="B177" t="str" cm="1">
        <f t="array" ref="B177:C177">TRANSPOSE(_xlfn._xlws.SORT(_xlfn._xlws.FILTER(obsDataLinks[observ_treat_ID],obsDataLinks[experiment_ID]=A177)))</f>
        <v>__1</v>
      </c>
      <c r="C177">
        <v>0</v>
      </c>
    </row>
    <row r="178" spans="2:3" x14ac:dyDescent="0.35">
      <c r="B178" t="str" cm="1">
        <f t="array" ref="B178:C178">TRANSPOSE(_xlfn._xlws.SORT(_xlfn._xlws.FILTER(obsDataLinks[observ_treat_ID],obsDataLinks[experiment_ID]=A178)))</f>
        <v>__1</v>
      </c>
      <c r="C178">
        <v>0</v>
      </c>
    </row>
    <row r="179" spans="2:3" x14ac:dyDescent="0.35">
      <c r="B179" t="str" cm="1">
        <f t="array" ref="B179:C179">TRANSPOSE(_xlfn._xlws.SORT(_xlfn._xlws.FILTER(obsDataLinks[observ_treat_ID],obsDataLinks[experiment_ID]=A179)))</f>
        <v>__1</v>
      </c>
      <c r="C179">
        <v>0</v>
      </c>
    </row>
    <row r="180" spans="2:3" x14ac:dyDescent="0.35">
      <c r="B180" t="str" cm="1">
        <f t="array" ref="B180:C180">TRANSPOSE(_xlfn._xlws.SORT(_xlfn._xlws.FILTER(obsDataLinks[observ_treat_ID],obsDataLinks[experiment_ID]=A180)))</f>
        <v>__1</v>
      </c>
      <c r="C180">
        <v>0</v>
      </c>
    </row>
    <row r="181" spans="2:3" x14ac:dyDescent="0.35">
      <c r="B181" t="str" cm="1">
        <f t="array" ref="B181:C181">TRANSPOSE(_xlfn._xlws.SORT(_xlfn._xlws.FILTER(obsDataLinks[observ_treat_ID],obsDataLinks[experiment_ID]=A181)))</f>
        <v>__1</v>
      </c>
      <c r="C181">
        <v>0</v>
      </c>
    </row>
    <row r="182" spans="2:3" x14ac:dyDescent="0.35">
      <c r="B182" t="str" cm="1">
        <f t="array" ref="B182:C182">TRANSPOSE(_xlfn._xlws.SORT(_xlfn._xlws.FILTER(obsDataLinks[observ_treat_ID],obsDataLinks[experiment_ID]=A182)))</f>
        <v>__1</v>
      </c>
      <c r="C182">
        <v>0</v>
      </c>
    </row>
    <row r="183" spans="2:3" x14ac:dyDescent="0.35">
      <c r="B183" t="str" cm="1">
        <f t="array" ref="B183:C183">TRANSPOSE(_xlfn._xlws.SORT(_xlfn._xlws.FILTER(obsDataLinks[observ_treat_ID],obsDataLinks[experiment_ID]=A183)))</f>
        <v>__1</v>
      </c>
      <c r="C183">
        <v>0</v>
      </c>
    </row>
    <row r="184" spans="2:3" x14ac:dyDescent="0.35">
      <c r="B184" t="str" cm="1">
        <f t="array" ref="B184:C184">TRANSPOSE(_xlfn._xlws.SORT(_xlfn._xlws.FILTER(obsDataLinks[observ_treat_ID],obsDataLinks[experiment_ID]=A184)))</f>
        <v>__1</v>
      </c>
      <c r="C184">
        <v>0</v>
      </c>
    </row>
    <row r="185" spans="2:3" x14ac:dyDescent="0.35">
      <c r="B185" t="str" cm="1">
        <f t="array" ref="B185:C185">TRANSPOSE(_xlfn._xlws.SORT(_xlfn._xlws.FILTER(obsDataLinks[observ_treat_ID],obsDataLinks[experiment_ID]=A185)))</f>
        <v>__1</v>
      </c>
      <c r="C185">
        <v>0</v>
      </c>
    </row>
    <row r="186" spans="2:3" x14ac:dyDescent="0.35">
      <c r="B186" t="str" cm="1">
        <f t="array" ref="B186:C186">TRANSPOSE(_xlfn._xlws.SORT(_xlfn._xlws.FILTER(obsDataLinks[observ_treat_ID],obsDataLinks[experiment_ID]=A186)))</f>
        <v>__1</v>
      </c>
      <c r="C186">
        <v>0</v>
      </c>
    </row>
    <row r="187" spans="2:3" x14ac:dyDescent="0.35">
      <c r="B187" t="str" cm="1">
        <f t="array" ref="B187:C187">TRANSPOSE(_xlfn._xlws.SORT(_xlfn._xlws.FILTER(obsDataLinks[observ_treat_ID],obsDataLinks[experiment_ID]=A187)))</f>
        <v>__1</v>
      </c>
      <c r="C187">
        <v>0</v>
      </c>
    </row>
    <row r="188" spans="2:3" x14ac:dyDescent="0.35">
      <c r="B188" t="str" cm="1">
        <f t="array" ref="B188:C188">TRANSPOSE(_xlfn._xlws.SORT(_xlfn._xlws.FILTER(obsDataLinks[observ_treat_ID],obsDataLinks[experiment_ID]=A188)))</f>
        <v>__1</v>
      </c>
      <c r="C188">
        <v>0</v>
      </c>
    </row>
    <row r="189" spans="2:3" x14ac:dyDescent="0.35">
      <c r="B189" t="str" cm="1">
        <f t="array" ref="B189:C189">TRANSPOSE(_xlfn._xlws.SORT(_xlfn._xlws.FILTER(obsDataLinks[observ_treat_ID],obsDataLinks[experiment_ID]=A189)))</f>
        <v>__1</v>
      </c>
      <c r="C189">
        <v>0</v>
      </c>
    </row>
    <row r="190" spans="2:3" x14ac:dyDescent="0.35">
      <c r="B190" t="str" cm="1">
        <f t="array" ref="B190:C190">TRANSPOSE(_xlfn._xlws.SORT(_xlfn._xlws.FILTER(obsDataLinks[observ_treat_ID],obsDataLinks[experiment_ID]=A190)))</f>
        <v>__1</v>
      </c>
      <c r="C190">
        <v>0</v>
      </c>
    </row>
    <row r="191" spans="2:3" x14ac:dyDescent="0.35">
      <c r="B191" t="str" cm="1">
        <f t="array" ref="B191:C191">TRANSPOSE(_xlfn._xlws.SORT(_xlfn._xlws.FILTER(obsDataLinks[observ_treat_ID],obsDataLinks[experiment_ID]=A191)))</f>
        <v>__1</v>
      </c>
      <c r="C191">
        <v>0</v>
      </c>
    </row>
    <row r="192" spans="2:3" x14ac:dyDescent="0.35">
      <c r="B192" t="str" cm="1">
        <f t="array" ref="B192:C192">TRANSPOSE(_xlfn._xlws.SORT(_xlfn._xlws.FILTER(obsDataLinks[observ_treat_ID],obsDataLinks[experiment_ID]=A192)))</f>
        <v>__1</v>
      </c>
      <c r="C192">
        <v>0</v>
      </c>
    </row>
    <row r="193" spans="2:3" x14ac:dyDescent="0.35">
      <c r="B193" t="str" cm="1">
        <f t="array" ref="B193:C193">TRANSPOSE(_xlfn._xlws.SORT(_xlfn._xlws.FILTER(obsDataLinks[observ_treat_ID],obsDataLinks[experiment_ID]=A193)))</f>
        <v>__1</v>
      </c>
      <c r="C193">
        <v>0</v>
      </c>
    </row>
    <row r="194" spans="2:3" x14ac:dyDescent="0.35">
      <c r="B194" t="str" cm="1">
        <f t="array" ref="B194:C194">TRANSPOSE(_xlfn._xlws.SORT(_xlfn._xlws.FILTER(obsDataLinks[observ_treat_ID],obsDataLinks[experiment_ID]=A194)))</f>
        <v>__1</v>
      </c>
      <c r="C194">
        <v>0</v>
      </c>
    </row>
    <row r="195" spans="2:3" x14ac:dyDescent="0.35">
      <c r="B195" t="str" cm="1">
        <f t="array" ref="B195:C195">TRANSPOSE(_xlfn._xlws.SORT(_xlfn._xlws.FILTER(obsDataLinks[observ_treat_ID],obsDataLinks[experiment_ID]=A195)))</f>
        <v>__1</v>
      </c>
      <c r="C195">
        <v>0</v>
      </c>
    </row>
    <row r="196" spans="2:3" x14ac:dyDescent="0.35">
      <c r="B196" t="str" cm="1">
        <f t="array" ref="B196:C196">TRANSPOSE(_xlfn._xlws.SORT(_xlfn._xlws.FILTER(obsDataLinks[observ_treat_ID],obsDataLinks[experiment_ID]=A196)))</f>
        <v>__1</v>
      </c>
      <c r="C196">
        <v>0</v>
      </c>
    </row>
    <row r="197" spans="2:3" x14ac:dyDescent="0.35">
      <c r="B197" t="str" cm="1">
        <f t="array" ref="B197:C197">TRANSPOSE(_xlfn._xlws.SORT(_xlfn._xlws.FILTER(obsDataLinks[observ_treat_ID],obsDataLinks[experiment_ID]=A197)))</f>
        <v>__1</v>
      </c>
      <c r="C197">
        <v>0</v>
      </c>
    </row>
    <row r="198" spans="2:3" x14ac:dyDescent="0.35">
      <c r="B198" t="str" cm="1">
        <f t="array" ref="B198:C198">TRANSPOSE(_xlfn._xlws.SORT(_xlfn._xlws.FILTER(obsDataLinks[observ_treat_ID],obsDataLinks[experiment_ID]=A198)))</f>
        <v>__1</v>
      </c>
      <c r="C198">
        <v>0</v>
      </c>
    </row>
    <row r="199" spans="2:3" x14ac:dyDescent="0.35">
      <c r="B199" t="str" cm="1">
        <f t="array" ref="B199:C199">TRANSPOSE(_xlfn._xlws.SORT(_xlfn._xlws.FILTER(obsDataLinks[observ_treat_ID],obsDataLinks[experiment_ID]=A199)))</f>
        <v>__1</v>
      </c>
      <c r="C199">
        <v>0</v>
      </c>
    </row>
    <row r="200" spans="2:3" x14ac:dyDescent="0.35">
      <c r="B200" t="str" cm="1">
        <f t="array" ref="B200:C200">TRANSPOSE(_xlfn._xlws.SORT(_xlfn._xlws.FILTER(obsDataLinks[observ_treat_ID],obsDataLinks[experiment_ID]=A200)))</f>
        <v>__1</v>
      </c>
      <c r="C200">
        <v>0</v>
      </c>
    </row>
    <row r="201" spans="2:3" x14ac:dyDescent="0.35">
      <c r="B201" t="str" cm="1">
        <f t="array" ref="B201:C201">TRANSPOSE(_xlfn._xlws.SORT(_xlfn._xlws.FILTER(obsDataLinks[observ_treat_ID],obsDataLinks[experiment_ID]=A201)))</f>
        <v>__1</v>
      </c>
      <c r="C201">
        <v>0</v>
      </c>
    </row>
    <row r="202" spans="2:3" x14ac:dyDescent="0.35">
      <c r="B202" t="str" cm="1">
        <f t="array" ref="B202:C202">TRANSPOSE(_xlfn._xlws.SORT(_xlfn._xlws.FILTER(obsDataLinks[observ_treat_ID],obsDataLinks[experiment_ID]=A202)))</f>
        <v>__1</v>
      </c>
      <c r="C202">
        <v>0</v>
      </c>
    </row>
    <row r="203" spans="2:3" x14ac:dyDescent="0.35">
      <c r="B203" t="str" cm="1">
        <f t="array" ref="B203:C203">TRANSPOSE(_xlfn._xlws.SORT(_xlfn._xlws.FILTER(obsDataLinks[observ_treat_ID],obsDataLinks[experiment_ID]=A203)))</f>
        <v>__1</v>
      </c>
      <c r="C203">
        <v>0</v>
      </c>
    </row>
    <row r="204" spans="2:3" x14ac:dyDescent="0.35">
      <c r="B204" t="str" cm="1">
        <f t="array" ref="B204:C204">TRANSPOSE(_xlfn._xlws.SORT(_xlfn._xlws.FILTER(obsDataLinks[observ_treat_ID],obsDataLinks[experiment_ID]=A204)))</f>
        <v>__1</v>
      </c>
      <c r="C204">
        <v>0</v>
      </c>
    </row>
    <row r="205" spans="2:3" x14ac:dyDescent="0.35">
      <c r="B205" t="str" cm="1">
        <f t="array" ref="B205:C205">TRANSPOSE(_xlfn._xlws.SORT(_xlfn._xlws.FILTER(obsDataLinks[observ_treat_ID],obsDataLinks[experiment_ID]=A205)))</f>
        <v>__1</v>
      </c>
      <c r="C205">
        <v>0</v>
      </c>
    </row>
    <row r="206" spans="2:3" x14ac:dyDescent="0.35">
      <c r="B206" t="str" cm="1">
        <f t="array" ref="B206:C206">TRANSPOSE(_xlfn._xlws.SORT(_xlfn._xlws.FILTER(obsDataLinks[observ_treat_ID],obsDataLinks[experiment_ID]=A206)))</f>
        <v>__1</v>
      </c>
      <c r="C206">
        <v>0</v>
      </c>
    </row>
    <row r="207" spans="2:3" x14ac:dyDescent="0.35">
      <c r="B207" t="str" cm="1">
        <f t="array" ref="B207:C207">TRANSPOSE(_xlfn._xlws.SORT(_xlfn._xlws.FILTER(obsDataLinks[observ_treat_ID],obsDataLinks[experiment_ID]=A207)))</f>
        <v>__1</v>
      </c>
      <c r="C207">
        <v>0</v>
      </c>
    </row>
    <row r="208" spans="2:3" x14ac:dyDescent="0.35">
      <c r="B208" t="str" cm="1">
        <f t="array" ref="B208:C208">TRANSPOSE(_xlfn._xlws.SORT(_xlfn._xlws.FILTER(obsDataLinks[observ_treat_ID],obsDataLinks[experiment_ID]=A208)))</f>
        <v>__1</v>
      </c>
      <c r="C208">
        <v>0</v>
      </c>
    </row>
    <row r="209" spans="2:3" x14ac:dyDescent="0.35">
      <c r="B209" t="str" cm="1">
        <f t="array" ref="B209:C209">TRANSPOSE(_xlfn._xlws.SORT(_xlfn._xlws.FILTER(obsDataLinks[observ_treat_ID],obsDataLinks[experiment_ID]=A209)))</f>
        <v>__1</v>
      </c>
      <c r="C209">
        <v>0</v>
      </c>
    </row>
    <row r="210" spans="2:3" x14ac:dyDescent="0.35">
      <c r="B210" t="str" cm="1">
        <f t="array" ref="B210:C210">TRANSPOSE(_xlfn._xlws.SORT(_xlfn._xlws.FILTER(obsDataLinks[observ_treat_ID],obsDataLinks[experiment_ID]=A210)))</f>
        <v>__1</v>
      </c>
      <c r="C210">
        <v>0</v>
      </c>
    </row>
    <row r="211" spans="2:3" x14ac:dyDescent="0.35">
      <c r="B211" t="str" cm="1">
        <f t="array" ref="B211:C211">TRANSPOSE(_xlfn._xlws.SORT(_xlfn._xlws.FILTER(obsDataLinks[observ_treat_ID],obsDataLinks[experiment_ID]=A211)))</f>
        <v>__1</v>
      </c>
      <c r="C211">
        <v>0</v>
      </c>
    </row>
    <row r="212" spans="2:3" x14ac:dyDescent="0.35">
      <c r="B212" t="str" cm="1">
        <f t="array" ref="B212:C212">TRANSPOSE(_xlfn._xlws.SORT(_xlfn._xlws.FILTER(obsDataLinks[observ_treat_ID],obsDataLinks[experiment_ID]=A212)))</f>
        <v>__1</v>
      </c>
      <c r="C212">
        <v>0</v>
      </c>
    </row>
    <row r="213" spans="2:3" x14ac:dyDescent="0.35">
      <c r="B213" t="str" cm="1">
        <f t="array" ref="B213:C213">TRANSPOSE(_xlfn._xlws.SORT(_xlfn._xlws.FILTER(obsDataLinks[observ_treat_ID],obsDataLinks[experiment_ID]=A213)))</f>
        <v>__1</v>
      </c>
      <c r="C213">
        <v>0</v>
      </c>
    </row>
    <row r="214" spans="2:3" x14ac:dyDescent="0.35">
      <c r="B214" t="str" cm="1">
        <f t="array" ref="B214:C214">TRANSPOSE(_xlfn._xlws.SORT(_xlfn._xlws.FILTER(obsDataLinks[observ_treat_ID],obsDataLinks[experiment_ID]=A214)))</f>
        <v>__1</v>
      </c>
      <c r="C214">
        <v>0</v>
      </c>
    </row>
    <row r="215" spans="2:3" x14ac:dyDescent="0.35">
      <c r="B215" t="str" cm="1">
        <f t="array" ref="B215:C215">TRANSPOSE(_xlfn._xlws.SORT(_xlfn._xlws.FILTER(obsDataLinks[observ_treat_ID],obsDataLinks[experiment_ID]=A215)))</f>
        <v>__1</v>
      </c>
      <c r="C215">
        <v>0</v>
      </c>
    </row>
    <row r="216" spans="2:3" x14ac:dyDescent="0.35">
      <c r="B216" t="str" cm="1">
        <f t="array" ref="B216:C216">TRANSPOSE(_xlfn._xlws.SORT(_xlfn._xlws.FILTER(obsDataLinks[observ_treat_ID],obsDataLinks[experiment_ID]=A216)))</f>
        <v>__1</v>
      </c>
      <c r="C216">
        <v>0</v>
      </c>
    </row>
    <row r="217" spans="2:3" x14ac:dyDescent="0.35">
      <c r="B217" t="str" cm="1">
        <f t="array" ref="B217:C217">TRANSPOSE(_xlfn._xlws.SORT(_xlfn._xlws.FILTER(obsDataLinks[observ_treat_ID],obsDataLinks[experiment_ID]=A217)))</f>
        <v>__1</v>
      </c>
      <c r="C217">
        <v>0</v>
      </c>
    </row>
    <row r="218" spans="2:3" x14ac:dyDescent="0.35">
      <c r="B218" t="str" cm="1">
        <f t="array" ref="B218:C218">TRANSPOSE(_xlfn._xlws.SORT(_xlfn._xlws.FILTER(obsDataLinks[observ_treat_ID],obsDataLinks[experiment_ID]=A218)))</f>
        <v>__1</v>
      </c>
      <c r="C218">
        <v>0</v>
      </c>
    </row>
    <row r="219" spans="2:3" x14ac:dyDescent="0.35">
      <c r="B219" t="str" cm="1">
        <f t="array" ref="B219:C219">TRANSPOSE(_xlfn._xlws.SORT(_xlfn._xlws.FILTER(obsDataLinks[observ_treat_ID],obsDataLinks[experiment_ID]=A219)))</f>
        <v>__1</v>
      </c>
      <c r="C219">
        <v>0</v>
      </c>
    </row>
    <row r="220" spans="2:3" x14ac:dyDescent="0.35">
      <c r="B220" t="str" cm="1">
        <f t="array" ref="B220:C220">TRANSPOSE(_xlfn._xlws.SORT(_xlfn._xlws.FILTER(obsDataLinks[observ_treat_ID],obsDataLinks[experiment_ID]=A220)))</f>
        <v>__1</v>
      </c>
      <c r="C220">
        <v>0</v>
      </c>
    </row>
    <row r="221" spans="2:3" x14ac:dyDescent="0.35">
      <c r="B221" t="str" cm="1">
        <f t="array" ref="B221:C221">TRANSPOSE(_xlfn._xlws.SORT(_xlfn._xlws.FILTER(obsDataLinks[observ_treat_ID],obsDataLinks[experiment_ID]=A221)))</f>
        <v>__1</v>
      </c>
      <c r="C221">
        <v>0</v>
      </c>
    </row>
    <row r="222" spans="2:3" x14ac:dyDescent="0.35">
      <c r="B222" t="str" cm="1">
        <f t="array" ref="B222:C222">TRANSPOSE(_xlfn._xlws.SORT(_xlfn._xlws.FILTER(obsDataLinks[observ_treat_ID],obsDataLinks[experiment_ID]=A222)))</f>
        <v>__1</v>
      </c>
      <c r="C222">
        <v>0</v>
      </c>
    </row>
    <row r="223" spans="2:3" x14ac:dyDescent="0.35">
      <c r="B223" t="str" cm="1">
        <f t="array" ref="B223:C223">TRANSPOSE(_xlfn._xlws.SORT(_xlfn._xlws.FILTER(obsDataLinks[observ_treat_ID],obsDataLinks[experiment_ID]=A223)))</f>
        <v>__1</v>
      </c>
      <c r="C223">
        <v>0</v>
      </c>
    </row>
    <row r="224" spans="2:3" x14ac:dyDescent="0.35">
      <c r="B224" t="str" cm="1">
        <f t="array" ref="B224:C224">TRANSPOSE(_xlfn._xlws.SORT(_xlfn._xlws.FILTER(obsDataLinks[observ_treat_ID],obsDataLinks[experiment_ID]=A224)))</f>
        <v>__1</v>
      </c>
      <c r="C224">
        <v>0</v>
      </c>
    </row>
    <row r="225" spans="2:3" x14ac:dyDescent="0.35">
      <c r="B225" t="str" cm="1">
        <f t="array" ref="B225:C225">TRANSPOSE(_xlfn._xlws.SORT(_xlfn._xlws.FILTER(obsDataLinks[observ_treat_ID],obsDataLinks[experiment_ID]=A225)))</f>
        <v>__1</v>
      </c>
      <c r="C225">
        <v>0</v>
      </c>
    </row>
    <row r="226" spans="2:3" x14ac:dyDescent="0.35">
      <c r="B226" t="str" cm="1">
        <f t="array" ref="B226:C226">TRANSPOSE(_xlfn._xlws.SORT(_xlfn._xlws.FILTER(obsDataLinks[observ_treat_ID],obsDataLinks[experiment_ID]=A226)))</f>
        <v>__1</v>
      </c>
      <c r="C226">
        <v>0</v>
      </c>
    </row>
    <row r="227" spans="2:3" x14ac:dyDescent="0.35">
      <c r="B227" t="str" cm="1">
        <f t="array" ref="B227:C227">TRANSPOSE(_xlfn._xlws.SORT(_xlfn._xlws.FILTER(obsDataLinks[observ_treat_ID],obsDataLinks[experiment_ID]=A227)))</f>
        <v>__1</v>
      </c>
      <c r="C227">
        <v>0</v>
      </c>
    </row>
    <row r="228" spans="2:3" x14ac:dyDescent="0.35">
      <c r="B228" t="str" cm="1">
        <f t="array" ref="B228:C228">TRANSPOSE(_xlfn._xlws.SORT(_xlfn._xlws.FILTER(obsDataLinks[observ_treat_ID],obsDataLinks[experiment_ID]=A228)))</f>
        <v>__1</v>
      </c>
      <c r="C228">
        <v>0</v>
      </c>
    </row>
    <row r="229" spans="2:3" x14ac:dyDescent="0.35">
      <c r="B229" t="str" cm="1">
        <f t="array" ref="B229:C229">TRANSPOSE(_xlfn._xlws.SORT(_xlfn._xlws.FILTER(obsDataLinks[observ_treat_ID],obsDataLinks[experiment_ID]=A229)))</f>
        <v>__1</v>
      </c>
      <c r="C229">
        <v>0</v>
      </c>
    </row>
    <row r="230" spans="2:3" x14ac:dyDescent="0.35">
      <c r="B230" t="str" cm="1">
        <f t="array" ref="B230:C230">TRANSPOSE(_xlfn._xlws.SORT(_xlfn._xlws.FILTER(obsDataLinks[observ_treat_ID],obsDataLinks[experiment_ID]=A230)))</f>
        <v>__1</v>
      </c>
      <c r="C230">
        <v>0</v>
      </c>
    </row>
    <row r="231" spans="2:3" x14ac:dyDescent="0.35">
      <c r="B231" t="str" cm="1">
        <f t="array" ref="B231:C231">TRANSPOSE(_xlfn._xlws.SORT(_xlfn._xlws.FILTER(obsDataLinks[observ_treat_ID],obsDataLinks[experiment_ID]=A231)))</f>
        <v>__1</v>
      </c>
      <c r="C231">
        <v>0</v>
      </c>
    </row>
    <row r="232" spans="2:3" x14ac:dyDescent="0.35">
      <c r="B232" t="str" cm="1">
        <f t="array" ref="B232:C232">TRANSPOSE(_xlfn._xlws.SORT(_xlfn._xlws.FILTER(obsDataLinks[observ_treat_ID],obsDataLinks[experiment_ID]=A232)))</f>
        <v>__1</v>
      </c>
      <c r="C232">
        <v>0</v>
      </c>
    </row>
    <row r="233" spans="2:3" x14ac:dyDescent="0.35">
      <c r="B233" t="str" cm="1">
        <f t="array" ref="B233:C233">TRANSPOSE(_xlfn._xlws.SORT(_xlfn._xlws.FILTER(obsDataLinks[observ_treat_ID],obsDataLinks[experiment_ID]=A233)))</f>
        <v>__1</v>
      </c>
      <c r="C233">
        <v>0</v>
      </c>
    </row>
    <row r="234" spans="2:3" x14ac:dyDescent="0.35">
      <c r="B234" t="str" cm="1">
        <f t="array" ref="B234:C234">TRANSPOSE(_xlfn._xlws.SORT(_xlfn._xlws.FILTER(obsDataLinks[observ_treat_ID],obsDataLinks[experiment_ID]=A234)))</f>
        <v>__1</v>
      </c>
      <c r="C234">
        <v>0</v>
      </c>
    </row>
    <row r="235" spans="2:3" x14ac:dyDescent="0.35">
      <c r="B235" t="str" cm="1">
        <f t="array" ref="B235:C235">TRANSPOSE(_xlfn._xlws.SORT(_xlfn._xlws.FILTER(obsDataLinks[observ_treat_ID],obsDataLinks[experiment_ID]=A235)))</f>
        <v>__1</v>
      </c>
      <c r="C235">
        <v>0</v>
      </c>
    </row>
    <row r="236" spans="2:3" x14ac:dyDescent="0.35">
      <c r="B236" t="str" cm="1">
        <f t="array" ref="B236:C236">TRANSPOSE(_xlfn._xlws.SORT(_xlfn._xlws.FILTER(obsDataLinks[observ_treat_ID],obsDataLinks[experiment_ID]=A236)))</f>
        <v>__1</v>
      </c>
      <c r="C236">
        <v>0</v>
      </c>
    </row>
    <row r="237" spans="2:3" x14ac:dyDescent="0.35">
      <c r="B237" t="str" cm="1">
        <f t="array" ref="B237:C237">TRANSPOSE(_xlfn._xlws.SORT(_xlfn._xlws.FILTER(obsDataLinks[observ_treat_ID],obsDataLinks[experiment_ID]=A237)))</f>
        <v>__1</v>
      </c>
      <c r="C237">
        <v>0</v>
      </c>
    </row>
    <row r="238" spans="2:3" x14ac:dyDescent="0.35">
      <c r="B238" t="str" cm="1">
        <f t="array" ref="B238:C238">TRANSPOSE(_xlfn._xlws.SORT(_xlfn._xlws.FILTER(obsDataLinks[observ_treat_ID],obsDataLinks[experiment_ID]=A238)))</f>
        <v>__1</v>
      </c>
      <c r="C238">
        <v>0</v>
      </c>
    </row>
    <row r="239" spans="2:3" x14ac:dyDescent="0.35">
      <c r="B239" t="str" cm="1">
        <f t="array" ref="B239:C239">TRANSPOSE(_xlfn._xlws.SORT(_xlfn._xlws.FILTER(obsDataLinks[observ_treat_ID],obsDataLinks[experiment_ID]=A239)))</f>
        <v>__1</v>
      </c>
      <c r="C239">
        <v>0</v>
      </c>
    </row>
    <row r="240" spans="2:3" x14ac:dyDescent="0.35">
      <c r="B240" t="str" cm="1">
        <f t="array" ref="B240:C240">TRANSPOSE(_xlfn._xlws.SORT(_xlfn._xlws.FILTER(obsDataLinks[observ_treat_ID],obsDataLinks[experiment_ID]=A240)))</f>
        <v>__1</v>
      </c>
      <c r="C240">
        <v>0</v>
      </c>
    </row>
    <row r="241" spans="2:3" x14ac:dyDescent="0.35">
      <c r="B241" t="str" cm="1">
        <f t="array" ref="B241:C241">TRANSPOSE(_xlfn._xlws.SORT(_xlfn._xlws.FILTER(obsDataLinks[observ_treat_ID],obsDataLinks[experiment_ID]=A241)))</f>
        <v>__1</v>
      </c>
      <c r="C241">
        <v>0</v>
      </c>
    </row>
    <row r="242" spans="2:3" x14ac:dyDescent="0.35">
      <c r="B242" t="str" cm="1">
        <f t="array" ref="B242:C242">TRANSPOSE(_xlfn._xlws.SORT(_xlfn._xlws.FILTER(obsDataLinks[observ_treat_ID],obsDataLinks[experiment_ID]=A242)))</f>
        <v>__1</v>
      </c>
      <c r="C242">
        <v>0</v>
      </c>
    </row>
    <row r="243" spans="2:3" x14ac:dyDescent="0.35">
      <c r="B243" t="str" cm="1">
        <f t="array" ref="B243:C243">TRANSPOSE(_xlfn._xlws.SORT(_xlfn._xlws.FILTER(obsDataLinks[observ_treat_ID],obsDataLinks[experiment_ID]=A243)))</f>
        <v>__1</v>
      </c>
      <c r="C243">
        <v>0</v>
      </c>
    </row>
    <row r="244" spans="2:3" x14ac:dyDescent="0.35">
      <c r="B244" t="str" cm="1">
        <f t="array" ref="B244:C244">TRANSPOSE(_xlfn._xlws.SORT(_xlfn._xlws.FILTER(obsDataLinks[observ_treat_ID],obsDataLinks[experiment_ID]=A244)))</f>
        <v>__1</v>
      </c>
      <c r="C244">
        <v>0</v>
      </c>
    </row>
    <row r="245" spans="2:3" x14ac:dyDescent="0.35">
      <c r="B245" t="str" cm="1">
        <f t="array" ref="B245:C245">TRANSPOSE(_xlfn._xlws.SORT(_xlfn._xlws.FILTER(obsDataLinks[observ_treat_ID],obsDataLinks[experiment_ID]=A245)))</f>
        <v>__1</v>
      </c>
      <c r="C245">
        <v>0</v>
      </c>
    </row>
    <row r="246" spans="2:3" x14ac:dyDescent="0.35">
      <c r="B246" t="str" cm="1">
        <f t="array" ref="B246:C246">TRANSPOSE(_xlfn._xlws.SORT(_xlfn._xlws.FILTER(obsDataLinks[observ_treat_ID],obsDataLinks[experiment_ID]=A246)))</f>
        <v>__1</v>
      </c>
      <c r="C246">
        <v>0</v>
      </c>
    </row>
    <row r="247" spans="2:3" x14ac:dyDescent="0.35">
      <c r="B247" t="str" cm="1">
        <f t="array" ref="B247:C247">TRANSPOSE(_xlfn._xlws.SORT(_xlfn._xlws.FILTER(obsDataLinks[observ_treat_ID],obsDataLinks[experiment_ID]=A247)))</f>
        <v>__1</v>
      </c>
      <c r="C247">
        <v>0</v>
      </c>
    </row>
    <row r="248" spans="2:3" x14ac:dyDescent="0.35">
      <c r="B248" t="str" cm="1">
        <f t="array" ref="B248:C248">TRANSPOSE(_xlfn._xlws.SORT(_xlfn._xlws.FILTER(obsDataLinks[observ_treat_ID],obsDataLinks[experiment_ID]=A248)))</f>
        <v>__1</v>
      </c>
      <c r="C248">
        <v>0</v>
      </c>
    </row>
    <row r="249" spans="2:3" x14ac:dyDescent="0.35">
      <c r="B249" t="str" cm="1">
        <f t="array" ref="B249:C249">TRANSPOSE(_xlfn._xlws.SORT(_xlfn._xlws.FILTER(obsDataLinks[observ_treat_ID],obsDataLinks[experiment_ID]=A249)))</f>
        <v>__1</v>
      </c>
      <c r="C249">
        <v>0</v>
      </c>
    </row>
    <row r="250" spans="2:3" x14ac:dyDescent="0.35">
      <c r="B250" t="str" cm="1">
        <f t="array" ref="B250:C250">TRANSPOSE(_xlfn._xlws.SORT(_xlfn._xlws.FILTER(obsDataLinks[observ_treat_ID],obsDataLinks[experiment_ID]=A250)))</f>
        <v>__1</v>
      </c>
      <c r="C250">
        <v>0</v>
      </c>
    </row>
    <row r="251" spans="2:3" x14ac:dyDescent="0.35">
      <c r="B251" t="str" cm="1">
        <f t="array" ref="B251:C251">TRANSPOSE(_xlfn._xlws.SORT(_xlfn._xlws.FILTER(obsDataLinks[observ_treat_ID],obsDataLinks[experiment_ID]=A251)))</f>
        <v>__1</v>
      </c>
      <c r="C251">
        <v>0</v>
      </c>
    </row>
    <row r="252" spans="2:3" x14ac:dyDescent="0.35">
      <c r="B252" t="str" cm="1">
        <f t="array" ref="B252:C252">TRANSPOSE(_xlfn._xlws.SORT(_xlfn._xlws.FILTER(obsDataLinks[observ_treat_ID],obsDataLinks[experiment_ID]=A252)))</f>
        <v>__1</v>
      </c>
      <c r="C252">
        <v>0</v>
      </c>
    </row>
    <row r="253" spans="2:3" x14ac:dyDescent="0.35">
      <c r="B253" t="str" cm="1">
        <f t="array" ref="B253:C253">TRANSPOSE(_xlfn._xlws.SORT(_xlfn._xlws.FILTER(obsDataLinks[observ_treat_ID],obsDataLinks[experiment_ID]=A253)))</f>
        <v>__1</v>
      </c>
      <c r="C253">
        <v>0</v>
      </c>
    </row>
    <row r="254" spans="2:3" x14ac:dyDescent="0.35">
      <c r="B254" t="str" cm="1">
        <f t="array" ref="B254:C254">TRANSPOSE(_xlfn._xlws.SORT(_xlfn._xlws.FILTER(obsDataLinks[observ_treat_ID],obsDataLinks[experiment_ID]=A254)))</f>
        <v>__1</v>
      </c>
      <c r="C254">
        <v>0</v>
      </c>
    </row>
    <row r="255" spans="2:3" x14ac:dyDescent="0.35">
      <c r="B255" t="str" cm="1">
        <f t="array" ref="B255:C255">TRANSPOSE(_xlfn._xlws.SORT(_xlfn._xlws.FILTER(obsDataLinks[observ_treat_ID],obsDataLinks[experiment_ID]=A255)))</f>
        <v>__1</v>
      </c>
      <c r="C255">
        <v>0</v>
      </c>
    </row>
    <row r="256" spans="2:3" x14ac:dyDescent="0.35">
      <c r="B256" t="str" cm="1">
        <f t="array" ref="B256:C256">TRANSPOSE(_xlfn._xlws.SORT(_xlfn._xlws.FILTER(obsDataLinks[observ_treat_ID],obsDataLinks[experiment_ID]=A256)))</f>
        <v>__1</v>
      </c>
      <c r="C256">
        <v>0</v>
      </c>
    </row>
    <row r="257" spans="2:3" x14ac:dyDescent="0.35">
      <c r="B257" t="str" cm="1">
        <f t="array" ref="B257:C257">TRANSPOSE(_xlfn._xlws.SORT(_xlfn._xlws.FILTER(obsDataLinks[observ_treat_ID],obsDataLinks[experiment_ID]=A257)))</f>
        <v>__1</v>
      </c>
      <c r="C257">
        <v>0</v>
      </c>
    </row>
    <row r="258" spans="2:3" x14ac:dyDescent="0.35">
      <c r="B258" t="str" cm="1">
        <f t="array" ref="B258:C258">TRANSPOSE(_xlfn._xlws.SORT(_xlfn._xlws.FILTER(obsDataLinks[observ_treat_ID],obsDataLinks[experiment_ID]=A258)))</f>
        <v>__1</v>
      </c>
      <c r="C258">
        <v>0</v>
      </c>
    </row>
    <row r="259" spans="2:3" x14ac:dyDescent="0.35">
      <c r="B259" t="str" cm="1">
        <f t="array" ref="B259:C259">TRANSPOSE(_xlfn._xlws.SORT(_xlfn._xlws.FILTER(obsDataLinks[observ_treat_ID],obsDataLinks[experiment_ID]=A259)))</f>
        <v>__1</v>
      </c>
      <c r="C259">
        <v>0</v>
      </c>
    </row>
    <row r="260" spans="2:3" x14ac:dyDescent="0.35">
      <c r="B260" t="str" cm="1">
        <f t="array" ref="B260:C260">TRANSPOSE(_xlfn._xlws.SORT(_xlfn._xlws.FILTER(obsDataLinks[observ_treat_ID],obsDataLinks[experiment_ID]=A260)))</f>
        <v>__1</v>
      </c>
      <c r="C260">
        <v>0</v>
      </c>
    </row>
    <row r="261" spans="2:3" x14ac:dyDescent="0.35">
      <c r="B261" t="str" cm="1">
        <f t="array" ref="B261:C261">TRANSPOSE(_xlfn._xlws.SORT(_xlfn._xlws.FILTER(obsDataLinks[observ_treat_ID],obsDataLinks[experiment_ID]=A261)))</f>
        <v>__1</v>
      </c>
      <c r="C261">
        <v>0</v>
      </c>
    </row>
    <row r="262" spans="2:3" x14ac:dyDescent="0.35">
      <c r="B262" t="str" cm="1">
        <f t="array" ref="B262:C262">TRANSPOSE(_xlfn._xlws.SORT(_xlfn._xlws.FILTER(obsDataLinks[observ_treat_ID],obsDataLinks[experiment_ID]=A262)))</f>
        <v>__1</v>
      </c>
      <c r="C262">
        <v>0</v>
      </c>
    </row>
    <row r="263" spans="2:3" x14ac:dyDescent="0.35">
      <c r="B263" t="str" cm="1">
        <f t="array" ref="B263:C263">TRANSPOSE(_xlfn._xlws.SORT(_xlfn._xlws.FILTER(obsDataLinks[observ_treat_ID],obsDataLinks[experiment_ID]=A263)))</f>
        <v>__1</v>
      </c>
      <c r="C263">
        <v>0</v>
      </c>
    </row>
    <row r="264" spans="2:3" x14ac:dyDescent="0.35">
      <c r="B264" t="str" cm="1">
        <f t="array" ref="B264:C264">TRANSPOSE(_xlfn._xlws.SORT(_xlfn._xlws.FILTER(obsDataLinks[observ_treat_ID],obsDataLinks[experiment_ID]=A264)))</f>
        <v>__1</v>
      </c>
      <c r="C264">
        <v>0</v>
      </c>
    </row>
    <row r="265" spans="2:3" x14ac:dyDescent="0.35">
      <c r="B265" t="str" cm="1">
        <f t="array" ref="B265:C265">TRANSPOSE(_xlfn._xlws.SORT(_xlfn._xlws.FILTER(obsDataLinks[observ_treat_ID],obsDataLinks[experiment_ID]=A265)))</f>
        <v>__1</v>
      </c>
      <c r="C265">
        <v>0</v>
      </c>
    </row>
    <row r="266" spans="2:3" x14ac:dyDescent="0.35">
      <c r="B266" t="str" cm="1">
        <f t="array" ref="B266:C266">TRANSPOSE(_xlfn._xlws.SORT(_xlfn._xlws.FILTER(obsDataLinks[observ_treat_ID],obsDataLinks[experiment_ID]=A266)))</f>
        <v>__1</v>
      </c>
      <c r="C266">
        <v>0</v>
      </c>
    </row>
    <row r="267" spans="2:3" x14ac:dyDescent="0.35">
      <c r="B267" t="str" cm="1">
        <f t="array" ref="B267:C267">TRANSPOSE(_xlfn._xlws.SORT(_xlfn._xlws.FILTER(obsDataLinks[observ_treat_ID],obsDataLinks[experiment_ID]=A267)))</f>
        <v>__1</v>
      </c>
      <c r="C267">
        <v>0</v>
      </c>
    </row>
    <row r="268" spans="2:3" x14ac:dyDescent="0.35">
      <c r="B268" t="str" cm="1">
        <f t="array" ref="B268:C268">TRANSPOSE(_xlfn._xlws.SORT(_xlfn._xlws.FILTER(obsDataLinks[observ_treat_ID],obsDataLinks[experiment_ID]=A268)))</f>
        <v>__1</v>
      </c>
      <c r="C268">
        <v>0</v>
      </c>
    </row>
    <row r="269" spans="2:3" x14ac:dyDescent="0.35">
      <c r="B269" t="str" cm="1">
        <f t="array" ref="B269:C269">TRANSPOSE(_xlfn._xlws.SORT(_xlfn._xlws.FILTER(obsDataLinks[observ_treat_ID],obsDataLinks[experiment_ID]=A269)))</f>
        <v>__1</v>
      </c>
      <c r="C269">
        <v>0</v>
      </c>
    </row>
    <row r="270" spans="2:3" x14ac:dyDescent="0.35">
      <c r="B270" t="str" cm="1">
        <f t="array" ref="B270:C270">TRANSPOSE(_xlfn._xlws.SORT(_xlfn._xlws.FILTER(obsDataLinks[observ_treat_ID],obsDataLinks[experiment_ID]=A270)))</f>
        <v>__1</v>
      </c>
      <c r="C270">
        <v>0</v>
      </c>
    </row>
    <row r="271" spans="2:3" x14ac:dyDescent="0.35">
      <c r="B271" t="str" cm="1">
        <f t="array" ref="B271:C271">TRANSPOSE(_xlfn._xlws.SORT(_xlfn._xlws.FILTER(obsDataLinks[observ_treat_ID],obsDataLinks[experiment_ID]=A271)))</f>
        <v>__1</v>
      </c>
      <c r="C271">
        <v>0</v>
      </c>
    </row>
    <row r="272" spans="2:3" x14ac:dyDescent="0.35">
      <c r="B272" t="str" cm="1">
        <f t="array" ref="B272:C272">TRANSPOSE(_xlfn._xlws.SORT(_xlfn._xlws.FILTER(obsDataLinks[observ_treat_ID],obsDataLinks[experiment_ID]=A272)))</f>
        <v>__1</v>
      </c>
      <c r="C272">
        <v>0</v>
      </c>
    </row>
    <row r="273" spans="2:3" x14ac:dyDescent="0.35">
      <c r="B273" t="str" cm="1">
        <f t="array" ref="B273:C273">TRANSPOSE(_xlfn._xlws.SORT(_xlfn._xlws.FILTER(obsDataLinks[observ_treat_ID],obsDataLinks[experiment_ID]=A273)))</f>
        <v>__1</v>
      </c>
      <c r="C273">
        <v>0</v>
      </c>
    </row>
    <row r="274" spans="2:3" x14ac:dyDescent="0.35">
      <c r="B274" t="str" cm="1">
        <f t="array" ref="B274:C274">TRANSPOSE(_xlfn._xlws.SORT(_xlfn._xlws.FILTER(obsDataLinks[observ_treat_ID],obsDataLinks[experiment_ID]=A274)))</f>
        <v>__1</v>
      </c>
      <c r="C274">
        <v>0</v>
      </c>
    </row>
    <row r="275" spans="2:3" x14ac:dyDescent="0.35">
      <c r="B275" t="str" cm="1">
        <f t="array" ref="B275:C275">TRANSPOSE(_xlfn._xlws.SORT(_xlfn._xlws.FILTER(obsDataLinks[observ_treat_ID],obsDataLinks[experiment_ID]=A275)))</f>
        <v>__1</v>
      </c>
      <c r="C275">
        <v>0</v>
      </c>
    </row>
    <row r="276" spans="2:3" x14ac:dyDescent="0.35">
      <c r="B276" t="str" cm="1">
        <f t="array" ref="B276:C276">TRANSPOSE(_xlfn._xlws.SORT(_xlfn._xlws.FILTER(obsDataLinks[observ_treat_ID],obsDataLinks[experiment_ID]=A276)))</f>
        <v>__1</v>
      </c>
      <c r="C276">
        <v>0</v>
      </c>
    </row>
    <row r="277" spans="2:3" x14ac:dyDescent="0.35">
      <c r="B277" t="str" cm="1">
        <f t="array" ref="B277:C277">TRANSPOSE(_xlfn._xlws.SORT(_xlfn._xlws.FILTER(obsDataLinks[observ_treat_ID],obsDataLinks[experiment_ID]=A277)))</f>
        <v>__1</v>
      </c>
      <c r="C277">
        <v>0</v>
      </c>
    </row>
    <row r="278" spans="2:3" x14ac:dyDescent="0.35">
      <c r="B278" t="str" cm="1">
        <f t="array" ref="B278:C278">TRANSPOSE(_xlfn._xlws.SORT(_xlfn._xlws.FILTER(obsDataLinks[observ_treat_ID],obsDataLinks[experiment_ID]=A278)))</f>
        <v>__1</v>
      </c>
      <c r="C278">
        <v>0</v>
      </c>
    </row>
    <row r="279" spans="2:3" x14ac:dyDescent="0.35">
      <c r="B279" t="str" cm="1">
        <f t="array" ref="B279:C279">TRANSPOSE(_xlfn._xlws.SORT(_xlfn._xlws.FILTER(obsDataLinks[observ_treat_ID],obsDataLinks[experiment_ID]=A279)))</f>
        <v>__1</v>
      </c>
      <c r="C279">
        <v>0</v>
      </c>
    </row>
    <row r="280" spans="2:3" x14ac:dyDescent="0.35">
      <c r="B280" t="str" cm="1">
        <f t="array" ref="B280:C280">TRANSPOSE(_xlfn._xlws.SORT(_xlfn._xlws.FILTER(obsDataLinks[observ_treat_ID],obsDataLinks[experiment_ID]=A280)))</f>
        <v>__1</v>
      </c>
      <c r="C280">
        <v>0</v>
      </c>
    </row>
    <row r="281" spans="2:3" x14ac:dyDescent="0.35">
      <c r="B281" t="str" cm="1">
        <f t="array" ref="B281:C281">TRANSPOSE(_xlfn._xlws.SORT(_xlfn._xlws.FILTER(obsDataLinks[observ_treat_ID],obsDataLinks[experiment_ID]=A281)))</f>
        <v>__1</v>
      </c>
      <c r="C281">
        <v>0</v>
      </c>
    </row>
    <row r="282" spans="2:3" x14ac:dyDescent="0.35">
      <c r="B282" t="str" cm="1">
        <f t="array" ref="B282:C282">TRANSPOSE(_xlfn._xlws.SORT(_xlfn._xlws.FILTER(obsDataLinks[observ_treat_ID],obsDataLinks[experiment_ID]=A282)))</f>
        <v>__1</v>
      </c>
      <c r="C282">
        <v>0</v>
      </c>
    </row>
    <row r="283" spans="2:3" x14ac:dyDescent="0.35">
      <c r="B283" t="str" cm="1">
        <f t="array" ref="B283:C283">TRANSPOSE(_xlfn._xlws.SORT(_xlfn._xlws.FILTER(obsDataLinks[observ_treat_ID],obsDataLinks[experiment_ID]=A283)))</f>
        <v>__1</v>
      </c>
      <c r="C283">
        <v>0</v>
      </c>
    </row>
    <row r="284" spans="2:3" x14ac:dyDescent="0.35">
      <c r="B284" t="str" cm="1">
        <f t="array" ref="B284:C284">TRANSPOSE(_xlfn._xlws.SORT(_xlfn._xlws.FILTER(obsDataLinks[observ_treat_ID],obsDataLinks[experiment_ID]=A284)))</f>
        <v>__1</v>
      </c>
      <c r="C284">
        <v>0</v>
      </c>
    </row>
    <row r="285" spans="2:3" x14ac:dyDescent="0.35">
      <c r="B285" t="str" cm="1">
        <f t="array" ref="B285:C285">TRANSPOSE(_xlfn._xlws.SORT(_xlfn._xlws.FILTER(obsDataLinks[observ_treat_ID],obsDataLinks[experiment_ID]=A285)))</f>
        <v>__1</v>
      </c>
      <c r="C285">
        <v>0</v>
      </c>
    </row>
    <row r="286" spans="2:3" x14ac:dyDescent="0.35">
      <c r="B286" t="str" cm="1">
        <f t="array" ref="B286:C286">TRANSPOSE(_xlfn._xlws.SORT(_xlfn._xlws.FILTER(obsDataLinks[observ_treat_ID],obsDataLinks[experiment_ID]=A286)))</f>
        <v>__1</v>
      </c>
      <c r="C286">
        <v>0</v>
      </c>
    </row>
    <row r="287" spans="2:3" x14ac:dyDescent="0.35">
      <c r="B287" t="str" cm="1">
        <f t="array" ref="B287:C287">TRANSPOSE(_xlfn._xlws.SORT(_xlfn._xlws.FILTER(obsDataLinks[observ_treat_ID],obsDataLinks[experiment_ID]=A287)))</f>
        <v>__1</v>
      </c>
      <c r="C287">
        <v>0</v>
      </c>
    </row>
    <row r="288" spans="2:3" x14ac:dyDescent="0.35">
      <c r="B288" t="str" cm="1">
        <f t="array" ref="B288:C288">TRANSPOSE(_xlfn._xlws.SORT(_xlfn._xlws.FILTER(obsDataLinks[observ_treat_ID],obsDataLinks[experiment_ID]=A288)))</f>
        <v>__1</v>
      </c>
      <c r="C288">
        <v>0</v>
      </c>
    </row>
    <row r="289" spans="2:3" x14ac:dyDescent="0.35">
      <c r="B289" t="str" cm="1">
        <f t="array" ref="B289:C289">TRANSPOSE(_xlfn._xlws.SORT(_xlfn._xlws.FILTER(obsDataLinks[observ_treat_ID],obsDataLinks[experiment_ID]=A289)))</f>
        <v>__1</v>
      </c>
      <c r="C289">
        <v>0</v>
      </c>
    </row>
    <row r="290" spans="2:3" x14ac:dyDescent="0.35">
      <c r="B290" t="str" cm="1">
        <f t="array" ref="B290:C290">TRANSPOSE(_xlfn._xlws.SORT(_xlfn._xlws.FILTER(obsDataLinks[observ_treat_ID],obsDataLinks[experiment_ID]=A290)))</f>
        <v>__1</v>
      </c>
      <c r="C290">
        <v>0</v>
      </c>
    </row>
    <row r="291" spans="2:3" x14ac:dyDescent="0.35">
      <c r="B291" t="str" cm="1">
        <f t="array" ref="B291:C291">TRANSPOSE(_xlfn._xlws.SORT(_xlfn._xlws.FILTER(obsDataLinks[observ_treat_ID],obsDataLinks[experiment_ID]=A291)))</f>
        <v>__1</v>
      </c>
      <c r="C291">
        <v>0</v>
      </c>
    </row>
    <row r="292" spans="2:3" x14ac:dyDescent="0.35">
      <c r="B292" t="str" cm="1">
        <f t="array" ref="B292:C292">TRANSPOSE(_xlfn._xlws.SORT(_xlfn._xlws.FILTER(obsDataLinks[observ_treat_ID],obsDataLinks[experiment_ID]=A292)))</f>
        <v>__1</v>
      </c>
      <c r="C292">
        <v>0</v>
      </c>
    </row>
    <row r="293" spans="2:3" x14ac:dyDescent="0.35">
      <c r="B293" t="str" cm="1">
        <f t="array" ref="B293:C293">TRANSPOSE(_xlfn._xlws.SORT(_xlfn._xlws.FILTER(obsDataLinks[observ_treat_ID],obsDataLinks[experiment_ID]=A293)))</f>
        <v>__1</v>
      </c>
      <c r="C293">
        <v>0</v>
      </c>
    </row>
    <row r="294" spans="2:3" x14ac:dyDescent="0.35">
      <c r="B294" t="str" cm="1">
        <f t="array" ref="B294:C294">TRANSPOSE(_xlfn._xlws.SORT(_xlfn._xlws.FILTER(obsDataLinks[observ_treat_ID],obsDataLinks[experiment_ID]=A294)))</f>
        <v>__1</v>
      </c>
      <c r="C294">
        <v>0</v>
      </c>
    </row>
    <row r="295" spans="2:3" x14ac:dyDescent="0.35">
      <c r="B295" t="str" cm="1">
        <f t="array" ref="B295:C295">TRANSPOSE(_xlfn._xlws.SORT(_xlfn._xlws.FILTER(obsDataLinks[observ_treat_ID],obsDataLinks[experiment_ID]=A295)))</f>
        <v>__1</v>
      </c>
      <c r="C295">
        <v>0</v>
      </c>
    </row>
    <row r="296" spans="2:3" x14ac:dyDescent="0.35">
      <c r="B296" t="str" cm="1">
        <f t="array" ref="B296:C296">TRANSPOSE(_xlfn._xlws.SORT(_xlfn._xlws.FILTER(obsDataLinks[observ_treat_ID],obsDataLinks[experiment_ID]=A296)))</f>
        <v>__1</v>
      </c>
      <c r="C296">
        <v>0</v>
      </c>
    </row>
    <row r="297" spans="2:3" x14ac:dyDescent="0.35">
      <c r="B297" t="str" cm="1">
        <f t="array" ref="B297:C297">TRANSPOSE(_xlfn._xlws.SORT(_xlfn._xlws.FILTER(obsDataLinks[observ_treat_ID],obsDataLinks[experiment_ID]=A297)))</f>
        <v>__1</v>
      </c>
      <c r="C297">
        <v>0</v>
      </c>
    </row>
    <row r="298" spans="2:3" x14ac:dyDescent="0.35">
      <c r="B298" t="str" cm="1">
        <f t="array" ref="B298:C298">TRANSPOSE(_xlfn._xlws.SORT(_xlfn._xlws.FILTER(obsDataLinks[observ_treat_ID],obsDataLinks[experiment_ID]=A298)))</f>
        <v>__1</v>
      </c>
      <c r="C298">
        <v>0</v>
      </c>
    </row>
    <row r="299" spans="2:3" x14ac:dyDescent="0.35">
      <c r="B299" t="str" cm="1">
        <f t="array" ref="B299:C299">TRANSPOSE(_xlfn._xlws.SORT(_xlfn._xlws.FILTER(obsDataLinks[observ_treat_ID],obsDataLinks[experiment_ID]=A299)))</f>
        <v>__1</v>
      </c>
      <c r="C299">
        <v>0</v>
      </c>
    </row>
    <row r="300" spans="2:3" x14ac:dyDescent="0.35">
      <c r="B300" t="str" cm="1">
        <f t="array" ref="B300:C300">TRANSPOSE(_xlfn._xlws.SORT(_xlfn._xlws.FILTER(obsDataLinks[observ_treat_ID],obsDataLinks[experiment_ID]=A300)))</f>
        <v>__1</v>
      </c>
      <c r="C300">
        <v>0</v>
      </c>
    </row>
    <row r="301" spans="2:3" x14ac:dyDescent="0.35">
      <c r="B301" t="str" cm="1">
        <f t="array" ref="B301:C301">TRANSPOSE(_xlfn._xlws.SORT(_xlfn._xlws.FILTER(obsDataLinks[observ_treat_ID],obsDataLinks[experiment_ID]=A301)))</f>
        <v>__1</v>
      </c>
      <c r="C301">
        <v>0</v>
      </c>
    </row>
    <row r="302" spans="2:3" x14ac:dyDescent="0.35">
      <c r="B302" t="str" cm="1">
        <f t="array" ref="B302:C302">TRANSPOSE(_xlfn._xlws.SORT(_xlfn._xlws.FILTER(obsDataLinks[observ_treat_ID],obsDataLinks[experiment_ID]=A302)))</f>
        <v>__1</v>
      </c>
      <c r="C302">
        <v>0</v>
      </c>
    </row>
    <row r="303" spans="2:3" x14ac:dyDescent="0.35">
      <c r="B303" t="str" cm="1">
        <f t="array" ref="B303:C303">TRANSPOSE(_xlfn._xlws.SORT(_xlfn._xlws.FILTER(obsDataLinks[observ_treat_ID],obsDataLinks[experiment_ID]=A303)))</f>
        <v>__1</v>
      </c>
      <c r="C303">
        <v>0</v>
      </c>
    </row>
    <row r="304" spans="2:3" x14ac:dyDescent="0.35">
      <c r="B304" t="str" cm="1">
        <f t="array" ref="B304:C304">TRANSPOSE(_xlfn._xlws.SORT(_xlfn._xlws.FILTER(obsDataLinks[observ_treat_ID],obsDataLinks[experiment_ID]=A304)))</f>
        <v>__1</v>
      </c>
      <c r="C304">
        <v>0</v>
      </c>
    </row>
    <row r="305" spans="2:3" x14ac:dyDescent="0.35">
      <c r="B305" t="str" cm="1">
        <f t="array" ref="B305:C305">TRANSPOSE(_xlfn._xlws.SORT(_xlfn._xlws.FILTER(obsDataLinks[observ_treat_ID],obsDataLinks[experiment_ID]=A305)))</f>
        <v>__1</v>
      </c>
      <c r="C305">
        <v>0</v>
      </c>
    </row>
    <row r="306" spans="2:3" x14ac:dyDescent="0.35">
      <c r="B306" t="str" cm="1">
        <f t="array" ref="B306:C306">TRANSPOSE(_xlfn._xlws.SORT(_xlfn._xlws.FILTER(obsDataLinks[observ_treat_ID],obsDataLinks[experiment_ID]=A306)))</f>
        <v>__1</v>
      </c>
      <c r="C306">
        <v>0</v>
      </c>
    </row>
    <row r="307" spans="2:3" x14ac:dyDescent="0.35">
      <c r="B307" t="str" cm="1">
        <f t="array" ref="B307:C307">TRANSPOSE(_xlfn._xlws.SORT(_xlfn._xlws.FILTER(obsDataLinks[observ_treat_ID],obsDataLinks[experiment_ID]=A307)))</f>
        <v>__1</v>
      </c>
      <c r="C307">
        <v>0</v>
      </c>
    </row>
    <row r="308" spans="2:3" x14ac:dyDescent="0.35">
      <c r="B308" t="str" cm="1">
        <f t="array" ref="B308:C308">TRANSPOSE(_xlfn._xlws.SORT(_xlfn._xlws.FILTER(obsDataLinks[observ_treat_ID],obsDataLinks[experiment_ID]=A308)))</f>
        <v>__1</v>
      </c>
      <c r="C308">
        <v>0</v>
      </c>
    </row>
    <row r="309" spans="2:3" x14ac:dyDescent="0.35">
      <c r="B309" t="str" cm="1">
        <f t="array" ref="B309:C309">TRANSPOSE(_xlfn._xlws.SORT(_xlfn._xlws.FILTER(obsDataLinks[observ_treat_ID],obsDataLinks[experiment_ID]=A309)))</f>
        <v>__1</v>
      </c>
      <c r="C309">
        <v>0</v>
      </c>
    </row>
    <row r="310" spans="2:3" x14ac:dyDescent="0.35">
      <c r="B310" t="str" cm="1">
        <f t="array" ref="B310:C310">TRANSPOSE(_xlfn._xlws.SORT(_xlfn._xlws.FILTER(obsDataLinks[observ_treat_ID],obsDataLinks[experiment_ID]=A310)))</f>
        <v>__1</v>
      </c>
      <c r="C310">
        <v>0</v>
      </c>
    </row>
    <row r="311" spans="2:3" x14ac:dyDescent="0.35">
      <c r="B311" t="str" cm="1">
        <f t="array" ref="B311:C311">TRANSPOSE(_xlfn._xlws.SORT(_xlfn._xlws.FILTER(obsDataLinks[observ_treat_ID],obsDataLinks[experiment_ID]=A311)))</f>
        <v>__1</v>
      </c>
      <c r="C311">
        <v>0</v>
      </c>
    </row>
    <row r="312" spans="2:3" x14ac:dyDescent="0.35">
      <c r="B312" t="str" cm="1">
        <f t="array" ref="B312:C312">TRANSPOSE(_xlfn._xlws.SORT(_xlfn._xlws.FILTER(obsDataLinks[observ_treat_ID],obsDataLinks[experiment_ID]=A312)))</f>
        <v>__1</v>
      </c>
      <c r="C312">
        <v>0</v>
      </c>
    </row>
    <row r="313" spans="2:3" x14ac:dyDescent="0.35">
      <c r="B313" t="str" cm="1">
        <f t="array" ref="B313:C313">TRANSPOSE(_xlfn._xlws.SORT(_xlfn._xlws.FILTER(obsDataLinks[observ_treat_ID],obsDataLinks[experiment_ID]=A313)))</f>
        <v>__1</v>
      </c>
      <c r="C313">
        <v>0</v>
      </c>
    </row>
    <row r="314" spans="2:3" x14ac:dyDescent="0.35">
      <c r="B314" t="str" cm="1">
        <f t="array" ref="B314:C314">TRANSPOSE(_xlfn._xlws.SORT(_xlfn._xlws.FILTER(obsDataLinks[observ_treat_ID],obsDataLinks[experiment_ID]=A314)))</f>
        <v>__1</v>
      </c>
      <c r="C314">
        <v>0</v>
      </c>
    </row>
    <row r="315" spans="2:3" x14ac:dyDescent="0.35">
      <c r="B315" t="str" cm="1">
        <f t="array" ref="B315:C315">TRANSPOSE(_xlfn._xlws.SORT(_xlfn._xlws.FILTER(obsDataLinks[observ_treat_ID],obsDataLinks[experiment_ID]=A315)))</f>
        <v>__1</v>
      </c>
      <c r="C315">
        <v>0</v>
      </c>
    </row>
    <row r="316" spans="2:3" x14ac:dyDescent="0.35">
      <c r="B316" t="str" cm="1">
        <f t="array" ref="B316:C316">TRANSPOSE(_xlfn._xlws.SORT(_xlfn._xlws.FILTER(obsDataLinks[observ_treat_ID],obsDataLinks[experiment_ID]=A316)))</f>
        <v>__1</v>
      </c>
      <c r="C316">
        <v>0</v>
      </c>
    </row>
    <row r="317" spans="2:3" x14ac:dyDescent="0.35">
      <c r="B317" t="str" cm="1">
        <f t="array" ref="B317:C317">TRANSPOSE(_xlfn._xlws.SORT(_xlfn._xlws.FILTER(obsDataLinks[observ_treat_ID],obsDataLinks[experiment_ID]=A317)))</f>
        <v>__1</v>
      </c>
      <c r="C317">
        <v>0</v>
      </c>
    </row>
    <row r="318" spans="2:3" x14ac:dyDescent="0.35">
      <c r="B318" t="str" cm="1">
        <f t="array" ref="B318:C318">TRANSPOSE(_xlfn._xlws.SORT(_xlfn._xlws.FILTER(obsDataLinks[observ_treat_ID],obsDataLinks[experiment_ID]=A318)))</f>
        <v>__1</v>
      </c>
      <c r="C318">
        <v>0</v>
      </c>
    </row>
    <row r="319" spans="2:3" x14ac:dyDescent="0.35">
      <c r="B319" t="str" cm="1">
        <f t="array" ref="B319:C319">TRANSPOSE(_xlfn._xlws.SORT(_xlfn._xlws.FILTER(obsDataLinks[observ_treat_ID],obsDataLinks[experiment_ID]=A319)))</f>
        <v>__1</v>
      </c>
      <c r="C319">
        <v>0</v>
      </c>
    </row>
    <row r="320" spans="2:3" x14ac:dyDescent="0.35">
      <c r="B320" t="str" cm="1">
        <f t="array" ref="B320:C320">TRANSPOSE(_xlfn._xlws.SORT(_xlfn._xlws.FILTER(obsDataLinks[observ_treat_ID],obsDataLinks[experiment_ID]=A320)))</f>
        <v>__1</v>
      </c>
      <c r="C320">
        <v>0</v>
      </c>
    </row>
    <row r="321" spans="2:3" x14ac:dyDescent="0.35">
      <c r="B321" t="str" cm="1">
        <f t="array" ref="B321:C321">TRANSPOSE(_xlfn._xlws.SORT(_xlfn._xlws.FILTER(obsDataLinks[observ_treat_ID],obsDataLinks[experiment_ID]=A321)))</f>
        <v>__1</v>
      </c>
      <c r="C321">
        <v>0</v>
      </c>
    </row>
    <row r="322" spans="2:3" x14ac:dyDescent="0.35">
      <c r="B322" t="str" cm="1">
        <f t="array" ref="B322:C322">TRANSPOSE(_xlfn._xlws.SORT(_xlfn._xlws.FILTER(obsDataLinks[observ_treat_ID],obsDataLinks[experiment_ID]=A322)))</f>
        <v>__1</v>
      </c>
      <c r="C322">
        <v>0</v>
      </c>
    </row>
    <row r="323" spans="2:3" x14ac:dyDescent="0.35">
      <c r="B323" t="str" cm="1">
        <f t="array" ref="B323:C323">TRANSPOSE(_xlfn._xlws.SORT(_xlfn._xlws.FILTER(obsDataLinks[observ_treat_ID],obsDataLinks[experiment_ID]=A323)))</f>
        <v>__1</v>
      </c>
      <c r="C323">
        <v>0</v>
      </c>
    </row>
    <row r="324" spans="2:3" x14ac:dyDescent="0.35">
      <c r="B324" t="str" cm="1">
        <f t="array" ref="B324:C324">TRANSPOSE(_xlfn._xlws.SORT(_xlfn._xlws.FILTER(obsDataLinks[observ_treat_ID],obsDataLinks[experiment_ID]=A324)))</f>
        <v>__1</v>
      </c>
      <c r="C324">
        <v>0</v>
      </c>
    </row>
    <row r="325" spans="2:3" x14ac:dyDescent="0.35">
      <c r="B325" t="str" cm="1">
        <f t="array" ref="B325:C325">TRANSPOSE(_xlfn._xlws.SORT(_xlfn._xlws.FILTER(obsDataLinks[observ_treat_ID],obsDataLinks[experiment_ID]=A325)))</f>
        <v>__1</v>
      </c>
      <c r="C325">
        <v>0</v>
      </c>
    </row>
    <row r="326" spans="2:3" x14ac:dyDescent="0.35">
      <c r="B326" t="str" cm="1">
        <f t="array" ref="B326:C326">TRANSPOSE(_xlfn._xlws.SORT(_xlfn._xlws.FILTER(obsDataLinks[observ_treat_ID],obsDataLinks[experiment_ID]=A326)))</f>
        <v>__1</v>
      </c>
      <c r="C326">
        <v>0</v>
      </c>
    </row>
    <row r="327" spans="2:3" x14ac:dyDescent="0.35">
      <c r="B327" t="str" cm="1">
        <f t="array" ref="B327:C327">TRANSPOSE(_xlfn._xlws.SORT(_xlfn._xlws.FILTER(obsDataLinks[observ_treat_ID],obsDataLinks[experiment_ID]=A327)))</f>
        <v>__1</v>
      </c>
      <c r="C327">
        <v>0</v>
      </c>
    </row>
    <row r="328" spans="2:3" x14ac:dyDescent="0.35">
      <c r="B328" t="str" cm="1">
        <f t="array" ref="B328:C328">TRANSPOSE(_xlfn._xlws.SORT(_xlfn._xlws.FILTER(obsDataLinks[observ_treat_ID],obsDataLinks[experiment_ID]=A328)))</f>
        <v>__1</v>
      </c>
      <c r="C328">
        <v>0</v>
      </c>
    </row>
    <row r="329" spans="2:3" x14ac:dyDescent="0.35">
      <c r="B329" t="str" cm="1">
        <f t="array" ref="B329:C329">TRANSPOSE(_xlfn._xlws.SORT(_xlfn._xlws.FILTER(obsDataLinks[observ_treat_ID],obsDataLinks[experiment_ID]=A329)))</f>
        <v>__1</v>
      </c>
      <c r="C329">
        <v>0</v>
      </c>
    </row>
    <row r="330" spans="2:3" x14ac:dyDescent="0.35">
      <c r="B330" t="str" cm="1">
        <f t="array" ref="B330:C330">TRANSPOSE(_xlfn._xlws.SORT(_xlfn._xlws.FILTER(obsDataLinks[observ_treat_ID],obsDataLinks[experiment_ID]=A330)))</f>
        <v>__1</v>
      </c>
      <c r="C330">
        <v>0</v>
      </c>
    </row>
    <row r="331" spans="2:3" x14ac:dyDescent="0.35">
      <c r="B331" t="str" cm="1">
        <f t="array" ref="B331:C331">TRANSPOSE(_xlfn._xlws.SORT(_xlfn._xlws.FILTER(obsDataLinks[observ_treat_ID],obsDataLinks[experiment_ID]=A331)))</f>
        <v>__1</v>
      </c>
      <c r="C331">
        <v>0</v>
      </c>
    </row>
    <row r="332" spans="2:3" x14ac:dyDescent="0.35">
      <c r="B332" t="str" cm="1">
        <f t="array" ref="B332:C332">TRANSPOSE(_xlfn._xlws.SORT(_xlfn._xlws.FILTER(obsDataLinks[observ_treat_ID],obsDataLinks[experiment_ID]=A332)))</f>
        <v>__1</v>
      </c>
      <c r="C332">
        <v>0</v>
      </c>
    </row>
    <row r="333" spans="2:3" x14ac:dyDescent="0.35">
      <c r="B333" t="str" cm="1">
        <f t="array" ref="B333:C333">TRANSPOSE(_xlfn._xlws.SORT(_xlfn._xlws.FILTER(obsDataLinks[observ_treat_ID],obsDataLinks[experiment_ID]=A333)))</f>
        <v>__1</v>
      </c>
      <c r="C333">
        <v>0</v>
      </c>
    </row>
    <row r="334" spans="2:3" x14ac:dyDescent="0.35">
      <c r="B334" t="str" cm="1">
        <f t="array" ref="B334:C334">TRANSPOSE(_xlfn._xlws.SORT(_xlfn._xlws.FILTER(obsDataLinks[observ_treat_ID],obsDataLinks[experiment_ID]=A334)))</f>
        <v>__1</v>
      </c>
      <c r="C334">
        <v>0</v>
      </c>
    </row>
    <row r="335" spans="2:3" x14ac:dyDescent="0.35">
      <c r="B335" t="str" cm="1">
        <f t="array" ref="B335:C335">TRANSPOSE(_xlfn._xlws.SORT(_xlfn._xlws.FILTER(obsDataLinks[observ_treat_ID],obsDataLinks[experiment_ID]=A335)))</f>
        <v>__1</v>
      </c>
      <c r="C335">
        <v>0</v>
      </c>
    </row>
    <row r="336" spans="2:3" x14ac:dyDescent="0.35">
      <c r="B336" t="str" cm="1">
        <f t="array" ref="B336:C336">TRANSPOSE(_xlfn._xlws.SORT(_xlfn._xlws.FILTER(obsDataLinks[observ_treat_ID],obsDataLinks[experiment_ID]=A336)))</f>
        <v>__1</v>
      </c>
      <c r="C336">
        <v>0</v>
      </c>
    </row>
    <row r="337" spans="2:3" x14ac:dyDescent="0.35">
      <c r="B337" t="str" cm="1">
        <f t="array" ref="B337:C337">TRANSPOSE(_xlfn._xlws.SORT(_xlfn._xlws.FILTER(obsDataLinks[observ_treat_ID],obsDataLinks[experiment_ID]=A337)))</f>
        <v>__1</v>
      </c>
      <c r="C337">
        <v>0</v>
      </c>
    </row>
    <row r="338" spans="2:3" x14ac:dyDescent="0.35">
      <c r="B338" t="str" cm="1">
        <f t="array" ref="B338:C338">TRANSPOSE(_xlfn._xlws.SORT(_xlfn._xlws.FILTER(obsDataLinks[observ_treat_ID],obsDataLinks[experiment_ID]=A338)))</f>
        <v>__1</v>
      </c>
      <c r="C338">
        <v>0</v>
      </c>
    </row>
    <row r="339" spans="2:3" x14ac:dyDescent="0.35">
      <c r="B339" t="str" cm="1">
        <f t="array" ref="B339:C339">TRANSPOSE(_xlfn._xlws.SORT(_xlfn._xlws.FILTER(obsDataLinks[observ_treat_ID],obsDataLinks[experiment_ID]=A339)))</f>
        <v>__1</v>
      </c>
      <c r="C339">
        <v>0</v>
      </c>
    </row>
    <row r="340" spans="2:3" x14ac:dyDescent="0.35">
      <c r="B340" t="str" cm="1">
        <f t="array" ref="B340:C340">TRANSPOSE(_xlfn._xlws.SORT(_xlfn._xlws.FILTER(obsDataLinks[observ_treat_ID],obsDataLinks[experiment_ID]=A340)))</f>
        <v>__1</v>
      </c>
      <c r="C340">
        <v>0</v>
      </c>
    </row>
    <row r="341" spans="2:3" x14ac:dyDescent="0.35">
      <c r="B341" t="str" cm="1">
        <f t="array" ref="B341:C341">TRANSPOSE(_xlfn._xlws.SORT(_xlfn._xlws.FILTER(obsDataLinks[observ_treat_ID],obsDataLinks[experiment_ID]=A341)))</f>
        <v>__1</v>
      </c>
      <c r="C341">
        <v>0</v>
      </c>
    </row>
    <row r="342" spans="2:3" x14ac:dyDescent="0.35">
      <c r="B342" t="str" cm="1">
        <f t="array" ref="B342:C342">TRANSPOSE(_xlfn._xlws.SORT(_xlfn._xlws.FILTER(obsDataLinks[observ_treat_ID],obsDataLinks[experiment_ID]=A342)))</f>
        <v>__1</v>
      </c>
      <c r="C342">
        <v>0</v>
      </c>
    </row>
    <row r="343" spans="2:3" x14ac:dyDescent="0.35">
      <c r="B343" t="str" cm="1">
        <f t="array" ref="B343:C343">TRANSPOSE(_xlfn._xlws.SORT(_xlfn._xlws.FILTER(obsDataLinks[observ_treat_ID],obsDataLinks[experiment_ID]=A343)))</f>
        <v>__1</v>
      </c>
      <c r="C343">
        <v>0</v>
      </c>
    </row>
    <row r="344" spans="2:3" x14ac:dyDescent="0.35">
      <c r="B344" t="str" cm="1">
        <f t="array" ref="B344:C344">TRANSPOSE(_xlfn._xlws.SORT(_xlfn._xlws.FILTER(obsDataLinks[observ_treat_ID],obsDataLinks[experiment_ID]=A344)))</f>
        <v>__1</v>
      </c>
      <c r="C344">
        <v>0</v>
      </c>
    </row>
    <row r="345" spans="2:3" x14ac:dyDescent="0.35">
      <c r="B345" t="str" cm="1">
        <f t="array" ref="B345:C345">TRANSPOSE(_xlfn._xlws.SORT(_xlfn._xlws.FILTER(obsDataLinks[observ_treat_ID],obsDataLinks[experiment_ID]=A345)))</f>
        <v>__1</v>
      </c>
      <c r="C345">
        <v>0</v>
      </c>
    </row>
    <row r="346" spans="2:3" x14ac:dyDescent="0.35">
      <c r="B346" t="str" cm="1">
        <f t="array" ref="B346:C346">TRANSPOSE(_xlfn._xlws.SORT(_xlfn._xlws.FILTER(obsDataLinks[observ_treat_ID],obsDataLinks[experiment_ID]=A346)))</f>
        <v>__1</v>
      </c>
      <c r="C346">
        <v>0</v>
      </c>
    </row>
    <row r="347" spans="2:3" x14ac:dyDescent="0.35">
      <c r="B347" t="str" cm="1">
        <f t="array" ref="B347:C347">TRANSPOSE(_xlfn._xlws.SORT(_xlfn._xlws.FILTER(obsDataLinks[observ_treat_ID],obsDataLinks[experiment_ID]=A347)))</f>
        <v>__1</v>
      </c>
      <c r="C347">
        <v>0</v>
      </c>
    </row>
    <row r="348" spans="2:3" x14ac:dyDescent="0.35">
      <c r="B348" t="str" cm="1">
        <f t="array" ref="B348:C348">TRANSPOSE(_xlfn._xlws.SORT(_xlfn._xlws.FILTER(obsDataLinks[observ_treat_ID],obsDataLinks[experiment_ID]=A348)))</f>
        <v>__1</v>
      </c>
      <c r="C348">
        <v>0</v>
      </c>
    </row>
    <row r="349" spans="2:3" x14ac:dyDescent="0.35">
      <c r="B349" t="str" cm="1">
        <f t="array" ref="B349:C349">TRANSPOSE(_xlfn._xlws.SORT(_xlfn._xlws.FILTER(obsDataLinks[observ_treat_ID],obsDataLinks[experiment_ID]=A349)))</f>
        <v>__1</v>
      </c>
      <c r="C349">
        <v>0</v>
      </c>
    </row>
    <row r="350" spans="2:3" x14ac:dyDescent="0.35">
      <c r="B350" t="str" cm="1">
        <f t="array" ref="B350:C350">TRANSPOSE(_xlfn._xlws.SORT(_xlfn._xlws.FILTER(obsDataLinks[observ_treat_ID],obsDataLinks[experiment_ID]=A350)))</f>
        <v>__1</v>
      </c>
      <c r="C350">
        <v>0</v>
      </c>
    </row>
    <row r="351" spans="2:3" x14ac:dyDescent="0.35">
      <c r="B351" t="str" cm="1">
        <f t="array" ref="B351:C351">TRANSPOSE(_xlfn._xlws.SORT(_xlfn._xlws.FILTER(obsDataLinks[observ_treat_ID],obsDataLinks[experiment_ID]=A351)))</f>
        <v>__1</v>
      </c>
      <c r="C351">
        <v>0</v>
      </c>
    </row>
    <row r="352" spans="2:3" x14ac:dyDescent="0.35">
      <c r="B352" t="str" cm="1">
        <f t="array" ref="B352:C352">TRANSPOSE(_xlfn._xlws.SORT(_xlfn._xlws.FILTER(obsDataLinks[observ_treat_ID],obsDataLinks[experiment_ID]=A352)))</f>
        <v>__1</v>
      </c>
      <c r="C352">
        <v>0</v>
      </c>
    </row>
    <row r="353" spans="2:3" x14ac:dyDescent="0.35">
      <c r="B353" t="str" cm="1">
        <f t="array" ref="B353:C353">TRANSPOSE(_xlfn._xlws.SORT(_xlfn._xlws.FILTER(obsDataLinks[observ_treat_ID],obsDataLinks[experiment_ID]=A353)))</f>
        <v>__1</v>
      </c>
      <c r="C353">
        <v>0</v>
      </c>
    </row>
    <row r="354" spans="2:3" x14ac:dyDescent="0.35">
      <c r="B354" t="str" cm="1">
        <f t="array" ref="B354:C354">TRANSPOSE(_xlfn._xlws.SORT(_xlfn._xlws.FILTER(obsDataLinks[observ_treat_ID],obsDataLinks[experiment_ID]=A354)))</f>
        <v>__1</v>
      </c>
      <c r="C354">
        <v>0</v>
      </c>
    </row>
    <row r="355" spans="2:3" x14ac:dyDescent="0.35">
      <c r="B355" t="str" cm="1">
        <f t="array" ref="B355:C355">TRANSPOSE(_xlfn._xlws.SORT(_xlfn._xlws.FILTER(obsDataLinks[observ_treat_ID],obsDataLinks[experiment_ID]=A355)))</f>
        <v>__1</v>
      </c>
      <c r="C355">
        <v>0</v>
      </c>
    </row>
    <row r="356" spans="2:3" x14ac:dyDescent="0.35">
      <c r="B356" t="str" cm="1">
        <f t="array" ref="B356:C356">TRANSPOSE(_xlfn._xlws.SORT(_xlfn._xlws.FILTER(obsDataLinks[observ_treat_ID],obsDataLinks[experiment_ID]=A356)))</f>
        <v>__1</v>
      </c>
      <c r="C356">
        <v>0</v>
      </c>
    </row>
    <row r="357" spans="2:3" x14ac:dyDescent="0.35">
      <c r="B357" t="str" cm="1">
        <f t="array" ref="B357:C357">TRANSPOSE(_xlfn._xlws.SORT(_xlfn._xlws.FILTER(obsDataLinks[observ_treat_ID],obsDataLinks[experiment_ID]=A357)))</f>
        <v>__1</v>
      </c>
      <c r="C357">
        <v>0</v>
      </c>
    </row>
    <row r="358" spans="2:3" x14ac:dyDescent="0.35">
      <c r="B358" t="str" cm="1">
        <f t="array" ref="B358:C358">TRANSPOSE(_xlfn._xlws.SORT(_xlfn._xlws.FILTER(obsDataLinks[observ_treat_ID],obsDataLinks[experiment_ID]=A358)))</f>
        <v>__1</v>
      </c>
      <c r="C358">
        <v>0</v>
      </c>
    </row>
    <row r="359" spans="2:3" x14ac:dyDescent="0.35">
      <c r="B359" t="str" cm="1">
        <f t="array" ref="B359:C359">TRANSPOSE(_xlfn._xlws.SORT(_xlfn._xlws.FILTER(obsDataLinks[observ_treat_ID],obsDataLinks[experiment_ID]=A359)))</f>
        <v>__1</v>
      </c>
      <c r="C359">
        <v>0</v>
      </c>
    </row>
    <row r="360" spans="2:3" x14ac:dyDescent="0.35">
      <c r="B360" t="str" cm="1">
        <f t="array" ref="B360:C360">TRANSPOSE(_xlfn._xlws.SORT(_xlfn._xlws.FILTER(obsDataLinks[observ_treat_ID],obsDataLinks[experiment_ID]=A360)))</f>
        <v>__1</v>
      </c>
      <c r="C360">
        <v>0</v>
      </c>
    </row>
    <row r="361" spans="2:3" x14ac:dyDescent="0.35">
      <c r="B361" t="str" cm="1">
        <f t="array" ref="B361:C361">TRANSPOSE(_xlfn._xlws.SORT(_xlfn._xlws.FILTER(obsDataLinks[observ_treat_ID],obsDataLinks[experiment_ID]=A361)))</f>
        <v>__1</v>
      </c>
      <c r="C361">
        <v>0</v>
      </c>
    </row>
    <row r="362" spans="2:3" x14ac:dyDescent="0.35">
      <c r="B362" t="str" cm="1">
        <f t="array" ref="B362:C362">TRANSPOSE(_xlfn._xlws.SORT(_xlfn._xlws.FILTER(obsDataLinks[observ_treat_ID],obsDataLinks[experiment_ID]=A362)))</f>
        <v>__1</v>
      </c>
      <c r="C362">
        <v>0</v>
      </c>
    </row>
    <row r="363" spans="2:3" x14ac:dyDescent="0.35">
      <c r="B363" t="str" cm="1">
        <f t="array" ref="B363:C363">TRANSPOSE(_xlfn._xlws.SORT(_xlfn._xlws.FILTER(obsDataLinks[observ_treat_ID],obsDataLinks[experiment_ID]=A363)))</f>
        <v>__1</v>
      </c>
      <c r="C363">
        <v>0</v>
      </c>
    </row>
    <row r="364" spans="2:3" x14ac:dyDescent="0.35">
      <c r="B364" t="str" cm="1">
        <f t="array" ref="B364:C364">TRANSPOSE(_xlfn._xlws.SORT(_xlfn._xlws.FILTER(obsDataLinks[observ_treat_ID],obsDataLinks[experiment_ID]=A364)))</f>
        <v>__1</v>
      </c>
      <c r="C364">
        <v>0</v>
      </c>
    </row>
    <row r="365" spans="2:3" x14ac:dyDescent="0.35">
      <c r="B365" t="str" cm="1">
        <f t="array" ref="B365:C365">TRANSPOSE(_xlfn._xlws.SORT(_xlfn._xlws.FILTER(obsDataLinks[observ_treat_ID],obsDataLinks[experiment_ID]=A365)))</f>
        <v>__1</v>
      </c>
      <c r="C365">
        <v>0</v>
      </c>
    </row>
    <row r="366" spans="2:3" x14ac:dyDescent="0.35">
      <c r="B366" t="str" cm="1">
        <f t="array" ref="B366:C366">TRANSPOSE(_xlfn._xlws.SORT(_xlfn._xlws.FILTER(obsDataLinks[observ_treat_ID],obsDataLinks[experiment_ID]=A366)))</f>
        <v>__1</v>
      </c>
      <c r="C366">
        <v>0</v>
      </c>
    </row>
    <row r="367" spans="2:3" x14ac:dyDescent="0.35">
      <c r="B367" t="str" cm="1">
        <f t="array" ref="B367:C367">TRANSPOSE(_xlfn._xlws.SORT(_xlfn._xlws.FILTER(obsDataLinks[observ_treat_ID],obsDataLinks[experiment_ID]=A367)))</f>
        <v>__1</v>
      </c>
      <c r="C367">
        <v>0</v>
      </c>
    </row>
    <row r="368" spans="2:3" x14ac:dyDescent="0.35">
      <c r="B368" t="str" cm="1">
        <f t="array" ref="B368:C368">TRANSPOSE(_xlfn._xlws.SORT(_xlfn._xlws.FILTER(obsDataLinks[observ_treat_ID],obsDataLinks[experiment_ID]=A368)))</f>
        <v>__1</v>
      </c>
      <c r="C368">
        <v>0</v>
      </c>
    </row>
    <row r="369" spans="2:3" x14ac:dyDescent="0.35">
      <c r="B369" t="str" cm="1">
        <f t="array" ref="B369:C369">TRANSPOSE(_xlfn._xlws.SORT(_xlfn._xlws.FILTER(obsDataLinks[observ_treat_ID],obsDataLinks[experiment_ID]=A369)))</f>
        <v>__1</v>
      </c>
      <c r="C369">
        <v>0</v>
      </c>
    </row>
    <row r="370" spans="2:3" x14ac:dyDescent="0.35">
      <c r="B370" t="str" cm="1">
        <f t="array" ref="B370:C370">TRANSPOSE(_xlfn._xlws.SORT(_xlfn._xlws.FILTER(obsDataLinks[observ_treat_ID],obsDataLinks[experiment_ID]=A370)))</f>
        <v>__1</v>
      </c>
      <c r="C370">
        <v>0</v>
      </c>
    </row>
    <row r="371" spans="2:3" x14ac:dyDescent="0.35">
      <c r="B371" t="str" cm="1">
        <f t="array" ref="B371:C371">TRANSPOSE(_xlfn._xlws.SORT(_xlfn._xlws.FILTER(obsDataLinks[observ_treat_ID],obsDataLinks[experiment_ID]=A371)))</f>
        <v>__1</v>
      </c>
      <c r="C371">
        <v>0</v>
      </c>
    </row>
    <row r="372" spans="2:3" x14ac:dyDescent="0.35">
      <c r="B372" t="str" cm="1">
        <f t="array" ref="B372:C372">TRANSPOSE(_xlfn._xlws.SORT(_xlfn._xlws.FILTER(obsDataLinks[observ_treat_ID],obsDataLinks[experiment_ID]=A372)))</f>
        <v>__1</v>
      </c>
      <c r="C372">
        <v>0</v>
      </c>
    </row>
    <row r="373" spans="2:3" x14ac:dyDescent="0.35">
      <c r="B373" t="str" cm="1">
        <f t="array" ref="B373:C373">TRANSPOSE(_xlfn._xlws.SORT(_xlfn._xlws.FILTER(obsDataLinks[observ_treat_ID],obsDataLinks[experiment_ID]=A373)))</f>
        <v>__1</v>
      </c>
      <c r="C373">
        <v>0</v>
      </c>
    </row>
    <row r="374" spans="2:3" x14ac:dyDescent="0.35">
      <c r="B374" t="str" cm="1">
        <f t="array" ref="B374:C374">TRANSPOSE(_xlfn._xlws.SORT(_xlfn._xlws.FILTER(obsDataLinks[observ_treat_ID],obsDataLinks[experiment_ID]=A374)))</f>
        <v>__1</v>
      </c>
      <c r="C374">
        <v>0</v>
      </c>
    </row>
    <row r="375" spans="2:3" x14ac:dyDescent="0.35">
      <c r="B375" t="str" cm="1">
        <f t="array" ref="B375:C375">TRANSPOSE(_xlfn._xlws.SORT(_xlfn._xlws.FILTER(obsDataLinks[observ_treat_ID],obsDataLinks[experiment_ID]=A375)))</f>
        <v>__1</v>
      </c>
      <c r="C375">
        <v>0</v>
      </c>
    </row>
    <row r="376" spans="2:3" x14ac:dyDescent="0.35">
      <c r="B376" t="str" cm="1">
        <f t="array" ref="B376:C376">TRANSPOSE(_xlfn._xlws.SORT(_xlfn._xlws.FILTER(obsDataLinks[observ_treat_ID],obsDataLinks[experiment_ID]=A376)))</f>
        <v>__1</v>
      </c>
      <c r="C376">
        <v>0</v>
      </c>
    </row>
    <row r="377" spans="2:3" x14ac:dyDescent="0.35">
      <c r="B377" t="str" cm="1">
        <f t="array" ref="B377:C377">TRANSPOSE(_xlfn._xlws.SORT(_xlfn._xlws.FILTER(obsDataLinks[observ_treat_ID],obsDataLinks[experiment_ID]=A377)))</f>
        <v>__1</v>
      </c>
      <c r="C377">
        <v>0</v>
      </c>
    </row>
    <row r="378" spans="2:3" x14ac:dyDescent="0.35">
      <c r="B378" t="str" cm="1">
        <f t="array" ref="B378:C378">TRANSPOSE(_xlfn._xlws.SORT(_xlfn._xlws.FILTER(obsDataLinks[observ_treat_ID],obsDataLinks[experiment_ID]=A378)))</f>
        <v>__1</v>
      </c>
      <c r="C378">
        <v>0</v>
      </c>
    </row>
    <row r="379" spans="2:3" x14ac:dyDescent="0.35">
      <c r="B379" t="str" cm="1">
        <f t="array" ref="B379:C379">TRANSPOSE(_xlfn._xlws.SORT(_xlfn._xlws.FILTER(obsDataLinks[observ_treat_ID],obsDataLinks[experiment_ID]=A379)))</f>
        <v>__1</v>
      </c>
      <c r="C379">
        <v>0</v>
      </c>
    </row>
    <row r="380" spans="2:3" x14ac:dyDescent="0.35">
      <c r="B380" t="str" cm="1">
        <f t="array" ref="B380:C380">TRANSPOSE(_xlfn._xlws.SORT(_xlfn._xlws.FILTER(obsDataLinks[observ_treat_ID],obsDataLinks[experiment_ID]=A380)))</f>
        <v>__1</v>
      </c>
      <c r="C380">
        <v>0</v>
      </c>
    </row>
    <row r="381" spans="2:3" x14ac:dyDescent="0.35">
      <c r="B381" t="str" cm="1">
        <f t="array" ref="B381:C381">TRANSPOSE(_xlfn._xlws.SORT(_xlfn._xlws.FILTER(obsDataLinks[observ_treat_ID],obsDataLinks[experiment_ID]=A381)))</f>
        <v>__1</v>
      </c>
      <c r="C381">
        <v>0</v>
      </c>
    </row>
    <row r="382" spans="2:3" x14ac:dyDescent="0.35">
      <c r="B382" t="str" cm="1">
        <f t="array" ref="B382:C382">TRANSPOSE(_xlfn._xlws.SORT(_xlfn._xlws.FILTER(obsDataLinks[observ_treat_ID],obsDataLinks[experiment_ID]=A382)))</f>
        <v>__1</v>
      </c>
      <c r="C382">
        <v>0</v>
      </c>
    </row>
    <row r="383" spans="2:3" x14ac:dyDescent="0.35">
      <c r="B383" t="str" cm="1">
        <f t="array" ref="B383:C383">TRANSPOSE(_xlfn._xlws.SORT(_xlfn._xlws.FILTER(obsDataLinks[observ_treat_ID],obsDataLinks[experiment_ID]=A383)))</f>
        <v>__1</v>
      </c>
      <c r="C383">
        <v>0</v>
      </c>
    </row>
    <row r="384" spans="2:3" x14ac:dyDescent="0.35">
      <c r="B384" t="str" cm="1">
        <f t="array" ref="B384:C384">TRANSPOSE(_xlfn._xlws.SORT(_xlfn._xlws.FILTER(obsDataLinks[observ_treat_ID],obsDataLinks[experiment_ID]=A384)))</f>
        <v>__1</v>
      </c>
      <c r="C384">
        <v>0</v>
      </c>
    </row>
    <row r="385" spans="2:3" x14ac:dyDescent="0.35">
      <c r="B385" t="str" cm="1">
        <f t="array" ref="B385:C385">TRANSPOSE(_xlfn._xlws.SORT(_xlfn._xlws.FILTER(obsDataLinks[observ_treat_ID],obsDataLinks[experiment_ID]=A385)))</f>
        <v>__1</v>
      </c>
      <c r="C385">
        <v>0</v>
      </c>
    </row>
    <row r="386" spans="2:3" x14ac:dyDescent="0.35">
      <c r="B386" t="str" cm="1">
        <f t="array" ref="B386:C386">TRANSPOSE(_xlfn._xlws.SORT(_xlfn._xlws.FILTER(obsDataLinks[observ_treat_ID],obsDataLinks[experiment_ID]=A386)))</f>
        <v>__1</v>
      </c>
      <c r="C386">
        <v>0</v>
      </c>
    </row>
    <row r="387" spans="2:3" x14ac:dyDescent="0.35">
      <c r="B387" t="str" cm="1">
        <f t="array" ref="B387:C387">TRANSPOSE(_xlfn._xlws.SORT(_xlfn._xlws.FILTER(obsDataLinks[observ_treat_ID],obsDataLinks[experiment_ID]=A387)))</f>
        <v>__1</v>
      </c>
      <c r="C387">
        <v>0</v>
      </c>
    </row>
    <row r="388" spans="2:3" x14ac:dyDescent="0.35">
      <c r="B388" t="str" cm="1">
        <f t="array" ref="B388:C388">TRANSPOSE(_xlfn._xlws.SORT(_xlfn._xlws.FILTER(obsDataLinks[observ_treat_ID],obsDataLinks[experiment_ID]=A388)))</f>
        <v>__1</v>
      </c>
      <c r="C388">
        <v>0</v>
      </c>
    </row>
    <row r="389" spans="2:3" x14ac:dyDescent="0.35">
      <c r="B389" t="str" cm="1">
        <f t="array" ref="B389:C389">TRANSPOSE(_xlfn._xlws.SORT(_xlfn._xlws.FILTER(obsDataLinks[observ_treat_ID],obsDataLinks[experiment_ID]=A389)))</f>
        <v>__1</v>
      </c>
      <c r="C389">
        <v>0</v>
      </c>
    </row>
    <row r="390" spans="2:3" x14ac:dyDescent="0.35">
      <c r="B390" t="str" cm="1">
        <f t="array" ref="B390:C390">TRANSPOSE(_xlfn._xlws.SORT(_xlfn._xlws.FILTER(obsDataLinks[observ_treat_ID],obsDataLinks[experiment_ID]=A390)))</f>
        <v>__1</v>
      </c>
      <c r="C390">
        <v>0</v>
      </c>
    </row>
    <row r="391" spans="2:3" x14ac:dyDescent="0.35">
      <c r="B391" t="str" cm="1">
        <f t="array" ref="B391:C391">TRANSPOSE(_xlfn._xlws.SORT(_xlfn._xlws.FILTER(obsDataLinks[observ_treat_ID],obsDataLinks[experiment_ID]=A391)))</f>
        <v>__1</v>
      </c>
      <c r="C391">
        <v>0</v>
      </c>
    </row>
    <row r="392" spans="2:3" x14ac:dyDescent="0.35">
      <c r="B392" t="str" cm="1">
        <f t="array" ref="B392:C392">TRANSPOSE(_xlfn._xlws.SORT(_xlfn._xlws.FILTER(obsDataLinks[observ_treat_ID],obsDataLinks[experiment_ID]=A392)))</f>
        <v>__1</v>
      </c>
      <c r="C392">
        <v>0</v>
      </c>
    </row>
    <row r="393" spans="2:3" x14ac:dyDescent="0.35">
      <c r="B393" t="str" cm="1">
        <f t="array" ref="B393:C393">TRANSPOSE(_xlfn._xlws.SORT(_xlfn._xlws.FILTER(obsDataLinks[observ_treat_ID],obsDataLinks[experiment_ID]=A393)))</f>
        <v>__1</v>
      </c>
      <c r="C393">
        <v>0</v>
      </c>
    </row>
    <row r="394" spans="2:3" x14ac:dyDescent="0.35">
      <c r="B394" t="str" cm="1">
        <f t="array" ref="B394:C394">TRANSPOSE(_xlfn._xlws.SORT(_xlfn._xlws.FILTER(obsDataLinks[observ_treat_ID],obsDataLinks[experiment_ID]=A394)))</f>
        <v>__1</v>
      </c>
      <c r="C394">
        <v>0</v>
      </c>
    </row>
    <row r="395" spans="2:3" x14ac:dyDescent="0.35">
      <c r="B395" t="str" cm="1">
        <f t="array" ref="B395:C395">TRANSPOSE(_xlfn._xlws.SORT(_xlfn._xlws.FILTER(obsDataLinks[observ_treat_ID],obsDataLinks[experiment_ID]=A395)))</f>
        <v>__1</v>
      </c>
      <c r="C395">
        <v>0</v>
      </c>
    </row>
    <row r="396" spans="2:3" x14ac:dyDescent="0.35">
      <c r="B396" t="str" cm="1">
        <f t="array" ref="B396:C396">TRANSPOSE(_xlfn._xlws.SORT(_xlfn._xlws.FILTER(obsDataLinks[observ_treat_ID],obsDataLinks[experiment_ID]=A396)))</f>
        <v>__1</v>
      </c>
      <c r="C396">
        <v>0</v>
      </c>
    </row>
    <row r="397" spans="2:3" x14ac:dyDescent="0.35">
      <c r="B397" t="str" cm="1">
        <f t="array" ref="B397:C397">TRANSPOSE(_xlfn._xlws.SORT(_xlfn._xlws.FILTER(obsDataLinks[observ_treat_ID],obsDataLinks[experiment_ID]=A397)))</f>
        <v>__1</v>
      </c>
      <c r="C397">
        <v>0</v>
      </c>
    </row>
    <row r="398" spans="2:3" x14ac:dyDescent="0.35">
      <c r="B398" t="str" cm="1">
        <f t="array" ref="B398:C398">TRANSPOSE(_xlfn._xlws.SORT(_xlfn._xlws.FILTER(obsDataLinks[observ_treat_ID],obsDataLinks[experiment_ID]=A398)))</f>
        <v>__1</v>
      </c>
      <c r="C398">
        <v>0</v>
      </c>
    </row>
    <row r="399" spans="2:3" x14ac:dyDescent="0.35">
      <c r="B399" t="str" cm="1">
        <f t="array" ref="B399:C399">TRANSPOSE(_xlfn._xlws.SORT(_xlfn._xlws.FILTER(obsDataLinks[observ_treat_ID],obsDataLinks[experiment_ID]=A399)))</f>
        <v>__1</v>
      </c>
      <c r="C399">
        <v>0</v>
      </c>
    </row>
    <row r="400" spans="2:3" x14ac:dyDescent="0.35">
      <c r="B400" t="str" cm="1">
        <f t="array" ref="B400:C400">TRANSPOSE(_xlfn._xlws.SORT(_xlfn._xlws.FILTER(obsDataLinks[observ_treat_ID],obsDataLinks[experiment_ID]=A400)))</f>
        <v>__1</v>
      </c>
      <c r="C400">
        <v>0</v>
      </c>
    </row>
    <row r="401" spans="2:3" x14ac:dyDescent="0.35">
      <c r="B401" t="str" cm="1">
        <f t="array" ref="B401:C401">TRANSPOSE(_xlfn._xlws.SORT(_xlfn._xlws.FILTER(obsDataLinks[observ_treat_ID],obsDataLinks[experiment_ID]=A401)))</f>
        <v>__1</v>
      </c>
      <c r="C401">
        <v>0</v>
      </c>
    </row>
    <row r="402" spans="2:3" x14ac:dyDescent="0.35">
      <c r="B402" t="str" cm="1">
        <f t="array" ref="B402:C402">TRANSPOSE(_xlfn._xlws.SORT(_xlfn._xlws.FILTER(obsDataLinks[observ_treat_ID],obsDataLinks[experiment_ID]=A402)))</f>
        <v>__1</v>
      </c>
      <c r="C402">
        <v>0</v>
      </c>
    </row>
    <row r="403" spans="2:3" x14ac:dyDescent="0.35">
      <c r="B403" t="str" cm="1">
        <f t="array" ref="B403:C403">TRANSPOSE(_xlfn._xlws.SORT(_xlfn._xlws.FILTER(obsDataLinks[observ_treat_ID],obsDataLinks[experiment_ID]=A403)))</f>
        <v>__1</v>
      </c>
      <c r="C403">
        <v>0</v>
      </c>
    </row>
    <row r="404" spans="2:3" x14ac:dyDescent="0.35">
      <c r="B404" t="str" cm="1">
        <f t="array" ref="B404:C404">TRANSPOSE(_xlfn._xlws.SORT(_xlfn._xlws.FILTER(obsDataLinks[observ_treat_ID],obsDataLinks[experiment_ID]=A404)))</f>
        <v>__1</v>
      </c>
      <c r="C404">
        <v>0</v>
      </c>
    </row>
    <row r="405" spans="2:3" x14ac:dyDescent="0.35">
      <c r="B405" t="str" cm="1">
        <f t="array" ref="B405:C405">TRANSPOSE(_xlfn._xlws.SORT(_xlfn._xlws.FILTER(obsDataLinks[observ_treat_ID],obsDataLinks[experiment_ID]=A405)))</f>
        <v>__1</v>
      </c>
      <c r="C405">
        <v>0</v>
      </c>
    </row>
    <row r="406" spans="2:3" x14ac:dyDescent="0.35">
      <c r="B406" t="str" cm="1">
        <f t="array" ref="B406:C406">TRANSPOSE(_xlfn._xlws.SORT(_xlfn._xlws.FILTER(obsDataLinks[observ_treat_ID],obsDataLinks[experiment_ID]=A406)))</f>
        <v>__1</v>
      </c>
      <c r="C406">
        <v>0</v>
      </c>
    </row>
    <row r="407" spans="2:3" x14ac:dyDescent="0.35">
      <c r="B407" t="str" cm="1">
        <f t="array" ref="B407:C407">TRANSPOSE(_xlfn._xlws.SORT(_xlfn._xlws.FILTER(obsDataLinks[observ_treat_ID],obsDataLinks[experiment_ID]=A407)))</f>
        <v>__1</v>
      </c>
      <c r="C407">
        <v>0</v>
      </c>
    </row>
    <row r="408" spans="2:3" x14ac:dyDescent="0.35">
      <c r="B408" t="str" cm="1">
        <f t="array" ref="B408:C408">TRANSPOSE(_xlfn._xlws.SORT(_xlfn._xlws.FILTER(obsDataLinks[observ_treat_ID],obsDataLinks[experiment_ID]=A408)))</f>
        <v>__1</v>
      </c>
      <c r="C408">
        <v>0</v>
      </c>
    </row>
    <row r="409" spans="2:3" x14ac:dyDescent="0.35">
      <c r="B409" t="str" cm="1">
        <f t="array" ref="B409:C409">TRANSPOSE(_xlfn._xlws.SORT(_xlfn._xlws.FILTER(obsDataLinks[observ_treat_ID],obsDataLinks[experiment_ID]=A409)))</f>
        <v>__1</v>
      </c>
      <c r="C409">
        <v>0</v>
      </c>
    </row>
    <row r="410" spans="2:3" x14ac:dyDescent="0.35">
      <c r="B410" t="str" cm="1">
        <f t="array" ref="B410:C410">TRANSPOSE(_xlfn._xlws.SORT(_xlfn._xlws.FILTER(obsDataLinks[observ_treat_ID],obsDataLinks[experiment_ID]=A410)))</f>
        <v>__1</v>
      </c>
      <c r="C410">
        <v>0</v>
      </c>
    </row>
    <row r="411" spans="2:3" x14ac:dyDescent="0.35">
      <c r="B411" t="str" cm="1">
        <f t="array" ref="B411:C411">TRANSPOSE(_xlfn._xlws.SORT(_xlfn._xlws.FILTER(obsDataLinks[observ_treat_ID],obsDataLinks[experiment_ID]=A411)))</f>
        <v>__1</v>
      </c>
      <c r="C411">
        <v>0</v>
      </c>
    </row>
    <row r="412" spans="2:3" x14ac:dyDescent="0.35">
      <c r="B412" t="str" cm="1">
        <f t="array" ref="B412:C412">TRANSPOSE(_xlfn._xlws.SORT(_xlfn._xlws.FILTER(obsDataLinks[observ_treat_ID],obsDataLinks[experiment_ID]=A412)))</f>
        <v>__1</v>
      </c>
      <c r="C412">
        <v>0</v>
      </c>
    </row>
    <row r="413" spans="2:3" x14ac:dyDescent="0.35">
      <c r="B413" t="str" cm="1">
        <f t="array" ref="B413:C413">TRANSPOSE(_xlfn._xlws.SORT(_xlfn._xlws.FILTER(obsDataLinks[observ_treat_ID],obsDataLinks[experiment_ID]=A413)))</f>
        <v>__1</v>
      </c>
      <c r="C413">
        <v>0</v>
      </c>
    </row>
    <row r="414" spans="2:3" x14ac:dyDescent="0.35">
      <c r="B414" t="str" cm="1">
        <f t="array" ref="B414:C414">TRANSPOSE(_xlfn._xlws.SORT(_xlfn._xlws.FILTER(obsDataLinks[observ_treat_ID],obsDataLinks[experiment_ID]=A414)))</f>
        <v>__1</v>
      </c>
      <c r="C414">
        <v>0</v>
      </c>
    </row>
    <row r="415" spans="2:3" x14ac:dyDescent="0.35">
      <c r="B415" t="str" cm="1">
        <f t="array" ref="B415:C415">TRANSPOSE(_xlfn._xlws.SORT(_xlfn._xlws.FILTER(obsDataLinks[observ_treat_ID],obsDataLinks[experiment_ID]=A415)))</f>
        <v>__1</v>
      </c>
      <c r="C415">
        <v>0</v>
      </c>
    </row>
    <row r="416" spans="2:3" x14ac:dyDescent="0.35">
      <c r="B416" t="str" cm="1">
        <f t="array" ref="B416:C416">TRANSPOSE(_xlfn._xlws.SORT(_xlfn._xlws.FILTER(obsDataLinks[observ_treat_ID],obsDataLinks[experiment_ID]=A416)))</f>
        <v>__1</v>
      </c>
      <c r="C416">
        <v>0</v>
      </c>
    </row>
    <row r="417" spans="2:3" x14ac:dyDescent="0.35">
      <c r="B417" t="str" cm="1">
        <f t="array" ref="B417:C417">TRANSPOSE(_xlfn._xlws.SORT(_xlfn._xlws.FILTER(obsDataLinks[observ_treat_ID],obsDataLinks[experiment_ID]=A417)))</f>
        <v>__1</v>
      </c>
      <c r="C417">
        <v>0</v>
      </c>
    </row>
    <row r="418" spans="2:3" x14ac:dyDescent="0.35">
      <c r="B418" t="str" cm="1">
        <f t="array" ref="B418:C418">TRANSPOSE(_xlfn._xlws.SORT(_xlfn._xlws.FILTER(obsDataLinks[observ_treat_ID],obsDataLinks[experiment_ID]=A418)))</f>
        <v>__1</v>
      </c>
      <c r="C418">
        <v>0</v>
      </c>
    </row>
    <row r="419" spans="2:3" x14ac:dyDescent="0.35">
      <c r="B419" t="str" cm="1">
        <f t="array" ref="B419:C419">TRANSPOSE(_xlfn._xlws.SORT(_xlfn._xlws.FILTER(obsDataLinks[observ_treat_ID],obsDataLinks[experiment_ID]=A419)))</f>
        <v>__1</v>
      </c>
      <c r="C419">
        <v>0</v>
      </c>
    </row>
    <row r="420" spans="2:3" x14ac:dyDescent="0.35">
      <c r="B420" t="str" cm="1">
        <f t="array" ref="B420:C420">TRANSPOSE(_xlfn._xlws.SORT(_xlfn._xlws.FILTER(obsDataLinks[observ_treat_ID],obsDataLinks[experiment_ID]=A420)))</f>
        <v>__1</v>
      </c>
      <c r="C420">
        <v>0</v>
      </c>
    </row>
    <row r="421" spans="2:3" x14ac:dyDescent="0.35">
      <c r="B421" t="str" cm="1">
        <f t="array" ref="B421:C421">TRANSPOSE(_xlfn._xlws.SORT(_xlfn._xlws.FILTER(obsDataLinks[observ_treat_ID],obsDataLinks[experiment_ID]=A421)))</f>
        <v>__1</v>
      </c>
      <c r="C421">
        <v>0</v>
      </c>
    </row>
    <row r="422" spans="2:3" x14ac:dyDescent="0.35">
      <c r="B422" t="str" cm="1">
        <f t="array" ref="B422:C422">TRANSPOSE(_xlfn._xlws.SORT(_xlfn._xlws.FILTER(obsDataLinks[observ_treat_ID],obsDataLinks[experiment_ID]=A422)))</f>
        <v>__1</v>
      </c>
      <c r="C422">
        <v>0</v>
      </c>
    </row>
    <row r="423" spans="2:3" x14ac:dyDescent="0.35">
      <c r="B423" t="str" cm="1">
        <f t="array" ref="B423:C423">TRANSPOSE(_xlfn._xlws.SORT(_xlfn._xlws.FILTER(obsDataLinks[observ_treat_ID],obsDataLinks[experiment_ID]=A423)))</f>
        <v>__1</v>
      </c>
      <c r="C423">
        <v>0</v>
      </c>
    </row>
    <row r="424" spans="2:3" x14ac:dyDescent="0.35">
      <c r="B424" t="str" cm="1">
        <f t="array" ref="B424:C424">TRANSPOSE(_xlfn._xlws.SORT(_xlfn._xlws.FILTER(obsDataLinks[observ_treat_ID],obsDataLinks[experiment_ID]=A424)))</f>
        <v>__1</v>
      </c>
      <c r="C424">
        <v>0</v>
      </c>
    </row>
    <row r="425" spans="2:3" x14ac:dyDescent="0.35">
      <c r="B425" t="str" cm="1">
        <f t="array" ref="B425:C425">TRANSPOSE(_xlfn._xlws.SORT(_xlfn._xlws.FILTER(obsDataLinks[observ_treat_ID],obsDataLinks[experiment_ID]=A425)))</f>
        <v>__1</v>
      </c>
      <c r="C425">
        <v>0</v>
      </c>
    </row>
    <row r="426" spans="2:3" x14ac:dyDescent="0.35">
      <c r="B426" t="str" cm="1">
        <f t="array" ref="B426:C426">TRANSPOSE(_xlfn._xlws.SORT(_xlfn._xlws.FILTER(obsDataLinks[observ_treat_ID],obsDataLinks[experiment_ID]=A426)))</f>
        <v>__1</v>
      </c>
      <c r="C426">
        <v>0</v>
      </c>
    </row>
    <row r="427" spans="2:3" x14ac:dyDescent="0.35">
      <c r="B427" t="str" cm="1">
        <f t="array" ref="B427:C427">TRANSPOSE(_xlfn._xlws.SORT(_xlfn._xlws.FILTER(obsDataLinks[observ_treat_ID],obsDataLinks[experiment_ID]=A427)))</f>
        <v>__1</v>
      </c>
      <c r="C427">
        <v>0</v>
      </c>
    </row>
    <row r="428" spans="2:3" x14ac:dyDescent="0.35">
      <c r="B428" t="str" cm="1">
        <f t="array" ref="B428:C428">TRANSPOSE(_xlfn._xlws.SORT(_xlfn._xlws.FILTER(obsDataLinks[observ_treat_ID],obsDataLinks[experiment_ID]=A428)))</f>
        <v>__1</v>
      </c>
      <c r="C428">
        <v>0</v>
      </c>
    </row>
    <row r="429" spans="2:3" x14ac:dyDescent="0.35">
      <c r="B429" t="str" cm="1">
        <f t="array" ref="B429:C429">TRANSPOSE(_xlfn._xlws.SORT(_xlfn._xlws.FILTER(obsDataLinks[observ_treat_ID],obsDataLinks[experiment_ID]=A429)))</f>
        <v>__1</v>
      </c>
      <c r="C429">
        <v>0</v>
      </c>
    </row>
    <row r="430" spans="2:3" x14ac:dyDescent="0.35">
      <c r="B430" t="str" cm="1">
        <f t="array" ref="B430:C430">TRANSPOSE(_xlfn._xlws.SORT(_xlfn._xlws.FILTER(obsDataLinks[observ_treat_ID],obsDataLinks[experiment_ID]=A430)))</f>
        <v>__1</v>
      </c>
      <c r="C430">
        <v>0</v>
      </c>
    </row>
    <row r="431" spans="2:3" x14ac:dyDescent="0.35">
      <c r="B431" t="str" cm="1">
        <f t="array" ref="B431:C431">TRANSPOSE(_xlfn._xlws.SORT(_xlfn._xlws.FILTER(obsDataLinks[observ_treat_ID],obsDataLinks[experiment_ID]=A431)))</f>
        <v>__1</v>
      </c>
      <c r="C431">
        <v>0</v>
      </c>
    </row>
    <row r="432" spans="2:3" x14ac:dyDescent="0.35">
      <c r="B432" t="str" cm="1">
        <f t="array" ref="B432:C432">TRANSPOSE(_xlfn._xlws.SORT(_xlfn._xlws.FILTER(obsDataLinks[observ_treat_ID],obsDataLinks[experiment_ID]=A432)))</f>
        <v>__1</v>
      </c>
      <c r="C432">
        <v>0</v>
      </c>
    </row>
    <row r="433" spans="2:3" x14ac:dyDescent="0.35">
      <c r="B433" t="str" cm="1">
        <f t="array" ref="B433:C433">TRANSPOSE(_xlfn._xlws.SORT(_xlfn._xlws.FILTER(obsDataLinks[observ_treat_ID],obsDataLinks[experiment_ID]=A433)))</f>
        <v>__1</v>
      </c>
      <c r="C433">
        <v>0</v>
      </c>
    </row>
    <row r="434" spans="2:3" x14ac:dyDescent="0.35">
      <c r="B434" t="str" cm="1">
        <f t="array" ref="B434:C434">TRANSPOSE(_xlfn._xlws.SORT(_xlfn._xlws.FILTER(obsDataLinks[observ_treat_ID],obsDataLinks[experiment_ID]=A434)))</f>
        <v>__1</v>
      </c>
      <c r="C434">
        <v>0</v>
      </c>
    </row>
    <row r="435" spans="2:3" x14ac:dyDescent="0.35">
      <c r="B435" t="str" cm="1">
        <f t="array" ref="B435:C435">TRANSPOSE(_xlfn._xlws.SORT(_xlfn._xlws.FILTER(obsDataLinks[observ_treat_ID],obsDataLinks[experiment_ID]=A435)))</f>
        <v>__1</v>
      </c>
      <c r="C435">
        <v>0</v>
      </c>
    </row>
    <row r="436" spans="2:3" x14ac:dyDescent="0.35">
      <c r="B436" t="str" cm="1">
        <f t="array" ref="B436:C436">TRANSPOSE(_xlfn._xlws.SORT(_xlfn._xlws.FILTER(obsDataLinks[observ_treat_ID],obsDataLinks[experiment_ID]=A436)))</f>
        <v>__1</v>
      </c>
      <c r="C436">
        <v>0</v>
      </c>
    </row>
    <row r="437" spans="2:3" x14ac:dyDescent="0.35">
      <c r="B437" t="str" cm="1">
        <f t="array" ref="B437:C437">TRANSPOSE(_xlfn._xlws.SORT(_xlfn._xlws.FILTER(obsDataLinks[observ_treat_ID],obsDataLinks[experiment_ID]=A437)))</f>
        <v>__1</v>
      </c>
      <c r="C437">
        <v>0</v>
      </c>
    </row>
    <row r="438" spans="2:3" x14ac:dyDescent="0.35">
      <c r="B438" t="str" cm="1">
        <f t="array" ref="B438:C438">TRANSPOSE(_xlfn._xlws.SORT(_xlfn._xlws.FILTER(obsDataLinks[observ_treat_ID],obsDataLinks[experiment_ID]=A438)))</f>
        <v>__1</v>
      </c>
      <c r="C438">
        <v>0</v>
      </c>
    </row>
    <row r="439" spans="2:3" x14ac:dyDescent="0.35">
      <c r="B439" t="str" cm="1">
        <f t="array" ref="B439:C439">TRANSPOSE(_xlfn._xlws.SORT(_xlfn._xlws.FILTER(obsDataLinks[observ_treat_ID],obsDataLinks[experiment_ID]=A439)))</f>
        <v>__1</v>
      </c>
      <c r="C439">
        <v>0</v>
      </c>
    </row>
    <row r="440" spans="2:3" x14ac:dyDescent="0.35">
      <c r="B440" t="str" cm="1">
        <f t="array" ref="B440:C440">TRANSPOSE(_xlfn._xlws.SORT(_xlfn._xlws.FILTER(obsDataLinks[observ_treat_ID],obsDataLinks[experiment_ID]=A440)))</f>
        <v>__1</v>
      </c>
      <c r="C440">
        <v>0</v>
      </c>
    </row>
    <row r="441" spans="2:3" x14ac:dyDescent="0.35">
      <c r="B441" t="str" cm="1">
        <f t="array" ref="B441:C441">TRANSPOSE(_xlfn._xlws.SORT(_xlfn._xlws.FILTER(obsDataLinks[observ_treat_ID],obsDataLinks[experiment_ID]=A441)))</f>
        <v>__1</v>
      </c>
      <c r="C441">
        <v>0</v>
      </c>
    </row>
    <row r="442" spans="2:3" x14ac:dyDescent="0.35">
      <c r="B442" t="str" cm="1">
        <f t="array" ref="B442:C442">TRANSPOSE(_xlfn._xlws.SORT(_xlfn._xlws.FILTER(obsDataLinks[observ_treat_ID],obsDataLinks[experiment_ID]=A442)))</f>
        <v>__1</v>
      </c>
      <c r="C442">
        <v>0</v>
      </c>
    </row>
    <row r="443" spans="2:3" x14ac:dyDescent="0.35">
      <c r="B443" t="str" cm="1">
        <f t="array" ref="B443:C443">TRANSPOSE(_xlfn._xlws.SORT(_xlfn._xlws.FILTER(obsDataLinks[observ_treat_ID],obsDataLinks[experiment_ID]=A443)))</f>
        <v>__1</v>
      </c>
      <c r="C443">
        <v>0</v>
      </c>
    </row>
    <row r="444" spans="2:3" x14ac:dyDescent="0.35">
      <c r="B444" t="str" cm="1">
        <f t="array" ref="B444:C444">TRANSPOSE(_xlfn._xlws.SORT(_xlfn._xlws.FILTER(obsDataLinks[observ_treat_ID],obsDataLinks[experiment_ID]=A444)))</f>
        <v>__1</v>
      </c>
      <c r="C444">
        <v>0</v>
      </c>
    </row>
    <row r="445" spans="2:3" x14ac:dyDescent="0.35">
      <c r="B445" t="str" cm="1">
        <f t="array" ref="B445:C445">TRANSPOSE(_xlfn._xlws.SORT(_xlfn._xlws.FILTER(obsDataLinks[observ_treat_ID],obsDataLinks[experiment_ID]=A445)))</f>
        <v>__1</v>
      </c>
      <c r="C445">
        <v>0</v>
      </c>
    </row>
    <row r="446" spans="2:3" x14ac:dyDescent="0.35">
      <c r="B446" t="str" cm="1">
        <f t="array" ref="B446:C446">TRANSPOSE(_xlfn._xlws.SORT(_xlfn._xlws.FILTER(obsDataLinks[observ_treat_ID],obsDataLinks[experiment_ID]=A446)))</f>
        <v>__1</v>
      </c>
      <c r="C446">
        <v>0</v>
      </c>
    </row>
    <row r="447" spans="2:3" x14ac:dyDescent="0.35">
      <c r="B447" t="str" cm="1">
        <f t="array" ref="B447:C447">TRANSPOSE(_xlfn._xlws.SORT(_xlfn._xlws.FILTER(obsDataLinks[observ_treat_ID],obsDataLinks[experiment_ID]=A447)))</f>
        <v>__1</v>
      </c>
      <c r="C447">
        <v>0</v>
      </c>
    </row>
    <row r="448" spans="2:3" x14ac:dyDescent="0.35">
      <c r="B448" t="str" cm="1">
        <f t="array" ref="B448:C448">TRANSPOSE(_xlfn._xlws.SORT(_xlfn._xlws.FILTER(obsDataLinks[observ_treat_ID],obsDataLinks[experiment_ID]=A448)))</f>
        <v>__1</v>
      </c>
      <c r="C448">
        <v>0</v>
      </c>
    </row>
    <row r="449" spans="2:3" x14ac:dyDescent="0.35">
      <c r="B449" t="str" cm="1">
        <f t="array" ref="B449:C449">TRANSPOSE(_xlfn._xlws.SORT(_xlfn._xlws.FILTER(obsDataLinks[observ_treat_ID],obsDataLinks[experiment_ID]=A449)))</f>
        <v>__1</v>
      </c>
      <c r="C449">
        <v>0</v>
      </c>
    </row>
    <row r="450" spans="2:3" x14ac:dyDescent="0.35">
      <c r="B450" t="str" cm="1">
        <f t="array" ref="B450:C450">TRANSPOSE(_xlfn._xlws.SORT(_xlfn._xlws.FILTER(obsDataLinks[observ_treat_ID],obsDataLinks[experiment_ID]=A450)))</f>
        <v>__1</v>
      </c>
      <c r="C450">
        <v>0</v>
      </c>
    </row>
    <row r="451" spans="2:3" x14ac:dyDescent="0.35">
      <c r="B451" t="str" cm="1">
        <f t="array" ref="B451:C451">TRANSPOSE(_xlfn._xlws.SORT(_xlfn._xlws.FILTER(obsDataLinks[observ_treat_ID],obsDataLinks[experiment_ID]=A451)))</f>
        <v>__1</v>
      </c>
      <c r="C451">
        <v>0</v>
      </c>
    </row>
    <row r="452" spans="2:3" x14ac:dyDescent="0.35">
      <c r="B452" t="str" cm="1">
        <f t="array" ref="B452:C452">TRANSPOSE(_xlfn._xlws.SORT(_xlfn._xlws.FILTER(obsDataLinks[observ_treat_ID],obsDataLinks[experiment_ID]=A452)))</f>
        <v>__1</v>
      </c>
      <c r="C452">
        <v>0</v>
      </c>
    </row>
    <row r="453" spans="2:3" x14ac:dyDescent="0.35">
      <c r="B453" t="str" cm="1">
        <f t="array" ref="B453:C453">TRANSPOSE(_xlfn._xlws.SORT(_xlfn._xlws.FILTER(obsDataLinks[observ_treat_ID],obsDataLinks[experiment_ID]=A453)))</f>
        <v>__1</v>
      </c>
      <c r="C453">
        <v>0</v>
      </c>
    </row>
    <row r="454" spans="2:3" x14ac:dyDescent="0.35">
      <c r="B454" t="str" cm="1">
        <f t="array" ref="B454:C454">TRANSPOSE(_xlfn._xlws.SORT(_xlfn._xlws.FILTER(obsDataLinks[observ_treat_ID],obsDataLinks[experiment_ID]=A454)))</f>
        <v>__1</v>
      </c>
      <c r="C454">
        <v>0</v>
      </c>
    </row>
    <row r="455" spans="2:3" x14ac:dyDescent="0.35">
      <c r="B455" t="str" cm="1">
        <f t="array" ref="B455:C455">TRANSPOSE(_xlfn._xlws.SORT(_xlfn._xlws.FILTER(obsDataLinks[observ_treat_ID],obsDataLinks[experiment_ID]=A455)))</f>
        <v>__1</v>
      </c>
      <c r="C455">
        <v>0</v>
      </c>
    </row>
    <row r="456" spans="2:3" x14ac:dyDescent="0.35">
      <c r="B456" t="str" cm="1">
        <f t="array" ref="B456:C456">TRANSPOSE(_xlfn._xlws.SORT(_xlfn._xlws.FILTER(obsDataLinks[observ_treat_ID],obsDataLinks[experiment_ID]=A456)))</f>
        <v>__1</v>
      </c>
      <c r="C456">
        <v>0</v>
      </c>
    </row>
    <row r="457" spans="2:3" x14ac:dyDescent="0.35">
      <c r="B457" t="str" cm="1">
        <f t="array" ref="B457:C457">TRANSPOSE(_xlfn._xlws.SORT(_xlfn._xlws.FILTER(obsDataLinks[observ_treat_ID],obsDataLinks[experiment_ID]=A457)))</f>
        <v>__1</v>
      </c>
      <c r="C457">
        <v>0</v>
      </c>
    </row>
    <row r="458" spans="2:3" x14ac:dyDescent="0.35">
      <c r="B458" t="str" cm="1">
        <f t="array" ref="B458:C458">TRANSPOSE(_xlfn._xlws.SORT(_xlfn._xlws.FILTER(obsDataLinks[observ_treat_ID],obsDataLinks[experiment_ID]=A458)))</f>
        <v>__1</v>
      </c>
      <c r="C458">
        <v>0</v>
      </c>
    </row>
    <row r="459" spans="2:3" x14ac:dyDescent="0.35">
      <c r="B459" t="str" cm="1">
        <f t="array" ref="B459:C459">TRANSPOSE(_xlfn._xlws.SORT(_xlfn._xlws.FILTER(obsDataLinks[observ_treat_ID],obsDataLinks[experiment_ID]=A459)))</f>
        <v>__1</v>
      </c>
      <c r="C459">
        <v>0</v>
      </c>
    </row>
    <row r="460" spans="2:3" x14ac:dyDescent="0.35">
      <c r="B460" t="str" cm="1">
        <f t="array" ref="B460:C460">TRANSPOSE(_xlfn._xlws.SORT(_xlfn._xlws.FILTER(obsDataLinks[observ_treat_ID],obsDataLinks[experiment_ID]=A460)))</f>
        <v>__1</v>
      </c>
      <c r="C460">
        <v>0</v>
      </c>
    </row>
    <row r="461" spans="2:3" x14ac:dyDescent="0.35">
      <c r="B461" t="str" cm="1">
        <f t="array" ref="B461:C461">TRANSPOSE(_xlfn._xlws.SORT(_xlfn._xlws.FILTER(obsDataLinks[observ_treat_ID],obsDataLinks[experiment_ID]=A461)))</f>
        <v>__1</v>
      </c>
      <c r="C461">
        <v>0</v>
      </c>
    </row>
    <row r="462" spans="2:3" x14ac:dyDescent="0.35">
      <c r="B462" t="str" cm="1">
        <f t="array" ref="B462:C462">TRANSPOSE(_xlfn._xlws.SORT(_xlfn._xlws.FILTER(obsDataLinks[observ_treat_ID],obsDataLinks[experiment_ID]=A462)))</f>
        <v>__1</v>
      </c>
      <c r="C462">
        <v>0</v>
      </c>
    </row>
    <row r="463" spans="2:3" x14ac:dyDescent="0.35">
      <c r="B463" t="str" cm="1">
        <f t="array" ref="B463:C463">TRANSPOSE(_xlfn._xlws.SORT(_xlfn._xlws.FILTER(obsDataLinks[observ_treat_ID],obsDataLinks[experiment_ID]=A463)))</f>
        <v>__1</v>
      </c>
      <c r="C463">
        <v>0</v>
      </c>
    </row>
    <row r="464" spans="2:3" x14ac:dyDescent="0.35">
      <c r="B464" t="str" cm="1">
        <f t="array" ref="B464:C464">TRANSPOSE(_xlfn._xlws.SORT(_xlfn._xlws.FILTER(obsDataLinks[observ_treat_ID],obsDataLinks[experiment_ID]=A464)))</f>
        <v>__1</v>
      </c>
      <c r="C464">
        <v>0</v>
      </c>
    </row>
    <row r="465" spans="2:3" x14ac:dyDescent="0.35">
      <c r="B465" t="str" cm="1">
        <f t="array" ref="B465:C465">TRANSPOSE(_xlfn._xlws.SORT(_xlfn._xlws.FILTER(obsDataLinks[observ_treat_ID],obsDataLinks[experiment_ID]=A465)))</f>
        <v>__1</v>
      </c>
      <c r="C465">
        <v>0</v>
      </c>
    </row>
    <row r="466" spans="2:3" x14ac:dyDescent="0.35">
      <c r="B466" t="str" cm="1">
        <f t="array" ref="B466:C466">TRANSPOSE(_xlfn._xlws.SORT(_xlfn._xlws.FILTER(obsDataLinks[observ_treat_ID],obsDataLinks[experiment_ID]=A466)))</f>
        <v>__1</v>
      </c>
      <c r="C466">
        <v>0</v>
      </c>
    </row>
    <row r="467" spans="2:3" x14ac:dyDescent="0.35">
      <c r="B467" t="str" cm="1">
        <f t="array" ref="B467:C467">TRANSPOSE(_xlfn._xlws.SORT(_xlfn._xlws.FILTER(obsDataLinks[observ_treat_ID],obsDataLinks[experiment_ID]=A467)))</f>
        <v>__1</v>
      </c>
      <c r="C467">
        <v>0</v>
      </c>
    </row>
    <row r="468" spans="2:3" x14ac:dyDescent="0.35">
      <c r="B468" t="str" cm="1">
        <f t="array" ref="B468:C468">TRANSPOSE(_xlfn._xlws.SORT(_xlfn._xlws.FILTER(obsDataLinks[observ_treat_ID],obsDataLinks[experiment_ID]=A468)))</f>
        <v>__1</v>
      </c>
      <c r="C468">
        <v>0</v>
      </c>
    </row>
    <row r="469" spans="2:3" x14ac:dyDescent="0.35">
      <c r="B469" t="str" cm="1">
        <f t="array" ref="B469:C469">TRANSPOSE(_xlfn._xlws.SORT(_xlfn._xlws.FILTER(obsDataLinks[observ_treat_ID],obsDataLinks[experiment_ID]=A469)))</f>
        <v>__1</v>
      </c>
      <c r="C469">
        <v>0</v>
      </c>
    </row>
    <row r="470" spans="2:3" x14ac:dyDescent="0.35">
      <c r="B470" t="str" cm="1">
        <f t="array" ref="B470:C470">TRANSPOSE(_xlfn._xlws.SORT(_xlfn._xlws.FILTER(obsDataLinks[observ_treat_ID],obsDataLinks[experiment_ID]=A470)))</f>
        <v>__1</v>
      </c>
      <c r="C470">
        <v>0</v>
      </c>
    </row>
    <row r="471" spans="2:3" x14ac:dyDescent="0.35">
      <c r="B471" t="str" cm="1">
        <f t="array" ref="B471:C471">TRANSPOSE(_xlfn._xlws.SORT(_xlfn._xlws.FILTER(obsDataLinks[observ_treat_ID],obsDataLinks[experiment_ID]=A471)))</f>
        <v>__1</v>
      </c>
      <c r="C471">
        <v>0</v>
      </c>
    </row>
    <row r="472" spans="2:3" x14ac:dyDescent="0.35">
      <c r="B472" t="str" cm="1">
        <f t="array" ref="B472:C472">TRANSPOSE(_xlfn._xlws.SORT(_xlfn._xlws.FILTER(obsDataLinks[observ_treat_ID],obsDataLinks[experiment_ID]=A472)))</f>
        <v>__1</v>
      </c>
      <c r="C472">
        <v>0</v>
      </c>
    </row>
    <row r="473" spans="2:3" x14ac:dyDescent="0.35">
      <c r="B473" t="str" cm="1">
        <f t="array" ref="B473:C473">TRANSPOSE(_xlfn._xlws.SORT(_xlfn._xlws.FILTER(obsDataLinks[observ_treat_ID],obsDataLinks[experiment_ID]=A473)))</f>
        <v>__1</v>
      </c>
      <c r="C473">
        <v>0</v>
      </c>
    </row>
    <row r="474" spans="2:3" x14ac:dyDescent="0.35">
      <c r="B474" t="str" cm="1">
        <f t="array" ref="B474:C474">TRANSPOSE(_xlfn._xlws.SORT(_xlfn._xlws.FILTER(obsDataLinks[observ_treat_ID],obsDataLinks[experiment_ID]=A474)))</f>
        <v>__1</v>
      </c>
      <c r="C474">
        <v>0</v>
      </c>
    </row>
    <row r="475" spans="2:3" x14ac:dyDescent="0.35">
      <c r="B475" t="str" cm="1">
        <f t="array" ref="B475:C475">TRANSPOSE(_xlfn._xlws.SORT(_xlfn._xlws.FILTER(obsDataLinks[observ_treat_ID],obsDataLinks[experiment_ID]=A475)))</f>
        <v>__1</v>
      </c>
      <c r="C475">
        <v>0</v>
      </c>
    </row>
    <row r="476" spans="2:3" x14ac:dyDescent="0.35">
      <c r="B476" t="str" cm="1">
        <f t="array" ref="B476:C476">TRANSPOSE(_xlfn._xlws.SORT(_xlfn._xlws.FILTER(obsDataLinks[observ_treat_ID],obsDataLinks[experiment_ID]=A476)))</f>
        <v>__1</v>
      </c>
      <c r="C476">
        <v>0</v>
      </c>
    </row>
    <row r="477" spans="2:3" x14ac:dyDescent="0.35">
      <c r="B477" t="str" cm="1">
        <f t="array" ref="B477:C477">TRANSPOSE(_xlfn._xlws.SORT(_xlfn._xlws.FILTER(obsDataLinks[observ_treat_ID],obsDataLinks[experiment_ID]=A477)))</f>
        <v>__1</v>
      </c>
      <c r="C477">
        <v>0</v>
      </c>
    </row>
    <row r="478" spans="2:3" x14ac:dyDescent="0.35">
      <c r="B478" t="str" cm="1">
        <f t="array" ref="B478:C478">TRANSPOSE(_xlfn._xlws.SORT(_xlfn._xlws.FILTER(obsDataLinks[observ_treat_ID],obsDataLinks[experiment_ID]=A478)))</f>
        <v>__1</v>
      </c>
      <c r="C478">
        <v>0</v>
      </c>
    </row>
    <row r="479" spans="2:3" x14ac:dyDescent="0.35">
      <c r="B479" t="str" cm="1">
        <f t="array" ref="B479:C479">TRANSPOSE(_xlfn._xlws.SORT(_xlfn._xlws.FILTER(obsDataLinks[observ_treat_ID],obsDataLinks[experiment_ID]=A479)))</f>
        <v>__1</v>
      </c>
      <c r="C479">
        <v>0</v>
      </c>
    </row>
    <row r="480" spans="2:3" x14ac:dyDescent="0.35">
      <c r="B480" t="str" cm="1">
        <f t="array" ref="B480:C480">TRANSPOSE(_xlfn._xlws.SORT(_xlfn._xlws.FILTER(obsDataLinks[observ_treat_ID],obsDataLinks[experiment_ID]=A480)))</f>
        <v>__1</v>
      </c>
      <c r="C480">
        <v>0</v>
      </c>
    </row>
    <row r="481" spans="2:3" x14ac:dyDescent="0.35">
      <c r="B481" t="str" cm="1">
        <f t="array" ref="B481:C481">TRANSPOSE(_xlfn._xlws.SORT(_xlfn._xlws.FILTER(obsDataLinks[observ_treat_ID],obsDataLinks[experiment_ID]=A481)))</f>
        <v>__1</v>
      </c>
      <c r="C481">
        <v>0</v>
      </c>
    </row>
    <row r="482" spans="2:3" x14ac:dyDescent="0.35">
      <c r="B482" t="str" cm="1">
        <f t="array" ref="B482:C482">TRANSPOSE(_xlfn._xlws.SORT(_xlfn._xlws.FILTER(obsDataLinks[observ_treat_ID],obsDataLinks[experiment_ID]=A482)))</f>
        <v>__1</v>
      </c>
      <c r="C482">
        <v>0</v>
      </c>
    </row>
    <row r="483" spans="2:3" x14ac:dyDescent="0.35">
      <c r="B483" t="str" cm="1">
        <f t="array" ref="B483:C483">TRANSPOSE(_xlfn._xlws.SORT(_xlfn._xlws.FILTER(obsDataLinks[observ_treat_ID],obsDataLinks[experiment_ID]=A483)))</f>
        <v>__1</v>
      </c>
      <c r="C483">
        <v>0</v>
      </c>
    </row>
    <row r="484" spans="2:3" x14ac:dyDescent="0.35">
      <c r="B484" t="str" cm="1">
        <f t="array" ref="B484:C484">TRANSPOSE(_xlfn._xlws.SORT(_xlfn._xlws.FILTER(obsDataLinks[observ_treat_ID],obsDataLinks[experiment_ID]=A484)))</f>
        <v>__1</v>
      </c>
      <c r="C484">
        <v>0</v>
      </c>
    </row>
    <row r="485" spans="2:3" x14ac:dyDescent="0.35">
      <c r="B485" t="str" cm="1">
        <f t="array" ref="B485:C485">TRANSPOSE(_xlfn._xlws.SORT(_xlfn._xlws.FILTER(obsDataLinks[observ_treat_ID],obsDataLinks[experiment_ID]=A485)))</f>
        <v>__1</v>
      </c>
      <c r="C485">
        <v>0</v>
      </c>
    </row>
    <row r="486" spans="2:3" x14ac:dyDescent="0.35">
      <c r="B486" t="str" cm="1">
        <f t="array" ref="B486:C486">TRANSPOSE(_xlfn._xlws.SORT(_xlfn._xlws.FILTER(obsDataLinks[observ_treat_ID],obsDataLinks[experiment_ID]=A486)))</f>
        <v>__1</v>
      </c>
      <c r="C486">
        <v>0</v>
      </c>
    </row>
    <row r="487" spans="2:3" x14ac:dyDescent="0.35">
      <c r="B487" t="str" cm="1">
        <f t="array" ref="B487:C487">TRANSPOSE(_xlfn._xlws.SORT(_xlfn._xlws.FILTER(obsDataLinks[observ_treat_ID],obsDataLinks[experiment_ID]=A487)))</f>
        <v>__1</v>
      </c>
      <c r="C487">
        <v>0</v>
      </c>
    </row>
    <row r="488" spans="2:3" x14ac:dyDescent="0.35">
      <c r="B488" t="str" cm="1">
        <f t="array" ref="B488:C488">TRANSPOSE(_xlfn._xlws.SORT(_xlfn._xlws.FILTER(obsDataLinks[observ_treat_ID],obsDataLinks[experiment_ID]=A488)))</f>
        <v>__1</v>
      </c>
      <c r="C488">
        <v>0</v>
      </c>
    </row>
    <row r="489" spans="2:3" x14ac:dyDescent="0.35">
      <c r="B489" t="str" cm="1">
        <f t="array" ref="B489:C489">TRANSPOSE(_xlfn._xlws.SORT(_xlfn._xlws.FILTER(obsDataLinks[observ_treat_ID],obsDataLinks[experiment_ID]=A489)))</f>
        <v>__1</v>
      </c>
      <c r="C489">
        <v>0</v>
      </c>
    </row>
    <row r="490" spans="2:3" x14ac:dyDescent="0.35">
      <c r="B490" t="str" cm="1">
        <f t="array" ref="B490:C490">TRANSPOSE(_xlfn._xlws.SORT(_xlfn._xlws.FILTER(obsDataLinks[observ_treat_ID],obsDataLinks[experiment_ID]=A490)))</f>
        <v>__1</v>
      </c>
      <c r="C490">
        <v>0</v>
      </c>
    </row>
    <row r="491" spans="2:3" x14ac:dyDescent="0.35">
      <c r="B491" t="str" cm="1">
        <f t="array" ref="B491:C491">TRANSPOSE(_xlfn._xlws.SORT(_xlfn._xlws.FILTER(obsDataLinks[observ_treat_ID],obsDataLinks[experiment_ID]=A491)))</f>
        <v>__1</v>
      </c>
      <c r="C491">
        <v>0</v>
      </c>
    </row>
    <row r="492" spans="2:3" x14ac:dyDescent="0.35">
      <c r="B492" t="str" cm="1">
        <f t="array" ref="B492:C492">TRANSPOSE(_xlfn._xlws.SORT(_xlfn._xlws.FILTER(obsDataLinks[observ_treat_ID],obsDataLinks[experiment_ID]=A492)))</f>
        <v>__1</v>
      </c>
      <c r="C492">
        <v>0</v>
      </c>
    </row>
    <row r="493" spans="2:3" x14ac:dyDescent="0.35">
      <c r="B493" t="str" cm="1">
        <f t="array" ref="B493:C493">TRANSPOSE(_xlfn._xlws.SORT(_xlfn._xlws.FILTER(obsDataLinks[observ_treat_ID],obsDataLinks[experiment_ID]=A493)))</f>
        <v>__1</v>
      </c>
      <c r="C493">
        <v>0</v>
      </c>
    </row>
    <row r="494" spans="2:3" x14ac:dyDescent="0.35">
      <c r="B494" t="str" cm="1">
        <f t="array" ref="B494:C494">TRANSPOSE(_xlfn._xlws.SORT(_xlfn._xlws.FILTER(obsDataLinks[observ_treat_ID],obsDataLinks[experiment_ID]=A494)))</f>
        <v>__1</v>
      </c>
      <c r="C494">
        <v>0</v>
      </c>
    </row>
    <row r="495" spans="2:3" x14ac:dyDescent="0.35">
      <c r="B495" t="str" cm="1">
        <f t="array" ref="B495:C495">TRANSPOSE(_xlfn._xlws.SORT(_xlfn._xlws.FILTER(obsDataLinks[observ_treat_ID],obsDataLinks[experiment_ID]=A495)))</f>
        <v>__1</v>
      </c>
      <c r="C495">
        <v>0</v>
      </c>
    </row>
    <row r="496" spans="2:3" x14ac:dyDescent="0.35">
      <c r="B496" t="str" cm="1">
        <f t="array" ref="B496:C496">TRANSPOSE(_xlfn._xlws.SORT(_xlfn._xlws.FILTER(obsDataLinks[observ_treat_ID],obsDataLinks[experiment_ID]=A496)))</f>
        <v>__1</v>
      </c>
      <c r="C496">
        <v>0</v>
      </c>
    </row>
    <row r="497" spans="2:3" x14ac:dyDescent="0.35">
      <c r="B497" t="str" cm="1">
        <f t="array" ref="B497:C497">TRANSPOSE(_xlfn._xlws.SORT(_xlfn._xlws.FILTER(obsDataLinks[observ_treat_ID],obsDataLinks[experiment_ID]=A497)))</f>
        <v>__1</v>
      </c>
      <c r="C497">
        <v>0</v>
      </c>
    </row>
    <row r="498" spans="2:3" x14ac:dyDescent="0.35">
      <c r="B498" t="str" cm="1">
        <f t="array" ref="B498:C498">TRANSPOSE(_xlfn._xlws.SORT(_xlfn._xlws.FILTER(obsDataLinks[observ_treat_ID],obsDataLinks[experiment_ID]=A498)))</f>
        <v>__1</v>
      </c>
      <c r="C498">
        <v>0</v>
      </c>
    </row>
    <row r="499" spans="2:3" x14ac:dyDescent="0.35">
      <c r="B499" t="str" cm="1">
        <f t="array" ref="B499:C499">TRANSPOSE(_xlfn._xlws.SORT(_xlfn._xlws.FILTER(obsDataLinks[observ_treat_ID],obsDataLinks[experiment_ID]=A499)))</f>
        <v>__1</v>
      </c>
      <c r="C499">
        <v>0</v>
      </c>
    </row>
    <row r="500" spans="2:3" s="108" customFormat="1" x14ac:dyDescent="0.35">
      <c r="B500" s="108" t="str" cm="1">
        <f t="array" ref="B500:C500">TRANSPOSE(_xlfn._xlws.SORT(_xlfn._xlws.FILTER(obsDataLinks[observ_treat_ID],obsDataLinks[experiment_ID]=A500)))</f>
        <v>__1</v>
      </c>
      <c r="C500" s="108">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BE500"/>
  <sheetViews>
    <sheetView workbookViewId="0"/>
  </sheetViews>
  <sheetFormatPr defaultRowHeight="14.5" x14ac:dyDescent="0.35"/>
  <cols>
    <col min="1" max="2" width="10.54296875" customWidth="1"/>
    <col min="3" max="200" width="3.1796875" customWidth="1"/>
    <col min="16383" max="16383" width="8.7265625" customWidth="1"/>
  </cols>
  <sheetData>
    <row r="1" spans="1:57" s="124" customFormat="1" x14ac:dyDescent="0.35">
      <c r="A1" s="123" t="s">
        <v>1671</v>
      </c>
      <c r="I1" s="125"/>
    </row>
    <row r="2" spans="1:57" x14ac:dyDescent="0.35">
      <c r="A2" t="str" cm="1">
        <f t="array" ref="A2:A16">_xlfn._xlws.SORT(_xlfn.UNIQUE(_xlfn._xlws.FILTER(treatments[experiment_ID], treatments[experiment_ID] &lt;&gt; "")))</f>
        <v>Basso_2010_method</v>
      </c>
      <c r="B2" t="str" cm="1">
        <f t="array" ref="B2:C2">TRANSPOSE(_xlfn._xlws.SORT(_xlfn._xlws.FILTER(treatments[treatment_number]&amp;" | "&amp;treatments[treatment_name],treatments[experiment_ID]=A2)))</f>
        <v>1 | Fertlizer_plot1</v>
      </c>
      <c r="C2" t="str">
        <v>2 | Fertlizer_plot2</v>
      </c>
    </row>
    <row r="3" spans="1:57" x14ac:dyDescent="0.35">
      <c r="A3" t="str">
        <v>Boulch_2021_method</v>
      </c>
      <c r="B3" t="str" cm="1">
        <f t="array" ref="B3:G3">TRANSPOSE(_xlfn._xlws.SORT(_xlfn._xlws.FILTER(treatments[treatment_number]&amp;" | "&amp;treatments[treatment_name],treatments[experiment_ID]=A3)))</f>
        <v>1 | RGT_Bea_1_2009</v>
      </c>
      <c r="C3" t="str">
        <v>2 | RGT_Bea_2_2009</v>
      </c>
      <c r="D3" t="str">
        <v>3 | RGT_Cat_2009</v>
      </c>
      <c r="E3" t="str">
        <v>4 | ES_Bea_1_2009</v>
      </c>
      <c r="F3" t="str">
        <v>5 | ES_Bea_2_2009</v>
      </c>
      <c r="G3" t="str">
        <v>6 | ES_Cat_2009</v>
      </c>
    </row>
    <row r="4" spans="1:57" x14ac:dyDescent="0.35">
      <c r="A4" t="str">
        <v>Bustos-Korts2013_2009</v>
      </c>
      <c r="B4" t="str" cm="1">
        <f t="array" ref="B4:C4">TRANSPOSE(_xlfn._xlws.SORT(_xlfn._xlws.FILTER(treatments[treatment_number]&amp;" | "&amp;treatments[treatment_name],treatments[experiment_ID]=A4)))</f>
        <v>1 | 105 spring wheat DH lines</v>
      </c>
      <c r="C4" t="str">
        <v>2 | Pandora-INIA</v>
      </c>
    </row>
    <row r="5" spans="1:57" x14ac:dyDescent="0.35">
      <c r="A5" t="str">
        <v>Bustos-Korts2013_2010</v>
      </c>
      <c r="B5" t="str" cm="1">
        <f t="array" ref="B5:C5">TRANSPOSE(_xlfn._xlws.SORT(_xlfn._xlws.FILTER(treatments[treatment_number]&amp;" | "&amp;treatments[treatment_name],treatments[experiment_ID]=A5)))</f>
        <v>1 | 105 spring wheat DH lines</v>
      </c>
      <c r="C5" t="str">
        <v>2 | Pandora-INIA</v>
      </c>
    </row>
    <row r="6" spans="1:57" x14ac:dyDescent="0.35">
      <c r="A6" t="str">
        <v>Bustos-Korts2013_2011</v>
      </c>
      <c r="B6" t="str" cm="1">
        <f t="array" ref="B6:I6">TRANSPOSE(_xlfn._xlws.SORT(_xlfn._xlws.FILTER(treatments[treatment_number]&amp;" | "&amp;treatments[treatment_name],treatments[experiment_ID]=A6)))</f>
        <v>1 | DH1 conventional density</v>
      </c>
      <c r="C6" t="str">
        <v>2 | DH1 low density</v>
      </c>
      <c r="D6" t="str">
        <v>3 | DH2 conventional density</v>
      </c>
      <c r="E6" t="str">
        <v>4 | DH2 low density</v>
      </c>
      <c r="F6" t="str">
        <v>5 | Pandora-INIA conventional density</v>
      </c>
      <c r="G6" t="str">
        <v>6 | Pandora-INIA low density</v>
      </c>
      <c r="H6" t="str">
        <v>7 | Invento-BEAR conventional density</v>
      </c>
      <c r="I6" t="str">
        <v>8 | Invento-BEAR low density</v>
      </c>
    </row>
    <row r="7" spans="1:57" x14ac:dyDescent="0.35">
      <c r="A7" t="str">
        <v>Dettori_2017_method</v>
      </c>
      <c r="B7" t="str" cm="1">
        <f t="array" ref="B7:S7">TRANSPOSE(_xlfn._xlws.SORT(_xlfn._xlws.FILTER(treatments[treatment_number]&amp;" | "&amp;treatments[treatment_name],treatments[experiment_ID]=A7)))</f>
        <v>1 | Benatzu_Creso_early_1973</v>
      </c>
      <c r="C7" t="str">
        <v>10 | Ussana_Creso_early_1973</v>
      </c>
      <c r="D7" t="str">
        <v>11 | Ussana_Duilio_early_1973</v>
      </c>
      <c r="E7" t="str">
        <v>12 | Ussana_Simeto_early_1973</v>
      </c>
      <c r="F7" t="str">
        <v>13 | Ussana_Creso_mean_1973</v>
      </c>
      <c r="G7" t="str">
        <v>14 | Ussana_Duilio_mean_1973</v>
      </c>
      <c r="H7" t="str">
        <v>15 | Ussana_Simeto_mean_1973</v>
      </c>
      <c r="I7" t="str">
        <v>16 | Ussana_Creso_late_1973</v>
      </c>
      <c r="J7" t="str">
        <v>17 | Ussana_Duilio_late_1973</v>
      </c>
      <c r="K7" t="str">
        <v>18 | Ussana_Simeto_late_1973</v>
      </c>
      <c r="L7" t="str">
        <v>2 | Benatzu_Duilio_early_1973</v>
      </c>
      <c r="M7" t="str">
        <v>3 | Benatzu_Simeto_early_1973</v>
      </c>
      <c r="N7" t="str">
        <v>4 | Benatzu_Creso_mean_1973</v>
      </c>
      <c r="O7" t="str">
        <v>5 | Benatzu_Duilio_mean_1973</v>
      </c>
      <c r="P7" t="str">
        <v>6 | Benatzu_Simeto_mean_1973</v>
      </c>
      <c r="Q7" t="str">
        <v>7 | Benatzu_Creso_late_1973</v>
      </c>
      <c r="R7" t="str">
        <v>8 | Benatzu_Duilio_late_1973</v>
      </c>
      <c r="S7" t="str">
        <v>9 | Benatzu_Simeto_late_1973</v>
      </c>
    </row>
    <row r="8" spans="1:57" x14ac:dyDescent="0.35">
      <c r="A8" t="str">
        <v>Dueri_2022_method</v>
      </c>
      <c r="B8" t="str" cm="1">
        <f t="array" ref="B8:U8">TRANSPOSE(_xlfn._xlws.SORT(_xlfn._xlws.FILTER(treatments[treatment_number]&amp;" | "&amp;treatments[treatment_name],treatments[experiment_ID]=A8)))</f>
        <v>1 | planting_Leeston_2012_2013_early_Ferbruary</v>
      </c>
      <c r="C8" t="str">
        <v>10 | planting_Wakanui_2015_2016_early_February</v>
      </c>
      <c r="D8" t="str">
        <v>11 | planting_Wakanui_2015_2016_early_Early_March</v>
      </c>
      <c r="E8" t="str">
        <v>12 | planting_Wakanui_2015_2016_locally_recommended_Late_March</v>
      </c>
      <c r="F8" t="str">
        <v>13 | planting_Wakanui_2015_2016_locally_recommended_April</v>
      </c>
      <c r="G8" t="str">
        <v>14 | planting_Wakanui_2016_2017_Early_February</v>
      </c>
      <c r="H8" t="str">
        <v>15 |  planting_Wakanui_2016_2017_Early_Early_March</v>
      </c>
      <c r="I8" t="str">
        <v>16 |  planting_Wakanui_2016_2017_Locally_recommended_Late_March</v>
      </c>
      <c r="J8" t="str">
        <v>17 |  planting_Wakanui_2016_2017_Locally_recommended_April</v>
      </c>
      <c r="K8" t="str">
        <v>18 | planting_Wakanui_2017_2018_early_Early_March</v>
      </c>
      <c r="L8" t="str">
        <v>19 | planting_Wakanui_2017_2018_locally_recommended_Late_March</v>
      </c>
      <c r="M8" t="str">
        <v>2 | planting_Leeston_2012_2013_locally_recommended_late_March</v>
      </c>
      <c r="N8" t="str">
        <v>20 | planting_Wakanui_2017_2018_locally_recommended_April</v>
      </c>
      <c r="O8" t="str">
        <v>3 | planting_Leeston_2013_2014_early_February</v>
      </c>
      <c r="P8" t="str">
        <v>4 | planting_Leeston_2013_2014_locally_recommend_late_March</v>
      </c>
      <c r="Q8" t="str">
        <v>5 | planting_Leeston_2013_2014_locally_recommend_April</v>
      </c>
      <c r="R8" t="str">
        <v>6 | planting_Leeston_2014_2015_ealy_Ferbruary</v>
      </c>
      <c r="S8" t="str">
        <v>7 | planting_Leeston_2014_2015_ealy_early_March</v>
      </c>
      <c r="T8" t="str">
        <v>8 | planting_Leeston_2014_2015_locally_recommended_late_March</v>
      </c>
      <c r="U8" t="str">
        <v>9 | planting_Leeston_2014_2015_locally_recommended_April</v>
      </c>
    </row>
    <row r="9" spans="1:57" x14ac:dyDescent="0.35">
      <c r="A9" t="str">
        <v>Fernando_2013_method</v>
      </c>
      <c r="B9" t="str" cm="1">
        <f t="array" ref="B9:AW9">TRANSPOSE(_xlfn._xlws.SORT(_xlfn._xlws.FILTER(treatments[treatment_number]&amp;" | "&amp;treatments[treatment_name],treatments[experiment_ID]=A9)))</f>
        <v>1 | Yitpi_TOS1_2007_rainfed_eCO2</v>
      </c>
      <c r="C9" t="str">
        <v>10 | Yitpi_TOS1_2008_rainfed_aCO2</v>
      </c>
      <c r="D9" t="str">
        <v>11 | Yitpi_TOS1_2008_irrigated_eCO2</v>
      </c>
      <c r="E9" t="str">
        <v>12 | Yitpi_TOS1_2008_irrigated_aCO2</v>
      </c>
      <c r="F9" t="str">
        <v>13 | Yitpi_TOS2_2008_rainfed_eCO2</v>
      </c>
      <c r="G9" t="str">
        <v>14 | Yitpi_TOS2_2008_rainfed_aCO2</v>
      </c>
      <c r="H9" t="str">
        <v>15 | Yitpi_TOS2_2008_irrigated_eCO2</v>
      </c>
      <c r="I9" t="str">
        <v>16 | Yitpi_TOS2_2008_irrigated_aCO2</v>
      </c>
      <c r="J9" t="str">
        <v>17 | Yitpi_TOS1_2009_rainfed_eCO2</v>
      </c>
      <c r="K9" t="str">
        <v>18 | Yitpi_TOS1_2009_rainfed_aCO2</v>
      </c>
      <c r="L9" t="str">
        <v>19 | Yitpi_TOS1_2009_irrigated_eCO2</v>
      </c>
      <c r="M9" t="str">
        <v>2 | Yitpi_TOS1_2007_rainfed_aCO2</v>
      </c>
      <c r="N9" t="str">
        <v>20 | Yitpi_TOS1_2009_irrigated_aCO2</v>
      </c>
      <c r="O9" t="str">
        <v>21 | Yitpi_TOS2_2009_rainfed_eCO2</v>
      </c>
      <c r="P9" t="str">
        <v>22 | Yitpi_TOS2_2009_rainfed_aCO2</v>
      </c>
      <c r="Q9" t="str">
        <v>23 | Yitpi_TOS2_2009_irrigated_eCO2</v>
      </c>
      <c r="R9" t="str">
        <v>24 | Yitpi_TOS2_2009_irrigated_aCO2</v>
      </c>
      <c r="S9" t="str">
        <v>25 | Janz_TOS1_2007_rainfed_eCO2</v>
      </c>
      <c r="T9" t="str">
        <v>26 | Janz_TOS1_2007_rainfed_aCO2</v>
      </c>
      <c r="U9" t="str">
        <v>27 | Janz_TOS1_2007_irrigated_eCO2</v>
      </c>
      <c r="V9" t="str">
        <v>28 | Janz_TOS1_2007_irrigated_aCO2</v>
      </c>
      <c r="W9" t="str">
        <v>29 | Janz_TOS2_2007_rainfed_eCO2</v>
      </c>
      <c r="X9" t="str">
        <v>3 | Yitpi_TOS1_2007_irrigated_eCO2</v>
      </c>
      <c r="Y9" t="str">
        <v>30 | Janz_TOS2_2007_rainfed_aCO2</v>
      </c>
      <c r="Z9" t="str">
        <v>31 | Janz_TOS2_2007_irrigated_eCO2</v>
      </c>
      <c r="AA9" t="str">
        <v>32 | Janz_TOS2_2007_irrigated_aCO2</v>
      </c>
      <c r="AB9" t="str">
        <v>33 | Janz_TOS1_2008_rainfed_eCO2</v>
      </c>
      <c r="AC9" t="str">
        <v>34 | Janz_TOS1_2008_rainfed_aCO2</v>
      </c>
      <c r="AD9" t="str">
        <v>35 | Janz_TOS1_2008_irrigated_eCO2</v>
      </c>
      <c r="AE9" t="str">
        <v>36 | Janz_TOS1_2008_irrigated_aCO2</v>
      </c>
      <c r="AF9" t="str">
        <v>37 | Janz_TOS2_2008_rainfed_eCO2</v>
      </c>
      <c r="AG9" t="str">
        <v>38 | Janz_TOS2_2008_rainfed_aCO2</v>
      </c>
      <c r="AH9" t="str">
        <v>39 | Janz_TOS2_2008_irrigated_eCO2</v>
      </c>
      <c r="AI9" t="str">
        <v>4 | Yitpi_TOS1_2007_irrigated_aCO2</v>
      </c>
      <c r="AJ9" t="str">
        <v>40 | Janz_TOS2_2008_irrigated_aCO2</v>
      </c>
      <c r="AK9" t="str">
        <v>41 | Janz_TOS1_2009_rainfed_eCO2</v>
      </c>
      <c r="AL9" t="str">
        <v>42 | Janz_TOS1_2009_rainfed_aCO2</v>
      </c>
      <c r="AM9" t="str">
        <v>43 | Janz_TOS1_2009_irrigated_eCO2</v>
      </c>
      <c r="AN9" t="str">
        <v>44 | Janz_TOS1_2009_irrigated_aCO2</v>
      </c>
      <c r="AO9" t="str">
        <v>45 | Janz_TOS2_2009_rainfed_eCO2</v>
      </c>
      <c r="AP9" t="str">
        <v>46 | Janz_TOS2_2009_rainfed_aCO2</v>
      </c>
      <c r="AQ9" t="str">
        <v>47 | Janz_TOS2_2009_irrigated_eCO2</v>
      </c>
      <c r="AR9" t="str">
        <v>48 | Janz_TOS2_2009_irrigated_aCO2</v>
      </c>
      <c r="AS9" t="str">
        <v>5 | Yitpi_TOS2_2007_rainfed_eCO2</v>
      </c>
      <c r="AT9" t="str">
        <v>6 | Yitpi_TOS2_2007_rainfed_aCO2</v>
      </c>
      <c r="AU9" t="str">
        <v>7 | Yitpi_TOS2_2007_irrigated_eCO2</v>
      </c>
      <c r="AV9" t="str">
        <v>8 | Yitpi_TOS2_2007_irrigated_aCO2</v>
      </c>
      <c r="AW9" t="str">
        <v>9 | Yitpi_TOS1_2008_rainfed_eCO2</v>
      </c>
    </row>
    <row r="10" spans="1:57" x14ac:dyDescent="0.35">
      <c r="A10" t="str">
        <v>Hunsaker1996_1993</v>
      </c>
      <c r="B10" t="str" cm="1">
        <f t="array" ref="B10:C10">TRANSPOSE(_xlfn._xlws.SORT(_xlfn._xlws.FILTER(treatments[treatment_number]&amp;" | "&amp;treatments[treatment_name],treatments[experiment_ID]=A10)))</f>
        <v>1 | WET</v>
      </c>
      <c r="C10" t="str">
        <v>2 | DRY</v>
      </c>
    </row>
    <row r="11" spans="1:57" x14ac:dyDescent="0.35">
      <c r="A11" t="str">
        <v>Hunsaker1996_1994</v>
      </c>
      <c r="B11" t="str" cm="1">
        <f t="array" ref="B11:C11">TRANSPOSE(_xlfn._xlws.SORT(_xlfn._xlws.FILTER(treatments[treatment_number]&amp;" | "&amp;treatments[treatment_name],treatments[experiment_ID]=A11)))</f>
        <v>1 | WET</v>
      </c>
      <c r="C11" t="str">
        <v>2 | DRY</v>
      </c>
    </row>
    <row r="12" spans="1:57" x14ac:dyDescent="0.35">
      <c r="A12" t="str">
        <v>Iqba_2014_method</v>
      </c>
      <c r="B12" t="str" cm="1">
        <f t="array" ref="B12:P12">TRANSPOSE(_xlfn._xlws.SORT(_xlfn._xlws.FILTER(treatments[treatment_number]&amp;" | "&amp;treatments[treatment_name],treatments[experiment_ID]=A12)))</f>
        <v>1 | 1998_irrigated_treatmentA</v>
      </c>
      <c r="C12" t="str">
        <v>10 | 1999_irrigated_treatmentE</v>
      </c>
      <c r="D12" t="str">
        <v>11 | 2000_irrigated_treatmentA</v>
      </c>
      <c r="E12" t="str">
        <v>12 | 2000_irrigated_treatmentB</v>
      </c>
      <c r="F12" t="str">
        <v>13 | 2000_irrigated_treatmentC</v>
      </c>
      <c r="G12" t="str">
        <v>14 | 2000_irrigated_treatmentD</v>
      </c>
      <c r="H12" t="str">
        <v>15 | 2000_irrigated_treatmentE</v>
      </c>
      <c r="I12" t="str">
        <v>2 | 1998_irrigated_treatmentB</v>
      </c>
      <c r="J12" t="str">
        <v>3 | 1998_irrigated_treatmentC</v>
      </c>
      <c r="K12" t="str">
        <v>4 | 1998_irrigated_treatmentD</v>
      </c>
      <c r="L12" t="str">
        <v>5 | 1998_irrigated_treatmentE</v>
      </c>
      <c r="M12" t="str">
        <v>6 | 1999_irrigated_treatmentA</v>
      </c>
      <c r="N12" t="str">
        <v>7 | 1999_irrigated_treatmentB</v>
      </c>
      <c r="O12" t="str">
        <v>8 | 1999_irrigated_treatmentC</v>
      </c>
      <c r="P12" t="str">
        <v>9 | 1999_irrigated_treatmentD</v>
      </c>
    </row>
    <row r="13" spans="1:57" x14ac:dyDescent="0.35">
      <c r="A13" t="str">
        <v>Li_2014_method</v>
      </c>
      <c r="B13" t="str" cm="1">
        <f t="array" ref="B13:BE13">TRANSPOSE(_xlfn._xlws.SORT(_xlfn._xlws.FILTER(treatments[treatment_number]&amp;" | "&amp;treatments[treatment_name],treatments[experiment_ID]=A13)))</f>
        <v>1 | MZ_1979_N0</v>
      </c>
      <c r="C13" t="str">
        <v>10 | WH_1981_N90</v>
      </c>
      <c r="D13" t="str">
        <v>11 | WH_1981_SN90</v>
      </c>
      <c r="E13" t="str">
        <v>12 | WH_1981_MN90</v>
      </c>
      <c r="F13" t="str">
        <v>13 | WH_1982_N0</v>
      </c>
      <c r="G13" t="str">
        <v>14 | WH_1982_N90</v>
      </c>
      <c r="H13" t="str">
        <v>15 | WH_1982_SN90</v>
      </c>
      <c r="I13" t="str">
        <v>16 | WH_1982_MN90</v>
      </c>
      <c r="J13" t="str">
        <v>17 | WH_1983_N0</v>
      </c>
      <c r="K13" t="str">
        <v>18 | WH_1983_N90</v>
      </c>
      <c r="L13" t="str">
        <v>19 | WH_1983_SN90</v>
      </c>
      <c r="M13" t="str">
        <v>2 | MZ_1979_N90</v>
      </c>
      <c r="N13" t="str">
        <v>20 | WH_1983_MN90</v>
      </c>
      <c r="O13" t="str">
        <v>21 | WH_1984_N0</v>
      </c>
      <c r="P13" t="str">
        <v>22 | WH_1984_N90</v>
      </c>
      <c r="Q13" t="str">
        <v>23 | WH_1984_SN90</v>
      </c>
      <c r="R13" t="str">
        <v>24 | WH_1984_MN90</v>
      </c>
      <c r="S13" t="str">
        <v>25 | MZ_1985_N0</v>
      </c>
      <c r="T13" t="str">
        <v>26 | MZ_1985_N90</v>
      </c>
      <c r="U13" t="str">
        <v>27 | MZ_1985_SN90</v>
      </c>
      <c r="V13" t="str">
        <v>28 | MZ_1985_MN90</v>
      </c>
      <c r="W13" t="str">
        <v>29 | MZ_1986_N0</v>
      </c>
      <c r="X13" t="str">
        <v>3 | MZ_1979_SN90</v>
      </c>
      <c r="Y13" t="str">
        <v>30 | MZ_1986_N90</v>
      </c>
      <c r="Z13" t="str">
        <v>31 | MZ_1986_SN90</v>
      </c>
      <c r="AA13" t="str">
        <v>32 | MZ_1986_MN90</v>
      </c>
      <c r="AB13" t="str">
        <v>33 | WH_1987_N0</v>
      </c>
      <c r="AC13" t="str">
        <v>34 | WH_1987_N90</v>
      </c>
      <c r="AD13" t="str">
        <v>35 | WH_1987_SN90</v>
      </c>
      <c r="AE13" t="str">
        <v>36 | WH_1987_MN90</v>
      </c>
      <c r="AF13" t="str">
        <v>37 | WH_1988_N0</v>
      </c>
      <c r="AG13" t="str">
        <v>38 | WH_1988_N90</v>
      </c>
      <c r="AH13" t="str">
        <v>39 | WH_1988_SN90</v>
      </c>
      <c r="AI13" t="str">
        <v>4 | MZ_1979_MN90</v>
      </c>
      <c r="AJ13" t="str">
        <v>40 | WH_1988_MN90</v>
      </c>
      <c r="AK13" t="str">
        <v>41 | WH_1989_N0</v>
      </c>
      <c r="AL13" t="str">
        <v>42 | WH_1989_N90</v>
      </c>
      <c r="AM13" t="str">
        <v>43 | WH_1989_SN90</v>
      </c>
      <c r="AN13" t="str">
        <v>44 | WH_1989_MN90</v>
      </c>
      <c r="AO13" t="str">
        <v>45 | WH_1990_N0</v>
      </c>
      <c r="AP13" t="str">
        <v>46 | WH_1990_N90</v>
      </c>
      <c r="AQ13" t="str">
        <v>47 | WH_1990_SN90</v>
      </c>
      <c r="AR13" t="str">
        <v>48 | WH_1990_MN90</v>
      </c>
      <c r="AS13" t="str">
        <v>49 | MZ_1991_N0</v>
      </c>
      <c r="AT13" t="str">
        <v>5 | MZ_1980_N0</v>
      </c>
      <c r="AU13" t="str">
        <v>50 | MZ_1991_N90</v>
      </c>
      <c r="AV13" t="str">
        <v>51 | MZ_1991_SN90</v>
      </c>
      <c r="AW13" t="str">
        <v>52 | MZ_1991_MN90</v>
      </c>
      <c r="AX13" t="str">
        <v>53 | MZ_1992_N0</v>
      </c>
      <c r="AY13" t="str">
        <v>54 | MZ_1992_N90</v>
      </c>
      <c r="AZ13" t="str">
        <v>55 | MZ_1992_SN90</v>
      </c>
      <c r="BA13" t="str">
        <v>56 | MZ_1992_MN90</v>
      </c>
      <c r="BB13" t="str">
        <v>6 | MZ_1980_N90</v>
      </c>
      <c r="BC13" t="str">
        <v>7 | MZ_1980_SN90</v>
      </c>
      <c r="BD13" t="str">
        <v>8 | MZ_1980_MN90</v>
      </c>
      <c r="BE13" t="str">
        <v>9 | WH_1981_N0</v>
      </c>
    </row>
    <row r="14" spans="1:57" x14ac:dyDescent="0.35">
      <c r="A14" t="str">
        <v>Shoukat2024_2021</v>
      </c>
      <c r="B14" t="str" cm="1">
        <f t="array" ref="B14:F14">TRANSPOSE(_xlfn._xlws.SORT(_xlfn._xlws.FILTER(treatments[treatment_number]&amp;" | "&amp;treatments[treatment_name],treatments[experiment_ID]=A14)))</f>
        <v>1 | N54</v>
      </c>
      <c r="C14" t="str">
        <v>2 | N121</v>
      </c>
      <c r="D14" t="str">
        <v>3 | N187</v>
      </c>
      <c r="E14" t="str">
        <v>4 | N254</v>
      </c>
      <c r="F14" t="str">
        <v>5 | N321</v>
      </c>
    </row>
    <row r="15" spans="1:57" x14ac:dyDescent="0.35">
      <c r="A15" t="str">
        <v>Shoukat2024_2022</v>
      </c>
      <c r="B15" t="str" cm="1">
        <f t="array" ref="B15:F15">TRANSPOSE(_xlfn._xlws.SORT(_xlfn._xlws.FILTER(treatments[treatment_number]&amp;" | "&amp;treatments[treatment_name],treatments[experiment_ID]=A15)))</f>
        <v>1 | N54</v>
      </c>
      <c r="C15" t="str">
        <v>2 | N121</v>
      </c>
      <c r="D15" t="str">
        <v>3 | N187</v>
      </c>
      <c r="E15" t="str">
        <v>4 | N254</v>
      </c>
      <c r="F15" t="str">
        <v>5 | N321</v>
      </c>
    </row>
    <row r="16" spans="1:57" x14ac:dyDescent="0.35">
      <c r="A16" t="str">
        <v>Ventrella_2016_method</v>
      </c>
      <c r="B16" t="str" cm="1">
        <f t="array" ref="B16:AW16">TRANSPOSE(_xlfn._xlws.SORT(_xlfn._xlws.FILTER(treatments[treatment_number]&amp;" | "&amp;treatments[treatment_name],treatments[experiment_ID]=A16)))</f>
        <v>1 | Val_gen_CR_T1_1977_1981</v>
      </c>
      <c r="C16" t="str">
        <v>10 | App_gen_CR_T2_1982_1986</v>
      </c>
      <c r="D16" t="str">
        <v>11 | App_gen_CR_T3_1982_1986</v>
      </c>
      <c r="E16" t="str">
        <v>12 | App_gen_CR_T4_1982_1986</v>
      </c>
      <c r="F16" t="str">
        <v>13 | App_gen_CR_T5_1982_1986</v>
      </c>
      <c r="G16" t="str">
        <v>14 | App_gen_CR_T6_1982_1986</v>
      </c>
      <c r="H16" t="str">
        <v>15 | App_gen_CR_T7_1982_1986</v>
      </c>
      <c r="I16" t="str">
        <v>16 | App_gen_CR_T8_1982_1986</v>
      </c>
      <c r="J16" t="str">
        <v>17 | Lat_gen_CR_T1_1987_1991</v>
      </c>
      <c r="K16" t="str">
        <v>18 | Lat_gen_CR_T2_1987_1991</v>
      </c>
      <c r="L16" t="str">
        <v>19 | Lat_gen_CR_T3_1987_1991</v>
      </c>
      <c r="M16" t="str">
        <v>2 | Val_gen_CR_T2_1977_1981</v>
      </c>
      <c r="N16" t="str">
        <v>20 | Lat_gen_CR_T4_1987_1991</v>
      </c>
      <c r="O16" t="str">
        <v>21 | Lat_gen_CR_T5_1987_1991</v>
      </c>
      <c r="P16" t="str">
        <v>22 | Lat_gen_CR_T6_1987_1991</v>
      </c>
      <c r="Q16" t="str">
        <v>23 | Lat_gen_CR_T7_1987_1991</v>
      </c>
      <c r="R16" t="str">
        <v>24 | Lat_gen_CR_T8_1987_1991</v>
      </c>
      <c r="S16" t="str">
        <v>25 | Appio_gen_CR_T1_1992_1995</v>
      </c>
      <c r="T16" t="str">
        <v>26 | Appio_gen_CR_T2_1992_1995</v>
      </c>
      <c r="U16" t="str">
        <v>27 | Appio_gen_CR_T3_1992_1995</v>
      </c>
      <c r="V16" t="str">
        <v>28 | Appio_gen_CR_T4_1992_1995</v>
      </c>
      <c r="W16" t="str">
        <v>29 | Appio_gen_CR_T5_1992_1995</v>
      </c>
      <c r="X16" t="str">
        <v>3 | Val_gen_CR_T3_1977_1981</v>
      </c>
      <c r="Y16" t="str">
        <v>30 | Appio_gen_CR_T6_1992_1995</v>
      </c>
      <c r="Z16" t="str">
        <v>31 | Appio_gen_CR_T7_1992_1995</v>
      </c>
      <c r="AA16" t="str">
        <v>32 | Appio_gen_CR_T8_1992_1995</v>
      </c>
      <c r="AB16" t="str">
        <v>33 | Sim_gen_CR_T1_1996_1999_and_2006_2012</v>
      </c>
      <c r="AC16" t="str">
        <v>34 | Sim_gen_CR_T2_1996_1999_and_2006_2012</v>
      </c>
      <c r="AD16" t="str">
        <v>35 | Sim_gen_CR_T3_1996_1999_and_2006_2012</v>
      </c>
      <c r="AE16" t="str">
        <v>36 | Sim_gen_CR_T4_1996_1999_and_2006_2012</v>
      </c>
      <c r="AF16" t="str">
        <v>37 | Sim_gen_CR_T5_1996_1999_and_2006_2012</v>
      </c>
      <c r="AG16" t="str">
        <v>38 | Sim_gen_CR_T6_1996_1999_and_2006_2012</v>
      </c>
      <c r="AH16" t="str">
        <v>39 | Sim_gen_CR_T7_1996_1999_and_2006_2012</v>
      </c>
      <c r="AI16" t="str">
        <v>4 | Val_gen_CR_T4_1977_1981</v>
      </c>
      <c r="AJ16" t="str">
        <v>40 | Sim_gen_CR_T8_1996_1999_and_2006_2012</v>
      </c>
      <c r="AK16" t="str">
        <v>41 | Ofa_gen_CR_T1_2000_2005</v>
      </c>
      <c r="AL16" t="str">
        <v>42 | Ofa_gen_CR_T2_2000_2005</v>
      </c>
      <c r="AM16" t="str">
        <v>43 | Ofa_gen_CR_T3_2000_2005</v>
      </c>
      <c r="AN16" t="str">
        <v>44 | Ofa_gen_CR_T4_2000_2005</v>
      </c>
      <c r="AO16" t="str">
        <v>45 | Ofa_gen_CR_T5_2000_2005</v>
      </c>
      <c r="AP16" t="str">
        <v>46 | Ofa_gen_CR_T6_2000_2005</v>
      </c>
      <c r="AQ16" t="str">
        <v>47 | Ofa_gen_CR_T7_2000_2005</v>
      </c>
      <c r="AR16" t="str">
        <v>48 | Ofa_gen_CR_T8_2000_2005</v>
      </c>
      <c r="AS16" t="str">
        <v>5 | Val_gen_CR_T5_1977_1981</v>
      </c>
      <c r="AT16" t="str">
        <v>6 | Val_gen_CR_T6_1977_1981</v>
      </c>
      <c r="AU16" t="str">
        <v>7 | Val_gen_CR_T7_1977_1981</v>
      </c>
      <c r="AV16" t="str">
        <v>8 | Val_gen_CR_T8_1977_1981</v>
      </c>
      <c r="AW16" t="str">
        <v>9 | App_gen_CR_T1_1982_1986</v>
      </c>
    </row>
    <row r="17" spans="2:2" x14ac:dyDescent="0.35">
      <c r="B17" t="str" cm="1">
        <f t="array" ref="B17">TRANSPOSE(_xlfn._xlws.SORT(_xlfn._xlws.FILTER(treatments[treatment_number]&amp;" | "&amp;treatments[treatment_name],treatments[experiment_ID]=A17)))</f>
        <v xml:space="preserve"> | </v>
      </c>
    </row>
    <row r="18" spans="2:2" x14ac:dyDescent="0.35">
      <c r="B18" t="str" cm="1">
        <f t="array" ref="B18">TRANSPOSE(_xlfn._xlws.SORT(_xlfn._xlws.FILTER(treatments[treatment_number]&amp;" | "&amp;treatments[treatment_name],treatments[experiment_ID]=A18)))</f>
        <v xml:space="preserve"> | </v>
      </c>
    </row>
    <row r="19" spans="2:2" x14ac:dyDescent="0.35">
      <c r="B19" t="str" cm="1">
        <f t="array" ref="B19">TRANSPOSE(_xlfn._xlws.SORT(_xlfn._xlws.FILTER(treatments[treatment_number]&amp;" | "&amp;treatments[treatment_name],treatments[experiment_ID]=A19)))</f>
        <v xml:space="preserve"> | </v>
      </c>
    </row>
    <row r="20" spans="2:2" x14ac:dyDescent="0.35">
      <c r="B20" t="str" cm="1">
        <f t="array" ref="B20">TRANSPOSE(_xlfn._xlws.SORT(_xlfn._xlws.FILTER(treatments[treatment_number]&amp;" | "&amp;treatments[treatment_name],treatments[experiment_ID]=A20)))</f>
        <v xml:space="preserve"> | </v>
      </c>
    </row>
    <row r="21" spans="2:2" x14ac:dyDescent="0.35">
      <c r="B21" t="str" cm="1">
        <f t="array" ref="B21">TRANSPOSE(_xlfn._xlws.SORT(_xlfn._xlws.FILTER(treatments[treatment_number]&amp;" | "&amp;treatments[treatment_name],treatments[experiment_ID]=A21)))</f>
        <v xml:space="preserve"> | </v>
      </c>
    </row>
    <row r="22" spans="2:2" x14ac:dyDescent="0.35">
      <c r="B22" t="str" cm="1">
        <f t="array" ref="B22">TRANSPOSE(_xlfn._xlws.SORT(_xlfn._xlws.FILTER(treatments[treatment_number]&amp;" | "&amp;treatments[treatment_name],treatments[experiment_ID]=A22)))</f>
        <v xml:space="preserve"> | </v>
      </c>
    </row>
    <row r="23" spans="2:2" x14ac:dyDescent="0.35">
      <c r="B23" t="str" cm="1">
        <f t="array" ref="B23">TRANSPOSE(_xlfn._xlws.SORT(_xlfn._xlws.FILTER(treatments[treatment_number]&amp;" | "&amp;treatments[treatment_name],treatments[experiment_ID]=A23)))</f>
        <v xml:space="preserve"> | </v>
      </c>
    </row>
    <row r="24" spans="2:2" x14ac:dyDescent="0.35">
      <c r="B24" t="str" cm="1">
        <f t="array" ref="B24">TRANSPOSE(_xlfn._xlws.SORT(_xlfn._xlws.FILTER(treatments[treatment_number]&amp;" | "&amp;treatments[treatment_name],treatments[experiment_ID]=A24)))</f>
        <v xml:space="preserve"> | </v>
      </c>
    </row>
    <row r="25" spans="2:2" x14ac:dyDescent="0.35">
      <c r="B25" t="str" cm="1">
        <f t="array" ref="B25">TRANSPOSE(_xlfn._xlws.SORT(_xlfn._xlws.FILTER(treatments[treatment_number]&amp;" | "&amp;treatments[treatment_name],treatments[experiment_ID]=A25)))</f>
        <v xml:space="preserve"> | </v>
      </c>
    </row>
    <row r="26" spans="2:2" x14ac:dyDescent="0.35">
      <c r="B26" t="str" cm="1">
        <f t="array" ref="B26">TRANSPOSE(_xlfn._xlws.SORT(_xlfn._xlws.FILTER(treatments[treatment_number]&amp;" | "&amp;treatments[treatment_name],treatments[experiment_ID]=A26)))</f>
        <v xml:space="preserve"> | </v>
      </c>
    </row>
    <row r="27" spans="2:2" x14ac:dyDescent="0.35">
      <c r="B27" t="str" cm="1">
        <f t="array" ref="B27">TRANSPOSE(_xlfn._xlws.SORT(_xlfn._xlws.FILTER(treatments[treatment_number]&amp;" | "&amp;treatments[treatment_name],treatments[experiment_ID]=A27)))</f>
        <v xml:space="preserve"> | </v>
      </c>
    </row>
    <row r="28" spans="2:2" x14ac:dyDescent="0.35">
      <c r="B28" t="str" cm="1">
        <f t="array" ref="B28">TRANSPOSE(_xlfn._xlws.SORT(_xlfn._xlws.FILTER(treatments[treatment_number]&amp;" | "&amp;treatments[treatment_name],treatments[experiment_ID]=A28)))</f>
        <v xml:space="preserve"> | </v>
      </c>
    </row>
    <row r="29" spans="2:2" x14ac:dyDescent="0.35">
      <c r="B29" t="str" cm="1">
        <f t="array" ref="B29">TRANSPOSE(_xlfn._xlws.SORT(_xlfn._xlws.FILTER(treatments[treatment_number]&amp;" | "&amp;treatments[treatment_name],treatments[experiment_ID]=A29)))</f>
        <v xml:space="preserve"> | </v>
      </c>
    </row>
    <row r="30" spans="2:2" x14ac:dyDescent="0.35">
      <c r="B30" t="str" cm="1">
        <f t="array" ref="B30">TRANSPOSE(_xlfn._xlws.SORT(_xlfn._xlws.FILTER(treatments[treatment_number]&amp;" | "&amp;treatments[treatment_name],treatments[experiment_ID]=A30)))</f>
        <v xml:space="preserve"> | </v>
      </c>
    </row>
    <row r="31" spans="2:2" x14ac:dyDescent="0.35">
      <c r="B31" t="str" cm="1">
        <f t="array" ref="B31">TRANSPOSE(_xlfn._xlws.SORT(_xlfn._xlws.FILTER(treatments[treatment_number]&amp;" | "&amp;treatments[treatment_name],treatments[experiment_ID]=A31)))</f>
        <v xml:space="preserve"> | </v>
      </c>
    </row>
    <row r="32" spans="2:2" x14ac:dyDescent="0.35">
      <c r="B32" t="str" cm="1">
        <f t="array" ref="B32">TRANSPOSE(_xlfn._xlws.SORT(_xlfn._xlws.FILTER(treatments[treatment_number]&amp;" | "&amp;treatments[treatment_name],treatments[experiment_ID]=A32)))</f>
        <v xml:space="preserve"> | </v>
      </c>
    </row>
    <row r="33" spans="2:2" x14ac:dyDescent="0.35">
      <c r="B33" t="str" cm="1">
        <f t="array" ref="B33">TRANSPOSE(_xlfn._xlws.SORT(_xlfn._xlws.FILTER(treatments[treatment_number]&amp;" | "&amp;treatments[treatment_name],treatments[experiment_ID]=A33)))</f>
        <v xml:space="preserve"> | </v>
      </c>
    </row>
    <row r="34" spans="2:2" x14ac:dyDescent="0.35">
      <c r="B34" t="str" cm="1">
        <f t="array" ref="B34">TRANSPOSE(_xlfn._xlws.SORT(_xlfn._xlws.FILTER(treatments[treatment_number]&amp;" | "&amp;treatments[treatment_name],treatments[experiment_ID]=A34)))</f>
        <v xml:space="preserve"> | </v>
      </c>
    </row>
    <row r="35" spans="2:2" x14ac:dyDescent="0.35">
      <c r="B35" t="str" cm="1">
        <f t="array" ref="B35">TRANSPOSE(_xlfn._xlws.SORT(_xlfn._xlws.FILTER(treatments[treatment_number]&amp;" | "&amp;treatments[treatment_name],treatments[experiment_ID]=A35)))</f>
        <v xml:space="preserve"> | </v>
      </c>
    </row>
    <row r="36" spans="2:2" x14ac:dyDescent="0.35">
      <c r="B36" t="str" cm="1">
        <f t="array" ref="B36">TRANSPOSE(_xlfn._xlws.SORT(_xlfn._xlws.FILTER(treatments[treatment_number]&amp;" | "&amp;treatments[treatment_name],treatments[experiment_ID]=A36)))</f>
        <v xml:space="preserve"> | </v>
      </c>
    </row>
    <row r="37" spans="2:2" x14ac:dyDescent="0.35">
      <c r="B37" t="str" cm="1">
        <f t="array" ref="B37">TRANSPOSE(_xlfn._xlws.SORT(_xlfn._xlws.FILTER(treatments[treatment_number]&amp;" | "&amp;treatments[treatment_name],treatments[experiment_ID]=A37)))</f>
        <v xml:space="preserve"> | </v>
      </c>
    </row>
    <row r="38" spans="2:2" x14ac:dyDescent="0.35">
      <c r="B38" t="str" cm="1">
        <f t="array" ref="B38">TRANSPOSE(_xlfn._xlws.SORT(_xlfn._xlws.FILTER(treatments[treatment_number]&amp;" | "&amp;treatments[treatment_name],treatments[experiment_ID]=A38)))</f>
        <v xml:space="preserve"> | </v>
      </c>
    </row>
    <row r="39" spans="2:2" x14ac:dyDescent="0.35">
      <c r="B39" t="str" cm="1">
        <f t="array" ref="B39">TRANSPOSE(_xlfn._xlws.SORT(_xlfn._xlws.FILTER(treatments[treatment_number]&amp;" | "&amp;treatments[treatment_name],treatments[experiment_ID]=A39)))</f>
        <v xml:space="preserve"> | </v>
      </c>
    </row>
    <row r="40" spans="2:2" x14ac:dyDescent="0.35">
      <c r="B40" t="str" cm="1">
        <f t="array" ref="B40">TRANSPOSE(_xlfn._xlws.SORT(_xlfn._xlws.FILTER(treatments[treatment_number]&amp;" | "&amp;treatments[treatment_name],treatments[experiment_ID]=A40)))</f>
        <v xml:space="preserve"> | </v>
      </c>
    </row>
    <row r="41" spans="2:2" x14ac:dyDescent="0.35">
      <c r="B41" t="str" cm="1">
        <f t="array" ref="B41">TRANSPOSE(_xlfn._xlws.SORT(_xlfn._xlws.FILTER(treatments[treatment_number]&amp;" | "&amp;treatments[treatment_name],treatments[experiment_ID]=A41)))</f>
        <v xml:space="preserve"> | </v>
      </c>
    </row>
    <row r="42" spans="2:2" x14ac:dyDescent="0.35">
      <c r="B42" t="str" cm="1">
        <f t="array" ref="B42">TRANSPOSE(_xlfn._xlws.SORT(_xlfn._xlws.FILTER(treatments[treatment_number]&amp;" | "&amp;treatments[treatment_name],treatments[experiment_ID]=A42)))</f>
        <v xml:space="preserve"> | </v>
      </c>
    </row>
    <row r="43" spans="2:2" x14ac:dyDescent="0.35">
      <c r="B43" t="str" cm="1">
        <f t="array" ref="B43">TRANSPOSE(_xlfn._xlws.SORT(_xlfn._xlws.FILTER(treatments[treatment_number]&amp;" | "&amp;treatments[treatment_name],treatments[experiment_ID]=A43)))</f>
        <v xml:space="preserve"> | </v>
      </c>
    </row>
    <row r="44" spans="2:2" x14ac:dyDescent="0.35">
      <c r="B44" t="str" cm="1">
        <f t="array" ref="B44">TRANSPOSE(_xlfn._xlws.SORT(_xlfn._xlws.FILTER(treatments[treatment_number]&amp;" | "&amp;treatments[treatment_name],treatments[experiment_ID]=A44)))</f>
        <v xml:space="preserve"> | </v>
      </c>
    </row>
    <row r="45" spans="2:2" x14ac:dyDescent="0.35">
      <c r="B45" t="str" cm="1">
        <f t="array" ref="B45">TRANSPOSE(_xlfn._xlws.SORT(_xlfn._xlws.FILTER(treatments[treatment_number]&amp;" | "&amp;treatments[treatment_name],treatments[experiment_ID]=A45)))</f>
        <v xml:space="preserve"> | </v>
      </c>
    </row>
    <row r="46" spans="2:2" x14ac:dyDescent="0.35">
      <c r="B46" t="str" cm="1">
        <f t="array" ref="B46">TRANSPOSE(_xlfn._xlws.SORT(_xlfn._xlws.FILTER(treatments[treatment_number]&amp;" | "&amp;treatments[treatment_name],treatments[experiment_ID]=A46)))</f>
        <v xml:space="preserve"> | </v>
      </c>
    </row>
    <row r="47" spans="2:2" x14ac:dyDescent="0.35">
      <c r="B47" t="str" cm="1">
        <f t="array" ref="B47">TRANSPOSE(_xlfn._xlws.SORT(_xlfn._xlws.FILTER(treatments[treatment_number]&amp;" | "&amp;treatments[treatment_name],treatments[experiment_ID]=A47)))</f>
        <v xml:space="preserve"> | </v>
      </c>
    </row>
    <row r="48" spans="2:2" x14ac:dyDescent="0.35">
      <c r="B48" t="str" cm="1">
        <f t="array" ref="B48">TRANSPOSE(_xlfn._xlws.SORT(_xlfn._xlws.FILTER(treatments[treatment_number]&amp;" | "&amp;treatments[treatment_name],treatments[experiment_ID]=A48)))</f>
        <v xml:space="preserve"> | </v>
      </c>
    </row>
    <row r="49" spans="2:2" x14ac:dyDescent="0.35">
      <c r="B49" t="str" cm="1">
        <f t="array" ref="B49">TRANSPOSE(_xlfn._xlws.SORT(_xlfn._xlws.FILTER(treatments[treatment_number]&amp;" | "&amp;treatments[treatment_name],treatments[experiment_ID]=A49)))</f>
        <v xml:space="preserve"> | </v>
      </c>
    </row>
    <row r="50" spans="2:2" x14ac:dyDescent="0.35">
      <c r="B50" t="str" cm="1">
        <f t="array" ref="B50">TRANSPOSE(_xlfn._xlws.SORT(_xlfn._xlws.FILTER(treatments[treatment_number]&amp;" | "&amp;treatments[treatment_name],treatments[experiment_ID]=A50)))</f>
        <v xml:space="preserve"> | </v>
      </c>
    </row>
    <row r="51" spans="2:2" x14ac:dyDescent="0.35">
      <c r="B51" t="str" cm="1">
        <f t="array" ref="B51">TRANSPOSE(_xlfn._xlws.SORT(_xlfn._xlws.FILTER(treatments[treatment_number]&amp;" | "&amp;treatments[treatment_name],treatments[experiment_ID]=A51)))</f>
        <v xml:space="preserve"> | </v>
      </c>
    </row>
    <row r="52" spans="2:2" x14ac:dyDescent="0.35">
      <c r="B52" t="str" cm="1">
        <f t="array" ref="B52">TRANSPOSE(_xlfn._xlws.SORT(_xlfn._xlws.FILTER(treatments[treatment_number]&amp;" | "&amp;treatments[treatment_name],treatments[experiment_ID]=A52)))</f>
        <v xml:space="preserve"> | </v>
      </c>
    </row>
    <row r="53" spans="2:2" x14ac:dyDescent="0.35">
      <c r="B53" t="str" cm="1">
        <f t="array" ref="B53">TRANSPOSE(_xlfn._xlws.SORT(_xlfn._xlws.FILTER(treatments[treatment_number]&amp;" | "&amp;treatments[treatment_name],treatments[experiment_ID]=A53)))</f>
        <v xml:space="preserve"> | </v>
      </c>
    </row>
    <row r="54" spans="2:2" x14ac:dyDescent="0.35">
      <c r="B54" t="str" cm="1">
        <f t="array" ref="B54">TRANSPOSE(_xlfn._xlws.SORT(_xlfn._xlws.FILTER(treatments[treatment_number]&amp;" | "&amp;treatments[treatment_name],treatments[experiment_ID]=A54)))</f>
        <v xml:space="preserve"> | </v>
      </c>
    </row>
    <row r="55" spans="2:2" x14ac:dyDescent="0.35">
      <c r="B55" t="str" cm="1">
        <f t="array" ref="B55">TRANSPOSE(_xlfn._xlws.SORT(_xlfn._xlws.FILTER(treatments[treatment_number]&amp;" | "&amp;treatments[treatment_name],treatments[experiment_ID]=A55)))</f>
        <v xml:space="preserve"> | </v>
      </c>
    </row>
    <row r="56" spans="2:2" x14ac:dyDescent="0.35">
      <c r="B56" t="str" cm="1">
        <f t="array" ref="B56">TRANSPOSE(_xlfn._xlws.SORT(_xlfn._xlws.FILTER(treatments[treatment_number]&amp;" | "&amp;treatments[treatment_name],treatments[experiment_ID]=A56)))</f>
        <v xml:space="preserve"> | </v>
      </c>
    </row>
    <row r="57" spans="2:2" x14ac:dyDescent="0.35">
      <c r="B57" t="str" cm="1">
        <f t="array" ref="B57">TRANSPOSE(_xlfn._xlws.SORT(_xlfn._xlws.FILTER(treatments[treatment_number]&amp;" | "&amp;treatments[treatment_name],treatments[experiment_ID]=A57)))</f>
        <v xml:space="preserve"> | </v>
      </c>
    </row>
    <row r="58" spans="2:2" x14ac:dyDescent="0.35">
      <c r="B58" t="str" cm="1">
        <f t="array" ref="B58">TRANSPOSE(_xlfn._xlws.SORT(_xlfn._xlws.FILTER(treatments[treatment_number]&amp;" | "&amp;treatments[treatment_name],treatments[experiment_ID]=A58)))</f>
        <v xml:space="preserve"> | </v>
      </c>
    </row>
    <row r="59" spans="2:2" x14ac:dyDescent="0.35">
      <c r="B59" t="str" cm="1">
        <f t="array" ref="B59">TRANSPOSE(_xlfn._xlws.SORT(_xlfn._xlws.FILTER(treatments[treatment_number]&amp;" | "&amp;treatments[treatment_name],treatments[experiment_ID]=A59)))</f>
        <v xml:space="preserve"> | </v>
      </c>
    </row>
    <row r="60" spans="2:2" x14ac:dyDescent="0.35">
      <c r="B60" t="str" cm="1">
        <f t="array" ref="B60">TRANSPOSE(_xlfn._xlws.SORT(_xlfn._xlws.FILTER(treatments[treatment_number]&amp;" | "&amp;treatments[treatment_name],treatments[experiment_ID]=A60)))</f>
        <v xml:space="preserve"> | </v>
      </c>
    </row>
    <row r="61" spans="2:2" x14ac:dyDescent="0.35">
      <c r="B61" t="str" cm="1">
        <f t="array" ref="B61">TRANSPOSE(_xlfn._xlws.SORT(_xlfn._xlws.FILTER(treatments[treatment_number]&amp;" | "&amp;treatments[treatment_name],treatments[experiment_ID]=A61)))</f>
        <v xml:space="preserve"> | </v>
      </c>
    </row>
    <row r="62" spans="2:2" x14ac:dyDescent="0.35">
      <c r="B62" t="str" cm="1">
        <f t="array" ref="B62">TRANSPOSE(_xlfn._xlws.SORT(_xlfn._xlws.FILTER(treatments[treatment_number]&amp;" | "&amp;treatments[treatment_name],treatments[experiment_ID]=A62)))</f>
        <v xml:space="preserve"> | </v>
      </c>
    </row>
    <row r="63" spans="2:2" x14ac:dyDescent="0.35">
      <c r="B63" t="str" cm="1">
        <f t="array" ref="B63">TRANSPOSE(_xlfn._xlws.SORT(_xlfn._xlws.FILTER(treatments[treatment_number]&amp;" | "&amp;treatments[treatment_name],treatments[experiment_ID]=A63)))</f>
        <v xml:space="preserve"> | </v>
      </c>
    </row>
    <row r="64" spans="2:2" x14ac:dyDescent="0.35">
      <c r="B64" t="str" cm="1">
        <f t="array" ref="B64">TRANSPOSE(_xlfn._xlws.SORT(_xlfn._xlws.FILTER(treatments[treatment_number]&amp;" | "&amp;treatments[treatment_name],treatments[experiment_ID]=A64)))</f>
        <v xml:space="preserve"> | </v>
      </c>
    </row>
    <row r="65" spans="2:2" x14ac:dyDescent="0.35">
      <c r="B65" t="str" cm="1">
        <f t="array" ref="B65">TRANSPOSE(_xlfn._xlws.SORT(_xlfn._xlws.FILTER(treatments[treatment_number]&amp;" | "&amp;treatments[treatment_name],treatments[experiment_ID]=A65)))</f>
        <v xml:space="preserve"> | </v>
      </c>
    </row>
    <row r="66" spans="2:2" x14ac:dyDescent="0.35">
      <c r="B66" t="str" cm="1">
        <f t="array" ref="B66">TRANSPOSE(_xlfn._xlws.SORT(_xlfn._xlws.FILTER(treatments[treatment_number]&amp;" | "&amp;treatments[treatment_name],treatments[experiment_ID]=A66)))</f>
        <v xml:space="preserve"> | </v>
      </c>
    </row>
    <row r="67" spans="2:2" x14ac:dyDescent="0.35">
      <c r="B67" t="str" cm="1">
        <f t="array" ref="B67">TRANSPOSE(_xlfn._xlws.SORT(_xlfn._xlws.FILTER(treatments[treatment_number]&amp;" | "&amp;treatments[treatment_name],treatments[experiment_ID]=A67)))</f>
        <v xml:space="preserve"> | </v>
      </c>
    </row>
    <row r="68" spans="2:2" x14ac:dyDescent="0.35">
      <c r="B68" t="str" cm="1">
        <f t="array" ref="B68">TRANSPOSE(_xlfn._xlws.SORT(_xlfn._xlws.FILTER(treatments[treatment_number]&amp;" | "&amp;treatments[treatment_name],treatments[experiment_ID]=A68)))</f>
        <v xml:space="preserve"> | </v>
      </c>
    </row>
    <row r="69" spans="2:2" x14ac:dyDescent="0.35">
      <c r="B69" t="str" cm="1">
        <f t="array" ref="B69">TRANSPOSE(_xlfn._xlws.SORT(_xlfn._xlws.FILTER(treatments[treatment_number]&amp;" | "&amp;treatments[treatment_name],treatments[experiment_ID]=A69)))</f>
        <v xml:space="preserve"> | </v>
      </c>
    </row>
    <row r="70" spans="2:2" x14ac:dyDescent="0.35">
      <c r="B70" t="str" cm="1">
        <f t="array" ref="B70">TRANSPOSE(_xlfn._xlws.SORT(_xlfn._xlws.FILTER(treatments[treatment_number]&amp;" | "&amp;treatments[treatment_name],treatments[experiment_ID]=A70)))</f>
        <v xml:space="preserve"> | </v>
      </c>
    </row>
    <row r="71" spans="2:2" x14ac:dyDescent="0.35">
      <c r="B71" t="str" cm="1">
        <f t="array" ref="B71">TRANSPOSE(_xlfn._xlws.SORT(_xlfn._xlws.FILTER(treatments[treatment_number]&amp;" | "&amp;treatments[treatment_name],treatments[experiment_ID]=A71)))</f>
        <v xml:space="preserve"> | </v>
      </c>
    </row>
    <row r="72" spans="2:2" x14ac:dyDescent="0.35">
      <c r="B72" t="str" cm="1">
        <f t="array" ref="B72">TRANSPOSE(_xlfn._xlws.SORT(_xlfn._xlws.FILTER(treatments[treatment_number]&amp;" | "&amp;treatments[treatment_name],treatments[experiment_ID]=A72)))</f>
        <v xml:space="preserve"> | </v>
      </c>
    </row>
    <row r="73" spans="2:2" x14ac:dyDescent="0.35">
      <c r="B73" t="str" cm="1">
        <f t="array" ref="B73">TRANSPOSE(_xlfn._xlws.SORT(_xlfn._xlws.FILTER(treatments[treatment_number]&amp;" | "&amp;treatments[treatment_name],treatments[experiment_ID]=A73)))</f>
        <v xml:space="preserve"> | </v>
      </c>
    </row>
    <row r="74" spans="2:2" x14ac:dyDescent="0.35">
      <c r="B74" t="str" cm="1">
        <f t="array" ref="B74">TRANSPOSE(_xlfn._xlws.SORT(_xlfn._xlws.FILTER(treatments[treatment_number]&amp;" | "&amp;treatments[treatment_name],treatments[experiment_ID]=A74)))</f>
        <v xml:space="preserve"> | </v>
      </c>
    </row>
    <row r="75" spans="2:2" x14ac:dyDescent="0.35">
      <c r="B75" t="str" cm="1">
        <f t="array" ref="B75">TRANSPOSE(_xlfn._xlws.SORT(_xlfn._xlws.FILTER(treatments[treatment_number]&amp;" | "&amp;treatments[treatment_name],treatments[experiment_ID]=A75)))</f>
        <v xml:space="preserve"> | </v>
      </c>
    </row>
    <row r="76" spans="2:2" x14ac:dyDescent="0.35">
      <c r="B76" t="str" cm="1">
        <f t="array" ref="B76">TRANSPOSE(_xlfn._xlws.SORT(_xlfn._xlws.FILTER(treatments[treatment_number]&amp;" | "&amp;treatments[treatment_name],treatments[experiment_ID]=A76)))</f>
        <v xml:space="preserve"> | </v>
      </c>
    </row>
    <row r="77" spans="2:2" x14ac:dyDescent="0.35">
      <c r="B77" t="str" cm="1">
        <f t="array" ref="B77">TRANSPOSE(_xlfn._xlws.SORT(_xlfn._xlws.FILTER(treatments[treatment_number]&amp;" | "&amp;treatments[treatment_name],treatments[experiment_ID]=A77)))</f>
        <v xml:space="preserve"> | </v>
      </c>
    </row>
    <row r="78" spans="2:2" x14ac:dyDescent="0.35">
      <c r="B78" t="str" cm="1">
        <f t="array" ref="B78">TRANSPOSE(_xlfn._xlws.SORT(_xlfn._xlws.FILTER(treatments[treatment_number]&amp;" | "&amp;treatments[treatment_name],treatments[experiment_ID]=A78)))</f>
        <v xml:space="preserve"> | </v>
      </c>
    </row>
    <row r="79" spans="2:2" x14ac:dyDescent="0.35">
      <c r="B79" t="str" cm="1">
        <f t="array" ref="B79">TRANSPOSE(_xlfn._xlws.SORT(_xlfn._xlws.FILTER(treatments[treatment_number]&amp;" | "&amp;treatments[treatment_name],treatments[experiment_ID]=A79)))</f>
        <v xml:space="preserve"> | </v>
      </c>
    </row>
    <row r="80" spans="2:2" x14ac:dyDescent="0.35">
      <c r="B80" t="str" cm="1">
        <f t="array" ref="B80">TRANSPOSE(_xlfn._xlws.SORT(_xlfn._xlws.FILTER(treatments[treatment_number]&amp;" | "&amp;treatments[treatment_name],treatments[experiment_ID]=A80)))</f>
        <v xml:space="preserve"> | </v>
      </c>
    </row>
    <row r="81" spans="2:2" x14ac:dyDescent="0.35">
      <c r="B81" t="str" cm="1">
        <f t="array" ref="B81">TRANSPOSE(_xlfn._xlws.SORT(_xlfn._xlws.FILTER(treatments[treatment_number]&amp;" | "&amp;treatments[treatment_name],treatments[experiment_ID]=A81)))</f>
        <v xml:space="preserve"> | </v>
      </c>
    </row>
    <row r="82" spans="2:2" x14ac:dyDescent="0.35">
      <c r="B82" t="str" cm="1">
        <f t="array" ref="B82">TRANSPOSE(_xlfn._xlws.SORT(_xlfn._xlws.FILTER(treatments[treatment_number]&amp;" | "&amp;treatments[treatment_name],treatments[experiment_ID]=A82)))</f>
        <v xml:space="preserve"> | </v>
      </c>
    </row>
    <row r="83" spans="2:2" x14ac:dyDescent="0.35">
      <c r="B83" t="str" cm="1">
        <f t="array" ref="B83">TRANSPOSE(_xlfn._xlws.SORT(_xlfn._xlws.FILTER(treatments[treatment_number]&amp;" | "&amp;treatments[treatment_name],treatments[experiment_ID]=A83)))</f>
        <v xml:space="preserve"> | </v>
      </c>
    </row>
    <row r="84" spans="2:2" x14ac:dyDescent="0.35">
      <c r="B84" t="str" cm="1">
        <f t="array" ref="B84">TRANSPOSE(_xlfn._xlws.SORT(_xlfn._xlws.FILTER(treatments[treatment_number]&amp;" | "&amp;treatments[treatment_name],treatments[experiment_ID]=A84)))</f>
        <v xml:space="preserve"> | </v>
      </c>
    </row>
    <row r="85" spans="2:2" x14ac:dyDescent="0.35">
      <c r="B85" t="str" cm="1">
        <f t="array" ref="B85">TRANSPOSE(_xlfn._xlws.SORT(_xlfn._xlws.FILTER(treatments[treatment_number]&amp;" | "&amp;treatments[treatment_name],treatments[experiment_ID]=A85)))</f>
        <v xml:space="preserve"> | </v>
      </c>
    </row>
    <row r="86" spans="2:2" x14ac:dyDescent="0.35">
      <c r="B86" t="str" cm="1">
        <f t="array" ref="B86">TRANSPOSE(_xlfn._xlws.SORT(_xlfn._xlws.FILTER(treatments[treatment_number]&amp;" | "&amp;treatments[treatment_name],treatments[experiment_ID]=A86)))</f>
        <v xml:space="preserve"> | </v>
      </c>
    </row>
    <row r="87" spans="2:2" x14ac:dyDescent="0.35">
      <c r="B87" t="str" cm="1">
        <f t="array" ref="B87">TRANSPOSE(_xlfn._xlws.SORT(_xlfn._xlws.FILTER(treatments[treatment_number]&amp;" | "&amp;treatments[treatment_name],treatments[experiment_ID]=A87)))</f>
        <v xml:space="preserve"> | </v>
      </c>
    </row>
    <row r="88" spans="2:2" x14ac:dyDescent="0.35">
      <c r="B88" t="str" cm="1">
        <f t="array" ref="B88">TRANSPOSE(_xlfn._xlws.SORT(_xlfn._xlws.FILTER(treatments[treatment_number]&amp;" | "&amp;treatments[treatment_name],treatments[experiment_ID]=A88)))</f>
        <v xml:space="preserve"> | </v>
      </c>
    </row>
    <row r="89" spans="2:2" x14ac:dyDescent="0.35">
      <c r="B89" t="str" cm="1">
        <f t="array" ref="B89">TRANSPOSE(_xlfn._xlws.SORT(_xlfn._xlws.FILTER(treatments[treatment_number]&amp;" | "&amp;treatments[treatment_name],treatments[experiment_ID]=A89)))</f>
        <v xml:space="preserve"> | </v>
      </c>
    </row>
    <row r="90" spans="2:2" x14ac:dyDescent="0.35">
      <c r="B90" t="str" cm="1">
        <f t="array" ref="B90">TRANSPOSE(_xlfn._xlws.SORT(_xlfn._xlws.FILTER(treatments[treatment_number]&amp;" | "&amp;treatments[treatment_name],treatments[experiment_ID]=A90)))</f>
        <v xml:space="preserve"> | </v>
      </c>
    </row>
    <row r="91" spans="2:2" x14ac:dyDescent="0.35">
      <c r="B91" t="str" cm="1">
        <f t="array" ref="B91">TRANSPOSE(_xlfn._xlws.SORT(_xlfn._xlws.FILTER(treatments[treatment_number]&amp;" | "&amp;treatments[treatment_name],treatments[experiment_ID]=A91)))</f>
        <v xml:space="preserve"> | </v>
      </c>
    </row>
    <row r="92" spans="2:2" x14ac:dyDescent="0.35">
      <c r="B92" t="str" cm="1">
        <f t="array" ref="B92">TRANSPOSE(_xlfn._xlws.SORT(_xlfn._xlws.FILTER(treatments[treatment_number]&amp;" | "&amp;treatments[treatment_name],treatments[experiment_ID]=A92)))</f>
        <v xml:space="preserve"> | </v>
      </c>
    </row>
    <row r="93" spans="2:2" x14ac:dyDescent="0.35">
      <c r="B93" t="str" cm="1">
        <f t="array" ref="B93">TRANSPOSE(_xlfn._xlws.SORT(_xlfn._xlws.FILTER(treatments[treatment_number]&amp;" | "&amp;treatments[treatment_name],treatments[experiment_ID]=A93)))</f>
        <v xml:space="preserve"> | </v>
      </c>
    </row>
    <row r="94" spans="2:2" x14ac:dyDescent="0.35">
      <c r="B94" t="str" cm="1">
        <f t="array" ref="B94">TRANSPOSE(_xlfn._xlws.SORT(_xlfn._xlws.FILTER(treatments[treatment_number]&amp;" | "&amp;treatments[treatment_name],treatments[experiment_ID]=A94)))</f>
        <v xml:space="preserve"> | </v>
      </c>
    </row>
    <row r="95" spans="2:2" x14ac:dyDescent="0.35">
      <c r="B95" t="str" cm="1">
        <f t="array" ref="B95">TRANSPOSE(_xlfn._xlws.SORT(_xlfn._xlws.FILTER(treatments[treatment_number]&amp;" | "&amp;treatments[treatment_name],treatments[experiment_ID]=A95)))</f>
        <v xml:space="preserve"> | </v>
      </c>
    </row>
    <row r="96" spans="2:2" x14ac:dyDescent="0.35">
      <c r="B96" t="str" cm="1">
        <f t="array" ref="B96">TRANSPOSE(_xlfn._xlws.SORT(_xlfn._xlws.FILTER(treatments[treatment_number]&amp;" | "&amp;treatments[treatment_name],treatments[experiment_ID]=A96)))</f>
        <v xml:space="preserve"> | </v>
      </c>
    </row>
    <row r="97" spans="2:2" x14ac:dyDescent="0.35">
      <c r="B97" t="str" cm="1">
        <f t="array" ref="B97">TRANSPOSE(_xlfn._xlws.SORT(_xlfn._xlws.FILTER(treatments[treatment_number]&amp;" | "&amp;treatments[treatment_name],treatments[experiment_ID]=A97)))</f>
        <v xml:space="preserve"> | </v>
      </c>
    </row>
    <row r="98" spans="2:2" x14ac:dyDescent="0.35">
      <c r="B98" t="str" cm="1">
        <f t="array" ref="B98">TRANSPOSE(_xlfn._xlws.SORT(_xlfn._xlws.FILTER(treatments[treatment_number]&amp;" | "&amp;treatments[treatment_name],treatments[experiment_ID]=A98)))</f>
        <v xml:space="preserve"> | </v>
      </c>
    </row>
    <row r="99" spans="2:2" x14ac:dyDescent="0.35">
      <c r="B99" t="str" cm="1">
        <f t="array" ref="B99">TRANSPOSE(_xlfn._xlws.SORT(_xlfn._xlws.FILTER(treatments[treatment_number]&amp;" | "&amp;treatments[treatment_name],treatments[experiment_ID]=A99)))</f>
        <v xml:space="preserve"> | </v>
      </c>
    </row>
    <row r="100" spans="2:2" x14ac:dyDescent="0.35">
      <c r="B100" t="str" cm="1">
        <f t="array" ref="B100">TRANSPOSE(_xlfn._xlws.SORT(_xlfn._xlws.FILTER(treatments[treatment_number]&amp;" | "&amp;treatments[treatment_name],treatments[experiment_ID]=A100)))</f>
        <v xml:space="preserve"> | </v>
      </c>
    </row>
    <row r="101" spans="2:2" x14ac:dyDescent="0.35">
      <c r="B101" t="str" cm="1">
        <f t="array" ref="B101">TRANSPOSE(_xlfn._xlws.SORT(_xlfn._xlws.FILTER(treatments[treatment_number]&amp;" | "&amp;treatments[treatment_name],treatments[experiment_ID]=A101)))</f>
        <v xml:space="preserve"> | </v>
      </c>
    </row>
    <row r="102" spans="2:2" x14ac:dyDescent="0.35">
      <c r="B102" t="str" cm="1">
        <f t="array" ref="B102">TRANSPOSE(_xlfn._xlws.SORT(_xlfn._xlws.FILTER(treatments[treatment_number]&amp;" | "&amp;treatments[treatment_name],treatments[experiment_ID]=A102)))</f>
        <v xml:space="preserve"> | </v>
      </c>
    </row>
    <row r="103" spans="2:2" x14ac:dyDescent="0.35">
      <c r="B103" t="str" cm="1">
        <f t="array" ref="B103">TRANSPOSE(_xlfn._xlws.SORT(_xlfn._xlws.FILTER(treatments[treatment_number]&amp;" | "&amp;treatments[treatment_name],treatments[experiment_ID]=A103)))</f>
        <v xml:space="preserve"> | </v>
      </c>
    </row>
    <row r="104" spans="2:2" x14ac:dyDescent="0.35">
      <c r="B104" t="str" cm="1">
        <f t="array" ref="B104">TRANSPOSE(_xlfn._xlws.SORT(_xlfn._xlws.FILTER(treatments[treatment_number]&amp;" | "&amp;treatments[treatment_name],treatments[experiment_ID]=A104)))</f>
        <v xml:space="preserve"> | </v>
      </c>
    </row>
    <row r="105" spans="2:2" x14ac:dyDescent="0.35">
      <c r="B105" t="str" cm="1">
        <f t="array" ref="B105">TRANSPOSE(_xlfn._xlws.SORT(_xlfn._xlws.FILTER(treatments[treatment_number]&amp;" | "&amp;treatments[treatment_name],treatments[experiment_ID]=A105)))</f>
        <v xml:space="preserve"> | </v>
      </c>
    </row>
    <row r="106" spans="2:2" x14ac:dyDescent="0.35">
      <c r="B106" t="str" cm="1">
        <f t="array" ref="B106">TRANSPOSE(_xlfn._xlws.SORT(_xlfn._xlws.FILTER(treatments[treatment_number]&amp;" | "&amp;treatments[treatment_name],treatments[experiment_ID]=A106)))</f>
        <v xml:space="preserve"> | </v>
      </c>
    </row>
    <row r="107" spans="2:2" x14ac:dyDescent="0.35">
      <c r="B107" t="str" cm="1">
        <f t="array" ref="B107">TRANSPOSE(_xlfn._xlws.SORT(_xlfn._xlws.FILTER(treatments[treatment_number]&amp;" | "&amp;treatments[treatment_name],treatments[experiment_ID]=A107)))</f>
        <v xml:space="preserve"> | </v>
      </c>
    </row>
    <row r="108" spans="2:2" x14ac:dyDescent="0.35">
      <c r="B108" t="str" cm="1">
        <f t="array" ref="B108">TRANSPOSE(_xlfn._xlws.SORT(_xlfn._xlws.FILTER(treatments[treatment_number]&amp;" | "&amp;treatments[treatment_name],treatments[experiment_ID]=A108)))</f>
        <v xml:space="preserve"> | </v>
      </c>
    </row>
    <row r="109" spans="2:2" x14ac:dyDescent="0.35">
      <c r="B109" t="str" cm="1">
        <f t="array" ref="B109">TRANSPOSE(_xlfn._xlws.SORT(_xlfn._xlws.FILTER(treatments[treatment_number]&amp;" | "&amp;treatments[treatment_name],treatments[experiment_ID]=A109)))</f>
        <v xml:space="preserve"> | </v>
      </c>
    </row>
    <row r="110" spans="2:2" x14ac:dyDescent="0.35">
      <c r="B110" t="str" cm="1">
        <f t="array" ref="B110">TRANSPOSE(_xlfn._xlws.SORT(_xlfn._xlws.FILTER(treatments[treatment_number]&amp;" | "&amp;treatments[treatment_name],treatments[experiment_ID]=A110)))</f>
        <v xml:space="preserve"> | </v>
      </c>
    </row>
    <row r="111" spans="2:2" x14ac:dyDescent="0.35">
      <c r="B111" t="str" cm="1">
        <f t="array" ref="B111">TRANSPOSE(_xlfn._xlws.SORT(_xlfn._xlws.FILTER(treatments[treatment_number]&amp;" | "&amp;treatments[treatment_name],treatments[experiment_ID]=A111)))</f>
        <v xml:space="preserve"> | </v>
      </c>
    </row>
    <row r="112" spans="2:2" x14ac:dyDescent="0.35">
      <c r="B112" t="str" cm="1">
        <f t="array" ref="B112">TRANSPOSE(_xlfn._xlws.SORT(_xlfn._xlws.FILTER(treatments[treatment_number]&amp;" | "&amp;treatments[treatment_name],treatments[experiment_ID]=A112)))</f>
        <v xml:space="preserve"> | </v>
      </c>
    </row>
    <row r="113" spans="2:2" x14ac:dyDescent="0.35">
      <c r="B113" t="str" cm="1">
        <f t="array" ref="B113">TRANSPOSE(_xlfn._xlws.SORT(_xlfn._xlws.FILTER(treatments[treatment_number]&amp;" | "&amp;treatments[treatment_name],treatments[experiment_ID]=A113)))</f>
        <v xml:space="preserve"> | </v>
      </c>
    </row>
    <row r="114" spans="2:2" x14ac:dyDescent="0.35">
      <c r="B114" t="str" cm="1">
        <f t="array" ref="B114">TRANSPOSE(_xlfn._xlws.SORT(_xlfn._xlws.FILTER(treatments[treatment_number]&amp;" | "&amp;treatments[treatment_name],treatments[experiment_ID]=A114)))</f>
        <v xml:space="preserve"> | </v>
      </c>
    </row>
    <row r="115" spans="2:2" x14ac:dyDescent="0.35">
      <c r="B115" t="str" cm="1">
        <f t="array" ref="B115">TRANSPOSE(_xlfn._xlws.SORT(_xlfn._xlws.FILTER(treatments[treatment_number]&amp;" | "&amp;treatments[treatment_name],treatments[experiment_ID]=A115)))</f>
        <v xml:space="preserve"> | </v>
      </c>
    </row>
    <row r="116" spans="2:2" x14ac:dyDescent="0.35">
      <c r="B116" t="str" cm="1">
        <f t="array" ref="B116">TRANSPOSE(_xlfn._xlws.SORT(_xlfn._xlws.FILTER(treatments[treatment_number]&amp;" | "&amp;treatments[treatment_name],treatments[experiment_ID]=A116)))</f>
        <v xml:space="preserve"> | </v>
      </c>
    </row>
    <row r="117" spans="2:2" x14ac:dyDescent="0.35">
      <c r="B117" t="str" cm="1">
        <f t="array" ref="B117">TRANSPOSE(_xlfn._xlws.SORT(_xlfn._xlws.FILTER(treatments[treatment_number]&amp;" | "&amp;treatments[treatment_name],treatments[experiment_ID]=A117)))</f>
        <v xml:space="preserve"> | </v>
      </c>
    </row>
    <row r="118" spans="2:2" x14ac:dyDescent="0.35">
      <c r="B118" t="str" cm="1">
        <f t="array" ref="B118">TRANSPOSE(_xlfn._xlws.SORT(_xlfn._xlws.FILTER(treatments[treatment_number]&amp;" | "&amp;treatments[treatment_name],treatments[experiment_ID]=A118)))</f>
        <v xml:space="preserve"> | </v>
      </c>
    </row>
    <row r="119" spans="2:2" x14ac:dyDescent="0.35">
      <c r="B119" t="str" cm="1">
        <f t="array" ref="B119">TRANSPOSE(_xlfn._xlws.SORT(_xlfn._xlws.FILTER(treatments[treatment_number]&amp;" | "&amp;treatments[treatment_name],treatments[experiment_ID]=A119)))</f>
        <v xml:space="preserve"> | </v>
      </c>
    </row>
    <row r="120" spans="2:2" x14ac:dyDescent="0.35">
      <c r="B120" t="str" cm="1">
        <f t="array" ref="B120">TRANSPOSE(_xlfn._xlws.SORT(_xlfn._xlws.FILTER(treatments[treatment_number]&amp;" | "&amp;treatments[treatment_name],treatments[experiment_ID]=A120)))</f>
        <v xml:space="preserve"> | </v>
      </c>
    </row>
    <row r="121" spans="2:2" x14ac:dyDescent="0.35">
      <c r="B121" t="str" cm="1">
        <f t="array" ref="B121">TRANSPOSE(_xlfn._xlws.SORT(_xlfn._xlws.FILTER(treatments[treatment_number]&amp;" | "&amp;treatments[treatment_name],treatments[experiment_ID]=A121)))</f>
        <v xml:space="preserve"> | </v>
      </c>
    </row>
    <row r="122" spans="2:2" x14ac:dyDescent="0.35">
      <c r="B122" t="str" cm="1">
        <f t="array" ref="B122">TRANSPOSE(_xlfn._xlws.SORT(_xlfn._xlws.FILTER(treatments[treatment_number]&amp;" | "&amp;treatments[treatment_name],treatments[experiment_ID]=A122)))</f>
        <v xml:space="preserve"> | </v>
      </c>
    </row>
    <row r="123" spans="2:2" x14ac:dyDescent="0.35">
      <c r="B123" t="str" cm="1">
        <f t="array" ref="B123">TRANSPOSE(_xlfn._xlws.SORT(_xlfn._xlws.FILTER(treatments[treatment_number]&amp;" | "&amp;treatments[treatment_name],treatments[experiment_ID]=A123)))</f>
        <v xml:space="preserve"> | </v>
      </c>
    </row>
    <row r="124" spans="2:2" x14ac:dyDescent="0.35">
      <c r="B124" t="str" cm="1">
        <f t="array" ref="B124">TRANSPOSE(_xlfn._xlws.SORT(_xlfn._xlws.FILTER(treatments[treatment_number]&amp;" | "&amp;treatments[treatment_name],treatments[experiment_ID]=A124)))</f>
        <v xml:space="preserve"> | </v>
      </c>
    </row>
    <row r="125" spans="2:2" x14ac:dyDescent="0.35">
      <c r="B125" t="str" cm="1">
        <f t="array" ref="B125">TRANSPOSE(_xlfn._xlws.SORT(_xlfn._xlws.FILTER(treatments[treatment_number]&amp;" | "&amp;treatments[treatment_name],treatments[experiment_ID]=A125)))</f>
        <v xml:space="preserve"> | </v>
      </c>
    </row>
    <row r="126" spans="2:2" x14ac:dyDescent="0.35">
      <c r="B126" t="str" cm="1">
        <f t="array" ref="B126">TRANSPOSE(_xlfn._xlws.SORT(_xlfn._xlws.FILTER(treatments[treatment_number]&amp;" | "&amp;treatments[treatment_name],treatments[experiment_ID]=A126)))</f>
        <v xml:space="preserve"> | </v>
      </c>
    </row>
    <row r="127" spans="2:2" x14ac:dyDescent="0.35">
      <c r="B127" t="str" cm="1">
        <f t="array" ref="B127">TRANSPOSE(_xlfn._xlws.SORT(_xlfn._xlws.FILTER(treatments[treatment_number]&amp;" | "&amp;treatments[treatment_name],treatments[experiment_ID]=A127)))</f>
        <v xml:space="preserve"> | </v>
      </c>
    </row>
    <row r="128" spans="2:2" x14ac:dyDescent="0.35">
      <c r="B128" t="str" cm="1">
        <f t="array" ref="B128">TRANSPOSE(_xlfn._xlws.SORT(_xlfn._xlws.FILTER(treatments[treatment_number]&amp;" | "&amp;treatments[treatment_name],treatments[experiment_ID]=A128)))</f>
        <v xml:space="preserve"> | </v>
      </c>
    </row>
    <row r="129" spans="2:2" x14ac:dyDescent="0.35">
      <c r="B129" t="str" cm="1">
        <f t="array" ref="B129">TRANSPOSE(_xlfn._xlws.SORT(_xlfn._xlws.FILTER(treatments[treatment_number]&amp;" | "&amp;treatments[treatment_name],treatments[experiment_ID]=A129)))</f>
        <v xml:space="preserve"> | </v>
      </c>
    </row>
    <row r="130" spans="2:2" x14ac:dyDescent="0.35">
      <c r="B130" t="str" cm="1">
        <f t="array" ref="B130">TRANSPOSE(_xlfn._xlws.SORT(_xlfn._xlws.FILTER(treatments[treatment_number]&amp;" | "&amp;treatments[treatment_name],treatments[experiment_ID]=A130)))</f>
        <v xml:space="preserve"> | </v>
      </c>
    </row>
    <row r="131" spans="2:2" x14ac:dyDescent="0.35">
      <c r="B131" t="str" cm="1">
        <f t="array" ref="B131">TRANSPOSE(_xlfn._xlws.SORT(_xlfn._xlws.FILTER(treatments[treatment_number]&amp;" | "&amp;treatments[treatment_name],treatments[experiment_ID]=A131)))</f>
        <v xml:space="preserve"> | </v>
      </c>
    </row>
    <row r="132" spans="2:2" x14ac:dyDescent="0.35">
      <c r="B132" t="str" cm="1">
        <f t="array" ref="B132">TRANSPOSE(_xlfn._xlws.SORT(_xlfn._xlws.FILTER(treatments[treatment_number]&amp;" | "&amp;treatments[treatment_name],treatments[experiment_ID]=A132)))</f>
        <v xml:space="preserve"> | </v>
      </c>
    </row>
    <row r="133" spans="2:2" x14ac:dyDescent="0.35">
      <c r="B133" t="str" cm="1">
        <f t="array" ref="B133">TRANSPOSE(_xlfn._xlws.SORT(_xlfn._xlws.FILTER(treatments[treatment_number]&amp;" | "&amp;treatments[treatment_name],treatments[experiment_ID]=A133)))</f>
        <v xml:space="preserve"> | </v>
      </c>
    </row>
    <row r="134" spans="2:2" x14ac:dyDescent="0.35">
      <c r="B134" t="str" cm="1">
        <f t="array" ref="B134">TRANSPOSE(_xlfn._xlws.SORT(_xlfn._xlws.FILTER(treatments[treatment_number]&amp;" | "&amp;treatments[treatment_name],treatments[experiment_ID]=A134)))</f>
        <v xml:space="preserve"> | </v>
      </c>
    </row>
    <row r="135" spans="2:2" x14ac:dyDescent="0.35">
      <c r="B135" t="str" cm="1">
        <f t="array" ref="B135">TRANSPOSE(_xlfn._xlws.SORT(_xlfn._xlws.FILTER(treatments[treatment_number]&amp;" | "&amp;treatments[treatment_name],treatments[experiment_ID]=A135)))</f>
        <v xml:space="preserve"> | </v>
      </c>
    </row>
    <row r="136" spans="2:2" x14ac:dyDescent="0.35">
      <c r="B136" t="str" cm="1">
        <f t="array" ref="B136">TRANSPOSE(_xlfn._xlws.SORT(_xlfn._xlws.FILTER(treatments[treatment_number]&amp;" | "&amp;treatments[treatment_name],treatments[experiment_ID]=A136)))</f>
        <v xml:space="preserve"> | </v>
      </c>
    </row>
    <row r="137" spans="2:2" x14ac:dyDescent="0.35">
      <c r="B137" t="str" cm="1">
        <f t="array" ref="B137">TRANSPOSE(_xlfn._xlws.SORT(_xlfn._xlws.FILTER(treatments[treatment_number]&amp;" | "&amp;treatments[treatment_name],treatments[experiment_ID]=A137)))</f>
        <v xml:space="preserve"> | </v>
      </c>
    </row>
    <row r="138" spans="2:2" x14ac:dyDescent="0.35">
      <c r="B138" t="str" cm="1">
        <f t="array" ref="B138">TRANSPOSE(_xlfn._xlws.SORT(_xlfn._xlws.FILTER(treatments[treatment_number]&amp;" | "&amp;treatments[treatment_name],treatments[experiment_ID]=A138)))</f>
        <v xml:space="preserve"> | </v>
      </c>
    </row>
    <row r="139" spans="2:2" x14ac:dyDescent="0.35">
      <c r="B139" t="str" cm="1">
        <f t="array" ref="B139">TRANSPOSE(_xlfn._xlws.SORT(_xlfn._xlws.FILTER(treatments[treatment_number]&amp;" | "&amp;treatments[treatment_name],treatments[experiment_ID]=A139)))</f>
        <v xml:space="preserve"> | </v>
      </c>
    </row>
    <row r="140" spans="2:2" x14ac:dyDescent="0.35">
      <c r="B140" t="str" cm="1">
        <f t="array" ref="B140">TRANSPOSE(_xlfn._xlws.SORT(_xlfn._xlws.FILTER(treatments[treatment_number]&amp;" | "&amp;treatments[treatment_name],treatments[experiment_ID]=A140)))</f>
        <v xml:space="preserve"> | </v>
      </c>
    </row>
    <row r="141" spans="2:2" x14ac:dyDescent="0.35">
      <c r="B141" t="str" cm="1">
        <f t="array" ref="B141">TRANSPOSE(_xlfn._xlws.SORT(_xlfn._xlws.FILTER(treatments[treatment_number]&amp;" | "&amp;treatments[treatment_name],treatments[experiment_ID]=A141)))</f>
        <v xml:space="preserve"> | </v>
      </c>
    </row>
    <row r="142" spans="2:2" x14ac:dyDescent="0.35">
      <c r="B142" t="str" cm="1">
        <f t="array" ref="B142">TRANSPOSE(_xlfn._xlws.SORT(_xlfn._xlws.FILTER(treatments[treatment_number]&amp;" | "&amp;treatments[treatment_name],treatments[experiment_ID]=A142)))</f>
        <v xml:space="preserve"> | </v>
      </c>
    </row>
    <row r="143" spans="2:2" x14ac:dyDescent="0.35">
      <c r="B143" t="str" cm="1">
        <f t="array" ref="B143">TRANSPOSE(_xlfn._xlws.SORT(_xlfn._xlws.FILTER(treatments[treatment_number]&amp;" | "&amp;treatments[treatment_name],treatments[experiment_ID]=A143)))</f>
        <v xml:space="preserve"> | </v>
      </c>
    </row>
    <row r="144" spans="2:2" x14ac:dyDescent="0.35">
      <c r="B144" t="str" cm="1">
        <f t="array" ref="B144">TRANSPOSE(_xlfn._xlws.SORT(_xlfn._xlws.FILTER(treatments[treatment_number]&amp;" | "&amp;treatments[treatment_name],treatments[experiment_ID]=A144)))</f>
        <v xml:space="preserve"> | </v>
      </c>
    </row>
    <row r="145" spans="2:2" x14ac:dyDescent="0.35">
      <c r="B145" t="str" cm="1">
        <f t="array" ref="B145">TRANSPOSE(_xlfn._xlws.SORT(_xlfn._xlws.FILTER(treatments[treatment_number]&amp;" | "&amp;treatments[treatment_name],treatments[experiment_ID]=A145)))</f>
        <v xml:space="preserve"> | </v>
      </c>
    </row>
    <row r="146" spans="2:2" x14ac:dyDescent="0.35">
      <c r="B146" t="str" cm="1">
        <f t="array" ref="B146">TRANSPOSE(_xlfn._xlws.SORT(_xlfn._xlws.FILTER(treatments[treatment_number]&amp;" | "&amp;treatments[treatment_name],treatments[experiment_ID]=A146)))</f>
        <v xml:space="preserve"> | </v>
      </c>
    </row>
    <row r="147" spans="2:2" x14ac:dyDescent="0.35">
      <c r="B147" t="str" cm="1">
        <f t="array" ref="B147">TRANSPOSE(_xlfn._xlws.SORT(_xlfn._xlws.FILTER(treatments[treatment_number]&amp;" | "&amp;treatments[treatment_name],treatments[experiment_ID]=A147)))</f>
        <v xml:space="preserve"> | </v>
      </c>
    </row>
    <row r="148" spans="2:2" x14ac:dyDescent="0.35">
      <c r="B148" t="str" cm="1">
        <f t="array" ref="B148">TRANSPOSE(_xlfn._xlws.SORT(_xlfn._xlws.FILTER(treatments[treatment_number]&amp;" | "&amp;treatments[treatment_name],treatments[experiment_ID]=A148)))</f>
        <v xml:space="preserve"> | </v>
      </c>
    </row>
    <row r="149" spans="2:2" x14ac:dyDescent="0.35">
      <c r="B149" t="str" cm="1">
        <f t="array" ref="B149">TRANSPOSE(_xlfn._xlws.SORT(_xlfn._xlws.FILTER(treatments[treatment_number]&amp;" | "&amp;treatments[treatment_name],treatments[experiment_ID]=A149)))</f>
        <v xml:space="preserve"> | </v>
      </c>
    </row>
    <row r="150" spans="2:2" x14ac:dyDescent="0.35">
      <c r="B150" t="str" cm="1">
        <f t="array" ref="B150">TRANSPOSE(_xlfn._xlws.SORT(_xlfn._xlws.FILTER(treatments[treatment_number]&amp;" | "&amp;treatments[treatment_name],treatments[experiment_ID]=A150)))</f>
        <v xml:space="preserve"> | </v>
      </c>
    </row>
    <row r="151" spans="2:2" x14ac:dyDescent="0.35">
      <c r="B151" t="str" cm="1">
        <f t="array" ref="B151">TRANSPOSE(_xlfn._xlws.SORT(_xlfn._xlws.FILTER(treatments[treatment_number]&amp;" | "&amp;treatments[treatment_name],treatments[experiment_ID]=A151)))</f>
        <v xml:space="preserve"> | </v>
      </c>
    </row>
    <row r="152" spans="2:2" x14ac:dyDescent="0.35">
      <c r="B152" t="str" cm="1">
        <f t="array" ref="B152">TRANSPOSE(_xlfn._xlws.SORT(_xlfn._xlws.FILTER(treatments[treatment_number]&amp;" | "&amp;treatments[treatment_name],treatments[experiment_ID]=A152)))</f>
        <v xml:space="preserve"> | </v>
      </c>
    </row>
    <row r="153" spans="2:2" x14ac:dyDescent="0.35">
      <c r="B153" t="str" cm="1">
        <f t="array" ref="B153">TRANSPOSE(_xlfn._xlws.SORT(_xlfn._xlws.FILTER(treatments[treatment_number]&amp;" | "&amp;treatments[treatment_name],treatments[experiment_ID]=A153)))</f>
        <v xml:space="preserve"> | </v>
      </c>
    </row>
    <row r="154" spans="2:2" x14ac:dyDescent="0.35">
      <c r="B154" t="str" cm="1">
        <f t="array" ref="B154">TRANSPOSE(_xlfn._xlws.SORT(_xlfn._xlws.FILTER(treatments[treatment_number]&amp;" | "&amp;treatments[treatment_name],treatments[experiment_ID]=A154)))</f>
        <v xml:space="preserve"> | </v>
      </c>
    </row>
    <row r="155" spans="2:2" x14ac:dyDescent="0.35">
      <c r="B155" t="str" cm="1">
        <f t="array" ref="B155">TRANSPOSE(_xlfn._xlws.SORT(_xlfn._xlws.FILTER(treatments[treatment_number]&amp;" | "&amp;treatments[treatment_name],treatments[experiment_ID]=A155)))</f>
        <v xml:space="preserve"> | </v>
      </c>
    </row>
    <row r="156" spans="2:2" x14ac:dyDescent="0.35">
      <c r="B156" t="str" cm="1">
        <f t="array" ref="B156">TRANSPOSE(_xlfn._xlws.SORT(_xlfn._xlws.FILTER(treatments[treatment_number]&amp;" | "&amp;treatments[treatment_name],treatments[experiment_ID]=A156)))</f>
        <v xml:space="preserve"> | </v>
      </c>
    </row>
    <row r="157" spans="2:2" x14ac:dyDescent="0.35">
      <c r="B157" t="str" cm="1">
        <f t="array" ref="B157">TRANSPOSE(_xlfn._xlws.SORT(_xlfn._xlws.FILTER(treatments[treatment_number]&amp;" | "&amp;treatments[treatment_name],treatments[experiment_ID]=A157)))</f>
        <v xml:space="preserve"> | </v>
      </c>
    </row>
    <row r="158" spans="2:2" x14ac:dyDescent="0.35">
      <c r="B158" t="str" cm="1">
        <f t="array" ref="B158">TRANSPOSE(_xlfn._xlws.SORT(_xlfn._xlws.FILTER(treatments[treatment_number]&amp;" | "&amp;treatments[treatment_name],treatments[experiment_ID]=A158)))</f>
        <v xml:space="preserve"> | </v>
      </c>
    </row>
    <row r="159" spans="2:2" x14ac:dyDescent="0.35">
      <c r="B159" t="str" cm="1">
        <f t="array" ref="B159">TRANSPOSE(_xlfn._xlws.SORT(_xlfn._xlws.FILTER(treatments[treatment_number]&amp;" | "&amp;treatments[treatment_name],treatments[experiment_ID]=A159)))</f>
        <v xml:space="preserve"> | </v>
      </c>
    </row>
    <row r="160" spans="2:2" x14ac:dyDescent="0.35">
      <c r="B160" t="str" cm="1">
        <f t="array" ref="B160">TRANSPOSE(_xlfn._xlws.SORT(_xlfn._xlws.FILTER(treatments[treatment_number]&amp;" | "&amp;treatments[treatment_name],treatments[experiment_ID]=A160)))</f>
        <v xml:space="preserve"> | </v>
      </c>
    </row>
    <row r="161" spans="2:2" x14ac:dyDescent="0.35">
      <c r="B161" t="str" cm="1">
        <f t="array" ref="B161">TRANSPOSE(_xlfn._xlws.SORT(_xlfn._xlws.FILTER(treatments[treatment_number]&amp;" | "&amp;treatments[treatment_name],treatments[experiment_ID]=A161)))</f>
        <v xml:space="preserve"> | </v>
      </c>
    </row>
    <row r="162" spans="2:2" x14ac:dyDescent="0.35">
      <c r="B162" t="str" cm="1">
        <f t="array" ref="B162">TRANSPOSE(_xlfn._xlws.SORT(_xlfn._xlws.FILTER(treatments[treatment_number]&amp;" | "&amp;treatments[treatment_name],treatments[experiment_ID]=A162)))</f>
        <v xml:space="preserve"> | </v>
      </c>
    </row>
    <row r="163" spans="2:2" x14ac:dyDescent="0.35">
      <c r="B163" t="str" cm="1">
        <f t="array" ref="B163">TRANSPOSE(_xlfn._xlws.SORT(_xlfn._xlws.FILTER(treatments[treatment_number]&amp;" | "&amp;treatments[treatment_name],treatments[experiment_ID]=A163)))</f>
        <v xml:space="preserve"> | </v>
      </c>
    </row>
    <row r="164" spans="2:2" x14ac:dyDescent="0.35">
      <c r="B164" t="str" cm="1">
        <f t="array" ref="B164">TRANSPOSE(_xlfn._xlws.SORT(_xlfn._xlws.FILTER(treatments[treatment_number]&amp;" | "&amp;treatments[treatment_name],treatments[experiment_ID]=A164)))</f>
        <v xml:space="preserve"> | </v>
      </c>
    </row>
    <row r="165" spans="2:2" x14ac:dyDescent="0.35">
      <c r="B165" t="str" cm="1">
        <f t="array" ref="B165">TRANSPOSE(_xlfn._xlws.SORT(_xlfn._xlws.FILTER(treatments[treatment_number]&amp;" | "&amp;treatments[treatment_name],treatments[experiment_ID]=A165)))</f>
        <v xml:space="preserve"> | </v>
      </c>
    </row>
    <row r="166" spans="2:2" x14ac:dyDescent="0.35">
      <c r="B166" t="str" cm="1">
        <f t="array" ref="B166">TRANSPOSE(_xlfn._xlws.SORT(_xlfn._xlws.FILTER(treatments[treatment_number]&amp;" | "&amp;treatments[treatment_name],treatments[experiment_ID]=A166)))</f>
        <v xml:space="preserve"> | </v>
      </c>
    </row>
    <row r="167" spans="2:2" x14ac:dyDescent="0.35">
      <c r="B167" t="str" cm="1">
        <f t="array" ref="B167">TRANSPOSE(_xlfn._xlws.SORT(_xlfn._xlws.FILTER(treatments[treatment_number]&amp;" | "&amp;treatments[treatment_name],treatments[experiment_ID]=A167)))</f>
        <v xml:space="preserve"> | </v>
      </c>
    </row>
    <row r="168" spans="2:2" x14ac:dyDescent="0.35">
      <c r="B168" t="str" cm="1">
        <f t="array" ref="B168">TRANSPOSE(_xlfn._xlws.SORT(_xlfn._xlws.FILTER(treatments[treatment_number]&amp;" | "&amp;treatments[treatment_name],treatments[experiment_ID]=A168)))</f>
        <v xml:space="preserve"> | </v>
      </c>
    </row>
    <row r="169" spans="2:2" x14ac:dyDescent="0.35">
      <c r="B169" t="str" cm="1">
        <f t="array" ref="B169">TRANSPOSE(_xlfn._xlws.SORT(_xlfn._xlws.FILTER(treatments[treatment_number]&amp;" | "&amp;treatments[treatment_name],treatments[experiment_ID]=A169)))</f>
        <v xml:space="preserve"> | </v>
      </c>
    </row>
    <row r="170" spans="2:2" x14ac:dyDescent="0.35">
      <c r="B170" t="str" cm="1">
        <f t="array" ref="B170">TRANSPOSE(_xlfn._xlws.SORT(_xlfn._xlws.FILTER(treatments[treatment_number]&amp;" | "&amp;treatments[treatment_name],treatments[experiment_ID]=A170)))</f>
        <v xml:space="preserve"> | </v>
      </c>
    </row>
    <row r="171" spans="2:2" x14ac:dyDescent="0.35">
      <c r="B171" t="str" cm="1">
        <f t="array" ref="B171">TRANSPOSE(_xlfn._xlws.SORT(_xlfn._xlws.FILTER(treatments[treatment_number]&amp;" | "&amp;treatments[treatment_name],treatments[experiment_ID]=A171)))</f>
        <v xml:space="preserve"> | </v>
      </c>
    </row>
    <row r="172" spans="2:2" x14ac:dyDescent="0.35">
      <c r="B172" t="str" cm="1">
        <f t="array" ref="B172">TRANSPOSE(_xlfn._xlws.SORT(_xlfn._xlws.FILTER(treatments[treatment_number]&amp;" | "&amp;treatments[treatment_name],treatments[experiment_ID]=A172)))</f>
        <v xml:space="preserve"> | </v>
      </c>
    </row>
    <row r="173" spans="2:2" x14ac:dyDescent="0.35">
      <c r="B173" t="str" cm="1">
        <f t="array" ref="B173">TRANSPOSE(_xlfn._xlws.SORT(_xlfn._xlws.FILTER(treatments[treatment_number]&amp;" | "&amp;treatments[treatment_name],treatments[experiment_ID]=A173)))</f>
        <v xml:space="preserve"> | </v>
      </c>
    </row>
    <row r="174" spans="2:2" x14ac:dyDescent="0.35">
      <c r="B174" t="str" cm="1">
        <f t="array" ref="B174">TRANSPOSE(_xlfn._xlws.SORT(_xlfn._xlws.FILTER(treatments[treatment_number]&amp;" | "&amp;treatments[treatment_name],treatments[experiment_ID]=A174)))</f>
        <v xml:space="preserve"> | </v>
      </c>
    </row>
    <row r="175" spans="2:2" x14ac:dyDescent="0.35">
      <c r="B175" t="str" cm="1">
        <f t="array" ref="B175">TRANSPOSE(_xlfn._xlws.SORT(_xlfn._xlws.FILTER(treatments[treatment_number]&amp;" | "&amp;treatments[treatment_name],treatments[experiment_ID]=A175)))</f>
        <v xml:space="preserve"> | </v>
      </c>
    </row>
    <row r="176" spans="2:2" x14ac:dyDescent="0.35">
      <c r="B176" t="str" cm="1">
        <f t="array" ref="B176">TRANSPOSE(_xlfn._xlws.SORT(_xlfn._xlws.FILTER(treatments[treatment_number]&amp;" | "&amp;treatments[treatment_name],treatments[experiment_ID]=A176)))</f>
        <v xml:space="preserve"> | </v>
      </c>
    </row>
    <row r="177" spans="2:2" x14ac:dyDescent="0.35">
      <c r="B177" t="str" cm="1">
        <f t="array" ref="B177">TRANSPOSE(_xlfn._xlws.SORT(_xlfn._xlws.FILTER(treatments[treatment_number]&amp;" | "&amp;treatments[treatment_name],treatments[experiment_ID]=A177)))</f>
        <v xml:space="preserve"> | </v>
      </c>
    </row>
    <row r="178" spans="2:2" x14ac:dyDescent="0.35">
      <c r="B178" t="str" cm="1">
        <f t="array" ref="B178">TRANSPOSE(_xlfn._xlws.SORT(_xlfn._xlws.FILTER(treatments[treatment_number]&amp;" | "&amp;treatments[treatment_name],treatments[experiment_ID]=A178)))</f>
        <v xml:space="preserve"> | </v>
      </c>
    </row>
    <row r="179" spans="2:2" x14ac:dyDescent="0.35">
      <c r="B179" t="str" cm="1">
        <f t="array" ref="B179">TRANSPOSE(_xlfn._xlws.SORT(_xlfn._xlws.FILTER(treatments[treatment_number]&amp;" | "&amp;treatments[treatment_name],treatments[experiment_ID]=A179)))</f>
        <v xml:space="preserve"> | </v>
      </c>
    </row>
    <row r="180" spans="2:2" x14ac:dyDescent="0.35">
      <c r="B180" t="str" cm="1">
        <f t="array" ref="B180">TRANSPOSE(_xlfn._xlws.SORT(_xlfn._xlws.FILTER(treatments[treatment_number]&amp;" | "&amp;treatments[treatment_name],treatments[experiment_ID]=A180)))</f>
        <v xml:space="preserve"> | </v>
      </c>
    </row>
    <row r="181" spans="2:2" x14ac:dyDescent="0.35">
      <c r="B181" t="str" cm="1">
        <f t="array" ref="B181">TRANSPOSE(_xlfn._xlws.SORT(_xlfn._xlws.FILTER(treatments[treatment_number]&amp;" | "&amp;treatments[treatment_name],treatments[experiment_ID]=A181)))</f>
        <v xml:space="preserve"> | </v>
      </c>
    </row>
    <row r="182" spans="2:2" x14ac:dyDescent="0.35">
      <c r="B182" t="str" cm="1">
        <f t="array" ref="B182">TRANSPOSE(_xlfn._xlws.SORT(_xlfn._xlws.FILTER(treatments[treatment_number]&amp;" | "&amp;treatments[treatment_name],treatments[experiment_ID]=A182)))</f>
        <v xml:space="preserve"> | </v>
      </c>
    </row>
    <row r="183" spans="2:2" x14ac:dyDescent="0.35">
      <c r="B183" t="str" cm="1">
        <f t="array" ref="B183">TRANSPOSE(_xlfn._xlws.SORT(_xlfn._xlws.FILTER(treatments[treatment_number]&amp;" | "&amp;treatments[treatment_name],treatments[experiment_ID]=A183)))</f>
        <v xml:space="preserve"> | </v>
      </c>
    </row>
    <row r="184" spans="2:2" x14ac:dyDescent="0.35">
      <c r="B184" t="str" cm="1">
        <f t="array" ref="B184">TRANSPOSE(_xlfn._xlws.SORT(_xlfn._xlws.FILTER(treatments[treatment_number]&amp;" | "&amp;treatments[treatment_name],treatments[experiment_ID]=A184)))</f>
        <v xml:space="preserve"> | </v>
      </c>
    </row>
    <row r="185" spans="2:2" x14ac:dyDescent="0.35">
      <c r="B185" t="str" cm="1">
        <f t="array" ref="B185">TRANSPOSE(_xlfn._xlws.SORT(_xlfn._xlws.FILTER(treatments[treatment_number]&amp;" | "&amp;treatments[treatment_name],treatments[experiment_ID]=A185)))</f>
        <v xml:space="preserve"> | </v>
      </c>
    </row>
    <row r="186" spans="2:2" x14ac:dyDescent="0.35">
      <c r="B186" t="str" cm="1">
        <f t="array" ref="B186">TRANSPOSE(_xlfn._xlws.SORT(_xlfn._xlws.FILTER(treatments[treatment_number]&amp;" | "&amp;treatments[treatment_name],treatments[experiment_ID]=A186)))</f>
        <v xml:space="preserve"> | </v>
      </c>
    </row>
    <row r="187" spans="2:2" x14ac:dyDescent="0.35">
      <c r="B187" t="str" cm="1">
        <f t="array" ref="B187">TRANSPOSE(_xlfn._xlws.SORT(_xlfn._xlws.FILTER(treatments[treatment_number]&amp;" | "&amp;treatments[treatment_name],treatments[experiment_ID]=A187)))</f>
        <v xml:space="preserve"> | </v>
      </c>
    </row>
    <row r="188" spans="2:2" x14ac:dyDescent="0.35">
      <c r="B188" t="str" cm="1">
        <f t="array" ref="B188">TRANSPOSE(_xlfn._xlws.SORT(_xlfn._xlws.FILTER(treatments[treatment_number]&amp;" | "&amp;treatments[treatment_name],treatments[experiment_ID]=A188)))</f>
        <v xml:space="preserve"> | </v>
      </c>
    </row>
    <row r="189" spans="2:2" x14ac:dyDescent="0.35">
      <c r="B189" t="str" cm="1">
        <f t="array" ref="B189">TRANSPOSE(_xlfn._xlws.SORT(_xlfn._xlws.FILTER(treatments[treatment_number]&amp;" | "&amp;treatments[treatment_name],treatments[experiment_ID]=A189)))</f>
        <v xml:space="preserve"> | </v>
      </c>
    </row>
    <row r="190" spans="2:2" x14ac:dyDescent="0.35">
      <c r="B190" t="str" cm="1">
        <f t="array" ref="B190">TRANSPOSE(_xlfn._xlws.SORT(_xlfn._xlws.FILTER(treatments[treatment_number]&amp;" | "&amp;treatments[treatment_name],treatments[experiment_ID]=A190)))</f>
        <v xml:space="preserve"> | </v>
      </c>
    </row>
    <row r="191" spans="2:2" x14ac:dyDescent="0.35">
      <c r="B191" t="str" cm="1">
        <f t="array" ref="B191">TRANSPOSE(_xlfn._xlws.SORT(_xlfn._xlws.FILTER(treatments[treatment_number]&amp;" | "&amp;treatments[treatment_name],treatments[experiment_ID]=A191)))</f>
        <v xml:space="preserve"> | </v>
      </c>
    </row>
    <row r="192" spans="2:2" x14ac:dyDescent="0.35">
      <c r="B192" t="str" cm="1">
        <f t="array" ref="B192">TRANSPOSE(_xlfn._xlws.SORT(_xlfn._xlws.FILTER(treatments[treatment_number]&amp;" | "&amp;treatments[treatment_name],treatments[experiment_ID]=A192)))</f>
        <v xml:space="preserve"> | </v>
      </c>
    </row>
    <row r="193" spans="2:2" x14ac:dyDescent="0.35">
      <c r="B193" t="str" cm="1">
        <f t="array" ref="B193">TRANSPOSE(_xlfn._xlws.SORT(_xlfn._xlws.FILTER(treatments[treatment_number]&amp;" | "&amp;treatments[treatment_name],treatments[experiment_ID]=A193)))</f>
        <v xml:space="preserve"> | </v>
      </c>
    </row>
    <row r="194" spans="2:2" x14ac:dyDescent="0.35">
      <c r="B194" t="str" cm="1">
        <f t="array" ref="B194">TRANSPOSE(_xlfn._xlws.SORT(_xlfn._xlws.FILTER(treatments[treatment_number]&amp;" | "&amp;treatments[treatment_name],treatments[experiment_ID]=A194)))</f>
        <v xml:space="preserve"> | </v>
      </c>
    </row>
    <row r="195" spans="2:2" x14ac:dyDescent="0.35">
      <c r="B195" t="str" cm="1">
        <f t="array" ref="B195">TRANSPOSE(_xlfn._xlws.SORT(_xlfn._xlws.FILTER(treatments[treatment_number]&amp;" | "&amp;treatments[treatment_name],treatments[experiment_ID]=A195)))</f>
        <v xml:space="preserve"> | </v>
      </c>
    </row>
    <row r="196" spans="2:2" x14ac:dyDescent="0.35">
      <c r="B196" t="str" cm="1">
        <f t="array" ref="B196">TRANSPOSE(_xlfn._xlws.SORT(_xlfn._xlws.FILTER(treatments[treatment_number]&amp;" | "&amp;treatments[treatment_name],treatments[experiment_ID]=A196)))</f>
        <v xml:space="preserve"> | </v>
      </c>
    </row>
    <row r="197" spans="2:2" x14ac:dyDescent="0.35">
      <c r="B197" t="str" cm="1">
        <f t="array" ref="B197">TRANSPOSE(_xlfn._xlws.SORT(_xlfn._xlws.FILTER(treatments[treatment_number]&amp;" | "&amp;treatments[treatment_name],treatments[experiment_ID]=A197)))</f>
        <v xml:space="preserve"> | </v>
      </c>
    </row>
    <row r="198" spans="2:2" x14ac:dyDescent="0.35">
      <c r="B198" t="str" cm="1">
        <f t="array" ref="B198">TRANSPOSE(_xlfn._xlws.SORT(_xlfn._xlws.FILTER(treatments[treatment_number]&amp;" | "&amp;treatments[treatment_name],treatments[experiment_ID]=A198)))</f>
        <v xml:space="preserve"> | </v>
      </c>
    </row>
    <row r="199" spans="2:2" x14ac:dyDescent="0.35">
      <c r="B199" t="str" cm="1">
        <f t="array" ref="B199">TRANSPOSE(_xlfn._xlws.SORT(_xlfn._xlws.FILTER(treatments[treatment_number]&amp;" | "&amp;treatments[treatment_name],treatments[experiment_ID]=A199)))</f>
        <v xml:space="preserve"> | </v>
      </c>
    </row>
    <row r="200" spans="2:2" x14ac:dyDescent="0.35">
      <c r="B200" t="str" cm="1">
        <f t="array" ref="B200">TRANSPOSE(_xlfn._xlws.SORT(_xlfn._xlws.FILTER(treatments[treatment_number]&amp;" | "&amp;treatments[treatment_name],treatments[experiment_ID]=A200)))</f>
        <v xml:space="preserve"> | </v>
      </c>
    </row>
    <row r="201" spans="2:2" x14ac:dyDescent="0.35">
      <c r="B201" t="str" cm="1">
        <f t="array" ref="B201">TRANSPOSE(_xlfn._xlws.SORT(_xlfn._xlws.FILTER(treatments[treatment_number]&amp;" | "&amp;treatments[treatment_name],treatments[experiment_ID]=A201)))</f>
        <v xml:space="preserve"> | </v>
      </c>
    </row>
    <row r="202" spans="2:2" x14ac:dyDescent="0.35">
      <c r="B202" t="str" cm="1">
        <f t="array" ref="B202">TRANSPOSE(_xlfn._xlws.SORT(_xlfn._xlws.FILTER(treatments[treatment_number]&amp;" | "&amp;treatments[treatment_name],treatments[experiment_ID]=A202)))</f>
        <v xml:space="preserve"> | </v>
      </c>
    </row>
    <row r="203" spans="2:2" x14ac:dyDescent="0.35">
      <c r="B203" t="str" cm="1">
        <f t="array" ref="B203">TRANSPOSE(_xlfn._xlws.SORT(_xlfn._xlws.FILTER(treatments[treatment_number]&amp;" | "&amp;treatments[treatment_name],treatments[experiment_ID]=A203)))</f>
        <v xml:space="preserve"> | </v>
      </c>
    </row>
    <row r="204" spans="2:2" x14ac:dyDescent="0.35">
      <c r="B204" t="str" cm="1">
        <f t="array" ref="B204">TRANSPOSE(_xlfn._xlws.SORT(_xlfn._xlws.FILTER(treatments[treatment_number]&amp;" | "&amp;treatments[treatment_name],treatments[experiment_ID]=A204)))</f>
        <v xml:space="preserve"> | </v>
      </c>
    </row>
    <row r="205" spans="2:2" x14ac:dyDescent="0.35">
      <c r="B205" t="str" cm="1">
        <f t="array" ref="B205">TRANSPOSE(_xlfn._xlws.SORT(_xlfn._xlws.FILTER(treatments[treatment_number]&amp;" | "&amp;treatments[treatment_name],treatments[experiment_ID]=A205)))</f>
        <v xml:space="preserve"> | </v>
      </c>
    </row>
    <row r="206" spans="2:2" x14ac:dyDescent="0.35">
      <c r="B206" t="str" cm="1">
        <f t="array" ref="B206">TRANSPOSE(_xlfn._xlws.SORT(_xlfn._xlws.FILTER(treatments[treatment_number]&amp;" | "&amp;treatments[treatment_name],treatments[experiment_ID]=A206)))</f>
        <v xml:space="preserve"> | </v>
      </c>
    </row>
    <row r="207" spans="2:2" x14ac:dyDescent="0.35">
      <c r="B207" t="str" cm="1">
        <f t="array" ref="B207">TRANSPOSE(_xlfn._xlws.SORT(_xlfn._xlws.FILTER(treatments[treatment_number]&amp;" | "&amp;treatments[treatment_name],treatments[experiment_ID]=A207)))</f>
        <v xml:space="preserve"> | </v>
      </c>
    </row>
    <row r="208" spans="2:2" x14ac:dyDescent="0.35">
      <c r="B208" t="str" cm="1">
        <f t="array" ref="B208">TRANSPOSE(_xlfn._xlws.SORT(_xlfn._xlws.FILTER(treatments[treatment_number]&amp;" | "&amp;treatments[treatment_name],treatments[experiment_ID]=A208)))</f>
        <v xml:space="preserve"> | </v>
      </c>
    </row>
    <row r="209" spans="2:2" x14ac:dyDescent="0.35">
      <c r="B209" t="str" cm="1">
        <f t="array" ref="B209">TRANSPOSE(_xlfn._xlws.SORT(_xlfn._xlws.FILTER(treatments[treatment_number]&amp;" | "&amp;treatments[treatment_name],treatments[experiment_ID]=A209)))</f>
        <v xml:space="preserve"> | </v>
      </c>
    </row>
    <row r="210" spans="2:2" x14ac:dyDescent="0.35">
      <c r="B210" t="str" cm="1">
        <f t="array" ref="B210">TRANSPOSE(_xlfn._xlws.SORT(_xlfn._xlws.FILTER(treatments[treatment_number]&amp;" | "&amp;treatments[treatment_name],treatments[experiment_ID]=A210)))</f>
        <v xml:space="preserve"> | </v>
      </c>
    </row>
    <row r="211" spans="2:2" x14ac:dyDescent="0.35">
      <c r="B211" t="str" cm="1">
        <f t="array" ref="B211">TRANSPOSE(_xlfn._xlws.SORT(_xlfn._xlws.FILTER(treatments[treatment_number]&amp;" | "&amp;treatments[treatment_name],treatments[experiment_ID]=A211)))</f>
        <v xml:space="preserve"> | </v>
      </c>
    </row>
    <row r="212" spans="2:2" x14ac:dyDescent="0.35">
      <c r="B212" t="str" cm="1">
        <f t="array" ref="B212">TRANSPOSE(_xlfn._xlws.SORT(_xlfn._xlws.FILTER(treatments[treatment_number]&amp;" | "&amp;treatments[treatment_name],treatments[experiment_ID]=A212)))</f>
        <v xml:space="preserve"> | </v>
      </c>
    </row>
    <row r="213" spans="2:2" x14ac:dyDescent="0.35">
      <c r="B213" t="str" cm="1">
        <f t="array" ref="B213">TRANSPOSE(_xlfn._xlws.SORT(_xlfn._xlws.FILTER(treatments[treatment_number]&amp;" | "&amp;treatments[treatment_name],treatments[experiment_ID]=A213)))</f>
        <v xml:space="preserve"> | </v>
      </c>
    </row>
    <row r="214" spans="2:2" x14ac:dyDescent="0.35">
      <c r="B214" t="str" cm="1">
        <f t="array" ref="B214">TRANSPOSE(_xlfn._xlws.SORT(_xlfn._xlws.FILTER(treatments[treatment_number]&amp;" | "&amp;treatments[treatment_name],treatments[experiment_ID]=A214)))</f>
        <v xml:space="preserve"> | </v>
      </c>
    </row>
    <row r="215" spans="2:2" x14ac:dyDescent="0.35">
      <c r="B215" t="str" cm="1">
        <f t="array" ref="B215">TRANSPOSE(_xlfn._xlws.SORT(_xlfn._xlws.FILTER(treatments[treatment_number]&amp;" | "&amp;treatments[treatment_name],treatments[experiment_ID]=A215)))</f>
        <v xml:space="preserve"> | </v>
      </c>
    </row>
    <row r="216" spans="2:2" x14ac:dyDescent="0.35">
      <c r="B216" t="str" cm="1">
        <f t="array" ref="B216">TRANSPOSE(_xlfn._xlws.SORT(_xlfn._xlws.FILTER(treatments[treatment_number]&amp;" | "&amp;treatments[treatment_name],treatments[experiment_ID]=A216)))</f>
        <v xml:space="preserve"> | </v>
      </c>
    </row>
    <row r="217" spans="2:2" x14ac:dyDescent="0.35">
      <c r="B217" t="str" cm="1">
        <f t="array" ref="B217">TRANSPOSE(_xlfn._xlws.SORT(_xlfn._xlws.FILTER(treatments[treatment_number]&amp;" | "&amp;treatments[treatment_name],treatments[experiment_ID]=A217)))</f>
        <v xml:space="preserve"> | </v>
      </c>
    </row>
    <row r="218" spans="2:2" x14ac:dyDescent="0.35">
      <c r="B218" t="str" cm="1">
        <f t="array" ref="B218">TRANSPOSE(_xlfn._xlws.SORT(_xlfn._xlws.FILTER(treatments[treatment_number]&amp;" | "&amp;treatments[treatment_name],treatments[experiment_ID]=A218)))</f>
        <v xml:space="preserve"> | </v>
      </c>
    </row>
    <row r="219" spans="2:2" x14ac:dyDescent="0.35">
      <c r="B219" t="str" cm="1">
        <f t="array" ref="B219">TRANSPOSE(_xlfn._xlws.SORT(_xlfn._xlws.FILTER(treatments[treatment_number]&amp;" | "&amp;treatments[treatment_name],treatments[experiment_ID]=A219)))</f>
        <v xml:space="preserve"> | </v>
      </c>
    </row>
    <row r="220" spans="2:2" x14ac:dyDescent="0.35">
      <c r="B220" t="str" cm="1">
        <f t="array" ref="B220">TRANSPOSE(_xlfn._xlws.SORT(_xlfn._xlws.FILTER(treatments[treatment_number]&amp;" | "&amp;treatments[treatment_name],treatments[experiment_ID]=A220)))</f>
        <v xml:space="preserve"> | </v>
      </c>
    </row>
    <row r="221" spans="2:2" x14ac:dyDescent="0.35">
      <c r="B221" t="str" cm="1">
        <f t="array" ref="B221">TRANSPOSE(_xlfn._xlws.SORT(_xlfn._xlws.FILTER(treatments[treatment_number]&amp;" | "&amp;treatments[treatment_name],treatments[experiment_ID]=A221)))</f>
        <v xml:space="preserve"> | </v>
      </c>
    </row>
    <row r="222" spans="2:2" x14ac:dyDescent="0.35">
      <c r="B222" t="str" cm="1">
        <f t="array" ref="B222">TRANSPOSE(_xlfn._xlws.SORT(_xlfn._xlws.FILTER(treatments[treatment_number]&amp;" | "&amp;treatments[treatment_name],treatments[experiment_ID]=A222)))</f>
        <v xml:space="preserve"> | </v>
      </c>
    </row>
    <row r="223" spans="2:2" x14ac:dyDescent="0.35">
      <c r="B223" t="str" cm="1">
        <f t="array" ref="B223">TRANSPOSE(_xlfn._xlws.SORT(_xlfn._xlws.FILTER(treatments[treatment_number]&amp;" | "&amp;treatments[treatment_name],treatments[experiment_ID]=A223)))</f>
        <v xml:space="preserve"> | </v>
      </c>
    </row>
    <row r="224" spans="2:2" x14ac:dyDescent="0.35">
      <c r="B224" t="str" cm="1">
        <f t="array" ref="B224">TRANSPOSE(_xlfn._xlws.SORT(_xlfn._xlws.FILTER(treatments[treatment_number]&amp;" | "&amp;treatments[treatment_name],treatments[experiment_ID]=A224)))</f>
        <v xml:space="preserve"> | </v>
      </c>
    </row>
    <row r="225" spans="2:2" x14ac:dyDescent="0.35">
      <c r="B225" t="str" cm="1">
        <f t="array" ref="B225">TRANSPOSE(_xlfn._xlws.SORT(_xlfn._xlws.FILTER(treatments[treatment_number]&amp;" | "&amp;treatments[treatment_name],treatments[experiment_ID]=A225)))</f>
        <v xml:space="preserve"> | </v>
      </c>
    </row>
    <row r="226" spans="2:2" x14ac:dyDescent="0.35">
      <c r="B226" t="str" cm="1">
        <f t="array" ref="B226">TRANSPOSE(_xlfn._xlws.SORT(_xlfn._xlws.FILTER(treatments[treatment_number]&amp;" | "&amp;treatments[treatment_name],treatments[experiment_ID]=A226)))</f>
        <v xml:space="preserve"> | </v>
      </c>
    </row>
    <row r="227" spans="2:2" x14ac:dyDescent="0.35">
      <c r="B227" t="str" cm="1">
        <f t="array" ref="B227">TRANSPOSE(_xlfn._xlws.SORT(_xlfn._xlws.FILTER(treatments[treatment_number]&amp;" | "&amp;treatments[treatment_name],treatments[experiment_ID]=A227)))</f>
        <v xml:space="preserve"> | </v>
      </c>
    </row>
    <row r="228" spans="2:2" x14ac:dyDescent="0.35">
      <c r="B228" t="str" cm="1">
        <f t="array" ref="B228">TRANSPOSE(_xlfn._xlws.SORT(_xlfn._xlws.FILTER(treatments[treatment_number]&amp;" | "&amp;treatments[treatment_name],treatments[experiment_ID]=A228)))</f>
        <v xml:space="preserve"> | </v>
      </c>
    </row>
    <row r="229" spans="2:2" x14ac:dyDescent="0.35">
      <c r="B229" t="str" cm="1">
        <f t="array" ref="B229">TRANSPOSE(_xlfn._xlws.SORT(_xlfn._xlws.FILTER(treatments[treatment_number]&amp;" | "&amp;treatments[treatment_name],treatments[experiment_ID]=A229)))</f>
        <v xml:space="preserve"> | </v>
      </c>
    </row>
    <row r="230" spans="2:2" x14ac:dyDescent="0.35">
      <c r="B230" t="str" cm="1">
        <f t="array" ref="B230">TRANSPOSE(_xlfn._xlws.SORT(_xlfn._xlws.FILTER(treatments[treatment_number]&amp;" | "&amp;treatments[treatment_name],treatments[experiment_ID]=A230)))</f>
        <v xml:space="preserve"> | </v>
      </c>
    </row>
    <row r="231" spans="2:2" x14ac:dyDescent="0.35">
      <c r="B231" t="str" cm="1">
        <f t="array" ref="B231">TRANSPOSE(_xlfn._xlws.SORT(_xlfn._xlws.FILTER(treatments[treatment_number]&amp;" | "&amp;treatments[treatment_name],treatments[experiment_ID]=A231)))</f>
        <v xml:space="preserve"> | </v>
      </c>
    </row>
    <row r="232" spans="2:2" x14ac:dyDescent="0.35">
      <c r="B232" t="str" cm="1">
        <f t="array" ref="B232">TRANSPOSE(_xlfn._xlws.SORT(_xlfn._xlws.FILTER(treatments[treatment_number]&amp;" | "&amp;treatments[treatment_name],treatments[experiment_ID]=A232)))</f>
        <v xml:space="preserve"> | </v>
      </c>
    </row>
    <row r="233" spans="2:2" x14ac:dyDescent="0.35">
      <c r="B233" t="str" cm="1">
        <f t="array" ref="B233">TRANSPOSE(_xlfn._xlws.SORT(_xlfn._xlws.FILTER(treatments[treatment_number]&amp;" | "&amp;treatments[treatment_name],treatments[experiment_ID]=A233)))</f>
        <v xml:space="preserve"> | </v>
      </c>
    </row>
    <row r="234" spans="2:2" x14ac:dyDescent="0.35">
      <c r="B234" t="str" cm="1">
        <f t="array" ref="B234">TRANSPOSE(_xlfn._xlws.SORT(_xlfn._xlws.FILTER(treatments[treatment_number]&amp;" | "&amp;treatments[treatment_name],treatments[experiment_ID]=A234)))</f>
        <v xml:space="preserve"> | </v>
      </c>
    </row>
    <row r="235" spans="2:2" x14ac:dyDescent="0.35">
      <c r="B235" t="str" cm="1">
        <f t="array" ref="B235">TRANSPOSE(_xlfn._xlws.SORT(_xlfn._xlws.FILTER(treatments[treatment_number]&amp;" | "&amp;treatments[treatment_name],treatments[experiment_ID]=A235)))</f>
        <v xml:space="preserve"> | </v>
      </c>
    </row>
    <row r="236" spans="2:2" x14ac:dyDescent="0.35">
      <c r="B236" t="str" cm="1">
        <f t="array" ref="B236">TRANSPOSE(_xlfn._xlws.SORT(_xlfn._xlws.FILTER(treatments[treatment_number]&amp;" | "&amp;treatments[treatment_name],treatments[experiment_ID]=A236)))</f>
        <v xml:space="preserve"> | </v>
      </c>
    </row>
    <row r="237" spans="2:2" x14ac:dyDescent="0.35">
      <c r="B237" t="str" cm="1">
        <f t="array" ref="B237">TRANSPOSE(_xlfn._xlws.SORT(_xlfn._xlws.FILTER(treatments[treatment_number]&amp;" | "&amp;treatments[treatment_name],treatments[experiment_ID]=A237)))</f>
        <v xml:space="preserve"> | </v>
      </c>
    </row>
    <row r="238" spans="2:2" x14ac:dyDescent="0.35">
      <c r="B238" t="str" cm="1">
        <f t="array" ref="B238">TRANSPOSE(_xlfn._xlws.SORT(_xlfn._xlws.FILTER(treatments[treatment_number]&amp;" | "&amp;treatments[treatment_name],treatments[experiment_ID]=A238)))</f>
        <v xml:space="preserve"> | </v>
      </c>
    </row>
    <row r="239" spans="2:2" x14ac:dyDescent="0.35">
      <c r="B239" t="str" cm="1">
        <f t="array" ref="B239">TRANSPOSE(_xlfn._xlws.SORT(_xlfn._xlws.FILTER(treatments[treatment_number]&amp;" | "&amp;treatments[treatment_name],treatments[experiment_ID]=A239)))</f>
        <v xml:space="preserve"> | </v>
      </c>
    </row>
    <row r="240" spans="2:2" x14ac:dyDescent="0.35">
      <c r="B240" t="str" cm="1">
        <f t="array" ref="B240">TRANSPOSE(_xlfn._xlws.SORT(_xlfn._xlws.FILTER(treatments[treatment_number]&amp;" | "&amp;treatments[treatment_name],treatments[experiment_ID]=A240)))</f>
        <v xml:space="preserve"> | </v>
      </c>
    </row>
    <row r="241" spans="2:2" x14ac:dyDescent="0.35">
      <c r="B241" t="str" cm="1">
        <f t="array" ref="B241">TRANSPOSE(_xlfn._xlws.SORT(_xlfn._xlws.FILTER(treatments[treatment_number]&amp;" | "&amp;treatments[treatment_name],treatments[experiment_ID]=A241)))</f>
        <v xml:space="preserve"> | </v>
      </c>
    </row>
    <row r="242" spans="2:2" x14ac:dyDescent="0.35">
      <c r="B242" t="str" cm="1">
        <f t="array" ref="B242">TRANSPOSE(_xlfn._xlws.SORT(_xlfn._xlws.FILTER(treatments[treatment_number]&amp;" | "&amp;treatments[treatment_name],treatments[experiment_ID]=A242)))</f>
        <v xml:space="preserve"> | </v>
      </c>
    </row>
    <row r="243" spans="2:2" x14ac:dyDescent="0.35">
      <c r="B243" t="str" cm="1">
        <f t="array" ref="B243">TRANSPOSE(_xlfn._xlws.SORT(_xlfn._xlws.FILTER(treatments[treatment_number]&amp;" | "&amp;treatments[treatment_name],treatments[experiment_ID]=A243)))</f>
        <v xml:space="preserve"> | </v>
      </c>
    </row>
    <row r="244" spans="2:2" x14ac:dyDescent="0.35">
      <c r="B244" t="str" cm="1">
        <f t="array" ref="B244">TRANSPOSE(_xlfn._xlws.SORT(_xlfn._xlws.FILTER(treatments[treatment_number]&amp;" | "&amp;treatments[treatment_name],treatments[experiment_ID]=A244)))</f>
        <v xml:space="preserve"> | </v>
      </c>
    </row>
    <row r="245" spans="2:2" x14ac:dyDescent="0.35">
      <c r="B245" t="str" cm="1">
        <f t="array" ref="B245">TRANSPOSE(_xlfn._xlws.SORT(_xlfn._xlws.FILTER(treatments[treatment_number]&amp;" | "&amp;treatments[treatment_name],treatments[experiment_ID]=A245)))</f>
        <v xml:space="preserve"> | </v>
      </c>
    </row>
    <row r="246" spans="2:2" x14ac:dyDescent="0.35">
      <c r="B246" t="str" cm="1">
        <f t="array" ref="B246">TRANSPOSE(_xlfn._xlws.SORT(_xlfn._xlws.FILTER(treatments[treatment_number]&amp;" | "&amp;treatments[treatment_name],treatments[experiment_ID]=A246)))</f>
        <v xml:space="preserve"> | </v>
      </c>
    </row>
    <row r="247" spans="2:2" x14ac:dyDescent="0.35">
      <c r="B247" t="str" cm="1">
        <f t="array" ref="B247">TRANSPOSE(_xlfn._xlws.SORT(_xlfn._xlws.FILTER(treatments[treatment_number]&amp;" | "&amp;treatments[treatment_name],treatments[experiment_ID]=A247)))</f>
        <v xml:space="preserve"> | </v>
      </c>
    </row>
    <row r="248" spans="2:2" x14ac:dyDescent="0.35">
      <c r="B248" t="str" cm="1">
        <f t="array" ref="B248">TRANSPOSE(_xlfn._xlws.SORT(_xlfn._xlws.FILTER(treatments[treatment_number]&amp;" | "&amp;treatments[treatment_name],treatments[experiment_ID]=A248)))</f>
        <v xml:space="preserve"> | </v>
      </c>
    </row>
    <row r="249" spans="2:2" x14ac:dyDescent="0.35">
      <c r="B249" t="str" cm="1">
        <f t="array" ref="B249">TRANSPOSE(_xlfn._xlws.SORT(_xlfn._xlws.FILTER(treatments[treatment_number]&amp;" | "&amp;treatments[treatment_name],treatments[experiment_ID]=A249)))</f>
        <v xml:space="preserve"> | </v>
      </c>
    </row>
    <row r="250" spans="2:2" x14ac:dyDescent="0.35">
      <c r="B250" t="str" cm="1">
        <f t="array" ref="B250">TRANSPOSE(_xlfn._xlws.SORT(_xlfn._xlws.FILTER(treatments[treatment_number]&amp;" | "&amp;treatments[treatment_name],treatments[experiment_ID]=A250)))</f>
        <v xml:space="preserve"> | </v>
      </c>
    </row>
    <row r="251" spans="2:2" x14ac:dyDescent="0.35">
      <c r="B251" t="str" cm="1">
        <f t="array" ref="B251">TRANSPOSE(_xlfn._xlws.SORT(_xlfn._xlws.FILTER(treatments[treatment_number]&amp;" | "&amp;treatments[treatment_name],treatments[experiment_ID]=A251)))</f>
        <v xml:space="preserve"> | </v>
      </c>
    </row>
    <row r="252" spans="2:2" x14ac:dyDescent="0.35">
      <c r="B252" t="str" cm="1">
        <f t="array" ref="B252">TRANSPOSE(_xlfn._xlws.SORT(_xlfn._xlws.FILTER(treatments[treatment_number]&amp;" | "&amp;treatments[treatment_name],treatments[experiment_ID]=A252)))</f>
        <v xml:space="preserve"> | </v>
      </c>
    </row>
    <row r="253" spans="2:2" x14ac:dyDescent="0.35">
      <c r="B253" t="str" cm="1">
        <f t="array" ref="B253">TRANSPOSE(_xlfn._xlws.SORT(_xlfn._xlws.FILTER(treatments[treatment_number]&amp;" | "&amp;treatments[treatment_name],treatments[experiment_ID]=A253)))</f>
        <v xml:space="preserve"> | </v>
      </c>
    </row>
    <row r="254" spans="2:2" x14ac:dyDescent="0.35">
      <c r="B254" t="str" cm="1">
        <f t="array" ref="B254">TRANSPOSE(_xlfn._xlws.SORT(_xlfn._xlws.FILTER(treatments[treatment_number]&amp;" | "&amp;treatments[treatment_name],treatments[experiment_ID]=A254)))</f>
        <v xml:space="preserve"> | </v>
      </c>
    </row>
    <row r="255" spans="2:2" x14ac:dyDescent="0.35">
      <c r="B255" t="str" cm="1">
        <f t="array" ref="B255">TRANSPOSE(_xlfn._xlws.SORT(_xlfn._xlws.FILTER(treatments[treatment_number]&amp;" | "&amp;treatments[treatment_name],treatments[experiment_ID]=A255)))</f>
        <v xml:space="preserve"> | </v>
      </c>
    </row>
    <row r="256" spans="2:2" x14ac:dyDescent="0.35">
      <c r="B256" t="str" cm="1">
        <f t="array" ref="B256">TRANSPOSE(_xlfn._xlws.SORT(_xlfn._xlws.FILTER(treatments[treatment_number]&amp;" | "&amp;treatments[treatment_name],treatments[experiment_ID]=A256)))</f>
        <v xml:space="preserve"> | </v>
      </c>
    </row>
    <row r="257" spans="2:2" x14ac:dyDescent="0.35">
      <c r="B257" t="str" cm="1">
        <f t="array" ref="B257">TRANSPOSE(_xlfn._xlws.SORT(_xlfn._xlws.FILTER(treatments[treatment_number]&amp;" | "&amp;treatments[treatment_name],treatments[experiment_ID]=A257)))</f>
        <v xml:space="preserve"> | </v>
      </c>
    </row>
    <row r="258" spans="2:2" x14ac:dyDescent="0.35">
      <c r="B258" t="str" cm="1">
        <f t="array" ref="B258">TRANSPOSE(_xlfn._xlws.SORT(_xlfn._xlws.FILTER(treatments[treatment_number]&amp;" | "&amp;treatments[treatment_name],treatments[experiment_ID]=A258)))</f>
        <v xml:space="preserve"> | </v>
      </c>
    </row>
    <row r="259" spans="2:2" x14ac:dyDescent="0.35">
      <c r="B259" t="str" cm="1">
        <f t="array" ref="B259">TRANSPOSE(_xlfn._xlws.SORT(_xlfn._xlws.FILTER(treatments[treatment_number]&amp;" | "&amp;treatments[treatment_name],treatments[experiment_ID]=A259)))</f>
        <v xml:space="preserve"> | </v>
      </c>
    </row>
    <row r="260" spans="2:2" x14ac:dyDescent="0.35">
      <c r="B260" t="str" cm="1">
        <f t="array" ref="B260">TRANSPOSE(_xlfn._xlws.SORT(_xlfn._xlws.FILTER(treatments[treatment_number]&amp;" | "&amp;treatments[treatment_name],treatments[experiment_ID]=A260)))</f>
        <v xml:space="preserve"> | </v>
      </c>
    </row>
    <row r="261" spans="2:2" x14ac:dyDescent="0.35">
      <c r="B261" t="str" cm="1">
        <f t="array" ref="B261">TRANSPOSE(_xlfn._xlws.SORT(_xlfn._xlws.FILTER(treatments[treatment_number]&amp;" | "&amp;treatments[treatment_name],treatments[experiment_ID]=A261)))</f>
        <v xml:space="preserve"> | </v>
      </c>
    </row>
    <row r="262" spans="2:2" x14ac:dyDescent="0.35">
      <c r="B262" t="str" cm="1">
        <f t="array" ref="B262">TRANSPOSE(_xlfn._xlws.SORT(_xlfn._xlws.FILTER(treatments[treatment_number]&amp;" | "&amp;treatments[treatment_name],treatments[experiment_ID]=A262)))</f>
        <v xml:space="preserve"> | </v>
      </c>
    </row>
    <row r="263" spans="2:2" x14ac:dyDescent="0.35">
      <c r="B263" t="str" cm="1">
        <f t="array" ref="B263">TRANSPOSE(_xlfn._xlws.SORT(_xlfn._xlws.FILTER(treatments[treatment_number]&amp;" | "&amp;treatments[treatment_name],treatments[experiment_ID]=A263)))</f>
        <v xml:space="preserve"> | </v>
      </c>
    </row>
    <row r="264" spans="2:2" x14ac:dyDescent="0.35">
      <c r="B264" t="str" cm="1">
        <f t="array" ref="B264">TRANSPOSE(_xlfn._xlws.SORT(_xlfn._xlws.FILTER(treatments[treatment_number]&amp;" | "&amp;treatments[treatment_name],treatments[experiment_ID]=A264)))</f>
        <v xml:space="preserve"> | </v>
      </c>
    </row>
    <row r="265" spans="2:2" x14ac:dyDescent="0.35">
      <c r="B265" t="str" cm="1">
        <f t="array" ref="B265">TRANSPOSE(_xlfn._xlws.SORT(_xlfn._xlws.FILTER(treatments[treatment_number]&amp;" | "&amp;treatments[treatment_name],treatments[experiment_ID]=A265)))</f>
        <v xml:space="preserve"> | </v>
      </c>
    </row>
    <row r="266" spans="2:2" x14ac:dyDescent="0.35">
      <c r="B266" t="str" cm="1">
        <f t="array" ref="B266">TRANSPOSE(_xlfn._xlws.SORT(_xlfn._xlws.FILTER(treatments[treatment_number]&amp;" | "&amp;treatments[treatment_name],treatments[experiment_ID]=A266)))</f>
        <v xml:space="preserve"> | </v>
      </c>
    </row>
    <row r="267" spans="2:2" x14ac:dyDescent="0.35">
      <c r="B267" t="str" cm="1">
        <f t="array" ref="B267">TRANSPOSE(_xlfn._xlws.SORT(_xlfn._xlws.FILTER(treatments[treatment_number]&amp;" | "&amp;treatments[treatment_name],treatments[experiment_ID]=A267)))</f>
        <v xml:space="preserve"> | </v>
      </c>
    </row>
    <row r="268" spans="2:2" x14ac:dyDescent="0.35">
      <c r="B268" t="str" cm="1">
        <f t="array" ref="B268">TRANSPOSE(_xlfn._xlws.SORT(_xlfn._xlws.FILTER(treatments[treatment_number]&amp;" | "&amp;treatments[treatment_name],treatments[experiment_ID]=A268)))</f>
        <v xml:space="preserve"> | </v>
      </c>
    </row>
    <row r="269" spans="2:2" x14ac:dyDescent="0.35">
      <c r="B269" t="str" cm="1">
        <f t="array" ref="B269">TRANSPOSE(_xlfn._xlws.SORT(_xlfn._xlws.FILTER(treatments[treatment_number]&amp;" | "&amp;treatments[treatment_name],treatments[experiment_ID]=A269)))</f>
        <v xml:space="preserve"> | </v>
      </c>
    </row>
    <row r="270" spans="2:2" x14ac:dyDescent="0.35">
      <c r="B270" t="str" cm="1">
        <f t="array" ref="B270">TRANSPOSE(_xlfn._xlws.SORT(_xlfn._xlws.FILTER(treatments[treatment_number]&amp;" | "&amp;treatments[treatment_name],treatments[experiment_ID]=A270)))</f>
        <v xml:space="preserve"> | </v>
      </c>
    </row>
    <row r="271" spans="2:2" x14ac:dyDescent="0.35">
      <c r="B271" t="str" cm="1">
        <f t="array" ref="B271">TRANSPOSE(_xlfn._xlws.SORT(_xlfn._xlws.FILTER(treatments[treatment_number]&amp;" | "&amp;treatments[treatment_name],treatments[experiment_ID]=A271)))</f>
        <v xml:space="preserve"> | </v>
      </c>
    </row>
    <row r="272" spans="2:2" x14ac:dyDescent="0.35">
      <c r="B272" t="str" cm="1">
        <f t="array" ref="B272">TRANSPOSE(_xlfn._xlws.SORT(_xlfn._xlws.FILTER(treatments[treatment_number]&amp;" | "&amp;treatments[treatment_name],treatments[experiment_ID]=A272)))</f>
        <v xml:space="preserve"> | </v>
      </c>
    </row>
    <row r="273" spans="2:2" x14ac:dyDescent="0.35">
      <c r="B273" t="str" cm="1">
        <f t="array" ref="B273">TRANSPOSE(_xlfn._xlws.SORT(_xlfn._xlws.FILTER(treatments[treatment_number]&amp;" | "&amp;treatments[treatment_name],treatments[experiment_ID]=A273)))</f>
        <v xml:space="preserve"> | </v>
      </c>
    </row>
    <row r="274" spans="2:2" x14ac:dyDescent="0.35">
      <c r="B274" t="str" cm="1">
        <f t="array" ref="B274">TRANSPOSE(_xlfn._xlws.SORT(_xlfn._xlws.FILTER(treatments[treatment_number]&amp;" | "&amp;treatments[treatment_name],treatments[experiment_ID]=A274)))</f>
        <v xml:space="preserve"> | </v>
      </c>
    </row>
    <row r="275" spans="2:2" x14ac:dyDescent="0.35">
      <c r="B275" t="str" cm="1">
        <f t="array" ref="B275">TRANSPOSE(_xlfn._xlws.SORT(_xlfn._xlws.FILTER(treatments[treatment_number]&amp;" | "&amp;treatments[treatment_name],treatments[experiment_ID]=A275)))</f>
        <v xml:space="preserve"> | </v>
      </c>
    </row>
    <row r="276" spans="2:2" x14ac:dyDescent="0.35">
      <c r="B276" t="str" cm="1">
        <f t="array" ref="B276">TRANSPOSE(_xlfn._xlws.SORT(_xlfn._xlws.FILTER(treatments[treatment_number]&amp;" | "&amp;treatments[treatment_name],treatments[experiment_ID]=A276)))</f>
        <v xml:space="preserve"> | </v>
      </c>
    </row>
    <row r="277" spans="2:2" x14ac:dyDescent="0.35">
      <c r="B277" t="str" cm="1">
        <f t="array" ref="B277">TRANSPOSE(_xlfn._xlws.SORT(_xlfn._xlws.FILTER(treatments[treatment_number]&amp;" | "&amp;treatments[treatment_name],treatments[experiment_ID]=A277)))</f>
        <v xml:space="preserve"> | </v>
      </c>
    </row>
    <row r="278" spans="2:2" x14ac:dyDescent="0.35">
      <c r="B278" t="str" cm="1">
        <f t="array" ref="B278">TRANSPOSE(_xlfn._xlws.SORT(_xlfn._xlws.FILTER(treatments[treatment_number]&amp;" | "&amp;treatments[treatment_name],treatments[experiment_ID]=A278)))</f>
        <v xml:space="preserve"> | </v>
      </c>
    </row>
    <row r="279" spans="2:2" x14ac:dyDescent="0.35">
      <c r="B279" t="str" cm="1">
        <f t="array" ref="B279">TRANSPOSE(_xlfn._xlws.SORT(_xlfn._xlws.FILTER(treatments[treatment_number]&amp;" | "&amp;treatments[treatment_name],treatments[experiment_ID]=A279)))</f>
        <v xml:space="preserve"> | </v>
      </c>
    </row>
    <row r="280" spans="2:2" x14ac:dyDescent="0.35">
      <c r="B280" t="str" cm="1">
        <f t="array" ref="B280">TRANSPOSE(_xlfn._xlws.SORT(_xlfn._xlws.FILTER(treatments[treatment_number]&amp;" | "&amp;treatments[treatment_name],treatments[experiment_ID]=A280)))</f>
        <v xml:space="preserve"> | </v>
      </c>
    </row>
    <row r="281" spans="2:2" x14ac:dyDescent="0.35">
      <c r="B281" t="str" cm="1">
        <f t="array" ref="B281">TRANSPOSE(_xlfn._xlws.SORT(_xlfn._xlws.FILTER(treatments[treatment_number]&amp;" | "&amp;treatments[treatment_name],treatments[experiment_ID]=A281)))</f>
        <v xml:space="preserve"> | </v>
      </c>
    </row>
    <row r="282" spans="2:2" x14ac:dyDescent="0.35">
      <c r="B282" t="str" cm="1">
        <f t="array" ref="B282">TRANSPOSE(_xlfn._xlws.SORT(_xlfn._xlws.FILTER(treatments[treatment_number]&amp;" | "&amp;treatments[treatment_name],treatments[experiment_ID]=A282)))</f>
        <v xml:space="preserve"> | </v>
      </c>
    </row>
    <row r="283" spans="2:2" x14ac:dyDescent="0.35">
      <c r="B283" t="str" cm="1">
        <f t="array" ref="B283">TRANSPOSE(_xlfn._xlws.SORT(_xlfn._xlws.FILTER(treatments[treatment_number]&amp;" | "&amp;treatments[treatment_name],treatments[experiment_ID]=A283)))</f>
        <v xml:space="preserve"> | </v>
      </c>
    </row>
    <row r="284" spans="2:2" x14ac:dyDescent="0.35">
      <c r="B284" t="str" cm="1">
        <f t="array" ref="B284">TRANSPOSE(_xlfn._xlws.SORT(_xlfn._xlws.FILTER(treatments[treatment_number]&amp;" | "&amp;treatments[treatment_name],treatments[experiment_ID]=A284)))</f>
        <v xml:space="preserve"> | </v>
      </c>
    </row>
    <row r="285" spans="2:2" x14ac:dyDescent="0.35">
      <c r="B285" t="str" cm="1">
        <f t="array" ref="B285">TRANSPOSE(_xlfn._xlws.SORT(_xlfn._xlws.FILTER(treatments[treatment_number]&amp;" | "&amp;treatments[treatment_name],treatments[experiment_ID]=A285)))</f>
        <v xml:space="preserve"> | </v>
      </c>
    </row>
    <row r="286" spans="2:2" x14ac:dyDescent="0.35">
      <c r="B286" t="str" cm="1">
        <f t="array" ref="B286">TRANSPOSE(_xlfn._xlws.SORT(_xlfn._xlws.FILTER(treatments[treatment_number]&amp;" | "&amp;treatments[treatment_name],treatments[experiment_ID]=A286)))</f>
        <v xml:space="preserve"> | </v>
      </c>
    </row>
    <row r="287" spans="2:2" x14ac:dyDescent="0.35">
      <c r="B287" t="str" cm="1">
        <f t="array" ref="B287">TRANSPOSE(_xlfn._xlws.SORT(_xlfn._xlws.FILTER(treatments[treatment_number]&amp;" | "&amp;treatments[treatment_name],treatments[experiment_ID]=A287)))</f>
        <v xml:space="preserve"> | </v>
      </c>
    </row>
    <row r="288" spans="2:2" x14ac:dyDescent="0.35">
      <c r="B288" t="str" cm="1">
        <f t="array" ref="B288">TRANSPOSE(_xlfn._xlws.SORT(_xlfn._xlws.FILTER(treatments[treatment_number]&amp;" | "&amp;treatments[treatment_name],treatments[experiment_ID]=A288)))</f>
        <v xml:space="preserve"> | </v>
      </c>
    </row>
    <row r="289" spans="2:2" x14ac:dyDescent="0.35">
      <c r="B289" t="str" cm="1">
        <f t="array" ref="B289">TRANSPOSE(_xlfn._xlws.SORT(_xlfn._xlws.FILTER(treatments[treatment_number]&amp;" | "&amp;treatments[treatment_name],treatments[experiment_ID]=A289)))</f>
        <v xml:space="preserve"> | </v>
      </c>
    </row>
    <row r="290" spans="2:2" x14ac:dyDescent="0.35">
      <c r="B290" t="str" cm="1">
        <f t="array" ref="B290">TRANSPOSE(_xlfn._xlws.SORT(_xlfn._xlws.FILTER(treatments[treatment_number]&amp;" | "&amp;treatments[treatment_name],treatments[experiment_ID]=A290)))</f>
        <v xml:space="preserve"> | </v>
      </c>
    </row>
    <row r="291" spans="2:2" x14ac:dyDescent="0.35">
      <c r="B291" t="str" cm="1">
        <f t="array" ref="B291">TRANSPOSE(_xlfn._xlws.SORT(_xlfn._xlws.FILTER(treatments[treatment_number]&amp;" | "&amp;treatments[treatment_name],treatments[experiment_ID]=A291)))</f>
        <v xml:space="preserve"> | </v>
      </c>
    </row>
    <row r="292" spans="2:2" x14ac:dyDescent="0.35">
      <c r="B292" t="str" cm="1">
        <f t="array" ref="B292">TRANSPOSE(_xlfn._xlws.SORT(_xlfn._xlws.FILTER(treatments[treatment_number]&amp;" | "&amp;treatments[treatment_name],treatments[experiment_ID]=A292)))</f>
        <v xml:space="preserve"> | </v>
      </c>
    </row>
    <row r="293" spans="2:2" x14ac:dyDescent="0.35">
      <c r="B293" t="str" cm="1">
        <f t="array" ref="B293">TRANSPOSE(_xlfn._xlws.SORT(_xlfn._xlws.FILTER(treatments[treatment_number]&amp;" | "&amp;treatments[treatment_name],treatments[experiment_ID]=A293)))</f>
        <v xml:space="preserve"> | </v>
      </c>
    </row>
    <row r="294" spans="2:2" x14ac:dyDescent="0.35">
      <c r="B294" t="str" cm="1">
        <f t="array" ref="B294">TRANSPOSE(_xlfn._xlws.SORT(_xlfn._xlws.FILTER(treatments[treatment_number]&amp;" | "&amp;treatments[treatment_name],treatments[experiment_ID]=A294)))</f>
        <v xml:space="preserve"> | </v>
      </c>
    </row>
    <row r="295" spans="2:2" x14ac:dyDescent="0.35">
      <c r="B295" t="str" cm="1">
        <f t="array" ref="B295">TRANSPOSE(_xlfn._xlws.SORT(_xlfn._xlws.FILTER(treatments[treatment_number]&amp;" | "&amp;treatments[treatment_name],treatments[experiment_ID]=A295)))</f>
        <v xml:space="preserve"> | </v>
      </c>
    </row>
    <row r="296" spans="2:2" x14ac:dyDescent="0.35">
      <c r="B296" t="str" cm="1">
        <f t="array" ref="B296">TRANSPOSE(_xlfn._xlws.SORT(_xlfn._xlws.FILTER(treatments[treatment_number]&amp;" | "&amp;treatments[treatment_name],treatments[experiment_ID]=A296)))</f>
        <v xml:space="preserve"> | </v>
      </c>
    </row>
    <row r="297" spans="2:2" x14ac:dyDescent="0.35">
      <c r="B297" t="str" cm="1">
        <f t="array" ref="B297">TRANSPOSE(_xlfn._xlws.SORT(_xlfn._xlws.FILTER(treatments[treatment_number]&amp;" | "&amp;treatments[treatment_name],treatments[experiment_ID]=A297)))</f>
        <v xml:space="preserve"> | </v>
      </c>
    </row>
    <row r="298" spans="2:2" x14ac:dyDescent="0.35">
      <c r="B298" t="str" cm="1">
        <f t="array" ref="B298">TRANSPOSE(_xlfn._xlws.SORT(_xlfn._xlws.FILTER(treatments[treatment_number]&amp;" | "&amp;treatments[treatment_name],treatments[experiment_ID]=A298)))</f>
        <v xml:space="preserve"> | </v>
      </c>
    </row>
    <row r="299" spans="2:2" x14ac:dyDescent="0.35">
      <c r="B299" t="str" cm="1">
        <f t="array" ref="B299">TRANSPOSE(_xlfn._xlws.SORT(_xlfn._xlws.FILTER(treatments[treatment_number]&amp;" | "&amp;treatments[treatment_name],treatments[experiment_ID]=A299)))</f>
        <v xml:space="preserve"> | </v>
      </c>
    </row>
    <row r="300" spans="2:2" x14ac:dyDescent="0.35">
      <c r="B300" t="str" cm="1">
        <f t="array" ref="B300">TRANSPOSE(_xlfn._xlws.SORT(_xlfn._xlws.FILTER(treatments[treatment_number]&amp;" | "&amp;treatments[treatment_name],treatments[experiment_ID]=A300)))</f>
        <v xml:space="preserve"> | </v>
      </c>
    </row>
    <row r="301" spans="2:2" x14ac:dyDescent="0.35">
      <c r="B301" t="str" cm="1">
        <f t="array" ref="B301">TRANSPOSE(_xlfn._xlws.SORT(_xlfn._xlws.FILTER(treatments[treatment_number]&amp;" | "&amp;treatments[treatment_name],treatments[experiment_ID]=A301)))</f>
        <v xml:space="preserve"> | </v>
      </c>
    </row>
    <row r="302" spans="2:2" x14ac:dyDescent="0.35">
      <c r="B302" t="str" cm="1">
        <f t="array" ref="B302">TRANSPOSE(_xlfn._xlws.SORT(_xlfn._xlws.FILTER(treatments[treatment_number]&amp;" | "&amp;treatments[treatment_name],treatments[experiment_ID]=A302)))</f>
        <v xml:space="preserve"> | </v>
      </c>
    </row>
    <row r="303" spans="2:2" x14ac:dyDescent="0.35">
      <c r="B303" t="str" cm="1">
        <f t="array" ref="B303">TRANSPOSE(_xlfn._xlws.SORT(_xlfn._xlws.FILTER(treatments[treatment_number]&amp;" | "&amp;treatments[treatment_name],treatments[experiment_ID]=A303)))</f>
        <v xml:space="preserve"> | </v>
      </c>
    </row>
    <row r="304" spans="2:2" x14ac:dyDescent="0.35">
      <c r="B304" t="str" cm="1">
        <f t="array" ref="B304">TRANSPOSE(_xlfn._xlws.SORT(_xlfn._xlws.FILTER(treatments[treatment_number]&amp;" | "&amp;treatments[treatment_name],treatments[experiment_ID]=A304)))</f>
        <v xml:space="preserve"> | </v>
      </c>
    </row>
    <row r="305" spans="2:2" x14ac:dyDescent="0.35">
      <c r="B305" t="str" cm="1">
        <f t="array" ref="B305">TRANSPOSE(_xlfn._xlws.SORT(_xlfn._xlws.FILTER(treatments[treatment_number]&amp;" | "&amp;treatments[treatment_name],treatments[experiment_ID]=A305)))</f>
        <v xml:space="preserve"> | </v>
      </c>
    </row>
    <row r="306" spans="2:2" x14ac:dyDescent="0.35">
      <c r="B306" t="str" cm="1">
        <f t="array" ref="B306">TRANSPOSE(_xlfn._xlws.SORT(_xlfn._xlws.FILTER(treatments[treatment_number]&amp;" | "&amp;treatments[treatment_name],treatments[experiment_ID]=A306)))</f>
        <v xml:space="preserve"> | </v>
      </c>
    </row>
    <row r="307" spans="2:2" x14ac:dyDescent="0.35">
      <c r="B307" t="str" cm="1">
        <f t="array" ref="B307">TRANSPOSE(_xlfn._xlws.SORT(_xlfn._xlws.FILTER(treatments[treatment_number]&amp;" | "&amp;treatments[treatment_name],treatments[experiment_ID]=A307)))</f>
        <v xml:space="preserve"> | </v>
      </c>
    </row>
    <row r="308" spans="2:2" x14ac:dyDescent="0.35">
      <c r="B308" t="str" cm="1">
        <f t="array" ref="B308">TRANSPOSE(_xlfn._xlws.SORT(_xlfn._xlws.FILTER(treatments[treatment_number]&amp;" | "&amp;treatments[treatment_name],treatments[experiment_ID]=A308)))</f>
        <v xml:space="preserve"> | </v>
      </c>
    </row>
    <row r="309" spans="2:2" x14ac:dyDescent="0.35">
      <c r="B309" t="str" cm="1">
        <f t="array" ref="B309">TRANSPOSE(_xlfn._xlws.SORT(_xlfn._xlws.FILTER(treatments[treatment_number]&amp;" | "&amp;treatments[treatment_name],treatments[experiment_ID]=A309)))</f>
        <v xml:space="preserve"> | </v>
      </c>
    </row>
    <row r="310" spans="2:2" x14ac:dyDescent="0.35">
      <c r="B310" t="str" cm="1">
        <f t="array" ref="B310">TRANSPOSE(_xlfn._xlws.SORT(_xlfn._xlws.FILTER(treatments[treatment_number]&amp;" | "&amp;treatments[treatment_name],treatments[experiment_ID]=A310)))</f>
        <v xml:space="preserve"> | </v>
      </c>
    </row>
    <row r="311" spans="2:2" x14ac:dyDescent="0.35">
      <c r="B311" t="str" cm="1">
        <f t="array" ref="B311">TRANSPOSE(_xlfn._xlws.SORT(_xlfn._xlws.FILTER(treatments[treatment_number]&amp;" | "&amp;treatments[treatment_name],treatments[experiment_ID]=A311)))</f>
        <v xml:space="preserve"> | </v>
      </c>
    </row>
    <row r="312" spans="2:2" x14ac:dyDescent="0.35">
      <c r="B312" t="str" cm="1">
        <f t="array" ref="B312">TRANSPOSE(_xlfn._xlws.SORT(_xlfn._xlws.FILTER(treatments[treatment_number]&amp;" | "&amp;treatments[treatment_name],treatments[experiment_ID]=A312)))</f>
        <v xml:space="preserve"> | </v>
      </c>
    </row>
    <row r="313" spans="2:2" x14ac:dyDescent="0.35">
      <c r="B313" t="str" cm="1">
        <f t="array" ref="B313">TRANSPOSE(_xlfn._xlws.SORT(_xlfn._xlws.FILTER(treatments[treatment_number]&amp;" | "&amp;treatments[treatment_name],treatments[experiment_ID]=A313)))</f>
        <v xml:space="preserve"> | </v>
      </c>
    </row>
    <row r="314" spans="2:2" x14ac:dyDescent="0.35">
      <c r="B314" t="str" cm="1">
        <f t="array" ref="B314">TRANSPOSE(_xlfn._xlws.SORT(_xlfn._xlws.FILTER(treatments[treatment_number]&amp;" | "&amp;treatments[treatment_name],treatments[experiment_ID]=A314)))</f>
        <v xml:space="preserve"> | </v>
      </c>
    </row>
    <row r="315" spans="2:2" x14ac:dyDescent="0.35">
      <c r="B315" t="str" cm="1">
        <f t="array" ref="B315">TRANSPOSE(_xlfn._xlws.SORT(_xlfn._xlws.FILTER(treatments[treatment_number]&amp;" | "&amp;treatments[treatment_name],treatments[experiment_ID]=A315)))</f>
        <v xml:space="preserve"> | </v>
      </c>
    </row>
    <row r="316" spans="2:2" x14ac:dyDescent="0.35">
      <c r="B316" t="str" cm="1">
        <f t="array" ref="B316">TRANSPOSE(_xlfn._xlws.SORT(_xlfn._xlws.FILTER(treatments[treatment_number]&amp;" | "&amp;treatments[treatment_name],treatments[experiment_ID]=A316)))</f>
        <v xml:space="preserve"> | </v>
      </c>
    </row>
    <row r="317" spans="2:2" x14ac:dyDescent="0.35">
      <c r="B317" t="str" cm="1">
        <f t="array" ref="B317">TRANSPOSE(_xlfn._xlws.SORT(_xlfn._xlws.FILTER(treatments[treatment_number]&amp;" | "&amp;treatments[treatment_name],treatments[experiment_ID]=A317)))</f>
        <v xml:space="preserve"> | </v>
      </c>
    </row>
    <row r="318" spans="2:2" x14ac:dyDescent="0.35">
      <c r="B318" t="str" cm="1">
        <f t="array" ref="B318">TRANSPOSE(_xlfn._xlws.SORT(_xlfn._xlws.FILTER(treatments[treatment_number]&amp;" | "&amp;treatments[treatment_name],treatments[experiment_ID]=A318)))</f>
        <v xml:space="preserve"> | </v>
      </c>
    </row>
    <row r="319" spans="2:2" x14ac:dyDescent="0.35">
      <c r="B319" t="str" cm="1">
        <f t="array" ref="B319">TRANSPOSE(_xlfn._xlws.SORT(_xlfn._xlws.FILTER(treatments[treatment_number]&amp;" | "&amp;treatments[treatment_name],treatments[experiment_ID]=A319)))</f>
        <v xml:space="preserve"> | </v>
      </c>
    </row>
    <row r="320" spans="2:2" x14ac:dyDescent="0.35">
      <c r="B320" t="str" cm="1">
        <f t="array" ref="B320">TRANSPOSE(_xlfn._xlws.SORT(_xlfn._xlws.FILTER(treatments[treatment_number]&amp;" | "&amp;treatments[treatment_name],treatments[experiment_ID]=A320)))</f>
        <v xml:space="preserve"> | </v>
      </c>
    </row>
    <row r="321" spans="2:2" x14ac:dyDescent="0.35">
      <c r="B321" t="str" cm="1">
        <f t="array" ref="B321">TRANSPOSE(_xlfn._xlws.SORT(_xlfn._xlws.FILTER(treatments[treatment_number]&amp;" | "&amp;treatments[treatment_name],treatments[experiment_ID]=A321)))</f>
        <v xml:space="preserve"> | </v>
      </c>
    </row>
    <row r="322" spans="2:2" x14ac:dyDescent="0.35">
      <c r="B322" t="str" cm="1">
        <f t="array" ref="B322">TRANSPOSE(_xlfn._xlws.SORT(_xlfn._xlws.FILTER(treatments[treatment_number]&amp;" | "&amp;treatments[treatment_name],treatments[experiment_ID]=A322)))</f>
        <v xml:space="preserve"> | </v>
      </c>
    </row>
    <row r="323" spans="2:2" x14ac:dyDescent="0.35">
      <c r="B323" t="str" cm="1">
        <f t="array" ref="B323">TRANSPOSE(_xlfn._xlws.SORT(_xlfn._xlws.FILTER(treatments[treatment_number]&amp;" | "&amp;treatments[treatment_name],treatments[experiment_ID]=A323)))</f>
        <v xml:space="preserve"> | </v>
      </c>
    </row>
    <row r="324" spans="2:2" x14ac:dyDescent="0.35">
      <c r="B324" t="str" cm="1">
        <f t="array" ref="B324">TRANSPOSE(_xlfn._xlws.SORT(_xlfn._xlws.FILTER(treatments[treatment_number]&amp;" | "&amp;treatments[treatment_name],treatments[experiment_ID]=A324)))</f>
        <v xml:space="preserve"> | </v>
      </c>
    </row>
    <row r="325" spans="2:2" x14ac:dyDescent="0.35">
      <c r="B325" t="str" cm="1">
        <f t="array" ref="B325">TRANSPOSE(_xlfn._xlws.SORT(_xlfn._xlws.FILTER(treatments[treatment_number]&amp;" | "&amp;treatments[treatment_name],treatments[experiment_ID]=A325)))</f>
        <v xml:space="preserve"> | </v>
      </c>
    </row>
    <row r="326" spans="2:2" x14ac:dyDescent="0.35">
      <c r="B326" t="str" cm="1">
        <f t="array" ref="B326">TRANSPOSE(_xlfn._xlws.SORT(_xlfn._xlws.FILTER(treatments[treatment_number]&amp;" | "&amp;treatments[treatment_name],treatments[experiment_ID]=A326)))</f>
        <v xml:space="preserve"> | </v>
      </c>
    </row>
    <row r="327" spans="2:2" x14ac:dyDescent="0.35">
      <c r="B327" t="str" cm="1">
        <f t="array" ref="B327">TRANSPOSE(_xlfn._xlws.SORT(_xlfn._xlws.FILTER(treatments[treatment_number]&amp;" | "&amp;treatments[treatment_name],treatments[experiment_ID]=A327)))</f>
        <v xml:space="preserve"> | </v>
      </c>
    </row>
    <row r="328" spans="2:2" x14ac:dyDescent="0.35">
      <c r="B328" t="str" cm="1">
        <f t="array" ref="B328">TRANSPOSE(_xlfn._xlws.SORT(_xlfn._xlws.FILTER(treatments[treatment_number]&amp;" | "&amp;treatments[treatment_name],treatments[experiment_ID]=A328)))</f>
        <v xml:space="preserve"> | </v>
      </c>
    </row>
    <row r="329" spans="2:2" x14ac:dyDescent="0.35">
      <c r="B329" t="str" cm="1">
        <f t="array" ref="B329">TRANSPOSE(_xlfn._xlws.SORT(_xlfn._xlws.FILTER(treatments[treatment_number]&amp;" | "&amp;treatments[treatment_name],treatments[experiment_ID]=A329)))</f>
        <v xml:space="preserve"> | </v>
      </c>
    </row>
    <row r="330" spans="2:2" x14ac:dyDescent="0.35">
      <c r="B330" t="str" cm="1">
        <f t="array" ref="B330">TRANSPOSE(_xlfn._xlws.SORT(_xlfn._xlws.FILTER(treatments[treatment_number]&amp;" | "&amp;treatments[treatment_name],treatments[experiment_ID]=A330)))</f>
        <v xml:space="preserve"> | </v>
      </c>
    </row>
    <row r="331" spans="2:2" x14ac:dyDescent="0.35">
      <c r="B331" t="str" cm="1">
        <f t="array" ref="B331">TRANSPOSE(_xlfn._xlws.SORT(_xlfn._xlws.FILTER(treatments[treatment_number]&amp;" | "&amp;treatments[treatment_name],treatments[experiment_ID]=A331)))</f>
        <v xml:space="preserve"> | </v>
      </c>
    </row>
    <row r="332" spans="2:2" x14ac:dyDescent="0.35">
      <c r="B332" t="str" cm="1">
        <f t="array" ref="B332">TRANSPOSE(_xlfn._xlws.SORT(_xlfn._xlws.FILTER(treatments[treatment_number]&amp;" | "&amp;treatments[treatment_name],treatments[experiment_ID]=A332)))</f>
        <v xml:space="preserve"> | </v>
      </c>
    </row>
    <row r="333" spans="2:2" x14ac:dyDescent="0.35">
      <c r="B333" t="str" cm="1">
        <f t="array" ref="B333">TRANSPOSE(_xlfn._xlws.SORT(_xlfn._xlws.FILTER(treatments[treatment_number]&amp;" | "&amp;treatments[treatment_name],treatments[experiment_ID]=A333)))</f>
        <v xml:space="preserve"> | </v>
      </c>
    </row>
    <row r="334" spans="2:2" x14ac:dyDescent="0.35">
      <c r="B334" t="str" cm="1">
        <f t="array" ref="B334">TRANSPOSE(_xlfn._xlws.SORT(_xlfn._xlws.FILTER(treatments[treatment_number]&amp;" | "&amp;treatments[treatment_name],treatments[experiment_ID]=A334)))</f>
        <v xml:space="preserve"> | </v>
      </c>
    </row>
    <row r="335" spans="2:2" x14ac:dyDescent="0.35">
      <c r="B335" t="str" cm="1">
        <f t="array" ref="B335">TRANSPOSE(_xlfn._xlws.SORT(_xlfn._xlws.FILTER(treatments[treatment_number]&amp;" | "&amp;treatments[treatment_name],treatments[experiment_ID]=A335)))</f>
        <v xml:space="preserve"> | </v>
      </c>
    </row>
    <row r="336" spans="2:2" x14ac:dyDescent="0.35">
      <c r="B336" t="str" cm="1">
        <f t="array" ref="B336">TRANSPOSE(_xlfn._xlws.SORT(_xlfn._xlws.FILTER(treatments[treatment_number]&amp;" | "&amp;treatments[treatment_name],treatments[experiment_ID]=A336)))</f>
        <v xml:space="preserve"> | </v>
      </c>
    </row>
    <row r="337" spans="2:2" x14ac:dyDescent="0.35">
      <c r="B337" t="str" cm="1">
        <f t="array" ref="B337">TRANSPOSE(_xlfn._xlws.SORT(_xlfn._xlws.FILTER(treatments[treatment_number]&amp;" | "&amp;treatments[treatment_name],treatments[experiment_ID]=A337)))</f>
        <v xml:space="preserve"> | </v>
      </c>
    </row>
    <row r="338" spans="2:2" x14ac:dyDescent="0.35">
      <c r="B338" t="str" cm="1">
        <f t="array" ref="B338">TRANSPOSE(_xlfn._xlws.SORT(_xlfn._xlws.FILTER(treatments[treatment_number]&amp;" | "&amp;treatments[treatment_name],treatments[experiment_ID]=A338)))</f>
        <v xml:space="preserve"> | </v>
      </c>
    </row>
    <row r="339" spans="2:2" x14ac:dyDescent="0.35">
      <c r="B339" t="str" cm="1">
        <f t="array" ref="B339">TRANSPOSE(_xlfn._xlws.SORT(_xlfn._xlws.FILTER(treatments[treatment_number]&amp;" | "&amp;treatments[treatment_name],treatments[experiment_ID]=A339)))</f>
        <v xml:space="preserve"> | </v>
      </c>
    </row>
    <row r="340" spans="2:2" x14ac:dyDescent="0.35">
      <c r="B340" t="str" cm="1">
        <f t="array" ref="B340">TRANSPOSE(_xlfn._xlws.SORT(_xlfn._xlws.FILTER(treatments[treatment_number]&amp;" | "&amp;treatments[treatment_name],treatments[experiment_ID]=A340)))</f>
        <v xml:space="preserve"> | </v>
      </c>
    </row>
    <row r="341" spans="2:2" x14ac:dyDescent="0.35">
      <c r="B341" t="str" cm="1">
        <f t="array" ref="B341">TRANSPOSE(_xlfn._xlws.SORT(_xlfn._xlws.FILTER(treatments[treatment_number]&amp;" | "&amp;treatments[treatment_name],treatments[experiment_ID]=A341)))</f>
        <v xml:space="preserve"> | </v>
      </c>
    </row>
    <row r="342" spans="2:2" x14ac:dyDescent="0.35">
      <c r="B342" t="str" cm="1">
        <f t="array" ref="B342">TRANSPOSE(_xlfn._xlws.SORT(_xlfn._xlws.FILTER(treatments[treatment_number]&amp;" | "&amp;treatments[treatment_name],treatments[experiment_ID]=A342)))</f>
        <v xml:space="preserve"> | </v>
      </c>
    </row>
    <row r="343" spans="2:2" x14ac:dyDescent="0.35">
      <c r="B343" t="str" cm="1">
        <f t="array" ref="B343">TRANSPOSE(_xlfn._xlws.SORT(_xlfn._xlws.FILTER(treatments[treatment_number]&amp;" | "&amp;treatments[treatment_name],treatments[experiment_ID]=A343)))</f>
        <v xml:space="preserve"> | </v>
      </c>
    </row>
    <row r="344" spans="2:2" x14ac:dyDescent="0.35">
      <c r="B344" t="str" cm="1">
        <f t="array" ref="B344">TRANSPOSE(_xlfn._xlws.SORT(_xlfn._xlws.FILTER(treatments[treatment_number]&amp;" | "&amp;treatments[treatment_name],treatments[experiment_ID]=A344)))</f>
        <v xml:space="preserve"> | </v>
      </c>
    </row>
    <row r="345" spans="2:2" x14ac:dyDescent="0.35">
      <c r="B345" t="str" cm="1">
        <f t="array" ref="B345">TRANSPOSE(_xlfn._xlws.SORT(_xlfn._xlws.FILTER(treatments[treatment_number]&amp;" | "&amp;treatments[treatment_name],treatments[experiment_ID]=A345)))</f>
        <v xml:space="preserve"> | </v>
      </c>
    </row>
    <row r="346" spans="2:2" x14ac:dyDescent="0.35">
      <c r="B346" t="str" cm="1">
        <f t="array" ref="B346">TRANSPOSE(_xlfn._xlws.SORT(_xlfn._xlws.FILTER(treatments[treatment_number]&amp;" | "&amp;treatments[treatment_name],treatments[experiment_ID]=A346)))</f>
        <v xml:space="preserve"> | </v>
      </c>
    </row>
    <row r="347" spans="2:2" x14ac:dyDescent="0.35">
      <c r="B347" t="str" cm="1">
        <f t="array" ref="B347">TRANSPOSE(_xlfn._xlws.SORT(_xlfn._xlws.FILTER(treatments[treatment_number]&amp;" | "&amp;treatments[treatment_name],treatments[experiment_ID]=A347)))</f>
        <v xml:space="preserve"> | </v>
      </c>
    </row>
    <row r="348" spans="2:2" x14ac:dyDescent="0.35">
      <c r="B348" t="str" cm="1">
        <f t="array" ref="B348">TRANSPOSE(_xlfn._xlws.SORT(_xlfn._xlws.FILTER(treatments[treatment_number]&amp;" | "&amp;treatments[treatment_name],treatments[experiment_ID]=A348)))</f>
        <v xml:space="preserve"> | </v>
      </c>
    </row>
    <row r="349" spans="2:2" x14ac:dyDescent="0.35">
      <c r="B349" t="str" cm="1">
        <f t="array" ref="B349">TRANSPOSE(_xlfn._xlws.SORT(_xlfn._xlws.FILTER(treatments[treatment_number]&amp;" | "&amp;treatments[treatment_name],treatments[experiment_ID]=A349)))</f>
        <v xml:space="preserve"> | </v>
      </c>
    </row>
    <row r="350" spans="2:2" x14ac:dyDescent="0.35">
      <c r="B350" t="str" cm="1">
        <f t="array" ref="B350">TRANSPOSE(_xlfn._xlws.SORT(_xlfn._xlws.FILTER(treatments[treatment_number]&amp;" | "&amp;treatments[treatment_name],treatments[experiment_ID]=A350)))</f>
        <v xml:space="preserve"> | </v>
      </c>
    </row>
    <row r="351" spans="2:2" x14ac:dyDescent="0.35">
      <c r="B351" t="str" cm="1">
        <f t="array" ref="B351">TRANSPOSE(_xlfn._xlws.SORT(_xlfn._xlws.FILTER(treatments[treatment_number]&amp;" | "&amp;treatments[treatment_name],treatments[experiment_ID]=A351)))</f>
        <v xml:space="preserve"> | </v>
      </c>
    </row>
    <row r="352" spans="2:2" x14ac:dyDescent="0.35">
      <c r="B352" t="str" cm="1">
        <f t="array" ref="B352">TRANSPOSE(_xlfn._xlws.SORT(_xlfn._xlws.FILTER(treatments[treatment_number]&amp;" | "&amp;treatments[treatment_name],treatments[experiment_ID]=A352)))</f>
        <v xml:space="preserve"> | </v>
      </c>
    </row>
    <row r="353" spans="2:2" x14ac:dyDescent="0.35">
      <c r="B353" t="str" cm="1">
        <f t="array" ref="B353">TRANSPOSE(_xlfn._xlws.SORT(_xlfn._xlws.FILTER(treatments[treatment_number]&amp;" | "&amp;treatments[treatment_name],treatments[experiment_ID]=A353)))</f>
        <v xml:space="preserve"> | </v>
      </c>
    </row>
    <row r="354" spans="2:2" x14ac:dyDescent="0.35">
      <c r="B354" t="str" cm="1">
        <f t="array" ref="B354">TRANSPOSE(_xlfn._xlws.SORT(_xlfn._xlws.FILTER(treatments[treatment_number]&amp;" | "&amp;treatments[treatment_name],treatments[experiment_ID]=A354)))</f>
        <v xml:space="preserve"> | </v>
      </c>
    </row>
    <row r="355" spans="2:2" x14ac:dyDescent="0.35">
      <c r="B355" t="str" cm="1">
        <f t="array" ref="B355">TRANSPOSE(_xlfn._xlws.SORT(_xlfn._xlws.FILTER(treatments[treatment_number]&amp;" | "&amp;treatments[treatment_name],treatments[experiment_ID]=A355)))</f>
        <v xml:space="preserve"> | </v>
      </c>
    </row>
    <row r="356" spans="2:2" x14ac:dyDescent="0.35">
      <c r="B356" t="str" cm="1">
        <f t="array" ref="B356">TRANSPOSE(_xlfn._xlws.SORT(_xlfn._xlws.FILTER(treatments[treatment_number]&amp;" | "&amp;treatments[treatment_name],treatments[experiment_ID]=A356)))</f>
        <v xml:space="preserve"> | </v>
      </c>
    </row>
    <row r="357" spans="2:2" x14ac:dyDescent="0.35">
      <c r="B357" t="str" cm="1">
        <f t="array" ref="B357">TRANSPOSE(_xlfn._xlws.SORT(_xlfn._xlws.FILTER(treatments[treatment_number]&amp;" | "&amp;treatments[treatment_name],treatments[experiment_ID]=A357)))</f>
        <v xml:space="preserve"> | </v>
      </c>
    </row>
    <row r="358" spans="2:2" x14ac:dyDescent="0.35">
      <c r="B358" t="str" cm="1">
        <f t="array" ref="B358">TRANSPOSE(_xlfn._xlws.SORT(_xlfn._xlws.FILTER(treatments[treatment_number]&amp;" | "&amp;treatments[treatment_name],treatments[experiment_ID]=A358)))</f>
        <v xml:space="preserve"> | </v>
      </c>
    </row>
    <row r="359" spans="2:2" x14ac:dyDescent="0.35">
      <c r="B359" t="str" cm="1">
        <f t="array" ref="B359">TRANSPOSE(_xlfn._xlws.SORT(_xlfn._xlws.FILTER(treatments[treatment_number]&amp;" | "&amp;treatments[treatment_name],treatments[experiment_ID]=A359)))</f>
        <v xml:space="preserve"> | </v>
      </c>
    </row>
    <row r="360" spans="2:2" x14ac:dyDescent="0.35">
      <c r="B360" t="str" cm="1">
        <f t="array" ref="B360">TRANSPOSE(_xlfn._xlws.SORT(_xlfn._xlws.FILTER(treatments[treatment_number]&amp;" | "&amp;treatments[treatment_name],treatments[experiment_ID]=A360)))</f>
        <v xml:space="preserve"> | </v>
      </c>
    </row>
    <row r="361" spans="2:2" x14ac:dyDescent="0.35">
      <c r="B361" t="str" cm="1">
        <f t="array" ref="B361">TRANSPOSE(_xlfn._xlws.SORT(_xlfn._xlws.FILTER(treatments[treatment_number]&amp;" | "&amp;treatments[treatment_name],treatments[experiment_ID]=A361)))</f>
        <v xml:space="preserve"> | </v>
      </c>
    </row>
    <row r="362" spans="2:2" x14ac:dyDescent="0.35">
      <c r="B362" t="str" cm="1">
        <f t="array" ref="B362">TRANSPOSE(_xlfn._xlws.SORT(_xlfn._xlws.FILTER(treatments[treatment_number]&amp;" | "&amp;treatments[treatment_name],treatments[experiment_ID]=A362)))</f>
        <v xml:space="preserve"> | </v>
      </c>
    </row>
    <row r="363" spans="2:2" x14ac:dyDescent="0.35">
      <c r="B363" t="str" cm="1">
        <f t="array" ref="B363">TRANSPOSE(_xlfn._xlws.SORT(_xlfn._xlws.FILTER(treatments[treatment_number]&amp;" | "&amp;treatments[treatment_name],treatments[experiment_ID]=A363)))</f>
        <v xml:space="preserve"> | </v>
      </c>
    </row>
    <row r="364" spans="2:2" x14ac:dyDescent="0.35">
      <c r="B364" t="str" cm="1">
        <f t="array" ref="B364">TRANSPOSE(_xlfn._xlws.SORT(_xlfn._xlws.FILTER(treatments[treatment_number]&amp;" | "&amp;treatments[treatment_name],treatments[experiment_ID]=A364)))</f>
        <v xml:space="preserve"> | </v>
      </c>
    </row>
    <row r="365" spans="2:2" x14ac:dyDescent="0.35">
      <c r="B365" t="str" cm="1">
        <f t="array" ref="B365">TRANSPOSE(_xlfn._xlws.SORT(_xlfn._xlws.FILTER(treatments[treatment_number]&amp;" | "&amp;treatments[treatment_name],treatments[experiment_ID]=A365)))</f>
        <v xml:space="preserve"> | </v>
      </c>
    </row>
    <row r="366" spans="2:2" x14ac:dyDescent="0.35">
      <c r="B366" t="str" cm="1">
        <f t="array" ref="B366">TRANSPOSE(_xlfn._xlws.SORT(_xlfn._xlws.FILTER(treatments[treatment_number]&amp;" | "&amp;treatments[treatment_name],treatments[experiment_ID]=A366)))</f>
        <v xml:space="preserve"> | </v>
      </c>
    </row>
    <row r="367" spans="2:2" x14ac:dyDescent="0.35">
      <c r="B367" t="str" cm="1">
        <f t="array" ref="B367">TRANSPOSE(_xlfn._xlws.SORT(_xlfn._xlws.FILTER(treatments[treatment_number]&amp;" | "&amp;treatments[treatment_name],treatments[experiment_ID]=A367)))</f>
        <v xml:space="preserve"> | </v>
      </c>
    </row>
    <row r="368" spans="2:2" x14ac:dyDescent="0.35">
      <c r="B368" t="str" cm="1">
        <f t="array" ref="B368">TRANSPOSE(_xlfn._xlws.SORT(_xlfn._xlws.FILTER(treatments[treatment_number]&amp;" | "&amp;treatments[treatment_name],treatments[experiment_ID]=A368)))</f>
        <v xml:space="preserve"> | </v>
      </c>
    </row>
    <row r="369" spans="2:2" x14ac:dyDescent="0.35">
      <c r="B369" t="str" cm="1">
        <f t="array" ref="B369">TRANSPOSE(_xlfn._xlws.SORT(_xlfn._xlws.FILTER(treatments[treatment_number]&amp;" | "&amp;treatments[treatment_name],treatments[experiment_ID]=A369)))</f>
        <v xml:space="preserve"> | </v>
      </c>
    </row>
    <row r="370" spans="2:2" x14ac:dyDescent="0.35">
      <c r="B370" t="str" cm="1">
        <f t="array" ref="B370">TRANSPOSE(_xlfn._xlws.SORT(_xlfn._xlws.FILTER(treatments[treatment_number]&amp;" | "&amp;treatments[treatment_name],treatments[experiment_ID]=A370)))</f>
        <v xml:space="preserve"> | </v>
      </c>
    </row>
    <row r="371" spans="2:2" x14ac:dyDescent="0.35">
      <c r="B371" t="str" cm="1">
        <f t="array" ref="B371">TRANSPOSE(_xlfn._xlws.SORT(_xlfn._xlws.FILTER(treatments[treatment_number]&amp;" | "&amp;treatments[treatment_name],treatments[experiment_ID]=A371)))</f>
        <v xml:space="preserve"> | </v>
      </c>
    </row>
    <row r="372" spans="2:2" x14ac:dyDescent="0.35">
      <c r="B372" t="str" cm="1">
        <f t="array" ref="B372">TRANSPOSE(_xlfn._xlws.SORT(_xlfn._xlws.FILTER(treatments[treatment_number]&amp;" | "&amp;treatments[treatment_name],treatments[experiment_ID]=A372)))</f>
        <v xml:space="preserve"> | </v>
      </c>
    </row>
    <row r="373" spans="2:2" x14ac:dyDescent="0.35">
      <c r="B373" t="str" cm="1">
        <f t="array" ref="B373">TRANSPOSE(_xlfn._xlws.SORT(_xlfn._xlws.FILTER(treatments[treatment_number]&amp;" | "&amp;treatments[treatment_name],treatments[experiment_ID]=A373)))</f>
        <v xml:space="preserve"> | </v>
      </c>
    </row>
    <row r="374" spans="2:2" x14ac:dyDescent="0.35">
      <c r="B374" t="str" cm="1">
        <f t="array" ref="B374">TRANSPOSE(_xlfn._xlws.SORT(_xlfn._xlws.FILTER(treatments[treatment_number]&amp;" | "&amp;treatments[treatment_name],treatments[experiment_ID]=A374)))</f>
        <v xml:space="preserve"> | </v>
      </c>
    </row>
    <row r="375" spans="2:2" x14ac:dyDescent="0.35">
      <c r="B375" t="str" cm="1">
        <f t="array" ref="B375">TRANSPOSE(_xlfn._xlws.SORT(_xlfn._xlws.FILTER(treatments[treatment_number]&amp;" | "&amp;treatments[treatment_name],treatments[experiment_ID]=A375)))</f>
        <v xml:space="preserve"> | </v>
      </c>
    </row>
    <row r="376" spans="2:2" x14ac:dyDescent="0.35">
      <c r="B376" t="str" cm="1">
        <f t="array" ref="B376">TRANSPOSE(_xlfn._xlws.SORT(_xlfn._xlws.FILTER(treatments[treatment_number]&amp;" | "&amp;treatments[treatment_name],treatments[experiment_ID]=A376)))</f>
        <v xml:space="preserve"> | </v>
      </c>
    </row>
    <row r="377" spans="2:2" x14ac:dyDescent="0.35">
      <c r="B377" t="str" cm="1">
        <f t="array" ref="B377">TRANSPOSE(_xlfn._xlws.SORT(_xlfn._xlws.FILTER(treatments[treatment_number]&amp;" | "&amp;treatments[treatment_name],treatments[experiment_ID]=A377)))</f>
        <v xml:space="preserve"> | </v>
      </c>
    </row>
    <row r="378" spans="2:2" x14ac:dyDescent="0.35">
      <c r="B378" t="str" cm="1">
        <f t="array" ref="B378">TRANSPOSE(_xlfn._xlws.SORT(_xlfn._xlws.FILTER(treatments[treatment_number]&amp;" | "&amp;treatments[treatment_name],treatments[experiment_ID]=A378)))</f>
        <v xml:space="preserve"> | </v>
      </c>
    </row>
    <row r="379" spans="2:2" x14ac:dyDescent="0.35">
      <c r="B379" t="str" cm="1">
        <f t="array" ref="B379">TRANSPOSE(_xlfn._xlws.SORT(_xlfn._xlws.FILTER(treatments[treatment_number]&amp;" | "&amp;treatments[treatment_name],treatments[experiment_ID]=A379)))</f>
        <v xml:space="preserve"> | </v>
      </c>
    </row>
    <row r="380" spans="2:2" x14ac:dyDescent="0.35">
      <c r="B380" t="str" cm="1">
        <f t="array" ref="B380">TRANSPOSE(_xlfn._xlws.SORT(_xlfn._xlws.FILTER(treatments[treatment_number]&amp;" | "&amp;treatments[treatment_name],treatments[experiment_ID]=A380)))</f>
        <v xml:space="preserve"> | </v>
      </c>
    </row>
    <row r="381" spans="2:2" x14ac:dyDescent="0.35">
      <c r="B381" t="str" cm="1">
        <f t="array" ref="B381">TRANSPOSE(_xlfn._xlws.SORT(_xlfn._xlws.FILTER(treatments[treatment_number]&amp;" | "&amp;treatments[treatment_name],treatments[experiment_ID]=A381)))</f>
        <v xml:space="preserve"> | </v>
      </c>
    </row>
    <row r="382" spans="2:2" x14ac:dyDescent="0.35">
      <c r="B382" t="str" cm="1">
        <f t="array" ref="B382">TRANSPOSE(_xlfn._xlws.SORT(_xlfn._xlws.FILTER(treatments[treatment_number]&amp;" | "&amp;treatments[treatment_name],treatments[experiment_ID]=A382)))</f>
        <v xml:space="preserve"> | </v>
      </c>
    </row>
    <row r="383" spans="2:2" x14ac:dyDescent="0.35">
      <c r="B383" t="str" cm="1">
        <f t="array" ref="B383">TRANSPOSE(_xlfn._xlws.SORT(_xlfn._xlws.FILTER(treatments[treatment_number]&amp;" | "&amp;treatments[treatment_name],treatments[experiment_ID]=A383)))</f>
        <v xml:space="preserve"> | </v>
      </c>
    </row>
    <row r="384" spans="2:2" x14ac:dyDescent="0.35">
      <c r="B384" t="str" cm="1">
        <f t="array" ref="B384">TRANSPOSE(_xlfn._xlws.SORT(_xlfn._xlws.FILTER(treatments[treatment_number]&amp;" | "&amp;treatments[treatment_name],treatments[experiment_ID]=A384)))</f>
        <v xml:space="preserve"> | </v>
      </c>
    </row>
    <row r="385" spans="2:2" x14ac:dyDescent="0.35">
      <c r="B385" t="str" cm="1">
        <f t="array" ref="B385">TRANSPOSE(_xlfn._xlws.SORT(_xlfn._xlws.FILTER(treatments[treatment_number]&amp;" | "&amp;treatments[treatment_name],treatments[experiment_ID]=A385)))</f>
        <v xml:space="preserve"> | </v>
      </c>
    </row>
    <row r="386" spans="2:2" x14ac:dyDescent="0.35">
      <c r="B386" t="str" cm="1">
        <f t="array" ref="B386">TRANSPOSE(_xlfn._xlws.SORT(_xlfn._xlws.FILTER(treatments[treatment_number]&amp;" | "&amp;treatments[treatment_name],treatments[experiment_ID]=A386)))</f>
        <v xml:space="preserve"> | </v>
      </c>
    </row>
    <row r="387" spans="2:2" x14ac:dyDescent="0.35">
      <c r="B387" t="str" cm="1">
        <f t="array" ref="B387">TRANSPOSE(_xlfn._xlws.SORT(_xlfn._xlws.FILTER(treatments[treatment_number]&amp;" | "&amp;treatments[treatment_name],treatments[experiment_ID]=A387)))</f>
        <v xml:space="preserve"> | </v>
      </c>
    </row>
    <row r="388" spans="2:2" x14ac:dyDescent="0.35">
      <c r="B388" t="str" cm="1">
        <f t="array" ref="B388">TRANSPOSE(_xlfn._xlws.SORT(_xlfn._xlws.FILTER(treatments[treatment_number]&amp;" | "&amp;treatments[treatment_name],treatments[experiment_ID]=A388)))</f>
        <v xml:space="preserve"> | </v>
      </c>
    </row>
    <row r="389" spans="2:2" x14ac:dyDescent="0.35">
      <c r="B389" t="str" cm="1">
        <f t="array" ref="B389">TRANSPOSE(_xlfn._xlws.SORT(_xlfn._xlws.FILTER(treatments[treatment_number]&amp;" | "&amp;treatments[treatment_name],treatments[experiment_ID]=A389)))</f>
        <v xml:space="preserve"> | </v>
      </c>
    </row>
    <row r="390" spans="2:2" x14ac:dyDescent="0.35">
      <c r="B390" t="str" cm="1">
        <f t="array" ref="B390">TRANSPOSE(_xlfn._xlws.SORT(_xlfn._xlws.FILTER(treatments[treatment_number]&amp;" | "&amp;treatments[treatment_name],treatments[experiment_ID]=A390)))</f>
        <v xml:space="preserve"> | </v>
      </c>
    </row>
    <row r="391" spans="2:2" x14ac:dyDescent="0.35">
      <c r="B391" t="str" cm="1">
        <f t="array" ref="B391">TRANSPOSE(_xlfn._xlws.SORT(_xlfn._xlws.FILTER(treatments[treatment_number]&amp;" | "&amp;treatments[treatment_name],treatments[experiment_ID]=A391)))</f>
        <v xml:space="preserve"> | </v>
      </c>
    </row>
    <row r="392" spans="2:2" x14ac:dyDescent="0.35">
      <c r="B392" t="str" cm="1">
        <f t="array" ref="B392">TRANSPOSE(_xlfn._xlws.SORT(_xlfn._xlws.FILTER(treatments[treatment_number]&amp;" | "&amp;treatments[treatment_name],treatments[experiment_ID]=A392)))</f>
        <v xml:space="preserve"> | </v>
      </c>
    </row>
    <row r="393" spans="2:2" x14ac:dyDescent="0.35">
      <c r="B393" t="str" cm="1">
        <f t="array" ref="B393">TRANSPOSE(_xlfn._xlws.SORT(_xlfn._xlws.FILTER(treatments[treatment_number]&amp;" | "&amp;treatments[treatment_name],treatments[experiment_ID]=A393)))</f>
        <v xml:space="preserve"> | </v>
      </c>
    </row>
    <row r="394" spans="2:2" x14ac:dyDescent="0.35">
      <c r="B394" t="str" cm="1">
        <f t="array" ref="B394">TRANSPOSE(_xlfn._xlws.SORT(_xlfn._xlws.FILTER(treatments[treatment_number]&amp;" | "&amp;treatments[treatment_name],treatments[experiment_ID]=A394)))</f>
        <v xml:space="preserve"> | </v>
      </c>
    </row>
    <row r="395" spans="2:2" x14ac:dyDescent="0.35">
      <c r="B395" t="str" cm="1">
        <f t="array" ref="B395">TRANSPOSE(_xlfn._xlws.SORT(_xlfn._xlws.FILTER(treatments[treatment_number]&amp;" | "&amp;treatments[treatment_name],treatments[experiment_ID]=A395)))</f>
        <v xml:space="preserve"> | </v>
      </c>
    </row>
    <row r="396" spans="2:2" x14ac:dyDescent="0.35">
      <c r="B396" t="str" cm="1">
        <f t="array" ref="B396">TRANSPOSE(_xlfn._xlws.SORT(_xlfn._xlws.FILTER(treatments[treatment_number]&amp;" | "&amp;treatments[treatment_name],treatments[experiment_ID]=A396)))</f>
        <v xml:space="preserve"> | </v>
      </c>
    </row>
    <row r="397" spans="2:2" x14ac:dyDescent="0.35">
      <c r="B397" t="str" cm="1">
        <f t="array" ref="B397">TRANSPOSE(_xlfn._xlws.SORT(_xlfn._xlws.FILTER(treatments[treatment_number]&amp;" | "&amp;treatments[treatment_name],treatments[experiment_ID]=A397)))</f>
        <v xml:space="preserve"> | </v>
      </c>
    </row>
    <row r="398" spans="2:2" x14ac:dyDescent="0.35">
      <c r="B398" t="str" cm="1">
        <f t="array" ref="B398">TRANSPOSE(_xlfn._xlws.SORT(_xlfn._xlws.FILTER(treatments[treatment_number]&amp;" | "&amp;treatments[treatment_name],treatments[experiment_ID]=A398)))</f>
        <v xml:space="preserve"> | </v>
      </c>
    </row>
    <row r="399" spans="2:2" x14ac:dyDescent="0.35">
      <c r="B399" t="str" cm="1">
        <f t="array" ref="B399">TRANSPOSE(_xlfn._xlws.SORT(_xlfn._xlws.FILTER(treatments[treatment_number]&amp;" | "&amp;treatments[treatment_name],treatments[experiment_ID]=A399)))</f>
        <v xml:space="preserve"> | </v>
      </c>
    </row>
    <row r="400" spans="2:2" x14ac:dyDescent="0.35">
      <c r="B400" t="str" cm="1">
        <f t="array" ref="B400">TRANSPOSE(_xlfn._xlws.SORT(_xlfn._xlws.FILTER(treatments[treatment_number]&amp;" | "&amp;treatments[treatment_name],treatments[experiment_ID]=A400)))</f>
        <v xml:space="preserve"> | </v>
      </c>
    </row>
    <row r="401" spans="2:2" x14ac:dyDescent="0.35">
      <c r="B401" t="str" cm="1">
        <f t="array" ref="B401">TRANSPOSE(_xlfn._xlws.SORT(_xlfn._xlws.FILTER(treatments[treatment_number]&amp;" | "&amp;treatments[treatment_name],treatments[experiment_ID]=A401)))</f>
        <v xml:space="preserve"> | </v>
      </c>
    </row>
    <row r="402" spans="2:2" x14ac:dyDescent="0.35">
      <c r="B402" t="str" cm="1">
        <f t="array" ref="B402">TRANSPOSE(_xlfn._xlws.SORT(_xlfn._xlws.FILTER(treatments[treatment_number]&amp;" | "&amp;treatments[treatment_name],treatments[experiment_ID]=A402)))</f>
        <v xml:space="preserve"> | </v>
      </c>
    </row>
    <row r="403" spans="2:2" x14ac:dyDescent="0.35">
      <c r="B403" t="str" cm="1">
        <f t="array" ref="B403">TRANSPOSE(_xlfn._xlws.SORT(_xlfn._xlws.FILTER(treatments[treatment_number]&amp;" | "&amp;treatments[treatment_name],treatments[experiment_ID]=A403)))</f>
        <v xml:space="preserve"> | </v>
      </c>
    </row>
    <row r="404" spans="2:2" x14ac:dyDescent="0.35">
      <c r="B404" t="str" cm="1">
        <f t="array" ref="B404">TRANSPOSE(_xlfn._xlws.SORT(_xlfn._xlws.FILTER(treatments[treatment_number]&amp;" | "&amp;treatments[treatment_name],treatments[experiment_ID]=A404)))</f>
        <v xml:space="preserve"> | </v>
      </c>
    </row>
    <row r="405" spans="2:2" x14ac:dyDescent="0.35">
      <c r="B405" t="str" cm="1">
        <f t="array" ref="B405">TRANSPOSE(_xlfn._xlws.SORT(_xlfn._xlws.FILTER(treatments[treatment_number]&amp;" | "&amp;treatments[treatment_name],treatments[experiment_ID]=A405)))</f>
        <v xml:space="preserve"> | </v>
      </c>
    </row>
    <row r="406" spans="2:2" x14ac:dyDescent="0.35">
      <c r="B406" t="str" cm="1">
        <f t="array" ref="B406">TRANSPOSE(_xlfn._xlws.SORT(_xlfn._xlws.FILTER(treatments[treatment_number]&amp;" | "&amp;treatments[treatment_name],treatments[experiment_ID]=A406)))</f>
        <v xml:space="preserve"> | </v>
      </c>
    </row>
    <row r="407" spans="2:2" x14ac:dyDescent="0.35">
      <c r="B407" t="str" cm="1">
        <f t="array" ref="B407">TRANSPOSE(_xlfn._xlws.SORT(_xlfn._xlws.FILTER(treatments[treatment_number]&amp;" | "&amp;treatments[treatment_name],treatments[experiment_ID]=A407)))</f>
        <v xml:space="preserve"> | </v>
      </c>
    </row>
    <row r="408" spans="2:2" x14ac:dyDescent="0.35">
      <c r="B408" t="str" cm="1">
        <f t="array" ref="B408">TRANSPOSE(_xlfn._xlws.SORT(_xlfn._xlws.FILTER(treatments[treatment_number]&amp;" | "&amp;treatments[treatment_name],treatments[experiment_ID]=A408)))</f>
        <v xml:space="preserve"> | </v>
      </c>
    </row>
    <row r="409" spans="2:2" x14ac:dyDescent="0.35">
      <c r="B409" t="str" cm="1">
        <f t="array" ref="B409">TRANSPOSE(_xlfn._xlws.SORT(_xlfn._xlws.FILTER(treatments[treatment_number]&amp;" | "&amp;treatments[treatment_name],treatments[experiment_ID]=A409)))</f>
        <v xml:space="preserve"> | </v>
      </c>
    </row>
    <row r="410" spans="2:2" x14ac:dyDescent="0.35">
      <c r="B410" t="str" cm="1">
        <f t="array" ref="B410">TRANSPOSE(_xlfn._xlws.SORT(_xlfn._xlws.FILTER(treatments[treatment_number]&amp;" | "&amp;treatments[treatment_name],treatments[experiment_ID]=A410)))</f>
        <v xml:space="preserve"> | </v>
      </c>
    </row>
    <row r="411" spans="2:2" x14ac:dyDescent="0.35">
      <c r="B411" t="str" cm="1">
        <f t="array" ref="B411">TRANSPOSE(_xlfn._xlws.SORT(_xlfn._xlws.FILTER(treatments[treatment_number]&amp;" | "&amp;treatments[treatment_name],treatments[experiment_ID]=A411)))</f>
        <v xml:space="preserve"> | </v>
      </c>
    </row>
    <row r="412" spans="2:2" x14ac:dyDescent="0.35">
      <c r="B412" t="str" cm="1">
        <f t="array" ref="B412">TRANSPOSE(_xlfn._xlws.SORT(_xlfn._xlws.FILTER(treatments[treatment_number]&amp;" | "&amp;treatments[treatment_name],treatments[experiment_ID]=A412)))</f>
        <v xml:space="preserve"> | </v>
      </c>
    </row>
    <row r="413" spans="2:2" x14ac:dyDescent="0.35">
      <c r="B413" t="str" cm="1">
        <f t="array" ref="B413">TRANSPOSE(_xlfn._xlws.SORT(_xlfn._xlws.FILTER(treatments[treatment_number]&amp;" | "&amp;treatments[treatment_name],treatments[experiment_ID]=A413)))</f>
        <v xml:space="preserve"> | </v>
      </c>
    </row>
    <row r="414" spans="2:2" x14ac:dyDescent="0.35">
      <c r="B414" t="str" cm="1">
        <f t="array" ref="B414">TRANSPOSE(_xlfn._xlws.SORT(_xlfn._xlws.FILTER(treatments[treatment_number]&amp;" | "&amp;treatments[treatment_name],treatments[experiment_ID]=A414)))</f>
        <v xml:space="preserve"> | </v>
      </c>
    </row>
    <row r="415" spans="2:2" x14ac:dyDescent="0.35">
      <c r="B415" t="str" cm="1">
        <f t="array" ref="B415">TRANSPOSE(_xlfn._xlws.SORT(_xlfn._xlws.FILTER(treatments[treatment_number]&amp;" | "&amp;treatments[treatment_name],treatments[experiment_ID]=A415)))</f>
        <v xml:space="preserve"> | </v>
      </c>
    </row>
    <row r="416" spans="2:2" x14ac:dyDescent="0.35">
      <c r="B416" t="str" cm="1">
        <f t="array" ref="B416">TRANSPOSE(_xlfn._xlws.SORT(_xlfn._xlws.FILTER(treatments[treatment_number]&amp;" | "&amp;treatments[treatment_name],treatments[experiment_ID]=A416)))</f>
        <v xml:space="preserve"> | </v>
      </c>
    </row>
    <row r="417" spans="2:2" x14ac:dyDescent="0.35">
      <c r="B417" t="str" cm="1">
        <f t="array" ref="B417">TRANSPOSE(_xlfn._xlws.SORT(_xlfn._xlws.FILTER(treatments[treatment_number]&amp;" | "&amp;treatments[treatment_name],treatments[experiment_ID]=A417)))</f>
        <v xml:space="preserve"> | </v>
      </c>
    </row>
    <row r="418" spans="2:2" x14ac:dyDescent="0.35">
      <c r="B418" t="str" cm="1">
        <f t="array" ref="B418">TRANSPOSE(_xlfn._xlws.SORT(_xlfn._xlws.FILTER(treatments[treatment_number]&amp;" | "&amp;treatments[treatment_name],treatments[experiment_ID]=A418)))</f>
        <v xml:space="preserve"> | </v>
      </c>
    </row>
    <row r="419" spans="2:2" x14ac:dyDescent="0.35">
      <c r="B419" t="str" cm="1">
        <f t="array" ref="B419">TRANSPOSE(_xlfn._xlws.SORT(_xlfn._xlws.FILTER(treatments[treatment_number]&amp;" | "&amp;treatments[treatment_name],treatments[experiment_ID]=A419)))</f>
        <v xml:space="preserve"> | </v>
      </c>
    </row>
    <row r="420" spans="2:2" x14ac:dyDescent="0.35">
      <c r="B420" t="str" cm="1">
        <f t="array" ref="B420">TRANSPOSE(_xlfn._xlws.SORT(_xlfn._xlws.FILTER(treatments[treatment_number]&amp;" | "&amp;treatments[treatment_name],treatments[experiment_ID]=A420)))</f>
        <v xml:space="preserve"> | </v>
      </c>
    </row>
    <row r="421" spans="2:2" x14ac:dyDescent="0.35">
      <c r="B421" t="str" cm="1">
        <f t="array" ref="B421">TRANSPOSE(_xlfn._xlws.SORT(_xlfn._xlws.FILTER(treatments[treatment_number]&amp;" | "&amp;treatments[treatment_name],treatments[experiment_ID]=A421)))</f>
        <v xml:space="preserve"> | </v>
      </c>
    </row>
    <row r="422" spans="2:2" x14ac:dyDescent="0.35">
      <c r="B422" t="str" cm="1">
        <f t="array" ref="B422">TRANSPOSE(_xlfn._xlws.SORT(_xlfn._xlws.FILTER(treatments[treatment_number]&amp;" | "&amp;treatments[treatment_name],treatments[experiment_ID]=A422)))</f>
        <v xml:space="preserve"> | </v>
      </c>
    </row>
    <row r="423" spans="2:2" x14ac:dyDescent="0.35">
      <c r="B423" t="str" cm="1">
        <f t="array" ref="B423">TRANSPOSE(_xlfn._xlws.SORT(_xlfn._xlws.FILTER(treatments[treatment_number]&amp;" | "&amp;treatments[treatment_name],treatments[experiment_ID]=A423)))</f>
        <v xml:space="preserve"> | </v>
      </c>
    </row>
    <row r="424" spans="2:2" x14ac:dyDescent="0.35">
      <c r="B424" t="str" cm="1">
        <f t="array" ref="B424">TRANSPOSE(_xlfn._xlws.SORT(_xlfn._xlws.FILTER(treatments[treatment_number]&amp;" | "&amp;treatments[treatment_name],treatments[experiment_ID]=A424)))</f>
        <v xml:space="preserve"> | </v>
      </c>
    </row>
    <row r="425" spans="2:2" x14ac:dyDescent="0.35">
      <c r="B425" t="str" cm="1">
        <f t="array" ref="B425">TRANSPOSE(_xlfn._xlws.SORT(_xlfn._xlws.FILTER(treatments[treatment_number]&amp;" | "&amp;treatments[treatment_name],treatments[experiment_ID]=A425)))</f>
        <v xml:space="preserve"> | </v>
      </c>
    </row>
    <row r="426" spans="2:2" x14ac:dyDescent="0.35">
      <c r="B426" t="str" cm="1">
        <f t="array" ref="B426">TRANSPOSE(_xlfn._xlws.SORT(_xlfn._xlws.FILTER(treatments[treatment_number]&amp;" | "&amp;treatments[treatment_name],treatments[experiment_ID]=A426)))</f>
        <v xml:space="preserve"> | </v>
      </c>
    </row>
    <row r="427" spans="2:2" x14ac:dyDescent="0.35">
      <c r="B427" t="str" cm="1">
        <f t="array" ref="B427">TRANSPOSE(_xlfn._xlws.SORT(_xlfn._xlws.FILTER(treatments[treatment_number]&amp;" | "&amp;treatments[treatment_name],treatments[experiment_ID]=A427)))</f>
        <v xml:space="preserve"> | </v>
      </c>
    </row>
    <row r="428" spans="2:2" x14ac:dyDescent="0.35">
      <c r="B428" t="str" cm="1">
        <f t="array" ref="B428">TRANSPOSE(_xlfn._xlws.SORT(_xlfn._xlws.FILTER(treatments[treatment_number]&amp;" | "&amp;treatments[treatment_name],treatments[experiment_ID]=A428)))</f>
        <v xml:space="preserve"> | </v>
      </c>
    </row>
    <row r="429" spans="2:2" x14ac:dyDescent="0.35">
      <c r="B429" t="str" cm="1">
        <f t="array" ref="B429">TRANSPOSE(_xlfn._xlws.SORT(_xlfn._xlws.FILTER(treatments[treatment_number]&amp;" | "&amp;treatments[treatment_name],treatments[experiment_ID]=A429)))</f>
        <v xml:space="preserve"> | </v>
      </c>
    </row>
    <row r="430" spans="2:2" x14ac:dyDescent="0.35">
      <c r="B430" t="str" cm="1">
        <f t="array" ref="B430">TRANSPOSE(_xlfn._xlws.SORT(_xlfn._xlws.FILTER(treatments[treatment_number]&amp;" | "&amp;treatments[treatment_name],treatments[experiment_ID]=A430)))</f>
        <v xml:space="preserve"> | </v>
      </c>
    </row>
    <row r="431" spans="2:2" x14ac:dyDescent="0.35">
      <c r="B431" t="str" cm="1">
        <f t="array" ref="B431">TRANSPOSE(_xlfn._xlws.SORT(_xlfn._xlws.FILTER(treatments[treatment_number]&amp;" | "&amp;treatments[treatment_name],treatments[experiment_ID]=A431)))</f>
        <v xml:space="preserve"> | </v>
      </c>
    </row>
    <row r="432" spans="2:2" x14ac:dyDescent="0.35">
      <c r="B432" t="str" cm="1">
        <f t="array" ref="B432">TRANSPOSE(_xlfn._xlws.SORT(_xlfn._xlws.FILTER(treatments[treatment_number]&amp;" | "&amp;treatments[treatment_name],treatments[experiment_ID]=A432)))</f>
        <v xml:space="preserve"> | </v>
      </c>
    </row>
    <row r="433" spans="2:2" x14ac:dyDescent="0.35">
      <c r="B433" t="str" cm="1">
        <f t="array" ref="B433">TRANSPOSE(_xlfn._xlws.SORT(_xlfn._xlws.FILTER(treatments[treatment_number]&amp;" | "&amp;treatments[treatment_name],treatments[experiment_ID]=A433)))</f>
        <v xml:space="preserve"> | </v>
      </c>
    </row>
    <row r="434" spans="2:2" x14ac:dyDescent="0.35">
      <c r="B434" t="str" cm="1">
        <f t="array" ref="B434">TRANSPOSE(_xlfn._xlws.SORT(_xlfn._xlws.FILTER(treatments[treatment_number]&amp;" | "&amp;treatments[treatment_name],treatments[experiment_ID]=A434)))</f>
        <v xml:space="preserve"> | </v>
      </c>
    </row>
    <row r="435" spans="2:2" x14ac:dyDescent="0.35">
      <c r="B435" t="str" cm="1">
        <f t="array" ref="B435">TRANSPOSE(_xlfn._xlws.SORT(_xlfn._xlws.FILTER(treatments[treatment_number]&amp;" | "&amp;treatments[treatment_name],treatments[experiment_ID]=A435)))</f>
        <v xml:space="preserve"> | </v>
      </c>
    </row>
    <row r="436" spans="2:2" x14ac:dyDescent="0.35">
      <c r="B436" t="str" cm="1">
        <f t="array" ref="B436">TRANSPOSE(_xlfn._xlws.SORT(_xlfn._xlws.FILTER(treatments[treatment_number]&amp;" | "&amp;treatments[treatment_name],treatments[experiment_ID]=A436)))</f>
        <v xml:space="preserve"> | </v>
      </c>
    </row>
    <row r="437" spans="2:2" x14ac:dyDescent="0.35">
      <c r="B437" t="str" cm="1">
        <f t="array" ref="B437">TRANSPOSE(_xlfn._xlws.SORT(_xlfn._xlws.FILTER(treatments[treatment_number]&amp;" | "&amp;treatments[treatment_name],treatments[experiment_ID]=A437)))</f>
        <v xml:space="preserve"> | </v>
      </c>
    </row>
    <row r="438" spans="2:2" x14ac:dyDescent="0.35">
      <c r="B438" t="str" cm="1">
        <f t="array" ref="B438">TRANSPOSE(_xlfn._xlws.SORT(_xlfn._xlws.FILTER(treatments[treatment_number]&amp;" | "&amp;treatments[treatment_name],treatments[experiment_ID]=A438)))</f>
        <v xml:space="preserve"> | </v>
      </c>
    </row>
    <row r="439" spans="2:2" x14ac:dyDescent="0.35">
      <c r="B439" t="str" cm="1">
        <f t="array" ref="B439">TRANSPOSE(_xlfn._xlws.SORT(_xlfn._xlws.FILTER(treatments[treatment_number]&amp;" | "&amp;treatments[treatment_name],treatments[experiment_ID]=A439)))</f>
        <v xml:space="preserve"> | </v>
      </c>
    </row>
    <row r="440" spans="2:2" x14ac:dyDescent="0.35">
      <c r="B440" t="str" cm="1">
        <f t="array" ref="B440">TRANSPOSE(_xlfn._xlws.SORT(_xlfn._xlws.FILTER(treatments[treatment_number]&amp;" | "&amp;treatments[treatment_name],treatments[experiment_ID]=A440)))</f>
        <v xml:space="preserve"> | </v>
      </c>
    </row>
    <row r="441" spans="2:2" x14ac:dyDescent="0.35">
      <c r="B441" t="str" cm="1">
        <f t="array" ref="B441">TRANSPOSE(_xlfn._xlws.SORT(_xlfn._xlws.FILTER(treatments[treatment_number]&amp;" | "&amp;treatments[treatment_name],treatments[experiment_ID]=A441)))</f>
        <v xml:space="preserve"> | </v>
      </c>
    </row>
    <row r="442" spans="2:2" x14ac:dyDescent="0.35">
      <c r="B442" t="str" cm="1">
        <f t="array" ref="B442">TRANSPOSE(_xlfn._xlws.SORT(_xlfn._xlws.FILTER(treatments[treatment_number]&amp;" | "&amp;treatments[treatment_name],treatments[experiment_ID]=A442)))</f>
        <v xml:space="preserve"> | </v>
      </c>
    </row>
    <row r="443" spans="2:2" x14ac:dyDescent="0.35">
      <c r="B443" t="str" cm="1">
        <f t="array" ref="B443">TRANSPOSE(_xlfn._xlws.SORT(_xlfn._xlws.FILTER(treatments[treatment_number]&amp;" | "&amp;treatments[treatment_name],treatments[experiment_ID]=A443)))</f>
        <v xml:space="preserve"> | </v>
      </c>
    </row>
    <row r="444" spans="2:2" x14ac:dyDescent="0.35">
      <c r="B444" t="str" cm="1">
        <f t="array" ref="B444">TRANSPOSE(_xlfn._xlws.SORT(_xlfn._xlws.FILTER(treatments[treatment_number]&amp;" | "&amp;treatments[treatment_name],treatments[experiment_ID]=A444)))</f>
        <v xml:space="preserve"> | </v>
      </c>
    </row>
    <row r="445" spans="2:2" x14ac:dyDescent="0.35">
      <c r="B445" t="str" cm="1">
        <f t="array" ref="B445">TRANSPOSE(_xlfn._xlws.SORT(_xlfn._xlws.FILTER(treatments[treatment_number]&amp;" | "&amp;treatments[treatment_name],treatments[experiment_ID]=A445)))</f>
        <v xml:space="preserve"> | </v>
      </c>
    </row>
    <row r="446" spans="2:2" x14ac:dyDescent="0.35">
      <c r="B446" t="str" cm="1">
        <f t="array" ref="B446">TRANSPOSE(_xlfn._xlws.SORT(_xlfn._xlws.FILTER(treatments[treatment_number]&amp;" | "&amp;treatments[treatment_name],treatments[experiment_ID]=A446)))</f>
        <v xml:space="preserve"> | </v>
      </c>
    </row>
    <row r="447" spans="2:2" x14ac:dyDescent="0.35">
      <c r="B447" t="str" cm="1">
        <f t="array" ref="B447">TRANSPOSE(_xlfn._xlws.SORT(_xlfn._xlws.FILTER(treatments[treatment_number]&amp;" | "&amp;treatments[treatment_name],treatments[experiment_ID]=A447)))</f>
        <v xml:space="preserve"> | </v>
      </c>
    </row>
    <row r="448" spans="2:2" x14ac:dyDescent="0.35">
      <c r="B448" t="str" cm="1">
        <f t="array" ref="B448">TRANSPOSE(_xlfn._xlws.SORT(_xlfn._xlws.FILTER(treatments[treatment_number]&amp;" | "&amp;treatments[treatment_name],treatments[experiment_ID]=A448)))</f>
        <v xml:space="preserve"> | </v>
      </c>
    </row>
    <row r="449" spans="2:2" x14ac:dyDescent="0.35">
      <c r="B449" t="str" cm="1">
        <f t="array" ref="B449">TRANSPOSE(_xlfn._xlws.SORT(_xlfn._xlws.FILTER(treatments[treatment_number]&amp;" | "&amp;treatments[treatment_name],treatments[experiment_ID]=A449)))</f>
        <v xml:space="preserve"> | </v>
      </c>
    </row>
    <row r="450" spans="2:2" x14ac:dyDescent="0.35">
      <c r="B450" t="str" cm="1">
        <f t="array" ref="B450">TRANSPOSE(_xlfn._xlws.SORT(_xlfn._xlws.FILTER(treatments[treatment_number]&amp;" | "&amp;treatments[treatment_name],treatments[experiment_ID]=A450)))</f>
        <v xml:space="preserve"> | </v>
      </c>
    </row>
    <row r="451" spans="2:2" x14ac:dyDescent="0.35">
      <c r="B451" t="str" cm="1">
        <f t="array" ref="B451">TRANSPOSE(_xlfn._xlws.SORT(_xlfn._xlws.FILTER(treatments[treatment_number]&amp;" | "&amp;treatments[treatment_name],treatments[experiment_ID]=A451)))</f>
        <v xml:space="preserve"> | </v>
      </c>
    </row>
    <row r="452" spans="2:2" x14ac:dyDescent="0.35">
      <c r="B452" t="str" cm="1">
        <f t="array" ref="B452">TRANSPOSE(_xlfn._xlws.SORT(_xlfn._xlws.FILTER(treatments[treatment_number]&amp;" | "&amp;treatments[treatment_name],treatments[experiment_ID]=A452)))</f>
        <v xml:space="preserve"> | </v>
      </c>
    </row>
    <row r="453" spans="2:2" x14ac:dyDescent="0.35">
      <c r="B453" t="str" cm="1">
        <f t="array" ref="B453">TRANSPOSE(_xlfn._xlws.SORT(_xlfn._xlws.FILTER(treatments[treatment_number]&amp;" | "&amp;treatments[treatment_name],treatments[experiment_ID]=A453)))</f>
        <v xml:space="preserve"> | </v>
      </c>
    </row>
    <row r="454" spans="2:2" x14ac:dyDescent="0.35">
      <c r="B454" t="str" cm="1">
        <f t="array" ref="B454">TRANSPOSE(_xlfn._xlws.SORT(_xlfn._xlws.FILTER(treatments[treatment_number]&amp;" | "&amp;treatments[treatment_name],treatments[experiment_ID]=A454)))</f>
        <v xml:space="preserve"> | </v>
      </c>
    </row>
    <row r="455" spans="2:2" x14ac:dyDescent="0.35">
      <c r="B455" t="str" cm="1">
        <f t="array" ref="B455">TRANSPOSE(_xlfn._xlws.SORT(_xlfn._xlws.FILTER(treatments[treatment_number]&amp;" | "&amp;treatments[treatment_name],treatments[experiment_ID]=A455)))</f>
        <v xml:space="preserve"> | </v>
      </c>
    </row>
    <row r="456" spans="2:2" x14ac:dyDescent="0.35">
      <c r="B456" t="str" cm="1">
        <f t="array" ref="B456">TRANSPOSE(_xlfn._xlws.SORT(_xlfn._xlws.FILTER(treatments[treatment_number]&amp;" | "&amp;treatments[treatment_name],treatments[experiment_ID]=A456)))</f>
        <v xml:space="preserve"> | </v>
      </c>
    </row>
    <row r="457" spans="2:2" x14ac:dyDescent="0.35">
      <c r="B457" t="str" cm="1">
        <f t="array" ref="B457">TRANSPOSE(_xlfn._xlws.SORT(_xlfn._xlws.FILTER(treatments[treatment_number]&amp;" | "&amp;treatments[treatment_name],treatments[experiment_ID]=A457)))</f>
        <v xml:space="preserve"> | </v>
      </c>
    </row>
    <row r="458" spans="2:2" x14ac:dyDescent="0.35">
      <c r="B458" t="str" cm="1">
        <f t="array" ref="B458">TRANSPOSE(_xlfn._xlws.SORT(_xlfn._xlws.FILTER(treatments[treatment_number]&amp;" | "&amp;treatments[treatment_name],treatments[experiment_ID]=A458)))</f>
        <v xml:space="preserve"> | </v>
      </c>
    </row>
    <row r="459" spans="2:2" x14ac:dyDescent="0.35">
      <c r="B459" t="str" cm="1">
        <f t="array" ref="B459">TRANSPOSE(_xlfn._xlws.SORT(_xlfn._xlws.FILTER(treatments[treatment_number]&amp;" | "&amp;treatments[treatment_name],treatments[experiment_ID]=A459)))</f>
        <v xml:space="preserve"> | </v>
      </c>
    </row>
    <row r="460" spans="2:2" x14ac:dyDescent="0.35">
      <c r="B460" t="str" cm="1">
        <f t="array" ref="B460">TRANSPOSE(_xlfn._xlws.SORT(_xlfn._xlws.FILTER(treatments[treatment_number]&amp;" | "&amp;treatments[treatment_name],treatments[experiment_ID]=A460)))</f>
        <v xml:space="preserve"> | </v>
      </c>
    </row>
    <row r="461" spans="2:2" x14ac:dyDescent="0.35">
      <c r="B461" t="str" cm="1">
        <f t="array" ref="B461">TRANSPOSE(_xlfn._xlws.SORT(_xlfn._xlws.FILTER(treatments[treatment_number]&amp;" | "&amp;treatments[treatment_name],treatments[experiment_ID]=A461)))</f>
        <v xml:space="preserve"> | </v>
      </c>
    </row>
    <row r="462" spans="2:2" x14ac:dyDescent="0.35">
      <c r="B462" t="str" cm="1">
        <f t="array" ref="B462">TRANSPOSE(_xlfn._xlws.SORT(_xlfn._xlws.FILTER(treatments[treatment_number]&amp;" | "&amp;treatments[treatment_name],treatments[experiment_ID]=A462)))</f>
        <v xml:space="preserve"> | </v>
      </c>
    </row>
    <row r="463" spans="2:2" x14ac:dyDescent="0.35">
      <c r="B463" t="str" cm="1">
        <f t="array" ref="B463">TRANSPOSE(_xlfn._xlws.SORT(_xlfn._xlws.FILTER(treatments[treatment_number]&amp;" | "&amp;treatments[treatment_name],treatments[experiment_ID]=A463)))</f>
        <v xml:space="preserve"> | </v>
      </c>
    </row>
    <row r="464" spans="2:2" x14ac:dyDescent="0.35">
      <c r="B464" t="str" cm="1">
        <f t="array" ref="B464">TRANSPOSE(_xlfn._xlws.SORT(_xlfn._xlws.FILTER(treatments[treatment_number]&amp;" | "&amp;treatments[treatment_name],treatments[experiment_ID]=A464)))</f>
        <v xml:space="preserve"> | </v>
      </c>
    </row>
    <row r="465" spans="2:2" x14ac:dyDescent="0.35">
      <c r="B465" t="str" cm="1">
        <f t="array" ref="B465">TRANSPOSE(_xlfn._xlws.SORT(_xlfn._xlws.FILTER(treatments[treatment_number]&amp;" | "&amp;treatments[treatment_name],treatments[experiment_ID]=A465)))</f>
        <v xml:space="preserve"> | </v>
      </c>
    </row>
    <row r="466" spans="2:2" x14ac:dyDescent="0.35">
      <c r="B466" t="str" cm="1">
        <f t="array" ref="B466">TRANSPOSE(_xlfn._xlws.SORT(_xlfn._xlws.FILTER(treatments[treatment_number]&amp;" | "&amp;treatments[treatment_name],treatments[experiment_ID]=A466)))</f>
        <v xml:space="preserve"> | </v>
      </c>
    </row>
    <row r="467" spans="2:2" x14ac:dyDescent="0.35">
      <c r="B467" t="str" cm="1">
        <f t="array" ref="B467">TRANSPOSE(_xlfn._xlws.SORT(_xlfn._xlws.FILTER(treatments[treatment_number]&amp;" | "&amp;treatments[treatment_name],treatments[experiment_ID]=A467)))</f>
        <v xml:space="preserve"> | </v>
      </c>
    </row>
    <row r="468" spans="2:2" x14ac:dyDescent="0.35">
      <c r="B468" t="str" cm="1">
        <f t="array" ref="B468">TRANSPOSE(_xlfn._xlws.SORT(_xlfn._xlws.FILTER(treatments[treatment_number]&amp;" | "&amp;treatments[treatment_name],treatments[experiment_ID]=A468)))</f>
        <v xml:space="preserve"> | </v>
      </c>
    </row>
    <row r="469" spans="2:2" x14ac:dyDescent="0.35">
      <c r="B469" t="str" cm="1">
        <f t="array" ref="B469">TRANSPOSE(_xlfn._xlws.SORT(_xlfn._xlws.FILTER(treatments[treatment_number]&amp;" | "&amp;treatments[treatment_name],treatments[experiment_ID]=A469)))</f>
        <v xml:space="preserve"> | </v>
      </c>
    </row>
    <row r="470" spans="2:2" x14ac:dyDescent="0.35">
      <c r="B470" t="str" cm="1">
        <f t="array" ref="B470">TRANSPOSE(_xlfn._xlws.SORT(_xlfn._xlws.FILTER(treatments[treatment_number]&amp;" | "&amp;treatments[treatment_name],treatments[experiment_ID]=A470)))</f>
        <v xml:space="preserve"> | </v>
      </c>
    </row>
    <row r="471" spans="2:2" x14ac:dyDescent="0.35">
      <c r="B471" t="str" cm="1">
        <f t="array" ref="B471">TRANSPOSE(_xlfn._xlws.SORT(_xlfn._xlws.FILTER(treatments[treatment_number]&amp;" | "&amp;treatments[treatment_name],treatments[experiment_ID]=A471)))</f>
        <v xml:space="preserve"> | </v>
      </c>
    </row>
    <row r="472" spans="2:2" x14ac:dyDescent="0.35">
      <c r="B472" t="str" cm="1">
        <f t="array" ref="B472">TRANSPOSE(_xlfn._xlws.SORT(_xlfn._xlws.FILTER(treatments[treatment_number]&amp;" | "&amp;treatments[treatment_name],treatments[experiment_ID]=A472)))</f>
        <v xml:space="preserve"> | </v>
      </c>
    </row>
    <row r="473" spans="2:2" x14ac:dyDescent="0.35">
      <c r="B473" t="str" cm="1">
        <f t="array" ref="B473">TRANSPOSE(_xlfn._xlws.SORT(_xlfn._xlws.FILTER(treatments[treatment_number]&amp;" | "&amp;treatments[treatment_name],treatments[experiment_ID]=A473)))</f>
        <v xml:space="preserve"> | </v>
      </c>
    </row>
    <row r="474" spans="2:2" x14ac:dyDescent="0.35">
      <c r="B474" t="str" cm="1">
        <f t="array" ref="B474">TRANSPOSE(_xlfn._xlws.SORT(_xlfn._xlws.FILTER(treatments[treatment_number]&amp;" | "&amp;treatments[treatment_name],treatments[experiment_ID]=A474)))</f>
        <v xml:space="preserve"> | </v>
      </c>
    </row>
    <row r="475" spans="2:2" x14ac:dyDescent="0.35">
      <c r="B475" t="str" cm="1">
        <f t="array" ref="B475">TRANSPOSE(_xlfn._xlws.SORT(_xlfn._xlws.FILTER(treatments[treatment_number]&amp;" | "&amp;treatments[treatment_name],treatments[experiment_ID]=A475)))</f>
        <v xml:space="preserve"> | </v>
      </c>
    </row>
    <row r="476" spans="2:2" x14ac:dyDescent="0.35">
      <c r="B476" t="str" cm="1">
        <f t="array" ref="B476">TRANSPOSE(_xlfn._xlws.SORT(_xlfn._xlws.FILTER(treatments[treatment_number]&amp;" | "&amp;treatments[treatment_name],treatments[experiment_ID]=A476)))</f>
        <v xml:space="preserve"> | </v>
      </c>
    </row>
    <row r="477" spans="2:2" x14ac:dyDescent="0.35">
      <c r="B477" t="str" cm="1">
        <f t="array" ref="B477">TRANSPOSE(_xlfn._xlws.SORT(_xlfn._xlws.FILTER(treatments[treatment_number]&amp;" | "&amp;treatments[treatment_name],treatments[experiment_ID]=A477)))</f>
        <v xml:space="preserve"> | </v>
      </c>
    </row>
    <row r="478" spans="2:2" x14ac:dyDescent="0.35">
      <c r="B478" t="str" cm="1">
        <f t="array" ref="B478">TRANSPOSE(_xlfn._xlws.SORT(_xlfn._xlws.FILTER(treatments[treatment_number]&amp;" | "&amp;treatments[treatment_name],treatments[experiment_ID]=A478)))</f>
        <v xml:space="preserve"> | </v>
      </c>
    </row>
    <row r="479" spans="2:2" x14ac:dyDescent="0.35">
      <c r="B479" t="str" cm="1">
        <f t="array" ref="B479">TRANSPOSE(_xlfn._xlws.SORT(_xlfn._xlws.FILTER(treatments[treatment_number]&amp;" | "&amp;treatments[treatment_name],treatments[experiment_ID]=A479)))</f>
        <v xml:space="preserve"> | </v>
      </c>
    </row>
    <row r="480" spans="2:2" x14ac:dyDescent="0.35">
      <c r="B480" t="str" cm="1">
        <f t="array" ref="B480">TRANSPOSE(_xlfn._xlws.SORT(_xlfn._xlws.FILTER(treatments[treatment_number]&amp;" | "&amp;treatments[treatment_name],treatments[experiment_ID]=A480)))</f>
        <v xml:space="preserve"> | </v>
      </c>
    </row>
    <row r="481" spans="2:2" x14ac:dyDescent="0.35">
      <c r="B481" t="str" cm="1">
        <f t="array" ref="B481">TRANSPOSE(_xlfn._xlws.SORT(_xlfn._xlws.FILTER(treatments[treatment_number]&amp;" | "&amp;treatments[treatment_name],treatments[experiment_ID]=A481)))</f>
        <v xml:space="preserve"> | </v>
      </c>
    </row>
    <row r="482" spans="2:2" x14ac:dyDescent="0.35">
      <c r="B482" t="str" cm="1">
        <f t="array" ref="B482">TRANSPOSE(_xlfn._xlws.SORT(_xlfn._xlws.FILTER(treatments[treatment_number]&amp;" | "&amp;treatments[treatment_name],treatments[experiment_ID]=A482)))</f>
        <v xml:space="preserve"> | </v>
      </c>
    </row>
    <row r="483" spans="2:2" x14ac:dyDescent="0.35">
      <c r="B483" t="str" cm="1">
        <f t="array" ref="B483">TRANSPOSE(_xlfn._xlws.SORT(_xlfn._xlws.FILTER(treatments[treatment_number]&amp;" | "&amp;treatments[treatment_name],treatments[experiment_ID]=A483)))</f>
        <v xml:space="preserve"> | </v>
      </c>
    </row>
    <row r="484" spans="2:2" x14ac:dyDescent="0.35">
      <c r="B484" t="str" cm="1">
        <f t="array" ref="B484">TRANSPOSE(_xlfn._xlws.SORT(_xlfn._xlws.FILTER(treatments[treatment_number]&amp;" | "&amp;treatments[treatment_name],treatments[experiment_ID]=A484)))</f>
        <v xml:space="preserve"> | </v>
      </c>
    </row>
    <row r="485" spans="2:2" x14ac:dyDescent="0.35">
      <c r="B485" t="str" cm="1">
        <f t="array" ref="B485">TRANSPOSE(_xlfn._xlws.SORT(_xlfn._xlws.FILTER(treatments[treatment_number]&amp;" | "&amp;treatments[treatment_name],treatments[experiment_ID]=A485)))</f>
        <v xml:space="preserve"> | </v>
      </c>
    </row>
    <row r="486" spans="2:2" x14ac:dyDescent="0.35">
      <c r="B486" t="str" cm="1">
        <f t="array" ref="B486">TRANSPOSE(_xlfn._xlws.SORT(_xlfn._xlws.FILTER(treatments[treatment_number]&amp;" | "&amp;treatments[treatment_name],treatments[experiment_ID]=A486)))</f>
        <v xml:space="preserve"> | </v>
      </c>
    </row>
    <row r="487" spans="2:2" x14ac:dyDescent="0.35">
      <c r="B487" t="str" cm="1">
        <f t="array" ref="B487">TRANSPOSE(_xlfn._xlws.SORT(_xlfn._xlws.FILTER(treatments[treatment_number]&amp;" | "&amp;treatments[treatment_name],treatments[experiment_ID]=A487)))</f>
        <v xml:space="preserve"> | </v>
      </c>
    </row>
    <row r="488" spans="2:2" x14ac:dyDescent="0.35">
      <c r="B488" t="str" cm="1">
        <f t="array" ref="B488">TRANSPOSE(_xlfn._xlws.SORT(_xlfn._xlws.FILTER(treatments[treatment_number]&amp;" | "&amp;treatments[treatment_name],treatments[experiment_ID]=A488)))</f>
        <v xml:space="preserve"> | </v>
      </c>
    </row>
    <row r="489" spans="2:2" x14ac:dyDescent="0.35">
      <c r="B489" t="str" cm="1">
        <f t="array" ref="B489">TRANSPOSE(_xlfn._xlws.SORT(_xlfn._xlws.FILTER(treatments[treatment_number]&amp;" | "&amp;treatments[treatment_name],treatments[experiment_ID]=A489)))</f>
        <v xml:space="preserve"> | </v>
      </c>
    </row>
    <row r="490" spans="2:2" x14ac:dyDescent="0.35">
      <c r="B490" t="str" cm="1">
        <f t="array" ref="B490">TRANSPOSE(_xlfn._xlws.SORT(_xlfn._xlws.FILTER(treatments[treatment_number]&amp;" | "&amp;treatments[treatment_name],treatments[experiment_ID]=A490)))</f>
        <v xml:space="preserve"> | </v>
      </c>
    </row>
    <row r="491" spans="2:2" x14ac:dyDescent="0.35">
      <c r="B491" t="str" cm="1">
        <f t="array" ref="B491">TRANSPOSE(_xlfn._xlws.SORT(_xlfn._xlws.FILTER(treatments[treatment_number]&amp;" | "&amp;treatments[treatment_name],treatments[experiment_ID]=A491)))</f>
        <v xml:space="preserve"> | </v>
      </c>
    </row>
    <row r="492" spans="2:2" x14ac:dyDescent="0.35">
      <c r="B492" t="str" cm="1">
        <f t="array" ref="B492">TRANSPOSE(_xlfn._xlws.SORT(_xlfn._xlws.FILTER(treatments[treatment_number]&amp;" | "&amp;treatments[treatment_name],treatments[experiment_ID]=A492)))</f>
        <v xml:space="preserve"> | </v>
      </c>
    </row>
    <row r="493" spans="2:2" x14ac:dyDescent="0.35">
      <c r="B493" t="str" cm="1">
        <f t="array" ref="B493">TRANSPOSE(_xlfn._xlws.SORT(_xlfn._xlws.FILTER(treatments[treatment_number]&amp;" | "&amp;treatments[treatment_name],treatments[experiment_ID]=A493)))</f>
        <v xml:space="preserve"> | </v>
      </c>
    </row>
    <row r="494" spans="2:2" x14ac:dyDescent="0.35">
      <c r="B494" t="str" cm="1">
        <f t="array" ref="B494">TRANSPOSE(_xlfn._xlws.SORT(_xlfn._xlws.FILTER(treatments[treatment_number]&amp;" | "&amp;treatments[treatment_name],treatments[experiment_ID]=A494)))</f>
        <v xml:space="preserve"> | </v>
      </c>
    </row>
    <row r="495" spans="2:2" x14ac:dyDescent="0.35">
      <c r="B495" t="str" cm="1">
        <f t="array" ref="B495">TRANSPOSE(_xlfn._xlws.SORT(_xlfn._xlws.FILTER(treatments[treatment_number]&amp;" | "&amp;treatments[treatment_name],treatments[experiment_ID]=A495)))</f>
        <v xml:space="preserve"> | </v>
      </c>
    </row>
    <row r="496" spans="2:2" x14ac:dyDescent="0.35">
      <c r="B496" t="str" cm="1">
        <f t="array" ref="B496">TRANSPOSE(_xlfn._xlws.SORT(_xlfn._xlws.FILTER(treatments[treatment_number]&amp;" | "&amp;treatments[treatment_name],treatments[experiment_ID]=A496)))</f>
        <v xml:space="preserve"> | </v>
      </c>
    </row>
    <row r="497" spans="2:2" x14ac:dyDescent="0.35">
      <c r="B497" t="str" cm="1">
        <f t="array" ref="B497">TRANSPOSE(_xlfn._xlws.SORT(_xlfn._xlws.FILTER(treatments[treatment_number]&amp;" | "&amp;treatments[treatment_name],treatments[experiment_ID]=A497)))</f>
        <v xml:space="preserve"> | </v>
      </c>
    </row>
    <row r="498" spans="2:2" x14ac:dyDescent="0.35">
      <c r="B498" t="str" cm="1">
        <f t="array" ref="B498">TRANSPOSE(_xlfn._xlws.SORT(_xlfn._xlws.FILTER(treatments[treatment_number]&amp;" | "&amp;treatments[treatment_name],treatments[experiment_ID]=A498)))</f>
        <v xml:space="preserve"> | </v>
      </c>
    </row>
    <row r="499" spans="2:2" x14ac:dyDescent="0.35">
      <c r="B499" t="str" cm="1">
        <f t="array" ref="B499">TRANSPOSE(_xlfn._xlws.SORT(_xlfn._xlws.FILTER(treatments[treatment_number]&amp;" | "&amp;treatments[treatment_name],treatments[experiment_ID]=A499)))</f>
        <v xml:space="preserve"> | </v>
      </c>
    </row>
    <row r="500" spans="2:2" s="108" customFormat="1" x14ac:dyDescent="0.3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4.5" x14ac:dyDescent="0.35"/>
  <cols>
    <col min="1" max="27" width="6.7265625" customWidth="1"/>
    <col min="28" max="28" width="19.7265625" customWidth="1"/>
    <col min="29" max="121" width="6.7265625" customWidth="1"/>
  </cols>
  <sheetData>
    <row r="1" spans="1:117" x14ac:dyDescent="0.35">
      <c r="A1" s="9" t="s">
        <v>1460</v>
      </c>
      <c r="B1" s="9"/>
      <c r="C1" s="149" t="s">
        <v>7558</v>
      </c>
      <c r="D1" s="149"/>
      <c r="E1" s="150"/>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3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48" t="s">
        <v>7502</v>
      </c>
      <c r="AN2" s="6" t="s">
        <v>8509</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7448</v>
      </c>
      <c r="BV2" s="6" t="s">
        <v>7453</v>
      </c>
      <c r="BW2" s="6" t="s">
        <v>7457</v>
      </c>
      <c r="BX2" s="6" t="s">
        <v>3535</v>
      </c>
      <c r="BY2" s="6" t="s">
        <v>3536</v>
      </c>
      <c r="BZ2" s="148" t="s">
        <v>7559</v>
      </c>
      <c r="CA2" s="6" t="s">
        <v>7560</v>
      </c>
      <c r="CB2" s="6" t="s">
        <v>7561</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7554</v>
      </c>
    </row>
    <row r="3" spans="1:117" x14ac:dyDescent="0.3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47" t="s">
        <v>7503</v>
      </c>
      <c r="AN3" t="s">
        <v>7504</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7449</v>
      </c>
      <c r="BV3" t="s">
        <v>8526</v>
      </c>
      <c r="BW3" t="s">
        <v>3002</v>
      </c>
      <c r="BX3" t="s">
        <v>3537</v>
      </c>
      <c r="BY3" t="s">
        <v>3541</v>
      </c>
      <c r="BZ3" s="147" t="s">
        <v>7562</v>
      </c>
      <c r="CA3" t="s">
        <v>7563</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7555</v>
      </c>
    </row>
    <row r="4" spans="1:117" x14ac:dyDescent="0.3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47" t="s">
        <v>7506</v>
      </c>
      <c r="AN4" t="s">
        <v>7507</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7450</v>
      </c>
      <c r="BV4" t="s">
        <v>8529</v>
      </c>
      <c r="BW4" t="s">
        <v>3013</v>
      </c>
      <c r="BX4" t="s">
        <v>3538</v>
      </c>
      <c r="BY4" t="s">
        <v>605</v>
      </c>
      <c r="BZ4" s="147" t="s">
        <v>7564</v>
      </c>
      <c r="CA4" t="s">
        <v>7565</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7556</v>
      </c>
    </row>
    <row r="5" spans="1:117" x14ac:dyDescent="0.3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47" t="s">
        <v>7508</v>
      </c>
      <c r="AN5" t="s">
        <v>7509</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7451</v>
      </c>
      <c r="BV5" t="s">
        <v>8527</v>
      </c>
      <c r="BW5" t="s">
        <v>7458</v>
      </c>
      <c r="BX5" t="s">
        <v>3539</v>
      </c>
      <c r="BY5" t="s">
        <v>3543</v>
      </c>
      <c r="BZ5" s="147" t="s">
        <v>7566</v>
      </c>
      <c r="CA5" t="s">
        <v>7574</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7557</v>
      </c>
    </row>
    <row r="6" spans="1:117" x14ac:dyDescent="0.3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47" t="s">
        <v>7510</v>
      </c>
      <c r="AN6" t="s">
        <v>7505</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7452</v>
      </c>
      <c r="BV6" t="s">
        <v>8530</v>
      </c>
      <c r="BW6" t="s">
        <v>7458</v>
      </c>
      <c r="BX6" t="s">
        <v>3540</v>
      </c>
      <c r="BY6" t="s">
        <v>48</v>
      </c>
      <c r="BZ6" s="147" t="s">
        <v>7567</v>
      </c>
      <c r="CA6" t="s">
        <v>7575</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3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47" t="s">
        <v>7513</v>
      </c>
      <c r="AN7" t="s">
        <v>7511</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7454</v>
      </c>
      <c r="BV7" t="s">
        <v>8531</v>
      </c>
      <c r="BW7" t="s">
        <v>7458</v>
      </c>
      <c r="BZ7" s="147" t="s">
        <v>7568</v>
      </c>
      <c r="CA7" t="s">
        <v>7576</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3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47" t="s">
        <v>7514</v>
      </c>
      <c r="AN8" t="s">
        <v>7512</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8532</v>
      </c>
      <c r="BW8" t="s">
        <v>165</v>
      </c>
      <c r="BZ8" s="147" t="s">
        <v>7569</v>
      </c>
      <c r="CA8" t="s">
        <v>7577</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47" t="s">
        <v>3613</v>
      </c>
      <c r="CV8" s="147" t="s">
        <v>3628</v>
      </c>
      <c r="CW8" t="str">
        <v>NH4OAc</v>
      </c>
    </row>
    <row r="9" spans="1:117" x14ac:dyDescent="0.3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7455</v>
      </c>
      <c r="BV9" t="s">
        <v>8533</v>
      </c>
      <c r="BW9" t="s">
        <v>7459</v>
      </c>
      <c r="BZ9" s="147" t="s">
        <v>7570</v>
      </c>
      <c r="CA9" t="s">
        <v>7578</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3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7456</v>
      </c>
      <c r="BV10" t="s">
        <v>8528</v>
      </c>
      <c r="BW10" t="s">
        <v>250</v>
      </c>
      <c r="BZ10" s="147" t="s">
        <v>7571</v>
      </c>
      <c r="CA10" t="s">
        <v>7579</v>
      </c>
      <c r="CB10" t="str">
        <v>None</v>
      </c>
      <c r="CC10" s="7" t="s">
        <v>807</v>
      </c>
      <c r="CD10" t="s">
        <v>808</v>
      </c>
      <c r="CE10" t="str">
        <v>Stem</v>
      </c>
      <c r="CR10" t="s">
        <v>3607</v>
      </c>
      <c r="CS10" t="s">
        <v>3622</v>
      </c>
      <c r="CT10" t="str">
        <v>Mehlich I (double acid, 1:5)</v>
      </c>
    </row>
    <row r="11" spans="1:117" x14ac:dyDescent="0.3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47" t="s">
        <v>7572</v>
      </c>
      <c r="CA11" t="s">
        <v>7580</v>
      </c>
      <c r="CB11" t="str">
        <v>Sowing date</v>
      </c>
      <c r="CC11" s="7" t="s">
        <v>821</v>
      </c>
      <c r="CD11" t="s">
        <v>822</v>
      </c>
      <c r="CE11" t="str">
        <v>Underground storage components (e.g., tubers, roots, corms, rhyzomes, etc.)</v>
      </c>
      <c r="CR11" t="s">
        <v>3608</v>
      </c>
      <c r="CS11" t="s">
        <v>3623</v>
      </c>
      <c r="CT11" t="str">
        <v>Method unknown/not given</v>
      </c>
    </row>
    <row r="12" spans="1:117" x14ac:dyDescent="0.3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47" t="s">
        <v>7573</v>
      </c>
      <c r="CA12" t="s">
        <v>7581</v>
      </c>
      <c r="CB12" t="str">
        <v>Terminal spikelet</v>
      </c>
      <c r="CR12" t="s">
        <v>3609</v>
      </c>
      <c r="CS12" t="s">
        <v>3624</v>
      </c>
      <c r="CT12" t="str">
        <v>Morgan's solution</v>
      </c>
    </row>
    <row r="13" spans="1:117" x14ac:dyDescent="0.3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3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3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3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3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3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3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3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3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3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3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3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3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3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3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3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3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3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3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3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3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3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3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3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3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3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3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3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3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3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3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3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3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35">
      <c r="P46" t="s">
        <v>1015</v>
      </c>
      <c r="Q46" t="s">
        <v>1016</v>
      </c>
      <c r="R46" t="str">
        <v>Coconut</v>
      </c>
      <c r="V46" t="s">
        <v>1716</v>
      </c>
      <c r="BF46" t="s">
        <v>1017</v>
      </c>
      <c r="BG46" t="s">
        <v>1018</v>
      </c>
      <c r="BH46" t="str">
        <v>Colloidal phosphate (Soft)</v>
      </c>
      <c r="BO46" t="s">
        <v>3482</v>
      </c>
      <c r="BP46" t="s">
        <v>3530</v>
      </c>
      <c r="BQ46" t="str">
        <v>Thiotex [Insecticide]</v>
      </c>
    </row>
    <row r="47" spans="16:69" x14ac:dyDescent="0.35">
      <c r="P47" t="s">
        <v>1019</v>
      </c>
      <c r="Q47" t="s">
        <v>1020</v>
      </c>
      <c r="R47" t="str">
        <v>Coffee</v>
      </c>
      <c r="V47" t="s">
        <v>1717</v>
      </c>
      <c r="BF47" t="s">
        <v>1021</v>
      </c>
      <c r="BG47" t="s">
        <v>1022</v>
      </c>
      <c r="BH47" t="str">
        <v>Copper chelate</v>
      </c>
      <c r="BO47" t="s">
        <v>3483</v>
      </c>
      <c r="BP47" t="s">
        <v>3531</v>
      </c>
      <c r="BQ47" t="str">
        <v>Tilt [Fungicide]</v>
      </c>
    </row>
    <row r="48" spans="16:69" x14ac:dyDescent="0.35">
      <c r="P48" t="s">
        <v>1023</v>
      </c>
      <c r="Q48" t="s">
        <v>1024</v>
      </c>
      <c r="R48" t="str">
        <v>Concord grape</v>
      </c>
      <c r="V48" t="s">
        <v>1718</v>
      </c>
      <c r="BF48" t="s">
        <v>1025</v>
      </c>
      <c r="BG48" t="s">
        <v>1026</v>
      </c>
      <c r="BH48" t="str">
        <v>Copper compound</v>
      </c>
      <c r="BO48" t="s">
        <v>3484</v>
      </c>
      <c r="BP48" t="s">
        <v>3532</v>
      </c>
      <c r="BQ48" t="str">
        <v>Toxaphene [Insecticide]</v>
      </c>
    </row>
    <row r="49" spans="16:69" x14ac:dyDescent="0.35">
      <c r="P49" t="s">
        <v>1027</v>
      </c>
      <c r="Q49" t="s">
        <v>1028</v>
      </c>
      <c r="R49" t="str">
        <v>Cotton</v>
      </c>
      <c r="V49" t="s">
        <v>1719</v>
      </c>
      <c r="BF49" t="s">
        <v>1029</v>
      </c>
      <c r="BG49" t="s">
        <v>1030</v>
      </c>
      <c r="BH49" t="str">
        <v>Copper oxide, black</v>
      </c>
      <c r="BO49" t="s">
        <v>3485</v>
      </c>
      <c r="BP49" t="s">
        <v>3533</v>
      </c>
      <c r="BQ49" t="str">
        <v>Trifluralin [Herbicide]</v>
      </c>
    </row>
    <row r="50" spans="16:69" x14ac:dyDescent="0.3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35">
      <c r="P51" t="s">
        <v>1035</v>
      </c>
      <c r="Q51" t="s">
        <v>1036</v>
      </c>
      <c r="R51" t="str">
        <v>Cowpea</v>
      </c>
      <c r="V51" t="s">
        <v>1721</v>
      </c>
      <c r="BF51" t="s">
        <v>1037</v>
      </c>
      <c r="BG51" t="s">
        <v>1038</v>
      </c>
      <c r="BH51" t="str">
        <v>Copper sulfate</v>
      </c>
    </row>
    <row r="52" spans="16:69" x14ac:dyDescent="0.35">
      <c r="P52" t="s">
        <v>1039</v>
      </c>
      <c r="Q52" t="s">
        <v>1040</v>
      </c>
      <c r="R52" t="str">
        <v>Crambe</v>
      </c>
      <c r="V52" t="s">
        <v>1722</v>
      </c>
      <c r="BF52" t="s">
        <v>1041</v>
      </c>
      <c r="BG52" t="s">
        <v>1042</v>
      </c>
      <c r="BH52" t="str">
        <v>Crotonylidene diurea (CDU)</v>
      </c>
    </row>
    <row r="53" spans="16:69" x14ac:dyDescent="0.35">
      <c r="P53" t="s">
        <v>1043</v>
      </c>
      <c r="Q53" t="s">
        <v>1044</v>
      </c>
      <c r="R53" t="str">
        <v>Cranberry</v>
      </c>
      <c r="V53" t="s">
        <v>1723</v>
      </c>
      <c r="BF53" t="s">
        <v>1045</v>
      </c>
      <c r="BG53" t="s">
        <v>1046</v>
      </c>
      <c r="BH53" t="str">
        <v>DCD (dicyandiamide)</v>
      </c>
    </row>
    <row r="54" spans="16:69" x14ac:dyDescent="0.35">
      <c r="P54" t="s">
        <v>1047</v>
      </c>
      <c r="Q54" t="s">
        <v>1048</v>
      </c>
      <c r="R54" t="str">
        <v>Cucumber</v>
      </c>
      <c r="V54" t="s">
        <v>1724</v>
      </c>
      <c r="BF54" t="s">
        <v>1049</v>
      </c>
      <c r="BG54" t="s">
        <v>1050</v>
      </c>
      <c r="BH54" t="str">
        <v>Diammonium phosphate (DAP)</v>
      </c>
    </row>
    <row r="55" spans="16:69" x14ac:dyDescent="0.35">
      <c r="P55" t="s">
        <v>1051</v>
      </c>
      <c r="Q55" t="s">
        <v>1052</v>
      </c>
      <c r="R55" t="str">
        <v>Dates</v>
      </c>
      <c r="V55" t="s">
        <v>1725</v>
      </c>
      <c r="BF55" t="s">
        <v>1053</v>
      </c>
      <c r="BG55" t="s">
        <v>1054</v>
      </c>
      <c r="BH55" t="str">
        <v>DMPP (3,4-Dimethylpyrazole phosphate)</v>
      </c>
    </row>
    <row r="56" spans="16:69" x14ac:dyDescent="0.35">
      <c r="P56" t="s">
        <v>1055</v>
      </c>
      <c r="Q56" t="s">
        <v>1056</v>
      </c>
      <c r="R56" t="str">
        <v>Dragon fruit</v>
      </c>
      <c r="V56" t="s">
        <v>1726</v>
      </c>
      <c r="BF56" t="s">
        <v>1057</v>
      </c>
      <c r="BG56" t="s">
        <v>1058</v>
      </c>
      <c r="BH56" t="str">
        <v>Dolomitic limestone</v>
      </c>
    </row>
    <row r="57" spans="16:69" x14ac:dyDescent="0.35">
      <c r="P57" t="s">
        <v>1059</v>
      </c>
      <c r="Q57" t="s">
        <v>1060</v>
      </c>
      <c r="R57" t="str">
        <v>Dry bean</v>
      </c>
      <c r="V57" t="s">
        <v>1727</v>
      </c>
      <c r="BF57" t="s">
        <v>1061</v>
      </c>
      <c r="BG57" t="s">
        <v>1062</v>
      </c>
      <c r="BH57" t="str">
        <v>ESN</v>
      </c>
    </row>
    <row r="58" spans="16:69" x14ac:dyDescent="0.35">
      <c r="P58" t="s">
        <v>1063</v>
      </c>
      <c r="Q58" t="s">
        <v>1064</v>
      </c>
      <c r="R58" t="str">
        <v>Durum wheat</v>
      </c>
      <c r="V58" t="s">
        <v>1728</v>
      </c>
      <c r="BF58" t="s">
        <v>1065</v>
      </c>
      <c r="BG58" t="s">
        <v>1066</v>
      </c>
      <c r="BH58" t="str">
        <v>ESN + NBTPT</v>
      </c>
    </row>
    <row r="59" spans="16:69" x14ac:dyDescent="0.35">
      <c r="P59" t="s">
        <v>1067</v>
      </c>
      <c r="Q59" t="s">
        <v>1068</v>
      </c>
      <c r="R59" t="str">
        <v>Eggplant</v>
      </c>
      <c r="V59" t="s">
        <v>1729</v>
      </c>
      <c r="BF59" t="s">
        <v>1069</v>
      </c>
      <c r="BG59" t="s">
        <v>1070</v>
      </c>
      <c r="BH59" t="str">
        <v>Ferric oxide</v>
      </c>
    </row>
    <row r="60" spans="16:69" x14ac:dyDescent="0.35">
      <c r="P60" t="s">
        <v>1071</v>
      </c>
      <c r="Q60" t="s">
        <v>1072</v>
      </c>
      <c r="R60" t="str">
        <v>Endive</v>
      </c>
      <c r="V60" t="s">
        <v>1730</v>
      </c>
      <c r="BF60" t="s">
        <v>1073</v>
      </c>
      <c r="BG60" t="s">
        <v>1074</v>
      </c>
      <c r="BH60" t="str">
        <v>Ferric sulfate</v>
      </c>
    </row>
    <row r="61" spans="16:69" x14ac:dyDescent="0.35">
      <c r="P61" t="s">
        <v>1075</v>
      </c>
      <c r="Q61" t="s">
        <v>1076</v>
      </c>
      <c r="R61" t="str">
        <v>Erect prickly pear</v>
      </c>
      <c r="V61" t="s">
        <v>1731</v>
      </c>
      <c r="BF61" t="s">
        <v>1077</v>
      </c>
      <c r="BG61" t="s">
        <v>1078</v>
      </c>
      <c r="BH61" t="str">
        <v>Ferrous ammonium sulfate</v>
      </c>
    </row>
    <row r="62" spans="16:69" x14ac:dyDescent="0.35">
      <c r="P62" t="s">
        <v>1079</v>
      </c>
      <c r="Q62" t="s">
        <v>1080</v>
      </c>
      <c r="R62" t="str">
        <v>Ethiopian mustard</v>
      </c>
      <c r="V62" t="s">
        <v>1732</v>
      </c>
      <c r="BF62" t="s">
        <v>1081</v>
      </c>
      <c r="BG62" t="s">
        <v>1082</v>
      </c>
      <c r="BH62" t="str">
        <v>Ferrous sulfate</v>
      </c>
    </row>
    <row r="63" spans="16:69" x14ac:dyDescent="0.35">
      <c r="P63" t="s">
        <v>1083</v>
      </c>
      <c r="Q63" t="s">
        <v>1084</v>
      </c>
      <c r="R63" t="str">
        <v>Faba bean</v>
      </c>
      <c r="V63" t="s">
        <v>1733</v>
      </c>
      <c r="BF63" t="s">
        <v>1085</v>
      </c>
      <c r="BG63" t="s">
        <v>1086</v>
      </c>
      <c r="BH63" t="str">
        <v>Flowable S</v>
      </c>
    </row>
    <row r="64" spans="16:69" x14ac:dyDescent="0.35">
      <c r="P64" t="s">
        <v>1087</v>
      </c>
      <c r="Q64" t="s">
        <v>1088</v>
      </c>
      <c r="R64" t="str">
        <v>Fallow</v>
      </c>
      <c r="V64" t="s">
        <v>1734</v>
      </c>
      <c r="BF64" t="s">
        <v>1089</v>
      </c>
      <c r="BG64" t="s">
        <v>1090</v>
      </c>
      <c r="BH64" t="str">
        <v>Flowers of S</v>
      </c>
    </row>
    <row r="65" spans="16:60" x14ac:dyDescent="0.35">
      <c r="P65" t="s">
        <v>1091</v>
      </c>
      <c r="Q65" t="s">
        <v>1092</v>
      </c>
      <c r="R65" t="str">
        <v>Fig</v>
      </c>
      <c r="V65" t="s">
        <v>1735</v>
      </c>
      <c r="BF65" t="s">
        <v>1093</v>
      </c>
      <c r="BG65" t="s">
        <v>1094</v>
      </c>
      <c r="BH65" t="str">
        <v>Generic fertilizer</v>
      </c>
    </row>
    <row r="66" spans="16:60" x14ac:dyDescent="0.35">
      <c r="P66" t="s">
        <v>1095</v>
      </c>
      <c r="Q66" t="s">
        <v>1096</v>
      </c>
      <c r="R66" t="str">
        <v>Finger millet</v>
      </c>
      <c r="V66" t="s">
        <v>1736</v>
      </c>
      <c r="BF66" t="s">
        <v>1097</v>
      </c>
      <c r="BG66" t="s">
        <v>1098</v>
      </c>
      <c r="BH66" t="str">
        <v>Greensand</v>
      </c>
    </row>
    <row r="67" spans="16:60" x14ac:dyDescent="0.35">
      <c r="P67" t="s">
        <v>1099</v>
      </c>
      <c r="Q67" t="s">
        <v>1100</v>
      </c>
      <c r="R67" t="str">
        <v>Flax</v>
      </c>
      <c r="V67" t="s">
        <v>1737</v>
      </c>
      <c r="BF67" t="s">
        <v>1101</v>
      </c>
      <c r="BG67" t="s">
        <v>1102</v>
      </c>
      <c r="BH67" t="str">
        <v>Gypsum</v>
      </c>
    </row>
    <row r="68" spans="16:60" x14ac:dyDescent="0.35">
      <c r="P68" t="s">
        <v>1103</v>
      </c>
      <c r="Q68" t="s">
        <v>1104</v>
      </c>
      <c r="R68" t="str">
        <v>Forage (generic)</v>
      </c>
      <c r="V68" t="s">
        <v>1738</v>
      </c>
      <c r="BF68" t="s">
        <v>1105</v>
      </c>
      <c r="BG68" t="s">
        <v>1106</v>
      </c>
      <c r="BH68" t="str">
        <v>Iron chelate</v>
      </c>
    </row>
    <row r="69" spans="16:60" x14ac:dyDescent="0.35">
      <c r="P69" t="s">
        <v>1107</v>
      </c>
      <c r="Q69" t="s">
        <v>1108</v>
      </c>
      <c r="R69" t="str">
        <v>Forage maize</v>
      </c>
      <c r="V69" t="s">
        <v>1739</v>
      </c>
      <c r="BF69" t="s">
        <v>1109</v>
      </c>
      <c r="BG69" t="s">
        <v>1110</v>
      </c>
      <c r="BH69" t="str">
        <v>Iron compound</v>
      </c>
    </row>
    <row r="70" spans="16:60" x14ac:dyDescent="0.35">
      <c r="P70" t="s">
        <v>1111</v>
      </c>
      <c r="Q70" t="s">
        <v>1112</v>
      </c>
      <c r="R70" t="str">
        <v>Foxtail millet</v>
      </c>
      <c r="V70" t="s">
        <v>1740</v>
      </c>
      <c r="BF70" t="s">
        <v>1113</v>
      </c>
      <c r="BG70" t="s">
        <v>1114</v>
      </c>
      <c r="BH70" t="str">
        <v>Isobutylidene diurea (IBDU)</v>
      </c>
    </row>
    <row r="71" spans="16:60" x14ac:dyDescent="0.35">
      <c r="P71" t="s">
        <v>1115</v>
      </c>
      <c r="Q71" t="s">
        <v>1116</v>
      </c>
      <c r="R71" t="str">
        <v>Garlic</v>
      </c>
      <c r="V71" t="s">
        <v>1741</v>
      </c>
      <c r="BF71" t="s">
        <v>1117</v>
      </c>
      <c r="BG71" t="s">
        <v>1118</v>
      </c>
      <c r="BH71" t="str">
        <v>Kainite KMg(SO4)Cl·3H2O</v>
      </c>
    </row>
    <row r="72" spans="16:60" x14ac:dyDescent="0.35">
      <c r="P72" t="s">
        <v>1119</v>
      </c>
      <c r="Q72" t="s">
        <v>1120</v>
      </c>
      <c r="R72" t="str">
        <v>Grass vegetations</v>
      </c>
      <c r="V72" t="s">
        <v>1742</v>
      </c>
      <c r="BF72" t="s">
        <v>1121</v>
      </c>
      <c r="BG72" t="s">
        <v>1122</v>
      </c>
      <c r="BH72" t="str">
        <v>Lime sulfur solution</v>
      </c>
    </row>
    <row r="73" spans="16:60" x14ac:dyDescent="0.35">
      <c r="P73" t="s">
        <v>1123</v>
      </c>
      <c r="Q73" t="s">
        <v>1124</v>
      </c>
      <c r="R73" t="str">
        <v>Grass weeds</v>
      </c>
      <c r="V73" t="s">
        <v>1743</v>
      </c>
      <c r="BF73" t="s">
        <v>1125</v>
      </c>
      <c r="BG73" t="s">
        <v>1126</v>
      </c>
      <c r="BH73" t="str">
        <v>Lime-potash mixtures</v>
      </c>
    </row>
    <row r="74" spans="16:60" x14ac:dyDescent="0.35">
      <c r="P74" t="s">
        <v>1127</v>
      </c>
      <c r="Q74" t="s">
        <v>1128</v>
      </c>
      <c r="R74" t="str">
        <v>Grass-unknown or mixture</v>
      </c>
      <c r="V74" t="s">
        <v>1744</v>
      </c>
      <c r="BF74" t="s">
        <v>1129</v>
      </c>
      <c r="BG74" t="s">
        <v>1130</v>
      </c>
      <c r="BH74" t="str">
        <v>Limestone, phosphatic</v>
      </c>
    </row>
    <row r="75" spans="16:60" x14ac:dyDescent="0.35">
      <c r="P75" t="s">
        <v>1131</v>
      </c>
      <c r="Q75" t="s">
        <v>1132</v>
      </c>
      <c r="R75" t="str">
        <v>Green bean</v>
      </c>
      <c r="V75" t="s">
        <v>1745</v>
      </c>
      <c r="BF75" t="s">
        <v>1133</v>
      </c>
      <c r="BG75" t="s">
        <v>1134</v>
      </c>
      <c r="BH75" t="str">
        <v>Liquid ammonium polyphosphate</v>
      </c>
    </row>
    <row r="76" spans="16:60" x14ac:dyDescent="0.35">
      <c r="P76" t="s">
        <v>1135</v>
      </c>
      <c r="Q76" t="s">
        <v>1136</v>
      </c>
      <c r="R76" t="str">
        <v>Guar</v>
      </c>
      <c r="V76" t="s">
        <v>1746</v>
      </c>
      <c r="BF76" t="s">
        <v>1137</v>
      </c>
      <c r="BG76" t="s">
        <v>1138</v>
      </c>
      <c r="BH76" t="str">
        <v>Liquid phosphoric acid</v>
      </c>
    </row>
    <row r="77" spans="16:60" x14ac:dyDescent="0.35">
      <c r="P77" t="s">
        <v>1139</v>
      </c>
      <c r="Q77" t="s">
        <v>1140</v>
      </c>
      <c r="R77" t="str">
        <v>Guayule</v>
      </c>
      <c r="V77" t="s">
        <v>1747</v>
      </c>
      <c r="BF77" t="s">
        <v>1141</v>
      </c>
      <c r="BG77" t="s">
        <v>1142</v>
      </c>
      <c r="BH77" t="str">
        <v>Magnesia (Magnesium oxide)</v>
      </c>
    </row>
    <row r="78" spans="16:60" x14ac:dyDescent="0.35">
      <c r="P78" t="s">
        <v>1143</v>
      </c>
      <c r="Q78" t="s">
        <v>1144</v>
      </c>
      <c r="R78" t="str">
        <v>Guinea grass</v>
      </c>
      <c r="V78" t="s">
        <v>1748</v>
      </c>
      <c r="BF78" t="s">
        <v>1145</v>
      </c>
      <c r="BG78" t="s">
        <v>1146</v>
      </c>
      <c r="BH78" t="str">
        <v>Magnesium ammonium phosphate (struvite)</v>
      </c>
    </row>
    <row r="79" spans="16:60" x14ac:dyDescent="0.35">
      <c r="P79" t="s">
        <v>1147</v>
      </c>
      <c r="Q79" t="s">
        <v>1148</v>
      </c>
      <c r="R79" t="str">
        <v>Hairy vetch</v>
      </c>
      <c r="V79" t="s">
        <v>1749</v>
      </c>
      <c r="BF79" t="s">
        <v>1149</v>
      </c>
      <c r="BG79" t="s">
        <v>1150</v>
      </c>
      <c r="BH79" t="str">
        <v>Magnesium chelate</v>
      </c>
    </row>
    <row r="80" spans="16:60" x14ac:dyDescent="0.35">
      <c r="P80" t="s">
        <v>1147</v>
      </c>
      <c r="Q80" t="s">
        <v>1151</v>
      </c>
      <c r="R80" t="str">
        <v>Hazelnut</v>
      </c>
      <c r="V80" t="s">
        <v>1750</v>
      </c>
      <c r="BF80" t="s">
        <v>1152</v>
      </c>
      <c r="BG80" t="s">
        <v>1153</v>
      </c>
      <c r="BH80" t="str">
        <v>Magnesium nitrate</v>
      </c>
    </row>
    <row r="81" spans="16:60" x14ac:dyDescent="0.35">
      <c r="P81" t="s">
        <v>1154</v>
      </c>
      <c r="Q81" t="s">
        <v>1155</v>
      </c>
      <c r="R81" t="str">
        <v>Hemp</v>
      </c>
      <c r="V81" t="s">
        <v>1751</v>
      </c>
      <c r="BF81" t="s">
        <v>1156</v>
      </c>
      <c r="BG81" t="s">
        <v>1157</v>
      </c>
      <c r="BH81" t="str">
        <v>Magnesium phosphate</v>
      </c>
    </row>
    <row r="82" spans="16:60" x14ac:dyDescent="0.35">
      <c r="P82" t="s">
        <v>1158</v>
      </c>
      <c r="Q82" t="s">
        <v>1159</v>
      </c>
      <c r="R82" t="str">
        <v>Hesperaloe</v>
      </c>
      <c r="V82" t="s">
        <v>1752</v>
      </c>
      <c r="BF82" t="s">
        <v>1160</v>
      </c>
      <c r="BG82" t="s">
        <v>1161</v>
      </c>
      <c r="BH82" t="str">
        <v>Magnesium sulfate (epsom salt)</v>
      </c>
    </row>
    <row r="83" spans="16:60" x14ac:dyDescent="0.35">
      <c r="P83" t="s">
        <v>1162</v>
      </c>
      <c r="Q83" t="s">
        <v>1163</v>
      </c>
      <c r="R83" t="str">
        <v>Hops</v>
      </c>
      <c r="V83" t="s">
        <v>1753</v>
      </c>
      <c r="BF83" t="s">
        <v>1164</v>
      </c>
      <c r="BG83" t="s">
        <v>1165</v>
      </c>
      <c r="BH83" t="str">
        <v>Magnesium sulfate (Kieserite)</v>
      </c>
    </row>
    <row r="84" spans="16:60" x14ac:dyDescent="0.35">
      <c r="P84" t="s">
        <v>1166</v>
      </c>
      <c r="Q84" t="s">
        <v>1167</v>
      </c>
      <c r="R84" t="str">
        <v>Jack bean</v>
      </c>
      <c r="V84" t="s">
        <v>1754</v>
      </c>
      <c r="BF84" t="s">
        <v>1168</v>
      </c>
      <c r="BG84" t="s">
        <v>1169</v>
      </c>
      <c r="BH84" t="str">
        <v>Manganese agstone</v>
      </c>
    </row>
    <row r="85" spans="16:60" x14ac:dyDescent="0.35">
      <c r="P85" t="s">
        <v>1170</v>
      </c>
      <c r="Q85" t="s">
        <v>1171</v>
      </c>
      <c r="R85" t="str">
        <v>Jatropha</v>
      </c>
      <c r="V85" t="s">
        <v>1755</v>
      </c>
      <c r="BF85" t="s">
        <v>1172</v>
      </c>
      <c r="BG85" t="s">
        <v>1173</v>
      </c>
      <c r="BH85" t="str">
        <v>Manganese chelate</v>
      </c>
    </row>
    <row r="86" spans="16:60" x14ac:dyDescent="0.35">
      <c r="P86" t="s">
        <v>1174</v>
      </c>
      <c r="Q86" t="s">
        <v>1175</v>
      </c>
      <c r="R86" t="str">
        <v>Jute</v>
      </c>
      <c r="V86" t="s">
        <v>1756</v>
      </c>
      <c r="BF86" t="s">
        <v>1176</v>
      </c>
      <c r="BG86" t="s">
        <v>1177</v>
      </c>
      <c r="BH86" t="str">
        <v>Manganese oxide</v>
      </c>
    </row>
    <row r="87" spans="16:60" x14ac:dyDescent="0.35">
      <c r="P87" t="s">
        <v>1178</v>
      </c>
      <c r="Q87" t="s">
        <v>1179</v>
      </c>
      <c r="R87" t="str">
        <v>Kenaf</v>
      </c>
      <c r="V87" t="s">
        <v>1757</v>
      </c>
      <c r="BF87" t="s">
        <v>1180</v>
      </c>
      <c r="BG87" t="s">
        <v>1181</v>
      </c>
      <c r="BH87" t="str">
        <v>Manganese slag</v>
      </c>
    </row>
    <row r="88" spans="16:60" x14ac:dyDescent="0.35">
      <c r="P88" t="s">
        <v>1182</v>
      </c>
      <c r="Q88" t="s">
        <v>1183</v>
      </c>
      <c r="R88" t="str">
        <v>Lablab</v>
      </c>
      <c r="V88" t="s">
        <v>1758</v>
      </c>
      <c r="BF88" t="s">
        <v>1184</v>
      </c>
      <c r="BG88" t="s">
        <v>1185</v>
      </c>
      <c r="BH88" t="str">
        <v>Manganese sulfate</v>
      </c>
    </row>
    <row r="89" spans="16:60" x14ac:dyDescent="0.35">
      <c r="P89" t="s">
        <v>1186</v>
      </c>
      <c r="Q89" t="s">
        <v>1187</v>
      </c>
      <c r="R89" t="str">
        <v>Leek</v>
      </c>
      <c r="V89" t="s">
        <v>1759</v>
      </c>
      <c r="BF89" t="s">
        <v>1188</v>
      </c>
      <c r="BG89" t="s">
        <v>1189</v>
      </c>
      <c r="BH89" t="str">
        <v>Manganous oxide</v>
      </c>
    </row>
    <row r="90" spans="16:60" x14ac:dyDescent="0.35">
      <c r="P90" t="s">
        <v>1190</v>
      </c>
      <c r="Q90" t="s">
        <v>1191</v>
      </c>
      <c r="R90" t="str">
        <v>Legume-unknown or mixture</v>
      </c>
      <c r="V90" t="s">
        <v>1760</v>
      </c>
      <c r="BF90" t="s">
        <v>1192</v>
      </c>
      <c r="BG90" t="s">
        <v>1193</v>
      </c>
      <c r="BH90" t="str">
        <v>Manure salts</v>
      </c>
    </row>
    <row r="91" spans="16:60" x14ac:dyDescent="0.35">
      <c r="P91" t="s">
        <v>1194</v>
      </c>
      <c r="Q91" t="s">
        <v>1195</v>
      </c>
      <c r="R91" t="str">
        <v>Lentil</v>
      </c>
      <c r="V91" t="s">
        <v>1761</v>
      </c>
      <c r="BF91" t="s">
        <v>1196</v>
      </c>
      <c r="BG91" t="s">
        <v>1197</v>
      </c>
      <c r="BH91" t="str">
        <v>Methylene ureas</v>
      </c>
    </row>
    <row r="92" spans="16:60" x14ac:dyDescent="0.35">
      <c r="P92" t="s">
        <v>1198</v>
      </c>
      <c r="Q92" t="s">
        <v>1199</v>
      </c>
      <c r="R92" t="str">
        <v>Lettuce</v>
      </c>
      <c r="V92" t="s">
        <v>1762</v>
      </c>
      <c r="BF92" t="s">
        <v>1200</v>
      </c>
      <c r="BG92" t="s">
        <v>1201</v>
      </c>
      <c r="BH92" t="str">
        <v>Mono potassium phosphate (MKP)</v>
      </c>
    </row>
    <row r="93" spans="16:60" x14ac:dyDescent="0.35">
      <c r="P93" t="s">
        <v>1202</v>
      </c>
      <c r="Q93" t="s">
        <v>1203</v>
      </c>
      <c r="R93" t="str">
        <v>Licorice</v>
      </c>
      <c r="V93" t="s">
        <v>1763</v>
      </c>
      <c r="BF93" t="s">
        <v>1204</v>
      </c>
      <c r="BG93" t="s">
        <v>1205</v>
      </c>
      <c r="BH93" t="str">
        <v>Monoammonium phosphate (MAP)</v>
      </c>
    </row>
    <row r="94" spans="16:60" x14ac:dyDescent="0.35">
      <c r="P94" t="s">
        <v>1206</v>
      </c>
      <c r="Q94" t="s">
        <v>1207</v>
      </c>
      <c r="R94" t="str">
        <v>Lima bean</v>
      </c>
      <c r="V94" t="s">
        <v>1764</v>
      </c>
      <c r="BF94" t="s">
        <v>1208</v>
      </c>
      <c r="BG94" t="s">
        <v>1209</v>
      </c>
      <c r="BH94" t="str">
        <v>NBTPT</v>
      </c>
    </row>
    <row r="95" spans="16:60" x14ac:dyDescent="0.35">
      <c r="P95" t="s">
        <v>1210</v>
      </c>
      <c r="Q95" t="s">
        <v>1211</v>
      </c>
      <c r="R95" t="str">
        <v>Macadamia nut</v>
      </c>
      <c r="V95" t="s">
        <v>1765</v>
      </c>
      <c r="BF95" t="s">
        <v>1212</v>
      </c>
      <c r="BG95" t="s">
        <v>1213</v>
      </c>
      <c r="BH95" t="str">
        <v>Nitric acid</v>
      </c>
    </row>
    <row r="96" spans="16:60" x14ac:dyDescent="0.35">
      <c r="P96" t="s">
        <v>1214</v>
      </c>
      <c r="Q96" t="s">
        <v>1215</v>
      </c>
      <c r="R96" t="str">
        <v>Maize</v>
      </c>
      <c r="V96" t="s">
        <v>1766</v>
      </c>
      <c r="BF96" t="s">
        <v>1216</v>
      </c>
      <c r="BG96" t="s">
        <v>1217</v>
      </c>
      <c r="BH96" t="str">
        <v>Nitric phosphate</v>
      </c>
    </row>
    <row r="97" spans="16:60" x14ac:dyDescent="0.35">
      <c r="P97" t="s">
        <v>1218</v>
      </c>
      <c r="Q97" t="s">
        <v>1219</v>
      </c>
      <c r="R97" t="str">
        <v>Mung bean</v>
      </c>
      <c r="V97" t="s">
        <v>1767</v>
      </c>
      <c r="BF97" t="s">
        <v>1220</v>
      </c>
      <c r="BG97" t="s">
        <v>1221</v>
      </c>
      <c r="BH97" t="str">
        <v>NPK - ammonium nitrate</v>
      </c>
    </row>
    <row r="98" spans="16:60" x14ac:dyDescent="0.35">
      <c r="P98" t="s">
        <v>1222</v>
      </c>
      <c r="Q98" t="s">
        <v>1223</v>
      </c>
      <c r="R98" t="str">
        <v>Napier grass</v>
      </c>
      <c r="V98" t="s">
        <v>1768</v>
      </c>
      <c r="BF98" t="s">
        <v>1224</v>
      </c>
      <c r="BG98" t="s">
        <v>1225</v>
      </c>
      <c r="BH98" t="str">
        <v>NPK - ammonium nitrate urea</v>
      </c>
    </row>
    <row r="99" spans="16:60" x14ac:dyDescent="0.35">
      <c r="P99" t="s">
        <v>1226</v>
      </c>
      <c r="Q99" t="s">
        <v>1227</v>
      </c>
      <c r="R99" t="str">
        <v>Nopal</v>
      </c>
      <c r="V99" t="s">
        <v>1769</v>
      </c>
      <c r="BF99" t="s">
        <v>1228</v>
      </c>
      <c r="BG99" t="s">
        <v>1229</v>
      </c>
      <c r="BH99" t="str">
        <v>NPK - urea</v>
      </c>
    </row>
    <row r="100" spans="16:60" x14ac:dyDescent="0.35">
      <c r="P100" t="s">
        <v>1230</v>
      </c>
      <c r="Q100" t="s">
        <v>1231</v>
      </c>
      <c r="R100" t="str">
        <v>Oats</v>
      </c>
      <c r="V100" t="s">
        <v>1770</v>
      </c>
      <c r="BF100" t="s">
        <v>1232</v>
      </c>
      <c r="BG100" t="s">
        <v>1233</v>
      </c>
      <c r="BH100" t="str">
        <v>NPK - user blend</v>
      </c>
    </row>
    <row r="101" spans="16:60" x14ac:dyDescent="0.35">
      <c r="P101" t="s">
        <v>1234</v>
      </c>
      <c r="Q101" t="s">
        <v>1235</v>
      </c>
      <c r="R101" t="str">
        <v>Oil palm</v>
      </c>
      <c r="V101" t="s">
        <v>1771</v>
      </c>
      <c r="BF101" t="s">
        <v>1236</v>
      </c>
      <c r="BG101" t="s">
        <v>1237</v>
      </c>
      <c r="BH101" t="str">
        <v>Potash suspensions</v>
      </c>
    </row>
    <row r="102" spans="16:60" x14ac:dyDescent="0.35">
      <c r="P102" t="s">
        <v>1238</v>
      </c>
      <c r="Q102" t="s">
        <v>1239</v>
      </c>
      <c r="R102" t="str">
        <v>Okra</v>
      </c>
      <c r="V102" t="s">
        <v>1772</v>
      </c>
      <c r="BF102" t="s">
        <v>1240</v>
      </c>
      <c r="BG102" t="s">
        <v>1241</v>
      </c>
      <c r="BH102" t="str">
        <v>Potassium - sodium nitrate</v>
      </c>
    </row>
    <row r="103" spans="16:60" x14ac:dyDescent="0.35">
      <c r="P103" t="s">
        <v>1242</v>
      </c>
      <c r="Q103" t="s">
        <v>1243</v>
      </c>
      <c r="R103" t="str">
        <v>Olives</v>
      </c>
      <c r="V103" t="s">
        <v>1773</v>
      </c>
      <c r="BF103" t="s">
        <v>1244</v>
      </c>
      <c r="BG103" t="s">
        <v>1245</v>
      </c>
      <c r="BH103" t="str">
        <v>Potassium carbonate K2CO3 liquid</v>
      </c>
    </row>
    <row r="104" spans="16:60" x14ac:dyDescent="0.35">
      <c r="P104" t="s">
        <v>1246</v>
      </c>
      <c r="Q104" t="s">
        <v>1247</v>
      </c>
      <c r="R104" t="str">
        <v>Onion</v>
      </c>
      <c r="V104" t="s">
        <v>1774</v>
      </c>
      <c r="BF104" t="s">
        <v>1248</v>
      </c>
      <c r="BG104" t="s">
        <v>1249</v>
      </c>
      <c r="BH104" t="str">
        <v>Potassium carbonate K2CO3 solid</v>
      </c>
    </row>
    <row r="105" spans="16:60" x14ac:dyDescent="0.35">
      <c r="P105" t="s">
        <v>1250</v>
      </c>
      <c r="Q105" t="s">
        <v>1251</v>
      </c>
      <c r="R105" t="str">
        <v>Other</v>
      </c>
      <c r="V105" t="s">
        <v>1775</v>
      </c>
      <c r="BF105" t="s">
        <v>1252</v>
      </c>
      <c r="BG105" t="s">
        <v>1253</v>
      </c>
      <c r="BH105" t="str">
        <v>Potassium chloride (muriate of potash, MOP)</v>
      </c>
    </row>
    <row r="106" spans="16:60" x14ac:dyDescent="0.35">
      <c r="P106" t="s">
        <v>1254</v>
      </c>
      <c r="Q106" t="s">
        <v>1255</v>
      </c>
      <c r="R106" t="str">
        <v>Pak choi</v>
      </c>
      <c r="V106" t="s">
        <v>1776</v>
      </c>
      <c r="BF106" t="s">
        <v>1256</v>
      </c>
      <c r="BG106" t="s">
        <v>1257</v>
      </c>
      <c r="BH106" t="str">
        <v>Potassium magnesium sulfate**</v>
      </c>
    </row>
    <row r="107" spans="16:60" x14ac:dyDescent="0.35">
      <c r="P107" t="s">
        <v>1258</v>
      </c>
      <c r="Q107" t="s">
        <v>1259</v>
      </c>
      <c r="R107" t="str">
        <v>Papaya</v>
      </c>
      <c r="V107" t="s">
        <v>1777</v>
      </c>
      <c r="BF107" t="s">
        <v>1260</v>
      </c>
      <c r="BG107" t="s">
        <v>1261</v>
      </c>
      <c r="BH107" t="str">
        <v>Potassium metaphosphate</v>
      </c>
    </row>
    <row r="108" spans="16:60" x14ac:dyDescent="0.35">
      <c r="P108" t="s">
        <v>1262</v>
      </c>
      <c r="Q108" t="s">
        <v>1263</v>
      </c>
      <c r="R108" t="str">
        <v>Parsley</v>
      </c>
      <c r="V108" t="s">
        <v>1778</v>
      </c>
      <c r="BF108" t="s">
        <v>1264</v>
      </c>
      <c r="BG108" t="s">
        <v>1265</v>
      </c>
      <c r="BH108" t="str">
        <v>Potassium nitrate (nitrate of potash)</v>
      </c>
    </row>
    <row r="109" spans="16:60" x14ac:dyDescent="0.35">
      <c r="P109" t="s">
        <v>1266</v>
      </c>
      <c r="Q109" t="s">
        <v>1267</v>
      </c>
      <c r="R109" t="str">
        <v>Parsnip</v>
      </c>
      <c r="V109" t="s">
        <v>1779</v>
      </c>
      <c r="BF109" t="s">
        <v>1268</v>
      </c>
      <c r="BG109" t="s">
        <v>1269</v>
      </c>
      <c r="BH109" t="str">
        <v>Potassium sulfate</v>
      </c>
    </row>
    <row r="110" spans="16:60" x14ac:dyDescent="0.35">
      <c r="P110" t="s">
        <v>1270</v>
      </c>
      <c r="Q110" t="s">
        <v>1271</v>
      </c>
      <c r="R110" t="str">
        <v>Pea</v>
      </c>
      <c r="V110" t="s">
        <v>1780</v>
      </c>
      <c r="BF110" t="s">
        <v>1272</v>
      </c>
      <c r="BG110" t="s">
        <v>1273</v>
      </c>
      <c r="BH110" t="str">
        <v>Precipitated phosphate</v>
      </c>
    </row>
    <row r="111" spans="16:60" x14ac:dyDescent="0.35">
      <c r="P111" t="s">
        <v>1274</v>
      </c>
      <c r="Q111" t="s">
        <v>1275</v>
      </c>
      <c r="R111" t="str">
        <v>Peanut</v>
      </c>
      <c r="V111" t="s">
        <v>1781</v>
      </c>
      <c r="BF111" t="s">
        <v>1276</v>
      </c>
      <c r="BG111" t="s">
        <v>1277</v>
      </c>
      <c r="BH111" t="str">
        <v>Rhizobium</v>
      </c>
    </row>
    <row r="112" spans="16:60" x14ac:dyDescent="0.35">
      <c r="P112" t="s">
        <v>1278</v>
      </c>
      <c r="Q112" t="s">
        <v>1279</v>
      </c>
      <c r="R112" t="str">
        <v>Pear</v>
      </c>
      <c r="V112" t="s">
        <v>1782</v>
      </c>
      <c r="BF112" t="s">
        <v>1280</v>
      </c>
      <c r="BG112" t="s">
        <v>1281</v>
      </c>
      <c r="BH112" t="str">
        <v>Rock phosphate</v>
      </c>
    </row>
    <row r="113" spans="16:60" x14ac:dyDescent="0.35">
      <c r="P113" t="s">
        <v>1282</v>
      </c>
      <c r="Q113" t="s">
        <v>1283</v>
      </c>
      <c r="R113" t="str">
        <v>Pearl millet</v>
      </c>
      <c r="V113" t="s">
        <v>1783</v>
      </c>
      <c r="BF113" t="s">
        <v>1284</v>
      </c>
      <c r="BG113" t="s">
        <v>1285</v>
      </c>
      <c r="BH113" t="str">
        <v>Selma chalk</v>
      </c>
    </row>
    <row r="114" spans="16:60" x14ac:dyDescent="0.35">
      <c r="P114" t="s">
        <v>1286</v>
      </c>
      <c r="Q114" t="s">
        <v>1287</v>
      </c>
      <c r="R114" t="str">
        <v>Pecan</v>
      </c>
      <c r="V114" t="s">
        <v>1784</v>
      </c>
      <c r="BF114" t="s">
        <v>1288</v>
      </c>
      <c r="BG114" t="s">
        <v>1289</v>
      </c>
      <c r="BH114" t="str">
        <v>Single super phosphate</v>
      </c>
    </row>
    <row r="115" spans="16:60" x14ac:dyDescent="0.35">
      <c r="P115" t="s">
        <v>1290</v>
      </c>
      <c r="Q115" t="s">
        <v>1291</v>
      </c>
      <c r="R115" t="str">
        <v>Perennial peanut</v>
      </c>
      <c r="V115" t="s">
        <v>1785</v>
      </c>
      <c r="BF115" t="s">
        <v>1292</v>
      </c>
      <c r="BG115" t="s">
        <v>1293</v>
      </c>
      <c r="BH115" t="str">
        <v>Sodium molybdonate</v>
      </c>
    </row>
    <row r="116" spans="16:60" x14ac:dyDescent="0.35">
      <c r="P116" t="s">
        <v>1294</v>
      </c>
      <c r="Q116" t="s">
        <v>1295</v>
      </c>
      <c r="R116" t="str">
        <v>Perennial ryegrass</v>
      </c>
      <c r="V116" t="s">
        <v>1786</v>
      </c>
      <c r="BF116" t="s">
        <v>1296</v>
      </c>
      <c r="BG116" t="s">
        <v>1297</v>
      </c>
      <c r="BH116" t="str">
        <v>Sodium nitrate</v>
      </c>
    </row>
    <row r="117" spans="16:60" x14ac:dyDescent="0.35">
      <c r="P117" t="s">
        <v>1298</v>
      </c>
      <c r="Q117" t="s">
        <v>1299</v>
      </c>
      <c r="R117" t="str">
        <v>Persimmon</v>
      </c>
      <c r="V117" t="s">
        <v>1787</v>
      </c>
      <c r="BF117" t="s">
        <v>1300</v>
      </c>
      <c r="BG117" t="s">
        <v>1301</v>
      </c>
      <c r="BH117" t="str">
        <v>Sulfur coated urea (thick coat)</v>
      </c>
    </row>
    <row r="118" spans="16:60" x14ac:dyDescent="0.35">
      <c r="P118" t="s">
        <v>1302</v>
      </c>
      <c r="Q118" t="s">
        <v>1303</v>
      </c>
      <c r="R118" t="str">
        <v>Pigeon pea</v>
      </c>
      <c r="V118" t="s">
        <v>1788</v>
      </c>
      <c r="BF118" t="s">
        <v>1304</v>
      </c>
      <c r="BG118" t="s">
        <v>1305</v>
      </c>
      <c r="BH118" t="str">
        <v>Sulfur coated urea (thin coat)</v>
      </c>
    </row>
    <row r="119" spans="16:60" x14ac:dyDescent="0.35">
      <c r="P119" t="s">
        <v>1306</v>
      </c>
      <c r="Q119" t="s">
        <v>1307</v>
      </c>
      <c r="R119" t="str">
        <v>Pineapple</v>
      </c>
      <c r="V119" t="s">
        <v>1789</v>
      </c>
      <c r="BF119" t="s">
        <v>1308</v>
      </c>
      <c r="BG119" t="s">
        <v>1309</v>
      </c>
      <c r="BH119" t="str">
        <v>Sulfuric acid</v>
      </c>
    </row>
    <row r="120" spans="16:60" x14ac:dyDescent="0.35">
      <c r="P120" t="s">
        <v>1310</v>
      </c>
      <c r="Q120" t="s">
        <v>1311</v>
      </c>
      <c r="R120" t="str">
        <v>Pistachio</v>
      </c>
      <c r="V120" t="s">
        <v>1790</v>
      </c>
      <c r="BF120" t="s">
        <v>1312</v>
      </c>
      <c r="BG120" t="s">
        <v>1313</v>
      </c>
      <c r="BH120" t="str">
        <v>Superphosphate, enriched</v>
      </c>
    </row>
    <row r="121" spans="16:60" x14ac:dyDescent="0.35">
      <c r="P121" t="s">
        <v>1314</v>
      </c>
      <c r="Q121" t="s">
        <v>1315</v>
      </c>
      <c r="R121" t="str">
        <v>Pitaya</v>
      </c>
      <c r="V121" t="s">
        <v>1791</v>
      </c>
      <c r="BF121" t="s">
        <v>1316</v>
      </c>
      <c r="BG121" t="s">
        <v>1317</v>
      </c>
      <c r="BH121" t="str">
        <v>Superphosphoric acid</v>
      </c>
    </row>
    <row r="122" spans="16:60" x14ac:dyDescent="0.35">
      <c r="P122" t="s">
        <v>1318</v>
      </c>
      <c r="Q122" t="s">
        <v>1319</v>
      </c>
      <c r="R122" t="str">
        <v>Plum</v>
      </c>
      <c r="V122" t="s">
        <v>1792</v>
      </c>
      <c r="BF122" t="s">
        <v>1320</v>
      </c>
      <c r="BG122" t="s">
        <v>1321</v>
      </c>
      <c r="BH122" t="str">
        <v>SuperU</v>
      </c>
    </row>
    <row r="123" spans="16:60" x14ac:dyDescent="0.35">
      <c r="P123" t="s">
        <v>1322</v>
      </c>
      <c r="Q123" t="s">
        <v>1323</v>
      </c>
      <c r="R123" t="str">
        <v>Poplar</v>
      </c>
      <c r="V123" t="s">
        <v>1793</v>
      </c>
      <c r="BF123" t="s">
        <v>1324</v>
      </c>
      <c r="BG123" t="s">
        <v>1325</v>
      </c>
      <c r="BH123" t="str">
        <v>Triple super phosphate (TSP)</v>
      </c>
    </row>
    <row r="124" spans="16:60" x14ac:dyDescent="0.35">
      <c r="P124" t="s">
        <v>1326</v>
      </c>
      <c r="Q124" t="s">
        <v>1327</v>
      </c>
      <c r="R124" t="str">
        <v>Potato</v>
      </c>
      <c r="V124" t="s">
        <v>1794</v>
      </c>
      <c r="BF124" t="s">
        <v>1328</v>
      </c>
      <c r="BG124" t="s">
        <v>1329</v>
      </c>
      <c r="BH124" t="str">
        <v>Urea</v>
      </c>
    </row>
    <row r="125" spans="16:60" x14ac:dyDescent="0.35">
      <c r="P125" t="s">
        <v>1330</v>
      </c>
      <c r="Q125" t="s">
        <v>1331</v>
      </c>
      <c r="R125" t="str">
        <v>Proso millet</v>
      </c>
      <c r="V125" t="s">
        <v>1795</v>
      </c>
      <c r="BF125" t="s">
        <v>1332</v>
      </c>
      <c r="BG125" t="s">
        <v>1333</v>
      </c>
      <c r="BH125" t="str">
        <v>Urea ammonium nitrate</v>
      </c>
    </row>
    <row r="126" spans="16:60" x14ac:dyDescent="0.35">
      <c r="P126" t="s">
        <v>1334</v>
      </c>
      <c r="Q126" t="s">
        <v>1335</v>
      </c>
      <c r="R126" t="str">
        <v>Pumpkin</v>
      </c>
      <c r="V126" t="s">
        <v>1796</v>
      </c>
      <c r="BF126" t="s">
        <v>1336</v>
      </c>
      <c r="BG126" t="s">
        <v>1337</v>
      </c>
      <c r="BH126" t="str">
        <v>Urea ammonium phosphate</v>
      </c>
    </row>
    <row r="127" spans="16:60" x14ac:dyDescent="0.35">
      <c r="P127" t="s">
        <v>1338</v>
      </c>
      <c r="Q127" t="s">
        <v>1339</v>
      </c>
      <c r="R127" t="str">
        <v>Quinoa</v>
      </c>
      <c r="V127" t="s">
        <v>1797</v>
      </c>
      <c r="BF127" t="s">
        <v>1340</v>
      </c>
      <c r="BG127" t="s">
        <v>1341</v>
      </c>
      <c r="BH127" t="str">
        <v>Urea ammonium sulfate</v>
      </c>
    </row>
    <row r="128" spans="16:60" x14ac:dyDescent="0.35">
      <c r="P128" t="s">
        <v>1342</v>
      </c>
      <c r="Q128" t="s">
        <v>1343</v>
      </c>
      <c r="R128" t="str">
        <v>Radish</v>
      </c>
      <c r="V128" t="s">
        <v>1798</v>
      </c>
      <c r="BF128" t="s">
        <v>1344</v>
      </c>
      <c r="BG128" t="s">
        <v>1345</v>
      </c>
      <c r="BH128" t="str">
        <v>Urea phosphate</v>
      </c>
    </row>
    <row r="129" spans="16:60" x14ac:dyDescent="0.35">
      <c r="P129" t="s">
        <v>1346</v>
      </c>
      <c r="Q129" t="s">
        <v>1347</v>
      </c>
      <c r="R129" t="str">
        <v>Rape</v>
      </c>
      <c r="V129" t="s">
        <v>1799</v>
      </c>
      <c r="BF129" t="s">
        <v>1348</v>
      </c>
      <c r="BG129" t="s">
        <v>1349</v>
      </c>
      <c r="BH129" t="str">
        <v>Urea solution</v>
      </c>
    </row>
    <row r="130" spans="16:60" x14ac:dyDescent="0.35">
      <c r="P130" t="s">
        <v>1350</v>
      </c>
      <c r="Q130" t="s">
        <v>1351</v>
      </c>
      <c r="R130" t="str">
        <v>Red clover</v>
      </c>
      <c r="V130" t="s">
        <v>1800</v>
      </c>
      <c r="BF130" t="s">
        <v>1352</v>
      </c>
      <c r="BG130" t="s">
        <v>1353</v>
      </c>
      <c r="BH130" t="str">
        <v>Urea super granules</v>
      </c>
    </row>
    <row r="131" spans="16:60" x14ac:dyDescent="0.35">
      <c r="P131" t="s">
        <v>1354</v>
      </c>
      <c r="Q131" t="s">
        <v>1355</v>
      </c>
      <c r="R131" t="str">
        <v>Red fescue</v>
      </c>
      <c r="V131" t="s">
        <v>1801</v>
      </c>
      <c r="BF131" t="s">
        <v>1356</v>
      </c>
      <c r="BG131" t="s">
        <v>1357</v>
      </c>
      <c r="BH131" t="str">
        <v>Ureaform (urea + formaldehyde)</v>
      </c>
    </row>
    <row r="132" spans="16:60" x14ac:dyDescent="0.35">
      <c r="P132" t="s">
        <v>1358</v>
      </c>
      <c r="Q132" t="s">
        <v>1359</v>
      </c>
      <c r="R132" t="str">
        <v>Rhizoma peanut</v>
      </c>
      <c r="V132" t="s">
        <v>1802</v>
      </c>
      <c r="BF132" t="s">
        <v>1360</v>
      </c>
      <c r="BG132" t="s">
        <v>1361</v>
      </c>
      <c r="BH132" t="str">
        <v>Wettable S</v>
      </c>
    </row>
    <row r="133" spans="16:60" x14ac:dyDescent="0.35">
      <c r="P133" t="s">
        <v>1362</v>
      </c>
      <c r="Q133" t="s">
        <v>1363</v>
      </c>
      <c r="R133" t="str">
        <v>Rice</v>
      </c>
      <c r="V133" t="s">
        <v>1803</v>
      </c>
      <c r="BF133" t="s">
        <v>1364</v>
      </c>
      <c r="BG133" t="s">
        <v>1365</v>
      </c>
      <c r="BH133" t="str">
        <v>Zinc ammonium sulfate solution</v>
      </c>
    </row>
    <row r="134" spans="16:60" x14ac:dyDescent="0.35">
      <c r="P134" t="s">
        <v>1366</v>
      </c>
      <c r="Q134" t="s">
        <v>1367</v>
      </c>
      <c r="R134" t="str">
        <v>Rye</v>
      </c>
      <c r="V134" t="s">
        <v>1804</v>
      </c>
      <c r="BF134" t="s">
        <v>1368</v>
      </c>
      <c r="BG134" t="s">
        <v>1369</v>
      </c>
      <c r="BH134" t="str">
        <v>Zinc carbonate</v>
      </c>
    </row>
    <row r="135" spans="16:60" x14ac:dyDescent="0.35">
      <c r="P135" t="s">
        <v>1370</v>
      </c>
      <c r="Q135" t="s">
        <v>1371</v>
      </c>
      <c r="R135" t="str">
        <v>Safflower</v>
      </c>
      <c r="V135" t="s">
        <v>1805</v>
      </c>
      <c r="BF135" t="s">
        <v>1372</v>
      </c>
      <c r="BG135" t="s">
        <v>1373</v>
      </c>
      <c r="BH135" t="str">
        <v>Zinc chloride</v>
      </c>
    </row>
    <row r="136" spans="16:60" x14ac:dyDescent="0.35">
      <c r="P136" t="s">
        <v>1374</v>
      </c>
      <c r="Q136" t="s">
        <v>1375</v>
      </c>
      <c r="R136" t="str">
        <v>Sesame</v>
      </c>
      <c r="V136" t="s">
        <v>1806</v>
      </c>
      <c r="BF136" t="s">
        <v>1376</v>
      </c>
      <c r="BG136" t="s">
        <v>1377</v>
      </c>
      <c r="BH136" t="str">
        <v>Zinc manganese ammonium sulfate</v>
      </c>
    </row>
    <row r="137" spans="16:60" x14ac:dyDescent="0.35">
      <c r="P137" t="s">
        <v>1378</v>
      </c>
      <c r="Q137" t="s">
        <v>1379</v>
      </c>
      <c r="R137" t="str">
        <v>Shallot</v>
      </c>
      <c r="V137" t="s">
        <v>1807</v>
      </c>
      <c r="BF137" t="s">
        <v>1380</v>
      </c>
      <c r="BG137" t="s">
        <v>1381</v>
      </c>
      <c r="BH137" t="str">
        <v>Zinc nitrate</v>
      </c>
    </row>
    <row r="138" spans="16:60" x14ac:dyDescent="0.35">
      <c r="P138" t="s">
        <v>1382</v>
      </c>
      <c r="Q138" t="s">
        <v>1383</v>
      </c>
      <c r="R138" t="str">
        <v>Shrubs/trees</v>
      </c>
      <c r="V138" t="s">
        <v>1808</v>
      </c>
      <c r="BF138" t="s">
        <v>1384</v>
      </c>
      <c r="BG138" t="s">
        <v>1385</v>
      </c>
      <c r="BH138" t="str">
        <v>Zinc oxide</v>
      </c>
    </row>
    <row r="139" spans="16:60" x14ac:dyDescent="0.35">
      <c r="P139" t="s">
        <v>1386</v>
      </c>
      <c r="Q139" t="s">
        <v>1387</v>
      </c>
      <c r="R139" t="str">
        <v>Sorghum</v>
      </c>
      <c r="V139" t="s">
        <v>1809</v>
      </c>
      <c r="BF139" t="s">
        <v>1388</v>
      </c>
      <c r="BG139" t="s">
        <v>1389</v>
      </c>
      <c r="BH139" t="str">
        <v>Zinc oxysulfate</v>
      </c>
    </row>
    <row r="140" spans="16:60" x14ac:dyDescent="0.35">
      <c r="P140" t="s">
        <v>1390</v>
      </c>
      <c r="Q140" t="s">
        <v>1391</v>
      </c>
      <c r="R140" t="str">
        <v>Soybean</v>
      </c>
      <c r="V140" t="s">
        <v>1810</v>
      </c>
      <c r="BF140" t="s">
        <v>1392</v>
      </c>
      <c r="BG140" t="s">
        <v>1393</v>
      </c>
      <c r="BH140" t="str">
        <v>Zinc phosphate</v>
      </c>
    </row>
    <row r="141" spans="16:60" x14ac:dyDescent="0.35">
      <c r="P141" t="s">
        <v>1394</v>
      </c>
      <c r="Q141" t="s">
        <v>1395</v>
      </c>
      <c r="R141" t="str">
        <v>Spinach</v>
      </c>
      <c r="V141" t="s">
        <v>1811</v>
      </c>
      <c r="BF141" t="s">
        <v>1396</v>
      </c>
      <c r="BG141" t="s">
        <v>1397</v>
      </c>
      <c r="BH141" t="str">
        <v>Zinc sulfate heptahydrate</v>
      </c>
    </row>
    <row r="142" spans="16:60" x14ac:dyDescent="0.35">
      <c r="P142" t="s">
        <v>1398</v>
      </c>
      <c r="Q142" t="s">
        <v>1399</v>
      </c>
      <c r="R142" t="str">
        <v>Stevia</v>
      </c>
      <c r="V142" t="s">
        <v>1812</v>
      </c>
      <c r="BF142" t="s">
        <v>1400</v>
      </c>
      <c r="BG142" t="s">
        <v>1401</v>
      </c>
      <c r="BH142" t="str">
        <v>Zinc sulfate monohydrate</v>
      </c>
    </row>
    <row r="143" spans="16:60" x14ac:dyDescent="0.35">
      <c r="P143" t="s">
        <v>1402</v>
      </c>
      <c r="Q143" t="s">
        <v>1403</v>
      </c>
      <c r="R143" t="str">
        <v>Strawberry</v>
      </c>
      <c r="V143" t="s">
        <v>1813</v>
      </c>
      <c r="BF143" t="s">
        <v>1404</v>
      </c>
      <c r="BG143" t="s">
        <v>1405</v>
      </c>
      <c r="BH143" t="str">
        <v>Zonc frits</v>
      </c>
    </row>
    <row r="144" spans="16:60" x14ac:dyDescent="0.35">
      <c r="P144" t="s">
        <v>1406</v>
      </c>
      <c r="Q144" t="s">
        <v>1407</v>
      </c>
      <c r="R144" t="str">
        <v>Sugar beet</v>
      </c>
      <c r="V144" t="s">
        <v>1814</v>
      </c>
    </row>
    <row r="145" spans="16:22" x14ac:dyDescent="0.35">
      <c r="P145" t="s">
        <v>1408</v>
      </c>
      <c r="Q145" t="s">
        <v>1409</v>
      </c>
      <c r="R145" t="str">
        <v>Sugarcane</v>
      </c>
      <c r="V145" t="s">
        <v>1815</v>
      </c>
    </row>
    <row r="146" spans="16:22" x14ac:dyDescent="0.35">
      <c r="P146" t="s">
        <v>1410</v>
      </c>
      <c r="Q146" t="s">
        <v>1411</v>
      </c>
      <c r="R146" t="str">
        <v>Summer squash</v>
      </c>
      <c r="V146" t="s">
        <v>1816</v>
      </c>
    </row>
    <row r="147" spans="16:22" x14ac:dyDescent="0.35">
      <c r="P147" t="s">
        <v>1412</v>
      </c>
      <c r="Q147" t="s">
        <v>1413</v>
      </c>
      <c r="R147" t="str">
        <v>Sunflower</v>
      </c>
      <c r="V147" t="s">
        <v>1817</v>
      </c>
    </row>
    <row r="148" spans="16:22" x14ac:dyDescent="0.35">
      <c r="P148" t="s">
        <v>1414</v>
      </c>
      <c r="Q148" t="s">
        <v>1415</v>
      </c>
      <c r="R148" t="str">
        <v>Sweet corn</v>
      </c>
      <c r="V148" t="s">
        <v>1818</v>
      </c>
    </row>
    <row r="149" spans="16:22" x14ac:dyDescent="0.35">
      <c r="P149" t="s">
        <v>1416</v>
      </c>
      <c r="Q149" t="s">
        <v>1417</v>
      </c>
      <c r="R149" t="str">
        <v>Sweet potato</v>
      </c>
      <c r="V149" t="s">
        <v>1819</v>
      </c>
    </row>
    <row r="150" spans="16:22" x14ac:dyDescent="0.35">
      <c r="P150" t="s">
        <v>1418</v>
      </c>
      <c r="Q150" t="s">
        <v>1419</v>
      </c>
      <c r="R150" t="str">
        <v>Switch grass</v>
      </c>
      <c r="V150" t="s">
        <v>1820</v>
      </c>
    </row>
    <row r="151" spans="16:22" x14ac:dyDescent="0.35">
      <c r="P151" t="s">
        <v>1420</v>
      </c>
      <c r="Q151" t="s">
        <v>1421</v>
      </c>
      <c r="R151" t="str">
        <v>Table grape</v>
      </c>
      <c r="V151" t="s">
        <v>1821</v>
      </c>
    </row>
    <row r="152" spans="16:22" x14ac:dyDescent="0.35">
      <c r="P152" t="s">
        <v>1422</v>
      </c>
      <c r="Q152" t="s">
        <v>1423</v>
      </c>
      <c r="R152" t="str">
        <v>Tall fescue</v>
      </c>
      <c r="V152" t="s">
        <v>1822</v>
      </c>
    </row>
    <row r="153" spans="16:22" x14ac:dyDescent="0.35">
      <c r="P153" t="s">
        <v>1424</v>
      </c>
      <c r="Q153" t="s">
        <v>1425</v>
      </c>
      <c r="R153" t="str">
        <v>Tannier</v>
      </c>
      <c r="V153" t="s">
        <v>1823</v>
      </c>
    </row>
    <row r="154" spans="16:22" x14ac:dyDescent="0.35">
      <c r="P154" t="s">
        <v>1426</v>
      </c>
      <c r="Q154" t="s">
        <v>1427</v>
      </c>
      <c r="R154" t="str">
        <v>Taro</v>
      </c>
      <c r="V154" t="s">
        <v>1824</v>
      </c>
    </row>
    <row r="155" spans="16:22" x14ac:dyDescent="0.35">
      <c r="P155" t="s">
        <v>1428</v>
      </c>
      <c r="Q155" t="s">
        <v>1429</v>
      </c>
      <c r="R155" t="str">
        <v>Tea</v>
      </c>
      <c r="V155" t="s">
        <v>1825</v>
      </c>
    </row>
    <row r="156" spans="16:22" x14ac:dyDescent="0.35">
      <c r="P156" t="s">
        <v>1430</v>
      </c>
      <c r="Q156" t="s">
        <v>1431</v>
      </c>
      <c r="R156" t="str">
        <v>Teff</v>
      </c>
      <c r="V156" t="s">
        <v>1826</v>
      </c>
    </row>
    <row r="157" spans="16:22" x14ac:dyDescent="0.35">
      <c r="P157" t="s">
        <v>1432</v>
      </c>
      <c r="Q157" t="s">
        <v>1433</v>
      </c>
      <c r="R157" t="str">
        <v>Tepary bean</v>
      </c>
      <c r="V157" t="s">
        <v>1827</v>
      </c>
    </row>
    <row r="158" spans="16:22" x14ac:dyDescent="0.35">
      <c r="P158" t="s">
        <v>1434</v>
      </c>
      <c r="Q158" t="s">
        <v>1435</v>
      </c>
      <c r="R158" t="str">
        <v>Tobacco</v>
      </c>
      <c r="V158" t="s">
        <v>1828</v>
      </c>
    </row>
    <row r="159" spans="16:22" x14ac:dyDescent="0.35">
      <c r="P159" t="s">
        <v>1436</v>
      </c>
      <c r="Q159" t="s">
        <v>1437</v>
      </c>
      <c r="R159" t="str">
        <v>Tomato</v>
      </c>
      <c r="V159" t="s">
        <v>1829</v>
      </c>
    </row>
    <row r="160" spans="16:22" x14ac:dyDescent="0.35">
      <c r="P160" t="s">
        <v>1438</v>
      </c>
      <c r="Q160" t="s">
        <v>1439</v>
      </c>
      <c r="R160" t="str">
        <v>Triticale</v>
      </c>
      <c r="V160" t="s">
        <v>1830</v>
      </c>
    </row>
    <row r="161" spans="16:22" x14ac:dyDescent="0.35">
      <c r="P161" t="s">
        <v>1440</v>
      </c>
      <c r="Q161" t="s">
        <v>1441</v>
      </c>
      <c r="R161" t="str">
        <v>Turnip</v>
      </c>
      <c r="V161" t="s">
        <v>1831</v>
      </c>
    </row>
    <row r="162" spans="16:22" x14ac:dyDescent="0.35">
      <c r="P162" t="s">
        <v>1442</v>
      </c>
      <c r="Q162" t="s">
        <v>1443</v>
      </c>
      <c r="R162" t="str">
        <v>Velvet bean</v>
      </c>
      <c r="V162" t="s">
        <v>1832</v>
      </c>
    </row>
    <row r="163" spans="16:22" x14ac:dyDescent="0.35">
      <c r="P163" t="s">
        <v>1444</v>
      </c>
      <c r="Q163" t="s">
        <v>1445</v>
      </c>
      <c r="R163" t="str">
        <v>Walnut</v>
      </c>
      <c r="V163" t="s">
        <v>1833</v>
      </c>
    </row>
    <row r="164" spans="16:22" x14ac:dyDescent="0.35">
      <c r="P164" t="s">
        <v>1446</v>
      </c>
      <c r="Q164" t="s">
        <v>1447</v>
      </c>
      <c r="R164" t="str">
        <v>Watermelon</v>
      </c>
      <c r="V164" t="s">
        <v>1834</v>
      </c>
    </row>
    <row r="165" spans="16:22" x14ac:dyDescent="0.35">
      <c r="P165" t="s">
        <v>1448</v>
      </c>
      <c r="Q165" t="s">
        <v>1449</v>
      </c>
      <c r="R165" t="str">
        <v>Wheat</v>
      </c>
      <c r="V165" t="s">
        <v>1835</v>
      </c>
    </row>
    <row r="166" spans="16:22" x14ac:dyDescent="0.35">
      <c r="P166" t="s">
        <v>1450</v>
      </c>
      <c r="Q166" t="s">
        <v>1451</v>
      </c>
      <c r="R166" t="str">
        <v>Willow</v>
      </c>
      <c r="V166" t="s">
        <v>1836</v>
      </c>
    </row>
    <row r="167" spans="16:22" x14ac:dyDescent="0.35">
      <c r="P167" t="s">
        <v>1452</v>
      </c>
      <c r="Q167" t="s">
        <v>1453</v>
      </c>
      <c r="R167" t="str">
        <v>Wine grape</v>
      </c>
      <c r="V167" t="s">
        <v>1837</v>
      </c>
    </row>
    <row r="168" spans="16:22" x14ac:dyDescent="0.35">
      <c r="P168" t="s">
        <v>1454</v>
      </c>
      <c r="Q168" t="s">
        <v>1455</v>
      </c>
      <c r="R168" t="str">
        <v>Winter squash</v>
      </c>
      <c r="V168" t="s">
        <v>1838</v>
      </c>
    </row>
    <row r="169" spans="16:22" x14ac:dyDescent="0.35">
      <c r="P169" t="s">
        <v>1456</v>
      </c>
      <c r="Q169" t="s">
        <v>1457</v>
      </c>
      <c r="R169" t="str">
        <v>Yam</v>
      </c>
      <c r="V169" t="s">
        <v>1872</v>
      </c>
    </row>
    <row r="170" spans="16:22" x14ac:dyDescent="0.35">
      <c r="P170" t="s">
        <v>1458</v>
      </c>
      <c r="Q170" t="s">
        <v>1459</v>
      </c>
      <c r="V170" t="s">
        <v>1839</v>
      </c>
    </row>
    <row r="171" spans="16:22" x14ac:dyDescent="0.35">
      <c r="V171" t="s">
        <v>1840</v>
      </c>
    </row>
    <row r="172" spans="16:22" x14ac:dyDescent="0.35">
      <c r="V172" t="s">
        <v>1841</v>
      </c>
    </row>
    <row r="173" spans="16:22" x14ac:dyDescent="0.35">
      <c r="V173" t="s">
        <v>1842</v>
      </c>
    </row>
    <row r="174" spans="16:22" x14ac:dyDescent="0.35">
      <c r="V174" t="s">
        <v>1843</v>
      </c>
    </row>
    <row r="175" spans="16:22" x14ac:dyDescent="0.35">
      <c r="V175" t="s">
        <v>1844</v>
      </c>
    </row>
    <row r="176" spans="16:22" x14ac:dyDescent="0.35">
      <c r="V176" t="s">
        <v>1845</v>
      </c>
    </row>
    <row r="177" spans="22:22" x14ac:dyDescent="0.35">
      <c r="V177" t="s">
        <v>1846</v>
      </c>
    </row>
    <row r="178" spans="22:22" x14ac:dyDescent="0.35">
      <c r="V178" t="s">
        <v>1847</v>
      </c>
    </row>
    <row r="179" spans="22:22" x14ac:dyDescent="0.35">
      <c r="V179" t="s">
        <v>1848</v>
      </c>
    </row>
    <row r="180" spans="22:22" x14ac:dyDescent="0.35">
      <c r="V180" t="s">
        <v>1849</v>
      </c>
    </row>
    <row r="181" spans="22:22" x14ac:dyDescent="0.35">
      <c r="V181" t="s">
        <v>1850</v>
      </c>
    </row>
    <row r="182" spans="22:22" x14ac:dyDescent="0.35">
      <c r="V182" t="s">
        <v>1851</v>
      </c>
    </row>
    <row r="183" spans="22:22" x14ac:dyDescent="0.35">
      <c r="V183" t="s">
        <v>1852</v>
      </c>
    </row>
    <row r="184" spans="22:22" x14ac:dyDescent="0.35">
      <c r="V184" t="s">
        <v>1853</v>
      </c>
    </row>
    <row r="185" spans="22:22" x14ac:dyDescent="0.35">
      <c r="V185" t="s">
        <v>1854</v>
      </c>
    </row>
    <row r="186" spans="22:22" x14ac:dyDescent="0.35">
      <c r="V186" t="s">
        <v>1855</v>
      </c>
    </row>
    <row r="187" spans="22:22" x14ac:dyDescent="0.35">
      <c r="V187" t="s">
        <v>1856</v>
      </c>
    </row>
    <row r="188" spans="22:22" x14ac:dyDescent="0.35">
      <c r="V188" t="s">
        <v>1857</v>
      </c>
    </row>
    <row r="189" spans="22:22" x14ac:dyDescent="0.35">
      <c r="V189" t="s">
        <v>1858</v>
      </c>
    </row>
    <row r="190" spans="22:22" x14ac:dyDescent="0.35">
      <c r="V190" t="s">
        <v>1859</v>
      </c>
    </row>
    <row r="191" spans="22:22" x14ac:dyDescent="0.35">
      <c r="V191" t="s">
        <v>1860</v>
      </c>
    </row>
    <row r="192" spans="22:22" x14ac:dyDescent="0.35">
      <c r="V192" t="s">
        <v>1861</v>
      </c>
    </row>
    <row r="193" spans="22:22" x14ac:dyDescent="0.35">
      <c r="V193" t="s">
        <v>1862</v>
      </c>
    </row>
    <row r="194" spans="22:22" x14ac:dyDescent="0.35">
      <c r="V194" t="s">
        <v>1863</v>
      </c>
    </row>
    <row r="195" spans="22:22" x14ac:dyDescent="0.35">
      <c r="V195" t="s">
        <v>1864</v>
      </c>
    </row>
    <row r="196" spans="22:22" x14ac:dyDescent="0.35">
      <c r="V196" t="s">
        <v>1865</v>
      </c>
    </row>
    <row r="197" spans="22:22" x14ac:dyDescent="0.35">
      <c r="V197" t="s">
        <v>1866</v>
      </c>
    </row>
    <row r="198" spans="22:22" x14ac:dyDescent="0.35">
      <c r="V198" t="s">
        <v>1867</v>
      </c>
    </row>
  </sheetData>
  <phoneticPr fontId="23" type="noConversion"/>
  <conditionalFormatting sqref="P1:P1048576">
    <cfRule type="duplicateValues" dxfId="127"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66"/>
  <sheetViews>
    <sheetView workbookViewId="0">
      <selection activeCell="G10" sqref="G10"/>
    </sheetView>
  </sheetViews>
  <sheetFormatPr defaultRowHeight="14.5" x14ac:dyDescent="0.35"/>
  <cols>
    <col min="1" max="4" width="17.81640625" customWidth="1"/>
  </cols>
  <sheetData>
    <row r="2" spans="1:4" x14ac:dyDescent="0.35">
      <c r="A2" s="14" t="s">
        <v>1869</v>
      </c>
      <c r="B2" s="14" t="s">
        <v>1870</v>
      </c>
      <c r="C2" s="14" t="s">
        <v>1871</v>
      </c>
      <c r="D2" s="14" t="s">
        <v>7465</v>
      </c>
    </row>
    <row r="3" spans="1:4" x14ac:dyDescent="0.35">
      <c r="A3" t="str" cm="1">
        <f t="array" ref="A3:A52">_xlfn._xlws.SORT(_xlfn.UNIQUE(_xlfn._xlws.FILTER(expMetadata[experiment_ID], expMetadata[experiment_ID] &lt;&gt; "")))</f>
        <v>Basso_2010_method</v>
      </c>
      <c r="B3" t="str" cm="1">
        <f t="array" ref="B3:B16">IFERROR(_xlfn._xlws.SORT(_xlfn.UNIQUE(_xlfn._xlws.FILTER(soilMetadata[soil_profile_ID], soilMetadata[soil_profile_ID] &lt;&gt; ""))), "")</f>
        <v>Basso_2010_method_soil</v>
      </c>
      <c r="C3" t="str" cm="1">
        <f t="array" ref="C3">IFERROR(_xlfn._xlws.SORT(_xlfn.UNIQUE(_xlfn._xlws.FILTER(#REF!,#REF! &lt;&gt; ""))), "")</f>
        <v/>
      </c>
      <c r="D3" t="str" cm="1">
        <f t="array" ref="D3:D66">_xlfn._xlws.FILTER(_xlfn.VSTACK(ddl_experiments, ddl_soilProfiles, ddl_weatherStations), _xlfn.VSTACK(ddl_experiments, ddl_soilProfiles, ddl_weatherStations) &lt;&gt; "")</f>
        <v>Basso_2010_method</v>
      </c>
    </row>
    <row r="4" spans="1:4" x14ac:dyDescent="0.35">
      <c r="A4" t="str">
        <v>Boulch_2021_method</v>
      </c>
      <c r="B4" t="str">
        <v>Boulch_2021_method_soil_beauvais</v>
      </c>
      <c r="D4" t="str">
        <v>Boulch_2021_method</v>
      </c>
    </row>
    <row r="5" spans="1:4" x14ac:dyDescent="0.35">
      <c r="A5" t="str">
        <v>Bustos-Korts2013_2009</v>
      </c>
      <c r="B5" t="str">
        <v>Boulch_2021_method_soil_catillon</v>
      </c>
      <c r="D5" t="str">
        <v>Bustos-Korts2013_2009</v>
      </c>
    </row>
    <row r="6" spans="1:4" x14ac:dyDescent="0.35">
      <c r="A6" t="str">
        <v>Bustos-Korts2013_2010</v>
      </c>
      <c r="B6" t="str">
        <v>Bustos-Korts2013</v>
      </c>
      <c r="D6" t="str">
        <v>Bustos-Korts2013_2010</v>
      </c>
    </row>
    <row r="7" spans="1:4" x14ac:dyDescent="0.35">
      <c r="A7" t="str">
        <v>Bustos-Korts2013_2011</v>
      </c>
      <c r="B7" t="str">
        <v>Dettori_2017_method_soil1</v>
      </c>
      <c r="D7" t="str">
        <v>Bustos-Korts2013_2011</v>
      </c>
    </row>
    <row r="8" spans="1:4" x14ac:dyDescent="0.35">
      <c r="A8" t="str">
        <v>Dettori_2017_method</v>
      </c>
      <c r="B8" t="str">
        <v>Dettori_2017_method_soil2</v>
      </c>
      <c r="D8" t="str">
        <v>Dettori_2017_method</v>
      </c>
    </row>
    <row r="9" spans="1:4" x14ac:dyDescent="0.35">
      <c r="A9" t="str">
        <v>Dueri_2022_method</v>
      </c>
      <c r="B9" t="str">
        <v>Dueri_2022_method_soil1</v>
      </c>
      <c r="D9" t="str">
        <v>Dueri_2022_method</v>
      </c>
    </row>
    <row r="10" spans="1:4" x14ac:dyDescent="0.35">
      <c r="A10" t="str">
        <v>Fernando_2013_method</v>
      </c>
      <c r="B10" t="str">
        <v>Dueri_2022_method_soil2</v>
      </c>
      <c r="D10" t="str">
        <v>Fernando_2013_method</v>
      </c>
    </row>
    <row r="11" spans="1:4" x14ac:dyDescent="0.35">
      <c r="A11" t="str">
        <v>Hunsaker1996_1993</v>
      </c>
      <c r="B11" t="str">
        <v>Fernando_2013_method_soil</v>
      </c>
      <c r="D11" t="str">
        <v>Hunsaker1996_1993</v>
      </c>
    </row>
    <row r="12" spans="1:4" x14ac:dyDescent="0.35">
      <c r="A12" t="str">
        <v>Hunsaker1996_1994</v>
      </c>
      <c r="B12" t="str">
        <v>Hunsaker1996</v>
      </c>
      <c r="D12" t="str">
        <v>Hunsaker1996_1994</v>
      </c>
    </row>
    <row r="13" spans="1:4" x14ac:dyDescent="0.35">
      <c r="A13" t="str">
        <v>Iqba_2014_method</v>
      </c>
      <c r="B13" t="str">
        <v>Iqba_2014_method_soil</v>
      </c>
      <c r="D13" t="str">
        <v>Iqba_2014_method</v>
      </c>
    </row>
    <row r="14" spans="1:4" x14ac:dyDescent="0.35">
      <c r="A14" t="str">
        <v>Li_2014_method</v>
      </c>
      <c r="B14" t="str">
        <v>Li_2014_method_soil</v>
      </c>
      <c r="D14" t="str">
        <v>Li_2014_method</v>
      </c>
    </row>
    <row r="15" spans="1:4" x14ac:dyDescent="0.35">
      <c r="A15" t="str">
        <v>Shoukat2024_2021</v>
      </c>
      <c r="B15" t="str">
        <v>Shoukat2024</v>
      </c>
      <c r="D15" t="str">
        <v>Shoukat2024_2021</v>
      </c>
    </row>
    <row r="16" spans="1:4" x14ac:dyDescent="0.35">
      <c r="A16" t="str">
        <v>Shoukat2024_2022</v>
      </c>
      <c r="B16" t="str">
        <v>Ventrella2016</v>
      </c>
      <c r="D16" t="str">
        <v>Shoukat2024_2022</v>
      </c>
    </row>
    <row r="17" spans="1:4" x14ac:dyDescent="0.35">
      <c r="A17" t="str">
        <v>Ventrella2016_1977</v>
      </c>
      <c r="D17" t="str">
        <v>Ventrella2016_1977</v>
      </c>
    </row>
    <row r="18" spans="1:4" x14ac:dyDescent="0.35">
      <c r="A18" t="str">
        <v>Ventrella2016_1978</v>
      </c>
      <c r="D18" t="str">
        <v>Ventrella2016_1978</v>
      </c>
    </row>
    <row r="19" spans="1:4" x14ac:dyDescent="0.35">
      <c r="A19" t="str">
        <v>Ventrella2016_1979</v>
      </c>
      <c r="D19" t="str">
        <v>Ventrella2016_1979</v>
      </c>
    </row>
    <row r="20" spans="1:4" x14ac:dyDescent="0.35">
      <c r="A20" t="str">
        <v>Ventrella2016_1980</v>
      </c>
      <c r="D20" t="str">
        <v>Ventrella2016_1980</v>
      </c>
    </row>
    <row r="21" spans="1:4" x14ac:dyDescent="0.35">
      <c r="A21" t="str">
        <v>Ventrella2016_1981</v>
      </c>
      <c r="D21" t="str">
        <v>Ventrella2016_1981</v>
      </c>
    </row>
    <row r="22" spans="1:4" x14ac:dyDescent="0.35">
      <c r="A22" t="str">
        <v>Ventrella2016_1982</v>
      </c>
      <c r="D22" t="str">
        <v>Ventrella2016_1982</v>
      </c>
    </row>
    <row r="23" spans="1:4" x14ac:dyDescent="0.35">
      <c r="A23" t="str">
        <v>Ventrella2016_1983</v>
      </c>
      <c r="D23" t="str">
        <v>Ventrella2016_1983</v>
      </c>
    </row>
    <row r="24" spans="1:4" x14ac:dyDescent="0.35">
      <c r="A24" t="str">
        <v>Ventrella2016_1984</v>
      </c>
      <c r="D24" t="str">
        <v>Ventrella2016_1984</v>
      </c>
    </row>
    <row r="25" spans="1:4" x14ac:dyDescent="0.35">
      <c r="A25" t="str">
        <v>Ventrella2016_1985</v>
      </c>
      <c r="D25" t="str">
        <v>Ventrella2016_1985</v>
      </c>
    </row>
    <row r="26" spans="1:4" x14ac:dyDescent="0.35">
      <c r="A26" t="str">
        <v>Ventrella2016_1986</v>
      </c>
      <c r="D26" t="str">
        <v>Ventrella2016_1986</v>
      </c>
    </row>
    <row r="27" spans="1:4" x14ac:dyDescent="0.35">
      <c r="A27" t="str">
        <v>Ventrella2016_1987</v>
      </c>
      <c r="D27" t="str">
        <v>Ventrella2016_1987</v>
      </c>
    </row>
    <row r="28" spans="1:4" x14ac:dyDescent="0.35">
      <c r="A28" t="str">
        <v>Ventrella2016_1988</v>
      </c>
      <c r="D28" t="str">
        <v>Ventrella2016_1988</v>
      </c>
    </row>
    <row r="29" spans="1:4" x14ac:dyDescent="0.35">
      <c r="A29" t="str">
        <v>Ventrella2016_1989</v>
      </c>
      <c r="D29" t="str">
        <v>Ventrella2016_1989</v>
      </c>
    </row>
    <row r="30" spans="1:4" x14ac:dyDescent="0.35">
      <c r="A30" t="str">
        <v>Ventrella2016_1990</v>
      </c>
      <c r="D30" t="str">
        <v>Ventrella2016_1990</v>
      </c>
    </row>
    <row r="31" spans="1:4" x14ac:dyDescent="0.35">
      <c r="A31" t="str">
        <v>Ventrella2016_1991</v>
      </c>
      <c r="D31" t="str">
        <v>Ventrella2016_1991</v>
      </c>
    </row>
    <row r="32" spans="1:4" x14ac:dyDescent="0.35">
      <c r="A32" t="str">
        <v>Ventrella2016_1992</v>
      </c>
      <c r="D32" t="str">
        <v>Ventrella2016_1992</v>
      </c>
    </row>
    <row r="33" spans="1:4" x14ac:dyDescent="0.35">
      <c r="A33" t="str">
        <v>Ventrella2016_1993</v>
      </c>
      <c r="D33" t="str">
        <v>Ventrella2016_1993</v>
      </c>
    </row>
    <row r="34" spans="1:4" x14ac:dyDescent="0.35">
      <c r="A34" t="str">
        <v>Ventrella2016_1994</v>
      </c>
      <c r="D34" t="str">
        <v>Ventrella2016_1994</v>
      </c>
    </row>
    <row r="35" spans="1:4" x14ac:dyDescent="0.35">
      <c r="A35" t="str">
        <v>Ventrella2016_1995</v>
      </c>
      <c r="D35" t="str">
        <v>Ventrella2016_1995</v>
      </c>
    </row>
    <row r="36" spans="1:4" x14ac:dyDescent="0.35">
      <c r="A36" t="str">
        <v>Ventrella2016_1996</v>
      </c>
      <c r="D36" t="str">
        <v>Ventrella2016_1996</v>
      </c>
    </row>
    <row r="37" spans="1:4" x14ac:dyDescent="0.35">
      <c r="A37" t="str">
        <v>Ventrella2016_1997</v>
      </c>
      <c r="D37" t="str">
        <v>Ventrella2016_1997</v>
      </c>
    </row>
    <row r="38" spans="1:4" x14ac:dyDescent="0.35">
      <c r="A38" t="str">
        <v>Ventrella2016_1998</v>
      </c>
      <c r="D38" t="str">
        <v>Ventrella2016_1998</v>
      </c>
    </row>
    <row r="39" spans="1:4" x14ac:dyDescent="0.35">
      <c r="A39" t="str">
        <v>Ventrella2016_1999</v>
      </c>
      <c r="D39" t="str">
        <v>Ventrella2016_1999</v>
      </c>
    </row>
    <row r="40" spans="1:4" x14ac:dyDescent="0.35">
      <c r="A40" t="str">
        <v>Ventrella2016_2000</v>
      </c>
      <c r="D40" t="str">
        <v>Ventrella2016_2000</v>
      </c>
    </row>
    <row r="41" spans="1:4" x14ac:dyDescent="0.35">
      <c r="A41" t="str">
        <v>Ventrella2016_2001</v>
      </c>
      <c r="D41" t="str">
        <v>Ventrella2016_2001</v>
      </c>
    </row>
    <row r="42" spans="1:4" x14ac:dyDescent="0.35">
      <c r="A42" t="str">
        <v>Ventrella2016_2002</v>
      </c>
      <c r="D42" t="str">
        <v>Ventrella2016_2002</v>
      </c>
    </row>
    <row r="43" spans="1:4" x14ac:dyDescent="0.35">
      <c r="A43" t="str">
        <v>Ventrella2016_2003</v>
      </c>
      <c r="D43" t="str">
        <v>Ventrella2016_2003</v>
      </c>
    </row>
    <row r="44" spans="1:4" x14ac:dyDescent="0.35">
      <c r="A44" t="str">
        <v>Ventrella2016_2004</v>
      </c>
      <c r="D44" t="str">
        <v>Ventrella2016_2004</v>
      </c>
    </row>
    <row r="45" spans="1:4" x14ac:dyDescent="0.35">
      <c r="A45" t="str">
        <v>Ventrella2016_2005</v>
      </c>
      <c r="D45" t="str">
        <v>Ventrella2016_2005</v>
      </c>
    </row>
    <row r="46" spans="1:4" x14ac:dyDescent="0.35">
      <c r="A46" t="str">
        <v>Ventrella2016_2006</v>
      </c>
      <c r="D46" t="str">
        <v>Ventrella2016_2006</v>
      </c>
    </row>
    <row r="47" spans="1:4" x14ac:dyDescent="0.35">
      <c r="A47" t="str">
        <v>Ventrella2016_2007</v>
      </c>
      <c r="D47" t="str">
        <v>Ventrella2016_2007</v>
      </c>
    </row>
    <row r="48" spans="1:4" x14ac:dyDescent="0.35">
      <c r="A48" t="str">
        <v>Ventrella2016_2008</v>
      </c>
      <c r="D48" t="str">
        <v>Ventrella2016_2008</v>
      </c>
    </row>
    <row r="49" spans="1:4" x14ac:dyDescent="0.35">
      <c r="A49" t="str">
        <v>Ventrella2016_2009</v>
      </c>
      <c r="D49" t="str">
        <v>Ventrella2016_2009</v>
      </c>
    </row>
    <row r="50" spans="1:4" x14ac:dyDescent="0.35">
      <c r="A50" t="str">
        <v>Ventrella2016_2010</v>
      </c>
      <c r="D50" t="str">
        <v>Ventrella2016_2010</v>
      </c>
    </row>
    <row r="51" spans="1:4" x14ac:dyDescent="0.35">
      <c r="A51" t="str">
        <v>Ventrella2016_2011</v>
      </c>
      <c r="D51" t="str">
        <v>Ventrella2016_2011</v>
      </c>
    </row>
    <row r="52" spans="1:4" x14ac:dyDescent="0.35">
      <c r="A52" t="str">
        <v>Ventrella2016_2012</v>
      </c>
      <c r="D52" t="str">
        <v>Ventrella2016_2012</v>
      </c>
    </row>
    <row r="53" spans="1:4" x14ac:dyDescent="0.35">
      <c r="D53" t="str">
        <v>Basso_2010_method_soil</v>
      </c>
    </row>
    <row r="54" spans="1:4" x14ac:dyDescent="0.35">
      <c r="D54" t="str">
        <v>Boulch_2021_method_soil_beauvais</v>
      </c>
    </row>
    <row r="55" spans="1:4" x14ac:dyDescent="0.35">
      <c r="D55" t="str">
        <v>Boulch_2021_method_soil_catillon</v>
      </c>
    </row>
    <row r="56" spans="1:4" x14ac:dyDescent="0.35">
      <c r="D56" t="str">
        <v>Bustos-Korts2013</v>
      </c>
    </row>
    <row r="57" spans="1:4" x14ac:dyDescent="0.35">
      <c r="D57" t="str">
        <v>Dettori_2017_method_soil1</v>
      </c>
    </row>
    <row r="58" spans="1:4" x14ac:dyDescent="0.35">
      <c r="D58" t="str">
        <v>Dettori_2017_method_soil2</v>
      </c>
    </row>
    <row r="59" spans="1:4" x14ac:dyDescent="0.35">
      <c r="D59" t="str">
        <v>Dueri_2022_method_soil1</v>
      </c>
    </row>
    <row r="60" spans="1:4" x14ac:dyDescent="0.35">
      <c r="D60" t="str">
        <v>Dueri_2022_method_soil2</v>
      </c>
    </row>
    <row r="61" spans="1:4" x14ac:dyDescent="0.35">
      <c r="D61" t="str">
        <v>Fernando_2013_method_soil</v>
      </c>
    </row>
    <row r="62" spans="1:4" x14ac:dyDescent="0.35">
      <c r="D62" t="str">
        <v>Hunsaker1996</v>
      </c>
    </row>
    <row r="63" spans="1:4" x14ac:dyDescent="0.35">
      <c r="D63" t="str">
        <v>Iqba_2014_method_soil</v>
      </c>
    </row>
    <row r="64" spans="1:4" x14ac:dyDescent="0.35">
      <c r="D64" t="str">
        <v>Li_2014_method_soil</v>
      </c>
    </row>
    <row r="65" spans="4:4" x14ac:dyDescent="0.35">
      <c r="D65" t="str">
        <v>Shoukat2024</v>
      </c>
    </row>
    <row r="66" spans="4:4" x14ac:dyDescent="0.35">
      <c r="D66" t="str">
        <v>Ventrella2016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8" zoomScaleNormal="100" workbookViewId="0">
      <selection activeCell="C15" sqref="C15"/>
    </sheetView>
  </sheetViews>
  <sheetFormatPr defaultColWidth="8.7265625" defaultRowHeight="15.5" x14ac:dyDescent="0.35"/>
  <cols>
    <col min="1" max="1" width="1.81640625" style="19" customWidth="1"/>
    <col min="2" max="2" width="3.54296875" style="19" customWidth="1"/>
    <col min="3" max="3" width="30.453125" style="19" customWidth="1"/>
    <col min="4" max="4" width="23.453125" style="19" hidden="1" customWidth="1"/>
    <col min="5" max="5" width="3.7265625" style="27" customWidth="1"/>
    <col min="6" max="6" width="3.7265625" style="19" hidden="1" customWidth="1"/>
    <col min="7" max="7" width="3.7265625" style="19" customWidth="1"/>
    <col min="8" max="8" width="2.54296875" style="19" customWidth="1"/>
    <col min="9" max="9" width="30.453125" style="19" customWidth="1"/>
    <col min="10" max="10" width="23.453125" style="19" hidden="1" customWidth="1"/>
    <col min="11" max="11" width="4.81640625" style="25" customWidth="1"/>
    <col min="12" max="12" width="3.7265625" style="19" hidden="1" customWidth="1"/>
    <col min="13" max="13" width="3.7265625" style="19" customWidth="1"/>
    <col min="14" max="16384" width="8.7265625" style="19"/>
  </cols>
  <sheetData>
    <row r="1" spans="1:11" ht="6.75" customHeight="1" x14ac:dyDescent="0.35"/>
    <row r="2" spans="1:11" ht="18.5" x14ac:dyDescent="0.45">
      <c r="B2" s="43" t="s">
        <v>6812</v>
      </c>
      <c r="C2" s="44"/>
      <c r="D2" s="45"/>
      <c r="E2" s="46"/>
      <c r="F2" s="47"/>
      <c r="G2" s="47"/>
      <c r="H2" s="47"/>
      <c r="I2" s="48"/>
      <c r="J2" s="47"/>
      <c r="K2" s="49" t="s">
        <v>90</v>
      </c>
    </row>
    <row r="3" spans="1:11" ht="11.15" customHeight="1" x14ac:dyDescent="0.35"/>
    <row r="4" spans="1:11" ht="25.5" customHeight="1" x14ac:dyDescent="0.5">
      <c r="B4" s="191" t="s">
        <v>45</v>
      </c>
      <c r="C4" s="191"/>
      <c r="D4" s="191"/>
      <c r="E4" s="191"/>
      <c r="H4" s="191" t="s">
        <v>2044</v>
      </c>
      <c r="I4" s="191"/>
      <c r="J4" s="191"/>
      <c r="K4" s="191"/>
    </row>
    <row r="5" spans="1:11" ht="11.15" customHeight="1" x14ac:dyDescent="0.35"/>
    <row r="6" spans="1:11" ht="18" customHeight="1" x14ac:dyDescent="0.35">
      <c r="B6" s="192" t="s">
        <v>6821</v>
      </c>
      <c r="C6" s="192"/>
      <c r="D6" s="20"/>
      <c r="E6" s="28"/>
      <c r="H6" s="107" t="s">
        <v>6813</v>
      </c>
      <c r="I6" s="107"/>
      <c r="J6" s="38"/>
      <c r="K6" s="42"/>
    </row>
    <row r="7" spans="1:11" ht="18" customHeight="1" x14ac:dyDescent="0.35">
      <c r="A7" s="33"/>
      <c r="B7" s="34" t="s">
        <v>2589</v>
      </c>
      <c r="C7" s="40" t="s">
        <v>7531</v>
      </c>
      <c r="D7" s="35" t="s">
        <v>43</v>
      </c>
      <c r="E7" s="36" t="s">
        <v>2120</v>
      </c>
      <c r="F7" s="33"/>
      <c r="G7" s="33"/>
      <c r="H7" s="34" t="s">
        <v>2589</v>
      </c>
      <c r="I7" s="40" t="s">
        <v>6815</v>
      </c>
      <c r="J7" s="35" t="s">
        <v>86</v>
      </c>
      <c r="K7" s="37" t="s">
        <v>2119</v>
      </c>
    </row>
    <row r="8" spans="1:11" ht="18" customHeight="1" x14ac:dyDescent="0.35">
      <c r="A8" s="33"/>
      <c r="B8" s="34" t="s">
        <v>2589</v>
      </c>
      <c r="C8" s="40" t="s">
        <v>7533</v>
      </c>
      <c r="D8" s="35" t="s">
        <v>67</v>
      </c>
      <c r="E8" s="37" t="s">
        <v>2119</v>
      </c>
      <c r="F8" s="33"/>
      <c r="G8" s="33"/>
      <c r="H8" s="34" t="s">
        <v>2589</v>
      </c>
      <c r="I8" s="40" t="s">
        <v>6816</v>
      </c>
      <c r="J8" s="35" t="s">
        <v>84</v>
      </c>
      <c r="K8" s="37" t="s">
        <v>2119</v>
      </c>
    </row>
    <row r="9" spans="1:11" ht="18" customHeight="1" x14ac:dyDescent="0.35">
      <c r="A9" s="33"/>
      <c r="B9" s="34" t="s">
        <v>2589</v>
      </c>
      <c r="C9" s="40" t="s">
        <v>7532</v>
      </c>
      <c r="D9" s="35" t="s">
        <v>7535</v>
      </c>
      <c r="E9" s="37" t="s">
        <v>2119</v>
      </c>
      <c r="F9" s="33"/>
      <c r="G9" s="33"/>
      <c r="H9" s="34" t="s">
        <v>2589</v>
      </c>
      <c r="I9" s="40" t="s">
        <v>6817</v>
      </c>
      <c r="J9" s="35" t="s">
        <v>4242</v>
      </c>
      <c r="K9" s="37" t="s">
        <v>2119</v>
      </c>
    </row>
    <row r="10" spans="1:11" ht="18" customHeight="1" x14ac:dyDescent="0.35">
      <c r="A10" s="33"/>
      <c r="B10" s="34" t="s">
        <v>2589</v>
      </c>
      <c r="C10" s="40" t="s">
        <v>6571</v>
      </c>
      <c r="D10" s="35" t="s">
        <v>49</v>
      </c>
      <c r="E10" s="37" t="s">
        <v>2119</v>
      </c>
      <c r="F10" s="33"/>
      <c r="G10" s="33"/>
      <c r="H10" s="34" t="s">
        <v>2589</v>
      </c>
      <c r="I10" s="40" t="s">
        <v>6814</v>
      </c>
      <c r="J10" s="35" t="s">
        <v>4292</v>
      </c>
      <c r="K10" s="37" t="s">
        <v>2119</v>
      </c>
    </row>
    <row r="11" spans="1:11" ht="18" customHeight="1" x14ac:dyDescent="0.35">
      <c r="A11" s="33"/>
      <c r="B11" s="34" t="s">
        <v>2589</v>
      </c>
      <c r="C11" s="40" t="s">
        <v>6572</v>
      </c>
      <c r="D11" s="35" t="s">
        <v>51</v>
      </c>
      <c r="E11" s="37" t="s">
        <v>2119</v>
      </c>
      <c r="F11" s="33"/>
      <c r="G11" s="33"/>
      <c r="H11" s="34" t="s">
        <v>2589</v>
      </c>
      <c r="I11" s="40" t="s">
        <v>6818</v>
      </c>
      <c r="J11" s="35" t="s">
        <v>4284</v>
      </c>
      <c r="K11" s="37" t="s">
        <v>2119</v>
      </c>
    </row>
    <row r="12" spans="1:11" ht="18" customHeight="1" x14ac:dyDescent="0.35">
      <c r="A12" s="33"/>
      <c r="B12" s="34" t="s">
        <v>2589</v>
      </c>
      <c r="C12" s="40" t="s">
        <v>6573</v>
      </c>
      <c r="D12" s="35" t="s">
        <v>52</v>
      </c>
      <c r="E12" s="37" t="s">
        <v>2119</v>
      </c>
      <c r="H12" s="34" t="s">
        <v>2589</v>
      </c>
      <c r="I12" s="40" t="s">
        <v>6819</v>
      </c>
      <c r="J12" s="35" t="s">
        <v>4269</v>
      </c>
      <c r="K12" s="37" t="s">
        <v>2119</v>
      </c>
    </row>
    <row r="13" spans="1:11" ht="18" customHeight="1" x14ac:dyDescent="0.35">
      <c r="A13" s="33"/>
      <c r="F13" s="33"/>
      <c r="G13" s="33"/>
    </row>
    <row r="14" spans="1:11" ht="18" customHeight="1" x14ac:dyDescent="0.35">
      <c r="A14" s="33"/>
      <c r="B14" s="107" t="s">
        <v>6814</v>
      </c>
      <c r="C14" s="107"/>
      <c r="D14" s="38"/>
      <c r="E14" s="39"/>
      <c r="F14" s="33"/>
      <c r="G14" s="33"/>
      <c r="H14" s="107" t="s">
        <v>6820</v>
      </c>
      <c r="I14" s="107"/>
      <c r="J14" s="38"/>
      <c r="K14" s="42"/>
    </row>
    <row r="15" spans="1:11" ht="18" customHeight="1" x14ac:dyDescent="0.35">
      <c r="A15" s="33"/>
      <c r="B15" s="32" t="s">
        <v>2589</v>
      </c>
      <c r="C15" s="40" t="s">
        <v>6574</v>
      </c>
      <c r="D15" s="35" t="s">
        <v>7534</v>
      </c>
      <c r="E15" s="37" t="s">
        <v>2119</v>
      </c>
      <c r="F15" s="33"/>
      <c r="G15" s="33"/>
      <c r="H15" s="34" t="s">
        <v>2589</v>
      </c>
      <c r="I15" s="40" t="s">
        <v>6824</v>
      </c>
      <c r="J15" s="35" t="s">
        <v>4299</v>
      </c>
      <c r="K15" s="37" t="s">
        <v>2119</v>
      </c>
    </row>
    <row r="16" spans="1:11" ht="18" customHeight="1" x14ac:dyDescent="0.35">
      <c r="A16" s="33"/>
      <c r="B16" s="32" t="s">
        <v>2589</v>
      </c>
      <c r="C16" s="40" t="s">
        <v>6834</v>
      </c>
      <c r="D16" s="35" t="s">
        <v>77</v>
      </c>
      <c r="E16" s="37" t="s">
        <v>2119</v>
      </c>
      <c r="F16" s="33"/>
      <c r="G16" s="33"/>
      <c r="H16" s="34" t="s">
        <v>2589</v>
      </c>
      <c r="I16" s="40" t="s">
        <v>6817</v>
      </c>
      <c r="J16" s="35" t="s">
        <v>4419</v>
      </c>
      <c r="K16" s="37" t="s">
        <v>2119</v>
      </c>
    </row>
    <row r="17" spans="1:11" ht="18" customHeight="1" x14ac:dyDescent="0.35">
      <c r="A17" s="33"/>
      <c r="B17" s="34" t="s">
        <v>2589</v>
      </c>
      <c r="C17" s="40" t="s">
        <v>1667</v>
      </c>
      <c r="D17" s="35" t="s">
        <v>56</v>
      </c>
      <c r="E17" s="36" t="s">
        <v>2120</v>
      </c>
      <c r="H17" s="34" t="s">
        <v>2589</v>
      </c>
      <c r="I17" s="40" t="s">
        <v>6825</v>
      </c>
      <c r="J17" s="35" t="s">
        <v>4680</v>
      </c>
      <c r="K17" s="37" t="s">
        <v>2119</v>
      </c>
    </row>
    <row r="18" spans="1:11" ht="18" customHeight="1" x14ac:dyDescent="0.35">
      <c r="A18" s="33"/>
      <c r="B18" s="34" t="s">
        <v>2589</v>
      </c>
      <c r="C18" s="40" t="s">
        <v>1672</v>
      </c>
      <c r="D18" s="35" t="s">
        <v>2121</v>
      </c>
      <c r="E18" s="37" t="s">
        <v>2119</v>
      </c>
      <c r="H18" s="34" t="s">
        <v>2589</v>
      </c>
      <c r="I18" s="40" t="s">
        <v>6826</v>
      </c>
      <c r="J18" s="35" t="s">
        <v>4708</v>
      </c>
      <c r="K18" s="37" t="s">
        <v>2119</v>
      </c>
    </row>
    <row r="19" spans="1:11" ht="17.5" x14ac:dyDescent="0.35">
      <c r="B19" s="34" t="s">
        <v>2589</v>
      </c>
      <c r="C19" s="41" t="s">
        <v>7445</v>
      </c>
      <c r="D19" s="35" t="s">
        <v>7462</v>
      </c>
      <c r="E19" s="37" t="s">
        <v>2119</v>
      </c>
      <c r="H19" s="34" t="s">
        <v>2589</v>
      </c>
      <c r="I19" s="40" t="s">
        <v>6814</v>
      </c>
      <c r="J19" s="35" t="s">
        <v>4665</v>
      </c>
      <c r="K19" s="37" t="s">
        <v>2119</v>
      </c>
    </row>
    <row r="20" spans="1:11" ht="17.5" x14ac:dyDescent="0.35">
      <c r="B20" s="34" t="s">
        <v>2589</v>
      </c>
      <c r="C20" s="40" t="s">
        <v>7447</v>
      </c>
      <c r="D20" s="35" t="s">
        <v>7463</v>
      </c>
      <c r="E20" s="37" t="s">
        <v>2119</v>
      </c>
      <c r="H20" s="34" t="s">
        <v>2589</v>
      </c>
      <c r="I20" s="40" t="s">
        <v>6818</v>
      </c>
      <c r="J20" s="35" t="s">
        <v>4536</v>
      </c>
      <c r="K20" s="37" t="s">
        <v>2119</v>
      </c>
    </row>
    <row r="21" spans="1:11" ht="17.5" x14ac:dyDescent="0.35">
      <c r="H21" s="34" t="s">
        <v>2589</v>
      </c>
      <c r="I21" s="40" t="s">
        <v>6819</v>
      </c>
      <c r="J21" s="35" t="s">
        <v>4504</v>
      </c>
      <c r="K21" s="37" t="s">
        <v>2119</v>
      </c>
    </row>
    <row r="22" spans="1:11" ht="17.5" x14ac:dyDescent="0.35">
      <c r="B22" s="107" t="s">
        <v>6823</v>
      </c>
      <c r="C22" s="107"/>
      <c r="D22" s="20"/>
      <c r="E22" s="26"/>
      <c r="H22" s="34" t="s">
        <v>2589</v>
      </c>
      <c r="I22" s="40" t="s">
        <v>6827</v>
      </c>
      <c r="J22" s="35" t="s">
        <v>4691</v>
      </c>
      <c r="K22" s="37" t="s">
        <v>2119</v>
      </c>
    </row>
    <row r="23" spans="1:11" ht="17.5" x14ac:dyDescent="0.35">
      <c r="B23" s="34" t="s">
        <v>2589</v>
      </c>
      <c r="C23" s="40" t="s">
        <v>7444</v>
      </c>
      <c r="D23" s="35" t="s">
        <v>2043</v>
      </c>
      <c r="E23" s="36" t="s">
        <v>2120</v>
      </c>
      <c r="H23" s="34"/>
      <c r="I23" s="119"/>
      <c r="J23" s="35"/>
      <c r="K23" s="37"/>
    </row>
    <row r="24" spans="1:11" ht="17.5" x14ac:dyDescent="0.35">
      <c r="B24" s="34" t="s">
        <v>2589</v>
      </c>
      <c r="C24" s="41" t="s">
        <v>6575</v>
      </c>
      <c r="D24" s="35" t="s">
        <v>55</v>
      </c>
      <c r="E24" s="36" t="s">
        <v>2120</v>
      </c>
    </row>
    <row r="25" spans="1:11" ht="17.5" x14ac:dyDescent="0.35">
      <c r="B25" s="34" t="s">
        <v>2589</v>
      </c>
      <c r="C25" s="41" t="s">
        <v>1671</v>
      </c>
      <c r="D25" s="35" t="s">
        <v>60</v>
      </c>
      <c r="E25" s="36" t="s">
        <v>2120</v>
      </c>
    </row>
    <row r="26" spans="1:11" ht="17.5" x14ac:dyDescent="0.35">
      <c r="B26" s="34" t="s">
        <v>2589</v>
      </c>
      <c r="C26" s="40" t="s">
        <v>2045</v>
      </c>
      <c r="D26" s="35" t="s">
        <v>2123</v>
      </c>
      <c r="E26" s="37" t="s">
        <v>2119</v>
      </c>
    </row>
    <row r="27" spans="1:11" ht="17.5" x14ac:dyDescent="0.35">
      <c r="B27" s="34" t="s">
        <v>2589</v>
      </c>
      <c r="C27" s="40" t="s">
        <v>1668</v>
      </c>
      <c r="D27" s="35" t="s">
        <v>2122</v>
      </c>
      <c r="E27" s="37" t="s">
        <v>2119</v>
      </c>
    </row>
    <row r="28" spans="1:11" ht="17.5" x14ac:dyDescent="0.35">
      <c r="B28" s="34" t="s">
        <v>2589</v>
      </c>
      <c r="C28" s="40" t="s">
        <v>6576</v>
      </c>
      <c r="D28" s="35" t="s">
        <v>2124</v>
      </c>
      <c r="E28" s="37" t="s">
        <v>2119</v>
      </c>
    </row>
    <row r="29" spans="1:11" ht="17.5" x14ac:dyDescent="0.35">
      <c r="B29" s="34" t="s">
        <v>2589</v>
      </c>
      <c r="C29" s="41" t="s">
        <v>1669</v>
      </c>
      <c r="D29" s="35" t="s">
        <v>2125</v>
      </c>
      <c r="E29" s="37" t="s">
        <v>2119</v>
      </c>
    </row>
    <row r="30" spans="1:11" ht="17.5" x14ac:dyDescent="0.35">
      <c r="B30" s="34" t="s">
        <v>2589</v>
      </c>
      <c r="C30" s="40" t="s">
        <v>2046</v>
      </c>
      <c r="D30" s="35" t="s">
        <v>2127</v>
      </c>
      <c r="E30" s="37" t="s">
        <v>2119</v>
      </c>
    </row>
    <row r="31" spans="1:11" ht="17.5" x14ac:dyDescent="0.35">
      <c r="B31" s="34" t="s">
        <v>2589</v>
      </c>
      <c r="C31" s="40" t="s">
        <v>7461</v>
      </c>
      <c r="D31" s="35" t="s">
        <v>2792</v>
      </c>
      <c r="E31" s="37" t="s">
        <v>2119</v>
      </c>
    </row>
    <row r="32" spans="1:11" ht="17.5" x14ac:dyDescent="0.35">
      <c r="B32" s="34" t="s">
        <v>2589</v>
      </c>
      <c r="C32" s="40" t="s">
        <v>6577</v>
      </c>
      <c r="D32" s="35" t="s">
        <v>2126</v>
      </c>
      <c r="E32" s="36" t="s">
        <v>2120</v>
      </c>
    </row>
    <row r="33" spans="2:5" ht="17.5" x14ac:dyDescent="0.35">
      <c r="B33" s="34" t="s">
        <v>2589</v>
      </c>
      <c r="C33" s="41" t="s">
        <v>6578</v>
      </c>
      <c r="D33" s="35" t="s">
        <v>53</v>
      </c>
      <c r="E33" s="36" t="s">
        <v>2120</v>
      </c>
    </row>
    <row r="34" spans="2:5" ht="17.5" x14ac:dyDescent="0.35">
      <c r="B34" s="34" t="s">
        <v>2589</v>
      </c>
      <c r="C34" s="40" t="s">
        <v>6822</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25400</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10"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10" customWidth="1"/>
    <col min="14" max="15" width="9.1796875" customWidth="1"/>
    <col min="16" max="17" width="17.7265625" bestFit="1" customWidth="1"/>
    <col min="18" max="18" width="92.453125" bestFit="1" customWidth="1"/>
    <col min="19" max="19" width="8.81640625" customWidth="1"/>
  </cols>
  <sheetData>
    <row r="1" spans="1:19" x14ac:dyDescent="0.35">
      <c r="A1" s="74" t="s">
        <v>37</v>
      </c>
      <c r="B1" s="74" t="s">
        <v>6608</v>
      </c>
      <c r="C1" s="74" t="s">
        <v>273</v>
      </c>
      <c r="D1" s="74" t="s">
        <v>1910</v>
      </c>
      <c r="E1" s="74" t="s">
        <v>1514</v>
      </c>
      <c r="F1" s="74" t="s">
        <v>1911</v>
      </c>
      <c r="G1" s="74" t="s">
        <v>274</v>
      </c>
      <c r="H1" s="74" t="s">
        <v>275</v>
      </c>
      <c r="I1" s="74" t="s">
        <v>2470</v>
      </c>
      <c r="J1" s="74" t="s">
        <v>3408</v>
      </c>
      <c r="K1" s="74" t="s">
        <v>7469</v>
      </c>
      <c r="L1" s="74" t="s">
        <v>7471</v>
      </c>
      <c r="M1" s="74" t="s">
        <v>8514</v>
      </c>
      <c r="N1" s="74" t="s">
        <v>8510</v>
      </c>
      <c r="O1" s="74" t="s">
        <v>8522</v>
      </c>
      <c r="P1" s="74" t="s">
        <v>276</v>
      </c>
      <c r="Q1" s="74" t="s">
        <v>3776</v>
      </c>
      <c r="R1" s="74" t="s">
        <v>6609</v>
      </c>
      <c r="S1" s="74" t="s">
        <v>7010</v>
      </c>
    </row>
    <row r="2" spans="1:19" x14ac:dyDescent="0.35">
      <c r="A2" s="113" t="s">
        <v>3799</v>
      </c>
      <c r="B2" s="112">
        <v>1</v>
      </c>
      <c r="C2" s="113" t="s">
        <v>3800</v>
      </c>
      <c r="D2" s="56" t="s">
        <v>6385</v>
      </c>
      <c r="E2" s="113"/>
      <c r="F2" s="113"/>
      <c r="G2" s="113" t="s">
        <v>3885</v>
      </c>
      <c r="H2" s="113" t="s">
        <v>3886</v>
      </c>
      <c r="I2" s="113"/>
      <c r="J2" s="113" t="s">
        <v>7493</v>
      </c>
      <c r="K2" s="113"/>
      <c r="L2" s="113" t="s">
        <v>153</v>
      </c>
      <c r="M2" s="114">
        <v>0</v>
      </c>
      <c r="N2" s="113" t="s">
        <v>8512</v>
      </c>
      <c r="O2" s="113" t="s">
        <v>8517</v>
      </c>
      <c r="P2" s="113" t="s">
        <v>153</v>
      </c>
      <c r="Q2" s="113" t="s">
        <v>45</v>
      </c>
      <c r="R2" s="113"/>
      <c r="S2" s="113"/>
    </row>
    <row r="3" spans="1:19" x14ac:dyDescent="0.35">
      <c r="A3" s="113" t="s">
        <v>3799</v>
      </c>
      <c r="B3" s="112">
        <v>1</v>
      </c>
      <c r="C3" s="113" t="s">
        <v>3811</v>
      </c>
      <c r="D3" s="56" t="s">
        <v>6533</v>
      </c>
      <c r="E3" s="113"/>
      <c r="F3" s="113"/>
      <c r="G3" s="113" t="s">
        <v>3907</v>
      </c>
      <c r="H3" s="113" t="s">
        <v>3908</v>
      </c>
      <c r="I3" s="113"/>
      <c r="J3" s="113" t="s">
        <v>7493</v>
      </c>
      <c r="K3" s="113"/>
      <c r="L3" s="113" t="s">
        <v>91</v>
      </c>
      <c r="M3" s="114">
        <v>0</v>
      </c>
      <c r="N3" s="113" t="s">
        <v>8512</v>
      </c>
      <c r="O3" s="113" t="s">
        <v>8517</v>
      </c>
      <c r="P3" s="113" t="s">
        <v>91</v>
      </c>
      <c r="Q3" s="113" t="s">
        <v>45</v>
      </c>
      <c r="R3" s="113"/>
      <c r="S3" s="113"/>
    </row>
    <row r="4" spans="1:19" x14ac:dyDescent="0.35">
      <c r="A4" s="113" t="s">
        <v>3799</v>
      </c>
      <c r="B4" s="112">
        <v>1</v>
      </c>
      <c r="C4" s="113" t="s">
        <v>3812</v>
      </c>
      <c r="D4" s="56" t="s">
        <v>6534</v>
      </c>
      <c r="E4" s="113"/>
      <c r="F4" s="113"/>
      <c r="G4" s="113" t="s">
        <v>3792</v>
      </c>
      <c r="H4" s="113" t="s">
        <v>3909</v>
      </c>
      <c r="I4" s="113"/>
      <c r="J4" s="113" t="s">
        <v>7493</v>
      </c>
      <c r="K4" s="113"/>
      <c r="L4" s="113" t="s">
        <v>91</v>
      </c>
      <c r="M4" s="114">
        <v>0</v>
      </c>
      <c r="N4" s="113" t="s">
        <v>8512</v>
      </c>
      <c r="O4" s="113" t="s">
        <v>8517</v>
      </c>
      <c r="P4" s="113" t="s">
        <v>91</v>
      </c>
      <c r="Q4" s="113" t="s">
        <v>45</v>
      </c>
      <c r="R4" s="113"/>
      <c r="S4" s="113"/>
    </row>
    <row r="5" spans="1:19" x14ac:dyDescent="0.35">
      <c r="A5" s="113" t="s">
        <v>3799</v>
      </c>
      <c r="B5" s="112">
        <v>2</v>
      </c>
      <c r="C5" s="113" t="s">
        <v>3801</v>
      </c>
      <c r="D5" s="56" t="s">
        <v>6386</v>
      </c>
      <c r="E5" s="113"/>
      <c r="F5" s="113"/>
      <c r="G5" s="113" t="s">
        <v>3887</v>
      </c>
      <c r="H5" s="113" t="s">
        <v>3888</v>
      </c>
      <c r="I5" s="113"/>
      <c r="J5" s="113" t="s">
        <v>7493</v>
      </c>
      <c r="K5" s="113"/>
      <c r="L5" s="113" t="s">
        <v>91</v>
      </c>
      <c r="M5" s="114">
        <v>0</v>
      </c>
      <c r="N5" s="113" t="s">
        <v>8512</v>
      </c>
      <c r="O5" s="113" t="s">
        <v>8517</v>
      </c>
      <c r="P5" s="113" t="s">
        <v>91</v>
      </c>
      <c r="Q5" s="113" t="s">
        <v>45</v>
      </c>
      <c r="R5" s="113"/>
      <c r="S5" s="113"/>
    </row>
    <row r="6" spans="1:19" x14ac:dyDescent="0.35">
      <c r="A6" s="113" t="s">
        <v>3799</v>
      </c>
      <c r="B6" s="112">
        <v>3</v>
      </c>
      <c r="C6" s="113" t="s">
        <v>3802</v>
      </c>
      <c r="D6" s="57" t="s">
        <v>6536</v>
      </c>
      <c r="E6" s="113"/>
      <c r="F6" s="113"/>
      <c r="G6" s="113" t="s">
        <v>3889</v>
      </c>
      <c r="H6" s="113" t="s">
        <v>3890</v>
      </c>
      <c r="I6" s="113"/>
      <c r="J6" s="113" t="s">
        <v>7493</v>
      </c>
      <c r="K6" s="113"/>
      <c r="L6" s="113" t="s">
        <v>91</v>
      </c>
      <c r="M6" s="114">
        <v>0</v>
      </c>
      <c r="N6" s="113" t="s">
        <v>8512</v>
      </c>
      <c r="O6" s="113" t="s">
        <v>8517</v>
      </c>
      <c r="P6" s="113" t="s">
        <v>92</v>
      </c>
      <c r="Q6" s="113" t="s">
        <v>45</v>
      </c>
      <c r="R6" s="113"/>
      <c r="S6" s="113"/>
    </row>
    <row r="7" spans="1:19" x14ac:dyDescent="0.35">
      <c r="A7" s="113" t="s">
        <v>3799</v>
      </c>
      <c r="B7" s="112">
        <v>4</v>
      </c>
      <c r="C7" s="113" t="s">
        <v>3803</v>
      </c>
      <c r="D7" s="57" t="s">
        <v>6535</v>
      </c>
      <c r="E7" s="113"/>
      <c r="F7" s="113"/>
      <c r="G7" s="113" t="s">
        <v>3891</v>
      </c>
      <c r="H7" s="113" t="s">
        <v>3892</v>
      </c>
      <c r="I7" s="113"/>
      <c r="J7" s="113" t="s">
        <v>7493</v>
      </c>
      <c r="K7" s="113"/>
      <c r="L7" s="113" t="s">
        <v>91</v>
      </c>
      <c r="M7" s="114">
        <v>0</v>
      </c>
      <c r="N7" s="113" t="s">
        <v>8512</v>
      </c>
      <c r="O7" s="113" t="s">
        <v>8517</v>
      </c>
      <c r="P7" s="113" t="s">
        <v>92</v>
      </c>
      <c r="Q7" s="113" t="s">
        <v>45</v>
      </c>
      <c r="R7" s="113"/>
      <c r="S7" s="113"/>
    </row>
    <row r="8" spans="1:19" x14ac:dyDescent="0.35">
      <c r="A8" s="113" t="s">
        <v>3799</v>
      </c>
      <c r="B8" s="112">
        <v>5</v>
      </c>
      <c r="C8" s="113" t="s">
        <v>3804</v>
      </c>
      <c r="D8" s="56" t="s">
        <v>6537</v>
      </c>
      <c r="E8" s="113"/>
      <c r="F8" s="113"/>
      <c r="G8" s="113" t="s">
        <v>3893</v>
      </c>
      <c r="H8" s="113" t="s">
        <v>3894</v>
      </c>
      <c r="I8" s="113"/>
      <c r="J8" s="113" t="s">
        <v>7493</v>
      </c>
      <c r="K8" s="113"/>
      <c r="L8" s="113" t="s">
        <v>153</v>
      </c>
      <c r="M8" s="114">
        <v>0</v>
      </c>
      <c r="N8" s="113" t="s">
        <v>8512</v>
      </c>
      <c r="O8" s="113" t="s">
        <v>8517</v>
      </c>
      <c r="P8" s="113" t="s">
        <v>153</v>
      </c>
      <c r="Q8" s="113" t="s">
        <v>45</v>
      </c>
      <c r="R8" s="113"/>
      <c r="S8" s="113"/>
    </row>
    <row r="9" spans="1:19" x14ac:dyDescent="0.35">
      <c r="A9" s="113" t="s">
        <v>3799</v>
      </c>
      <c r="B9" s="112">
        <v>6</v>
      </c>
      <c r="C9" s="113" t="s">
        <v>3805</v>
      </c>
      <c r="D9" s="56" t="s">
        <v>6538</v>
      </c>
      <c r="E9" s="113"/>
      <c r="F9" s="113"/>
      <c r="G9" s="113" t="s">
        <v>3895</v>
      </c>
      <c r="H9" s="113" t="s">
        <v>3896</v>
      </c>
      <c r="I9" s="113"/>
      <c r="J9" s="113" t="s">
        <v>7493</v>
      </c>
      <c r="K9" s="113"/>
      <c r="L9" s="113" t="s">
        <v>91</v>
      </c>
      <c r="M9" s="114">
        <v>0</v>
      </c>
      <c r="N9" s="113" t="s">
        <v>8512</v>
      </c>
      <c r="O9" s="113" t="s">
        <v>8517</v>
      </c>
      <c r="P9" s="113" t="s">
        <v>91</v>
      </c>
      <c r="Q9" s="113" t="s">
        <v>45</v>
      </c>
      <c r="R9" s="113"/>
      <c r="S9" s="113"/>
    </row>
    <row r="10" spans="1:19" x14ac:dyDescent="0.35">
      <c r="A10" s="113" t="s">
        <v>3799</v>
      </c>
      <c r="B10" s="112">
        <v>7</v>
      </c>
      <c r="C10" s="113" t="s">
        <v>3806</v>
      </c>
      <c r="D10" s="113" t="s">
        <v>6381</v>
      </c>
      <c r="E10" s="113"/>
      <c r="F10" s="113"/>
      <c r="G10" s="113" t="s">
        <v>3897</v>
      </c>
      <c r="H10" s="113" t="s">
        <v>3898</v>
      </c>
      <c r="I10" s="113"/>
      <c r="J10" s="113" t="s">
        <v>7493</v>
      </c>
      <c r="K10" s="113"/>
      <c r="L10" s="113" t="s">
        <v>7473</v>
      </c>
      <c r="M10" s="114">
        <v>0</v>
      </c>
      <c r="N10" s="113" t="s">
        <v>8512</v>
      </c>
      <c r="O10" s="113" t="s">
        <v>8517</v>
      </c>
      <c r="P10" s="113" t="s">
        <v>100</v>
      </c>
      <c r="Q10" s="113" t="s">
        <v>45</v>
      </c>
    </row>
    <row r="11" spans="1:19" x14ac:dyDescent="0.35">
      <c r="A11" s="113" t="s">
        <v>3799</v>
      </c>
      <c r="B11" s="112">
        <v>8</v>
      </c>
      <c r="C11" s="113" t="s">
        <v>3807</v>
      </c>
      <c r="D11" s="113" t="s">
        <v>6384</v>
      </c>
      <c r="E11" s="113"/>
      <c r="F11" s="113"/>
      <c r="G11" s="113" t="s">
        <v>3899</v>
      </c>
      <c r="H11" s="113" t="s">
        <v>3900</v>
      </c>
      <c r="I11" s="113"/>
      <c r="J11" s="113" t="s">
        <v>7493</v>
      </c>
      <c r="K11" s="113"/>
      <c r="L11" s="113" t="s">
        <v>7473</v>
      </c>
      <c r="M11" s="114">
        <v>0</v>
      </c>
      <c r="N11" s="113" t="s">
        <v>8512</v>
      </c>
      <c r="O11" s="113" t="s">
        <v>8517</v>
      </c>
      <c r="P11" s="113" t="s">
        <v>100</v>
      </c>
      <c r="Q11" s="113" t="s">
        <v>45</v>
      </c>
      <c r="R11" s="113"/>
      <c r="S11" s="113"/>
    </row>
    <row r="12" spans="1:19" x14ac:dyDescent="0.35">
      <c r="A12" s="113" t="s">
        <v>3799</v>
      </c>
      <c r="B12" s="112">
        <v>9</v>
      </c>
      <c r="C12" s="113" t="s">
        <v>3808</v>
      </c>
      <c r="D12" s="113" t="s">
        <v>6382</v>
      </c>
      <c r="E12" s="113"/>
      <c r="F12" s="113"/>
      <c r="G12" s="113" t="s">
        <v>3901</v>
      </c>
      <c r="H12" s="113" t="s">
        <v>3902</v>
      </c>
      <c r="I12" s="113"/>
      <c r="J12" s="113" t="s">
        <v>7493</v>
      </c>
      <c r="K12" s="113"/>
      <c r="L12" s="113" t="s">
        <v>7473</v>
      </c>
      <c r="M12" s="114">
        <v>0</v>
      </c>
      <c r="N12" s="113" t="s">
        <v>8512</v>
      </c>
      <c r="O12" s="113" t="s">
        <v>8517</v>
      </c>
      <c r="P12" s="113" t="s">
        <v>100</v>
      </c>
      <c r="Q12" s="113" t="s">
        <v>45</v>
      </c>
      <c r="R12" s="113"/>
      <c r="S12" s="113"/>
    </row>
    <row r="13" spans="1:19" x14ac:dyDescent="0.35">
      <c r="A13" s="113" t="s">
        <v>3799</v>
      </c>
      <c r="B13" s="112">
        <v>10</v>
      </c>
      <c r="C13" s="113" t="s">
        <v>3809</v>
      </c>
      <c r="D13" s="113" t="s">
        <v>6383</v>
      </c>
      <c r="E13" s="113"/>
      <c r="F13" s="113"/>
      <c r="G13" s="113" t="s">
        <v>3903</v>
      </c>
      <c r="H13" s="113" t="s">
        <v>3904</v>
      </c>
      <c r="I13" s="113"/>
      <c r="J13" s="113" t="s">
        <v>7493</v>
      </c>
      <c r="K13" s="113"/>
      <c r="L13" s="113" t="s">
        <v>7473</v>
      </c>
      <c r="M13" s="114">
        <v>0</v>
      </c>
      <c r="N13" s="113" t="s">
        <v>8512</v>
      </c>
      <c r="O13" s="113" t="s">
        <v>8517</v>
      </c>
      <c r="P13" s="113" t="s">
        <v>100</v>
      </c>
      <c r="Q13" s="113" t="s">
        <v>45</v>
      </c>
      <c r="R13" s="113"/>
      <c r="S13" s="113"/>
    </row>
    <row r="14" spans="1:19" x14ac:dyDescent="0.35">
      <c r="A14" s="113" t="s">
        <v>3799</v>
      </c>
      <c r="B14" s="112">
        <v>11</v>
      </c>
      <c r="C14" s="113" t="s">
        <v>3810</v>
      </c>
      <c r="D14" s="113" t="s">
        <v>6539</v>
      </c>
      <c r="E14" s="113"/>
      <c r="F14" s="113"/>
      <c r="G14" s="113" t="s">
        <v>3905</v>
      </c>
      <c r="H14" s="113" t="s">
        <v>3906</v>
      </c>
      <c r="I14" s="113"/>
      <c r="J14" s="113" t="s">
        <v>7493</v>
      </c>
      <c r="K14" s="113"/>
      <c r="L14" s="113" t="s">
        <v>91</v>
      </c>
      <c r="M14" s="114">
        <v>0</v>
      </c>
      <c r="N14" s="113" t="s">
        <v>8512</v>
      </c>
      <c r="O14" s="113" t="s">
        <v>8517</v>
      </c>
      <c r="P14" s="113" t="s">
        <v>91</v>
      </c>
      <c r="Q14" s="113" t="s">
        <v>45</v>
      </c>
      <c r="R14" s="113"/>
      <c r="S14" s="113"/>
    </row>
    <row r="15" spans="1:19" x14ac:dyDescent="0.35">
      <c r="A15" s="136" t="s">
        <v>6728</v>
      </c>
      <c r="B15" s="77">
        <v>-99</v>
      </c>
      <c r="C15" s="62" t="s">
        <v>6647</v>
      </c>
      <c r="D15" s="113"/>
      <c r="E15" s="50"/>
      <c r="F15" s="113"/>
      <c r="G15" s="50" t="s">
        <v>6729</v>
      </c>
      <c r="H15" s="50" t="s">
        <v>6730</v>
      </c>
      <c r="I15" s="113"/>
      <c r="J15" s="50" t="s">
        <v>7493</v>
      </c>
      <c r="K15" s="50"/>
      <c r="L15" s="50" t="s">
        <v>7472</v>
      </c>
      <c r="M15" s="153"/>
      <c r="N15" s="50"/>
      <c r="O15" s="50"/>
      <c r="P15" s="132" t="s">
        <v>165</v>
      </c>
      <c r="Q15" s="132" t="s">
        <v>54</v>
      </c>
      <c r="R15" s="53"/>
      <c r="S15" s="53"/>
    </row>
    <row r="16" spans="1:19" x14ac:dyDescent="0.35">
      <c r="A16" s="136" t="s">
        <v>6728</v>
      </c>
      <c r="B16" s="77">
        <v>-99</v>
      </c>
      <c r="C16" s="62" t="s">
        <v>6654</v>
      </c>
      <c r="D16" s="113"/>
      <c r="E16" s="50"/>
      <c r="F16" s="113"/>
      <c r="G16" s="50" t="s">
        <v>6743</v>
      </c>
      <c r="H16" s="50" t="s">
        <v>6744</v>
      </c>
      <c r="I16" s="113"/>
      <c r="J16" s="50" t="s">
        <v>7493</v>
      </c>
      <c r="K16" s="50"/>
      <c r="L16" s="50" t="s">
        <v>153</v>
      </c>
      <c r="M16" s="153"/>
      <c r="N16" s="50"/>
      <c r="O16" s="50"/>
      <c r="P16" s="132" t="s">
        <v>153</v>
      </c>
      <c r="Q16" s="132" t="s">
        <v>54</v>
      </c>
      <c r="R16" s="53"/>
      <c r="S16" s="53"/>
    </row>
    <row r="17" spans="1:19" x14ac:dyDescent="0.35">
      <c r="A17" s="136" t="s">
        <v>6728</v>
      </c>
      <c r="B17" s="77">
        <v>-99</v>
      </c>
      <c r="C17" s="62" t="s">
        <v>6649</v>
      </c>
      <c r="D17" s="113"/>
      <c r="E17" s="50"/>
      <c r="F17" s="113"/>
      <c r="G17" s="50" t="s">
        <v>6733</v>
      </c>
      <c r="H17" s="50" t="s">
        <v>6734</v>
      </c>
      <c r="I17" s="113"/>
      <c r="J17" s="50" t="s">
        <v>7493</v>
      </c>
      <c r="K17" s="50"/>
      <c r="L17" s="50" t="s">
        <v>91</v>
      </c>
      <c r="M17" s="153"/>
      <c r="N17" s="50"/>
      <c r="O17" s="50"/>
      <c r="P17" s="132" t="s">
        <v>92</v>
      </c>
      <c r="Q17" s="132" t="s">
        <v>54</v>
      </c>
      <c r="R17" s="53"/>
      <c r="S17" s="53"/>
    </row>
    <row r="18" spans="1:19" x14ac:dyDescent="0.35">
      <c r="A18" s="136" t="s">
        <v>6728</v>
      </c>
      <c r="B18" s="77">
        <v>-99</v>
      </c>
      <c r="C18" s="62" t="s">
        <v>6650</v>
      </c>
      <c r="D18" s="113"/>
      <c r="E18" s="50"/>
      <c r="F18" s="113"/>
      <c r="G18" s="50" t="s">
        <v>6735</v>
      </c>
      <c r="H18" s="50" t="s">
        <v>6736</v>
      </c>
      <c r="I18" s="113"/>
      <c r="J18" s="50" t="s">
        <v>7493</v>
      </c>
      <c r="K18" s="50"/>
      <c r="L18" s="50" t="s">
        <v>7472</v>
      </c>
      <c r="M18" s="153"/>
      <c r="N18" s="50"/>
      <c r="O18" s="50"/>
      <c r="P18" s="132" t="s">
        <v>156</v>
      </c>
      <c r="Q18" s="132" t="s">
        <v>54</v>
      </c>
      <c r="R18" s="53"/>
      <c r="S18" s="53"/>
    </row>
    <row r="19" spans="1:19" x14ac:dyDescent="0.35">
      <c r="A19" s="136" t="s">
        <v>6728</v>
      </c>
      <c r="B19" s="77">
        <v>-99</v>
      </c>
      <c r="C19" s="62" t="s">
        <v>6651</v>
      </c>
      <c r="D19" s="113"/>
      <c r="E19" s="50"/>
      <c r="F19" s="113"/>
      <c r="G19" s="50" t="s">
        <v>6737</v>
      </c>
      <c r="H19" s="50" t="s">
        <v>6738</v>
      </c>
      <c r="I19" s="113"/>
      <c r="J19" s="50" t="s">
        <v>7493</v>
      </c>
      <c r="K19" s="50"/>
      <c r="L19" s="50" t="s">
        <v>7472</v>
      </c>
      <c r="M19" s="153"/>
      <c r="N19" s="50"/>
      <c r="O19" s="50"/>
      <c r="P19" s="132" t="s">
        <v>195</v>
      </c>
      <c r="Q19" s="132" t="s">
        <v>54</v>
      </c>
      <c r="R19" s="53"/>
      <c r="S19" s="53"/>
    </row>
    <row r="20" spans="1:19" x14ac:dyDescent="0.35">
      <c r="A20" s="136" t="s">
        <v>6728</v>
      </c>
      <c r="B20" s="77">
        <v>-99</v>
      </c>
      <c r="C20" s="62" t="s">
        <v>6652</v>
      </c>
      <c r="D20" s="113"/>
      <c r="E20" s="50"/>
      <c r="F20" s="113"/>
      <c r="G20" s="50" t="s">
        <v>6739</v>
      </c>
      <c r="H20" s="50" t="s">
        <v>6740</v>
      </c>
      <c r="I20" s="113"/>
      <c r="J20" s="50" t="s">
        <v>7493</v>
      </c>
      <c r="K20" s="50"/>
      <c r="L20" s="50" t="s">
        <v>7472</v>
      </c>
      <c r="M20" s="153"/>
      <c r="N20" s="50"/>
      <c r="O20" s="50"/>
      <c r="P20" s="132" t="s">
        <v>195</v>
      </c>
      <c r="Q20" s="132" t="s">
        <v>54</v>
      </c>
      <c r="R20" s="53"/>
      <c r="S20" s="53"/>
    </row>
    <row r="21" spans="1:19" x14ac:dyDescent="0.35">
      <c r="A21" s="136" t="s">
        <v>6728</v>
      </c>
      <c r="B21" s="77">
        <v>-99</v>
      </c>
      <c r="C21" s="62" t="s">
        <v>6653</v>
      </c>
      <c r="D21" s="113"/>
      <c r="E21" s="50"/>
      <c r="F21" s="113"/>
      <c r="G21" s="50" t="s">
        <v>6741</v>
      </c>
      <c r="H21" s="50" t="s">
        <v>6742</v>
      </c>
      <c r="I21" s="113"/>
      <c r="J21" s="50" t="s">
        <v>7493</v>
      </c>
      <c r="K21" s="50"/>
      <c r="L21" s="50" t="s">
        <v>91</v>
      </c>
      <c r="M21" s="153"/>
      <c r="N21" s="50"/>
      <c r="O21" s="50"/>
      <c r="P21" s="132" t="s">
        <v>92</v>
      </c>
      <c r="Q21" s="132" t="s">
        <v>54</v>
      </c>
      <c r="R21" s="53"/>
      <c r="S21" s="53"/>
    </row>
    <row r="22" spans="1:19" x14ac:dyDescent="0.35">
      <c r="A22" s="136" t="s">
        <v>6728</v>
      </c>
      <c r="B22" s="77">
        <v>-99</v>
      </c>
      <c r="C22" s="62" t="s">
        <v>6648</v>
      </c>
      <c r="D22" s="113"/>
      <c r="E22" s="50"/>
      <c r="F22" s="113"/>
      <c r="G22" s="50" t="s">
        <v>6731</v>
      </c>
      <c r="H22" s="50" t="s">
        <v>6732</v>
      </c>
      <c r="I22" s="113"/>
      <c r="J22" s="50" t="s">
        <v>7493</v>
      </c>
      <c r="K22" s="50"/>
      <c r="L22" s="50" t="s">
        <v>7472</v>
      </c>
      <c r="M22" s="153"/>
      <c r="N22" s="50"/>
      <c r="O22" s="50"/>
      <c r="P22" s="132" t="s">
        <v>157</v>
      </c>
      <c r="Q22" s="132" t="s">
        <v>54</v>
      </c>
      <c r="R22" s="53"/>
      <c r="S22" s="53"/>
    </row>
    <row r="23" spans="1:19" x14ac:dyDescent="0.35">
      <c r="A23" s="136" t="s">
        <v>6728</v>
      </c>
      <c r="B23" s="77">
        <v>-99</v>
      </c>
      <c r="C23" s="62" t="s">
        <v>6646</v>
      </c>
      <c r="D23" s="113"/>
      <c r="E23" s="50"/>
      <c r="F23" s="113"/>
      <c r="G23" s="50" t="s">
        <v>6726</v>
      </c>
      <c r="H23" s="50" t="s">
        <v>6727</v>
      </c>
      <c r="I23" s="113"/>
      <c r="J23" s="50" t="s">
        <v>7493</v>
      </c>
      <c r="K23" s="50"/>
      <c r="L23" s="50" t="s">
        <v>91</v>
      </c>
      <c r="M23" s="153"/>
      <c r="N23" s="50"/>
      <c r="O23" s="50"/>
      <c r="P23" s="132" t="s">
        <v>92</v>
      </c>
      <c r="Q23" s="132" t="s">
        <v>54</v>
      </c>
      <c r="R23" s="53"/>
      <c r="S23" s="53"/>
    </row>
    <row r="24" spans="1:19" x14ac:dyDescent="0.35">
      <c r="A24" s="113" t="s">
        <v>2039</v>
      </c>
      <c r="B24" s="77">
        <v>-99</v>
      </c>
      <c r="C24" s="50" t="s">
        <v>6664</v>
      </c>
      <c r="D24" s="113"/>
      <c r="E24" s="50"/>
      <c r="F24" s="113"/>
      <c r="G24" s="50" t="s">
        <v>6765</v>
      </c>
      <c r="H24" s="50" t="s">
        <v>6766</v>
      </c>
      <c r="I24" s="113"/>
      <c r="J24" s="50" t="s">
        <v>7493</v>
      </c>
      <c r="K24" s="50"/>
      <c r="L24" s="113" t="s">
        <v>7473</v>
      </c>
      <c r="M24" s="114"/>
      <c r="N24" s="113"/>
      <c r="O24" s="113"/>
      <c r="P24" s="132" t="s">
        <v>2996</v>
      </c>
      <c r="Q24" s="132" t="s">
        <v>54</v>
      </c>
      <c r="R24" s="53"/>
      <c r="S24" s="53"/>
    </row>
    <row r="25" spans="1:19" x14ac:dyDescent="0.35">
      <c r="A25" s="113" t="s">
        <v>2039</v>
      </c>
      <c r="B25" s="77">
        <v>-99</v>
      </c>
      <c r="C25" s="50" t="s">
        <v>6663</v>
      </c>
      <c r="D25" s="113"/>
      <c r="E25" s="50"/>
      <c r="F25" s="113"/>
      <c r="G25" s="50" t="s">
        <v>6763</v>
      </c>
      <c r="H25" s="50" t="s">
        <v>6764</v>
      </c>
      <c r="I25" s="113"/>
      <c r="J25" s="50" t="s">
        <v>7493</v>
      </c>
      <c r="K25" s="50"/>
      <c r="L25" s="50" t="s">
        <v>7474</v>
      </c>
      <c r="M25" s="153"/>
      <c r="N25" s="50"/>
      <c r="O25" s="50"/>
      <c r="P25" s="132" t="s">
        <v>3952</v>
      </c>
      <c r="Q25" s="132" t="s">
        <v>54</v>
      </c>
      <c r="R25" s="53"/>
      <c r="S25" s="53"/>
    </row>
    <row r="26" spans="1:19" x14ac:dyDescent="0.35">
      <c r="A26" s="115" t="s">
        <v>2039</v>
      </c>
      <c r="B26" s="100">
        <v>1</v>
      </c>
      <c r="C26" s="101" t="s">
        <v>93</v>
      </c>
      <c r="D26" s="101" t="s">
        <v>1923</v>
      </c>
      <c r="E26" s="102" t="s">
        <v>2130</v>
      </c>
      <c r="F26" s="101" t="s">
        <v>7704</v>
      </c>
      <c r="G26" s="101" t="s">
        <v>277</v>
      </c>
      <c r="H26" s="101" t="s">
        <v>278</v>
      </c>
      <c r="I26" s="101" t="s">
        <v>2311</v>
      </c>
      <c r="J26" s="103" t="s">
        <v>7493</v>
      </c>
      <c r="K26" s="103"/>
      <c r="L26" s="101" t="s">
        <v>91</v>
      </c>
      <c r="M26" s="154" t="s">
        <v>8511</v>
      </c>
      <c r="N26" s="103" t="s">
        <v>8513</v>
      </c>
      <c r="O26" s="103" t="s">
        <v>8516</v>
      </c>
      <c r="P26" s="115" t="s">
        <v>91</v>
      </c>
      <c r="Q26" s="115" t="s">
        <v>54</v>
      </c>
      <c r="R26" s="115"/>
      <c r="S26" s="115"/>
    </row>
    <row r="27" spans="1:19" x14ac:dyDescent="0.35">
      <c r="A27" s="113" t="s">
        <v>2039</v>
      </c>
      <c r="B27" s="77">
        <v>2</v>
      </c>
      <c r="C27" s="54" t="s">
        <v>126</v>
      </c>
      <c r="D27" s="54" t="s">
        <v>1950</v>
      </c>
      <c r="E27" s="54" t="s">
        <v>7589</v>
      </c>
      <c r="F27" s="54" t="s">
        <v>7662</v>
      </c>
      <c r="G27" s="54" t="s">
        <v>338</v>
      </c>
      <c r="H27" s="56" t="s">
        <v>2118</v>
      </c>
      <c r="I27" s="69" t="s">
        <v>2461</v>
      </c>
      <c r="J27" s="56" t="s">
        <v>7493</v>
      </c>
      <c r="K27" s="56"/>
      <c r="L27" s="113" t="s">
        <v>7473</v>
      </c>
      <c r="M27" s="114" t="s">
        <v>8511</v>
      </c>
      <c r="N27" s="113" t="s">
        <v>8513</v>
      </c>
      <c r="O27" s="113" t="s">
        <v>8516</v>
      </c>
      <c r="P27" s="113" t="s">
        <v>100</v>
      </c>
      <c r="Q27" s="113" t="s">
        <v>54</v>
      </c>
      <c r="R27" s="113"/>
      <c r="S27" s="113"/>
    </row>
    <row r="28" spans="1:19" x14ac:dyDescent="0.35">
      <c r="A28" s="113" t="s">
        <v>2039</v>
      </c>
      <c r="B28" s="77">
        <v>3</v>
      </c>
      <c r="C28" s="54" t="s">
        <v>2030</v>
      </c>
      <c r="D28" s="54" t="s">
        <v>2056</v>
      </c>
      <c r="E28" s="54" t="s">
        <v>7601</v>
      </c>
      <c r="F28" s="54" t="s">
        <v>7591</v>
      </c>
      <c r="G28" s="54" t="s">
        <v>2108</v>
      </c>
      <c r="H28" s="54" t="s">
        <v>2109</v>
      </c>
      <c r="I28" s="68" t="s">
        <v>2462</v>
      </c>
      <c r="J28" s="56" t="s">
        <v>7493</v>
      </c>
      <c r="K28" s="56"/>
      <c r="L28" s="54" t="s">
        <v>153</v>
      </c>
      <c r="M28" s="155" t="s">
        <v>8511</v>
      </c>
      <c r="N28" s="56" t="s">
        <v>8512</v>
      </c>
      <c r="O28" s="56" t="s">
        <v>8516</v>
      </c>
      <c r="P28" s="113" t="s">
        <v>153</v>
      </c>
      <c r="Q28" s="113" t="s">
        <v>54</v>
      </c>
      <c r="R28" s="113"/>
      <c r="S28" s="113"/>
    </row>
    <row r="29" spans="1:19" x14ac:dyDescent="0.35">
      <c r="A29" s="113" t="s">
        <v>2039</v>
      </c>
      <c r="B29" s="77">
        <v>4</v>
      </c>
      <c r="C29" s="54" t="s">
        <v>2031</v>
      </c>
      <c r="D29" s="54" t="s">
        <v>7470</v>
      </c>
      <c r="E29" s="54" t="s">
        <v>7596</v>
      </c>
      <c r="F29" s="54" t="s">
        <v>7590</v>
      </c>
      <c r="G29" s="54" t="s">
        <v>2114</v>
      </c>
      <c r="H29" s="54" t="s">
        <v>2112</v>
      </c>
      <c r="I29" s="68" t="s">
        <v>2464</v>
      </c>
      <c r="J29" s="56" t="s">
        <v>3424</v>
      </c>
      <c r="K29" s="56" t="s">
        <v>7491</v>
      </c>
      <c r="L29" s="54" t="s">
        <v>91</v>
      </c>
      <c r="M29" s="155">
        <v>0</v>
      </c>
      <c r="N29" s="56" t="s">
        <v>8512</v>
      </c>
      <c r="O29" s="56" t="s">
        <v>8517</v>
      </c>
      <c r="P29" s="113" t="s">
        <v>92</v>
      </c>
      <c r="Q29" s="113" t="s">
        <v>54</v>
      </c>
      <c r="R29" s="113"/>
      <c r="S29" s="113"/>
    </row>
    <row r="30" spans="1:19" x14ac:dyDescent="0.35">
      <c r="A30" s="113" t="s">
        <v>2039</v>
      </c>
      <c r="B30" s="77">
        <v>5</v>
      </c>
      <c r="C30" s="54" t="s">
        <v>2033</v>
      </c>
      <c r="D30" s="54" t="s">
        <v>1952</v>
      </c>
      <c r="E30" s="54" t="s">
        <v>7602</v>
      </c>
      <c r="F30" s="54" t="s">
        <v>7691</v>
      </c>
      <c r="G30" s="54" t="s">
        <v>2115</v>
      </c>
      <c r="H30" s="54" t="s">
        <v>2113</v>
      </c>
      <c r="I30" s="68" t="s">
        <v>2465</v>
      </c>
      <c r="J30" s="56" t="s">
        <v>3409</v>
      </c>
      <c r="K30" s="56" t="s">
        <v>7492</v>
      </c>
      <c r="L30" s="54" t="s">
        <v>91</v>
      </c>
      <c r="M30" s="155">
        <v>0</v>
      </c>
      <c r="N30" s="56" t="s">
        <v>8512</v>
      </c>
      <c r="O30" s="56" t="s">
        <v>8517</v>
      </c>
      <c r="P30" s="113" t="s">
        <v>92</v>
      </c>
      <c r="Q30" s="113" t="s">
        <v>54</v>
      </c>
      <c r="R30" s="113"/>
      <c r="S30" s="113"/>
    </row>
    <row r="31" spans="1:19" x14ac:dyDescent="0.35">
      <c r="A31" s="113" t="s">
        <v>2039</v>
      </c>
      <c r="B31" s="77">
        <v>6</v>
      </c>
      <c r="C31" s="56" t="s">
        <v>2755</v>
      </c>
      <c r="D31" s="50" t="s">
        <v>1885</v>
      </c>
      <c r="E31" s="56" t="s">
        <v>7603</v>
      </c>
      <c r="F31" s="56" t="s">
        <v>7692</v>
      </c>
      <c r="G31" s="56" t="s">
        <v>3187</v>
      </c>
      <c r="H31" s="50" t="s">
        <v>2959</v>
      </c>
      <c r="I31" s="56"/>
      <c r="J31" s="56" t="s">
        <v>7493</v>
      </c>
      <c r="K31" s="56"/>
      <c r="L31" s="50" t="s">
        <v>7472</v>
      </c>
      <c r="M31" s="153">
        <v>0</v>
      </c>
      <c r="N31" s="50" t="s">
        <v>8512</v>
      </c>
      <c r="O31" s="50" t="s">
        <v>8517</v>
      </c>
      <c r="P31" s="113" t="s">
        <v>156</v>
      </c>
      <c r="Q31" s="113" t="s">
        <v>54</v>
      </c>
      <c r="R31" s="113"/>
      <c r="S31" s="113"/>
    </row>
    <row r="32" spans="1:19" x14ac:dyDescent="0.35">
      <c r="A32" s="113" t="s">
        <v>2039</v>
      </c>
      <c r="B32" s="77">
        <v>7</v>
      </c>
      <c r="C32" s="54" t="s">
        <v>2034</v>
      </c>
      <c r="D32" s="54" t="s">
        <v>2032</v>
      </c>
      <c r="E32" s="54" t="s">
        <v>7604</v>
      </c>
      <c r="F32" s="54" t="s">
        <v>2266</v>
      </c>
      <c r="G32" s="54" t="s">
        <v>2117</v>
      </c>
      <c r="H32" s="54" t="s">
        <v>2116</v>
      </c>
      <c r="I32" s="68" t="s">
        <v>2466</v>
      </c>
      <c r="J32" s="56" t="s">
        <v>7493</v>
      </c>
      <c r="K32" s="56"/>
      <c r="L32" s="50" t="s">
        <v>7472</v>
      </c>
      <c r="M32" s="153">
        <v>0</v>
      </c>
      <c r="N32" s="50" t="s">
        <v>8512</v>
      </c>
      <c r="O32" s="50" t="s">
        <v>8517</v>
      </c>
      <c r="P32" s="113" t="s">
        <v>262</v>
      </c>
      <c r="Q32" s="113" t="s">
        <v>54</v>
      </c>
      <c r="R32" s="113"/>
      <c r="S32" s="113"/>
    </row>
    <row r="33" spans="1:19" x14ac:dyDescent="0.35">
      <c r="A33" s="113" t="s">
        <v>2039</v>
      </c>
      <c r="B33" s="77">
        <v>8</v>
      </c>
      <c r="C33" s="55" t="s">
        <v>2035</v>
      </c>
      <c r="D33" s="54" t="s">
        <v>2036</v>
      </c>
      <c r="E33" s="54" t="s">
        <v>7605</v>
      </c>
      <c r="F33" s="54" t="s">
        <v>2263</v>
      </c>
      <c r="G33" s="54" t="s">
        <v>2111</v>
      </c>
      <c r="H33" s="54" t="s">
        <v>2110</v>
      </c>
      <c r="I33" s="68" t="s">
        <v>2463</v>
      </c>
      <c r="J33" s="57" t="s">
        <v>7493</v>
      </c>
      <c r="K33" s="57"/>
      <c r="L33" s="54" t="s">
        <v>91</v>
      </c>
      <c r="M33" s="155">
        <v>0</v>
      </c>
      <c r="N33" s="56" t="s">
        <v>8512</v>
      </c>
      <c r="O33" s="56" t="s">
        <v>8517</v>
      </c>
      <c r="P33" s="113" t="s">
        <v>92</v>
      </c>
      <c r="Q33" s="113" t="s">
        <v>54</v>
      </c>
      <c r="R33" s="113"/>
      <c r="S33" s="113"/>
    </row>
    <row r="34" spans="1:19" x14ac:dyDescent="0.35">
      <c r="A34" s="115" t="s">
        <v>2039</v>
      </c>
      <c r="B34" s="100">
        <v>9</v>
      </c>
      <c r="C34" s="101" t="s">
        <v>2038</v>
      </c>
      <c r="D34" s="101" t="s">
        <v>1895</v>
      </c>
      <c r="E34" s="102" t="s">
        <v>7597</v>
      </c>
      <c r="F34" s="101" t="s">
        <v>2172</v>
      </c>
      <c r="G34" s="101"/>
      <c r="H34" s="101"/>
      <c r="I34" s="101"/>
      <c r="J34" s="103" t="s">
        <v>7493</v>
      </c>
      <c r="K34" s="103"/>
      <c r="L34" s="101" t="s">
        <v>91</v>
      </c>
      <c r="M34" s="154">
        <v>0</v>
      </c>
      <c r="N34" s="103" t="s">
        <v>8512</v>
      </c>
      <c r="O34" s="103" t="s">
        <v>8517</v>
      </c>
      <c r="P34" s="115" t="s">
        <v>91</v>
      </c>
      <c r="Q34" s="115" t="s">
        <v>54</v>
      </c>
      <c r="R34" s="115"/>
      <c r="S34" s="115"/>
    </row>
    <row r="35" spans="1:19" x14ac:dyDescent="0.35">
      <c r="A35" s="137" t="s">
        <v>6762</v>
      </c>
      <c r="B35" s="77">
        <v>-99</v>
      </c>
      <c r="C35" s="50" t="s">
        <v>292</v>
      </c>
      <c r="D35" s="113"/>
      <c r="E35" s="50"/>
      <c r="F35" s="113"/>
      <c r="G35" s="50" t="s">
        <v>292</v>
      </c>
      <c r="H35" s="50" t="s">
        <v>292</v>
      </c>
      <c r="I35" s="113"/>
      <c r="J35" s="50" t="s">
        <v>7493</v>
      </c>
      <c r="K35" s="50"/>
      <c r="L35" s="53" t="s">
        <v>7473</v>
      </c>
      <c r="M35" s="114" t="s">
        <v>8511</v>
      </c>
      <c r="N35" s="113" t="s">
        <v>8513</v>
      </c>
      <c r="O35" s="113"/>
      <c r="P35" s="132"/>
      <c r="Q35" s="132" t="s">
        <v>54</v>
      </c>
      <c r="R35" s="53"/>
      <c r="S35" s="53"/>
    </row>
    <row r="36" spans="1:19" x14ac:dyDescent="0.35">
      <c r="A36" s="136" t="s">
        <v>2040</v>
      </c>
      <c r="B36" s="77">
        <v>-99</v>
      </c>
      <c r="C36" s="50" t="s">
        <v>292</v>
      </c>
      <c r="D36" s="113"/>
      <c r="E36" s="50"/>
      <c r="F36" s="113"/>
      <c r="G36" s="50" t="s">
        <v>292</v>
      </c>
      <c r="H36" s="50" t="s">
        <v>292</v>
      </c>
      <c r="I36" s="113"/>
      <c r="J36" s="50" t="s">
        <v>7493</v>
      </c>
      <c r="K36" s="50"/>
      <c r="L36" s="53" t="s">
        <v>7473</v>
      </c>
      <c r="M36" s="114" t="s">
        <v>8511</v>
      </c>
      <c r="N36" s="113" t="s">
        <v>8513</v>
      </c>
      <c r="O36" s="113"/>
      <c r="P36" s="132"/>
      <c r="Q36" s="132" t="s">
        <v>54</v>
      </c>
      <c r="R36" s="53"/>
      <c r="S36" s="53"/>
    </row>
    <row r="37" spans="1:19" x14ac:dyDescent="0.35">
      <c r="A37" s="115" t="s">
        <v>2040</v>
      </c>
      <c r="B37" s="100">
        <v>1</v>
      </c>
      <c r="C37" s="101" t="s">
        <v>93</v>
      </c>
      <c r="D37" s="101" t="s">
        <v>1923</v>
      </c>
      <c r="E37" s="102" t="s">
        <v>2130</v>
      </c>
      <c r="F37" s="101" t="s">
        <v>7704</v>
      </c>
      <c r="G37" s="101" t="s">
        <v>277</v>
      </c>
      <c r="H37" s="101" t="s">
        <v>278</v>
      </c>
      <c r="I37" s="101" t="s">
        <v>2311</v>
      </c>
      <c r="J37" s="103" t="s">
        <v>7493</v>
      </c>
      <c r="K37" s="103"/>
      <c r="L37" s="101" t="s">
        <v>91</v>
      </c>
      <c r="M37" s="154" t="s">
        <v>8511</v>
      </c>
      <c r="N37" s="103" t="s">
        <v>8513</v>
      </c>
      <c r="O37" s="103" t="s">
        <v>8516</v>
      </c>
      <c r="P37" s="115" t="s">
        <v>91</v>
      </c>
      <c r="Q37" s="115" t="s">
        <v>54</v>
      </c>
      <c r="R37" s="115"/>
      <c r="S37" s="115"/>
    </row>
    <row r="38" spans="1:19" x14ac:dyDescent="0.35">
      <c r="A38" s="113" t="s">
        <v>2040</v>
      </c>
      <c r="B38" s="77">
        <v>2</v>
      </c>
      <c r="C38" s="54" t="s">
        <v>126</v>
      </c>
      <c r="D38" s="54" t="s">
        <v>1922</v>
      </c>
      <c r="E38" s="54" t="s">
        <v>7600</v>
      </c>
      <c r="F38" s="54" t="s">
        <v>2146</v>
      </c>
      <c r="G38" s="54" t="s">
        <v>338</v>
      </c>
      <c r="H38" s="54" t="s">
        <v>339</v>
      </c>
      <c r="I38" s="68" t="s">
        <v>2335</v>
      </c>
      <c r="J38" s="56" t="s">
        <v>7493</v>
      </c>
      <c r="K38" s="56"/>
      <c r="L38" s="113" t="s">
        <v>7473</v>
      </c>
      <c r="M38" s="114" t="s">
        <v>8511</v>
      </c>
      <c r="N38" s="113" t="s">
        <v>8513</v>
      </c>
      <c r="O38" s="113" t="s">
        <v>8516</v>
      </c>
      <c r="P38" s="113" t="s">
        <v>100</v>
      </c>
      <c r="Q38" s="113" t="s">
        <v>54</v>
      </c>
      <c r="R38" s="113"/>
      <c r="S38" s="113"/>
    </row>
    <row r="39" spans="1:19" x14ac:dyDescent="0.35">
      <c r="A39" s="113" t="s">
        <v>2040</v>
      </c>
      <c r="B39" s="77">
        <v>3</v>
      </c>
      <c r="C39" s="55" t="s">
        <v>2037</v>
      </c>
      <c r="D39" s="54" t="s">
        <v>6403</v>
      </c>
      <c r="E39" s="54" t="s">
        <v>7598</v>
      </c>
      <c r="F39" s="54" t="s">
        <v>2174</v>
      </c>
      <c r="G39" s="54" t="s">
        <v>2106</v>
      </c>
      <c r="H39" s="54" t="s">
        <v>2104</v>
      </c>
      <c r="I39" s="68" t="s">
        <v>2459</v>
      </c>
      <c r="J39" s="56" t="s">
        <v>7493</v>
      </c>
      <c r="K39" s="56"/>
      <c r="L39" s="54" t="s">
        <v>91</v>
      </c>
      <c r="M39" s="155" t="s">
        <v>8511</v>
      </c>
      <c r="N39" s="56" t="s">
        <v>8512</v>
      </c>
      <c r="O39" s="56" t="s">
        <v>8516</v>
      </c>
      <c r="P39" s="113" t="s">
        <v>91</v>
      </c>
      <c r="Q39" s="113" t="s">
        <v>54</v>
      </c>
      <c r="R39" s="113"/>
      <c r="S39" s="113"/>
    </row>
    <row r="40" spans="1:19" x14ac:dyDescent="0.35">
      <c r="A40" s="113" t="s">
        <v>2040</v>
      </c>
      <c r="B40" s="77">
        <v>4</v>
      </c>
      <c r="C40" s="55" t="s">
        <v>7521</v>
      </c>
      <c r="D40" s="54" t="s">
        <v>1895</v>
      </c>
      <c r="E40" s="54" t="s">
        <v>7599</v>
      </c>
      <c r="F40" s="54" t="s">
        <v>2172</v>
      </c>
      <c r="G40" s="54" t="s">
        <v>2107</v>
      </c>
      <c r="H40" s="54" t="s">
        <v>2105</v>
      </c>
      <c r="I40" s="68" t="s">
        <v>2460</v>
      </c>
      <c r="J40" s="56" t="s">
        <v>7493</v>
      </c>
      <c r="K40" s="56"/>
      <c r="L40" s="54" t="s">
        <v>91</v>
      </c>
      <c r="M40" s="155">
        <v>0</v>
      </c>
      <c r="N40" s="56" t="s">
        <v>8512</v>
      </c>
      <c r="O40" s="56" t="s">
        <v>8517</v>
      </c>
      <c r="P40" s="113" t="s">
        <v>91</v>
      </c>
      <c r="Q40" s="113" t="s">
        <v>54</v>
      </c>
      <c r="R40" s="113" t="s">
        <v>7522</v>
      </c>
      <c r="S40" s="113"/>
    </row>
    <row r="41" spans="1:19" x14ac:dyDescent="0.35">
      <c r="A41" s="138" t="s">
        <v>52</v>
      </c>
      <c r="B41" s="76">
        <v>1</v>
      </c>
      <c r="C41" s="66" t="s">
        <v>6611</v>
      </c>
      <c r="D41" s="66" t="s">
        <v>6613</v>
      </c>
      <c r="E41" s="67" t="s">
        <v>7606</v>
      </c>
      <c r="F41" s="66" t="s">
        <v>7705</v>
      </c>
      <c r="G41" s="66"/>
      <c r="H41" s="66"/>
      <c r="I41" s="66"/>
      <c r="J41" s="97" t="s">
        <v>7493</v>
      </c>
      <c r="K41" s="97"/>
      <c r="L41" s="66" t="s">
        <v>91</v>
      </c>
      <c r="M41" s="157" t="s">
        <v>8511</v>
      </c>
      <c r="N41" s="97" t="s">
        <v>8513</v>
      </c>
      <c r="O41" s="97" t="s">
        <v>8516</v>
      </c>
      <c r="P41" s="138" t="s">
        <v>91</v>
      </c>
      <c r="Q41" s="138" t="s">
        <v>45</v>
      </c>
      <c r="R41" s="113" t="s">
        <v>6610</v>
      </c>
      <c r="S41" s="113"/>
    </row>
    <row r="42" spans="1:19" x14ac:dyDescent="0.35">
      <c r="A42" s="138" t="s">
        <v>52</v>
      </c>
      <c r="B42" s="76">
        <v>2</v>
      </c>
      <c r="C42" s="66" t="s">
        <v>6612</v>
      </c>
      <c r="D42" s="66" t="s">
        <v>7464</v>
      </c>
      <c r="E42" s="67" t="s">
        <v>7607</v>
      </c>
      <c r="F42" s="67" t="s">
        <v>7608</v>
      </c>
      <c r="G42" s="66"/>
      <c r="H42" s="66"/>
      <c r="I42" s="66"/>
      <c r="J42" s="97" t="s">
        <v>7493</v>
      </c>
      <c r="K42" s="97"/>
      <c r="L42" s="66" t="s">
        <v>91</v>
      </c>
      <c r="M42" s="157" t="s">
        <v>8511</v>
      </c>
      <c r="N42" s="97" t="s">
        <v>8512</v>
      </c>
      <c r="O42" s="97" t="s">
        <v>8516</v>
      </c>
      <c r="P42" s="138" t="s">
        <v>91</v>
      </c>
      <c r="Q42" s="138" t="s">
        <v>45</v>
      </c>
      <c r="R42" s="113" t="s">
        <v>6610</v>
      </c>
      <c r="S42" s="113"/>
    </row>
    <row r="43" spans="1:19" x14ac:dyDescent="0.35">
      <c r="A43" s="113" t="s">
        <v>52</v>
      </c>
      <c r="B43" s="76">
        <v>3</v>
      </c>
      <c r="C43" s="54" t="s">
        <v>110</v>
      </c>
      <c r="D43" s="54" t="s">
        <v>1922</v>
      </c>
      <c r="E43" s="70" t="s">
        <v>7613</v>
      </c>
      <c r="F43" s="54" t="s">
        <v>2146</v>
      </c>
      <c r="G43" s="54" t="s">
        <v>308</v>
      </c>
      <c r="H43" s="55" t="s">
        <v>292</v>
      </c>
      <c r="I43" s="55" t="s">
        <v>2322</v>
      </c>
      <c r="J43" s="56" t="s">
        <v>7493</v>
      </c>
      <c r="K43" s="56"/>
      <c r="L43" s="113" t="s">
        <v>7473</v>
      </c>
      <c r="M43" s="114" t="s">
        <v>8511</v>
      </c>
      <c r="N43" s="113" t="s">
        <v>8513</v>
      </c>
      <c r="O43" s="113" t="s">
        <v>8516</v>
      </c>
      <c r="P43" s="113" t="s">
        <v>100</v>
      </c>
      <c r="Q43" s="113" t="s">
        <v>45</v>
      </c>
      <c r="R43" s="113"/>
      <c r="S43" s="113"/>
    </row>
    <row r="44" spans="1:19" x14ac:dyDescent="0.35">
      <c r="A44" s="113" t="s">
        <v>52</v>
      </c>
      <c r="B44" s="76">
        <v>4</v>
      </c>
      <c r="C44" s="54" t="s">
        <v>114</v>
      </c>
      <c r="D44" s="55" t="s">
        <v>2501</v>
      </c>
      <c r="E44" s="70" t="s">
        <v>7614</v>
      </c>
      <c r="F44" s="54" t="s">
        <v>2500</v>
      </c>
      <c r="G44" s="54" t="s">
        <v>315</v>
      </c>
      <c r="H44" s="54" t="s">
        <v>2498</v>
      </c>
      <c r="I44" s="54" t="s">
        <v>2499</v>
      </c>
      <c r="J44" s="56" t="s">
        <v>7493</v>
      </c>
      <c r="K44" s="56"/>
      <c r="L44" s="54" t="s">
        <v>153</v>
      </c>
      <c r="M44" s="155">
        <v>0</v>
      </c>
      <c r="N44" s="56" t="s">
        <v>8512</v>
      </c>
      <c r="O44" s="56" t="s">
        <v>8517</v>
      </c>
      <c r="P44" s="113" t="s">
        <v>153</v>
      </c>
      <c r="Q44" s="113" t="s">
        <v>45</v>
      </c>
      <c r="R44" s="113"/>
      <c r="S44" s="113"/>
    </row>
    <row r="45" spans="1:19" x14ac:dyDescent="0.35">
      <c r="A45" s="113" t="s">
        <v>52</v>
      </c>
      <c r="B45" s="76">
        <v>5</v>
      </c>
      <c r="C45" s="86" t="s">
        <v>111</v>
      </c>
      <c r="D45" s="54" t="s">
        <v>1927</v>
      </c>
      <c r="E45" s="70" t="s">
        <v>7615</v>
      </c>
      <c r="F45" s="54" t="s">
        <v>2155</v>
      </c>
      <c r="G45" s="54" t="s">
        <v>309</v>
      </c>
      <c r="H45" s="54" t="s">
        <v>310</v>
      </c>
      <c r="I45" s="54" t="s">
        <v>2326</v>
      </c>
      <c r="J45" s="56" t="s">
        <v>7493</v>
      </c>
      <c r="K45" s="56"/>
      <c r="L45" s="54" t="s">
        <v>91</v>
      </c>
      <c r="M45" s="155">
        <v>0</v>
      </c>
      <c r="N45" s="56" t="s">
        <v>8512</v>
      </c>
      <c r="O45" s="56" t="s">
        <v>8517</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7493</v>
      </c>
      <c r="K46" s="56"/>
      <c r="L46" s="54" t="s">
        <v>91</v>
      </c>
      <c r="M46" s="155">
        <v>0</v>
      </c>
      <c r="N46" s="56" t="s">
        <v>8512</v>
      </c>
      <c r="O46" s="56" t="s">
        <v>8517</v>
      </c>
      <c r="P46" s="113" t="s">
        <v>91</v>
      </c>
      <c r="Q46" s="113" t="s">
        <v>45</v>
      </c>
      <c r="R46" s="113"/>
      <c r="S46" s="113"/>
    </row>
    <row r="47" spans="1:19" x14ac:dyDescent="0.35">
      <c r="A47" s="113" t="s">
        <v>52</v>
      </c>
      <c r="B47" s="76">
        <v>7</v>
      </c>
      <c r="C47" s="54" t="s">
        <v>112</v>
      </c>
      <c r="D47" s="54" t="s">
        <v>1928</v>
      </c>
      <c r="E47" s="70" t="s">
        <v>7617</v>
      </c>
      <c r="F47" s="54" t="s">
        <v>1928</v>
      </c>
      <c r="G47" s="54" t="s">
        <v>311</v>
      </c>
      <c r="H47" s="54" t="s">
        <v>312</v>
      </c>
      <c r="I47" s="54" t="s">
        <v>2327</v>
      </c>
      <c r="J47" s="56" t="s">
        <v>7493</v>
      </c>
      <c r="K47" s="56"/>
      <c r="L47" s="54" t="s">
        <v>91</v>
      </c>
      <c r="M47" s="155">
        <v>0</v>
      </c>
      <c r="N47" s="56" t="s">
        <v>8512</v>
      </c>
      <c r="O47" s="56" t="s">
        <v>8517</v>
      </c>
      <c r="P47" s="113" t="s">
        <v>91</v>
      </c>
      <c r="Q47" s="113" t="s">
        <v>45</v>
      </c>
      <c r="R47" s="113"/>
      <c r="S47" s="113"/>
    </row>
    <row r="48" spans="1:19" x14ac:dyDescent="0.35">
      <c r="A48" s="113" t="s">
        <v>52</v>
      </c>
      <c r="B48" s="76">
        <v>8</v>
      </c>
      <c r="C48" s="55" t="s">
        <v>115</v>
      </c>
      <c r="D48" s="55" t="s">
        <v>1930</v>
      </c>
      <c r="E48" s="62" t="s">
        <v>7616</v>
      </c>
      <c r="F48" s="55" t="s">
        <v>1930</v>
      </c>
      <c r="G48" s="55" t="s">
        <v>316</v>
      </c>
      <c r="H48" s="55" t="s">
        <v>317</v>
      </c>
      <c r="I48" s="55" t="s">
        <v>2329</v>
      </c>
      <c r="J48" s="57" t="s">
        <v>7493</v>
      </c>
      <c r="K48" s="57"/>
      <c r="L48" s="55" t="s">
        <v>91</v>
      </c>
      <c r="M48" s="158">
        <v>0</v>
      </c>
      <c r="N48" s="57" t="s">
        <v>8512</v>
      </c>
      <c r="O48" s="57" t="s">
        <v>8517</v>
      </c>
      <c r="P48" s="113" t="s">
        <v>91</v>
      </c>
      <c r="Q48" s="113" t="s">
        <v>45</v>
      </c>
      <c r="R48" s="113"/>
      <c r="S48" s="113"/>
    </row>
    <row r="49" spans="1:19" x14ac:dyDescent="0.35">
      <c r="A49" s="113" t="s">
        <v>6767</v>
      </c>
      <c r="B49" s="94">
        <v>-99</v>
      </c>
      <c r="C49" s="56" t="s">
        <v>2767</v>
      </c>
      <c r="D49" s="50" t="s">
        <v>6543</v>
      </c>
      <c r="E49" s="56"/>
      <c r="F49" s="56" t="s">
        <v>7664</v>
      </c>
      <c r="G49" s="56" t="s">
        <v>3199</v>
      </c>
      <c r="H49" s="50" t="s">
        <v>2970</v>
      </c>
      <c r="I49" s="56"/>
      <c r="J49" s="56" t="s">
        <v>3411</v>
      </c>
      <c r="K49" s="56" t="s">
        <v>7492</v>
      </c>
      <c r="L49" s="50" t="s">
        <v>91</v>
      </c>
      <c r="M49" s="153">
        <v>0</v>
      </c>
      <c r="N49" s="50" t="s">
        <v>8512</v>
      </c>
      <c r="O49" s="50"/>
      <c r="P49" s="113" t="s">
        <v>92</v>
      </c>
      <c r="Q49" s="113" t="s">
        <v>54</v>
      </c>
      <c r="R49" s="113"/>
      <c r="S49" s="113"/>
    </row>
    <row r="50" spans="1:19" x14ac:dyDescent="0.35">
      <c r="A50" s="113" t="s">
        <v>6767</v>
      </c>
      <c r="B50" s="94">
        <v>-99</v>
      </c>
      <c r="C50" s="56" t="s">
        <v>2779</v>
      </c>
      <c r="D50" s="50" t="s">
        <v>6549</v>
      </c>
      <c r="E50" s="56"/>
      <c r="F50" s="56" t="s">
        <v>7665</v>
      </c>
      <c r="G50" s="56" t="s">
        <v>3211</v>
      </c>
      <c r="H50" s="50" t="s">
        <v>2982</v>
      </c>
      <c r="I50" s="56"/>
      <c r="J50" s="56" t="s">
        <v>3411</v>
      </c>
      <c r="K50" s="56" t="s">
        <v>7492</v>
      </c>
      <c r="L50" s="50" t="s">
        <v>91</v>
      </c>
      <c r="M50" s="153">
        <v>0</v>
      </c>
      <c r="N50" s="50" t="s">
        <v>8512</v>
      </c>
      <c r="O50" s="50"/>
      <c r="P50" s="113" t="s">
        <v>92</v>
      </c>
      <c r="Q50" s="113" t="s">
        <v>54</v>
      </c>
      <c r="R50" s="113"/>
      <c r="S50" s="113"/>
    </row>
    <row r="51" spans="1:19" x14ac:dyDescent="0.35">
      <c r="A51" s="113" t="s">
        <v>6767</v>
      </c>
      <c r="B51" s="94">
        <v>-99</v>
      </c>
      <c r="C51" s="56" t="s">
        <v>2769</v>
      </c>
      <c r="D51" s="50" t="s">
        <v>6544</v>
      </c>
      <c r="E51" s="56"/>
      <c r="F51" s="56" t="s">
        <v>7666</v>
      </c>
      <c r="G51" s="56" t="s">
        <v>3201</v>
      </c>
      <c r="H51" s="50" t="s">
        <v>2972</v>
      </c>
      <c r="I51" s="56"/>
      <c r="J51" s="56" t="s">
        <v>3411</v>
      </c>
      <c r="K51" s="56" t="s">
        <v>7492</v>
      </c>
      <c r="L51" s="50" t="s">
        <v>91</v>
      </c>
      <c r="M51" s="153">
        <v>0</v>
      </c>
      <c r="N51" s="50" t="s">
        <v>8512</v>
      </c>
      <c r="O51" s="50"/>
      <c r="P51" s="113" t="s">
        <v>92</v>
      </c>
      <c r="Q51" s="113" t="s">
        <v>54</v>
      </c>
      <c r="R51" s="113"/>
      <c r="S51" s="113"/>
    </row>
    <row r="52" spans="1:19" x14ac:dyDescent="0.35">
      <c r="A52" s="113" t="s">
        <v>6767</v>
      </c>
      <c r="B52" s="94">
        <v>-99</v>
      </c>
      <c r="C52" s="56" t="s">
        <v>2771</v>
      </c>
      <c r="D52" s="50" t="s">
        <v>6545</v>
      </c>
      <c r="E52" s="56"/>
      <c r="F52" s="56" t="s">
        <v>7667</v>
      </c>
      <c r="G52" s="56" t="s">
        <v>3203</v>
      </c>
      <c r="H52" s="50" t="s">
        <v>2974</v>
      </c>
      <c r="I52" s="56"/>
      <c r="J52" s="56" t="s">
        <v>3411</v>
      </c>
      <c r="K52" s="56" t="s">
        <v>7492</v>
      </c>
      <c r="L52" s="50" t="s">
        <v>91</v>
      </c>
      <c r="M52" s="153">
        <v>0</v>
      </c>
      <c r="N52" s="50" t="s">
        <v>8512</v>
      </c>
      <c r="O52" s="50"/>
      <c r="P52" s="113" t="s">
        <v>92</v>
      </c>
      <c r="Q52" s="113" t="s">
        <v>54</v>
      </c>
      <c r="R52" s="113"/>
      <c r="S52" s="113"/>
    </row>
    <row r="53" spans="1:19" x14ac:dyDescent="0.35">
      <c r="A53" s="113" t="s">
        <v>6767</v>
      </c>
      <c r="B53" s="94">
        <v>-99</v>
      </c>
      <c r="C53" s="56" t="s">
        <v>2773</v>
      </c>
      <c r="D53" s="50" t="s">
        <v>6546</v>
      </c>
      <c r="E53" s="56"/>
      <c r="F53" s="56" t="s">
        <v>7668</v>
      </c>
      <c r="G53" s="56" t="s">
        <v>3205</v>
      </c>
      <c r="H53" s="50" t="s">
        <v>2976</v>
      </c>
      <c r="I53" s="56"/>
      <c r="J53" s="56" t="s">
        <v>3411</v>
      </c>
      <c r="K53" s="56" t="s">
        <v>7492</v>
      </c>
      <c r="L53" s="50" t="s">
        <v>91</v>
      </c>
      <c r="M53" s="153">
        <v>0</v>
      </c>
      <c r="N53" s="50" t="s">
        <v>8512</v>
      </c>
      <c r="O53" s="50"/>
      <c r="P53" s="113" t="s">
        <v>92</v>
      </c>
      <c r="Q53" s="113" t="s">
        <v>54</v>
      </c>
      <c r="R53" s="113"/>
      <c r="S53" s="113"/>
    </row>
    <row r="54" spans="1:19" x14ac:dyDescent="0.35">
      <c r="A54" s="113" t="s">
        <v>6767</v>
      </c>
      <c r="B54" s="94">
        <v>-99</v>
      </c>
      <c r="C54" s="56" t="s">
        <v>2778</v>
      </c>
      <c r="D54" s="50" t="s">
        <v>6553</v>
      </c>
      <c r="E54" s="56"/>
      <c r="F54" s="56" t="s">
        <v>3397</v>
      </c>
      <c r="G54" s="56" t="s">
        <v>3210</v>
      </c>
      <c r="H54" s="50" t="s">
        <v>2981</v>
      </c>
      <c r="I54" s="56"/>
      <c r="J54" s="56" t="s">
        <v>7493</v>
      </c>
      <c r="K54" s="56"/>
      <c r="L54" s="50" t="s">
        <v>7472</v>
      </c>
      <c r="M54" s="153">
        <v>0</v>
      </c>
      <c r="N54" s="50" t="s">
        <v>8512</v>
      </c>
      <c r="O54" s="50"/>
      <c r="P54" s="113" t="s">
        <v>3002</v>
      </c>
      <c r="Q54" s="113" t="s">
        <v>54</v>
      </c>
      <c r="R54" s="113"/>
      <c r="S54" s="113"/>
    </row>
    <row r="55" spans="1:19" x14ac:dyDescent="0.35">
      <c r="A55" s="113" t="s">
        <v>6767</v>
      </c>
      <c r="B55" s="94">
        <v>-99</v>
      </c>
      <c r="C55" s="56" t="s">
        <v>2777</v>
      </c>
      <c r="D55" s="50" t="s">
        <v>6548</v>
      </c>
      <c r="E55" s="56"/>
      <c r="F55" s="56" t="s">
        <v>7669</v>
      </c>
      <c r="G55" s="56" t="s">
        <v>3209</v>
      </c>
      <c r="H55" s="50" t="s">
        <v>2980</v>
      </c>
      <c r="I55" s="56"/>
      <c r="J55" s="56" t="s">
        <v>3411</v>
      </c>
      <c r="K55" s="56" t="s">
        <v>7492</v>
      </c>
      <c r="L55" s="50" t="s">
        <v>91</v>
      </c>
      <c r="M55" s="153">
        <v>0</v>
      </c>
      <c r="N55" s="50" t="s">
        <v>8512</v>
      </c>
      <c r="O55" s="50"/>
      <c r="P55" s="113" t="s">
        <v>92</v>
      </c>
      <c r="Q55" s="113" t="s">
        <v>54</v>
      </c>
      <c r="R55" s="113"/>
      <c r="S55" s="113"/>
    </row>
    <row r="56" spans="1:19" x14ac:dyDescent="0.35">
      <c r="A56" s="113" t="s">
        <v>6767</v>
      </c>
      <c r="B56" s="94">
        <v>-99</v>
      </c>
      <c r="C56" s="56" t="s">
        <v>2775</v>
      </c>
      <c r="D56" s="50" t="s">
        <v>6547</v>
      </c>
      <c r="E56" s="56"/>
      <c r="F56" s="56" t="s">
        <v>7670</v>
      </c>
      <c r="G56" s="56" t="s">
        <v>3207</v>
      </c>
      <c r="H56" s="50" t="s">
        <v>2978</v>
      </c>
      <c r="I56" s="56"/>
      <c r="J56" s="56" t="s">
        <v>3411</v>
      </c>
      <c r="K56" s="56" t="s">
        <v>7492</v>
      </c>
      <c r="L56" s="50" t="s">
        <v>91</v>
      </c>
      <c r="M56" s="153">
        <v>0</v>
      </c>
      <c r="N56" s="50" t="s">
        <v>8512</v>
      </c>
      <c r="O56" s="50"/>
      <c r="P56" s="113" t="s">
        <v>92</v>
      </c>
      <c r="Q56" s="113" t="s">
        <v>54</v>
      </c>
      <c r="R56" s="113"/>
      <c r="S56" s="113"/>
    </row>
    <row r="57" spans="1:19" x14ac:dyDescent="0.35">
      <c r="A57" s="113" t="s">
        <v>6767</v>
      </c>
      <c r="B57" s="94">
        <v>-99</v>
      </c>
      <c r="C57" s="56" t="s">
        <v>2781</v>
      </c>
      <c r="D57" s="50" t="s">
        <v>6550</v>
      </c>
      <c r="E57" s="56"/>
      <c r="F57" s="56" t="s">
        <v>7671</v>
      </c>
      <c r="G57" s="56" t="s">
        <v>3213</v>
      </c>
      <c r="H57" s="50" t="s">
        <v>2984</v>
      </c>
      <c r="I57" s="56"/>
      <c r="J57" s="56" t="s">
        <v>3411</v>
      </c>
      <c r="K57" s="56" t="s">
        <v>7492</v>
      </c>
      <c r="L57" s="50" t="s">
        <v>91</v>
      </c>
      <c r="M57" s="153">
        <v>0</v>
      </c>
      <c r="N57" s="50" t="s">
        <v>8512</v>
      </c>
      <c r="O57" s="50"/>
      <c r="P57" s="113" t="s">
        <v>92</v>
      </c>
      <c r="Q57" s="113" t="s">
        <v>54</v>
      </c>
      <c r="R57" s="113"/>
      <c r="S57" s="113"/>
    </row>
    <row r="58" spans="1:19" x14ac:dyDescent="0.35">
      <c r="A58" s="113" t="s">
        <v>6767</v>
      </c>
      <c r="B58" s="94">
        <v>-99</v>
      </c>
      <c r="C58" s="56" t="s">
        <v>2768</v>
      </c>
      <c r="D58" s="50" t="s">
        <v>6558</v>
      </c>
      <c r="E58" s="56"/>
      <c r="F58" s="56" t="s">
        <v>3396</v>
      </c>
      <c r="G58" s="56" t="s">
        <v>3200</v>
      </c>
      <c r="H58" s="50" t="s">
        <v>2971</v>
      </c>
      <c r="I58" s="56"/>
      <c r="J58" s="56" t="s">
        <v>7493</v>
      </c>
      <c r="K58" s="56"/>
      <c r="L58" s="50" t="s">
        <v>7472</v>
      </c>
      <c r="M58" s="153">
        <v>0</v>
      </c>
      <c r="N58" s="50" t="s">
        <v>8512</v>
      </c>
      <c r="O58" s="50"/>
      <c r="P58" s="113" t="s">
        <v>3013</v>
      </c>
      <c r="Q58" s="113" t="s">
        <v>54</v>
      </c>
      <c r="R58" s="113"/>
      <c r="S58" s="113"/>
    </row>
    <row r="59" spans="1:19" x14ac:dyDescent="0.35">
      <c r="A59" s="113" t="s">
        <v>6767</v>
      </c>
      <c r="B59" s="94">
        <v>-99</v>
      </c>
      <c r="C59" s="56" t="s">
        <v>2780</v>
      </c>
      <c r="D59" s="50" t="s">
        <v>6552</v>
      </c>
      <c r="E59" s="56" t="s">
        <v>6</v>
      </c>
      <c r="F59" s="56" t="s">
        <v>3399</v>
      </c>
      <c r="G59" s="56" t="s">
        <v>3212</v>
      </c>
      <c r="H59" s="50" t="s">
        <v>2983</v>
      </c>
      <c r="I59" s="56"/>
      <c r="J59" s="56" t="s">
        <v>7493</v>
      </c>
      <c r="K59" s="56"/>
      <c r="L59" s="50" t="s">
        <v>7472</v>
      </c>
      <c r="M59" s="153">
        <v>0</v>
      </c>
      <c r="N59" s="50" t="s">
        <v>8512</v>
      </c>
      <c r="O59" s="50"/>
      <c r="P59" s="113" t="s">
        <v>235</v>
      </c>
      <c r="Q59" s="113" t="s">
        <v>54</v>
      </c>
      <c r="R59" s="113"/>
      <c r="S59" s="113"/>
    </row>
    <row r="60" spans="1:19" x14ac:dyDescent="0.35">
      <c r="A60" s="113" t="s">
        <v>6767</v>
      </c>
      <c r="B60" s="94">
        <v>-99</v>
      </c>
      <c r="C60" s="56" t="s">
        <v>2772</v>
      </c>
      <c r="D60" s="50" t="s">
        <v>6556</v>
      </c>
      <c r="E60" s="56" t="s">
        <v>6</v>
      </c>
      <c r="F60" s="56" t="s">
        <v>3394</v>
      </c>
      <c r="G60" s="56" t="s">
        <v>3204</v>
      </c>
      <c r="H60" s="50" t="s">
        <v>2975</v>
      </c>
      <c r="I60" s="56"/>
      <c r="J60" s="56" t="s">
        <v>7493</v>
      </c>
      <c r="K60" s="56"/>
      <c r="L60" s="50" t="s">
        <v>7472</v>
      </c>
      <c r="M60" s="153">
        <v>0</v>
      </c>
      <c r="N60" s="50" t="s">
        <v>8512</v>
      </c>
      <c r="O60" s="50"/>
      <c r="P60" s="113" t="s">
        <v>235</v>
      </c>
      <c r="Q60" s="113" t="s">
        <v>54</v>
      </c>
      <c r="R60" s="113"/>
      <c r="S60" s="113"/>
    </row>
    <row r="61" spans="1:19" x14ac:dyDescent="0.35">
      <c r="A61" s="113" t="s">
        <v>6767</v>
      </c>
      <c r="B61" s="94">
        <v>-99</v>
      </c>
      <c r="C61" s="56" t="s">
        <v>2774</v>
      </c>
      <c r="D61" s="50" t="s">
        <v>6555</v>
      </c>
      <c r="E61" s="56" t="s">
        <v>6</v>
      </c>
      <c r="F61" s="56" t="s">
        <v>7495</v>
      </c>
      <c r="G61" s="56" t="s">
        <v>3206</v>
      </c>
      <c r="H61" s="50" t="s">
        <v>2977</v>
      </c>
      <c r="I61" s="56"/>
      <c r="J61" s="56" t="s">
        <v>7493</v>
      </c>
      <c r="K61" s="56"/>
      <c r="L61" s="50" t="s">
        <v>7472</v>
      </c>
      <c r="M61" s="153">
        <v>0</v>
      </c>
      <c r="N61" s="50" t="s">
        <v>8512</v>
      </c>
      <c r="O61" s="50"/>
      <c r="P61" s="113" t="s">
        <v>235</v>
      </c>
      <c r="Q61" s="113" t="s">
        <v>54</v>
      </c>
      <c r="R61" s="113"/>
      <c r="S61" s="113"/>
    </row>
    <row r="62" spans="1:19" x14ac:dyDescent="0.35">
      <c r="A62" s="113" t="s">
        <v>6767</v>
      </c>
      <c r="B62" s="94">
        <v>-99</v>
      </c>
      <c r="C62" s="56" t="s">
        <v>2776</v>
      </c>
      <c r="D62" s="50" t="s">
        <v>6554</v>
      </c>
      <c r="E62" s="56" t="s">
        <v>6</v>
      </c>
      <c r="F62" s="56" t="s">
        <v>3393</v>
      </c>
      <c r="G62" s="56" t="s">
        <v>3208</v>
      </c>
      <c r="H62" s="50" t="s">
        <v>2979</v>
      </c>
      <c r="I62" s="56"/>
      <c r="J62" s="56" t="s">
        <v>7493</v>
      </c>
      <c r="K62" s="56"/>
      <c r="L62" s="50" t="s">
        <v>7472</v>
      </c>
      <c r="M62" s="153">
        <v>0</v>
      </c>
      <c r="N62" s="50" t="s">
        <v>8512</v>
      </c>
      <c r="O62" s="50"/>
      <c r="P62" s="113" t="s">
        <v>165</v>
      </c>
      <c r="Q62" s="113" t="s">
        <v>54</v>
      </c>
      <c r="R62" s="113"/>
      <c r="S62" s="113"/>
    </row>
    <row r="63" spans="1:19" x14ac:dyDescent="0.35">
      <c r="A63" s="113" t="s">
        <v>6767</v>
      </c>
      <c r="B63" s="94">
        <v>-99</v>
      </c>
      <c r="C63" s="56" t="s">
        <v>2770</v>
      </c>
      <c r="D63" s="50" t="s">
        <v>6557</v>
      </c>
      <c r="E63" s="56" t="s">
        <v>6</v>
      </c>
      <c r="F63" s="56" t="s">
        <v>3395</v>
      </c>
      <c r="G63" s="56" t="s">
        <v>3202</v>
      </c>
      <c r="H63" s="50" t="s">
        <v>2973</v>
      </c>
      <c r="I63" s="56"/>
      <c r="J63" s="56" t="s">
        <v>7493</v>
      </c>
      <c r="K63" s="56"/>
      <c r="L63" s="50" t="s">
        <v>7472</v>
      </c>
      <c r="M63" s="153">
        <v>0</v>
      </c>
      <c r="N63" s="50" t="s">
        <v>8512</v>
      </c>
      <c r="O63" s="50"/>
      <c r="P63" s="113" t="s">
        <v>249</v>
      </c>
      <c r="Q63" s="113" t="s">
        <v>54</v>
      </c>
      <c r="R63" s="113"/>
      <c r="S63" s="113"/>
    </row>
    <row r="64" spans="1:19" x14ac:dyDescent="0.35">
      <c r="A64" s="113" t="s">
        <v>6767</v>
      </c>
      <c r="B64" s="94">
        <v>-99</v>
      </c>
      <c r="C64" s="56" t="s">
        <v>2782</v>
      </c>
      <c r="D64" s="50" t="s">
        <v>6551</v>
      </c>
      <c r="F64" s="56" t="s">
        <v>3398</v>
      </c>
      <c r="G64" s="56" t="s">
        <v>3214</v>
      </c>
      <c r="H64" s="50" t="s">
        <v>2985</v>
      </c>
      <c r="I64" s="56"/>
      <c r="J64" s="56" t="s">
        <v>7493</v>
      </c>
      <c r="K64" s="56"/>
      <c r="L64" s="50" t="s">
        <v>7472</v>
      </c>
      <c r="M64" s="153">
        <v>0</v>
      </c>
      <c r="N64" s="50" t="s">
        <v>8512</v>
      </c>
      <c r="O64" s="50"/>
      <c r="P64" s="113" t="s">
        <v>250</v>
      </c>
      <c r="Q64" s="113" t="s">
        <v>54</v>
      </c>
      <c r="R64" s="113"/>
      <c r="S64" s="113"/>
    </row>
    <row r="65" spans="1:19" x14ac:dyDescent="0.35">
      <c r="A65" s="137" t="s">
        <v>6767</v>
      </c>
      <c r="B65" s="94">
        <v>-99</v>
      </c>
      <c r="C65" s="50" t="s">
        <v>2766</v>
      </c>
      <c r="D65" s="113"/>
      <c r="F65" s="113"/>
      <c r="G65" s="50" t="s">
        <v>3198</v>
      </c>
      <c r="H65" s="50" t="s">
        <v>2968</v>
      </c>
      <c r="I65" s="113"/>
      <c r="J65" s="50" t="s">
        <v>7493</v>
      </c>
      <c r="K65" s="50"/>
      <c r="L65" s="113" t="s">
        <v>7473</v>
      </c>
      <c r="M65" s="114"/>
      <c r="N65" s="113"/>
      <c r="O65" s="113"/>
      <c r="P65" s="132" t="s">
        <v>3000</v>
      </c>
      <c r="Q65" s="132" t="s">
        <v>54</v>
      </c>
      <c r="R65" s="53"/>
      <c r="S65" s="53"/>
    </row>
    <row r="66" spans="1:19" x14ac:dyDescent="0.35">
      <c r="A66" s="137" t="s">
        <v>6767</v>
      </c>
      <c r="B66" s="94">
        <v>-99</v>
      </c>
      <c r="C66" s="50" t="s">
        <v>2765</v>
      </c>
      <c r="D66" s="113"/>
      <c r="F66" s="113"/>
      <c r="G66" s="50" t="s">
        <v>3197</v>
      </c>
      <c r="H66" s="50" t="s">
        <v>2969</v>
      </c>
      <c r="I66" s="113"/>
      <c r="J66" s="50" t="s">
        <v>7493</v>
      </c>
      <c r="K66" s="50"/>
      <c r="L66" s="50" t="s">
        <v>7474</v>
      </c>
      <c r="M66" s="153"/>
      <c r="N66" s="50"/>
      <c r="O66" s="50"/>
      <c r="P66" s="132" t="s">
        <v>3952</v>
      </c>
      <c r="Q66" s="132" t="s">
        <v>54</v>
      </c>
      <c r="R66" s="53"/>
      <c r="S66" s="53"/>
    </row>
    <row r="67" spans="1:19" x14ac:dyDescent="0.35">
      <c r="A67" s="137" t="s">
        <v>6767</v>
      </c>
      <c r="B67" s="94">
        <v>-99</v>
      </c>
      <c r="C67" s="50" t="s">
        <v>292</v>
      </c>
      <c r="D67" s="113"/>
      <c r="F67" s="113"/>
      <c r="G67" s="50" t="s">
        <v>292</v>
      </c>
      <c r="H67" s="50" t="s">
        <v>292</v>
      </c>
      <c r="I67" s="113"/>
      <c r="J67" s="50" t="s">
        <v>7493</v>
      </c>
      <c r="K67" s="50"/>
      <c r="L67" s="53" t="s">
        <v>7473</v>
      </c>
      <c r="M67" s="114" t="s">
        <v>8511</v>
      </c>
      <c r="N67" s="113" t="s">
        <v>8513</v>
      </c>
      <c r="O67" s="113"/>
      <c r="P67" s="132"/>
      <c r="Q67" s="132" t="s">
        <v>54</v>
      </c>
      <c r="R67" s="53"/>
      <c r="S67" s="53"/>
    </row>
    <row r="68" spans="1:19" x14ac:dyDescent="0.35">
      <c r="A68" s="115" t="s">
        <v>6767</v>
      </c>
      <c r="B68" s="100">
        <v>1</v>
      </c>
      <c r="C68" s="101" t="s">
        <v>93</v>
      </c>
      <c r="D68" s="101" t="s">
        <v>1923</v>
      </c>
      <c r="E68" s="102" t="s">
        <v>2130</v>
      </c>
      <c r="F68" s="101" t="s">
        <v>7704</v>
      </c>
      <c r="G68" s="101" t="s">
        <v>277</v>
      </c>
      <c r="H68" s="101" t="s">
        <v>278</v>
      </c>
      <c r="I68" s="101" t="s">
        <v>2311</v>
      </c>
      <c r="J68" s="103" t="s">
        <v>7493</v>
      </c>
      <c r="K68" s="103"/>
      <c r="L68" s="101" t="s">
        <v>91</v>
      </c>
      <c r="M68" s="154" t="s">
        <v>8511</v>
      </c>
      <c r="N68" s="103" t="s">
        <v>8513</v>
      </c>
      <c r="O68" s="103" t="s">
        <v>8516</v>
      </c>
      <c r="P68" s="115" t="s">
        <v>91</v>
      </c>
      <c r="Q68" s="115" t="s">
        <v>54</v>
      </c>
      <c r="R68" s="115"/>
      <c r="S68" s="115"/>
    </row>
    <row r="69" spans="1:19" x14ac:dyDescent="0.35">
      <c r="A69" s="113" t="s">
        <v>6767</v>
      </c>
      <c r="B69" s="94">
        <v>2</v>
      </c>
      <c r="C69" s="50" t="s">
        <v>128</v>
      </c>
      <c r="D69" s="54" t="s">
        <v>1922</v>
      </c>
      <c r="E69" s="54" t="s">
        <v>3400</v>
      </c>
      <c r="F69" s="54" t="s">
        <v>2146</v>
      </c>
      <c r="G69" s="50" t="s">
        <v>342</v>
      </c>
      <c r="H69" s="50" t="s">
        <v>6768</v>
      </c>
      <c r="I69" s="113"/>
      <c r="J69" s="50" t="s">
        <v>7493</v>
      </c>
      <c r="K69" s="50"/>
      <c r="L69" s="113" t="s">
        <v>7473</v>
      </c>
      <c r="M69" s="114" t="s">
        <v>8511</v>
      </c>
      <c r="N69" s="113" t="s">
        <v>8513</v>
      </c>
      <c r="O69" s="113" t="s">
        <v>8516</v>
      </c>
      <c r="P69" s="132" t="s">
        <v>100</v>
      </c>
      <c r="Q69" s="132" t="s">
        <v>54</v>
      </c>
      <c r="R69" s="53"/>
      <c r="S69" s="53"/>
    </row>
    <row r="70" spans="1:19" x14ac:dyDescent="0.35">
      <c r="A70" s="113" t="s">
        <v>6767</v>
      </c>
      <c r="B70" s="77">
        <v>3</v>
      </c>
      <c r="C70" s="56" t="s">
        <v>2764</v>
      </c>
      <c r="D70" s="50" t="s">
        <v>2056</v>
      </c>
      <c r="E70" s="56" t="s">
        <v>7618</v>
      </c>
      <c r="F70" s="54" t="s">
        <v>7591</v>
      </c>
      <c r="G70" s="56" t="s">
        <v>3196</v>
      </c>
      <c r="H70" s="50" t="s">
        <v>2968</v>
      </c>
      <c r="I70" s="56"/>
      <c r="J70" s="56" t="s">
        <v>7493</v>
      </c>
      <c r="K70" s="56"/>
      <c r="L70" s="50" t="s">
        <v>153</v>
      </c>
      <c r="M70" s="153" t="s">
        <v>8511</v>
      </c>
      <c r="N70" s="50" t="s">
        <v>8512</v>
      </c>
      <c r="O70" s="50" t="s">
        <v>8516</v>
      </c>
      <c r="P70" s="113" t="s">
        <v>153</v>
      </c>
      <c r="Q70" s="113" t="s">
        <v>54</v>
      </c>
      <c r="R70" s="113"/>
      <c r="S70" s="113"/>
    </row>
    <row r="71" spans="1:19" x14ac:dyDescent="0.35">
      <c r="A71" s="138" t="s">
        <v>6767</v>
      </c>
      <c r="B71" s="98">
        <v>4</v>
      </c>
      <c r="C71" s="97" t="s">
        <v>6614</v>
      </c>
      <c r="D71" s="67" t="s">
        <v>6616</v>
      </c>
      <c r="E71" s="97" t="s">
        <v>7619</v>
      </c>
      <c r="F71" s="66" t="s">
        <v>7672</v>
      </c>
      <c r="G71" s="97"/>
      <c r="H71" s="67"/>
      <c r="I71" s="97"/>
      <c r="J71" s="97" t="s">
        <v>7493</v>
      </c>
      <c r="K71" s="97"/>
      <c r="L71" s="67" t="s">
        <v>91</v>
      </c>
      <c r="M71" s="159" t="s">
        <v>8511</v>
      </c>
      <c r="N71" s="67" t="s">
        <v>8512</v>
      </c>
      <c r="O71" s="67" t="s">
        <v>8516</v>
      </c>
      <c r="P71" s="138" t="s">
        <v>92</v>
      </c>
      <c r="Q71" s="138" t="s">
        <v>54</v>
      </c>
      <c r="R71" s="138"/>
      <c r="S71" s="138"/>
    </row>
    <row r="72" spans="1:19" x14ac:dyDescent="0.35">
      <c r="A72" s="138" t="s">
        <v>6767</v>
      </c>
      <c r="B72" s="98">
        <v>5</v>
      </c>
      <c r="C72" s="97" t="s">
        <v>6618</v>
      </c>
      <c r="D72" s="67" t="s">
        <v>6617</v>
      </c>
      <c r="E72" s="97" t="s">
        <v>7620</v>
      </c>
      <c r="F72" s="66" t="s">
        <v>7622</v>
      </c>
      <c r="G72" s="97"/>
      <c r="H72" s="67"/>
      <c r="I72" s="97"/>
      <c r="J72" s="97" t="s">
        <v>7493</v>
      </c>
      <c r="K72" s="97"/>
      <c r="L72" s="67" t="s">
        <v>91</v>
      </c>
      <c r="M72" s="159" t="s">
        <v>8511</v>
      </c>
      <c r="N72" s="67" t="s">
        <v>8512</v>
      </c>
      <c r="O72" s="67" t="s">
        <v>8516</v>
      </c>
      <c r="P72" s="138" t="s">
        <v>92</v>
      </c>
      <c r="Q72" s="138" t="s">
        <v>54</v>
      </c>
      <c r="R72" s="138"/>
      <c r="S72" s="138"/>
    </row>
    <row r="73" spans="1:19" x14ac:dyDescent="0.35">
      <c r="A73" s="138" t="s">
        <v>6767</v>
      </c>
      <c r="B73" s="98">
        <v>6</v>
      </c>
      <c r="C73" s="97" t="s">
        <v>6615</v>
      </c>
      <c r="D73" s="67" t="s">
        <v>6620</v>
      </c>
      <c r="E73" s="97" t="s">
        <v>7621</v>
      </c>
      <c r="F73" s="66" t="s">
        <v>7623</v>
      </c>
      <c r="G73" s="97"/>
      <c r="H73" s="67"/>
      <c r="I73" s="97"/>
      <c r="J73" s="97" t="s">
        <v>7493</v>
      </c>
      <c r="K73" s="97"/>
      <c r="L73" s="67" t="s">
        <v>7472</v>
      </c>
      <c r="M73" s="159" t="s">
        <v>8511</v>
      </c>
      <c r="N73" s="67" t="s">
        <v>8512</v>
      </c>
      <c r="O73" s="67" t="s">
        <v>8516</v>
      </c>
      <c r="P73" s="138" t="s">
        <v>100</v>
      </c>
      <c r="Q73" s="138" t="s">
        <v>54</v>
      </c>
      <c r="R73" s="138"/>
      <c r="S73" s="138"/>
    </row>
    <row r="74" spans="1:19" x14ac:dyDescent="0.35">
      <c r="A74" s="138" t="s">
        <v>6767</v>
      </c>
      <c r="B74" s="98">
        <v>7</v>
      </c>
      <c r="C74" s="97" t="s">
        <v>6619</v>
      </c>
      <c r="D74" s="67" t="s">
        <v>6621</v>
      </c>
      <c r="E74" s="97" t="s">
        <v>7625</v>
      </c>
      <c r="F74" s="66" t="s">
        <v>7624</v>
      </c>
      <c r="G74" s="97"/>
      <c r="H74" s="67"/>
      <c r="I74" s="97"/>
      <c r="J74" s="97" t="s">
        <v>7493</v>
      </c>
      <c r="K74" s="97"/>
      <c r="L74" s="67" t="s">
        <v>91</v>
      </c>
      <c r="M74" s="159" t="s">
        <v>8511</v>
      </c>
      <c r="N74" s="67" t="s">
        <v>8512</v>
      </c>
      <c r="O74" s="67" t="s">
        <v>8516</v>
      </c>
      <c r="P74" s="138" t="s">
        <v>92</v>
      </c>
      <c r="Q74" s="138" t="s">
        <v>54</v>
      </c>
      <c r="R74" s="138"/>
      <c r="S74" s="138"/>
    </row>
    <row r="75" spans="1:19" x14ac:dyDescent="0.35">
      <c r="A75" s="115" t="s">
        <v>6767</v>
      </c>
      <c r="B75" s="100">
        <v>8</v>
      </c>
      <c r="C75" s="101" t="s">
        <v>7520</v>
      </c>
      <c r="D75" s="101" t="s">
        <v>1895</v>
      </c>
      <c r="E75" s="102" t="s">
        <v>7626</v>
      </c>
      <c r="F75" s="101" t="s">
        <v>2172</v>
      </c>
      <c r="G75" s="101"/>
      <c r="H75" s="101"/>
      <c r="I75" s="101"/>
      <c r="J75" s="103" t="s">
        <v>7493</v>
      </c>
      <c r="K75" s="103"/>
      <c r="L75" s="101" t="s">
        <v>91</v>
      </c>
      <c r="M75" s="154">
        <v>0</v>
      </c>
      <c r="N75" s="103" t="s">
        <v>8512</v>
      </c>
      <c r="O75" s="103" t="s">
        <v>8517</v>
      </c>
      <c r="P75" s="115" t="s">
        <v>91</v>
      </c>
      <c r="Q75" s="115" t="s">
        <v>54</v>
      </c>
      <c r="R75" s="115"/>
      <c r="S75" s="115"/>
    </row>
    <row r="76" spans="1:19" x14ac:dyDescent="0.35">
      <c r="A76" s="136" t="s">
        <v>2793</v>
      </c>
      <c r="B76" s="77">
        <v>-99</v>
      </c>
      <c r="C76" s="50" t="s">
        <v>292</v>
      </c>
      <c r="D76" s="113"/>
      <c r="E76" s="50" t="s">
        <v>6</v>
      </c>
      <c r="F76" s="113"/>
      <c r="G76" s="50" t="s">
        <v>292</v>
      </c>
      <c r="H76" s="50" t="s">
        <v>292</v>
      </c>
      <c r="I76" s="113"/>
      <c r="J76" s="50" t="s">
        <v>7493</v>
      </c>
      <c r="K76" s="50"/>
      <c r="L76" s="53" t="s">
        <v>7473</v>
      </c>
      <c r="M76" s="114" t="s">
        <v>8511</v>
      </c>
      <c r="N76" s="113" t="s">
        <v>8513</v>
      </c>
      <c r="O76" s="113"/>
      <c r="P76" s="132"/>
      <c r="Q76" s="132" t="s">
        <v>54</v>
      </c>
      <c r="R76" s="53"/>
      <c r="S76" s="53"/>
    </row>
    <row r="77" spans="1:19" x14ac:dyDescent="0.35">
      <c r="A77" s="115" t="s">
        <v>2793</v>
      </c>
      <c r="B77" s="100">
        <v>1</v>
      </c>
      <c r="C77" s="101" t="s">
        <v>93</v>
      </c>
      <c r="D77" s="101" t="s">
        <v>1923</v>
      </c>
      <c r="E77" s="102" t="s">
        <v>2130</v>
      </c>
      <c r="F77" s="101" t="s">
        <v>7704</v>
      </c>
      <c r="G77" s="101" t="s">
        <v>277</v>
      </c>
      <c r="H77" s="101" t="s">
        <v>278</v>
      </c>
      <c r="I77" s="101" t="s">
        <v>2311</v>
      </c>
      <c r="J77" s="103" t="s">
        <v>7493</v>
      </c>
      <c r="K77" s="103"/>
      <c r="L77" s="101" t="s">
        <v>91</v>
      </c>
      <c r="M77" s="154" t="s">
        <v>8511</v>
      </c>
      <c r="N77" s="103" t="s">
        <v>8513</v>
      </c>
      <c r="O77" s="103" t="s">
        <v>8516</v>
      </c>
      <c r="P77" s="115" t="s">
        <v>91</v>
      </c>
      <c r="Q77" s="115" t="s">
        <v>54</v>
      </c>
      <c r="R77" s="115"/>
      <c r="S77" s="115"/>
    </row>
    <row r="78" spans="1:19" x14ac:dyDescent="0.35">
      <c r="A78" s="113" t="s">
        <v>2793</v>
      </c>
      <c r="B78" s="77">
        <v>2</v>
      </c>
      <c r="C78" s="59" t="s">
        <v>128</v>
      </c>
      <c r="D78" s="54" t="s">
        <v>1922</v>
      </c>
      <c r="E78" s="54" t="s">
        <v>3400</v>
      </c>
      <c r="F78" s="54" t="s">
        <v>2146</v>
      </c>
      <c r="G78" s="54"/>
      <c r="H78" s="54"/>
      <c r="I78" s="54"/>
      <c r="J78" s="56" t="s">
        <v>7493</v>
      </c>
      <c r="K78" s="56"/>
      <c r="L78" s="54" t="s">
        <v>7473</v>
      </c>
      <c r="M78" s="155" t="s">
        <v>8511</v>
      </c>
      <c r="N78" s="56" t="s">
        <v>8513</v>
      </c>
      <c r="O78" s="56" t="s">
        <v>8516</v>
      </c>
      <c r="P78" s="113" t="s">
        <v>100</v>
      </c>
      <c r="Q78" s="113" t="s">
        <v>54</v>
      </c>
      <c r="R78" s="113"/>
      <c r="S78" s="113"/>
    </row>
    <row r="79" spans="1:19" x14ac:dyDescent="0.35">
      <c r="A79" s="113" t="s">
        <v>2793</v>
      </c>
      <c r="B79" s="77">
        <v>3</v>
      </c>
      <c r="C79" s="85" t="s">
        <v>2762</v>
      </c>
      <c r="D79" s="54" t="s">
        <v>6396</v>
      </c>
      <c r="E79" s="56" t="s">
        <v>7627</v>
      </c>
      <c r="F79" s="54" t="s">
        <v>2174</v>
      </c>
      <c r="G79" s="56" t="s">
        <v>3194</v>
      </c>
      <c r="H79" s="50" t="s">
        <v>2966</v>
      </c>
      <c r="I79" s="56"/>
      <c r="J79" s="56" t="s">
        <v>7493</v>
      </c>
      <c r="K79" s="56"/>
      <c r="L79" s="50" t="s">
        <v>91</v>
      </c>
      <c r="M79" s="153" t="s">
        <v>8511</v>
      </c>
      <c r="N79" s="50" t="s">
        <v>8512</v>
      </c>
      <c r="O79" s="50" t="s">
        <v>8516</v>
      </c>
      <c r="P79" s="113" t="s">
        <v>91</v>
      </c>
      <c r="Q79" s="113" t="s">
        <v>54</v>
      </c>
      <c r="R79" s="113"/>
      <c r="S79" s="113"/>
    </row>
    <row r="80" spans="1:19" x14ac:dyDescent="0.35">
      <c r="A80" s="53" t="s">
        <v>2793</v>
      </c>
      <c r="B80" s="94">
        <v>4</v>
      </c>
      <c r="C80" s="56" t="s">
        <v>2763</v>
      </c>
      <c r="D80" s="50" t="s">
        <v>1895</v>
      </c>
      <c r="E80" s="57" t="s">
        <v>7626</v>
      </c>
      <c r="F80" s="54" t="s">
        <v>2172</v>
      </c>
      <c r="G80" s="56" t="s">
        <v>3195</v>
      </c>
      <c r="H80" s="50" t="s">
        <v>2967</v>
      </c>
      <c r="I80" s="56"/>
      <c r="J80" s="56" t="s">
        <v>7493</v>
      </c>
      <c r="K80" s="56"/>
      <c r="L80" s="50" t="s">
        <v>91</v>
      </c>
      <c r="M80" s="153">
        <v>0</v>
      </c>
      <c r="N80" s="50" t="s">
        <v>8512</v>
      </c>
      <c r="O80" s="50" t="s">
        <v>8517</v>
      </c>
      <c r="P80" s="113" t="s">
        <v>91</v>
      </c>
      <c r="Q80" s="113" t="s">
        <v>54</v>
      </c>
      <c r="R80" s="113"/>
      <c r="S80" s="113"/>
    </row>
    <row r="81" spans="1:19" x14ac:dyDescent="0.35">
      <c r="A81" s="111" t="s">
        <v>2791</v>
      </c>
      <c r="B81" s="94">
        <v>-99</v>
      </c>
      <c r="C81" s="56" t="s">
        <v>2686</v>
      </c>
      <c r="D81" s="50" t="s">
        <v>7588</v>
      </c>
      <c r="E81" s="56" t="s">
        <v>6</v>
      </c>
      <c r="F81" s="56"/>
      <c r="G81" s="56" t="s">
        <v>3112</v>
      </c>
      <c r="H81" s="50" t="s">
        <v>2890</v>
      </c>
      <c r="I81" s="56"/>
      <c r="J81" s="56" t="s">
        <v>7493</v>
      </c>
      <c r="K81" s="56"/>
      <c r="L81" s="50" t="s">
        <v>153</v>
      </c>
      <c r="M81" s="153">
        <v>2</v>
      </c>
      <c r="N81" s="50" t="s">
        <v>8512</v>
      </c>
      <c r="O81" s="50"/>
      <c r="P81" s="113" t="s">
        <v>153</v>
      </c>
      <c r="Q81" s="113" t="s">
        <v>54</v>
      </c>
      <c r="R81" s="113"/>
      <c r="S81" s="113"/>
    </row>
    <row r="82" spans="1:19" x14ac:dyDescent="0.35">
      <c r="A82" s="111" t="s">
        <v>2791</v>
      </c>
      <c r="B82" s="94">
        <v>-99</v>
      </c>
      <c r="C82" s="56" t="s">
        <v>2687</v>
      </c>
      <c r="D82" s="56" t="s">
        <v>7586</v>
      </c>
      <c r="E82" s="56" t="s">
        <v>6</v>
      </c>
      <c r="F82" s="54" t="s">
        <v>2172</v>
      </c>
      <c r="G82" s="56" t="s">
        <v>3113</v>
      </c>
      <c r="H82" s="50" t="s">
        <v>2891</v>
      </c>
      <c r="I82" s="56"/>
      <c r="J82" s="56" t="s">
        <v>7493</v>
      </c>
      <c r="K82" s="56"/>
      <c r="L82" s="53" t="s">
        <v>91</v>
      </c>
      <c r="M82" s="156">
        <v>0</v>
      </c>
      <c r="N82" s="53" t="s">
        <v>8512</v>
      </c>
      <c r="O82" s="53"/>
      <c r="P82" s="113" t="s">
        <v>91</v>
      </c>
      <c r="Q82" s="113" t="s">
        <v>54</v>
      </c>
      <c r="R82" s="113"/>
      <c r="S82" s="113"/>
    </row>
    <row r="83" spans="1:19" x14ac:dyDescent="0.35">
      <c r="A83" s="111" t="s">
        <v>2791</v>
      </c>
      <c r="B83" s="94">
        <v>-99</v>
      </c>
      <c r="C83" s="56" t="s">
        <v>2685</v>
      </c>
      <c r="D83" s="50" t="s">
        <v>7587</v>
      </c>
      <c r="E83" s="56" t="s">
        <v>6</v>
      </c>
      <c r="F83" s="56"/>
      <c r="G83" s="56" t="s">
        <v>3111</v>
      </c>
      <c r="H83" s="50" t="s">
        <v>2889</v>
      </c>
      <c r="I83" s="56"/>
      <c r="J83" s="56" t="s">
        <v>7493</v>
      </c>
      <c r="K83" s="56"/>
      <c r="L83" s="50" t="s">
        <v>91</v>
      </c>
      <c r="M83" s="153">
        <v>0</v>
      </c>
      <c r="N83" s="50" t="s">
        <v>8512</v>
      </c>
      <c r="O83" s="50"/>
      <c r="P83" s="113" t="s">
        <v>92</v>
      </c>
      <c r="Q83" s="113" t="s">
        <v>54</v>
      </c>
      <c r="R83" s="113"/>
      <c r="S83" s="113"/>
    </row>
    <row r="84" spans="1:19" x14ac:dyDescent="0.35">
      <c r="A84" s="113" t="s">
        <v>43</v>
      </c>
      <c r="B84" s="76">
        <v>1</v>
      </c>
      <c r="C84" s="56" t="s">
        <v>93</v>
      </c>
      <c r="D84" s="54" t="s">
        <v>1887</v>
      </c>
      <c r="E84" s="56" t="s">
        <v>2130</v>
      </c>
      <c r="F84" s="54" t="s">
        <v>7706</v>
      </c>
      <c r="G84" s="54" t="s">
        <v>277</v>
      </c>
      <c r="H84" s="54" t="s">
        <v>278</v>
      </c>
      <c r="I84" s="54" t="s">
        <v>2311</v>
      </c>
      <c r="J84" s="56" t="s">
        <v>7493</v>
      </c>
      <c r="K84" s="56"/>
      <c r="L84" s="54" t="s">
        <v>91</v>
      </c>
      <c r="M84" s="155" t="s">
        <v>8511</v>
      </c>
      <c r="N84" s="56" t="s">
        <v>8513</v>
      </c>
      <c r="O84" s="56" t="s">
        <v>8516</v>
      </c>
      <c r="P84" s="113" t="s">
        <v>91</v>
      </c>
      <c r="Q84" s="113" t="s">
        <v>45</v>
      </c>
      <c r="R84" s="113"/>
      <c r="S84" s="113"/>
    </row>
    <row r="85" spans="1:19" x14ac:dyDescent="0.35">
      <c r="A85" s="113" t="s">
        <v>43</v>
      </c>
      <c r="B85" s="76">
        <v>2</v>
      </c>
      <c r="C85" s="56" t="s">
        <v>94</v>
      </c>
      <c r="D85" s="54" t="s">
        <v>1912</v>
      </c>
      <c r="E85" s="50" t="s">
        <v>8039</v>
      </c>
      <c r="F85" s="54" t="s">
        <v>2132</v>
      </c>
      <c r="G85" s="54" t="s">
        <v>279</v>
      </c>
      <c r="H85" s="54" t="s">
        <v>280</v>
      </c>
      <c r="I85" s="54" t="s">
        <v>2132</v>
      </c>
      <c r="J85" s="56" t="s">
        <v>7493</v>
      </c>
      <c r="K85" s="56"/>
      <c r="L85" s="54" t="s">
        <v>91</v>
      </c>
      <c r="M85" s="155">
        <v>0</v>
      </c>
      <c r="N85" s="56" t="s">
        <v>8512</v>
      </c>
      <c r="O85" s="56" t="s">
        <v>8517</v>
      </c>
      <c r="P85" s="113" t="s">
        <v>91</v>
      </c>
      <c r="Q85" s="113" t="s">
        <v>45</v>
      </c>
      <c r="R85" s="113"/>
      <c r="S85" s="113"/>
    </row>
    <row r="86" spans="1:19" x14ac:dyDescent="0.35">
      <c r="A86" s="113" t="s">
        <v>43</v>
      </c>
      <c r="B86" s="76">
        <v>3</v>
      </c>
      <c r="C86" s="56" t="s">
        <v>95</v>
      </c>
      <c r="D86" s="54" t="s">
        <v>6830</v>
      </c>
      <c r="E86" s="50" t="s">
        <v>8041</v>
      </c>
      <c r="F86" s="54" t="s">
        <v>2137</v>
      </c>
      <c r="G86" s="54" t="s">
        <v>281</v>
      </c>
      <c r="H86" s="54" t="s">
        <v>282</v>
      </c>
      <c r="I86" s="54" t="s">
        <v>2467</v>
      </c>
      <c r="J86" s="56" t="s">
        <v>7493</v>
      </c>
      <c r="K86" s="56"/>
      <c r="L86" s="54" t="s">
        <v>91</v>
      </c>
      <c r="M86" s="155">
        <v>0</v>
      </c>
      <c r="N86" s="56" t="s">
        <v>8512</v>
      </c>
      <c r="O86" s="56" t="s">
        <v>8517</v>
      </c>
      <c r="P86" s="113" t="s">
        <v>91</v>
      </c>
      <c r="Q86" s="113" t="s">
        <v>45</v>
      </c>
      <c r="R86" s="113"/>
      <c r="S86" s="113"/>
    </row>
    <row r="87" spans="1:19" x14ac:dyDescent="0.35">
      <c r="A87" s="113" t="s">
        <v>43</v>
      </c>
      <c r="B87" s="76">
        <v>4</v>
      </c>
      <c r="C87" s="56" t="s">
        <v>96</v>
      </c>
      <c r="D87" s="54" t="s">
        <v>6831</v>
      </c>
      <c r="E87" s="50" t="s">
        <v>8040</v>
      </c>
      <c r="F87" s="54" t="s">
        <v>3407</v>
      </c>
      <c r="G87" s="54" t="s">
        <v>283</v>
      </c>
      <c r="H87" s="54" t="s">
        <v>284</v>
      </c>
      <c r="I87" s="54" t="s">
        <v>2468</v>
      </c>
      <c r="J87" s="56" t="s">
        <v>7493</v>
      </c>
      <c r="K87" s="56"/>
      <c r="L87" s="54" t="s">
        <v>91</v>
      </c>
      <c r="M87" s="155">
        <v>0</v>
      </c>
      <c r="N87" s="56" t="s">
        <v>8512</v>
      </c>
      <c r="O87" s="56" t="s">
        <v>8517</v>
      </c>
      <c r="P87" s="113" t="s">
        <v>91</v>
      </c>
      <c r="Q87" s="113" t="s">
        <v>45</v>
      </c>
      <c r="R87" s="113"/>
      <c r="S87" s="113"/>
    </row>
    <row r="88" spans="1:19" x14ac:dyDescent="0.35">
      <c r="A88" s="113" t="s">
        <v>43</v>
      </c>
      <c r="B88" s="76">
        <v>5</v>
      </c>
      <c r="C88" s="56" t="s">
        <v>97</v>
      </c>
      <c r="D88" s="54" t="s">
        <v>6828</v>
      </c>
      <c r="E88" s="50" t="s">
        <v>2134</v>
      </c>
      <c r="F88" s="54" t="s">
        <v>8042</v>
      </c>
      <c r="G88" s="54" t="s">
        <v>285</v>
      </c>
      <c r="H88" s="54" t="s">
        <v>286</v>
      </c>
      <c r="I88" s="54" t="s">
        <v>2312</v>
      </c>
      <c r="J88" s="56" t="s">
        <v>6832</v>
      </c>
      <c r="K88" s="56" t="s">
        <v>7492</v>
      </c>
      <c r="L88" s="54" t="s">
        <v>91</v>
      </c>
      <c r="M88" s="155">
        <v>0</v>
      </c>
      <c r="N88" s="56" t="s">
        <v>8512</v>
      </c>
      <c r="O88" s="56" t="s">
        <v>8517</v>
      </c>
      <c r="P88" s="113" t="s">
        <v>92</v>
      </c>
      <c r="Q88" s="113" t="s">
        <v>45</v>
      </c>
      <c r="R88" s="113"/>
      <c r="S88" s="113"/>
    </row>
    <row r="89" spans="1:19" x14ac:dyDescent="0.35">
      <c r="A89" s="113" t="s">
        <v>43</v>
      </c>
      <c r="B89" s="76">
        <v>6</v>
      </c>
      <c r="C89" s="56" t="s">
        <v>98</v>
      </c>
      <c r="D89" s="54" t="s">
        <v>6829</v>
      </c>
      <c r="E89" s="50" t="s">
        <v>2288</v>
      </c>
      <c r="F89" s="55" t="s">
        <v>8043</v>
      </c>
      <c r="G89" s="54" t="s">
        <v>287</v>
      </c>
      <c r="H89" s="54" t="s">
        <v>288</v>
      </c>
      <c r="I89" s="54" t="s">
        <v>2313</v>
      </c>
      <c r="J89" s="56" t="s">
        <v>6833</v>
      </c>
      <c r="K89" s="56" t="s">
        <v>7492</v>
      </c>
      <c r="L89" s="54" t="s">
        <v>91</v>
      </c>
      <c r="M89" s="155">
        <v>0</v>
      </c>
      <c r="N89" s="56" t="s">
        <v>8512</v>
      </c>
      <c r="O89" s="56" t="s">
        <v>8517</v>
      </c>
      <c r="P89" s="113" t="s">
        <v>92</v>
      </c>
      <c r="Q89" s="113" t="s">
        <v>45</v>
      </c>
      <c r="R89" s="113"/>
      <c r="S89" s="113"/>
    </row>
    <row r="90" spans="1:19" x14ac:dyDescent="0.35">
      <c r="A90" s="113" t="s">
        <v>43</v>
      </c>
      <c r="B90" s="114">
        <v>7</v>
      </c>
      <c r="C90" s="56" t="s">
        <v>3777</v>
      </c>
      <c r="D90" s="56" t="s">
        <v>6364</v>
      </c>
      <c r="E90" s="113" t="s">
        <v>8044</v>
      </c>
      <c r="F90" s="111" t="s">
        <v>8045</v>
      </c>
      <c r="G90" s="113" t="s">
        <v>3844</v>
      </c>
      <c r="H90" s="113" t="s">
        <v>3845</v>
      </c>
      <c r="I90" s="113"/>
      <c r="J90" s="56" t="s">
        <v>7493</v>
      </c>
      <c r="K90" s="56"/>
      <c r="L90" s="113" t="s">
        <v>91</v>
      </c>
      <c r="M90" s="114">
        <v>0</v>
      </c>
      <c r="N90" s="113" t="s">
        <v>8512</v>
      </c>
      <c r="O90" s="113" t="s">
        <v>8517</v>
      </c>
      <c r="P90" s="113" t="s">
        <v>91</v>
      </c>
      <c r="Q90" s="113" t="s">
        <v>45</v>
      </c>
      <c r="R90" s="113"/>
      <c r="S90" s="113"/>
    </row>
    <row r="91" spans="1:19" x14ac:dyDescent="0.35">
      <c r="A91" s="113" t="s">
        <v>43</v>
      </c>
      <c r="B91" s="114">
        <v>8</v>
      </c>
      <c r="C91" s="56" t="s">
        <v>3778</v>
      </c>
      <c r="D91" s="56" t="s">
        <v>6366</v>
      </c>
      <c r="E91" s="113" t="s">
        <v>8046</v>
      </c>
      <c r="F91" s="111" t="s">
        <v>7628</v>
      </c>
      <c r="G91" s="113" t="s">
        <v>3846</v>
      </c>
      <c r="H91" s="113" t="s">
        <v>3847</v>
      </c>
      <c r="I91" s="113"/>
      <c r="J91" s="56" t="s">
        <v>7493</v>
      </c>
      <c r="K91" s="56"/>
      <c r="L91" s="113" t="s">
        <v>91</v>
      </c>
      <c r="M91" s="114">
        <v>0</v>
      </c>
      <c r="N91" s="113" t="s">
        <v>8512</v>
      </c>
      <c r="O91" s="113" t="s">
        <v>8517</v>
      </c>
      <c r="P91" s="113" t="s">
        <v>91</v>
      </c>
      <c r="Q91" s="113" t="s">
        <v>45</v>
      </c>
      <c r="R91" s="113"/>
      <c r="S91" s="113"/>
    </row>
    <row r="92" spans="1:19" x14ac:dyDescent="0.35">
      <c r="A92" s="113" t="s">
        <v>43</v>
      </c>
      <c r="B92" s="114">
        <v>9</v>
      </c>
      <c r="C92" s="56" t="s">
        <v>3781</v>
      </c>
      <c r="D92" s="56" t="s">
        <v>6370</v>
      </c>
      <c r="E92" s="113" t="s">
        <v>8047</v>
      </c>
      <c r="F92" s="111" t="s">
        <v>7629</v>
      </c>
      <c r="G92" s="113" t="s">
        <v>3852</v>
      </c>
      <c r="H92" s="113" t="s">
        <v>3853</v>
      </c>
      <c r="I92" s="113"/>
      <c r="J92" s="56" t="s">
        <v>7493</v>
      </c>
      <c r="K92" s="56"/>
      <c r="L92" s="113" t="s">
        <v>7473</v>
      </c>
      <c r="M92" s="114">
        <v>0</v>
      </c>
      <c r="N92" s="113" t="s">
        <v>8512</v>
      </c>
      <c r="O92" s="113" t="s">
        <v>8517</v>
      </c>
      <c r="P92" s="113" t="s">
        <v>100</v>
      </c>
      <c r="Q92" s="113" t="s">
        <v>45</v>
      </c>
      <c r="R92" s="113"/>
      <c r="S92" s="113"/>
    </row>
    <row r="93" spans="1:19" x14ac:dyDescent="0.35">
      <c r="A93" s="113" t="s">
        <v>43</v>
      </c>
      <c r="B93" s="114">
        <v>10</v>
      </c>
      <c r="C93" s="56" t="s">
        <v>3782</v>
      </c>
      <c r="D93" s="56" t="s">
        <v>3855</v>
      </c>
      <c r="E93" s="113" t="s">
        <v>8048</v>
      </c>
      <c r="F93" s="111" t="s">
        <v>7630</v>
      </c>
      <c r="G93" s="113" t="s">
        <v>3854</v>
      </c>
      <c r="H93" s="113" t="s">
        <v>3855</v>
      </c>
      <c r="I93" s="113"/>
      <c r="J93" s="56" t="s">
        <v>7493</v>
      </c>
      <c r="K93" s="56"/>
      <c r="L93" s="113" t="s">
        <v>7473</v>
      </c>
      <c r="M93" s="114">
        <v>0</v>
      </c>
      <c r="N93" s="113" t="s">
        <v>8512</v>
      </c>
      <c r="O93" s="113" t="s">
        <v>8517</v>
      </c>
      <c r="P93" s="113" t="s">
        <v>100</v>
      </c>
      <c r="Q93" s="113" t="s">
        <v>45</v>
      </c>
      <c r="R93" s="113"/>
      <c r="S93" s="113"/>
    </row>
    <row r="94" spans="1:19" x14ac:dyDescent="0.35">
      <c r="A94" s="113" t="s">
        <v>43</v>
      </c>
      <c r="B94" s="76">
        <v>11</v>
      </c>
      <c r="C94" s="56" t="s">
        <v>99</v>
      </c>
      <c r="D94" s="54" t="s">
        <v>290</v>
      </c>
      <c r="E94" s="113" t="s">
        <v>7647</v>
      </c>
      <c r="F94" s="68" t="s">
        <v>7647</v>
      </c>
      <c r="G94" s="54" t="s">
        <v>289</v>
      </c>
      <c r="H94" s="54" t="s">
        <v>290</v>
      </c>
      <c r="I94" s="54" t="s">
        <v>2128</v>
      </c>
      <c r="J94" s="56" t="s">
        <v>7493</v>
      </c>
      <c r="K94" s="56"/>
      <c r="L94" s="54" t="s">
        <v>91</v>
      </c>
      <c r="M94" s="155">
        <v>0</v>
      </c>
      <c r="N94" s="56" t="s">
        <v>8512</v>
      </c>
      <c r="O94" s="56" t="s">
        <v>8517</v>
      </c>
      <c r="P94" s="113" t="s">
        <v>91</v>
      </c>
      <c r="Q94" s="113" t="s">
        <v>45</v>
      </c>
      <c r="R94" s="113"/>
      <c r="S94" s="113"/>
    </row>
    <row r="95" spans="1:19" x14ac:dyDescent="0.35">
      <c r="A95" s="113" t="s">
        <v>43</v>
      </c>
      <c r="B95" s="114">
        <v>12</v>
      </c>
      <c r="C95" s="56" t="s">
        <v>3779</v>
      </c>
      <c r="D95" s="56" t="s">
        <v>6365</v>
      </c>
      <c r="E95" s="113" t="s">
        <v>7648</v>
      </c>
      <c r="F95" s="111" t="s">
        <v>7648</v>
      </c>
      <c r="G95" s="113" t="s">
        <v>3848</v>
      </c>
      <c r="H95" s="113" t="s">
        <v>3849</v>
      </c>
      <c r="I95" s="113"/>
      <c r="J95" s="56" t="s">
        <v>7493</v>
      </c>
      <c r="K95" s="56"/>
      <c r="L95" s="113" t="s">
        <v>91</v>
      </c>
      <c r="M95" s="114">
        <v>0</v>
      </c>
      <c r="N95" s="113" t="s">
        <v>8512</v>
      </c>
      <c r="O95" s="113" t="s">
        <v>8517</v>
      </c>
      <c r="P95" s="113" t="s">
        <v>91</v>
      </c>
      <c r="Q95" s="113" t="s">
        <v>45</v>
      </c>
      <c r="R95" s="113"/>
      <c r="S95" s="113"/>
    </row>
    <row r="96" spans="1:19" x14ac:dyDescent="0.35">
      <c r="A96" s="113" t="s">
        <v>43</v>
      </c>
      <c r="B96" s="114">
        <v>13</v>
      </c>
      <c r="C96" s="56" t="s">
        <v>3780</v>
      </c>
      <c r="D96" s="56" t="s">
        <v>3851</v>
      </c>
      <c r="E96" s="113" t="s">
        <v>7649</v>
      </c>
      <c r="F96" s="111" t="s">
        <v>7649</v>
      </c>
      <c r="G96" s="113" t="s">
        <v>3850</v>
      </c>
      <c r="H96" s="113" t="s">
        <v>3851</v>
      </c>
      <c r="I96" s="113"/>
      <c r="J96" s="56" t="s">
        <v>7493</v>
      </c>
      <c r="K96" s="56"/>
      <c r="L96" s="113" t="s">
        <v>91</v>
      </c>
      <c r="M96" s="114">
        <v>0</v>
      </c>
      <c r="N96" s="113" t="s">
        <v>8512</v>
      </c>
      <c r="O96" s="113" t="s">
        <v>8517</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7493</v>
      </c>
      <c r="K97" s="56"/>
      <c r="L97" s="113" t="s">
        <v>91</v>
      </c>
      <c r="M97" s="114">
        <v>0</v>
      </c>
      <c r="N97" s="113" t="s">
        <v>8512</v>
      </c>
      <c r="O97" s="113" t="s">
        <v>8517</v>
      </c>
      <c r="P97" s="113" t="s">
        <v>91</v>
      </c>
      <c r="Q97" s="113" t="s">
        <v>45</v>
      </c>
      <c r="R97" s="113"/>
      <c r="S97" s="113"/>
    </row>
    <row r="98" spans="1:19" x14ac:dyDescent="0.35">
      <c r="A98" s="113" t="s">
        <v>43</v>
      </c>
      <c r="B98" s="114">
        <v>15</v>
      </c>
      <c r="C98" s="56" t="s">
        <v>3785</v>
      </c>
      <c r="D98" s="56" t="s">
        <v>6371</v>
      </c>
      <c r="E98" s="113" t="s">
        <v>7631</v>
      </c>
      <c r="F98" s="111" t="s">
        <v>7631</v>
      </c>
      <c r="G98" s="113" t="s">
        <v>3859</v>
      </c>
      <c r="H98" s="113" t="s">
        <v>3860</v>
      </c>
      <c r="I98" s="113"/>
      <c r="J98" s="56" t="s">
        <v>7493</v>
      </c>
      <c r="K98" s="56"/>
      <c r="L98" s="113" t="s">
        <v>91</v>
      </c>
      <c r="M98" s="114">
        <v>0</v>
      </c>
      <c r="N98" s="113" t="s">
        <v>8512</v>
      </c>
      <c r="O98" s="113" t="s">
        <v>8517</v>
      </c>
      <c r="P98" s="113" t="s">
        <v>92</v>
      </c>
      <c r="Q98" s="113" t="s">
        <v>45</v>
      </c>
      <c r="R98" s="113"/>
      <c r="S98" s="113"/>
    </row>
    <row r="99" spans="1:19" x14ac:dyDescent="0.35">
      <c r="A99" s="113" t="s">
        <v>43</v>
      </c>
      <c r="B99" s="114">
        <v>16</v>
      </c>
      <c r="C99" s="56" t="s">
        <v>3788</v>
      </c>
      <c r="D99" s="56" t="s">
        <v>6374</v>
      </c>
      <c r="E99" s="113" t="s">
        <v>8049</v>
      </c>
      <c r="F99" s="111" t="s">
        <v>7651</v>
      </c>
      <c r="G99" s="113" t="s">
        <v>3865</v>
      </c>
      <c r="H99" s="113" t="s">
        <v>3866</v>
      </c>
      <c r="I99" s="113"/>
      <c r="J99" s="56" t="s">
        <v>7493</v>
      </c>
      <c r="K99" s="56"/>
      <c r="L99" s="113" t="s">
        <v>7473</v>
      </c>
      <c r="M99" s="114">
        <v>0</v>
      </c>
      <c r="N99" s="113" t="s">
        <v>8512</v>
      </c>
      <c r="O99" s="113" t="s">
        <v>8517</v>
      </c>
      <c r="P99" s="113" t="s">
        <v>100</v>
      </c>
      <c r="Q99" s="113" t="s">
        <v>45</v>
      </c>
      <c r="R99" s="113"/>
      <c r="S99" s="113"/>
    </row>
    <row r="100" spans="1:19" x14ac:dyDescent="0.35">
      <c r="A100" s="113" t="s">
        <v>43</v>
      </c>
      <c r="B100" s="114">
        <v>17</v>
      </c>
      <c r="C100" s="56" t="s">
        <v>3787</v>
      </c>
      <c r="D100" s="56" t="s">
        <v>6373</v>
      </c>
      <c r="E100" s="113" t="s">
        <v>8050</v>
      </c>
      <c r="F100" s="111" t="s">
        <v>7632</v>
      </c>
      <c r="G100" s="113" t="s">
        <v>3863</v>
      </c>
      <c r="H100" s="113" t="s">
        <v>3864</v>
      </c>
      <c r="I100" s="113"/>
      <c r="J100" s="56" t="s">
        <v>7493</v>
      </c>
      <c r="K100" s="56"/>
      <c r="L100" s="113" t="s">
        <v>7473</v>
      </c>
      <c r="M100" s="114">
        <v>0</v>
      </c>
      <c r="N100" s="113" t="s">
        <v>8512</v>
      </c>
      <c r="O100" s="113" t="s">
        <v>8517</v>
      </c>
      <c r="P100" s="113" t="s">
        <v>7475</v>
      </c>
      <c r="Q100" s="113" t="s">
        <v>45</v>
      </c>
      <c r="R100" s="113"/>
      <c r="S100" s="113"/>
    </row>
    <row r="101" spans="1:19" x14ac:dyDescent="0.35">
      <c r="A101" s="113" t="s">
        <v>43</v>
      </c>
      <c r="B101" s="114">
        <v>18</v>
      </c>
      <c r="C101" s="56" t="s">
        <v>3786</v>
      </c>
      <c r="D101" s="56" t="s">
        <v>6372</v>
      </c>
      <c r="E101" s="113" t="s">
        <v>7633</v>
      </c>
      <c r="F101" s="111" t="s">
        <v>7633</v>
      </c>
      <c r="G101" s="113" t="s">
        <v>3861</v>
      </c>
      <c r="H101" s="113" t="s">
        <v>3862</v>
      </c>
      <c r="I101" s="113"/>
      <c r="J101" s="56" t="s">
        <v>7493</v>
      </c>
      <c r="K101" s="56"/>
      <c r="L101" s="113" t="s">
        <v>7474</v>
      </c>
      <c r="M101" s="114">
        <v>0</v>
      </c>
      <c r="N101" s="113" t="s">
        <v>8512</v>
      </c>
      <c r="O101" s="113" t="s">
        <v>8517</v>
      </c>
      <c r="P101" s="113" t="s">
        <v>3952</v>
      </c>
      <c r="Q101" s="113" t="s">
        <v>45</v>
      </c>
      <c r="R101" s="113"/>
      <c r="S101" s="113"/>
    </row>
    <row r="102" spans="1:19" x14ac:dyDescent="0.35">
      <c r="A102" s="113" t="s">
        <v>43</v>
      </c>
      <c r="B102" s="114">
        <v>19</v>
      </c>
      <c r="C102" s="56" t="s">
        <v>3791</v>
      </c>
      <c r="D102" s="56" t="s">
        <v>6376</v>
      </c>
      <c r="E102" s="113" t="s">
        <v>8051</v>
      </c>
      <c r="F102" s="111" t="s">
        <v>7634</v>
      </c>
      <c r="G102" s="113" t="s">
        <v>3871</v>
      </c>
      <c r="H102" s="113" t="s">
        <v>3872</v>
      </c>
      <c r="I102" s="113"/>
      <c r="J102" s="56" t="s">
        <v>7493</v>
      </c>
      <c r="K102" s="56"/>
      <c r="L102" s="113" t="s">
        <v>91</v>
      </c>
      <c r="M102" s="114">
        <v>0</v>
      </c>
      <c r="N102" s="113" t="s">
        <v>8512</v>
      </c>
      <c r="O102" s="113" t="s">
        <v>8517</v>
      </c>
      <c r="P102" s="113" t="s">
        <v>91</v>
      </c>
      <c r="Q102" s="113" t="s">
        <v>45</v>
      </c>
      <c r="R102" s="113"/>
      <c r="S102" s="113"/>
    </row>
    <row r="103" spans="1:19" x14ac:dyDescent="0.35">
      <c r="A103" s="113" t="s">
        <v>43</v>
      </c>
      <c r="B103" s="114">
        <v>20</v>
      </c>
      <c r="C103" s="56" t="s">
        <v>3790</v>
      </c>
      <c r="D103" s="56" t="s">
        <v>6367</v>
      </c>
      <c r="E103" s="113" t="s">
        <v>7635</v>
      </c>
      <c r="F103" s="111" t="s">
        <v>7635</v>
      </c>
      <c r="G103" s="113" t="s">
        <v>3869</v>
      </c>
      <c r="H103" s="113" t="s">
        <v>3870</v>
      </c>
      <c r="I103" s="113"/>
      <c r="J103" s="121" t="s">
        <v>7493</v>
      </c>
      <c r="K103" s="121"/>
      <c r="L103" s="113" t="s">
        <v>91</v>
      </c>
      <c r="M103" s="114">
        <v>0</v>
      </c>
      <c r="N103" s="113" t="s">
        <v>8512</v>
      </c>
      <c r="O103" s="113" t="s">
        <v>8517</v>
      </c>
      <c r="P103" s="113" t="s">
        <v>92</v>
      </c>
      <c r="Q103" s="113" t="s">
        <v>45</v>
      </c>
      <c r="R103" s="113"/>
      <c r="S103" s="113"/>
    </row>
    <row r="104" spans="1:19" x14ac:dyDescent="0.35">
      <c r="A104" s="113" t="s">
        <v>43</v>
      </c>
      <c r="B104" s="114">
        <v>21</v>
      </c>
      <c r="C104" s="56" t="s">
        <v>3822</v>
      </c>
      <c r="D104" s="56" t="s">
        <v>6540</v>
      </c>
      <c r="E104" s="113" t="s">
        <v>8052</v>
      </c>
      <c r="F104" s="111" t="s">
        <v>7636</v>
      </c>
      <c r="G104" s="113" t="s">
        <v>3927</v>
      </c>
      <c r="H104" s="113" t="s">
        <v>3928</v>
      </c>
      <c r="I104" s="113"/>
      <c r="J104" s="56" t="s">
        <v>7493</v>
      </c>
      <c r="K104" s="56"/>
      <c r="L104" s="113" t="s">
        <v>91</v>
      </c>
      <c r="M104" s="114">
        <v>0</v>
      </c>
      <c r="N104" s="113" t="s">
        <v>8512</v>
      </c>
      <c r="O104" s="113" t="s">
        <v>8517</v>
      </c>
      <c r="P104" s="113" t="s">
        <v>91</v>
      </c>
      <c r="Q104" s="113" t="s">
        <v>45</v>
      </c>
      <c r="R104" s="113"/>
      <c r="S104" s="113"/>
    </row>
    <row r="105" spans="1:19" x14ac:dyDescent="0.35">
      <c r="A105" s="113" t="s">
        <v>43</v>
      </c>
      <c r="B105" s="114">
        <v>22</v>
      </c>
      <c r="C105" s="56" t="s">
        <v>3823</v>
      </c>
      <c r="D105" s="56" t="s">
        <v>6541</v>
      </c>
      <c r="E105" s="113" t="s">
        <v>8053</v>
      </c>
      <c r="F105" s="111" t="s">
        <v>7637</v>
      </c>
      <c r="G105" s="113" t="s">
        <v>3929</v>
      </c>
      <c r="H105" s="113" t="s">
        <v>3930</v>
      </c>
      <c r="I105" s="113"/>
      <c r="J105" s="56" t="s">
        <v>7493</v>
      </c>
      <c r="K105" s="56"/>
      <c r="L105" s="113" t="s">
        <v>91</v>
      </c>
      <c r="M105" s="114">
        <v>0</v>
      </c>
      <c r="N105" s="113" t="s">
        <v>8512</v>
      </c>
      <c r="O105" s="113" t="s">
        <v>8517</v>
      </c>
      <c r="P105" s="113" t="s">
        <v>91</v>
      </c>
      <c r="Q105" s="113" t="s">
        <v>45</v>
      </c>
      <c r="R105" s="113"/>
      <c r="S105" s="113"/>
    </row>
    <row r="106" spans="1:19" x14ac:dyDescent="0.35">
      <c r="A106" s="113" t="s">
        <v>43</v>
      </c>
      <c r="B106" s="114">
        <v>23</v>
      </c>
      <c r="C106" s="56" t="s">
        <v>3794</v>
      </c>
      <c r="D106" s="56" t="s">
        <v>6369</v>
      </c>
      <c r="E106" s="113" t="s">
        <v>7638</v>
      </c>
      <c r="F106" s="111" t="s">
        <v>7638</v>
      </c>
      <c r="G106" s="113" t="s">
        <v>3794</v>
      </c>
      <c r="H106" s="113" t="s">
        <v>3876</v>
      </c>
      <c r="I106" s="113"/>
      <c r="J106" s="56" t="s">
        <v>7493</v>
      </c>
      <c r="K106" s="56"/>
      <c r="L106" s="113" t="s">
        <v>91</v>
      </c>
      <c r="M106" s="114">
        <v>0</v>
      </c>
      <c r="N106" s="113" t="s">
        <v>8512</v>
      </c>
      <c r="O106" s="113" t="s">
        <v>8517</v>
      </c>
      <c r="P106" s="113" t="s">
        <v>91</v>
      </c>
      <c r="Q106" s="113" t="s">
        <v>45</v>
      </c>
      <c r="R106" s="113"/>
      <c r="S106" s="113"/>
    </row>
    <row r="107" spans="1:19" x14ac:dyDescent="0.35">
      <c r="A107" s="113" t="s">
        <v>43</v>
      </c>
      <c r="B107" s="114">
        <v>23</v>
      </c>
      <c r="C107" s="56" t="s">
        <v>3783</v>
      </c>
      <c r="D107" s="56" t="s">
        <v>6622</v>
      </c>
      <c r="E107" s="113" t="s">
        <v>8054</v>
      </c>
      <c r="F107" s="111" t="s">
        <v>7639</v>
      </c>
      <c r="G107" s="113" t="s">
        <v>3569</v>
      </c>
      <c r="H107" s="113" t="s">
        <v>3856</v>
      </c>
      <c r="I107" s="113"/>
      <c r="J107" s="56" t="s">
        <v>7493</v>
      </c>
      <c r="K107" s="56"/>
      <c r="L107" s="113" t="s">
        <v>91</v>
      </c>
      <c r="M107" s="114">
        <v>0</v>
      </c>
      <c r="N107" s="113" t="s">
        <v>8512</v>
      </c>
      <c r="O107" s="113" t="s">
        <v>8517</v>
      </c>
      <c r="P107" s="113" t="s">
        <v>91</v>
      </c>
      <c r="Q107" s="113" t="s">
        <v>45</v>
      </c>
      <c r="R107" s="113"/>
      <c r="S107" s="113"/>
    </row>
    <row r="108" spans="1:19" x14ac:dyDescent="0.35">
      <c r="A108" s="113" t="s">
        <v>43</v>
      </c>
      <c r="B108" s="114">
        <v>24</v>
      </c>
      <c r="C108" s="56" t="s">
        <v>3792</v>
      </c>
      <c r="D108" s="56" t="s">
        <v>6377</v>
      </c>
      <c r="E108" s="113" t="s">
        <v>8055</v>
      </c>
      <c r="F108" s="111" t="s">
        <v>7640</v>
      </c>
      <c r="G108" s="113" t="s">
        <v>3792</v>
      </c>
      <c r="H108" s="113" t="s">
        <v>3873</v>
      </c>
      <c r="I108" s="113"/>
      <c r="J108" s="56" t="s">
        <v>7493</v>
      </c>
      <c r="K108" s="56"/>
      <c r="L108" s="113" t="s">
        <v>91</v>
      </c>
      <c r="M108" s="114">
        <v>0</v>
      </c>
      <c r="N108" s="113" t="s">
        <v>8512</v>
      </c>
      <c r="O108" s="113" t="s">
        <v>8517</v>
      </c>
      <c r="P108" s="113" t="s">
        <v>91</v>
      </c>
      <c r="Q108" s="113" t="s">
        <v>45</v>
      </c>
      <c r="R108" s="113"/>
      <c r="S108" s="113"/>
    </row>
    <row r="109" spans="1:19" x14ac:dyDescent="0.35">
      <c r="A109" s="113" t="s">
        <v>43</v>
      </c>
      <c r="B109" s="114">
        <v>25</v>
      </c>
      <c r="C109" s="56" t="s">
        <v>3793</v>
      </c>
      <c r="D109" s="56" t="s">
        <v>6368</v>
      </c>
      <c r="E109" s="113" t="s">
        <v>7641</v>
      </c>
      <c r="F109" s="111" t="s">
        <v>7641</v>
      </c>
      <c r="G109" s="113" t="s">
        <v>3874</v>
      </c>
      <c r="H109" s="113" t="s">
        <v>3875</v>
      </c>
      <c r="I109" s="113"/>
      <c r="J109" s="56" t="s">
        <v>7493</v>
      </c>
      <c r="K109" s="56"/>
      <c r="L109" s="113" t="s">
        <v>91</v>
      </c>
      <c r="M109" s="114">
        <v>0</v>
      </c>
      <c r="N109" s="113" t="s">
        <v>8512</v>
      </c>
      <c r="O109" s="113" t="s">
        <v>8517</v>
      </c>
      <c r="P109" s="113" t="s">
        <v>91</v>
      </c>
      <c r="Q109" s="113" t="s">
        <v>45</v>
      </c>
      <c r="R109" s="113"/>
      <c r="S109" s="113"/>
    </row>
    <row r="110" spans="1:19" x14ac:dyDescent="0.35">
      <c r="A110" s="113" t="s">
        <v>43</v>
      </c>
      <c r="B110" s="114">
        <v>26</v>
      </c>
      <c r="C110" s="56" t="s">
        <v>3789</v>
      </c>
      <c r="D110" s="57" t="s">
        <v>6375</v>
      </c>
      <c r="E110" s="113" t="s">
        <v>7642</v>
      </c>
      <c r="F110" s="111" t="s">
        <v>7642</v>
      </c>
      <c r="G110" s="113" t="s">
        <v>3867</v>
      </c>
      <c r="H110" s="113" t="s">
        <v>3868</v>
      </c>
      <c r="I110" s="113"/>
      <c r="J110" s="121" t="s">
        <v>7493</v>
      </c>
      <c r="K110" s="121"/>
      <c r="L110" s="113" t="s">
        <v>91</v>
      </c>
      <c r="M110" s="114">
        <v>0</v>
      </c>
      <c r="N110" s="113" t="s">
        <v>8512</v>
      </c>
      <c r="O110" s="113" t="s">
        <v>8517</v>
      </c>
      <c r="P110" s="113" t="s">
        <v>91</v>
      </c>
      <c r="Q110" s="113" t="s">
        <v>45</v>
      </c>
      <c r="R110" s="113"/>
      <c r="S110" s="113"/>
    </row>
    <row r="111" spans="1:19" x14ac:dyDescent="0.35">
      <c r="A111" s="113" t="s">
        <v>43</v>
      </c>
      <c r="B111" s="114">
        <v>27</v>
      </c>
      <c r="C111" s="56" t="s">
        <v>3795</v>
      </c>
      <c r="D111" s="56" t="s">
        <v>6378</v>
      </c>
      <c r="E111" s="113" t="s">
        <v>7643</v>
      </c>
      <c r="F111" s="111" t="s">
        <v>7643</v>
      </c>
      <c r="G111" s="113" t="s">
        <v>3877</v>
      </c>
      <c r="H111" s="113" t="s">
        <v>3878</v>
      </c>
      <c r="I111" s="113"/>
      <c r="J111" s="56" t="s">
        <v>7493</v>
      </c>
      <c r="K111" s="56"/>
      <c r="L111" s="113" t="s">
        <v>91</v>
      </c>
      <c r="M111" s="114">
        <v>0</v>
      </c>
      <c r="N111" s="113" t="s">
        <v>8512</v>
      </c>
      <c r="O111" s="113" t="s">
        <v>8517</v>
      </c>
      <c r="P111" s="113" t="s">
        <v>91</v>
      </c>
      <c r="Q111" s="113" t="s">
        <v>45</v>
      </c>
      <c r="R111" s="113"/>
      <c r="S111" s="113"/>
    </row>
    <row r="112" spans="1:19" x14ac:dyDescent="0.35">
      <c r="A112" s="113" t="s">
        <v>43</v>
      </c>
      <c r="B112" s="114">
        <v>28</v>
      </c>
      <c r="C112" s="56" t="s">
        <v>3796</v>
      </c>
      <c r="D112" s="56" t="s">
        <v>6379</v>
      </c>
      <c r="E112" s="113" t="s">
        <v>8056</v>
      </c>
      <c r="F112" s="111" t="s">
        <v>7644</v>
      </c>
      <c r="G112" s="113" t="s">
        <v>3879</v>
      </c>
      <c r="H112" s="113" t="s">
        <v>3880</v>
      </c>
      <c r="I112" s="113"/>
      <c r="J112" s="56" t="s">
        <v>7493</v>
      </c>
      <c r="K112" s="56"/>
      <c r="L112" s="113" t="s">
        <v>153</v>
      </c>
      <c r="M112" s="114">
        <v>0</v>
      </c>
      <c r="N112" s="113" t="s">
        <v>8512</v>
      </c>
      <c r="O112" s="113" t="s">
        <v>8517</v>
      </c>
      <c r="P112" s="113" t="s">
        <v>153</v>
      </c>
      <c r="Q112" s="113" t="s">
        <v>45</v>
      </c>
      <c r="R112" s="113"/>
      <c r="S112" s="113"/>
    </row>
    <row r="113" spans="1:19" x14ac:dyDescent="0.35">
      <c r="A113" s="113" t="s">
        <v>43</v>
      </c>
      <c r="B113" s="114">
        <v>29</v>
      </c>
      <c r="C113" s="56" t="s">
        <v>3797</v>
      </c>
      <c r="D113" s="56" t="s">
        <v>6380</v>
      </c>
      <c r="E113" s="113" t="s">
        <v>8057</v>
      </c>
      <c r="F113" s="111" t="s">
        <v>7645</v>
      </c>
      <c r="G113" s="113" t="s">
        <v>3881</v>
      </c>
      <c r="H113" s="113" t="s">
        <v>3882</v>
      </c>
      <c r="I113" s="113"/>
      <c r="J113" s="56" t="s">
        <v>7493</v>
      </c>
      <c r="K113" s="56"/>
      <c r="L113" s="113" t="s">
        <v>153</v>
      </c>
      <c r="M113" s="114">
        <v>0</v>
      </c>
      <c r="N113" s="113" t="s">
        <v>8512</v>
      </c>
      <c r="O113" s="113" t="s">
        <v>8517</v>
      </c>
      <c r="P113" s="113" t="s">
        <v>153</v>
      </c>
      <c r="Q113" s="113" t="s">
        <v>45</v>
      </c>
      <c r="R113" s="113"/>
      <c r="S113" s="113"/>
    </row>
    <row r="114" spans="1:19" x14ac:dyDescent="0.35">
      <c r="A114" s="113" t="s">
        <v>43</v>
      </c>
      <c r="B114" s="114">
        <v>30</v>
      </c>
      <c r="C114" s="56" t="s">
        <v>3798</v>
      </c>
      <c r="D114" s="56" t="s">
        <v>7650</v>
      </c>
      <c r="E114" s="113" t="s">
        <v>7646</v>
      </c>
      <c r="F114" s="111" t="s">
        <v>7646</v>
      </c>
      <c r="G114" s="113" t="s">
        <v>3883</v>
      </c>
      <c r="H114" s="113" t="s">
        <v>3884</v>
      </c>
      <c r="I114" s="113"/>
      <c r="J114" s="56" t="s">
        <v>7493</v>
      </c>
      <c r="K114" s="56"/>
      <c r="L114" s="113" t="s">
        <v>91</v>
      </c>
      <c r="M114" s="114">
        <v>0</v>
      </c>
      <c r="N114" s="113" t="s">
        <v>8512</v>
      </c>
      <c r="O114" s="113" t="s">
        <v>8517</v>
      </c>
      <c r="P114" s="113" t="s">
        <v>91</v>
      </c>
      <c r="Q114" s="113" t="s">
        <v>45</v>
      </c>
      <c r="R114" s="113"/>
      <c r="S114" s="113"/>
    </row>
    <row r="115" spans="1:19" x14ac:dyDescent="0.35">
      <c r="A115" s="137" t="s">
        <v>64</v>
      </c>
      <c r="B115" s="77">
        <v>-99</v>
      </c>
      <c r="C115" s="50" t="s">
        <v>6656</v>
      </c>
      <c r="D115" s="113"/>
      <c r="E115" s="50" t="s">
        <v>6</v>
      </c>
      <c r="F115" s="113"/>
      <c r="G115" s="50" t="s">
        <v>6747</v>
      </c>
      <c r="H115" s="50" t="s">
        <v>6748</v>
      </c>
      <c r="I115" s="113"/>
      <c r="J115" s="50" t="s">
        <v>7493</v>
      </c>
      <c r="K115" s="50"/>
      <c r="L115" s="113" t="s">
        <v>7473</v>
      </c>
      <c r="M115" s="114"/>
      <c r="N115" s="113"/>
      <c r="O115" s="113"/>
      <c r="P115" s="132" t="s">
        <v>3000</v>
      </c>
      <c r="Q115" s="132" t="s">
        <v>54</v>
      </c>
      <c r="R115" s="53"/>
      <c r="S115" s="53"/>
    </row>
    <row r="116" spans="1:19" x14ac:dyDescent="0.35">
      <c r="A116" s="137" t="s">
        <v>64</v>
      </c>
      <c r="B116" s="77">
        <v>-99</v>
      </c>
      <c r="C116" s="50" t="s">
        <v>6655</v>
      </c>
      <c r="D116" s="113"/>
      <c r="E116" s="50" t="s">
        <v>6</v>
      </c>
      <c r="F116" s="113"/>
      <c r="G116" s="50" t="s">
        <v>6745</v>
      </c>
      <c r="H116" s="50" t="s">
        <v>6746</v>
      </c>
      <c r="I116" s="113"/>
      <c r="J116" s="50" t="s">
        <v>7493</v>
      </c>
      <c r="K116" s="50"/>
      <c r="L116" s="50" t="s">
        <v>7474</v>
      </c>
      <c r="M116" s="153"/>
      <c r="N116" s="50"/>
      <c r="O116" s="50"/>
      <c r="P116" s="132" t="s">
        <v>3952</v>
      </c>
      <c r="Q116" s="132" t="s">
        <v>54</v>
      </c>
      <c r="R116" s="53"/>
      <c r="S116" s="53"/>
    </row>
    <row r="117" spans="1:19" x14ac:dyDescent="0.35">
      <c r="A117" s="137" t="s">
        <v>64</v>
      </c>
      <c r="B117" s="77">
        <v>-99</v>
      </c>
      <c r="C117" s="50" t="s">
        <v>292</v>
      </c>
      <c r="D117" s="113"/>
      <c r="E117" s="50" t="s">
        <v>6</v>
      </c>
      <c r="F117" s="113"/>
      <c r="G117" s="50" t="s">
        <v>292</v>
      </c>
      <c r="H117" s="50" t="s">
        <v>292</v>
      </c>
      <c r="I117" s="113"/>
      <c r="J117" s="50" t="s">
        <v>7493</v>
      </c>
      <c r="K117" s="50"/>
      <c r="L117" s="53" t="s">
        <v>7473</v>
      </c>
      <c r="M117" s="114" t="s">
        <v>8511</v>
      </c>
      <c r="N117" s="113" t="s">
        <v>8513</v>
      </c>
      <c r="O117" s="113"/>
      <c r="P117" s="132"/>
      <c r="Q117" s="132" t="s">
        <v>54</v>
      </c>
      <c r="R117" s="53"/>
      <c r="S117" s="53"/>
    </row>
    <row r="118" spans="1:19" x14ac:dyDescent="0.35">
      <c r="A118" s="115" t="s">
        <v>64</v>
      </c>
      <c r="B118" s="100">
        <v>1</v>
      </c>
      <c r="C118" s="101" t="s">
        <v>93</v>
      </c>
      <c r="D118" s="101" t="s">
        <v>1923</v>
      </c>
      <c r="E118" s="102" t="s">
        <v>2130</v>
      </c>
      <c r="F118" s="101" t="s">
        <v>7704</v>
      </c>
      <c r="G118" s="101" t="s">
        <v>277</v>
      </c>
      <c r="H118" s="101" t="s">
        <v>278</v>
      </c>
      <c r="I118" s="101" t="s">
        <v>2311</v>
      </c>
      <c r="J118" s="103" t="s">
        <v>7493</v>
      </c>
      <c r="K118" s="103"/>
      <c r="L118" s="101" t="s">
        <v>91</v>
      </c>
      <c r="M118" s="154" t="s">
        <v>8511</v>
      </c>
      <c r="N118" s="103" t="s">
        <v>8513</v>
      </c>
      <c r="O118" s="103" t="s">
        <v>8516</v>
      </c>
      <c r="P118" s="115" t="s">
        <v>91</v>
      </c>
      <c r="Q118" s="115" t="s">
        <v>54</v>
      </c>
      <c r="R118" s="115"/>
      <c r="S118" s="115"/>
    </row>
    <row r="119" spans="1:19" x14ac:dyDescent="0.35">
      <c r="A119" s="113" t="s">
        <v>64</v>
      </c>
      <c r="B119" s="77">
        <v>2</v>
      </c>
      <c r="C119" s="54" t="s">
        <v>124</v>
      </c>
      <c r="D119" s="54" t="s">
        <v>1950</v>
      </c>
      <c r="E119" s="50" t="s">
        <v>8417</v>
      </c>
      <c r="F119" s="54" t="s">
        <v>7662</v>
      </c>
      <c r="G119" s="54" t="s">
        <v>334</v>
      </c>
      <c r="H119" s="54" t="s">
        <v>335</v>
      </c>
      <c r="I119" s="68" t="s">
        <v>2333</v>
      </c>
      <c r="J119" s="56" t="s">
        <v>7493</v>
      </c>
      <c r="K119" s="56"/>
      <c r="L119" s="113" t="s">
        <v>7473</v>
      </c>
      <c r="M119" s="114" t="s">
        <v>8511</v>
      </c>
      <c r="N119" s="113" t="s">
        <v>8513</v>
      </c>
      <c r="O119" s="113" t="s">
        <v>8516</v>
      </c>
      <c r="P119" s="113" t="s">
        <v>100</v>
      </c>
      <c r="Q119" s="113" t="s">
        <v>54</v>
      </c>
      <c r="R119" s="113"/>
      <c r="S119" s="113"/>
    </row>
    <row r="120" spans="1:19" x14ac:dyDescent="0.35">
      <c r="A120" s="113" t="s">
        <v>64</v>
      </c>
      <c r="B120" s="77">
        <v>3</v>
      </c>
      <c r="C120" s="84" t="s">
        <v>192</v>
      </c>
      <c r="D120" s="54" t="s">
        <v>6402</v>
      </c>
      <c r="E120" s="56" t="s">
        <v>8418</v>
      </c>
      <c r="F120" s="54" t="s">
        <v>2174</v>
      </c>
      <c r="G120" s="54" t="s">
        <v>446</v>
      </c>
      <c r="H120" s="54" t="s">
        <v>447</v>
      </c>
      <c r="I120" s="68" t="s">
        <v>2383</v>
      </c>
      <c r="J120" s="56" t="s">
        <v>7493</v>
      </c>
      <c r="K120" s="56"/>
      <c r="L120" s="54" t="s">
        <v>91</v>
      </c>
      <c r="M120" s="155" t="s">
        <v>8511</v>
      </c>
      <c r="N120" s="56" t="s">
        <v>8512</v>
      </c>
      <c r="O120" s="56" t="s">
        <v>8516</v>
      </c>
      <c r="P120" s="113" t="s">
        <v>91</v>
      </c>
      <c r="Q120" s="113" t="s">
        <v>54</v>
      </c>
      <c r="R120" s="113"/>
      <c r="S120" s="113"/>
    </row>
    <row r="121" spans="1:19" x14ac:dyDescent="0.35">
      <c r="A121" s="113" t="s">
        <v>64</v>
      </c>
      <c r="B121" s="77">
        <v>4</v>
      </c>
      <c r="C121" s="54" t="s">
        <v>185</v>
      </c>
      <c r="D121" s="54" t="s">
        <v>2056</v>
      </c>
      <c r="E121" s="56" t="s">
        <v>8419</v>
      </c>
      <c r="F121" s="54" t="s">
        <v>7591</v>
      </c>
      <c r="G121" s="54" t="s">
        <v>432</v>
      </c>
      <c r="H121" s="54" t="s">
        <v>433</v>
      </c>
      <c r="I121" s="68" t="s">
        <v>2376</v>
      </c>
      <c r="J121" s="56" t="s">
        <v>7493</v>
      </c>
      <c r="K121" s="56"/>
      <c r="L121" s="54" t="s">
        <v>153</v>
      </c>
      <c r="M121" s="155" t="s">
        <v>8511</v>
      </c>
      <c r="N121" s="56" t="s">
        <v>8512</v>
      </c>
      <c r="O121" s="56" t="s">
        <v>8516</v>
      </c>
      <c r="P121" s="113" t="s">
        <v>153</v>
      </c>
      <c r="Q121" s="113" t="s">
        <v>54</v>
      </c>
      <c r="R121" s="113"/>
      <c r="S121" s="113"/>
    </row>
    <row r="122" spans="1:19" x14ac:dyDescent="0.35">
      <c r="A122" s="113" t="s">
        <v>64</v>
      </c>
      <c r="B122" s="77">
        <v>5</v>
      </c>
      <c r="C122" s="54" t="s">
        <v>186</v>
      </c>
      <c r="D122" s="54" t="s">
        <v>2013</v>
      </c>
      <c r="E122" s="50" t="s">
        <v>8058</v>
      </c>
      <c r="F122" s="54" t="s">
        <v>7673</v>
      </c>
      <c r="G122" s="54" t="s">
        <v>434</v>
      </c>
      <c r="H122" s="54" t="s">
        <v>435</v>
      </c>
      <c r="I122" s="68" t="s">
        <v>2377</v>
      </c>
      <c r="J122" s="56" t="s">
        <v>3412</v>
      </c>
      <c r="K122" s="56" t="s">
        <v>7492</v>
      </c>
      <c r="L122" s="54" t="s">
        <v>91</v>
      </c>
      <c r="M122" s="155">
        <v>2</v>
      </c>
      <c r="N122" s="56" t="s">
        <v>8512</v>
      </c>
      <c r="O122" s="56" t="s">
        <v>8517</v>
      </c>
      <c r="P122" s="113" t="s">
        <v>92</v>
      </c>
      <c r="Q122" s="113" t="s">
        <v>54</v>
      </c>
      <c r="R122" s="113"/>
      <c r="S122" s="113"/>
    </row>
    <row r="123" spans="1:19" x14ac:dyDescent="0.35">
      <c r="A123" s="113" t="s">
        <v>64</v>
      </c>
      <c r="B123" s="77">
        <v>6</v>
      </c>
      <c r="C123" s="54" t="s">
        <v>187</v>
      </c>
      <c r="D123" s="54" t="s">
        <v>1952</v>
      </c>
      <c r="E123" s="50" t="s">
        <v>8420</v>
      </c>
      <c r="F123" s="54" t="s">
        <v>7693</v>
      </c>
      <c r="G123" s="54" t="s">
        <v>436</v>
      </c>
      <c r="H123" s="54" t="s">
        <v>437</v>
      </c>
      <c r="I123" s="68" t="s">
        <v>2378</v>
      </c>
      <c r="J123" s="56" t="s">
        <v>3409</v>
      </c>
      <c r="K123" s="56" t="s">
        <v>7492</v>
      </c>
      <c r="L123" s="54" t="s">
        <v>91</v>
      </c>
      <c r="M123" s="155">
        <v>2</v>
      </c>
      <c r="N123" s="56" t="s">
        <v>8512</v>
      </c>
      <c r="O123" s="56" t="s">
        <v>8517</v>
      </c>
      <c r="P123" s="113" t="s">
        <v>92</v>
      </c>
      <c r="Q123" s="113" t="s">
        <v>54</v>
      </c>
      <c r="R123" s="113"/>
      <c r="S123" s="113"/>
    </row>
    <row r="124" spans="1:19" x14ac:dyDescent="0.35">
      <c r="A124" s="113" t="s">
        <v>64</v>
      </c>
      <c r="B124" s="77">
        <v>7</v>
      </c>
      <c r="C124" s="54" t="s">
        <v>188</v>
      </c>
      <c r="D124" s="54" t="s">
        <v>1885</v>
      </c>
      <c r="E124" s="50" t="s">
        <v>8421</v>
      </c>
      <c r="F124" s="54" t="s">
        <v>7692</v>
      </c>
      <c r="G124" s="54" t="s">
        <v>438</v>
      </c>
      <c r="H124" s="54" t="s">
        <v>439</v>
      </c>
      <c r="I124" s="68" t="s">
        <v>2379</v>
      </c>
      <c r="J124" s="56" t="s">
        <v>7493</v>
      </c>
      <c r="K124" s="56"/>
      <c r="L124" s="50" t="s">
        <v>7472</v>
      </c>
      <c r="M124" s="153">
        <v>2</v>
      </c>
      <c r="N124" s="50" t="s">
        <v>8512</v>
      </c>
      <c r="O124" s="50" t="s">
        <v>8517</v>
      </c>
      <c r="P124" s="113" t="s">
        <v>156</v>
      </c>
      <c r="Q124" s="113" t="s">
        <v>54</v>
      </c>
      <c r="R124" s="113"/>
      <c r="S124" s="113"/>
    </row>
    <row r="125" spans="1:19" x14ac:dyDescent="0.35">
      <c r="A125" s="113" t="s">
        <v>64</v>
      </c>
      <c r="B125" s="77">
        <v>8</v>
      </c>
      <c r="C125" s="56" t="s">
        <v>2728</v>
      </c>
      <c r="D125" s="50" t="s">
        <v>3401</v>
      </c>
      <c r="E125" s="50" t="s">
        <v>8436</v>
      </c>
      <c r="F125" s="56" t="s">
        <v>3402</v>
      </c>
      <c r="G125" s="56" t="s">
        <v>3157</v>
      </c>
      <c r="H125" s="50" t="s">
        <v>2933</v>
      </c>
      <c r="I125" s="56"/>
      <c r="J125" s="56" t="s">
        <v>7493</v>
      </c>
      <c r="K125" s="56"/>
      <c r="L125" s="50" t="s">
        <v>7472</v>
      </c>
      <c r="M125" s="153">
        <v>2</v>
      </c>
      <c r="N125" s="50" t="s">
        <v>8512</v>
      </c>
      <c r="O125" s="50" t="s">
        <v>8517</v>
      </c>
      <c r="P125" s="113" t="s">
        <v>3003</v>
      </c>
      <c r="Q125" s="113" t="s">
        <v>54</v>
      </c>
      <c r="R125" s="113"/>
      <c r="S125" s="113"/>
    </row>
    <row r="126" spans="1:19" x14ac:dyDescent="0.35">
      <c r="A126" s="113" t="s">
        <v>64</v>
      </c>
      <c r="B126" s="77">
        <v>9</v>
      </c>
      <c r="C126" s="54" t="s">
        <v>189</v>
      </c>
      <c r="D126" s="54" t="s">
        <v>1886</v>
      </c>
      <c r="E126" s="50" t="s">
        <v>8437</v>
      </c>
      <c r="F126" s="54" t="s">
        <v>2210</v>
      </c>
      <c r="G126" s="54" t="s">
        <v>440</v>
      </c>
      <c r="H126" s="54" t="s">
        <v>441</v>
      </c>
      <c r="I126" s="68" t="s">
        <v>2380</v>
      </c>
      <c r="J126" s="56" t="s">
        <v>7493</v>
      </c>
      <c r="K126" s="56"/>
      <c r="L126" s="50" t="s">
        <v>7472</v>
      </c>
      <c r="M126" s="153">
        <v>2</v>
      </c>
      <c r="N126" s="50" t="s">
        <v>8512</v>
      </c>
      <c r="O126" s="50" t="s">
        <v>8517</v>
      </c>
      <c r="P126" s="113" t="s">
        <v>158</v>
      </c>
      <c r="Q126" s="113" t="s">
        <v>54</v>
      </c>
      <c r="R126" s="113"/>
      <c r="S126" s="113"/>
    </row>
    <row r="127" spans="1:19" x14ac:dyDescent="0.35">
      <c r="A127" s="113" t="s">
        <v>64</v>
      </c>
      <c r="B127" s="77">
        <v>10</v>
      </c>
      <c r="C127" s="56" t="s">
        <v>2729</v>
      </c>
      <c r="D127" s="50" t="s">
        <v>3253</v>
      </c>
      <c r="E127" s="50" t="s">
        <v>8422</v>
      </c>
      <c r="F127" s="56" t="s">
        <v>3403</v>
      </c>
      <c r="G127" s="56" t="s">
        <v>3158</v>
      </c>
      <c r="H127" s="50" t="s">
        <v>2934</v>
      </c>
      <c r="I127" s="56"/>
      <c r="J127" s="56" t="s">
        <v>7493</v>
      </c>
      <c r="K127" s="56"/>
      <c r="L127" s="50" t="s">
        <v>7472</v>
      </c>
      <c r="M127" s="153">
        <v>2</v>
      </c>
      <c r="N127" s="50" t="s">
        <v>8512</v>
      </c>
      <c r="O127" s="50" t="s">
        <v>8517</v>
      </c>
      <c r="P127" s="113" t="s">
        <v>158</v>
      </c>
      <c r="Q127" s="113" t="s">
        <v>54</v>
      </c>
      <c r="R127" s="113"/>
      <c r="S127" s="113"/>
    </row>
    <row r="128" spans="1:19" x14ac:dyDescent="0.35">
      <c r="A128" s="113" t="s">
        <v>64</v>
      </c>
      <c r="B128" s="77">
        <v>11</v>
      </c>
      <c r="C128" s="56" t="s">
        <v>2730</v>
      </c>
      <c r="D128" s="50" t="s">
        <v>3255</v>
      </c>
      <c r="E128" s="50" t="s">
        <v>8423</v>
      </c>
      <c r="F128" s="56" t="s">
        <v>3404</v>
      </c>
      <c r="G128" s="56" t="s">
        <v>3159</v>
      </c>
      <c r="H128" s="50" t="s">
        <v>2935</v>
      </c>
      <c r="I128" s="56"/>
      <c r="J128" s="56" t="s">
        <v>7493</v>
      </c>
      <c r="K128" s="56"/>
      <c r="L128" s="50" t="s">
        <v>7472</v>
      </c>
      <c r="M128" s="153">
        <v>2</v>
      </c>
      <c r="N128" s="50" t="s">
        <v>8512</v>
      </c>
      <c r="O128" s="50" t="s">
        <v>8517</v>
      </c>
      <c r="P128" s="113" t="s">
        <v>158</v>
      </c>
      <c r="Q128" s="113" t="s">
        <v>54</v>
      </c>
      <c r="R128" s="113"/>
      <c r="S128" s="113"/>
    </row>
    <row r="129" spans="1:19" x14ac:dyDescent="0.35">
      <c r="A129" s="113" t="s">
        <v>64</v>
      </c>
      <c r="B129" s="77">
        <v>12</v>
      </c>
      <c r="C129" s="56" t="s">
        <v>2731</v>
      </c>
      <c r="D129" s="50" t="s">
        <v>3254</v>
      </c>
      <c r="E129" s="50" t="s">
        <v>8424</v>
      </c>
      <c r="F129" s="56" t="s">
        <v>3405</v>
      </c>
      <c r="G129" s="56" t="s">
        <v>3160</v>
      </c>
      <c r="H129" s="50" t="s">
        <v>2936</v>
      </c>
      <c r="I129" s="56"/>
      <c r="J129" s="56" t="s">
        <v>7493</v>
      </c>
      <c r="K129" s="56"/>
      <c r="L129" s="50" t="s">
        <v>7472</v>
      </c>
      <c r="M129" s="153">
        <v>2</v>
      </c>
      <c r="N129" s="50" t="s">
        <v>8512</v>
      </c>
      <c r="O129" s="50" t="s">
        <v>8517</v>
      </c>
      <c r="P129" s="113" t="s">
        <v>158</v>
      </c>
      <c r="Q129" s="113" t="s">
        <v>54</v>
      </c>
      <c r="R129" s="113"/>
      <c r="S129" s="113"/>
    </row>
    <row r="130" spans="1:19" x14ac:dyDescent="0.35">
      <c r="A130" s="113" t="s">
        <v>64</v>
      </c>
      <c r="B130" s="77">
        <v>13</v>
      </c>
      <c r="C130" s="54" t="s">
        <v>190</v>
      </c>
      <c r="D130" s="54" t="s">
        <v>3256</v>
      </c>
      <c r="E130" s="50" t="s">
        <v>8425</v>
      </c>
      <c r="F130" s="54" t="s">
        <v>7751</v>
      </c>
      <c r="G130" s="54" t="s">
        <v>442</v>
      </c>
      <c r="H130" s="54" t="s">
        <v>443</v>
      </c>
      <c r="I130" s="68" t="s">
        <v>2381</v>
      </c>
      <c r="J130" s="56" t="s">
        <v>7493</v>
      </c>
      <c r="K130" s="56"/>
      <c r="L130" s="50" t="s">
        <v>7472</v>
      </c>
      <c r="M130" s="153">
        <v>0</v>
      </c>
      <c r="N130" s="50" t="s">
        <v>8512</v>
      </c>
      <c r="O130" s="50" t="s">
        <v>8517</v>
      </c>
      <c r="P130" s="113" t="s">
        <v>183</v>
      </c>
      <c r="Q130" s="113" t="s">
        <v>54</v>
      </c>
      <c r="R130" s="113"/>
      <c r="S130" s="113"/>
    </row>
    <row r="131" spans="1:19" x14ac:dyDescent="0.35">
      <c r="A131" s="113" t="s">
        <v>64</v>
      </c>
      <c r="B131" s="77">
        <v>14</v>
      </c>
      <c r="C131" s="54" t="s">
        <v>191</v>
      </c>
      <c r="D131" s="54" t="s">
        <v>3257</v>
      </c>
      <c r="E131" s="50" t="s">
        <v>8426</v>
      </c>
      <c r="F131" s="54" t="s">
        <v>7752</v>
      </c>
      <c r="G131" s="54" t="s">
        <v>444</v>
      </c>
      <c r="H131" s="54" t="s">
        <v>445</v>
      </c>
      <c r="I131" s="68" t="s">
        <v>2382</v>
      </c>
      <c r="J131" s="56" t="s">
        <v>7493</v>
      </c>
      <c r="K131" s="56"/>
      <c r="L131" s="50" t="s">
        <v>7472</v>
      </c>
      <c r="M131" s="153">
        <v>0</v>
      </c>
      <c r="N131" s="50" t="s">
        <v>8512</v>
      </c>
      <c r="O131" s="50" t="s">
        <v>8517</v>
      </c>
      <c r="P131" s="113" t="s">
        <v>184</v>
      </c>
      <c r="Q131" s="113" t="s">
        <v>54</v>
      </c>
      <c r="R131" s="113"/>
      <c r="S131" s="113"/>
    </row>
    <row r="132" spans="1:19" x14ac:dyDescent="0.35">
      <c r="A132" s="113" t="s">
        <v>64</v>
      </c>
      <c r="B132" s="77">
        <v>15</v>
      </c>
      <c r="C132" s="56" t="s">
        <v>2735</v>
      </c>
      <c r="D132" s="54" t="s">
        <v>3258</v>
      </c>
      <c r="E132" s="50" t="s">
        <v>8427</v>
      </c>
      <c r="F132" s="54" t="s">
        <v>7753</v>
      </c>
      <c r="G132" s="56" t="s">
        <v>3164</v>
      </c>
      <c r="H132" s="50" t="s">
        <v>2940</v>
      </c>
      <c r="I132" s="56"/>
      <c r="J132" s="56" t="s">
        <v>7493</v>
      </c>
      <c r="K132" s="56"/>
      <c r="L132" s="50" t="s">
        <v>7472</v>
      </c>
      <c r="M132" s="153">
        <v>0</v>
      </c>
      <c r="N132" s="50" t="s">
        <v>8512</v>
      </c>
      <c r="O132" s="50" t="s">
        <v>8517</v>
      </c>
      <c r="P132" s="113" t="s">
        <v>3007</v>
      </c>
      <c r="Q132" s="113" t="s">
        <v>54</v>
      </c>
      <c r="R132" s="113"/>
      <c r="S132" s="113"/>
    </row>
    <row r="133" spans="1:19" x14ac:dyDescent="0.35">
      <c r="A133" s="113" t="s">
        <v>64</v>
      </c>
      <c r="B133" s="77">
        <v>16</v>
      </c>
      <c r="C133" s="56" t="s">
        <v>2733</v>
      </c>
      <c r="D133" s="54" t="s">
        <v>3259</v>
      </c>
      <c r="E133" s="50" t="s">
        <v>8428</v>
      </c>
      <c r="F133" s="54" t="s">
        <v>7752</v>
      </c>
      <c r="G133" s="56" t="s">
        <v>3162</v>
      </c>
      <c r="H133" s="50" t="s">
        <v>2938</v>
      </c>
      <c r="I133" s="56"/>
      <c r="J133" s="56" t="s">
        <v>7493</v>
      </c>
      <c r="K133" s="56"/>
      <c r="L133" s="50" t="s">
        <v>7472</v>
      </c>
      <c r="M133" s="153">
        <v>0</v>
      </c>
      <c r="N133" s="50" t="s">
        <v>8512</v>
      </c>
      <c r="O133" s="50" t="s">
        <v>8517</v>
      </c>
      <c r="P133" s="113" t="s">
        <v>3005</v>
      </c>
      <c r="Q133" s="113" t="s">
        <v>54</v>
      </c>
      <c r="R133" s="113"/>
      <c r="S133" s="113"/>
    </row>
    <row r="134" spans="1:19" x14ac:dyDescent="0.35">
      <c r="A134" s="113" t="s">
        <v>64</v>
      </c>
      <c r="B134" s="77">
        <v>17</v>
      </c>
      <c r="C134" s="56" t="s">
        <v>2738</v>
      </c>
      <c r="D134" s="54" t="s">
        <v>3260</v>
      </c>
      <c r="E134" s="50" t="s">
        <v>8429</v>
      </c>
      <c r="F134" s="54" t="s">
        <v>7754</v>
      </c>
      <c r="G134" s="56" t="s">
        <v>3167</v>
      </c>
      <c r="H134" s="50" t="s">
        <v>2943</v>
      </c>
      <c r="I134" s="56"/>
      <c r="J134" s="56" t="s">
        <v>7493</v>
      </c>
      <c r="K134" s="56"/>
      <c r="L134" s="50" t="s">
        <v>7472</v>
      </c>
      <c r="M134" s="153">
        <v>0</v>
      </c>
      <c r="N134" s="50" t="s">
        <v>8512</v>
      </c>
      <c r="O134" s="50" t="s">
        <v>8517</v>
      </c>
      <c r="P134" s="113" t="s">
        <v>3010</v>
      </c>
      <c r="Q134" s="113" t="s">
        <v>54</v>
      </c>
      <c r="R134" s="113"/>
      <c r="S134" s="113"/>
    </row>
    <row r="135" spans="1:19" x14ac:dyDescent="0.35">
      <c r="A135" s="113" t="s">
        <v>64</v>
      </c>
      <c r="B135" s="77">
        <v>18</v>
      </c>
      <c r="C135" s="56" t="s">
        <v>2734</v>
      </c>
      <c r="D135" s="54" t="s">
        <v>3261</v>
      </c>
      <c r="E135" s="50" t="s">
        <v>8430</v>
      </c>
      <c r="F135" s="54" t="s">
        <v>7755</v>
      </c>
      <c r="G135" s="56" t="s">
        <v>3163</v>
      </c>
      <c r="H135" s="50" t="s">
        <v>2939</v>
      </c>
      <c r="I135" s="56"/>
      <c r="J135" s="56" t="s">
        <v>7493</v>
      </c>
      <c r="K135" s="56"/>
      <c r="L135" s="50" t="s">
        <v>7472</v>
      </c>
      <c r="M135" s="153">
        <v>0</v>
      </c>
      <c r="N135" s="50" t="s">
        <v>8512</v>
      </c>
      <c r="O135" s="50" t="s">
        <v>8517</v>
      </c>
      <c r="P135" s="113" t="s">
        <v>3006</v>
      </c>
      <c r="Q135" s="113" t="s">
        <v>54</v>
      </c>
      <c r="R135" s="113"/>
      <c r="S135" s="113"/>
    </row>
    <row r="136" spans="1:19" x14ac:dyDescent="0.35">
      <c r="A136" s="113" t="s">
        <v>64</v>
      </c>
      <c r="B136" s="77">
        <v>19</v>
      </c>
      <c r="C136" s="56" t="s">
        <v>2737</v>
      </c>
      <c r="D136" s="54" t="s">
        <v>3262</v>
      </c>
      <c r="E136" s="50" t="s">
        <v>8431</v>
      </c>
      <c r="F136" s="54" t="s">
        <v>7756</v>
      </c>
      <c r="G136" s="56" t="s">
        <v>3166</v>
      </c>
      <c r="H136" s="50" t="s">
        <v>2942</v>
      </c>
      <c r="I136" s="56"/>
      <c r="J136" s="56" t="s">
        <v>7493</v>
      </c>
      <c r="K136" s="56"/>
      <c r="L136" s="50" t="s">
        <v>7472</v>
      </c>
      <c r="M136" s="153">
        <v>0</v>
      </c>
      <c r="N136" s="50" t="s">
        <v>8512</v>
      </c>
      <c r="O136" s="50" t="s">
        <v>8517</v>
      </c>
      <c r="P136" s="113" t="s">
        <v>3009</v>
      </c>
      <c r="Q136" s="113" t="s">
        <v>54</v>
      </c>
      <c r="R136" s="113"/>
      <c r="S136" s="113"/>
    </row>
    <row r="137" spans="1:19" x14ac:dyDescent="0.35">
      <c r="A137" s="113" t="s">
        <v>64</v>
      </c>
      <c r="B137" s="77">
        <v>20</v>
      </c>
      <c r="C137" s="56" t="s">
        <v>2732</v>
      </c>
      <c r="D137" s="54" t="s">
        <v>3263</v>
      </c>
      <c r="E137" s="50" t="s">
        <v>8432</v>
      </c>
      <c r="F137" s="54" t="s">
        <v>7757</v>
      </c>
      <c r="G137" s="56" t="s">
        <v>3161</v>
      </c>
      <c r="H137" s="50" t="s">
        <v>2937</v>
      </c>
      <c r="I137" s="56"/>
      <c r="J137" s="56" t="s">
        <v>7493</v>
      </c>
      <c r="K137" s="56"/>
      <c r="L137" s="50" t="s">
        <v>7472</v>
      </c>
      <c r="M137" s="153">
        <v>0</v>
      </c>
      <c r="N137" s="50" t="s">
        <v>8512</v>
      </c>
      <c r="O137" s="50" t="s">
        <v>8517</v>
      </c>
      <c r="P137" s="113" t="s">
        <v>3004</v>
      </c>
      <c r="Q137" s="113" t="s">
        <v>54</v>
      </c>
      <c r="R137" s="113"/>
      <c r="S137" s="113"/>
    </row>
    <row r="138" spans="1:19" x14ac:dyDescent="0.35">
      <c r="A138" s="113" t="s">
        <v>64</v>
      </c>
      <c r="B138" s="77">
        <v>21</v>
      </c>
      <c r="C138" s="56" t="s">
        <v>2736</v>
      </c>
      <c r="D138" s="54" t="s">
        <v>3264</v>
      </c>
      <c r="E138" s="50" t="s">
        <v>8433</v>
      </c>
      <c r="F138" s="54" t="s">
        <v>7758</v>
      </c>
      <c r="G138" s="56" t="s">
        <v>3165</v>
      </c>
      <c r="H138" s="50" t="s">
        <v>2941</v>
      </c>
      <c r="I138" s="56"/>
      <c r="J138" s="56" t="s">
        <v>7493</v>
      </c>
      <c r="K138" s="56"/>
      <c r="L138" s="50" t="s">
        <v>7472</v>
      </c>
      <c r="M138" s="153">
        <v>0</v>
      </c>
      <c r="N138" s="50" t="s">
        <v>8512</v>
      </c>
      <c r="O138" s="50" t="s">
        <v>8517</v>
      </c>
      <c r="P138" s="113" t="s">
        <v>3008</v>
      </c>
      <c r="Q138" s="113" t="s">
        <v>54</v>
      </c>
      <c r="R138" s="113"/>
      <c r="S138" s="113"/>
    </row>
    <row r="139" spans="1:19" x14ac:dyDescent="0.35">
      <c r="A139" s="113" t="s">
        <v>64</v>
      </c>
      <c r="B139" s="77">
        <v>22</v>
      </c>
      <c r="C139" s="56" t="s">
        <v>2739</v>
      </c>
      <c r="D139" s="54" t="s">
        <v>6559</v>
      </c>
      <c r="E139" s="50" t="s">
        <v>8434</v>
      </c>
      <c r="F139" s="54" t="s">
        <v>3406</v>
      </c>
      <c r="G139" s="56" t="s">
        <v>3168</v>
      </c>
      <c r="H139" s="50" t="s">
        <v>2944</v>
      </c>
      <c r="I139" s="56"/>
      <c r="J139" s="56" t="s">
        <v>7493</v>
      </c>
      <c r="K139" s="56"/>
      <c r="L139" s="50" t="s">
        <v>7472</v>
      </c>
      <c r="M139" s="153">
        <v>0</v>
      </c>
      <c r="N139" s="50" t="s">
        <v>8512</v>
      </c>
      <c r="O139" s="50" t="s">
        <v>8517</v>
      </c>
      <c r="P139" s="113" t="s">
        <v>3011</v>
      </c>
      <c r="Q139" s="113" t="s">
        <v>54</v>
      </c>
      <c r="R139" s="113"/>
      <c r="S139" s="113"/>
    </row>
    <row r="140" spans="1:19" x14ac:dyDescent="0.35">
      <c r="A140" s="113" t="s">
        <v>64</v>
      </c>
      <c r="B140" s="77">
        <v>23</v>
      </c>
      <c r="C140" s="56" t="s">
        <v>2724</v>
      </c>
      <c r="D140" s="54" t="s">
        <v>6560</v>
      </c>
      <c r="E140" s="50" t="s">
        <v>8435</v>
      </c>
      <c r="F140" s="54" t="s">
        <v>7674</v>
      </c>
      <c r="G140" s="56" t="s">
        <v>3169</v>
      </c>
      <c r="H140" s="50" t="s">
        <v>2929</v>
      </c>
      <c r="I140" s="56"/>
      <c r="J140" s="56" t="s">
        <v>3696</v>
      </c>
      <c r="K140" s="56" t="s">
        <v>7492</v>
      </c>
      <c r="L140" s="50" t="s">
        <v>91</v>
      </c>
      <c r="M140" s="153">
        <v>0</v>
      </c>
      <c r="N140" s="50" t="s">
        <v>8512</v>
      </c>
      <c r="O140" s="50" t="s">
        <v>8517</v>
      </c>
      <c r="P140" s="113" t="s">
        <v>92</v>
      </c>
      <c r="Q140" s="113" t="s">
        <v>54</v>
      </c>
      <c r="R140" s="113"/>
      <c r="S140" s="113"/>
    </row>
    <row r="141" spans="1:19" x14ac:dyDescent="0.35">
      <c r="A141" s="115" t="s">
        <v>64</v>
      </c>
      <c r="B141" s="100">
        <v>24</v>
      </c>
      <c r="C141" s="101" t="s">
        <v>7519</v>
      </c>
      <c r="D141" s="101" t="s">
        <v>1895</v>
      </c>
      <c r="E141" s="102" t="s">
        <v>7609</v>
      </c>
      <c r="F141" s="101"/>
      <c r="G141" s="101"/>
      <c r="H141" s="101"/>
      <c r="I141" s="101"/>
      <c r="J141" s="103" t="s">
        <v>7493</v>
      </c>
      <c r="K141" s="103"/>
      <c r="L141" s="101" t="s">
        <v>91</v>
      </c>
      <c r="M141" s="154">
        <v>0</v>
      </c>
      <c r="N141" s="103" t="s">
        <v>8512</v>
      </c>
      <c r="O141" s="103" t="s">
        <v>8517</v>
      </c>
      <c r="P141" s="115" t="s">
        <v>91</v>
      </c>
      <c r="Q141" s="115" t="s">
        <v>54</v>
      </c>
      <c r="R141" s="115"/>
      <c r="S141" s="115"/>
    </row>
    <row r="142" spans="1:19" x14ac:dyDescent="0.35">
      <c r="A142" s="113" t="s">
        <v>63</v>
      </c>
      <c r="B142" s="77">
        <v>-99</v>
      </c>
      <c r="C142" s="56" t="s">
        <v>2719</v>
      </c>
      <c r="D142" s="50" t="s">
        <v>3245</v>
      </c>
      <c r="E142" s="56"/>
      <c r="F142" s="69" t="s">
        <v>7697</v>
      </c>
      <c r="G142" s="56" t="s">
        <v>3147</v>
      </c>
      <c r="H142" s="50" t="s">
        <v>2924</v>
      </c>
      <c r="I142" s="56"/>
      <c r="J142" s="56" t="s">
        <v>7493</v>
      </c>
      <c r="K142" s="56"/>
      <c r="L142" s="50" t="s">
        <v>7472</v>
      </c>
      <c r="M142" s="153">
        <v>0</v>
      </c>
      <c r="N142" s="50" t="s">
        <v>8515</v>
      </c>
      <c r="O142" s="50"/>
      <c r="P142" s="113" t="s">
        <v>3007</v>
      </c>
      <c r="Q142" s="113" t="s">
        <v>54</v>
      </c>
      <c r="R142" s="113" t="s">
        <v>8502</v>
      </c>
      <c r="S142" s="113"/>
    </row>
    <row r="143" spans="1:19" x14ac:dyDescent="0.35">
      <c r="A143" s="113" t="s">
        <v>63</v>
      </c>
      <c r="B143" s="77">
        <v>-99</v>
      </c>
      <c r="C143" s="56" t="s">
        <v>2717</v>
      </c>
      <c r="D143" s="50" t="s">
        <v>3246</v>
      </c>
      <c r="E143" s="56"/>
      <c r="F143" s="69" t="s">
        <v>7698</v>
      </c>
      <c r="G143" s="56" t="s">
        <v>3145</v>
      </c>
      <c r="H143" s="50" t="s">
        <v>2922</v>
      </c>
      <c r="I143" s="56"/>
      <c r="J143" s="56" t="s">
        <v>7493</v>
      </c>
      <c r="K143" s="56"/>
      <c r="L143" s="50" t="s">
        <v>7472</v>
      </c>
      <c r="M143" s="153">
        <v>0</v>
      </c>
      <c r="N143" s="50" t="s">
        <v>8515</v>
      </c>
      <c r="O143" s="50"/>
      <c r="P143" s="113" t="s">
        <v>3005</v>
      </c>
      <c r="Q143" s="113" t="s">
        <v>54</v>
      </c>
      <c r="R143" s="113" t="s">
        <v>8502</v>
      </c>
      <c r="S143" s="113"/>
    </row>
    <row r="144" spans="1:19" x14ac:dyDescent="0.35">
      <c r="A144" s="113" t="s">
        <v>63</v>
      </c>
      <c r="B144" s="77">
        <v>-99</v>
      </c>
      <c r="C144" s="56" t="s">
        <v>2724</v>
      </c>
      <c r="D144" s="53" t="s">
        <v>6561</v>
      </c>
      <c r="E144" s="56"/>
      <c r="F144" s="69" t="s">
        <v>7660</v>
      </c>
      <c r="G144" s="56" t="s">
        <v>3152</v>
      </c>
      <c r="H144" s="50" t="s">
        <v>2929</v>
      </c>
      <c r="I144" s="56"/>
      <c r="J144" s="56" t="s">
        <v>3696</v>
      </c>
      <c r="K144" s="56" t="s">
        <v>7492</v>
      </c>
      <c r="L144" s="50" t="s">
        <v>91</v>
      </c>
      <c r="M144" s="153">
        <v>0</v>
      </c>
      <c r="N144" s="50" t="s">
        <v>8515</v>
      </c>
      <c r="O144" s="50"/>
      <c r="P144" s="113" t="s">
        <v>92</v>
      </c>
      <c r="Q144" s="113" t="s">
        <v>54</v>
      </c>
      <c r="R144" s="113" t="s">
        <v>8502</v>
      </c>
      <c r="S144" s="113"/>
    </row>
    <row r="145" spans="1:19" x14ac:dyDescent="0.35">
      <c r="A145" s="113" t="s">
        <v>63</v>
      </c>
      <c r="B145" s="77">
        <v>-99</v>
      </c>
      <c r="C145" s="56" t="s">
        <v>2712</v>
      </c>
      <c r="D145" s="50"/>
      <c r="E145" s="56" t="s">
        <v>7610</v>
      </c>
      <c r="F145" s="56"/>
      <c r="G145" s="56" t="s">
        <v>3140</v>
      </c>
      <c r="H145" s="50" t="s">
        <v>2917</v>
      </c>
      <c r="I145" s="56"/>
      <c r="J145" s="56" t="s">
        <v>3412</v>
      </c>
      <c r="K145" s="56" t="s">
        <v>7492</v>
      </c>
      <c r="L145" s="50" t="s">
        <v>91</v>
      </c>
      <c r="M145" s="153">
        <v>0</v>
      </c>
      <c r="N145" s="50" t="s">
        <v>8512</v>
      </c>
      <c r="O145" s="50"/>
      <c r="P145" s="113" t="s">
        <v>92</v>
      </c>
      <c r="Q145" s="113" t="s">
        <v>54</v>
      </c>
      <c r="R145" s="113"/>
      <c r="S145" s="113"/>
    </row>
    <row r="146" spans="1:19" x14ac:dyDescent="0.35">
      <c r="A146" s="113" t="s">
        <v>63</v>
      </c>
      <c r="B146" s="79">
        <v>-99</v>
      </c>
      <c r="C146" s="56" t="s">
        <v>2723</v>
      </c>
      <c r="D146" s="53" t="s">
        <v>6542</v>
      </c>
      <c r="E146" s="56"/>
      <c r="F146" s="69" t="s">
        <v>7659</v>
      </c>
      <c r="G146" s="56" t="s">
        <v>3151</v>
      </c>
      <c r="H146" s="53" t="s">
        <v>2928</v>
      </c>
      <c r="I146" s="56"/>
      <c r="J146" s="56" t="s">
        <v>7493</v>
      </c>
      <c r="K146" s="56"/>
      <c r="L146" s="50" t="s">
        <v>7472</v>
      </c>
      <c r="M146" s="153">
        <v>0</v>
      </c>
      <c r="N146" s="50" t="s">
        <v>8515</v>
      </c>
      <c r="O146" s="50"/>
      <c r="P146" s="113" t="s">
        <v>3011</v>
      </c>
      <c r="Q146" s="113" t="s">
        <v>54</v>
      </c>
      <c r="R146" s="113" t="s">
        <v>8502</v>
      </c>
      <c r="S146" s="113"/>
    </row>
    <row r="147" spans="1:19" x14ac:dyDescent="0.35">
      <c r="A147" s="136" t="s">
        <v>63</v>
      </c>
      <c r="B147" s="77">
        <v>-99</v>
      </c>
      <c r="C147" s="50" t="s">
        <v>292</v>
      </c>
      <c r="D147" s="113"/>
      <c r="E147" s="50" t="s">
        <v>6</v>
      </c>
      <c r="F147" s="113"/>
      <c r="G147" s="50" t="s">
        <v>292</v>
      </c>
      <c r="H147" s="50" t="s">
        <v>292</v>
      </c>
      <c r="I147" s="113"/>
      <c r="J147" s="50" t="s">
        <v>7493</v>
      </c>
      <c r="K147" s="50"/>
      <c r="L147" s="53" t="s">
        <v>7473</v>
      </c>
      <c r="M147" s="114" t="s">
        <v>8511</v>
      </c>
      <c r="N147" s="113" t="s">
        <v>8513</v>
      </c>
      <c r="O147" s="113"/>
      <c r="P147" s="132"/>
      <c r="Q147" s="132" t="s">
        <v>54</v>
      </c>
      <c r="R147" s="53"/>
      <c r="S147" s="53"/>
    </row>
    <row r="148" spans="1:19" x14ac:dyDescent="0.35">
      <c r="A148" s="113" t="s">
        <v>63</v>
      </c>
      <c r="B148" s="77">
        <v>-99</v>
      </c>
      <c r="C148" s="56" t="s">
        <v>2722</v>
      </c>
      <c r="D148" s="50" t="s">
        <v>3247</v>
      </c>
      <c r="E148" s="56"/>
      <c r="F148" s="69" t="s">
        <v>7699</v>
      </c>
      <c r="G148" s="56" t="s">
        <v>3150</v>
      </c>
      <c r="H148" s="50" t="s">
        <v>2927</v>
      </c>
      <c r="I148" s="56"/>
      <c r="J148" s="56" t="s">
        <v>7493</v>
      </c>
      <c r="K148" s="56"/>
      <c r="L148" s="50" t="s">
        <v>7472</v>
      </c>
      <c r="M148" s="153">
        <v>0</v>
      </c>
      <c r="N148" s="50" t="s">
        <v>8515</v>
      </c>
      <c r="O148" s="50"/>
      <c r="P148" s="113" t="s">
        <v>3010</v>
      </c>
      <c r="Q148" s="113" t="s">
        <v>54</v>
      </c>
      <c r="R148" s="113" t="s">
        <v>8502</v>
      </c>
      <c r="S148" s="113"/>
    </row>
    <row r="149" spans="1:19" x14ac:dyDescent="0.35">
      <c r="A149" s="113" t="s">
        <v>63</v>
      </c>
      <c r="B149" s="77">
        <v>-99</v>
      </c>
      <c r="C149" s="56" t="s">
        <v>2718</v>
      </c>
      <c r="D149" s="50" t="s">
        <v>3248</v>
      </c>
      <c r="E149" s="56"/>
      <c r="F149" s="69" t="s">
        <v>7700</v>
      </c>
      <c r="G149" s="56" t="s">
        <v>3146</v>
      </c>
      <c r="H149" s="50" t="s">
        <v>2923</v>
      </c>
      <c r="I149" s="56"/>
      <c r="J149" s="56" t="s">
        <v>7493</v>
      </c>
      <c r="K149" s="56"/>
      <c r="L149" s="50" t="s">
        <v>7472</v>
      </c>
      <c r="M149" s="153">
        <v>0</v>
      </c>
      <c r="N149" s="50" t="s">
        <v>8515</v>
      </c>
      <c r="O149" s="50"/>
      <c r="P149" s="113" t="s">
        <v>3006</v>
      </c>
      <c r="Q149" s="113" t="s">
        <v>54</v>
      </c>
      <c r="R149" s="113" t="s">
        <v>8502</v>
      </c>
      <c r="S149" s="113"/>
    </row>
    <row r="150" spans="1:19" x14ac:dyDescent="0.35">
      <c r="A150" s="113" t="s">
        <v>63</v>
      </c>
      <c r="B150" s="77">
        <v>-99</v>
      </c>
      <c r="C150" s="56" t="s">
        <v>2721</v>
      </c>
      <c r="D150" s="50" t="s">
        <v>3251</v>
      </c>
      <c r="E150" s="56"/>
      <c r="F150" s="69" t="s">
        <v>7701</v>
      </c>
      <c r="G150" s="56" t="s">
        <v>3149</v>
      </c>
      <c r="H150" s="50" t="s">
        <v>2926</v>
      </c>
      <c r="I150" s="56"/>
      <c r="J150" s="56" t="s">
        <v>7493</v>
      </c>
      <c r="K150" s="56"/>
      <c r="L150" s="50" t="s">
        <v>7472</v>
      </c>
      <c r="M150" s="153">
        <v>0</v>
      </c>
      <c r="N150" s="50" t="s">
        <v>8515</v>
      </c>
      <c r="O150" s="50"/>
      <c r="P150" s="113" t="s">
        <v>3009</v>
      </c>
      <c r="Q150" s="113" t="s">
        <v>54</v>
      </c>
      <c r="R150" s="113" t="s">
        <v>8502</v>
      </c>
      <c r="S150" s="113"/>
    </row>
    <row r="151" spans="1:19" x14ac:dyDescent="0.35">
      <c r="A151" s="113" t="s">
        <v>63</v>
      </c>
      <c r="B151" s="77">
        <v>-99</v>
      </c>
      <c r="C151" s="56" t="s">
        <v>2725</v>
      </c>
      <c r="D151" s="50" t="s">
        <v>3242</v>
      </c>
      <c r="E151" s="56"/>
      <c r="F151" s="69" t="s">
        <v>7656</v>
      </c>
      <c r="G151" s="56" t="s">
        <v>3154</v>
      </c>
      <c r="H151" s="50" t="s">
        <v>2930</v>
      </c>
      <c r="I151" s="56"/>
      <c r="J151" s="56" t="s">
        <v>7493</v>
      </c>
      <c r="K151" s="56"/>
      <c r="L151" s="113" t="s">
        <v>7473</v>
      </c>
      <c r="M151" s="114">
        <v>0</v>
      </c>
      <c r="N151" s="50" t="s">
        <v>8515</v>
      </c>
      <c r="O151" s="50"/>
      <c r="P151" s="113" t="s">
        <v>100</v>
      </c>
      <c r="Q151" s="113" t="s">
        <v>54</v>
      </c>
      <c r="R151" s="113" t="s">
        <v>8502</v>
      </c>
      <c r="S151" s="113"/>
    </row>
    <row r="152" spans="1:19" x14ac:dyDescent="0.35">
      <c r="A152" s="113" t="s">
        <v>63</v>
      </c>
      <c r="B152" s="77">
        <v>-99</v>
      </c>
      <c r="C152" s="56" t="s">
        <v>2713</v>
      </c>
      <c r="D152" s="50" t="s">
        <v>3241</v>
      </c>
      <c r="E152" s="56"/>
      <c r="F152" s="69" t="s">
        <v>7694</v>
      </c>
      <c r="G152" s="56" t="s">
        <v>3141</v>
      </c>
      <c r="H152" s="50" t="s">
        <v>2918</v>
      </c>
      <c r="I152" s="56"/>
      <c r="J152" s="56" t="s">
        <v>7493</v>
      </c>
      <c r="K152" s="56"/>
      <c r="L152" s="50" t="s">
        <v>7472</v>
      </c>
      <c r="M152" s="153">
        <v>0</v>
      </c>
      <c r="N152" s="50" t="s">
        <v>8515</v>
      </c>
      <c r="O152" s="50"/>
      <c r="P152" s="113" t="s">
        <v>158</v>
      </c>
      <c r="Q152" s="113" t="s">
        <v>54</v>
      </c>
      <c r="R152" s="113" t="s">
        <v>8502</v>
      </c>
      <c r="S152" s="113"/>
    </row>
    <row r="153" spans="1:19" x14ac:dyDescent="0.35">
      <c r="A153" s="113" t="s">
        <v>63</v>
      </c>
      <c r="B153" s="77">
        <v>-99</v>
      </c>
      <c r="C153" s="56" t="s">
        <v>2726</v>
      </c>
      <c r="D153" s="50" t="s">
        <v>3244</v>
      </c>
      <c r="E153" s="56"/>
      <c r="F153" s="69" t="s">
        <v>7657</v>
      </c>
      <c r="G153" s="56" t="s">
        <v>3155</v>
      </c>
      <c r="H153" s="50" t="s">
        <v>2931</v>
      </c>
      <c r="I153" s="56"/>
      <c r="J153" s="56" t="s">
        <v>7493</v>
      </c>
      <c r="K153" s="56"/>
      <c r="L153" s="113" t="s">
        <v>7473</v>
      </c>
      <c r="M153" s="114">
        <v>0</v>
      </c>
      <c r="N153" s="50" t="s">
        <v>8515</v>
      </c>
      <c r="O153" s="50"/>
      <c r="P153" s="113" t="s">
        <v>100</v>
      </c>
      <c r="Q153" s="113" t="s">
        <v>54</v>
      </c>
      <c r="R153" s="113" t="s">
        <v>8502</v>
      </c>
      <c r="S153" s="113"/>
    </row>
    <row r="154" spans="1:19" x14ac:dyDescent="0.35">
      <c r="A154" s="113" t="s">
        <v>63</v>
      </c>
      <c r="B154" s="77">
        <v>-99</v>
      </c>
      <c r="C154" s="56" t="s">
        <v>2714</v>
      </c>
      <c r="D154" s="50" t="s">
        <v>3243</v>
      </c>
      <c r="E154" s="56"/>
      <c r="F154" s="69" t="s">
        <v>7695</v>
      </c>
      <c r="G154" s="56" t="s">
        <v>3142</v>
      </c>
      <c r="H154" s="50" t="s">
        <v>2919</v>
      </c>
      <c r="I154" s="56"/>
      <c r="J154" s="56" t="s">
        <v>7493</v>
      </c>
      <c r="K154" s="56"/>
      <c r="L154" s="50" t="s">
        <v>7472</v>
      </c>
      <c r="M154" s="153">
        <v>0</v>
      </c>
      <c r="N154" s="50" t="s">
        <v>8515</v>
      </c>
      <c r="O154" s="50"/>
      <c r="P154" s="113" t="s">
        <v>183</v>
      </c>
      <c r="Q154" s="113" t="s">
        <v>54</v>
      </c>
      <c r="R154" s="113" t="s">
        <v>8502</v>
      </c>
      <c r="S154" s="113"/>
    </row>
    <row r="155" spans="1:19" x14ac:dyDescent="0.35">
      <c r="A155" s="113" t="s">
        <v>63</v>
      </c>
      <c r="B155" s="77">
        <v>-99</v>
      </c>
      <c r="C155" s="56" t="s">
        <v>2727</v>
      </c>
      <c r="D155" s="50" t="s">
        <v>3252</v>
      </c>
      <c r="E155" s="56"/>
      <c r="F155" s="69" t="s">
        <v>7658</v>
      </c>
      <c r="G155" s="56" t="s">
        <v>3156</v>
      </c>
      <c r="H155" s="50" t="s">
        <v>2932</v>
      </c>
      <c r="I155" s="56"/>
      <c r="J155" s="56" t="s">
        <v>7493</v>
      </c>
      <c r="K155" s="56"/>
      <c r="L155" s="113" t="s">
        <v>7473</v>
      </c>
      <c r="M155" s="114">
        <v>0</v>
      </c>
      <c r="N155" s="50" t="s">
        <v>8515</v>
      </c>
      <c r="O155" s="50"/>
      <c r="P155" s="113" t="s">
        <v>100</v>
      </c>
      <c r="Q155" s="113" t="s">
        <v>54</v>
      </c>
      <c r="R155" s="113" t="s">
        <v>8502</v>
      </c>
      <c r="S155" s="113"/>
    </row>
    <row r="156" spans="1:19" x14ac:dyDescent="0.35">
      <c r="A156" s="113" t="s">
        <v>63</v>
      </c>
      <c r="B156" s="77">
        <v>-99</v>
      </c>
      <c r="C156" s="56" t="s">
        <v>2715</v>
      </c>
      <c r="D156" s="50" t="s">
        <v>6624</v>
      </c>
      <c r="E156" s="56"/>
      <c r="F156" s="69" t="s">
        <v>7696</v>
      </c>
      <c r="G156" s="56" t="s">
        <v>3143</v>
      </c>
      <c r="H156" s="50" t="s">
        <v>2920</v>
      </c>
      <c r="I156" s="56"/>
      <c r="J156" s="56" t="s">
        <v>7493</v>
      </c>
      <c r="K156" s="56"/>
      <c r="L156" s="50" t="s">
        <v>7472</v>
      </c>
      <c r="M156" s="153">
        <v>0</v>
      </c>
      <c r="N156" s="50" t="s">
        <v>8515</v>
      </c>
      <c r="O156" s="50"/>
      <c r="P156" s="113" t="s">
        <v>184</v>
      </c>
      <c r="Q156" s="113" t="s">
        <v>54</v>
      </c>
      <c r="R156" s="113" t="s">
        <v>8502</v>
      </c>
      <c r="S156" s="113"/>
    </row>
    <row r="157" spans="1:19" x14ac:dyDescent="0.35">
      <c r="A157" s="113" t="s">
        <v>63</v>
      </c>
      <c r="B157" s="77">
        <v>-99</v>
      </c>
      <c r="C157" s="56" t="s">
        <v>2716</v>
      </c>
      <c r="D157" s="50" t="s">
        <v>3249</v>
      </c>
      <c r="E157" s="56"/>
      <c r="F157" s="69" t="s">
        <v>7702</v>
      </c>
      <c r="G157" s="56" t="s">
        <v>3144</v>
      </c>
      <c r="H157" s="50" t="s">
        <v>2921</v>
      </c>
      <c r="I157" s="56"/>
      <c r="J157" s="56" t="s">
        <v>7493</v>
      </c>
      <c r="K157" s="56"/>
      <c r="L157" s="50" t="s">
        <v>7472</v>
      </c>
      <c r="M157" s="153">
        <v>0</v>
      </c>
      <c r="N157" s="50" t="s">
        <v>8515</v>
      </c>
      <c r="O157" s="50"/>
      <c r="P157" s="113" t="s">
        <v>3004</v>
      </c>
      <c r="Q157" s="113" t="s">
        <v>54</v>
      </c>
      <c r="R157" s="113" t="s">
        <v>8502</v>
      </c>
      <c r="S157" s="113"/>
    </row>
    <row r="158" spans="1:19" x14ac:dyDescent="0.35">
      <c r="A158" s="113" t="s">
        <v>63</v>
      </c>
      <c r="B158" s="77">
        <v>-99</v>
      </c>
      <c r="C158" s="56" t="s">
        <v>2720</v>
      </c>
      <c r="D158" s="50" t="s">
        <v>3250</v>
      </c>
      <c r="E158" s="56"/>
      <c r="F158" s="69" t="s">
        <v>7703</v>
      </c>
      <c r="G158" s="56" t="s">
        <v>3148</v>
      </c>
      <c r="H158" s="50" t="s">
        <v>2925</v>
      </c>
      <c r="I158" s="56"/>
      <c r="J158" s="56" t="s">
        <v>7493</v>
      </c>
      <c r="K158" s="56"/>
      <c r="L158" s="50" t="s">
        <v>7472</v>
      </c>
      <c r="M158" s="153">
        <v>0</v>
      </c>
      <c r="N158" s="50" t="s">
        <v>8515</v>
      </c>
      <c r="O158" s="50"/>
      <c r="P158" s="113" t="s">
        <v>3008</v>
      </c>
      <c r="Q158" s="113" t="s">
        <v>54</v>
      </c>
      <c r="R158" s="113" t="s">
        <v>8502</v>
      </c>
      <c r="S158" s="113"/>
    </row>
    <row r="159" spans="1:19" x14ac:dyDescent="0.35">
      <c r="A159" s="115" t="s">
        <v>63</v>
      </c>
      <c r="B159" s="100">
        <v>1</v>
      </c>
      <c r="C159" s="101" t="s">
        <v>93</v>
      </c>
      <c r="D159" s="101" t="s">
        <v>1923</v>
      </c>
      <c r="E159" s="102" t="s">
        <v>2130</v>
      </c>
      <c r="F159" s="101" t="s">
        <v>7704</v>
      </c>
      <c r="G159" s="101" t="s">
        <v>277</v>
      </c>
      <c r="H159" s="101" t="s">
        <v>278</v>
      </c>
      <c r="I159" s="101" t="s">
        <v>2311</v>
      </c>
      <c r="J159" s="103" t="s">
        <v>7493</v>
      </c>
      <c r="K159" s="103"/>
      <c r="L159" s="101" t="s">
        <v>91</v>
      </c>
      <c r="M159" s="154" t="s">
        <v>8511</v>
      </c>
      <c r="N159" s="103" t="s">
        <v>8513</v>
      </c>
      <c r="O159" s="103" t="s">
        <v>8516</v>
      </c>
      <c r="P159" s="115" t="s">
        <v>91</v>
      </c>
      <c r="Q159" s="115" t="s">
        <v>54</v>
      </c>
      <c r="R159" s="115"/>
      <c r="S159" s="115"/>
    </row>
    <row r="160" spans="1:19" x14ac:dyDescent="0.35">
      <c r="A160" s="113" t="s">
        <v>63</v>
      </c>
      <c r="B160" s="77">
        <v>2</v>
      </c>
      <c r="C160" s="54" t="s">
        <v>124</v>
      </c>
      <c r="D160" s="54" t="s">
        <v>1922</v>
      </c>
      <c r="E160" s="50" t="s">
        <v>8417</v>
      </c>
      <c r="F160" s="54" t="s">
        <v>2146</v>
      </c>
      <c r="G160" s="54" t="s">
        <v>334</v>
      </c>
      <c r="H160" s="54" t="s">
        <v>335</v>
      </c>
      <c r="I160" s="68" t="s">
        <v>2333</v>
      </c>
      <c r="J160" s="56" t="s">
        <v>7493</v>
      </c>
      <c r="K160" s="56"/>
      <c r="L160" s="99" t="s">
        <v>7473</v>
      </c>
      <c r="M160" s="160" t="s">
        <v>8511</v>
      </c>
      <c r="N160" s="99" t="s">
        <v>8513</v>
      </c>
      <c r="O160" s="99" t="s">
        <v>8516</v>
      </c>
      <c r="P160" s="113" t="s">
        <v>100</v>
      </c>
      <c r="Q160" s="113" t="s">
        <v>54</v>
      </c>
      <c r="R160" s="113"/>
      <c r="S160" s="113"/>
    </row>
    <row r="161" spans="1:19" x14ac:dyDescent="0.35">
      <c r="A161" s="113" t="s">
        <v>63</v>
      </c>
      <c r="B161" s="77">
        <v>3</v>
      </c>
      <c r="C161" s="85" t="s">
        <v>2052</v>
      </c>
      <c r="D161" s="50" t="s">
        <v>6394</v>
      </c>
      <c r="E161" s="56" t="s">
        <v>8499</v>
      </c>
      <c r="F161" s="69" t="s">
        <v>7652</v>
      </c>
      <c r="G161" s="56" t="s">
        <v>3138</v>
      </c>
      <c r="H161" s="50" t="s">
        <v>2915</v>
      </c>
      <c r="I161" s="56"/>
      <c r="J161" s="56" t="s">
        <v>7493</v>
      </c>
      <c r="K161" s="56"/>
      <c r="L161" s="50" t="s">
        <v>91</v>
      </c>
      <c r="M161" s="153" t="s">
        <v>8511</v>
      </c>
      <c r="N161" s="50" t="s">
        <v>8512</v>
      </c>
      <c r="O161" s="50" t="s">
        <v>8516</v>
      </c>
      <c r="P161" s="113" t="s">
        <v>91</v>
      </c>
      <c r="Q161" s="113" t="s">
        <v>54</v>
      </c>
      <c r="R161" s="113"/>
      <c r="S161" s="113"/>
    </row>
    <row r="162" spans="1:19" x14ac:dyDescent="0.35">
      <c r="A162" s="113" t="s">
        <v>63</v>
      </c>
      <c r="B162" s="77">
        <v>4</v>
      </c>
      <c r="C162" s="54" t="s">
        <v>181</v>
      </c>
      <c r="D162" s="54" t="s">
        <v>6628</v>
      </c>
      <c r="E162" s="56" t="s">
        <v>8498</v>
      </c>
      <c r="F162" s="68" t="s">
        <v>7653</v>
      </c>
      <c r="G162" s="54" t="s">
        <v>429</v>
      </c>
      <c r="H162" s="54" t="s">
        <v>430</v>
      </c>
      <c r="I162" s="68" t="s">
        <v>2374</v>
      </c>
      <c r="J162" s="56" t="s">
        <v>3413</v>
      </c>
      <c r="K162" s="56" t="s">
        <v>7492</v>
      </c>
      <c r="L162" s="50" t="s">
        <v>91</v>
      </c>
      <c r="M162" s="153">
        <v>0</v>
      </c>
      <c r="N162" s="50" t="s">
        <v>8512</v>
      </c>
      <c r="O162" s="50" t="s">
        <v>8517</v>
      </c>
      <c r="P162" s="113" t="s">
        <v>92</v>
      </c>
      <c r="Q162" s="113" t="s">
        <v>54</v>
      </c>
      <c r="R162" s="113"/>
      <c r="S162" s="113"/>
    </row>
    <row r="163" spans="1:19" x14ac:dyDescent="0.35">
      <c r="A163" s="113" t="s">
        <v>63</v>
      </c>
      <c r="B163" s="77">
        <v>5</v>
      </c>
      <c r="C163" s="55" t="s">
        <v>182</v>
      </c>
      <c r="D163" s="55" t="s">
        <v>6623</v>
      </c>
      <c r="E163" s="54" t="s">
        <v>8501</v>
      </c>
      <c r="F163" s="68" t="s">
        <v>7654</v>
      </c>
      <c r="G163" s="56" t="s">
        <v>3153</v>
      </c>
      <c r="H163" s="54" t="s">
        <v>431</v>
      </c>
      <c r="I163" s="68" t="s">
        <v>2375</v>
      </c>
      <c r="J163" s="56" t="s">
        <v>7493</v>
      </c>
      <c r="K163" s="56"/>
      <c r="L163" s="113" t="s">
        <v>7473</v>
      </c>
      <c r="M163" s="114">
        <v>0</v>
      </c>
      <c r="N163" s="113" t="s">
        <v>8512</v>
      </c>
      <c r="O163" s="113" t="s">
        <v>8517</v>
      </c>
      <c r="P163" s="113" t="s">
        <v>100</v>
      </c>
      <c r="Q163" s="113" t="s">
        <v>54</v>
      </c>
      <c r="R163" s="113"/>
      <c r="S163" s="113"/>
    </row>
    <row r="164" spans="1:19" x14ac:dyDescent="0.35">
      <c r="A164" s="113" t="s">
        <v>63</v>
      </c>
      <c r="B164" s="77">
        <v>6</v>
      </c>
      <c r="C164" s="56" t="s">
        <v>2711</v>
      </c>
      <c r="D164" s="50" t="s">
        <v>3240</v>
      </c>
      <c r="E164" s="54" t="s">
        <v>8500</v>
      </c>
      <c r="F164" s="69" t="s">
        <v>7655</v>
      </c>
      <c r="G164" s="56" t="s">
        <v>3139</v>
      </c>
      <c r="H164" s="50" t="s">
        <v>2916</v>
      </c>
      <c r="I164" s="56"/>
      <c r="J164" s="56" t="s">
        <v>7493</v>
      </c>
      <c r="K164" s="56"/>
      <c r="L164" s="50" t="s">
        <v>7472</v>
      </c>
      <c r="M164" s="153">
        <v>0</v>
      </c>
      <c r="N164" s="50" t="s">
        <v>8512</v>
      </c>
      <c r="O164" s="50" t="s">
        <v>8517</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7493</v>
      </c>
      <c r="K165" s="56"/>
      <c r="L165" s="54" t="s">
        <v>91</v>
      </c>
      <c r="M165" s="155">
        <v>0</v>
      </c>
      <c r="N165" s="56" t="s">
        <v>8512</v>
      </c>
      <c r="O165" s="56" t="s">
        <v>8517</v>
      </c>
      <c r="P165" s="113" t="s">
        <v>91</v>
      </c>
      <c r="Q165" s="113" t="s">
        <v>54</v>
      </c>
      <c r="R165" s="113"/>
      <c r="S165" s="113"/>
    </row>
    <row r="166" spans="1:19" x14ac:dyDescent="0.35">
      <c r="A166" s="136" t="s">
        <v>56</v>
      </c>
      <c r="B166" s="77">
        <v>-99</v>
      </c>
      <c r="C166" s="50" t="s">
        <v>292</v>
      </c>
      <c r="D166" s="113"/>
      <c r="E166" s="50" t="s">
        <v>6</v>
      </c>
      <c r="F166" s="113"/>
      <c r="G166" s="50" t="s">
        <v>292</v>
      </c>
      <c r="H166" s="133" t="s">
        <v>292</v>
      </c>
      <c r="I166" s="113"/>
      <c r="J166" s="50" t="s">
        <v>7493</v>
      </c>
      <c r="K166" s="50"/>
      <c r="L166" s="53" t="s">
        <v>7473</v>
      </c>
      <c r="M166" s="114" t="s">
        <v>8511</v>
      </c>
      <c r="N166" s="113" t="s">
        <v>8513</v>
      </c>
      <c r="O166" s="113"/>
      <c r="P166" s="132"/>
      <c r="Q166" s="132" t="s">
        <v>54</v>
      </c>
      <c r="R166" s="53"/>
      <c r="S166" s="53"/>
    </row>
    <row r="167" spans="1:19" x14ac:dyDescent="0.35">
      <c r="A167" s="136" t="s">
        <v>56</v>
      </c>
      <c r="B167" s="77">
        <v>-99</v>
      </c>
      <c r="C167" s="50" t="s">
        <v>2607</v>
      </c>
      <c r="D167" s="56" t="s">
        <v>7584</v>
      </c>
      <c r="E167" s="50" t="s">
        <v>6</v>
      </c>
      <c r="F167" s="113"/>
      <c r="G167" s="50" t="s">
        <v>3030</v>
      </c>
      <c r="H167" s="50" t="s">
        <v>2811</v>
      </c>
      <c r="I167" s="113"/>
      <c r="J167" s="50" t="s">
        <v>7493</v>
      </c>
      <c r="K167" s="50"/>
      <c r="L167" s="121" t="s">
        <v>7473</v>
      </c>
      <c r="M167" s="139"/>
      <c r="N167" s="121"/>
      <c r="O167" s="121"/>
      <c r="P167" s="132" t="s">
        <v>100</v>
      </c>
      <c r="Q167" s="132" t="s">
        <v>54</v>
      </c>
      <c r="R167" s="53"/>
      <c r="S167" s="53"/>
    </row>
    <row r="168" spans="1:19" x14ac:dyDescent="0.35">
      <c r="A168" s="115" t="s">
        <v>56</v>
      </c>
      <c r="B168" s="100">
        <v>1</v>
      </c>
      <c r="C168" s="101" t="s">
        <v>93</v>
      </c>
      <c r="D168" s="57" t="s">
        <v>1923</v>
      </c>
      <c r="E168" s="102" t="s">
        <v>2130</v>
      </c>
      <c r="F168" s="101" t="s">
        <v>7704</v>
      </c>
      <c r="G168" s="101" t="s">
        <v>277</v>
      </c>
      <c r="H168" s="101" t="s">
        <v>278</v>
      </c>
      <c r="I168" s="101" t="s">
        <v>2311</v>
      </c>
      <c r="J168" s="103" t="s">
        <v>7493</v>
      </c>
      <c r="K168" s="103"/>
      <c r="L168" s="101" t="s">
        <v>91</v>
      </c>
      <c r="M168" s="154" t="s">
        <v>8511</v>
      </c>
      <c r="N168" s="103" t="s">
        <v>8513</v>
      </c>
      <c r="O168" s="103" t="s">
        <v>8516</v>
      </c>
      <c r="P168" s="115" t="s">
        <v>91</v>
      </c>
      <c r="Q168" s="115" t="s">
        <v>54</v>
      </c>
      <c r="R168" s="115"/>
      <c r="S168" s="115"/>
    </row>
    <row r="169" spans="1:19" x14ac:dyDescent="0.35">
      <c r="A169" s="113" t="s">
        <v>56</v>
      </c>
      <c r="B169" s="77">
        <v>2</v>
      </c>
      <c r="C169" s="54" t="s">
        <v>119</v>
      </c>
      <c r="D169" s="56" t="s">
        <v>1922</v>
      </c>
      <c r="E169" s="50" t="s">
        <v>8415</v>
      </c>
      <c r="F169" s="54" t="s">
        <v>2146</v>
      </c>
      <c r="G169" s="54" t="s">
        <v>324</v>
      </c>
      <c r="H169" s="54" t="s">
        <v>325</v>
      </c>
      <c r="I169" s="68" t="s">
        <v>2330</v>
      </c>
      <c r="J169" s="56" t="s">
        <v>7493</v>
      </c>
      <c r="K169" s="56"/>
      <c r="L169" s="54" t="s">
        <v>7473</v>
      </c>
      <c r="M169" s="155" t="s">
        <v>8511</v>
      </c>
      <c r="N169" s="56" t="s">
        <v>8513</v>
      </c>
      <c r="O169" s="56" t="s">
        <v>8516</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7711</v>
      </c>
      <c r="G170" s="56" t="s">
        <v>3031</v>
      </c>
      <c r="H170" s="50" t="s">
        <v>2812</v>
      </c>
      <c r="I170" s="56"/>
      <c r="J170" s="56" t="s">
        <v>7493</v>
      </c>
      <c r="K170" s="56"/>
      <c r="L170" s="50" t="s">
        <v>91</v>
      </c>
      <c r="M170" s="153" t="s">
        <v>8511</v>
      </c>
      <c r="N170" s="50" t="s">
        <v>8512</v>
      </c>
      <c r="O170" s="50" t="s">
        <v>8516</v>
      </c>
      <c r="P170" s="113" t="s">
        <v>91</v>
      </c>
      <c r="Q170" s="113" t="s">
        <v>54</v>
      </c>
      <c r="R170" s="113" t="s">
        <v>8518</v>
      </c>
      <c r="S170" s="113"/>
    </row>
    <row r="171" spans="1:19" x14ac:dyDescent="0.35">
      <c r="A171" s="113" t="s">
        <v>56</v>
      </c>
      <c r="B171" s="77">
        <v>4</v>
      </c>
      <c r="C171" s="54" t="s">
        <v>150</v>
      </c>
      <c r="D171" s="56" t="s">
        <v>1948</v>
      </c>
      <c r="E171" s="56" t="str">
        <f>SUBSTITUTE(LEFT(F171, FIND(" (", F171 &amp; " (") - 1), " ", "_")</f>
        <v>Bodenprofil-ID_[auswählen]</v>
      </c>
      <c r="F171" s="54" t="s">
        <v>7707</v>
      </c>
      <c r="G171" s="54" t="s">
        <v>379</v>
      </c>
      <c r="H171" s="54" t="s">
        <v>380</v>
      </c>
      <c r="I171" s="68" t="s">
        <v>2348</v>
      </c>
      <c r="J171" s="56" t="s">
        <v>7493</v>
      </c>
      <c r="K171" s="56"/>
      <c r="L171" s="54" t="s">
        <v>91</v>
      </c>
      <c r="M171" s="155" t="s">
        <v>8511</v>
      </c>
      <c r="N171" s="56" t="s">
        <v>8513</v>
      </c>
      <c r="O171" s="56" t="s">
        <v>8516</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7708</v>
      </c>
      <c r="G172" s="54" t="s">
        <v>375</v>
      </c>
      <c r="H172" s="54" t="s">
        <v>376</v>
      </c>
      <c r="I172" s="68" t="s">
        <v>2346</v>
      </c>
      <c r="J172" s="56" t="s">
        <v>7493</v>
      </c>
      <c r="K172" s="56"/>
      <c r="L172" s="54" t="s">
        <v>91</v>
      </c>
      <c r="M172" s="155" t="s">
        <v>8511</v>
      </c>
      <c r="N172" s="56" t="s">
        <v>8513</v>
      </c>
      <c r="O172" s="56" t="s">
        <v>8516</v>
      </c>
      <c r="P172" s="113" t="s">
        <v>92</v>
      </c>
      <c r="Q172" s="113" t="s">
        <v>54</v>
      </c>
      <c r="R172" s="113"/>
      <c r="S172" s="113"/>
    </row>
    <row r="173" spans="1:19" x14ac:dyDescent="0.35">
      <c r="A173" s="113" t="s">
        <v>56</v>
      </c>
      <c r="B173" s="77">
        <v>6</v>
      </c>
      <c r="C173" s="84" t="s">
        <v>141</v>
      </c>
      <c r="D173" s="56" t="s">
        <v>362</v>
      </c>
      <c r="E173" s="56" t="s">
        <v>8398</v>
      </c>
      <c r="F173" s="54" t="s">
        <v>2160</v>
      </c>
      <c r="G173" s="54" t="s">
        <v>361</v>
      </c>
      <c r="H173" s="54" t="s">
        <v>362</v>
      </c>
      <c r="I173" s="68" t="s">
        <v>2160</v>
      </c>
      <c r="J173" s="56" t="s">
        <v>7493</v>
      </c>
      <c r="K173" s="56"/>
      <c r="L173" s="54" t="s">
        <v>91</v>
      </c>
      <c r="M173" s="155" t="s">
        <v>8511</v>
      </c>
      <c r="N173" s="56" t="s">
        <v>8512</v>
      </c>
      <c r="O173" s="56" t="s">
        <v>8516</v>
      </c>
      <c r="P173" s="113" t="s">
        <v>91</v>
      </c>
      <c r="Q173" s="113" t="s">
        <v>54</v>
      </c>
      <c r="R173" s="113"/>
      <c r="S173" s="113"/>
    </row>
    <row r="174" spans="1:19" x14ac:dyDescent="0.35">
      <c r="A174" s="113" t="s">
        <v>56</v>
      </c>
      <c r="B174" s="77">
        <v>7</v>
      </c>
      <c r="C174" s="54" t="s">
        <v>142</v>
      </c>
      <c r="D174" s="56" t="s">
        <v>1932</v>
      </c>
      <c r="E174" s="56" t="s">
        <v>8397</v>
      </c>
      <c r="F174" s="54" t="s">
        <v>2162</v>
      </c>
      <c r="G174" s="54" t="s">
        <v>363</v>
      </c>
      <c r="H174" s="54" t="s">
        <v>364</v>
      </c>
      <c r="I174" s="68" t="s">
        <v>2340</v>
      </c>
      <c r="J174" s="56" t="s">
        <v>7493</v>
      </c>
      <c r="K174" s="56"/>
      <c r="L174" s="54" t="s">
        <v>91</v>
      </c>
      <c r="M174" s="155">
        <v>0</v>
      </c>
      <c r="N174" s="56" t="s">
        <v>8512</v>
      </c>
      <c r="O174" s="56" t="s">
        <v>8517</v>
      </c>
      <c r="P174" s="113" t="s">
        <v>91</v>
      </c>
      <c r="Q174" s="113" t="s">
        <v>54</v>
      </c>
      <c r="R174" s="113"/>
      <c r="S174" s="113"/>
    </row>
    <row r="175" spans="1:19" x14ac:dyDescent="0.35">
      <c r="A175" s="113" t="s">
        <v>56</v>
      </c>
      <c r="B175" s="77">
        <v>8</v>
      </c>
      <c r="C175" s="56" t="s">
        <v>2609</v>
      </c>
      <c r="D175" s="50" t="s">
        <v>7736</v>
      </c>
      <c r="E175" s="57"/>
      <c r="F175" s="56" t="s">
        <v>7735</v>
      </c>
      <c r="G175" s="56" t="s">
        <v>3032</v>
      </c>
      <c r="H175" s="50" t="s">
        <v>2813</v>
      </c>
      <c r="I175" s="56"/>
      <c r="J175" s="56" t="s">
        <v>7493</v>
      </c>
      <c r="K175" s="56"/>
      <c r="L175" s="50" t="s">
        <v>91</v>
      </c>
      <c r="M175" s="153">
        <v>0</v>
      </c>
      <c r="N175" s="50" t="s">
        <v>8512</v>
      </c>
      <c r="O175" s="50" t="s">
        <v>8517</v>
      </c>
      <c r="P175" s="113" t="s">
        <v>91</v>
      </c>
      <c r="Q175" s="113" t="s">
        <v>54</v>
      </c>
      <c r="R175" s="113"/>
      <c r="S175" s="113"/>
    </row>
    <row r="176" spans="1:19" x14ac:dyDescent="0.35">
      <c r="A176" s="113" t="s">
        <v>56</v>
      </c>
      <c r="B176" s="77">
        <v>9</v>
      </c>
      <c r="C176" s="54" t="s">
        <v>143</v>
      </c>
      <c r="D176" s="56" t="s">
        <v>1941</v>
      </c>
      <c r="E176" s="56" t="s">
        <v>8396</v>
      </c>
      <c r="F176" s="54" t="s">
        <v>2163</v>
      </c>
      <c r="G176" s="54" t="s">
        <v>365</v>
      </c>
      <c r="H176" s="54" t="s">
        <v>366</v>
      </c>
      <c r="I176" s="68" t="s">
        <v>2341</v>
      </c>
      <c r="J176" s="56" t="s">
        <v>7493</v>
      </c>
      <c r="K176" s="56"/>
      <c r="L176" s="54" t="s">
        <v>91</v>
      </c>
      <c r="M176" s="155">
        <v>0</v>
      </c>
      <c r="N176" s="56" t="s">
        <v>8512</v>
      </c>
      <c r="O176" s="56" t="s">
        <v>8517</v>
      </c>
      <c r="P176" s="113" t="s">
        <v>91</v>
      </c>
      <c r="Q176" s="113" t="s">
        <v>54</v>
      </c>
      <c r="R176" s="113"/>
      <c r="S176" s="113"/>
    </row>
    <row r="177" spans="1:19" x14ac:dyDescent="0.35">
      <c r="A177" s="113" t="s">
        <v>56</v>
      </c>
      <c r="B177" s="77">
        <v>10</v>
      </c>
      <c r="C177" s="54" t="s">
        <v>144</v>
      </c>
      <c r="D177" s="56" t="s">
        <v>1935</v>
      </c>
      <c r="E177" s="56" t="s">
        <v>8059</v>
      </c>
      <c r="F177" s="54" t="s">
        <v>2164</v>
      </c>
      <c r="G177" s="54" t="s">
        <v>367</v>
      </c>
      <c r="H177" s="54" t="s">
        <v>368</v>
      </c>
      <c r="I177" s="68" t="s">
        <v>2342</v>
      </c>
      <c r="J177" s="56" t="s">
        <v>7493</v>
      </c>
      <c r="K177" s="56"/>
      <c r="L177" s="50" t="s">
        <v>7472</v>
      </c>
      <c r="M177" s="153">
        <v>2</v>
      </c>
      <c r="N177" s="50" t="s">
        <v>8512</v>
      </c>
      <c r="O177" s="50" t="s">
        <v>8517</v>
      </c>
      <c r="P177" s="113" t="s">
        <v>138</v>
      </c>
      <c r="Q177" s="113" t="s">
        <v>54</v>
      </c>
      <c r="R177" s="113"/>
      <c r="S177" s="113"/>
    </row>
    <row r="178" spans="1:19" x14ac:dyDescent="0.35">
      <c r="A178" s="113" t="s">
        <v>56</v>
      </c>
      <c r="B178" s="77">
        <v>11</v>
      </c>
      <c r="C178" s="54" t="s">
        <v>145</v>
      </c>
      <c r="D178" s="56" t="s">
        <v>1936</v>
      </c>
      <c r="E178" s="56" t="s">
        <v>8060</v>
      </c>
      <c r="F178" s="54" t="s">
        <v>2165</v>
      </c>
      <c r="G178" s="54" t="s">
        <v>369</v>
      </c>
      <c r="H178" s="54" t="s">
        <v>370</v>
      </c>
      <c r="I178" s="68" t="s">
        <v>2343</v>
      </c>
      <c r="J178" s="56" t="s">
        <v>7493</v>
      </c>
      <c r="K178" s="56"/>
      <c r="L178" s="50" t="s">
        <v>7472</v>
      </c>
      <c r="M178" s="153">
        <v>2</v>
      </c>
      <c r="N178" s="50" t="s">
        <v>8512</v>
      </c>
      <c r="O178" s="50" t="s">
        <v>8517</v>
      </c>
      <c r="P178" s="113" t="s">
        <v>138</v>
      </c>
      <c r="Q178" s="113" t="s">
        <v>54</v>
      </c>
      <c r="R178" s="113"/>
      <c r="S178" s="113"/>
    </row>
    <row r="179" spans="1:19" x14ac:dyDescent="0.35">
      <c r="A179" s="113" t="s">
        <v>56</v>
      </c>
      <c r="B179" s="77">
        <v>12</v>
      </c>
      <c r="C179" s="54" t="s">
        <v>146</v>
      </c>
      <c r="D179" s="56" t="s">
        <v>1937</v>
      </c>
      <c r="E179" s="56" t="s">
        <v>8061</v>
      </c>
      <c r="F179" s="54" t="s">
        <v>2166</v>
      </c>
      <c r="G179" s="54" t="s">
        <v>371</v>
      </c>
      <c r="H179" s="54" t="s">
        <v>372</v>
      </c>
      <c r="I179" s="68" t="s">
        <v>2344</v>
      </c>
      <c r="J179" s="56" t="s">
        <v>7493</v>
      </c>
      <c r="K179" s="56"/>
      <c r="L179" s="50" t="s">
        <v>7472</v>
      </c>
      <c r="M179" s="153">
        <v>1</v>
      </c>
      <c r="N179" s="50" t="s">
        <v>8512</v>
      </c>
      <c r="O179" s="50" t="s">
        <v>8517</v>
      </c>
      <c r="P179" s="113" t="s">
        <v>139</v>
      </c>
      <c r="Q179" s="113" t="s">
        <v>54</v>
      </c>
      <c r="R179" s="113"/>
      <c r="S179" s="113"/>
    </row>
    <row r="180" spans="1:19" x14ac:dyDescent="0.35">
      <c r="A180" s="113" t="s">
        <v>56</v>
      </c>
      <c r="B180" s="77">
        <v>13</v>
      </c>
      <c r="C180" s="56" t="s">
        <v>2612</v>
      </c>
      <c r="D180" s="50" t="s">
        <v>3770</v>
      </c>
      <c r="E180" s="56" t="s">
        <v>8068</v>
      </c>
      <c r="F180" s="69" t="s">
        <v>7712</v>
      </c>
      <c r="G180" s="56" t="s">
        <v>3035</v>
      </c>
      <c r="H180" s="50" t="s">
        <v>2816</v>
      </c>
      <c r="I180" s="56"/>
      <c r="J180" s="56" t="s">
        <v>7493</v>
      </c>
      <c r="K180" s="56"/>
      <c r="L180" s="50" t="s">
        <v>91</v>
      </c>
      <c r="M180" s="153">
        <v>0</v>
      </c>
      <c r="N180" s="50" t="s">
        <v>8512</v>
      </c>
      <c r="O180" s="50" t="s">
        <v>8517</v>
      </c>
      <c r="P180" s="113" t="s">
        <v>91</v>
      </c>
      <c r="Q180" s="113" t="s">
        <v>54</v>
      </c>
      <c r="R180" s="113"/>
      <c r="S180" s="113"/>
    </row>
    <row r="181" spans="1:19" x14ac:dyDescent="0.35">
      <c r="A181" s="113" t="s">
        <v>56</v>
      </c>
      <c r="B181" s="77">
        <v>14</v>
      </c>
      <c r="C181" s="56" t="s">
        <v>2611</v>
      </c>
      <c r="D181" s="50" t="s">
        <v>3771</v>
      </c>
      <c r="E181" s="56" t="s">
        <v>8069</v>
      </c>
      <c r="F181" s="69" t="s">
        <v>7713</v>
      </c>
      <c r="G181" s="56" t="s">
        <v>3034</v>
      </c>
      <c r="H181" s="50" t="s">
        <v>2815</v>
      </c>
      <c r="I181" s="56"/>
      <c r="J181" s="56" t="s">
        <v>7493</v>
      </c>
      <c r="K181" s="56"/>
      <c r="L181" s="50" t="s">
        <v>91</v>
      </c>
      <c r="M181" s="153">
        <v>0</v>
      </c>
      <c r="N181" s="50" t="s">
        <v>8512</v>
      </c>
      <c r="O181" s="50" t="s">
        <v>8517</v>
      </c>
      <c r="P181" s="113" t="s">
        <v>91</v>
      </c>
      <c r="Q181" s="113" t="s">
        <v>54</v>
      </c>
      <c r="R181" s="113"/>
      <c r="S181" s="113"/>
    </row>
    <row r="182" spans="1:19" x14ac:dyDescent="0.35">
      <c r="A182" s="113" t="s">
        <v>56</v>
      </c>
      <c r="B182" s="77">
        <v>15</v>
      </c>
      <c r="C182" s="56" t="s">
        <v>2610</v>
      </c>
      <c r="D182" s="62" t="s">
        <v>3391</v>
      </c>
      <c r="E182" s="56" t="s">
        <v>8070</v>
      </c>
      <c r="F182" s="69" t="s">
        <v>7714</v>
      </c>
      <c r="G182" s="56" t="s">
        <v>3033</v>
      </c>
      <c r="H182" s="50" t="s">
        <v>2814</v>
      </c>
      <c r="I182" s="56"/>
      <c r="J182" s="56" t="s">
        <v>3413</v>
      </c>
      <c r="K182" s="56" t="s">
        <v>7492</v>
      </c>
      <c r="L182" s="50" t="s">
        <v>91</v>
      </c>
      <c r="M182" s="153">
        <v>0</v>
      </c>
      <c r="N182" s="50" t="s">
        <v>8512</v>
      </c>
      <c r="O182" s="50" t="s">
        <v>8517</v>
      </c>
      <c r="P182" s="113" t="s">
        <v>91</v>
      </c>
      <c r="Q182" s="113" t="s">
        <v>54</v>
      </c>
      <c r="R182" s="113"/>
      <c r="S182" s="113"/>
    </row>
    <row r="183" spans="1:19" x14ac:dyDescent="0.35">
      <c r="A183" s="113" t="s">
        <v>56</v>
      </c>
      <c r="B183" s="77">
        <v>16</v>
      </c>
      <c r="C183" s="57" t="s">
        <v>2613</v>
      </c>
      <c r="D183" s="50" t="s">
        <v>3772</v>
      </c>
      <c r="E183" s="56" t="s">
        <v>7715</v>
      </c>
      <c r="F183" s="69" t="s">
        <v>7715</v>
      </c>
      <c r="G183" s="56" t="s">
        <v>3036</v>
      </c>
      <c r="H183" s="50" t="s">
        <v>2817</v>
      </c>
      <c r="I183" s="56"/>
      <c r="J183" s="57" t="s">
        <v>7493</v>
      </c>
      <c r="K183" s="57"/>
      <c r="L183" s="50" t="s">
        <v>91</v>
      </c>
      <c r="M183" s="153">
        <v>0</v>
      </c>
      <c r="N183" s="50" t="s">
        <v>8512</v>
      </c>
      <c r="O183" s="50" t="s">
        <v>8517</v>
      </c>
      <c r="P183" s="113" t="s">
        <v>92</v>
      </c>
      <c r="Q183" s="113" t="s">
        <v>54</v>
      </c>
      <c r="R183" s="113"/>
      <c r="S183" s="113"/>
    </row>
    <row r="184" spans="1:19" x14ac:dyDescent="0.35">
      <c r="A184" s="113" t="s">
        <v>56</v>
      </c>
      <c r="B184" s="77">
        <v>17</v>
      </c>
      <c r="C184" s="54" t="s">
        <v>147</v>
      </c>
      <c r="D184" s="56" t="s">
        <v>1947</v>
      </c>
      <c r="E184" s="56" t="s">
        <v>8071</v>
      </c>
      <c r="F184" s="68" t="s">
        <v>2167</v>
      </c>
      <c r="G184" s="54" t="s">
        <v>373</v>
      </c>
      <c r="H184" s="54" t="s">
        <v>374</v>
      </c>
      <c r="I184" s="68" t="s">
        <v>2345</v>
      </c>
      <c r="J184" s="56" t="s">
        <v>7493</v>
      </c>
      <c r="K184" s="56"/>
      <c r="L184" s="50" t="s">
        <v>7472</v>
      </c>
      <c r="M184" s="153">
        <v>0</v>
      </c>
      <c r="N184" s="50" t="s">
        <v>8512</v>
      </c>
      <c r="O184" s="50" t="s">
        <v>8517</v>
      </c>
      <c r="P184" s="113" t="s">
        <v>140</v>
      </c>
      <c r="Q184" s="113" t="s">
        <v>54</v>
      </c>
      <c r="R184" s="113"/>
      <c r="S184" s="113"/>
    </row>
    <row r="185" spans="1:19" x14ac:dyDescent="0.35">
      <c r="A185" s="113" t="s">
        <v>56</v>
      </c>
      <c r="B185" s="77">
        <v>18</v>
      </c>
      <c r="C185" s="56" t="s">
        <v>2614</v>
      </c>
      <c r="D185" s="50" t="s">
        <v>3227</v>
      </c>
      <c r="E185" s="56" t="s">
        <v>8075</v>
      </c>
      <c r="F185" s="69" t="s">
        <v>7716</v>
      </c>
      <c r="G185" s="56" t="s">
        <v>3037</v>
      </c>
      <c r="H185" s="50" t="s">
        <v>2818</v>
      </c>
      <c r="I185" s="56"/>
      <c r="J185" s="56" t="s">
        <v>7493</v>
      </c>
      <c r="K185" s="56"/>
      <c r="L185" s="50" t="s">
        <v>7472</v>
      </c>
      <c r="M185" s="153">
        <v>0</v>
      </c>
      <c r="N185" s="50" t="s">
        <v>8512</v>
      </c>
      <c r="O185" s="50" t="s">
        <v>8517</v>
      </c>
      <c r="P185" s="113" t="s">
        <v>139</v>
      </c>
      <c r="Q185" s="113" t="s">
        <v>54</v>
      </c>
      <c r="R185" s="113"/>
      <c r="S185" s="113"/>
    </row>
    <row r="186" spans="1:19" x14ac:dyDescent="0.35">
      <c r="A186" s="113" t="s">
        <v>56</v>
      </c>
      <c r="B186" s="77">
        <v>19</v>
      </c>
      <c r="C186" s="56" t="s">
        <v>2615</v>
      </c>
      <c r="D186" s="62" t="s">
        <v>3230</v>
      </c>
      <c r="E186" s="56" t="s">
        <v>8076</v>
      </c>
      <c r="F186" s="69" t="s">
        <v>7717</v>
      </c>
      <c r="G186" s="56" t="s">
        <v>3038</v>
      </c>
      <c r="H186" s="50" t="s">
        <v>2819</v>
      </c>
      <c r="I186" s="56"/>
      <c r="J186" s="56" t="s">
        <v>7493</v>
      </c>
      <c r="K186" s="56"/>
      <c r="L186" s="50" t="s">
        <v>91</v>
      </c>
      <c r="M186" s="153">
        <v>0</v>
      </c>
      <c r="N186" s="50" t="s">
        <v>8512</v>
      </c>
      <c r="O186" s="50" t="s">
        <v>8517</v>
      </c>
      <c r="P186" s="113" t="s">
        <v>91</v>
      </c>
      <c r="Q186" s="113" t="s">
        <v>54</v>
      </c>
      <c r="R186" s="113"/>
      <c r="S186" s="113"/>
    </row>
    <row r="187" spans="1:19" x14ac:dyDescent="0.35">
      <c r="A187" s="113" t="s">
        <v>56</v>
      </c>
      <c r="B187" s="77">
        <v>20</v>
      </c>
      <c r="C187" s="56" t="s">
        <v>2617</v>
      </c>
      <c r="D187" s="50" t="s">
        <v>3233</v>
      </c>
      <c r="E187" s="56" t="s">
        <v>8072</v>
      </c>
      <c r="F187" s="69" t="s">
        <v>7718</v>
      </c>
      <c r="G187" s="56" t="s">
        <v>3040</v>
      </c>
      <c r="H187" s="50" t="s">
        <v>2821</v>
      </c>
      <c r="I187" s="56"/>
      <c r="J187" s="56" t="s">
        <v>7493</v>
      </c>
      <c r="K187" s="56"/>
      <c r="L187" s="50" t="s">
        <v>7472</v>
      </c>
      <c r="M187" s="153">
        <v>0</v>
      </c>
      <c r="N187" s="50" t="s">
        <v>8512</v>
      </c>
      <c r="O187" s="50" t="s">
        <v>8517</v>
      </c>
      <c r="P187" s="113" t="s">
        <v>2291</v>
      </c>
      <c r="Q187" s="113" t="s">
        <v>54</v>
      </c>
      <c r="R187" s="113"/>
      <c r="S187" s="113"/>
    </row>
    <row r="188" spans="1:19" x14ac:dyDescent="0.35">
      <c r="A188" s="113" t="s">
        <v>56</v>
      </c>
      <c r="B188" s="77">
        <v>21</v>
      </c>
      <c r="C188" s="56" t="s">
        <v>2618</v>
      </c>
      <c r="D188" s="50" t="s">
        <v>3234</v>
      </c>
      <c r="E188" s="56" t="s">
        <v>8062</v>
      </c>
      <c r="F188" s="69" t="s">
        <v>7719</v>
      </c>
      <c r="G188" s="56" t="s">
        <v>3041</v>
      </c>
      <c r="H188" s="50" t="s">
        <v>2822</v>
      </c>
      <c r="I188" s="56"/>
      <c r="J188" s="56" t="s">
        <v>7493</v>
      </c>
      <c r="K188" s="56"/>
      <c r="L188" s="50" t="s">
        <v>7472</v>
      </c>
      <c r="M188" s="153">
        <v>0</v>
      </c>
      <c r="N188" s="50" t="s">
        <v>8512</v>
      </c>
      <c r="O188" s="50" t="s">
        <v>8517</v>
      </c>
      <c r="P188" s="113" t="s">
        <v>164</v>
      </c>
      <c r="Q188" s="113" t="s">
        <v>54</v>
      </c>
      <c r="R188" s="113"/>
      <c r="S188" s="113"/>
    </row>
    <row r="189" spans="1:19" x14ac:dyDescent="0.35">
      <c r="A189" s="113" t="s">
        <v>56</v>
      </c>
      <c r="B189" s="77">
        <v>22</v>
      </c>
      <c r="C189" s="56" t="s">
        <v>2619</v>
      </c>
      <c r="D189" s="50" t="s">
        <v>2823</v>
      </c>
      <c r="E189" s="56" t="s">
        <v>8077</v>
      </c>
      <c r="F189" s="69" t="s">
        <v>7720</v>
      </c>
      <c r="G189" s="56" t="s">
        <v>3042</v>
      </c>
      <c r="H189" s="50" t="s">
        <v>2823</v>
      </c>
      <c r="I189" s="56"/>
      <c r="J189" s="56" t="s">
        <v>7493</v>
      </c>
      <c r="K189" s="56"/>
      <c r="L189" s="50" t="s">
        <v>7472</v>
      </c>
      <c r="M189" s="153">
        <v>0</v>
      </c>
      <c r="N189" s="50" t="s">
        <v>8512</v>
      </c>
      <c r="O189" s="50" t="s">
        <v>8517</v>
      </c>
      <c r="P189" s="113" t="s">
        <v>100</v>
      </c>
      <c r="Q189" s="113" t="s">
        <v>54</v>
      </c>
      <c r="R189" s="113"/>
      <c r="S189" s="113"/>
    </row>
    <row r="190" spans="1:19" x14ac:dyDescent="0.35">
      <c r="A190" s="113" t="s">
        <v>56</v>
      </c>
      <c r="B190" s="77">
        <v>23</v>
      </c>
      <c r="C190" s="56" t="s">
        <v>2620</v>
      </c>
      <c r="D190" s="50" t="s">
        <v>3231</v>
      </c>
      <c r="E190" s="56" t="s">
        <v>8078</v>
      </c>
      <c r="F190" s="69" t="s">
        <v>7721</v>
      </c>
      <c r="G190" s="56" t="s">
        <v>3043</v>
      </c>
      <c r="H190" s="50" t="s">
        <v>2824</v>
      </c>
      <c r="I190" s="56"/>
      <c r="J190" s="56" t="s">
        <v>7493</v>
      </c>
      <c r="K190" s="56"/>
      <c r="L190" s="50" t="s">
        <v>7472</v>
      </c>
      <c r="M190" s="153">
        <v>0</v>
      </c>
      <c r="N190" s="50" t="s">
        <v>8512</v>
      </c>
      <c r="O190" s="50" t="s">
        <v>8517</v>
      </c>
      <c r="P190" s="113" t="s">
        <v>156</v>
      </c>
      <c r="Q190" s="113" t="s">
        <v>54</v>
      </c>
      <c r="R190" s="113"/>
      <c r="S190" s="113"/>
    </row>
    <row r="191" spans="1:19" x14ac:dyDescent="0.35">
      <c r="A191" s="113" t="s">
        <v>56</v>
      </c>
      <c r="B191" s="77">
        <v>24</v>
      </c>
      <c r="C191" s="56" t="s">
        <v>2621</v>
      </c>
      <c r="D191" s="50" t="s">
        <v>3235</v>
      </c>
      <c r="E191" s="56" t="s">
        <v>8085</v>
      </c>
      <c r="F191" s="69" t="s">
        <v>7722</v>
      </c>
      <c r="G191" s="56" t="s">
        <v>3044</v>
      </c>
      <c r="H191" s="50" t="s">
        <v>2825</v>
      </c>
      <c r="I191" s="56"/>
      <c r="J191" s="56" t="s">
        <v>7493</v>
      </c>
      <c r="K191" s="56"/>
      <c r="L191" s="50" t="s">
        <v>7472</v>
      </c>
      <c r="M191" s="153">
        <v>0</v>
      </c>
      <c r="N191" s="50" t="s">
        <v>8512</v>
      </c>
      <c r="O191" s="50" t="s">
        <v>8517</v>
      </c>
      <c r="P191" s="113" t="s">
        <v>100</v>
      </c>
      <c r="Q191" s="113" t="s">
        <v>54</v>
      </c>
      <c r="R191" s="113"/>
      <c r="S191" s="113"/>
    </row>
    <row r="192" spans="1:19" x14ac:dyDescent="0.35">
      <c r="A192" s="113" t="s">
        <v>56</v>
      </c>
      <c r="B192" s="77">
        <v>25</v>
      </c>
      <c r="C192" s="56" t="s">
        <v>2624</v>
      </c>
      <c r="D192" s="50" t="s">
        <v>3236</v>
      </c>
      <c r="E192" s="56" t="s">
        <v>8073</v>
      </c>
      <c r="F192" s="69" t="s">
        <v>7723</v>
      </c>
      <c r="G192" s="56" t="s">
        <v>3047</v>
      </c>
      <c r="H192" s="50" t="s">
        <v>2828</v>
      </c>
      <c r="I192" s="56"/>
      <c r="J192" s="56" t="s">
        <v>3414</v>
      </c>
      <c r="K192" s="56" t="s">
        <v>7492</v>
      </c>
      <c r="L192" s="50" t="s">
        <v>91</v>
      </c>
      <c r="M192" s="153">
        <v>0</v>
      </c>
      <c r="N192" s="50" t="s">
        <v>8512</v>
      </c>
      <c r="O192" s="50" t="s">
        <v>8517</v>
      </c>
      <c r="P192" s="113" t="s">
        <v>92</v>
      </c>
      <c r="Q192" s="113" t="s">
        <v>54</v>
      </c>
      <c r="R192" s="113"/>
      <c r="S192" s="113"/>
    </row>
    <row r="193" spans="1:19" x14ac:dyDescent="0.35">
      <c r="A193" s="113" t="s">
        <v>56</v>
      </c>
      <c r="B193" s="77">
        <v>26</v>
      </c>
      <c r="C193" s="56" t="s">
        <v>2625</v>
      </c>
      <c r="D193" s="50" t="s">
        <v>3237</v>
      </c>
      <c r="E193" s="56" t="s">
        <v>8063</v>
      </c>
      <c r="F193" s="69" t="s">
        <v>7724</v>
      </c>
      <c r="G193" s="56" t="s">
        <v>3048</v>
      </c>
      <c r="H193" s="50" t="s">
        <v>2829</v>
      </c>
      <c r="I193" s="56"/>
      <c r="J193" s="56" t="s">
        <v>7493</v>
      </c>
      <c r="K193" s="56"/>
      <c r="L193" s="50" t="s">
        <v>7472</v>
      </c>
      <c r="M193" s="153">
        <v>0</v>
      </c>
      <c r="N193" s="50" t="s">
        <v>8512</v>
      </c>
      <c r="O193" s="50" t="s">
        <v>8517</v>
      </c>
      <c r="P193" s="113" t="s">
        <v>156</v>
      </c>
      <c r="Q193" s="113" t="s">
        <v>54</v>
      </c>
      <c r="R193" s="113"/>
      <c r="S193" s="113"/>
    </row>
    <row r="194" spans="1:19" x14ac:dyDescent="0.35">
      <c r="A194" s="113" t="s">
        <v>56</v>
      </c>
      <c r="B194" s="77">
        <v>27</v>
      </c>
      <c r="C194" s="56" t="s">
        <v>2626</v>
      </c>
      <c r="D194" s="50" t="s">
        <v>3228</v>
      </c>
      <c r="E194" s="56" t="s">
        <v>8064</v>
      </c>
      <c r="F194" s="69" t="s">
        <v>7725</v>
      </c>
      <c r="G194" s="56" t="s">
        <v>3049</v>
      </c>
      <c r="H194" s="50" t="s">
        <v>2830</v>
      </c>
      <c r="I194" s="56"/>
      <c r="J194" s="56" t="s">
        <v>7493</v>
      </c>
      <c r="K194" s="56"/>
      <c r="L194" s="50" t="s">
        <v>7472</v>
      </c>
      <c r="M194" s="153">
        <v>0</v>
      </c>
      <c r="N194" s="50" t="s">
        <v>8512</v>
      </c>
      <c r="O194" s="50" t="s">
        <v>8517</v>
      </c>
      <c r="P194" s="113" t="s">
        <v>139</v>
      </c>
      <c r="Q194" s="113" t="s">
        <v>54</v>
      </c>
      <c r="R194" s="113"/>
      <c r="S194" s="113"/>
    </row>
    <row r="195" spans="1:19" x14ac:dyDescent="0.35">
      <c r="A195" s="113" t="s">
        <v>56</v>
      </c>
      <c r="B195" s="77">
        <v>28</v>
      </c>
      <c r="C195" s="56" t="s">
        <v>2627</v>
      </c>
      <c r="D195" s="50" t="s">
        <v>3229</v>
      </c>
      <c r="E195" s="56" t="s">
        <v>8065</v>
      </c>
      <c r="F195" s="69" t="s">
        <v>7726</v>
      </c>
      <c r="G195" s="56" t="s">
        <v>3050</v>
      </c>
      <c r="H195" s="50" t="s">
        <v>2831</v>
      </c>
      <c r="I195" s="56"/>
      <c r="J195" s="56" t="s">
        <v>7493</v>
      </c>
      <c r="K195" s="56"/>
      <c r="L195" s="50" t="s">
        <v>7472</v>
      </c>
      <c r="M195" s="153">
        <v>0</v>
      </c>
      <c r="N195" s="50" t="s">
        <v>8512</v>
      </c>
      <c r="O195" s="50" t="s">
        <v>8517</v>
      </c>
      <c r="P195" s="113" t="s">
        <v>156</v>
      </c>
      <c r="Q195" s="113" t="s">
        <v>54</v>
      </c>
      <c r="R195" s="113"/>
      <c r="S195" s="113"/>
    </row>
    <row r="196" spans="1:19" x14ac:dyDescent="0.35">
      <c r="A196" s="113" t="s">
        <v>56</v>
      </c>
      <c r="B196" s="77">
        <v>29</v>
      </c>
      <c r="C196" s="56" t="s">
        <v>2623</v>
      </c>
      <c r="D196" s="50" t="s">
        <v>7516</v>
      </c>
      <c r="E196" s="56" t="s">
        <v>8079</v>
      </c>
      <c r="F196" s="69" t="s">
        <v>7727</v>
      </c>
      <c r="G196" s="56" t="s">
        <v>3046</v>
      </c>
      <c r="H196" s="50" t="s">
        <v>2827</v>
      </c>
      <c r="I196" s="56"/>
      <c r="J196" s="56" t="s">
        <v>7515</v>
      </c>
      <c r="K196" s="56" t="s">
        <v>7492</v>
      </c>
      <c r="L196" s="62" t="s">
        <v>92</v>
      </c>
      <c r="M196" s="161">
        <v>0</v>
      </c>
      <c r="N196" s="62" t="s">
        <v>8512</v>
      </c>
      <c r="O196" s="62" t="s">
        <v>8517</v>
      </c>
      <c r="P196" s="113" t="s">
        <v>92</v>
      </c>
      <c r="Q196" s="113" t="s">
        <v>54</v>
      </c>
      <c r="R196" s="113"/>
      <c r="S196" s="113"/>
    </row>
    <row r="197" spans="1:19" x14ac:dyDescent="0.35">
      <c r="A197" s="113" t="s">
        <v>56</v>
      </c>
      <c r="B197" s="77">
        <v>30</v>
      </c>
      <c r="C197" s="56" t="s">
        <v>2622</v>
      </c>
      <c r="D197" s="50" t="s">
        <v>3239</v>
      </c>
      <c r="E197" s="56" t="s">
        <v>8080</v>
      </c>
      <c r="F197" s="69" t="s">
        <v>7728</v>
      </c>
      <c r="G197" s="56" t="s">
        <v>3045</v>
      </c>
      <c r="H197" s="50" t="s">
        <v>2826</v>
      </c>
      <c r="I197" s="56"/>
      <c r="J197" s="56" t="s">
        <v>7493</v>
      </c>
      <c r="K197" s="56"/>
      <c r="L197" s="50" t="s">
        <v>7473</v>
      </c>
      <c r="M197" s="153">
        <v>0</v>
      </c>
      <c r="N197" s="50" t="s">
        <v>8512</v>
      </c>
      <c r="O197" s="50" t="s">
        <v>8517</v>
      </c>
      <c r="P197" s="113" t="s">
        <v>7475</v>
      </c>
      <c r="Q197" s="113" t="s">
        <v>54</v>
      </c>
      <c r="R197" s="113"/>
      <c r="S197" s="113"/>
    </row>
    <row r="198" spans="1:19" x14ac:dyDescent="0.35">
      <c r="A198" s="113" t="s">
        <v>56</v>
      </c>
      <c r="B198" s="77">
        <v>31</v>
      </c>
      <c r="C198" s="56" t="s">
        <v>2616</v>
      </c>
      <c r="D198" s="50" t="s">
        <v>2820</v>
      </c>
      <c r="E198" s="56" t="s">
        <v>8066</v>
      </c>
      <c r="F198" s="69" t="s">
        <v>7729</v>
      </c>
      <c r="G198" s="56" t="s">
        <v>3039</v>
      </c>
      <c r="H198" s="50" t="s">
        <v>2820</v>
      </c>
      <c r="I198" s="56"/>
      <c r="J198" s="56" t="s">
        <v>7493</v>
      </c>
      <c r="K198" s="56"/>
      <c r="L198" s="50" t="s">
        <v>7472</v>
      </c>
      <c r="M198" s="153">
        <v>0</v>
      </c>
      <c r="N198" s="50" t="s">
        <v>8512</v>
      </c>
      <c r="O198" s="50" t="s">
        <v>8517</v>
      </c>
      <c r="P198" s="113" t="s">
        <v>2994</v>
      </c>
      <c r="Q198" s="113" t="s">
        <v>54</v>
      </c>
      <c r="R198" s="113"/>
      <c r="S198" s="113"/>
    </row>
    <row r="199" spans="1:19" x14ac:dyDescent="0.35">
      <c r="A199" s="113" t="s">
        <v>56</v>
      </c>
      <c r="B199" s="77">
        <v>32</v>
      </c>
      <c r="C199" s="54" t="s">
        <v>151</v>
      </c>
      <c r="D199" s="56" t="s">
        <v>1949</v>
      </c>
      <c r="E199" s="56" t="s">
        <v>8081</v>
      </c>
      <c r="F199" s="68" t="s">
        <v>7730</v>
      </c>
      <c r="G199" s="54" t="s">
        <v>381</v>
      </c>
      <c r="H199" s="54" t="s">
        <v>382</v>
      </c>
      <c r="I199" s="68" t="s">
        <v>2349</v>
      </c>
      <c r="J199" s="56" t="s">
        <v>3418</v>
      </c>
      <c r="K199" s="56" t="s">
        <v>7492</v>
      </c>
      <c r="L199" s="54" t="s">
        <v>91</v>
      </c>
      <c r="M199" s="155">
        <v>0</v>
      </c>
      <c r="N199" s="56" t="s">
        <v>8512</v>
      </c>
      <c r="O199" s="56" t="s">
        <v>8517</v>
      </c>
      <c r="P199" s="113" t="s">
        <v>92</v>
      </c>
      <c r="Q199" s="113" t="s">
        <v>54</v>
      </c>
      <c r="R199" s="113"/>
      <c r="S199" s="113"/>
    </row>
    <row r="200" spans="1:19" x14ac:dyDescent="0.35">
      <c r="A200" s="113" t="s">
        <v>56</v>
      </c>
      <c r="B200" s="77">
        <v>33</v>
      </c>
      <c r="C200" s="56" t="s">
        <v>2631</v>
      </c>
      <c r="D200" s="50" t="s">
        <v>3238</v>
      </c>
      <c r="E200" s="56" t="s">
        <v>2227</v>
      </c>
      <c r="F200" s="69" t="s">
        <v>7731</v>
      </c>
      <c r="G200" s="56" t="s">
        <v>3054</v>
      </c>
      <c r="H200" s="50" t="s">
        <v>509</v>
      </c>
      <c r="I200" s="56"/>
      <c r="J200" s="56" t="s">
        <v>7493</v>
      </c>
      <c r="K200" s="56"/>
      <c r="L200" s="50" t="s">
        <v>7472</v>
      </c>
      <c r="M200" s="153">
        <v>0</v>
      </c>
      <c r="N200" s="50" t="s">
        <v>8512</v>
      </c>
      <c r="O200" s="50" t="s">
        <v>8517</v>
      </c>
      <c r="P200" s="113" t="s">
        <v>156</v>
      </c>
      <c r="Q200" s="113" t="s">
        <v>54</v>
      </c>
      <c r="R200" s="113"/>
      <c r="S200" s="113"/>
    </row>
    <row r="201" spans="1:19" x14ac:dyDescent="0.35">
      <c r="A201" s="113" t="s">
        <v>56</v>
      </c>
      <c r="B201" s="77">
        <v>34</v>
      </c>
      <c r="C201" s="56" t="s">
        <v>2630</v>
      </c>
      <c r="D201" s="50" t="s">
        <v>3232</v>
      </c>
      <c r="E201" s="56" t="s">
        <v>8082</v>
      </c>
      <c r="F201" s="69" t="s">
        <v>7732</v>
      </c>
      <c r="G201" s="56" t="s">
        <v>3053</v>
      </c>
      <c r="H201" s="50" t="s">
        <v>2834</v>
      </c>
      <c r="I201" s="56"/>
      <c r="J201" s="56" t="s">
        <v>7493</v>
      </c>
      <c r="K201" s="56"/>
      <c r="L201" s="50" t="s">
        <v>7472</v>
      </c>
      <c r="M201" s="153">
        <v>0</v>
      </c>
      <c r="N201" s="50" t="s">
        <v>8512</v>
      </c>
      <c r="O201" s="50" t="s">
        <v>8517</v>
      </c>
      <c r="P201" s="113" t="s">
        <v>156</v>
      </c>
      <c r="Q201" s="113" t="s">
        <v>54</v>
      </c>
      <c r="R201" s="113"/>
      <c r="S201" s="113"/>
    </row>
    <row r="202" spans="1:19" x14ac:dyDescent="0.35">
      <c r="A202" s="113" t="s">
        <v>56</v>
      </c>
      <c r="B202" s="77">
        <v>35</v>
      </c>
      <c r="C202" s="56" t="s">
        <v>2629</v>
      </c>
      <c r="D202" s="50" t="s">
        <v>3773</v>
      </c>
      <c r="E202" s="56" t="s">
        <v>8083</v>
      </c>
      <c r="F202" s="69" t="s">
        <v>7733</v>
      </c>
      <c r="G202" s="56" t="s">
        <v>3052</v>
      </c>
      <c r="H202" s="50" t="s">
        <v>2833</v>
      </c>
      <c r="I202" s="56"/>
      <c r="J202" s="56" t="s">
        <v>7493</v>
      </c>
      <c r="K202" s="56"/>
      <c r="L202" s="50" t="s">
        <v>91</v>
      </c>
      <c r="M202" s="153">
        <v>0</v>
      </c>
      <c r="N202" s="50" t="s">
        <v>8512</v>
      </c>
      <c r="O202" s="50" t="s">
        <v>8517</v>
      </c>
      <c r="P202" s="113" t="s">
        <v>91</v>
      </c>
      <c r="Q202" s="113" t="s">
        <v>54</v>
      </c>
      <c r="R202" s="113"/>
      <c r="S202" s="113"/>
    </row>
    <row r="203" spans="1:19" x14ac:dyDescent="0.35">
      <c r="A203" s="113" t="s">
        <v>56</v>
      </c>
      <c r="B203" s="77">
        <v>36</v>
      </c>
      <c r="C203" s="56" t="s">
        <v>2628</v>
      </c>
      <c r="D203" s="50" t="s">
        <v>3774</v>
      </c>
      <c r="E203" s="56" t="s">
        <v>8084</v>
      </c>
      <c r="F203" s="69" t="s">
        <v>7734</v>
      </c>
      <c r="G203" s="56" t="s">
        <v>3051</v>
      </c>
      <c r="H203" s="50" t="s">
        <v>2832</v>
      </c>
      <c r="I203" s="56"/>
      <c r="J203" s="56" t="s">
        <v>7493</v>
      </c>
      <c r="K203" s="56"/>
      <c r="L203" s="50" t="s">
        <v>91</v>
      </c>
      <c r="M203" s="153">
        <v>0</v>
      </c>
      <c r="N203" s="50" t="s">
        <v>8512</v>
      </c>
      <c r="O203" s="50" t="s">
        <v>8517</v>
      </c>
      <c r="P203" s="113" t="s">
        <v>91</v>
      </c>
      <c r="Q203" s="113" t="s">
        <v>54</v>
      </c>
      <c r="R203" s="113"/>
      <c r="S203" s="113"/>
    </row>
    <row r="204" spans="1:19" x14ac:dyDescent="0.35">
      <c r="A204" s="113" t="s">
        <v>56</v>
      </c>
      <c r="B204" s="77">
        <v>37</v>
      </c>
      <c r="C204" s="54" t="s">
        <v>149</v>
      </c>
      <c r="D204" s="57" t="s">
        <v>2169</v>
      </c>
      <c r="E204" s="56" t="s">
        <v>8067</v>
      </c>
      <c r="F204" s="68" t="s">
        <v>2170</v>
      </c>
      <c r="G204" s="54" t="s">
        <v>377</v>
      </c>
      <c r="H204" s="54" t="s">
        <v>378</v>
      </c>
      <c r="I204" s="68" t="s">
        <v>2347</v>
      </c>
      <c r="J204" s="56" t="s">
        <v>7493</v>
      </c>
      <c r="K204" s="56"/>
      <c r="L204" s="50" t="s">
        <v>7472</v>
      </c>
      <c r="M204" s="153">
        <v>0</v>
      </c>
      <c r="N204" s="50" t="s">
        <v>8512</v>
      </c>
      <c r="O204" s="50" t="s">
        <v>8517</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7493</v>
      </c>
      <c r="K205" s="56"/>
      <c r="L205" s="54" t="s">
        <v>91</v>
      </c>
      <c r="M205" s="155">
        <v>0</v>
      </c>
      <c r="N205" s="56" t="s">
        <v>8512</v>
      </c>
      <c r="O205" s="56" t="s">
        <v>8517</v>
      </c>
      <c r="P205" s="113" t="s">
        <v>91</v>
      </c>
      <c r="Q205" s="113" t="s">
        <v>54</v>
      </c>
      <c r="R205" s="113"/>
      <c r="S205" s="113"/>
    </row>
    <row r="206" spans="1:19" x14ac:dyDescent="0.35">
      <c r="A206" s="136" t="s">
        <v>55</v>
      </c>
      <c r="B206" s="77">
        <v>-99</v>
      </c>
      <c r="C206" s="50" t="s">
        <v>292</v>
      </c>
      <c r="D206" s="113"/>
      <c r="E206" s="50"/>
      <c r="F206" s="113"/>
      <c r="G206" s="50" t="s">
        <v>292</v>
      </c>
      <c r="H206" s="50" t="s">
        <v>292</v>
      </c>
      <c r="I206" s="113"/>
      <c r="J206" s="50" t="s">
        <v>7493</v>
      </c>
      <c r="K206" s="50"/>
      <c r="L206" s="53" t="s">
        <v>7473</v>
      </c>
      <c r="M206" s="114" t="s">
        <v>8511</v>
      </c>
      <c r="N206" s="113" t="s">
        <v>8513</v>
      </c>
      <c r="O206" s="113"/>
      <c r="P206" s="132"/>
      <c r="Q206" s="132" t="s">
        <v>54</v>
      </c>
      <c r="R206" s="53"/>
      <c r="S206" s="53"/>
    </row>
    <row r="207" spans="1:19" x14ac:dyDescent="0.35">
      <c r="A207" s="115" t="s">
        <v>55</v>
      </c>
      <c r="B207" s="100">
        <v>1</v>
      </c>
      <c r="C207" s="101" t="s">
        <v>93</v>
      </c>
      <c r="D207" s="103" t="s">
        <v>1923</v>
      </c>
      <c r="E207" s="102" t="s">
        <v>2130</v>
      </c>
      <c r="F207" s="101" t="s">
        <v>7704</v>
      </c>
      <c r="G207" s="101" t="s">
        <v>277</v>
      </c>
      <c r="H207" s="101" t="s">
        <v>278</v>
      </c>
      <c r="I207" s="101" t="s">
        <v>2311</v>
      </c>
      <c r="J207" s="103" t="s">
        <v>7493</v>
      </c>
      <c r="K207" s="103"/>
      <c r="L207" s="101" t="s">
        <v>91</v>
      </c>
      <c r="M207" s="154" t="s">
        <v>8511</v>
      </c>
      <c r="N207" s="103" t="s">
        <v>8513</v>
      </c>
      <c r="O207" s="103" t="s">
        <v>8516</v>
      </c>
      <c r="P207" s="115" t="s">
        <v>91</v>
      </c>
      <c r="Q207" s="115" t="s">
        <v>54</v>
      </c>
      <c r="R207" s="115"/>
      <c r="S207" s="115"/>
    </row>
    <row r="208" spans="1:19" x14ac:dyDescent="0.35">
      <c r="A208" s="113" t="s">
        <v>55</v>
      </c>
      <c r="B208" s="77">
        <v>2</v>
      </c>
      <c r="C208" s="54" t="s">
        <v>132</v>
      </c>
      <c r="D208" s="56" t="s">
        <v>1922</v>
      </c>
      <c r="E208" s="50" t="s">
        <v>8088</v>
      </c>
      <c r="F208" s="54" t="s">
        <v>2146</v>
      </c>
      <c r="G208" s="54" t="s">
        <v>322</v>
      </c>
      <c r="H208" s="54" t="s">
        <v>350</v>
      </c>
      <c r="I208" s="54" t="s">
        <v>2483</v>
      </c>
      <c r="J208" s="56" t="s">
        <v>7493</v>
      </c>
      <c r="K208" s="56"/>
      <c r="L208" s="99" t="s">
        <v>7473</v>
      </c>
      <c r="M208" s="160" t="s">
        <v>8511</v>
      </c>
      <c r="N208" s="99" t="s">
        <v>8513</v>
      </c>
      <c r="O208" s="99" t="s">
        <v>8516</v>
      </c>
      <c r="P208" s="113" t="s">
        <v>100</v>
      </c>
      <c r="Q208" s="113" t="s">
        <v>54</v>
      </c>
      <c r="R208" s="113"/>
      <c r="S208" s="113"/>
    </row>
    <row r="209" spans="1:19" x14ac:dyDescent="0.35">
      <c r="A209" s="113" t="s">
        <v>55</v>
      </c>
      <c r="B209" s="77">
        <v>3</v>
      </c>
      <c r="C209" s="54" t="s">
        <v>133</v>
      </c>
      <c r="D209" s="56" t="s">
        <v>1944</v>
      </c>
      <c r="E209" s="50" t="s">
        <v>8074</v>
      </c>
      <c r="F209" s="68" t="s">
        <v>7737</v>
      </c>
      <c r="G209" s="54" t="s">
        <v>351</v>
      </c>
      <c r="H209" s="54" t="s">
        <v>352</v>
      </c>
      <c r="I209" s="54" t="s">
        <v>2338</v>
      </c>
      <c r="J209" s="56" t="s">
        <v>3419</v>
      </c>
      <c r="K209" s="56" t="s">
        <v>7492</v>
      </c>
      <c r="L209" s="54" t="s">
        <v>91</v>
      </c>
      <c r="M209" s="155">
        <v>2</v>
      </c>
      <c r="N209" s="56" t="s">
        <v>8512</v>
      </c>
      <c r="O209" s="56" t="s">
        <v>8517</v>
      </c>
      <c r="P209" s="113" t="s">
        <v>92</v>
      </c>
      <c r="Q209" s="113" t="s">
        <v>54</v>
      </c>
      <c r="R209" s="113"/>
      <c r="S209" s="113"/>
    </row>
    <row r="210" spans="1:19" x14ac:dyDescent="0.35">
      <c r="A210" s="113" t="s">
        <v>55</v>
      </c>
      <c r="B210" s="77">
        <v>4</v>
      </c>
      <c r="C210" s="54" t="s">
        <v>134</v>
      </c>
      <c r="D210" s="56" t="s">
        <v>1945</v>
      </c>
      <c r="E210" s="50" t="s">
        <v>7738</v>
      </c>
      <c r="F210" s="68" t="s">
        <v>7738</v>
      </c>
      <c r="G210" s="54" t="s">
        <v>353</v>
      </c>
      <c r="H210" s="54" t="s">
        <v>354</v>
      </c>
      <c r="I210" s="54" t="s">
        <v>2496</v>
      </c>
      <c r="J210" s="56" t="s">
        <v>7493</v>
      </c>
      <c r="K210" s="56"/>
      <c r="L210" s="54" t="s">
        <v>91</v>
      </c>
      <c r="M210" s="155">
        <v>1</v>
      </c>
      <c r="N210" s="56" t="s">
        <v>8512</v>
      </c>
      <c r="O210" s="56" t="s">
        <v>8517</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7493</v>
      </c>
      <c r="K211" s="56"/>
      <c r="L211" s="54" t="s">
        <v>91</v>
      </c>
      <c r="M211" s="155">
        <v>2</v>
      </c>
      <c r="N211" s="56" t="s">
        <v>8512</v>
      </c>
      <c r="O211" s="56" t="s">
        <v>8517</v>
      </c>
      <c r="P211" s="113" t="s">
        <v>91</v>
      </c>
      <c r="Q211" s="113" t="s">
        <v>54</v>
      </c>
      <c r="R211" s="113"/>
      <c r="S211" s="113"/>
    </row>
    <row r="212" spans="1:19" x14ac:dyDescent="0.35">
      <c r="A212" s="113" t="s">
        <v>55</v>
      </c>
      <c r="B212" s="77">
        <v>6</v>
      </c>
      <c r="C212" s="56" t="s">
        <v>2597</v>
      </c>
      <c r="D212" s="53" t="s">
        <v>3381</v>
      </c>
      <c r="E212" s="56" t="s">
        <v>8089</v>
      </c>
      <c r="F212" s="69" t="s">
        <v>7739</v>
      </c>
      <c r="G212" s="56" t="s">
        <v>3020</v>
      </c>
      <c r="H212" s="50" t="s">
        <v>2802</v>
      </c>
      <c r="I212" s="56"/>
      <c r="J212" s="56" t="s">
        <v>7493</v>
      </c>
      <c r="K212" s="56"/>
      <c r="L212" s="50" t="s">
        <v>91</v>
      </c>
      <c r="M212" s="153">
        <v>0</v>
      </c>
      <c r="N212" s="50" t="s">
        <v>8512</v>
      </c>
      <c r="O212" s="50" t="s">
        <v>8517</v>
      </c>
      <c r="P212" s="113" t="s">
        <v>91</v>
      </c>
      <c r="Q212" s="113" t="s">
        <v>54</v>
      </c>
      <c r="R212" s="113"/>
      <c r="S212" s="113"/>
    </row>
    <row r="213" spans="1:19" x14ac:dyDescent="0.35">
      <c r="A213" s="113" t="s">
        <v>55</v>
      </c>
      <c r="B213" s="77">
        <v>7</v>
      </c>
      <c r="C213" s="56" t="s">
        <v>2598</v>
      </c>
      <c r="D213" s="73" t="s">
        <v>3382</v>
      </c>
      <c r="E213" s="56" t="s">
        <v>7740</v>
      </c>
      <c r="F213" s="69" t="s">
        <v>7740</v>
      </c>
      <c r="G213" s="56" t="s">
        <v>3021</v>
      </c>
      <c r="H213" s="50"/>
      <c r="I213" s="56"/>
      <c r="J213" s="56" t="s">
        <v>7493</v>
      </c>
      <c r="K213" s="56"/>
      <c r="L213" s="50" t="s">
        <v>91</v>
      </c>
      <c r="M213" s="153">
        <v>0</v>
      </c>
      <c r="N213" s="50" t="s">
        <v>8512</v>
      </c>
      <c r="O213" s="50" t="s">
        <v>8517</v>
      </c>
      <c r="P213" s="113" t="s">
        <v>91</v>
      </c>
      <c r="Q213" s="113" t="s">
        <v>54</v>
      </c>
      <c r="R213" s="113"/>
      <c r="S213" s="113"/>
    </row>
    <row r="214" spans="1:19" x14ac:dyDescent="0.35">
      <c r="A214" s="113" t="s">
        <v>55</v>
      </c>
      <c r="B214" s="77">
        <v>8</v>
      </c>
      <c r="C214" s="56" t="s">
        <v>2599</v>
      </c>
      <c r="D214" s="72" t="s">
        <v>3383</v>
      </c>
      <c r="E214" s="56" t="s">
        <v>7741</v>
      </c>
      <c r="F214" s="69" t="s">
        <v>7741</v>
      </c>
      <c r="G214" s="56" t="s">
        <v>3022</v>
      </c>
      <c r="H214" s="50" t="s">
        <v>2803</v>
      </c>
      <c r="I214" s="56"/>
      <c r="J214" s="56" t="s">
        <v>7493</v>
      </c>
      <c r="K214" s="56"/>
      <c r="L214" s="50" t="s">
        <v>91</v>
      </c>
      <c r="M214" s="153">
        <v>0</v>
      </c>
      <c r="N214" s="50" t="s">
        <v>8512</v>
      </c>
      <c r="O214" s="50" t="s">
        <v>8517</v>
      </c>
      <c r="P214" s="113" t="s">
        <v>91</v>
      </c>
      <c r="Q214" s="113" t="s">
        <v>54</v>
      </c>
      <c r="R214" s="113"/>
      <c r="S214" s="113"/>
    </row>
    <row r="215" spans="1:19" x14ac:dyDescent="0.35">
      <c r="A215" s="113" t="s">
        <v>55</v>
      </c>
      <c r="B215" s="77">
        <v>9</v>
      </c>
      <c r="C215" s="56" t="s">
        <v>2601</v>
      </c>
      <c r="D215" s="50" t="s">
        <v>3387</v>
      </c>
      <c r="E215" s="56" t="s">
        <v>8090</v>
      </c>
      <c r="F215" s="69" t="s">
        <v>7742</v>
      </c>
      <c r="G215" s="56" t="s">
        <v>3024</v>
      </c>
      <c r="H215" s="53" t="s">
        <v>2805</v>
      </c>
      <c r="I215" s="56"/>
      <c r="J215" s="56" t="s">
        <v>7493</v>
      </c>
      <c r="K215" s="56"/>
      <c r="L215" s="50" t="s">
        <v>7474</v>
      </c>
      <c r="M215" s="153">
        <v>0</v>
      </c>
      <c r="N215" s="50" t="s">
        <v>8512</v>
      </c>
      <c r="O215" s="50" t="s">
        <v>8517</v>
      </c>
      <c r="P215" s="113" t="s">
        <v>3952</v>
      </c>
      <c r="Q215" s="113" t="s">
        <v>54</v>
      </c>
      <c r="R215" s="113"/>
      <c r="S215" s="113"/>
    </row>
    <row r="216" spans="1:19" x14ac:dyDescent="0.35">
      <c r="A216" s="113" t="s">
        <v>55</v>
      </c>
      <c r="B216" s="77">
        <v>10</v>
      </c>
      <c r="C216" s="56" t="s">
        <v>2602</v>
      </c>
      <c r="D216" s="50" t="s">
        <v>3384</v>
      </c>
      <c r="E216" s="56" t="s">
        <v>8091</v>
      </c>
      <c r="F216" s="69" t="s">
        <v>7743</v>
      </c>
      <c r="G216" s="56" t="s">
        <v>3025</v>
      </c>
      <c r="H216" s="72" t="s">
        <v>2806</v>
      </c>
      <c r="I216" s="56"/>
      <c r="J216" s="56" t="s">
        <v>7493</v>
      </c>
      <c r="K216" s="56"/>
      <c r="L216" s="50" t="s">
        <v>91</v>
      </c>
      <c r="M216" s="153">
        <v>0</v>
      </c>
      <c r="N216" s="50" t="s">
        <v>8512</v>
      </c>
      <c r="O216" s="50" t="s">
        <v>8517</v>
      </c>
      <c r="P216" s="113" t="s">
        <v>91</v>
      </c>
      <c r="Q216" s="113" t="s">
        <v>54</v>
      </c>
      <c r="R216" s="113"/>
      <c r="S216" s="113"/>
    </row>
    <row r="217" spans="1:19" x14ac:dyDescent="0.35">
      <c r="A217" s="113" t="s">
        <v>55</v>
      </c>
      <c r="B217" s="77">
        <v>11</v>
      </c>
      <c r="C217" s="56" t="s">
        <v>2603</v>
      </c>
      <c r="D217" s="50" t="s">
        <v>3392</v>
      </c>
      <c r="E217" s="56" t="s">
        <v>8092</v>
      </c>
      <c r="F217" s="69" t="s">
        <v>7744</v>
      </c>
      <c r="G217" s="56" t="s">
        <v>3026</v>
      </c>
      <c r="H217" s="72" t="s">
        <v>2807</v>
      </c>
      <c r="I217" s="56"/>
      <c r="J217" s="56" t="s">
        <v>7493</v>
      </c>
      <c r="K217" s="56"/>
      <c r="L217" s="50" t="s">
        <v>91</v>
      </c>
      <c r="M217" s="153">
        <v>0</v>
      </c>
      <c r="N217" s="50" t="s">
        <v>8512</v>
      </c>
      <c r="O217" s="50" t="s">
        <v>8517</v>
      </c>
      <c r="P217" s="113" t="s">
        <v>91</v>
      </c>
      <c r="Q217" s="113" t="s">
        <v>54</v>
      </c>
      <c r="R217" s="113"/>
      <c r="S217" s="113"/>
    </row>
    <row r="218" spans="1:19" x14ac:dyDescent="0.35">
      <c r="A218" s="113" t="s">
        <v>55</v>
      </c>
      <c r="B218" s="77">
        <v>12</v>
      </c>
      <c r="C218" s="56" t="s">
        <v>2604</v>
      </c>
      <c r="D218" s="50" t="s">
        <v>3385</v>
      </c>
      <c r="E218" s="56" t="s">
        <v>8093</v>
      </c>
      <c r="F218" s="69" t="s">
        <v>7745</v>
      </c>
      <c r="G218" s="56" t="s">
        <v>3027</v>
      </c>
      <c r="H218" s="72" t="s">
        <v>2808</v>
      </c>
      <c r="I218" s="56"/>
      <c r="J218" s="56" t="s">
        <v>7493</v>
      </c>
      <c r="K218" s="56"/>
      <c r="L218" s="50" t="s">
        <v>91</v>
      </c>
      <c r="M218" s="153">
        <v>0</v>
      </c>
      <c r="N218" s="50" t="s">
        <v>8512</v>
      </c>
      <c r="O218" s="50" t="s">
        <v>8517</v>
      </c>
      <c r="P218" s="113" t="s">
        <v>91</v>
      </c>
      <c r="Q218" s="113" t="s">
        <v>54</v>
      </c>
      <c r="R218" s="113"/>
      <c r="S218" s="113"/>
    </row>
    <row r="219" spans="1:19" x14ac:dyDescent="0.35">
      <c r="A219" s="113" t="s">
        <v>55</v>
      </c>
      <c r="B219" s="77">
        <v>13</v>
      </c>
      <c r="C219" s="56" t="s">
        <v>2605</v>
      </c>
      <c r="D219" s="50" t="s">
        <v>3389</v>
      </c>
      <c r="E219" s="56" t="s">
        <v>8094</v>
      </c>
      <c r="F219" s="69" t="s">
        <v>7746</v>
      </c>
      <c r="G219" s="56" t="s">
        <v>3028</v>
      </c>
      <c r="H219" s="72" t="s">
        <v>2809</v>
      </c>
      <c r="I219" s="56"/>
      <c r="J219" s="56" t="s">
        <v>7493</v>
      </c>
      <c r="K219" s="56"/>
      <c r="L219" s="50" t="s">
        <v>91</v>
      </c>
      <c r="M219" s="153">
        <v>0</v>
      </c>
      <c r="N219" s="50" t="s">
        <v>8512</v>
      </c>
      <c r="O219" s="50" t="s">
        <v>8517</v>
      </c>
      <c r="P219" s="113" t="s">
        <v>91</v>
      </c>
      <c r="Q219" s="113" t="s">
        <v>54</v>
      </c>
      <c r="R219" s="113"/>
      <c r="S219" s="113"/>
    </row>
    <row r="220" spans="1:19" x14ac:dyDescent="0.35">
      <c r="A220" s="113" t="s">
        <v>55</v>
      </c>
      <c r="B220" s="77">
        <v>14</v>
      </c>
      <c r="C220" s="56" t="s">
        <v>2606</v>
      </c>
      <c r="D220" s="50" t="s">
        <v>3390</v>
      </c>
      <c r="E220" s="56" t="s">
        <v>8086</v>
      </c>
      <c r="F220" s="69" t="s">
        <v>7747</v>
      </c>
      <c r="G220" s="56" t="s">
        <v>3029</v>
      </c>
      <c r="H220" s="72" t="s">
        <v>2810</v>
      </c>
      <c r="I220" s="56"/>
      <c r="J220" s="56" t="s">
        <v>7493</v>
      </c>
      <c r="K220" s="56"/>
      <c r="L220" s="53" t="s">
        <v>91</v>
      </c>
      <c r="M220" s="156">
        <v>0</v>
      </c>
      <c r="N220" s="53" t="s">
        <v>8512</v>
      </c>
      <c r="O220" s="53" t="s">
        <v>8517</v>
      </c>
      <c r="P220" s="113" t="s">
        <v>91</v>
      </c>
      <c r="Q220" s="113" t="s">
        <v>54</v>
      </c>
      <c r="R220" s="113"/>
      <c r="S220" s="113"/>
    </row>
    <row r="221" spans="1:19" x14ac:dyDescent="0.35">
      <c r="A221" s="113" t="s">
        <v>55</v>
      </c>
      <c r="B221" s="77">
        <v>15</v>
      </c>
      <c r="C221" s="56" t="s">
        <v>2596</v>
      </c>
      <c r="D221" s="50" t="s">
        <v>3380</v>
      </c>
      <c r="E221" s="56" t="s">
        <v>8095</v>
      </c>
      <c r="F221" s="69" t="s">
        <v>7748</v>
      </c>
      <c r="G221" s="56" t="s">
        <v>3019</v>
      </c>
      <c r="H221" s="50" t="s">
        <v>2801</v>
      </c>
      <c r="I221" s="56"/>
      <c r="J221" s="56" t="s">
        <v>7493</v>
      </c>
      <c r="K221" s="56"/>
      <c r="L221" s="50" t="s">
        <v>7472</v>
      </c>
      <c r="M221" s="153">
        <v>0</v>
      </c>
      <c r="N221" s="50" t="s">
        <v>8512</v>
      </c>
      <c r="O221" s="50" t="s">
        <v>8517</v>
      </c>
      <c r="P221" s="113" t="s">
        <v>7476</v>
      </c>
      <c r="Q221" s="113" t="s">
        <v>54</v>
      </c>
      <c r="R221" s="113"/>
      <c r="S221" s="113"/>
    </row>
    <row r="222" spans="1:19" x14ac:dyDescent="0.35">
      <c r="A222" s="113" t="s">
        <v>55</v>
      </c>
      <c r="B222" s="77">
        <v>16</v>
      </c>
      <c r="C222" s="56" t="s">
        <v>2600</v>
      </c>
      <c r="D222" s="72" t="s">
        <v>3386</v>
      </c>
      <c r="E222" s="56" t="s">
        <v>8096</v>
      </c>
      <c r="F222" s="69" t="s">
        <v>7749</v>
      </c>
      <c r="G222" s="56" t="s">
        <v>3023</v>
      </c>
      <c r="H222" s="50" t="s">
        <v>2804</v>
      </c>
      <c r="I222" s="56"/>
      <c r="J222" s="56" t="s">
        <v>7493</v>
      </c>
      <c r="K222" s="56"/>
      <c r="L222" s="50" t="s">
        <v>7472</v>
      </c>
      <c r="M222" s="153">
        <v>0</v>
      </c>
      <c r="N222" s="50" t="s">
        <v>8512</v>
      </c>
      <c r="O222" s="50" t="s">
        <v>8517</v>
      </c>
      <c r="P222" s="113" t="s">
        <v>1873</v>
      </c>
      <c r="Q222" s="113" t="s">
        <v>54</v>
      </c>
      <c r="R222" s="113"/>
      <c r="S222" s="113"/>
    </row>
    <row r="223" spans="1:19" x14ac:dyDescent="0.35">
      <c r="A223" s="113" t="s">
        <v>55</v>
      </c>
      <c r="B223" s="76">
        <v>17</v>
      </c>
      <c r="C223" s="55" t="s">
        <v>137</v>
      </c>
      <c r="D223" s="56" t="s">
        <v>1946</v>
      </c>
      <c r="E223" s="50" t="s">
        <v>8097</v>
      </c>
      <c r="F223" s="68" t="s">
        <v>7750</v>
      </c>
      <c r="G223" s="55" t="s">
        <v>359</v>
      </c>
      <c r="H223" s="55" t="s">
        <v>360</v>
      </c>
      <c r="I223" s="55" t="s">
        <v>2339</v>
      </c>
      <c r="J223" s="56" t="s">
        <v>3420</v>
      </c>
      <c r="K223" s="56" t="s">
        <v>7492</v>
      </c>
      <c r="L223" s="55" t="s">
        <v>91</v>
      </c>
      <c r="M223" s="158">
        <v>0</v>
      </c>
      <c r="N223" s="57" t="s">
        <v>8512</v>
      </c>
      <c r="O223" s="57" t="s">
        <v>8517</v>
      </c>
      <c r="P223" s="113" t="s">
        <v>92</v>
      </c>
      <c r="Q223" s="113" t="s">
        <v>54</v>
      </c>
      <c r="R223" s="113"/>
      <c r="S223" s="113"/>
    </row>
    <row r="224" spans="1:19" x14ac:dyDescent="0.35">
      <c r="A224" s="113" t="s">
        <v>55</v>
      </c>
      <c r="B224" s="77">
        <v>18</v>
      </c>
      <c r="C224" s="54" t="s">
        <v>136</v>
      </c>
      <c r="D224" s="56" t="s">
        <v>1895</v>
      </c>
      <c r="E224" s="56" t="s">
        <v>8098</v>
      </c>
      <c r="F224" s="68" t="s">
        <v>2172</v>
      </c>
      <c r="G224" s="54" t="s">
        <v>357</v>
      </c>
      <c r="H224" s="54" t="s">
        <v>358</v>
      </c>
      <c r="I224" s="54" t="s">
        <v>2497</v>
      </c>
      <c r="J224" s="56" t="s">
        <v>7493</v>
      </c>
      <c r="K224" s="56"/>
      <c r="L224" s="54" t="s">
        <v>91</v>
      </c>
      <c r="M224" s="155">
        <v>0</v>
      </c>
      <c r="N224" s="56" t="s">
        <v>8512</v>
      </c>
      <c r="O224" s="56" t="s">
        <v>8517</v>
      </c>
      <c r="P224" s="113" t="s">
        <v>91</v>
      </c>
      <c r="Q224" s="113" t="s">
        <v>54</v>
      </c>
      <c r="R224" s="113"/>
      <c r="S224" s="113"/>
    </row>
    <row r="225" spans="1:19" x14ac:dyDescent="0.35">
      <c r="A225" s="113" t="s">
        <v>66</v>
      </c>
      <c r="B225" s="77">
        <v>-99</v>
      </c>
      <c r="C225" s="57" t="s">
        <v>2784</v>
      </c>
      <c r="D225" s="54" t="s">
        <v>6626</v>
      </c>
      <c r="E225" s="56"/>
      <c r="F225" s="56"/>
      <c r="G225" s="56" t="s">
        <v>3216</v>
      </c>
      <c r="H225" s="50" t="s">
        <v>2987</v>
      </c>
      <c r="I225" s="56"/>
      <c r="J225" s="56" t="s">
        <v>3419</v>
      </c>
      <c r="K225" s="56" t="s">
        <v>7492</v>
      </c>
      <c r="L225" s="50" t="s">
        <v>91</v>
      </c>
      <c r="M225" s="153">
        <v>0</v>
      </c>
      <c r="N225" s="50" t="s">
        <v>8512</v>
      </c>
      <c r="O225" s="50"/>
      <c r="P225" s="113" t="s">
        <v>92</v>
      </c>
      <c r="Q225" s="113" t="s">
        <v>54</v>
      </c>
      <c r="R225" s="113"/>
      <c r="S225" s="113"/>
    </row>
    <row r="226" spans="1:19" x14ac:dyDescent="0.35">
      <c r="A226" s="137" t="s">
        <v>66</v>
      </c>
      <c r="B226" s="77">
        <v>-99</v>
      </c>
      <c r="C226" s="50" t="s">
        <v>6666</v>
      </c>
      <c r="D226" s="113"/>
      <c r="E226" s="50"/>
      <c r="F226" s="113"/>
      <c r="G226" s="50" t="s">
        <v>6771</v>
      </c>
      <c r="H226" s="50" t="s">
        <v>6772</v>
      </c>
      <c r="I226" s="113"/>
      <c r="J226" s="50" t="s">
        <v>7493</v>
      </c>
      <c r="K226" s="50"/>
      <c r="L226" s="50" t="s">
        <v>7473</v>
      </c>
      <c r="M226" s="153"/>
      <c r="N226" s="50"/>
      <c r="O226" s="50"/>
      <c r="P226" s="132" t="s">
        <v>7476</v>
      </c>
      <c r="Q226" s="132" t="s">
        <v>54</v>
      </c>
      <c r="R226" s="53"/>
      <c r="S226" s="53"/>
    </row>
    <row r="227" spans="1:19" x14ac:dyDescent="0.35">
      <c r="A227" s="137" t="s">
        <v>66</v>
      </c>
      <c r="B227" s="77">
        <v>-99</v>
      </c>
      <c r="C227" s="50" t="s">
        <v>6665</v>
      </c>
      <c r="D227" s="113"/>
      <c r="E227" s="50"/>
      <c r="F227" s="113"/>
      <c r="G227" s="50" t="s">
        <v>6769</v>
      </c>
      <c r="H227" s="50" t="s">
        <v>6770</v>
      </c>
      <c r="I227" s="113"/>
      <c r="J227" s="50" t="s">
        <v>7493</v>
      </c>
      <c r="K227" s="50"/>
      <c r="L227" s="50" t="s">
        <v>7474</v>
      </c>
      <c r="M227" s="153"/>
      <c r="N227" s="50"/>
      <c r="O227" s="50"/>
      <c r="P227" s="132" t="s">
        <v>3952</v>
      </c>
      <c r="Q227" s="132" t="s">
        <v>54</v>
      </c>
      <c r="R227" s="53"/>
      <c r="S227" s="53"/>
    </row>
    <row r="228" spans="1:19" x14ac:dyDescent="0.35">
      <c r="A228" s="137" t="s">
        <v>66</v>
      </c>
      <c r="B228" s="77">
        <v>-99</v>
      </c>
      <c r="C228" s="50" t="s">
        <v>292</v>
      </c>
      <c r="D228" s="113"/>
      <c r="E228" s="50"/>
      <c r="F228" s="113"/>
      <c r="G228" s="50" t="s">
        <v>292</v>
      </c>
      <c r="H228" s="50" t="s">
        <v>292</v>
      </c>
      <c r="I228" s="113"/>
      <c r="J228" s="50" t="s">
        <v>7493</v>
      </c>
      <c r="K228" s="50"/>
      <c r="L228" s="53" t="s">
        <v>7473</v>
      </c>
      <c r="M228" s="114" t="s">
        <v>8511</v>
      </c>
      <c r="N228" s="113" t="s">
        <v>8513</v>
      </c>
      <c r="O228" s="113"/>
      <c r="P228" s="132"/>
      <c r="Q228" s="132" t="s">
        <v>54</v>
      </c>
      <c r="R228" s="53"/>
      <c r="S228" s="53"/>
    </row>
    <row r="229" spans="1:19" x14ac:dyDescent="0.35">
      <c r="A229" s="115" t="s">
        <v>66</v>
      </c>
      <c r="B229" s="100">
        <v>1</v>
      </c>
      <c r="C229" s="101" t="s">
        <v>93</v>
      </c>
      <c r="D229" s="101" t="s">
        <v>1923</v>
      </c>
      <c r="E229" s="102" t="s">
        <v>2130</v>
      </c>
      <c r="F229" s="101" t="s">
        <v>7704</v>
      </c>
      <c r="G229" s="101" t="s">
        <v>277</v>
      </c>
      <c r="H229" s="101" t="s">
        <v>278</v>
      </c>
      <c r="I229" s="101" t="s">
        <v>2311</v>
      </c>
      <c r="J229" s="103" t="s">
        <v>7493</v>
      </c>
      <c r="K229" s="103"/>
      <c r="L229" s="101" t="s">
        <v>91</v>
      </c>
      <c r="M229" s="154" t="s">
        <v>8511</v>
      </c>
      <c r="N229" s="103" t="s">
        <v>8513</v>
      </c>
      <c r="O229" s="103" t="s">
        <v>8516</v>
      </c>
      <c r="P229" s="115" t="s">
        <v>91</v>
      </c>
      <c r="Q229" s="115" t="s">
        <v>54</v>
      </c>
      <c r="R229" s="115"/>
      <c r="S229" s="115"/>
    </row>
    <row r="230" spans="1:19" x14ac:dyDescent="0.35">
      <c r="A230" s="113" t="s">
        <v>66</v>
      </c>
      <c r="B230" s="77">
        <v>2</v>
      </c>
      <c r="C230" s="54" t="s">
        <v>129</v>
      </c>
      <c r="D230" s="54" t="s">
        <v>1950</v>
      </c>
      <c r="E230" s="56" t="s">
        <v>8110</v>
      </c>
      <c r="F230" s="54" t="s">
        <v>7662</v>
      </c>
      <c r="G230" s="54" t="s">
        <v>344</v>
      </c>
      <c r="H230" s="54" t="s">
        <v>456</v>
      </c>
      <c r="I230" s="68" t="s">
        <v>2387</v>
      </c>
      <c r="J230" s="56" t="s">
        <v>7493</v>
      </c>
      <c r="K230" s="56"/>
      <c r="L230" s="99" t="s">
        <v>7473</v>
      </c>
      <c r="M230" s="160" t="s">
        <v>8511</v>
      </c>
      <c r="N230" s="99" t="s">
        <v>8513</v>
      </c>
      <c r="O230" s="99" t="s">
        <v>8516</v>
      </c>
      <c r="P230" s="113" t="s">
        <v>100</v>
      </c>
      <c r="Q230" s="113" t="s">
        <v>54</v>
      </c>
      <c r="R230" s="113"/>
      <c r="S230" s="113"/>
    </row>
    <row r="231" spans="1:19" x14ac:dyDescent="0.35">
      <c r="A231" s="113" t="s">
        <v>66</v>
      </c>
      <c r="B231" s="77">
        <v>3</v>
      </c>
      <c r="C231" s="54" t="s">
        <v>196</v>
      </c>
      <c r="D231" s="54" t="s">
        <v>2056</v>
      </c>
      <c r="E231" s="56" t="s">
        <v>7611</v>
      </c>
      <c r="F231" s="54" t="s">
        <v>7591</v>
      </c>
      <c r="G231" s="54" t="s">
        <v>454</v>
      </c>
      <c r="H231" s="54" t="s">
        <v>455</v>
      </c>
      <c r="I231" s="68" t="s">
        <v>2386</v>
      </c>
      <c r="J231" s="56" t="s">
        <v>7493</v>
      </c>
      <c r="K231" s="56"/>
      <c r="L231" s="54" t="s">
        <v>153</v>
      </c>
      <c r="M231" s="155" t="s">
        <v>8511</v>
      </c>
      <c r="N231" s="56" t="s">
        <v>8512</v>
      </c>
      <c r="O231" s="56" t="s">
        <v>8516</v>
      </c>
      <c r="P231" s="113" t="s">
        <v>153</v>
      </c>
      <c r="Q231" s="113" t="s">
        <v>54</v>
      </c>
      <c r="R231" s="113"/>
      <c r="S231" s="113"/>
    </row>
    <row r="232" spans="1:19" x14ac:dyDescent="0.35">
      <c r="A232" s="113" t="s">
        <v>66</v>
      </c>
      <c r="B232" s="77">
        <v>5</v>
      </c>
      <c r="C232" s="56" t="s">
        <v>2785</v>
      </c>
      <c r="D232" s="50" t="s">
        <v>3266</v>
      </c>
      <c r="E232" s="56" t="s">
        <v>8101</v>
      </c>
      <c r="F232" s="69" t="s">
        <v>7759</v>
      </c>
      <c r="G232" s="56" t="s">
        <v>3217</v>
      </c>
      <c r="H232" s="50" t="s">
        <v>2988</v>
      </c>
      <c r="I232" s="56"/>
      <c r="J232" s="56" t="s">
        <v>7582</v>
      </c>
      <c r="K232" s="56" t="s">
        <v>7492</v>
      </c>
      <c r="L232" s="50" t="s">
        <v>91</v>
      </c>
      <c r="M232" s="153">
        <v>0</v>
      </c>
      <c r="N232" s="50" t="s">
        <v>8512</v>
      </c>
      <c r="O232" s="50" t="s">
        <v>8517</v>
      </c>
      <c r="P232" s="113" t="s">
        <v>92</v>
      </c>
      <c r="Q232" s="113" t="s">
        <v>54</v>
      </c>
      <c r="R232" s="113" t="s">
        <v>7583</v>
      </c>
      <c r="S232" s="113"/>
    </row>
    <row r="233" spans="1:19" x14ac:dyDescent="0.35">
      <c r="A233" s="113" t="s">
        <v>66</v>
      </c>
      <c r="B233" s="77">
        <v>6</v>
      </c>
      <c r="C233" s="55" t="s">
        <v>198</v>
      </c>
      <c r="D233" s="54" t="s">
        <v>6626</v>
      </c>
      <c r="E233" s="56" t="s">
        <v>8087</v>
      </c>
      <c r="F233" s="68" t="s">
        <v>7760</v>
      </c>
      <c r="G233" s="54" t="s">
        <v>459</v>
      </c>
      <c r="H233" s="54" t="s">
        <v>460</v>
      </c>
      <c r="I233" s="68" t="s">
        <v>2389</v>
      </c>
      <c r="J233" s="56" t="s">
        <v>3419</v>
      </c>
      <c r="K233" s="56" t="s">
        <v>7492</v>
      </c>
      <c r="L233" s="54" t="s">
        <v>91</v>
      </c>
      <c r="M233" s="155">
        <v>0</v>
      </c>
      <c r="N233" s="56" t="s">
        <v>8512</v>
      </c>
      <c r="O233" s="56" t="s">
        <v>8517</v>
      </c>
      <c r="P233" s="113" t="s">
        <v>92</v>
      </c>
      <c r="Q233" s="113" t="s">
        <v>54</v>
      </c>
      <c r="R233" s="113"/>
      <c r="S233" s="113"/>
    </row>
    <row r="234" spans="1:19" x14ac:dyDescent="0.35">
      <c r="A234" s="113" t="s">
        <v>66</v>
      </c>
      <c r="B234" s="77">
        <v>7</v>
      </c>
      <c r="C234" s="54" t="s">
        <v>197</v>
      </c>
      <c r="D234" s="54" t="s">
        <v>1953</v>
      </c>
      <c r="E234" s="56" t="s">
        <v>8102</v>
      </c>
      <c r="F234" s="68" t="s">
        <v>7761</v>
      </c>
      <c r="G234" s="54" t="s">
        <v>457</v>
      </c>
      <c r="H234" s="54" t="s">
        <v>458</v>
      </c>
      <c r="I234" s="68" t="s">
        <v>2388</v>
      </c>
      <c r="J234" s="56" t="s">
        <v>3421</v>
      </c>
      <c r="K234" s="56" t="s">
        <v>7492</v>
      </c>
      <c r="L234" s="54" t="s">
        <v>91</v>
      </c>
      <c r="M234" s="155">
        <v>0</v>
      </c>
      <c r="N234" s="56" t="s">
        <v>8512</v>
      </c>
      <c r="O234" s="56" t="s">
        <v>8517</v>
      </c>
      <c r="P234" s="113" t="s">
        <v>92</v>
      </c>
      <c r="Q234" s="113" t="s">
        <v>54</v>
      </c>
      <c r="R234" s="113"/>
      <c r="S234" s="113"/>
    </row>
    <row r="235" spans="1:19" x14ac:dyDescent="0.35">
      <c r="A235" s="113" t="s">
        <v>66</v>
      </c>
      <c r="B235" s="77">
        <v>8</v>
      </c>
      <c r="C235" s="54" t="s">
        <v>199</v>
      </c>
      <c r="D235" s="54" t="s">
        <v>1954</v>
      </c>
      <c r="E235" s="56" t="s">
        <v>2145</v>
      </c>
      <c r="F235" s="68" t="s">
        <v>7675</v>
      </c>
      <c r="G235" s="54" t="s">
        <v>461</v>
      </c>
      <c r="H235" s="54" t="s">
        <v>462</v>
      </c>
      <c r="I235" s="68" t="s">
        <v>2145</v>
      </c>
      <c r="J235" s="56" t="s">
        <v>3410</v>
      </c>
      <c r="K235" s="56" t="s">
        <v>7492</v>
      </c>
      <c r="L235" s="54" t="s">
        <v>91</v>
      </c>
      <c r="M235" s="155">
        <v>0</v>
      </c>
      <c r="N235" s="56" t="s">
        <v>8512</v>
      </c>
      <c r="O235" s="56" t="s">
        <v>8517</v>
      </c>
      <c r="P235" s="113" t="s">
        <v>92</v>
      </c>
      <c r="Q235" s="113" t="s">
        <v>54</v>
      </c>
      <c r="R235" s="113"/>
      <c r="S235" s="113"/>
    </row>
    <row r="236" spans="1:19" x14ac:dyDescent="0.35">
      <c r="A236" s="113" t="s">
        <v>66</v>
      </c>
      <c r="B236" s="77">
        <v>9</v>
      </c>
      <c r="C236" s="56" t="s">
        <v>2786</v>
      </c>
      <c r="D236" s="50" t="s">
        <v>3268</v>
      </c>
      <c r="E236" s="56" t="s">
        <v>8099</v>
      </c>
      <c r="F236" s="69" t="s">
        <v>7762</v>
      </c>
      <c r="G236" s="56" t="s">
        <v>3218</v>
      </c>
      <c r="H236" s="50" t="s">
        <v>2989</v>
      </c>
      <c r="I236" s="56"/>
      <c r="J236" s="56" t="s">
        <v>7493</v>
      </c>
      <c r="K236" s="56"/>
      <c r="L236" s="50" t="s">
        <v>7472</v>
      </c>
      <c r="M236" s="153">
        <v>0</v>
      </c>
      <c r="N236" s="50" t="s">
        <v>8512</v>
      </c>
      <c r="O236" s="50" t="s">
        <v>8517</v>
      </c>
      <c r="P236" s="113" t="s">
        <v>2291</v>
      </c>
      <c r="Q236" s="113" t="s">
        <v>54</v>
      </c>
      <c r="R236" s="113"/>
      <c r="S236" s="113"/>
    </row>
    <row r="237" spans="1:19" x14ac:dyDescent="0.35">
      <c r="A237" s="113" t="s">
        <v>66</v>
      </c>
      <c r="B237" s="77">
        <v>10</v>
      </c>
      <c r="C237" s="56" t="s">
        <v>2787</v>
      </c>
      <c r="D237" s="50" t="s">
        <v>3269</v>
      </c>
      <c r="E237" s="56" t="s">
        <v>8100</v>
      </c>
      <c r="F237" s="69" t="s">
        <v>7763</v>
      </c>
      <c r="G237" s="56" t="s">
        <v>3219</v>
      </c>
      <c r="H237" s="50" t="s">
        <v>2990</v>
      </c>
      <c r="I237" s="56"/>
      <c r="J237" s="56" t="s">
        <v>7493</v>
      </c>
      <c r="K237" s="56"/>
      <c r="L237" s="50" t="s">
        <v>7472</v>
      </c>
      <c r="M237" s="153">
        <v>0</v>
      </c>
      <c r="N237" s="50" t="s">
        <v>8512</v>
      </c>
      <c r="O237" s="50" t="s">
        <v>8517</v>
      </c>
      <c r="P237" s="113" t="s">
        <v>262</v>
      </c>
      <c r="Q237" s="113" t="s">
        <v>54</v>
      </c>
      <c r="R237" s="113"/>
      <c r="S237" s="113"/>
    </row>
    <row r="238" spans="1:19" x14ac:dyDescent="0.35">
      <c r="A238" s="113" t="s">
        <v>66</v>
      </c>
      <c r="B238" s="77">
        <v>11</v>
      </c>
      <c r="C238" s="54" t="s">
        <v>200</v>
      </c>
      <c r="D238" s="54" t="s">
        <v>1896</v>
      </c>
      <c r="E238" s="56" t="s">
        <v>8103</v>
      </c>
      <c r="F238" s="68" t="s">
        <v>2216</v>
      </c>
      <c r="G238" s="56" t="s">
        <v>3220</v>
      </c>
      <c r="H238" s="54" t="s">
        <v>463</v>
      </c>
      <c r="I238" s="68" t="s">
        <v>2390</v>
      </c>
      <c r="J238" s="56" t="s">
        <v>7493</v>
      </c>
      <c r="K238" s="56"/>
      <c r="L238" s="50" t="s">
        <v>7472</v>
      </c>
      <c r="M238" s="153">
        <v>0</v>
      </c>
      <c r="N238" s="50" t="s">
        <v>8512</v>
      </c>
      <c r="O238" s="50" t="s">
        <v>8517</v>
      </c>
      <c r="P238" s="113" t="s">
        <v>195</v>
      </c>
      <c r="Q238" s="113" t="s">
        <v>54</v>
      </c>
      <c r="R238" s="113"/>
      <c r="S238" s="113"/>
    </row>
    <row r="239" spans="1:19" x14ac:dyDescent="0.35">
      <c r="A239" s="113" t="s">
        <v>66</v>
      </c>
      <c r="B239" s="77">
        <v>12</v>
      </c>
      <c r="C239" s="54" t="s">
        <v>201</v>
      </c>
      <c r="D239" s="54" t="s">
        <v>1897</v>
      </c>
      <c r="E239" s="56" t="s">
        <v>8104</v>
      </c>
      <c r="F239" s="68" t="s">
        <v>2217</v>
      </c>
      <c r="G239" s="56" t="s">
        <v>3221</v>
      </c>
      <c r="H239" s="54" t="s">
        <v>464</v>
      </c>
      <c r="I239" s="68" t="s">
        <v>2391</v>
      </c>
      <c r="J239" s="56" t="s">
        <v>7493</v>
      </c>
      <c r="K239" s="56"/>
      <c r="L239" s="50" t="s">
        <v>7472</v>
      </c>
      <c r="M239" s="153">
        <v>0</v>
      </c>
      <c r="N239" s="50" t="s">
        <v>8512</v>
      </c>
      <c r="O239" s="50" t="s">
        <v>8517</v>
      </c>
      <c r="P239" s="113" t="s">
        <v>195</v>
      </c>
      <c r="Q239" s="113" t="s">
        <v>54</v>
      </c>
      <c r="R239" s="113"/>
      <c r="S239" s="113"/>
    </row>
    <row r="240" spans="1:19" x14ac:dyDescent="0.35">
      <c r="A240" s="113" t="s">
        <v>66</v>
      </c>
      <c r="B240" s="77">
        <v>14</v>
      </c>
      <c r="C240" s="56" t="s">
        <v>2788</v>
      </c>
      <c r="D240" s="50" t="s">
        <v>3271</v>
      </c>
      <c r="E240" s="56" t="s">
        <v>8105</v>
      </c>
      <c r="F240" s="69" t="s">
        <v>7764</v>
      </c>
      <c r="G240" s="56" t="s">
        <v>3222</v>
      </c>
      <c r="H240" s="50" t="s">
        <v>2991</v>
      </c>
      <c r="I240" s="56"/>
      <c r="J240" s="56" t="s">
        <v>3568</v>
      </c>
      <c r="K240" s="56" t="s">
        <v>7492</v>
      </c>
      <c r="L240" s="50" t="s">
        <v>91</v>
      </c>
      <c r="M240" s="153">
        <v>0</v>
      </c>
      <c r="N240" s="50" t="s">
        <v>8512</v>
      </c>
      <c r="O240" s="50" t="s">
        <v>8517</v>
      </c>
      <c r="P240" s="113" t="s">
        <v>92</v>
      </c>
      <c r="Q240" s="113" t="s">
        <v>54</v>
      </c>
      <c r="R240" s="113"/>
      <c r="S240" s="113"/>
    </row>
    <row r="241" spans="1:19" x14ac:dyDescent="0.35">
      <c r="A241" s="113" t="s">
        <v>66</v>
      </c>
      <c r="B241" s="77">
        <v>15</v>
      </c>
      <c r="C241" s="56" t="s">
        <v>2789</v>
      </c>
      <c r="D241" s="50" t="s">
        <v>3270</v>
      </c>
      <c r="E241" s="56" t="s">
        <v>8106</v>
      </c>
      <c r="F241" s="69" t="s">
        <v>7765</v>
      </c>
      <c r="G241" s="56" t="s">
        <v>3223</v>
      </c>
      <c r="H241" s="50" t="s">
        <v>2992</v>
      </c>
      <c r="I241" s="56"/>
      <c r="J241" s="56" t="s">
        <v>7493</v>
      </c>
      <c r="K241" s="56"/>
      <c r="L241" s="50" t="s">
        <v>7472</v>
      </c>
      <c r="M241" s="153">
        <v>0</v>
      </c>
      <c r="N241" s="50" t="s">
        <v>8512</v>
      </c>
      <c r="O241" s="50" t="s">
        <v>8517</v>
      </c>
      <c r="P241" s="113" t="s">
        <v>156</v>
      </c>
      <c r="Q241" s="113" t="s">
        <v>54</v>
      </c>
      <c r="R241" s="113"/>
      <c r="S241" s="113"/>
    </row>
    <row r="242" spans="1:19" x14ac:dyDescent="0.35">
      <c r="A242" s="115" t="s">
        <v>66</v>
      </c>
      <c r="B242" s="100">
        <v>16</v>
      </c>
      <c r="C242" s="101" t="s">
        <v>7523</v>
      </c>
      <c r="D242" s="101" t="s">
        <v>1895</v>
      </c>
      <c r="E242" s="102" t="s">
        <v>8113</v>
      </c>
      <c r="F242" s="101" t="s">
        <v>2172</v>
      </c>
      <c r="G242" s="101"/>
      <c r="H242" s="101"/>
      <c r="I242" s="101"/>
      <c r="J242" s="103" t="s">
        <v>7493</v>
      </c>
      <c r="K242" s="103"/>
      <c r="L242" s="101" t="s">
        <v>91</v>
      </c>
      <c r="M242" s="154">
        <v>0</v>
      </c>
      <c r="N242" s="103" t="s">
        <v>8512</v>
      </c>
      <c r="O242" s="103" t="s">
        <v>8517</v>
      </c>
      <c r="P242" s="115" t="s">
        <v>91</v>
      </c>
      <c r="Q242" s="115" t="s">
        <v>54</v>
      </c>
      <c r="R242" s="115"/>
      <c r="S242" s="115"/>
    </row>
    <row r="243" spans="1:19" x14ac:dyDescent="0.35">
      <c r="A243" s="136" t="s">
        <v>65</v>
      </c>
      <c r="B243" s="77">
        <v>-99</v>
      </c>
      <c r="C243" s="50" t="s">
        <v>292</v>
      </c>
      <c r="D243" s="113"/>
      <c r="E243" s="50"/>
      <c r="F243" s="113"/>
      <c r="G243" s="50" t="s">
        <v>292</v>
      </c>
      <c r="H243" s="50" t="s">
        <v>292</v>
      </c>
      <c r="I243" s="113"/>
      <c r="J243" s="50" t="s">
        <v>7493</v>
      </c>
      <c r="K243" s="50"/>
      <c r="L243" s="53" t="s">
        <v>7473</v>
      </c>
      <c r="M243" s="114" t="s">
        <v>8511</v>
      </c>
      <c r="N243" s="113" t="s">
        <v>8513</v>
      </c>
      <c r="O243" s="113"/>
      <c r="P243" s="132"/>
      <c r="Q243" s="132" t="s">
        <v>54</v>
      </c>
      <c r="R243" s="53"/>
      <c r="S243" s="53"/>
    </row>
    <row r="244" spans="1:19" x14ac:dyDescent="0.35">
      <c r="A244" s="115" t="s">
        <v>65</v>
      </c>
      <c r="B244" s="100">
        <v>1</v>
      </c>
      <c r="C244" s="101" t="s">
        <v>93</v>
      </c>
      <c r="D244" s="101" t="s">
        <v>1923</v>
      </c>
      <c r="E244" s="102" t="s">
        <v>2130</v>
      </c>
      <c r="F244" s="101" t="s">
        <v>7704</v>
      </c>
      <c r="G244" s="101" t="s">
        <v>277</v>
      </c>
      <c r="H244" s="101" t="s">
        <v>278</v>
      </c>
      <c r="I244" s="101" t="s">
        <v>2311</v>
      </c>
      <c r="J244" s="103" t="s">
        <v>7493</v>
      </c>
      <c r="K244" s="103"/>
      <c r="L244" s="101" t="s">
        <v>91</v>
      </c>
      <c r="M244" s="154" t="s">
        <v>8511</v>
      </c>
      <c r="N244" s="103" t="s">
        <v>8513</v>
      </c>
      <c r="O244" s="103" t="s">
        <v>8516</v>
      </c>
      <c r="P244" s="115" t="s">
        <v>91</v>
      </c>
      <c r="Q244" s="115" t="s">
        <v>54</v>
      </c>
      <c r="R244" s="115"/>
      <c r="S244" s="115"/>
    </row>
    <row r="245" spans="1:19" x14ac:dyDescent="0.35">
      <c r="A245" s="113" t="s">
        <v>65</v>
      </c>
      <c r="B245" s="77">
        <v>2</v>
      </c>
      <c r="C245" s="54" t="s">
        <v>129</v>
      </c>
      <c r="D245" s="54" t="s">
        <v>1922</v>
      </c>
      <c r="E245" s="56" t="s">
        <v>8110</v>
      </c>
      <c r="F245" s="54" t="s">
        <v>2146</v>
      </c>
      <c r="G245" s="54" t="s">
        <v>344</v>
      </c>
      <c r="H245" s="54" t="s">
        <v>345</v>
      </c>
      <c r="I245" s="68" t="s">
        <v>2337</v>
      </c>
      <c r="J245" s="56" t="s">
        <v>7493</v>
      </c>
      <c r="K245" s="56"/>
      <c r="L245" s="99" t="s">
        <v>7473</v>
      </c>
      <c r="M245" s="160" t="s">
        <v>8511</v>
      </c>
      <c r="N245" s="99" t="s">
        <v>8513</v>
      </c>
      <c r="O245" s="99" t="s">
        <v>8516</v>
      </c>
      <c r="P245" s="113" t="s">
        <v>100</v>
      </c>
      <c r="Q245" s="113" t="s">
        <v>54</v>
      </c>
      <c r="R245" s="113"/>
      <c r="S245" s="113"/>
    </row>
    <row r="246" spans="1:19" x14ac:dyDescent="0.35">
      <c r="A246" s="113" t="s">
        <v>65</v>
      </c>
      <c r="B246" s="77">
        <v>3</v>
      </c>
      <c r="C246" s="84" t="s">
        <v>193</v>
      </c>
      <c r="D246" s="54" t="s">
        <v>6395</v>
      </c>
      <c r="E246" s="56" t="s">
        <v>8111</v>
      </c>
      <c r="F246" s="54" t="s">
        <v>7766</v>
      </c>
      <c r="G246" s="54" t="s">
        <v>450</v>
      </c>
      <c r="H246" s="54" t="s">
        <v>451</v>
      </c>
      <c r="I246" s="68" t="s">
        <v>2384</v>
      </c>
      <c r="J246" s="56" t="s">
        <v>7493</v>
      </c>
      <c r="K246" s="56"/>
      <c r="L246" s="54" t="s">
        <v>91</v>
      </c>
      <c r="M246" s="155" t="s">
        <v>8511</v>
      </c>
      <c r="N246" s="56" t="s">
        <v>8512</v>
      </c>
      <c r="O246" s="56" t="s">
        <v>8516</v>
      </c>
      <c r="P246" s="113" t="s">
        <v>91</v>
      </c>
      <c r="Q246" s="113" t="s">
        <v>54</v>
      </c>
      <c r="R246" s="113"/>
      <c r="S246" s="113"/>
    </row>
    <row r="247" spans="1:19" x14ac:dyDescent="0.35">
      <c r="A247" s="113" t="s">
        <v>65</v>
      </c>
      <c r="B247" s="77">
        <v>4</v>
      </c>
      <c r="C247" s="57" t="s">
        <v>2783</v>
      </c>
      <c r="D247" s="62" t="s">
        <v>3272</v>
      </c>
      <c r="E247" s="56" t="s">
        <v>8112</v>
      </c>
      <c r="F247" s="56" t="s">
        <v>7767</v>
      </c>
      <c r="G247" s="56" t="s">
        <v>3215</v>
      </c>
      <c r="H247" s="50" t="s">
        <v>2986</v>
      </c>
      <c r="I247" s="56"/>
      <c r="J247" s="56" t="s">
        <v>7493</v>
      </c>
      <c r="K247" s="56"/>
      <c r="L247" s="50" t="s">
        <v>91</v>
      </c>
      <c r="M247" s="153">
        <v>0</v>
      </c>
      <c r="N247" s="50" t="s">
        <v>8512</v>
      </c>
      <c r="O247" s="50" t="s">
        <v>8517</v>
      </c>
      <c r="P247" s="113" t="s">
        <v>91</v>
      </c>
      <c r="Q247" s="113" t="s">
        <v>54</v>
      </c>
      <c r="R247" s="113"/>
      <c r="S247" s="113"/>
    </row>
    <row r="248" spans="1:19" x14ac:dyDescent="0.35">
      <c r="A248" s="113" t="s">
        <v>65</v>
      </c>
      <c r="B248" s="77">
        <v>5</v>
      </c>
      <c r="C248" s="54" t="s">
        <v>194</v>
      </c>
      <c r="D248" s="54" t="s">
        <v>6625</v>
      </c>
      <c r="E248" s="56" t="s">
        <v>8113</v>
      </c>
      <c r="F248" s="54" t="s">
        <v>7768</v>
      </c>
      <c r="G248" s="54" t="s">
        <v>452</v>
      </c>
      <c r="H248" s="54" t="s">
        <v>453</v>
      </c>
      <c r="I248" s="68" t="s">
        <v>2385</v>
      </c>
      <c r="J248" s="56" t="s">
        <v>7493</v>
      </c>
      <c r="K248" s="56"/>
      <c r="L248" s="54" t="s">
        <v>91</v>
      </c>
      <c r="M248" s="155">
        <v>0</v>
      </c>
      <c r="N248" s="56" t="s">
        <v>8512</v>
      </c>
      <c r="O248" s="56" t="s">
        <v>8517</v>
      </c>
      <c r="P248" s="113" t="s">
        <v>91</v>
      </c>
      <c r="Q248" s="113" t="s">
        <v>54</v>
      </c>
      <c r="R248" s="113"/>
      <c r="S248" s="113"/>
    </row>
    <row r="249" spans="1:19" x14ac:dyDescent="0.35">
      <c r="A249" s="113" t="s">
        <v>58</v>
      </c>
      <c r="B249" s="77">
        <v>-99</v>
      </c>
      <c r="C249" s="50" t="s">
        <v>292</v>
      </c>
      <c r="D249" s="113"/>
      <c r="E249" s="50"/>
      <c r="F249" s="113"/>
      <c r="G249" s="50" t="s">
        <v>292</v>
      </c>
      <c r="H249" s="50" t="s">
        <v>292</v>
      </c>
      <c r="I249" s="113"/>
      <c r="J249" s="50" t="s">
        <v>7493</v>
      </c>
      <c r="K249" s="50"/>
      <c r="L249" s="53" t="s">
        <v>7473</v>
      </c>
      <c r="M249" s="114" t="s">
        <v>8511</v>
      </c>
      <c r="N249" s="113" t="s">
        <v>8513</v>
      </c>
      <c r="O249" s="113"/>
      <c r="P249" s="132"/>
      <c r="Q249" s="132" t="s">
        <v>54</v>
      </c>
      <c r="R249" s="53"/>
      <c r="S249" s="53"/>
    </row>
    <row r="250" spans="1:19" x14ac:dyDescent="0.35">
      <c r="A250" s="115" t="s">
        <v>58</v>
      </c>
      <c r="B250" s="100">
        <v>1</v>
      </c>
      <c r="C250" s="101" t="s">
        <v>93</v>
      </c>
      <c r="D250" s="103" t="s">
        <v>1923</v>
      </c>
      <c r="E250" s="102" t="s">
        <v>2130</v>
      </c>
      <c r="F250" s="101" t="s">
        <v>7704</v>
      </c>
      <c r="G250" s="101" t="s">
        <v>277</v>
      </c>
      <c r="H250" s="101" t="s">
        <v>278</v>
      </c>
      <c r="I250" s="101" t="s">
        <v>2311</v>
      </c>
      <c r="J250" s="103" t="s">
        <v>7493</v>
      </c>
      <c r="K250" s="103"/>
      <c r="L250" s="101" t="s">
        <v>91</v>
      </c>
      <c r="M250" s="154" t="s">
        <v>8511</v>
      </c>
      <c r="N250" s="103" t="s">
        <v>8513</v>
      </c>
      <c r="O250" s="103" t="s">
        <v>8516</v>
      </c>
      <c r="P250" s="115" t="s">
        <v>91</v>
      </c>
      <c r="Q250" s="115" t="s">
        <v>54</v>
      </c>
      <c r="R250" s="115"/>
      <c r="S250" s="115"/>
    </row>
    <row r="251" spans="1:19" x14ac:dyDescent="0.35">
      <c r="A251" s="113" t="s">
        <v>58</v>
      </c>
      <c r="B251" s="77">
        <v>2</v>
      </c>
      <c r="C251" s="54" t="s">
        <v>121</v>
      </c>
      <c r="D251" s="56" t="s">
        <v>1950</v>
      </c>
      <c r="E251" s="56" t="s">
        <v>8114</v>
      </c>
      <c r="F251" s="54" t="s">
        <v>7662</v>
      </c>
      <c r="G251" s="54" t="s">
        <v>328</v>
      </c>
      <c r="H251" s="54" t="s">
        <v>390</v>
      </c>
      <c r="I251" s="68" t="s">
        <v>2354</v>
      </c>
      <c r="J251" s="56" t="s">
        <v>7493</v>
      </c>
      <c r="K251" s="56"/>
      <c r="L251" s="99" t="s">
        <v>7473</v>
      </c>
      <c r="M251" s="160" t="s">
        <v>8511</v>
      </c>
      <c r="N251" s="99" t="s">
        <v>8513</v>
      </c>
      <c r="O251" s="99" t="s">
        <v>8516</v>
      </c>
      <c r="P251" s="113" t="s">
        <v>100</v>
      </c>
      <c r="Q251" s="113" t="s">
        <v>54</v>
      </c>
      <c r="R251" s="113"/>
      <c r="S251" s="113"/>
    </row>
    <row r="252" spans="1:19" x14ac:dyDescent="0.35">
      <c r="A252" s="113" t="s">
        <v>58</v>
      </c>
      <c r="B252" s="77">
        <v>3</v>
      </c>
      <c r="C252" s="54" t="s">
        <v>159</v>
      </c>
      <c r="D252" s="56" t="s">
        <v>1889</v>
      </c>
      <c r="E252" s="56" t="s">
        <v>8162</v>
      </c>
      <c r="F252" s="68" t="s">
        <v>2195</v>
      </c>
      <c r="G252" s="54" t="s">
        <v>391</v>
      </c>
      <c r="H252" s="54" t="s">
        <v>392</v>
      </c>
      <c r="I252" s="68" t="s">
        <v>2355</v>
      </c>
      <c r="J252" s="56" t="s">
        <v>7493</v>
      </c>
      <c r="K252" s="56"/>
      <c r="L252" s="50" t="s">
        <v>7472</v>
      </c>
      <c r="M252" s="153" t="s">
        <v>8511</v>
      </c>
      <c r="N252" s="50" t="s">
        <v>8512</v>
      </c>
      <c r="O252" s="50" t="s">
        <v>8516</v>
      </c>
      <c r="P252" s="113" t="s">
        <v>156</v>
      </c>
      <c r="Q252" s="113" t="s">
        <v>54</v>
      </c>
      <c r="R252" s="113"/>
      <c r="S252" s="113"/>
    </row>
    <row r="253" spans="1:19" x14ac:dyDescent="0.35">
      <c r="A253" s="113" t="s">
        <v>58</v>
      </c>
      <c r="B253" s="77">
        <v>4</v>
      </c>
      <c r="C253" s="54" t="s">
        <v>160</v>
      </c>
      <c r="D253" s="56" t="s">
        <v>1890</v>
      </c>
      <c r="E253" s="56" t="s">
        <v>8163</v>
      </c>
      <c r="F253" s="68" t="s">
        <v>2196</v>
      </c>
      <c r="G253" s="54" t="s">
        <v>393</v>
      </c>
      <c r="H253" s="54" t="s">
        <v>394</v>
      </c>
      <c r="I253" s="68" t="s">
        <v>2356</v>
      </c>
      <c r="J253" s="56" t="s">
        <v>7493</v>
      </c>
      <c r="K253" s="56"/>
      <c r="L253" s="50" t="s">
        <v>7472</v>
      </c>
      <c r="M253" s="153" t="s">
        <v>8511</v>
      </c>
      <c r="N253" s="50" t="s">
        <v>8512</v>
      </c>
      <c r="O253" s="50" t="s">
        <v>8516</v>
      </c>
      <c r="P253" s="113" t="s">
        <v>156</v>
      </c>
      <c r="Q253" s="113" t="s">
        <v>54</v>
      </c>
      <c r="R253" s="113"/>
      <c r="S253" s="113"/>
    </row>
    <row r="254" spans="1:19" x14ac:dyDescent="0.35">
      <c r="A254" s="113" t="s">
        <v>58</v>
      </c>
      <c r="B254" s="77">
        <v>5</v>
      </c>
      <c r="C254" s="56" t="s">
        <v>2684</v>
      </c>
      <c r="D254" s="50" t="s">
        <v>7496</v>
      </c>
      <c r="E254" s="56" t="s">
        <v>8115</v>
      </c>
      <c r="F254" s="69" t="s">
        <v>7769</v>
      </c>
      <c r="G254" s="56" t="s">
        <v>3110</v>
      </c>
      <c r="H254" s="50" t="s">
        <v>2888</v>
      </c>
      <c r="I254" s="56"/>
      <c r="J254" s="56" t="s">
        <v>7493</v>
      </c>
      <c r="K254" s="56"/>
      <c r="L254" s="50" t="s">
        <v>7472</v>
      </c>
      <c r="M254" s="153">
        <v>0</v>
      </c>
      <c r="N254" s="50" t="s">
        <v>8512</v>
      </c>
      <c r="O254" s="50" t="s">
        <v>8517</v>
      </c>
      <c r="P254" s="113" t="s">
        <v>235</v>
      </c>
      <c r="Q254" s="113" t="s">
        <v>54</v>
      </c>
      <c r="R254" s="113"/>
      <c r="S254" s="113"/>
    </row>
    <row r="255" spans="1:19" x14ac:dyDescent="0.35">
      <c r="A255" s="113" t="s">
        <v>58</v>
      </c>
      <c r="B255" s="77">
        <v>6</v>
      </c>
      <c r="C255" s="54" t="s">
        <v>161</v>
      </c>
      <c r="D255" s="56" t="s">
        <v>1891</v>
      </c>
      <c r="E255" s="56" t="s">
        <v>8116</v>
      </c>
      <c r="F255" s="68" t="s">
        <v>2197</v>
      </c>
      <c r="G255" s="54" t="s">
        <v>395</v>
      </c>
      <c r="H255" s="54" t="s">
        <v>396</v>
      </c>
      <c r="I255" s="68" t="s">
        <v>2357</v>
      </c>
      <c r="J255" s="56" t="s">
        <v>7493</v>
      </c>
      <c r="K255" s="56"/>
      <c r="L255" s="50" t="s">
        <v>7472</v>
      </c>
      <c r="M255" s="153">
        <v>1</v>
      </c>
      <c r="N255" s="50" t="s">
        <v>8512</v>
      </c>
      <c r="O255" s="50" t="s">
        <v>8517</v>
      </c>
      <c r="P255" s="113" t="s">
        <v>157</v>
      </c>
      <c r="Q255" s="113" t="s">
        <v>54</v>
      </c>
      <c r="R255" s="113"/>
      <c r="S255" s="113"/>
    </row>
    <row r="256" spans="1:19" x14ac:dyDescent="0.35">
      <c r="A256" s="113" t="s">
        <v>58</v>
      </c>
      <c r="B256" s="79">
        <v>7</v>
      </c>
      <c r="C256" s="54" t="s">
        <v>162</v>
      </c>
      <c r="D256" s="56" t="s">
        <v>3277</v>
      </c>
      <c r="E256" s="56" t="s">
        <v>8117</v>
      </c>
      <c r="F256" s="68" t="s">
        <v>2198</v>
      </c>
      <c r="G256" s="54" t="s">
        <v>397</v>
      </c>
      <c r="H256" s="54" t="s">
        <v>398</v>
      </c>
      <c r="I256" s="68" t="s">
        <v>2358</v>
      </c>
      <c r="J256" s="56" t="s">
        <v>7493</v>
      </c>
      <c r="K256" s="56"/>
      <c r="L256" s="50" t="s">
        <v>7472</v>
      </c>
      <c r="M256" s="153">
        <v>0</v>
      </c>
      <c r="N256" s="50" t="s">
        <v>8512</v>
      </c>
      <c r="O256" s="50" t="s">
        <v>8517</v>
      </c>
      <c r="P256" s="113" t="s">
        <v>158</v>
      </c>
      <c r="Q256" s="113" t="s">
        <v>54</v>
      </c>
      <c r="R256" s="113"/>
      <c r="S256" s="113"/>
    </row>
    <row r="257" spans="1:19" x14ac:dyDescent="0.35">
      <c r="A257" s="113" t="s">
        <v>58</v>
      </c>
      <c r="B257" s="77">
        <v>8</v>
      </c>
      <c r="C257" s="56" t="s">
        <v>2679</v>
      </c>
      <c r="D257" s="50" t="s">
        <v>7772</v>
      </c>
      <c r="E257" s="56" t="s">
        <v>8121</v>
      </c>
      <c r="F257" s="69" t="s">
        <v>7773</v>
      </c>
      <c r="G257" s="56" t="s">
        <v>3105</v>
      </c>
      <c r="H257" s="50" t="s">
        <v>2883</v>
      </c>
      <c r="I257" s="56"/>
      <c r="J257" s="56" t="s">
        <v>7493</v>
      </c>
      <c r="K257" s="56"/>
      <c r="L257" s="50" t="s">
        <v>7472</v>
      </c>
      <c r="M257" s="153">
        <v>0</v>
      </c>
      <c r="N257" s="50" t="s">
        <v>8512</v>
      </c>
      <c r="O257" s="50" t="s">
        <v>8517</v>
      </c>
      <c r="P257" s="113" t="s">
        <v>3002</v>
      </c>
      <c r="Q257" s="113" t="s">
        <v>54</v>
      </c>
      <c r="R257" s="113"/>
      <c r="S257" s="113"/>
    </row>
    <row r="258" spans="1:19" x14ac:dyDescent="0.35">
      <c r="A258" s="113" t="s">
        <v>58</v>
      </c>
      <c r="B258" s="79">
        <v>9</v>
      </c>
      <c r="C258" s="56" t="s">
        <v>2681</v>
      </c>
      <c r="D258" s="50" t="s">
        <v>7771</v>
      </c>
      <c r="E258" s="56" t="s">
        <v>8120</v>
      </c>
      <c r="F258" s="69" t="s">
        <v>7774</v>
      </c>
      <c r="G258" s="56" t="s">
        <v>3107</v>
      </c>
      <c r="H258" s="50" t="s">
        <v>2885</v>
      </c>
      <c r="I258" s="56"/>
      <c r="J258" s="56" t="s">
        <v>7493</v>
      </c>
      <c r="K258" s="56"/>
      <c r="L258" s="50" t="s">
        <v>7472</v>
      </c>
      <c r="M258" s="153">
        <v>0</v>
      </c>
      <c r="N258" s="50" t="s">
        <v>8512</v>
      </c>
      <c r="O258" s="50" t="s">
        <v>8517</v>
      </c>
      <c r="P258" s="113" t="s">
        <v>158</v>
      </c>
      <c r="Q258" s="113" t="s">
        <v>54</v>
      </c>
      <c r="R258" s="113"/>
      <c r="S258" s="113"/>
    </row>
    <row r="259" spans="1:19" x14ac:dyDescent="0.35">
      <c r="A259" s="113" t="s">
        <v>58</v>
      </c>
      <c r="B259" s="79">
        <v>10</v>
      </c>
      <c r="C259" s="56" t="s">
        <v>2680</v>
      </c>
      <c r="D259" s="50" t="s">
        <v>7775</v>
      </c>
      <c r="E259" s="56" t="s">
        <v>8118</v>
      </c>
      <c r="F259" s="69" t="s">
        <v>7777</v>
      </c>
      <c r="G259" s="56" t="s">
        <v>3106</v>
      </c>
      <c r="H259" s="50" t="s">
        <v>2884</v>
      </c>
      <c r="I259" s="56"/>
      <c r="J259" s="56" t="s">
        <v>7493</v>
      </c>
      <c r="K259" s="56"/>
      <c r="L259" s="50" t="s">
        <v>7472</v>
      </c>
      <c r="M259" s="153">
        <v>0</v>
      </c>
      <c r="N259" s="50" t="s">
        <v>8512</v>
      </c>
      <c r="O259" s="50" t="s">
        <v>8517</v>
      </c>
      <c r="P259" s="113" t="s">
        <v>3002</v>
      </c>
      <c r="Q259" s="113" t="s">
        <v>54</v>
      </c>
      <c r="R259" s="113"/>
      <c r="S259" s="113"/>
    </row>
    <row r="260" spans="1:19" x14ac:dyDescent="0.35">
      <c r="A260" s="113" t="s">
        <v>58</v>
      </c>
      <c r="B260" s="79">
        <v>11</v>
      </c>
      <c r="C260" s="56" t="s">
        <v>2682</v>
      </c>
      <c r="D260" s="50" t="s">
        <v>7776</v>
      </c>
      <c r="E260" s="56" t="s">
        <v>8119</v>
      </c>
      <c r="F260" s="69" t="s">
        <v>7778</v>
      </c>
      <c r="G260" s="56" t="s">
        <v>3108</v>
      </c>
      <c r="H260" s="50" t="s">
        <v>2886</v>
      </c>
      <c r="I260" s="56"/>
      <c r="J260" s="56" t="s">
        <v>7493</v>
      </c>
      <c r="K260" s="56"/>
      <c r="L260" s="50" t="s">
        <v>7472</v>
      </c>
      <c r="M260" s="153">
        <v>0</v>
      </c>
      <c r="N260" s="50" t="s">
        <v>8512</v>
      </c>
      <c r="O260" s="50" t="s">
        <v>8517</v>
      </c>
      <c r="P260" s="113" t="s">
        <v>158</v>
      </c>
      <c r="Q260" s="113" t="s">
        <v>54</v>
      </c>
      <c r="R260" s="113"/>
      <c r="S260" s="113"/>
    </row>
    <row r="261" spans="1:19" x14ac:dyDescent="0.35">
      <c r="A261" s="113" t="s">
        <v>58</v>
      </c>
      <c r="B261" s="77">
        <v>12</v>
      </c>
      <c r="C261" s="56" t="s">
        <v>2683</v>
      </c>
      <c r="D261" s="50" t="s">
        <v>3278</v>
      </c>
      <c r="E261" s="56" t="s">
        <v>8122</v>
      </c>
      <c r="F261" s="69" t="s">
        <v>7770</v>
      </c>
      <c r="G261" s="56" t="s">
        <v>3109</v>
      </c>
      <c r="H261" s="50" t="s">
        <v>2887</v>
      </c>
      <c r="I261" s="56"/>
      <c r="J261" s="56" t="s">
        <v>7493</v>
      </c>
      <c r="K261" s="56"/>
      <c r="L261" s="50" t="s">
        <v>7472</v>
      </c>
      <c r="M261" s="153">
        <v>1</v>
      </c>
      <c r="N261" s="50" t="s">
        <v>8512</v>
      </c>
      <c r="O261" s="50" t="s">
        <v>8517</v>
      </c>
      <c r="P261" s="113" t="s">
        <v>195</v>
      </c>
      <c r="Q261" s="113" t="s">
        <v>54</v>
      </c>
      <c r="R261" s="113"/>
      <c r="S261" s="113"/>
    </row>
    <row r="262" spans="1:19" x14ac:dyDescent="0.35">
      <c r="A262" s="115" t="s">
        <v>58</v>
      </c>
      <c r="B262" s="100">
        <v>13</v>
      </c>
      <c r="C262" s="101" t="s">
        <v>7524</v>
      </c>
      <c r="D262" s="101" t="s">
        <v>1895</v>
      </c>
      <c r="E262" s="102" t="s">
        <v>8161</v>
      </c>
      <c r="F262" s="101" t="s">
        <v>2172</v>
      </c>
      <c r="G262" s="101"/>
      <c r="H262" s="101"/>
      <c r="I262" s="101"/>
      <c r="J262" s="103" t="s">
        <v>7493</v>
      </c>
      <c r="K262" s="103"/>
      <c r="L262" s="101" t="s">
        <v>91</v>
      </c>
      <c r="M262" s="154">
        <v>0</v>
      </c>
      <c r="N262" s="103" t="s">
        <v>8512</v>
      </c>
      <c r="O262" s="103" t="s">
        <v>8517</v>
      </c>
      <c r="P262" s="115" t="s">
        <v>91</v>
      </c>
      <c r="Q262" s="115" t="s">
        <v>54</v>
      </c>
      <c r="R262" s="115"/>
      <c r="S262" s="115"/>
    </row>
    <row r="263" spans="1:19" x14ac:dyDescent="0.35">
      <c r="A263" s="136" t="s">
        <v>57</v>
      </c>
      <c r="B263" s="77">
        <v>-99</v>
      </c>
      <c r="C263" s="50" t="s">
        <v>6637</v>
      </c>
      <c r="D263" s="113"/>
      <c r="E263" s="50"/>
      <c r="F263" s="113"/>
      <c r="G263" s="50" t="s">
        <v>6708</v>
      </c>
      <c r="H263" s="50" t="s">
        <v>6709</v>
      </c>
      <c r="I263" s="113"/>
      <c r="J263" s="50" t="s">
        <v>7493</v>
      </c>
      <c r="K263" s="50"/>
      <c r="L263" s="134" t="s">
        <v>7473</v>
      </c>
      <c r="M263" s="162"/>
      <c r="N263" s="134"/>
      <c r="O263" s="134"/>
      <c r="P263" s="132" t="s">
        <v>3000</v>
      </c>
      <c r="Q263" s="132" t="s">
        <v>54</v>
      </c>
      <c r="R263" s="53"/>
      <c r="S263" s="53"/>
    </row>
    <row r="264" spans="1:19" x14ac:dyDescent="0.35">
      <c r="A264" s="136" t="s">
        <v>57</v>
      </c>
      <c r="B264" s="77">
        <v>-99</v>
      </c>
      <c r="C264" s="50" t="s">
        <v>292</v>
      </c>
      <c r="D264" s="113"/>
      <c r="E264" s="50"/>
      <c r="F264" s="113"/>
      <c r="G264" s="50" t="s">
        <v>292</v>
      </c>
      <c r="H264" s="50" t="s">
        <v>292</v>
      </c>
      <c r="I264" s="113"/>
      <c r="J264" s="50" t="s">
        <v>7493</v>
      </c>
      <c r="K264" s="50"/>
      <c r="L264" s="53" t="s">
        <v>7473</v>
      </c>
      <c r="M264" s="114" t="s">
        <v>8511</v>
      </c>
      <c r="N264" s="113" t="s">
        <v>8513</v>
      </c>
      <c r="O264" s="113"/>
      <c r="P264" s="132"/>
      <c r="Q264" s="132" t="s">
        <v>54</v>
      </c>
      <c r="R264" s="53"/>
      <c r="S264" s="53"/>
    </row>
    <row r="265" spans="1:19" x14ac:dyDescent="0.35">
      <c r="A265" s="136" t="s">
        <v>57</v>
      </c>
      <c r="B265" s="77">
        <v>-99</v>
      </c>
      <c r="C265" s="50" t="s">
        <v>6636</v>
      </c>
      <c r="D265" s="113"/>
      <c r="E265" s="50"/>
      <c r="F265" s="113"/>
      <c r="G265" s="50" t="s">
        <v>6706</v>
      </c>
      <c r="H265" s="50" t="s">
        <v>6707</v>
      </c>
      <c r="I265" s="113"/>
      <c r="J265" s="50" t="s">
        <v>7493</v>
      </c>
      <c r="K265" s="50"/>
      <c r="L265" s="50" t="s">
        <v>7474</v>
      </c>
      <c r="M265" s="114"/>
      <c r="N265" s="113"/>
      <c r="O265" s="113"/>
      <c r="P265" s="132" t="s">
        <v>3952</v>
      </c>
      <c r="Q265" s="132" t="s">
        <v>54</v>
      </c>
      <c r="R265" s="53"/>
      <c r="S265" s="53"/>
    </row>
    <row r="266" spans="1:19" x14ac:dyDescent="0.35">
      <c r="A266" s="136" t="s">
        <v>57</v>
      </c>
      <c r="B266" s="77">
        <v>-99</v>
      </c>
      <c r="C266" s="50" t="s">
        <v>6638</v>
      </c>
      <c r="D266" s="113"/>
      <c r="E266" s="50"/>
      <c r="F266" s="113"/>
      <c r="G266" s="50" t="s">
        <v>6710</v>
      </c>
      <c r="H266" s="50" t="s">
        <v>6711</v>
      </c>
      <c r="I266" s="113"/>
      <c r="J266" s="50" t="s">
        <v>7493</v>
      </c>
      <c r="K266" s="50"/>
      <c r="L266" s="50" t="s">
        <v>7474</v>
      </c>
      <c r="M266" s="153"/>
      <c r="N266" s="50"/>
      <c r="O266" s="50"/>
      <c r="P266" s="132" t="s">
        <v>3952</v>
      </c>
      <c r="Q266" s="132" t="s">
        <v>54</v>
      </c>
      <c r="R266" s="53"/>
      <c r="S266" s="53"/>
    </row>
    <row r="267" spans="1:19" x14ac:dyDescent="0.35">
      <c r="A267" s="136" t="s">
        <v>57</v>
      </c>
      <c r="B267" s="77">
        <v>-99</v>
      </c>
      <c r="C267" s="50" t="s">
        <v>6639</v>
      </c>
      <c r="D267" s="113"/>
      <c r="E267" s="50"/>
      <c r="F267" s="113"/>
      <c r="G267" s="50" t="s">
        <v>6712</v>
      </c>
      <c r="H267" s="50" t="s">
        <v>6713</v>
      </c>
      <c r="I267" s="113"/>
      <c r="J267" s="50" t="s">
        <v>7493</v>
      </c>
      <c r="K267" s="50"/>
      <c r="L267" s="134" t="s">
        <v>7473</v>
      </c>
      <c r="M267" s="162"/>
      <c r="N267" s="134"/>
      <c r="O267" s="134"/>
      <c r="P267" s="132" t="s">
        <v>3000</v>
      </c>
      <c r="Q267" s="132" t="s">
        <v>54</v>
      </c>
      <c r="R267" s="53"/>
      <c r="S267" s="53"/>
    </row>
    <row r="268" spans="1:19" x14ac:dyDescent="0.35">
      <c r="A268" s="115" t="s">
        <v>57</v>
      </c>
      <c r="B268" s="100">
        <v>1</v>
      </c>
      <c r="C268" s="101" t="s">
        <v>93</v>
      </c>
      <c r="D268" s="101" t="s">
        <v>1923</v>
      </c>
      <c r="E268" s="102" t="s">
        <v>2130</v>
      </c>
      <c r="F268" s="101" t="s">
        <v>7704</v>
      </c>
      <c r="G268" s="101" t="s">
        <v>277</v>
      </c>
      <c r="H268" s="101" t="s">
        <v>278</v>
      </c>
      <c r="I268" s="101" t="s">
        <v>2311</v>
      </c>
      <c r="J268" s="103" t="s">
        <v>7493</v>
      </c>
      <c r="K268" s="103"/>
      <c r="L268" s="101" t="s">
        <v>91</v>
      </c>
      <c r="M268" s="154" t="s">
        <v>8511</v>
      </c>
      <c r="N268" s="103" t="s">
        <v>8513</v>
      </c>
      <c r="O268" s="103" t="s">
        <v>8516</v>
      </c>
      <c r="P268" s="115" t="s">
        <v>91</v>
      </c>
      <c r="Q268" s="115" t="s">
        <v>54</v>
      </c>
      <c r="R268" s="115"/>
      <c r="S268" s="115"/>
    </row>
    <row r="269" spans="1:19" x14ac:dyDescent="0.35">
      <c r="A269" s="113" t="s">
        <v>57</v>
      </c>
      <c r="B269" s="77">
        <v>2</v>
      </c>
      <c r="C269" s="54" t="s">
        <v>121</v>
      </c>
      <c r="D269" s="56" t="s">
        <v>1922</v>
      </c>
      <c r="E269" s="56" t="s">
        <v>8114</v>
      </c>
      <c r="F269" s="54" t="s">
        <v>2146</v>
      </c>
      <c r="G269" s="54" t="s">
        <v>328</v>
      </c>
      <c r="H269" s="54" t="s">
        <v>387</v>
      </c>
      <c r="I269" s="68" t="s">
        <v>2352</v>
      </c>
      <c r="J269" s="56" t="s">
        <v>7493</v>
      </c>
      <c r="K269" s="56"/>
      <c r="L269" s="99" t="s">
        <v>7473</v>
      </c>
      <c r="M269" s="160" t="s">
        <v>8511</v>
      </c>
      <c r="N269" s="99" t="s">
        <v>8513</v>
      </c>
      <c r="O269" s="99" t="s">
        <v>8516</v>
      </c>
      <c r="P269" s="113" t="s">
        <v>100</v>
      </c>
      <c r="Q269" s="113" t="s">
        <v>54</v>
      </c>
      <c r="R269" s="113"/>
      <c r="S269" s="113"/>
    </row>
    <row r="270" spans="1:19" x14ac:dyDescent="0.35">
      <c r="A270" s="113" t="s">
        <v>57</v>
      </c>
      <c r="B270" s="77">
        <v>3</v>
      </c>
      <c r="C270" s="84" t="s">
        <v>155</v>
      </c>
      <c r="D270" s="56" t="s">
        <v>6391</v>
      </c>
      <c r="E270" s="50" t="s">
        <v>8123</v>
      </c>
      <c r="F270" s="68" t="s">
        <v>7780</v>
      </c>
      <c r="G270" s="54" t="s">
        <v>388</v>
      </c>
      <c r="H270" s="54" t="s">
        <v>389</v>
      </c>
      <c r="I270" s="68" t="s">
        <v>2353</v>
      </c>
      <c r="J270" s="56" t="s">
        <v>7493</v>
      </c>
      <c r="K270" s="56"/>
      <c r="L270" s="54" t="s">
        <v>91</v>
      </c>
      <c r="M270" s="155" t="s">
        <v>8511</v>
      </c>
      <c r="N270" s="56" t="s">
        <v>8512</v>
      </c>
      <c r="O270" s="56" t="s">
        <v>8516</v>
      </c>
      <c r="P270" s="113" t="s">
        <v>91</v>
      </c>
      <c r="Q270" s="113" t="s">
        <v>54</v>
      </c>
      <c r="R270" s="113"/>
      <c r="S270" s="113"/>
    </row>
    <row r="271" spans="1:19" x14ac:dyDescent="0.35">
      <c r="A271" s="113" t="s">
        <v>57</v>
      </c>
      <c r="B271" s="77">
        <v>4</v>
      </c>
      <c r="C271" s="54" t="s">
        <v>154</v>
      </c>
      <c r="D271" s="57" t="s">
        <v>3293</v>
      </c>
      <c r="E271" s="56" t="s">
        <v>8156</v>
      </c>
      <c r="F271" s="68" t="s">
        <v>8157</v>
      </c>
      <c r="G271" s="54" t="s">
        <v>385</v>
      </c>
      <c r="H271" s="54" t="s">
        <v>386</v>
      </c>
      <c r="I271" s="68" t="s">
        <v>2351</v>
      </c>
      <c r="J271" s="56" t="s">
        <v>7493</v>
      </c>
      <c r="K271" s="56"/>
      <c r="L271" s="54" t="s">
        <v>153</v>
      </c>
      <c r="M271" s="155" t="s">
        <v>8511</v>
      </c>
      <c r="N271" s="56" t="s">
        <v>8512</v>
      </c>
      <c r="O271" s="56" t="s">
        <v>8516</v>
      </c>
      <c r="P271" s="113" t="s">
        <v>153</v>
      </c>
      <c r="Q271" s="113" t="s">
        <v>54</v>
      </c>
      <c r="R271" s="113"/>
      <c r="S271" s="113"/>
    </row>
    <row r="272" spans="1:19" x14ac:dyDescent="0.35">
      <c r="A272" s="113" t="s">
        <v>57</v>
      </c>
      <c r="B272" s="77">
        <v>5</v>
      </c>
      <c r="C272" s="56" t="s">
        <v>2659</v>
      </c>
      <c r="D272" s="57" t="s">
        <v>3292</v>
      </c>
      <c r="E272" s="56" t="s">
        <v>8155</v>
      </c>
      <c r="F272" s="68" t="s">
        <v>7781</v>
      </c>
      <c r="G272" s="56" t="s">
        <v>3084</v>
      </c>
      <c r="H272" s="50" t="s">
        <v>2862</v>
      </c>
      <c r="I272" s="56"/>
      <c r="J272" s="56" t="s">
        <v>7493</v>
      </c>
      <c r="K272" s="56"/>
      <c r="L272" s="50" t="s">
        <v>153</v>
      </c>
      <c r="M272" s="153" t="s">
        <v>8511</v>
      </c>
      <c r="N272" s="50" t="s">
        <v>8512</v>
      </c>
      <c r="O272" s="50" t="s">
        <v>8516</v>
      </c>
      <c r="P272" s="113" t="s">
        <v>153</v>
      </c>
      <c r="Q272" s="113" t="s">
        <v>54</v>
      </c>
      <c r="R272" s="113"/>
      <c r="S272" s="113"/>
    </row>
    <row r="273" spans="1:19" x14ac:dyDescent="0.35">
      <c r="A273" s="113" t="s">
        <v>57</v>
      </c>
      <c r="B273" s="77">
        <v>6</v>
      </c>
      <c r="C273" s="56" t="s">
        <v>2587</v>
      </c>
      <c r="D273" s="50" t="s">
        <v>3288</v>
      </c>
      <c r="E273" s="56" t="s">
        <v>8154</v>
      </c>
      <c r="F273" s="69" t="s">
        <v>8153</v>
      </c>
      <c r="G273" s="56" t="s">
        <v>3085</v>
      </c>
      <c r="H273" s="50" t="s">
        <v>2863</v>
      </c>
      <c r="I273" s="56"/>
      <c r="J273" s="56" t="s">
        <v>3419</v>
      </c>
      <c r="K273" s="56" t="s">
        <v>7492</v>
      </c>
      <c r="L273" s="50" t="s">
        <v>91</v>
      </c>
      <c r="M273" s="153">
        <v>1</v>
      </c>
      <c r="N273" s="50" t="s">
        <v>8512</v>
      </c>
      <c r="O273" s="50" t="s">
        <v>8517</v>
      </c>
      <c r="P273" s="113" t="s">
        <v>92</v>
      </c>
      <c r="Q273" s="113" t="s">
        <v>54</v>
      </c>
      <c r="R273" s="113"/>
      <c r="S273" s="113"/>
    </row>
    <row r="274" spans="1:19" x14ac:dyDescent="0.35">
      <c r="A274" s="113" t="s">
        <v>57</v>
      </c>
      <c r="B274" s="77">
        <v>7</v>
      </c>
      <c r="C274" s="56" t="s">
        <v>2661</v>
      </c>
      <c r="D274" s="50" t="s">
        <v>3289</v>
      </c>
      <c r="E274" s="56" t="s">
        <v>8152</v>
      </c>
      <c r="F274" s="69" t="s">
        <v>8158</v>
      </c>
      <c r="G274" s="56" t="s">
        <v>3087</v>
      </c>
      <c r="H274" s="50" t="s">
        <v>2865</v>
      </c>
      <c r="I274" s="56"/>
      <c r="J274" s="56" t="s">
        <v>7493</v>
      </c>
      <c r="K274" s="56"/>
      <c r="L274" s="50" t="s">
        <v>7472</v>
      </c>
      <c r="M274" s="153">
        <v>1</v>
      </c>
      <c r="N274" s="50" t="s">
        <v>8512</v>
      </c>
      <c r="O274" s="50" t="s">
        <v>8517</v>
      </c>
      <c r="P274" s="113" t="s">
        <v>195</v>
      </c>
      <c r="Q274" s="113" t="s">
        <v>54</v>
      </c>
      <c r="R274" s="113"/>
      <c r="S274" s="113"/>
    </row>
    <row r="275" spans="1:19" x14ac:dyDescent="0.35">
      <c r="A275" s="113" t="s">
        <v>57</v>
      </c>
      <c r="B275" s="77">
        <v>8</v>
      </c>
      <c r="C275" s="56" t="s">
        <v>2660</v>
      </c>
      <c r="D275" s="50" t="s">
        <v>3286</v>
      </c>
      <c r="E275" s="56" t="s">
        <v>8151</v>
      </c>
      <c r="F275" s="69" t="s">
        <v>8159</v>
      </c>
      <c r="G275" s="56" t="s">
        <v>3086</v>
      </c>
      <c r="H275" s="50" t="s">
        <v>2864</v>
      </c>
      <c r="I275" s="56"/>
      <c r="J275" s="56" t="s">
        <v>7493</v>
      </c>
      <c r="K275" s="56"/>
      <c r="L275" s="50" t="s">
        <v>7472</v>
      </c>
      <c r="M275" s="153">
        <v>1</v>
      </c>
      <c r="N275" s="50" t="s">
        <v>8512</v>
      </c>
      <c r="O275" s="50" t="s">
        <v>8517</v>
      </c>
      <c r="P275" s="113" t="s">
        <v>156</v>
      </c>
      <c r="Q275" s="113" t="s">
        <v>54</v>
      </c>
      <c r="R275" s="113"/>
      <c r="S275" s="113"/>
    </row>
    <row r="276" spans="1:19" x14ac:dyDescent="0.35">
      <c r="A276" s="113" t="s">
        <v>57</v>
      </c>
      <c r="B276" s="77">
        <v>9</v>
      </c>
      <c r="C276" s="56" t="s">
        <v>2663</v>
      </c>
      <c r="D276" s="50" t="s">
        <v>7779</v>
      </c>
      <c r="E276" s="56" t="s">
        <v>8150</v>
      </c>
      <c r="F276" s="69" t="s">
        <v>8149</v>
      </c>
      <c r="G276" s="56" t="s">
        <v>3089</v>
      </c>
      <c r="H276" s="50" t="s">
        <v>2867</v>
      </c>
      <c r="I276" s="56"/>
      <c r="J276" s="56" t="s">
        <v>7493</v>
      </c>
      <c r="K276" s="56"/>
      <c r="L276" s="50" t="s">
        <v>7472</v>
      </c>
      <c r="M276" s="153">
        <v>1</v>
      </c>
      <c r="N276" s="50" t="s">
        <v>8512</v>
      </c>
      <c r="O276" s="50" t="s">
        <v>8517</v>
      </c>
      <c r="P276" s="113" t="s">
        <v>262</v>
      </c>
      <c r="Q276" s="113" t="s">
        <v>54</v>
      </c>
      <c r="R276" s="113"/>
      <c r="S276" s="113"/>
    </row>
    <row r="277" spans="1:19" x14ac:dyDescent="0.35">
      <c r="A277" s="113" t="s">
        <v>57</v>
      </c>
      <c r="B277" s="77">
        <v>10</v>
      </c>
      <c r="C277" s="56" t="s">
        <v>2662</v>
      </c>
      <c r="D277" s="50" t="s">
        <v>3284</v>
      </c>
      <c r="E277" s="56" t="s">
        <v>8144</v>
      </c>
      <c r="F277" s="69" t="s">
        <v>8148</v>
      </c>
      <c r="G277" s="56" t="s">
        <v>3088</v>
      </c>
      <c r="H277" s="50" t="s">
        <v>2866</v>
      </c>
      <c r="I277" s="56"/>
      <c r="J277" s="56" t="s">
        <v>7493</v>
      </c>
      <c r="K277" s="56"/>
      <c r="L277" s="50" t="s">
        <v>7472</v>
      </c>
      <c r="M277" s="153">
        <v>1</v>
      </c>
      <c r="N277" s="50" t="s">
        <v>8512</v>
      </c>
      <c r="O277" s="50" t="s">
        <v>8517</v>
      </c>
      <c r="P277" s="113" t="s">
        <v>195</v>
      </c>
      <c r="Q277" s="113" t="s">
        <v>54</v>
      </c>
      <c r="R277" s="113"/>
      <c r="S277" s="113"/>
    </row>
    <row r="278" spans="1:19" x14ac:dyDescent="0.35">
      <c r="A278" s="113" t="s">
        <v>57</v>
      </c>
      <c r="B278" s="77">
        <v>11</v>
      </c>
      <c r="C278" s="56" t="s">
        <v>2664</v>
      </c>
      <c r="D278" s="50" t="s">
        <v>3280</v>
      </c>
      <c r="E278" s="56" t="s">
        <v>8143</v>
      </c>
      <c r="F278" s="69" t="s">
        <v>8147</v>
      </c>
      <c r="G278" s="56" t="s">
        <v>3090</v>
      </c>
      <c r="H278" s="50" t="s">
        <v>2868</v>
      </c>
      <c r="I278" s="56"/>
      <c r="J278" s="56" t="s">
        <v>7493</v>
      </c>
      <c r="K278" s="56"/>
      <c r="L278" s="50" t="s">
        <v>7472</v>
      </c>
      <c r="M278" s="153">
        <v>1</v>
      </c>
      <c r="N278" s="50" t="s">
        <v>8512</v>
      </c>
      <c r="O278" s="50" t="s">
        <v>8517</v>
      </c>
      <c r="P278" s="113" t="s">
        <v>195</v>
      </c>
      <c r="Q278" s="113" t="s">
        <v>54</v>
      </c>
      <c r="R278" s="113"/>
      <c r="S278" s="113"/>
    </row>
    <row r="279" spans="1:19" x14ac:dyDescent="0.35">
      <c r="A279" s="113" t="s">
        <v>57</v>
      </c>
      <c r="B279" s="77">
        <v>12</v>
      </c>
      <c r="C279" s="56" t="s">
        <v>2665</v>
      </c>
      <c r="D279" s="50" t="s">
        <v>3281</v>
      </c>
      <c r="E279" s="56" t="s">
        <v>8142</v>
      </c>
      <c r="F279" s="69" t="s">
        <v>8146</v>
      </c>
      <c r="G279" s="56" t="s">
        <v>3091</v>
      </c>
      <c r="H279" s="50" t="s">
        <v>2869</v>
      </c>
      <c r="I279" s="56"/>
      <c r="J279" s="56" t="s">
        <v>7493</v>
      </c>
      <c r="K279" s="56"/>
      <c r="L279" s="50" t="s">
        <v>7472</v>
      </c>
      <c r="M279" s="153">
        <v>0</v>
      </c>
      <c r="N279" s="50" t="s">
        <v>8512</v>
      </c>
      <c r="O279" s="50" t="s">
        <v>8517</v>
      </c>
      <c r="P279" s="113" t="s">
        <v>195</v>
      </c>
      <c r="Q279" s="113" t="s">
        <v>54</v>
      </c>
      <c r="R279" s="113"/>
      <c r="S279" s="113"/>
    </row>
    <row r="280" spans="1:19" x14ac:dyDescent="0.35">
      <c r="A280" s="113" t="s">
        <v>57</v>
      </c>
      <c r="B280" s="77">
        <v>13</v>
      </c>
      <c r="C280" s="56" t="s">
        <v>2666</v>
      </c>
      <c r="D280" s="50" t="s">
        <v>3282</v>
      </c>
      <c r="E280" s="56" t="s">
        <v>8141</v>
      </c>
      <c r="F280" s="69" t="s">
        <v>8145</v>
      </c>
      <c r="G280" s="56" t="s">
        <v>3092</v>
      </c>
      <c r="H280" s="50" t="s">
        <v>2870</v>
      </c>
      <c r="I280" s="56"/>
      <c r="J280" s="56" t="s">
        <v>7493</v>
      </c>
      <c r="K280" s="56"/>
      <c r="L280" s="50" t="s">
        <v>7472</v>
      </c>
      <c r="M280" s="153">
        <v>0</v>
      </c>
      <c r="N280" s="50" t="s">
        <v>8512</v>
      </c>
      <c r="O280" s="50" t="s">
        <v>8517</v>
      </c>
      <c r="P280" s="113" t="s">
        <v>195</v>
      </c>
      <c r="Q280" s="113" t="s">
        <v>54</v>
      </c>
      <c r="R280" s="113"/>
      <c r="S280" s="113"/>
    </row>
    <row r="281" spans="1:19" x14ac:dyDescent="0.35">
      <c r="A281" s="113" t="s">
        <v>57</v>
      </c>
      <c r="B281" s="77">
        <v>14</v>
      </c>
      <c r="C281" s="56" t="s">
        <v>2667</v>
      </c>
      <c r="D281" s="50" t="s">
        <v>3283</v>
      </c>
      <c r="E281" s="56" t="s">
        <v>8140</v>
      </c>
      <c r="F281" s="69" t="s">
        <v>8139</v>
      </c>
      <c r="G281" s="56" t="s">
        <v>3093</v>
      </c>
      <c r="H281" s="50" t="s">
        <v>2871</v>
      </c>
      <c r="I281" s="56"/>
      <c r="J281" s="56" t="s">
        <v>7493</v>
      </c>
      <c r="K281" s="56"/>
      <c r="L281" s="50" t="s">
        <v>7472</v>
      </c>
      <c r="M281" s="153">
        <v>0</v>
      </c>
      <c r="N281" s="50" t="s">
        <v>8512</v>
      </c>
      <c r="O281" s="50" t="s">
        <v>8517</v>
      </c>
      <c r="P281" s="113" t="s">
        <v>195</v>
      </c>
      <c r="Q281" s="113" t="s">
        <v>54</v>
      </c>
      <c r="R281" s="113"/>
      <c r="S281" s="113"/>
    </row>
    <row r="282" spans="1:19" x14ac:dyDescent="0.35">
      <c r="A282" s="113" t="s">
        <v>57</v>
      </c>
      <c r="B282" s="77">
        <v>15</v>
      </c>
      <c r="C282" s="56" t="s">
        <v>2668</v>
      </c>
      <c r="D282" s="50" t="s">
        <v>3290</v>
      </c>
      <c r="E282" s="56" t="s">
        <v>8138</v>
      </c>
      <c r="F282" s="69" t="s">
        <v>8137</v>
      </c>
      <c r="G282" s="56" t="s">
        <v>3094</v>
      </c>
      <c r="H282" s="50" t="s">
        <v>2872</v>
      </c>
      <c r="I282" s="56"/>
      <c r="J282" s="56" t="s">
        <v>7493</v>
      </c>
      <c r="K282" s="56"/>
      <c r="L282" s="50" t="s">
        <v>7472</v>
      </c>
      <c r="M282" s="153">
        <v>0</v>
      </c>
      <c r="N282" s="50" t="s">
        <v>8512</v>
      </c>
      <c r="O282" s="50" t="s">
        <v>8517</v>
      </c>
      <c r="P282" s="113" t="s">
        <v>262</v>
      </c>
      <c r="Q282" s="113" t="s">
        <v>54</v>
      </c>
      <c r="R282" s="113"/>
      <c r="S282" s="113"/>
    </row>
    <row r="283" spans="1:19" x14ac:dyDescent="0.35">
      <c r="A283" s="113" t="s">
        <v>57</v>
      </c>
      <c r="B283" s="77">
        <v>16</v>
      </c>
      <c r="C283" s="56" t="s">
        <v>2669</v>
      </c>
      <c r="D283" s="50" t="s">
        <v>3291</v>
      </c>
      <c r="E283" s="56" t="s">
        <v>8135</v>
      </c>
      <c r="F283" s="69" t="s">
        <v>8136</v>
      </c>
      <c r="G283" s="56" t="s">
        <v>3095</v>
      </c>
      <c r="H283" s="50" t="s">
        <v>2873</v>
      </c>
      <c r="I283" s="56"/>
      <c r="J283" s="56" t="s">
        <v>7493</v>
      </c>
      <c r="K283" s="56"/>
      <c r="L283" s="50" t="s">
        <v>7472</v>
      </c>
      <c r="M283" s="153">
        <v>0</v>
      </c>
      <c r="N283" s="50" t="s">
        <v>8512</v>
      </c>
      <c r="O283" s="50" t="s">
        <v>8517</v>
      </c>
      <c r="P283" s="113" t="s">
        <v>262</v>
      </c>
      <c r="Q283" s="113" t="s">
        <v>54</v>
      </c>
      <c r="R283" s="113"/>
      <c r="S283" s="113"/>
    </row>
    <row r="284" spans="1:19" x14ac:dyDescent="0.35">
      <c r="A284" s="113" t="s">
        <v>57</v>
      </c>
      <c r="B284" s="77">
        <v>17</v>
      </c>
      <c r="C284" s="56" t="s">
        <v>2671</v>
      </c>
      <c r="D284" s="50" t="s">
        <v>3294</v>
      </c>
      <c r="E284" s="56" t="s">
        <v>8134</v>
      </c>
      <c r="F284" s="69" t="s">
        <v>7782</v>
      </c>
      <c r="G284" s="56" t="s">
        <v>3097</v>
      </c>
      <c r="H284" s="50" t="s">
        <v>2875</v>
      </c>
      <c r="I284" s="56"/>
      <c r="J284" s="56" t="s">
        <v>7493</v>
      </c>
      <c r="K284" s="56"/>
      <c r="L284" s="50" t="s">
        <v>7472</v>
      </c>
      <c r="M284" s="153">
        <v>0</v>
      </c>
      <c r="N284" s="50" t="s">
        <v>8512</v>
      </c>
      <c r="O284" s="50" t="s">
        <v>8517</v>
      </c>
      <c r="P284" s="113" t="s">
        <v>165</v>
      </c>
      <c r="Q284" s="113" t="s">
        <v>54</v>
      </c>
      <c r="R284" s="113"/>
      <c r="S284" s="113"/>
    </row>
    <row r="285" spans="1:19" x14ac:dyDescent="0.35">
      <c r="A285" s="113" t="s">
        <v>57</v>
      </c>
      <c r="B285" s="77">
        <v>18</v>
      </c>
      <c r="C285" s="56" t="s">
        <v>2670</v>
      </c>
      <c r="D285" s="50" t="s">
        <v>3295</v>
      </c>
      <c r="E285" s="56" t="s">
        <v>8133</v>
      </c>
      <c r="F285" s="69" t="s">
        <v>7783</v>
      </c>
      <c r="G285" s="56" t="s">
        <v>3096</v>
      </c>
      <c r="H285" s="50" t="s">
        <v>2874</v>
      </c>
      <c r="I285" s="56"/>
      <c r="J285" s="56" t="s">
        <v>7493</v>
      </c>
      <c r="K285" s="56"/>
      <c r="L285" s="50" t="s">
        <v>7472</v>
      </c>
      <c r="M285" s="153">
        <v>0</v>
      </c>
      <c r="N285" s="50" t="s">
        <v>8512</v>
      </c>
      <c r="O285" s="50" t="s">
        <v>8517</v>
      </c>
      <c r="P285" s="113" t="s">
        <v>195</v>
      </c>
      <c r="Q285" s="113" t="s">
        <v>54</v>
      </c>
      <c r="R285" s="113"/>
      <c r="S285" s="113"/>
    </row>
    <row r="286" spans="1:19" x14ac:dyDescent="0.35">
      <c r="A286" s="113" t="s">
        <v>57</v>
      </c>
      <c r="B286" s="77">
        <v>19</v>
      </c>
      <c r="C286" s="56" t="s">
        <v>2672</v>
      </c>
      <c r="D286" s="50" t="s">
        <v>3287</v>
      </c>
      <c r="E286" s="56" t="s">
        <v>8132</v>
      </c>
      <c r="F286" s="69" t="s">
        <v>8131</v>
      </c>
      <c r="G286" s="56" t="s">
        <v>3098</v>
      </c>
      <c r="H286" s="50" t="s">
        <v>2876</v>
      </c>
      <c r="I286" s="56"/>
      <c r="J286" s="56" t="s">
        <v>7493</v>
      </c>
      <c r="K286" s="56"/>
      <c r="L286" s="50" t="s">
        <v>7472</v>
      </c>
      <c r="M286" s="153">
        <v>0</v>
      </c>
      <c r="N286" s="50" t="s">
        <v>8512</v>
      </c>
      <c r="O286" s="50" t="s">
        <v>8517</v>
      </c>
      <c r="P286" s="113" t="s">
        <v>156</v>
      </c>
      <c r="Q286" s="113" t="s">
        <v>54</v>
      </c>
      <c r="R286" s="113"/>
      <c r="S286" s="113"/>
    </row>
    <row r="287" spans="1:19" x14ac:dyDescent="0.35">
      <c r="A287" s="113" t="s">
        <v>57</v>
      </c>
      <c r="B287" s="77">
        <v>20</v>
      </c>
      <c r="C287" s="56" t="s">
        <v>2673</v>
      </c>
      <c r="D287" s="50" t="s">
        <v>3296</v>
      </c>
      <c r="E287" s="56" t="s">
        <v>8130</v>
      </c>
      <c r="F287" s="69" t="s">
        <v>8129</v>
      </c>
      <c r="G287" s="56" t="s">
        <v>3099</v>
      </c>
      <c r="H287" s="50" t="s">
        <v>2877</v>
      </c>
      <c r="I287" s="56"/>
      <c r="J287" s="56" t="s">
        <v>7493</v>
      </c>
      <c r="K287" s="56"/>
      <c r="L287" s="50" t="s">
        <v>7472</v>
      </c>
      <c r="M287" s="153">
        <v>0</v>
      </c>
      <c r="N287" s="50" t="s">
        <v>8512</v>
      </c>
      <c r="O287" s="50" t="s">
        <v>8517</v>
      </c>
      <c r="P287" s="113" t="s">
        <v>158</v>
      </c>
      <c r="Q287" s="113" t="s">
        <v>54</v>
      </c>
      <c r="R287" s="113"/>
      <c r="S287" s="113"/>
    </row>
    <row r="288" spans="1:19" x14ac:dyDescent="0.35">
      <c r="A288" s="113" t="s">
        <v>57</v>
      </c>
      <c r="B288" s="77">
        <v>21</v>
      </c>
      <c r="C288" s="56" t="s">
        <v>2674</v>
      </c>
      <c r="D288" s="50" t="s">
        <v>3297</v>
      </c>
      <c r="E288" s="56" t="s">
        <v>8128</v>
      </c>
      <c r="F288" s="69" t="s">
        <v>7784</v>
      </c>
      <c r="G288" s="56" t="s">
        <v>3100</v>
      </c>
      <c r="H288" s="50" t="s">
        <v>2878</v>
      </c>
      <c r="I288" s="56"/>
      <c r="J288" s="56" t="s">
        <v>7493</v>
      </c>
      <c r="K288" s="56"/>
      <c r="L288" s="50" t="s">
        <v>7472</v>
      </c>
      <c r="M288" s="153">
        <v>0</v>
      </c>
      <c r="N288" s="50" t="s">
        <v>8512</v>
      </c>
      <c r="O288" s="50" t="s">
        <v>8517</v>
      </c>
      <c r="P288" s="113" t="s">
        <v>158</v>
      </c>
      <c r="Q288" s="113" t="s">
        <v>54</v>
      </c>
      <c r="R288" s="113"/>
      <c r="S288" s="113"/>
    </row>
    <row r="289" spans="1:19" x14ac:dyDescent="0.35">
      <c r="A289" s="113" t="s">
        <v>57</v>
      </c>
      <c r="B289" s="77">
        <v>22</v>
      </c>
      <c r="C289" s="56" t="s">
        <v>2675</v>
      </c>
      <c r="D289" s="50" t="s">
        <v>3298</v>
      </c>
      <c r="E289" s="56" t="s">
        <v>8127</v>
      </c>
      <c r="F289" s="69" t="s">
        <v>7785</v>
      </c>
      <c r="G289" s="56" t="s">
        <v>3101</v>
      </c>
      <c r="H289" s="50" t="s">
        <v>2879</v>
      </c>
      <c r="I289" s="56"/>
      <c r="J289" s="56" t="s">
        <v>7493</v>
      </c>
      <c r="K289" s="56"/>
      <c r="L289" s="50" t="s">
        <v>7472</v>
      </c>
      <c r="M289" s="153">
        <v>0</v>
      </c>
      <c r="N289" s="50" t="s">
        <v>8512</v>
      </c>
      <c r="O289" s="50" t="s">
        <v>8517</v>
      </c>
      <c r="P289" s="113" t="s">
        <v>158</v>
      </c>
      <c r="Q289" s="113" t="s">
        <v>54</v>
      </c>
      <c r="R289" s="113"/>
      <c r="S289" s="113"/>
    </row>
    <row r="290" spans="1:19" x14ac:dyDescent="0.35">
      <c r="A290" s="113" t="s">
        <v>57</v>
      </c>
      <c r="B290" s="77">
        <v>23</v>
      </c>
      <c r="C290" s="56" t="s">
        <v>2676</v>
      </c>
      <c r="D290" s="50" t="s">
        <v>3300</v>
      </c>
      <c r="E290" s="56" t="s">
        <v>8126</v>
      </c>
      <c r="F290" s="69" t="s">
        <v>7786</v>
      </c>
      <c r="G290" s="56" t="s">
        <v>3102</v>
      </c>
      <c r="H290" s="50" t="s">
        <v>2880</v>
      </c>
      <c r="I290" s="56"/>
      <c r="J290" s="56" t="s">
        <v>7493</v>
      </c>
      <c r="K290" s="56"/>
      <c r="L290" s="50" t="s">
        <v>7472</v>
      </c>
      <c r="M290" s="153">
        <v>0</v>
      </c>
      <c r="N290" s="50" t="s">
        <v>8512</v>
      </c>
      <c r="O290" s="50" t="s">
        <v>8517</v>
      </c>
      <c r="P290" s="113" t="s">
        <v>3001</v>
      </c>
      <c r="Q290" s="113" t="s">
        <v>54</v>
      </c>
      <c r="R290" s="113"/>
      <c r="S290" s="113"/>
    </row>
    <row r="291" spans="1:19" x14ac:dyDescent="0.35">
      <c r="A291" s="113" t="s">
        <v>57</v>
      </c>
      <c r="B291" s="77">
        <v>24</v>
      </c>
      <c r="C291" s="56" t="s">
        <v>2677</v>
      </c>
      <c r="D291" s="50" t="s">
        <v>3299</v>
      </c>
      <c r="E291" s="56" t="s">
        <v>8125</v>
      </c>
      <c r="F291" s="69" t="s">
        <v>7787</v>
      </c>
      <c r="G291" s="56" t="s">
        <v>3103</v>
      </c>
      <c r="H291" s="50" t="s">
        <v>2881</v>
      </c>
      <c r="I291" s="56"/>
      <c r="J291" s="56" t="s">
        <v>7493</v>
      </c>
      <c r="K291" s="56"/>
      <c r="L291" s="50" t="s">
        <v>7472</v>
      </c>
      <c r="M291" s="153">
        <v>0</v>
      </c>
      <c r="N291" s="50" t="s">
        <v>8512</v>
      </c>
      <c r="O291" s="50" t="s">
        <v>8517</v>
      </c>
      <c r="P291" s="113" t="s">
        <v>100</v>
      </c>
      <c r="Q291" s="113" t="s">
        <v>54</v>
      </c>
      <c r="R291" s="113"/>
      <c r="S291" s="113"/>
    </row>
    <row r="292" spans="1:19" x14ac:dyDescent="0.35">
      <c r="A292" s="113" t="s">
        <v>57</v>
      </c>
      <c r="B292" s="77">
        <v>25</v>
      </c>
      <c r="C292" s="56" t="s">
        <v>2678</v>
      </c>
      <c r="D292" s="50" t="s">
        <v>3301</v>
      </c>
      <c r="E292" s="56" t="s">
        <v>8124</v>
      </c>
      <c r="F292" s="69" t="s">
        <v>7788</v>
      </c>
      <c r="G292" s="56" t="s">
        <v>3104</v>
      </c>
      <c r="H292" s="50" t="s">
        <v>2882</v>
      </c>
      <c r="I292" s="56"/>
      <c r="J292" s="56" t="s">
        <v>7493</v>
      </c>
      <c r="K292" s="56"/>
      <c r="L292" s="50" t="s">
        <v>7472</v>
      </c>
      <c r="M292" s="153">
        <v>0</v>
      </c>
      <c r="N292" s="50" t="s">
        <v>8512</v>
      </c>
      <c r="O292" s="50" t="s">
        <v>8517</v>
      </c>
      <c r="P292" s="113" t="s">
        <v>262</v>
      </c>
      <c r="Q292" s="113" t="s">
        <v>54</v>
      </c>
      <c r="R292" s="113"/>
      <c r="S292" s="113"/>
    </row>
    <row r="293" spans="1:19" x14ac:dyDescent="0.35">
      <c r="A293" s="115" t="s">
        <v>57</v>
      </c>
      <c r="B293" s="100">
        <v>26</v>
      </c>
      <c r="C293" s="101" t="s">
        <v>7525</v>
      </c>
      <c r="D293" s="101" t="s">
        <v>1895</v>
      </c>
      <c r="E293" s="102" t="s">
        <v>8160</v>
      </c>
      <c r="F293" s="101" t="s">
        <v>2172</v>
      </c>
      <c r="G293" s="101"/>
      <c r="H293" s="101"/>
      <c r="I293" s="101"/>
      <c r="J293" s="103" t="s">
        <v>7493</v>
      </c>
      <c r="K293" s="103"/>
      <c r="L293" s="101" t="s">
        <v>91</v>
      </c>
      <c r="M293" s="154">
        <v>0</v>
      </c>
      <c r="N293" s="103" t="s">
        <v>8512</v>
      </c>
      <c r="O293" s="103" t="s">
        <v>8517</v>
      </c>
      <c r="P293" s="115" t="s">
        <v>91</v>
      </c>
      <c r="Q293" s="115" t="s">
        <v>54</v>
      </c>
      <c r="R293" s="115"/>
      <c r="S293" s="115"/>
    </row>
    <row r="294" spans="1:19" x14ac:dyDescent="0.35">
      <c r="A294" s="138" t="s">
        <v>51</v>
      </c>
      <c r="B294" s="76">
        <v>1</v>
      </c>
      <c r="C294" s="66" t="s">
        <v>6611</v>
      </c>
      <c r="D294" s="66" t="s">
        <v>6613</v>
      </c>
      <c r="E294" s="67" t="s">
        <v>7606</v>
      </c>
      <c r="F294" s="66" t="s">
        <v>7705</v>
      </c>
      <c r="G294" s="66"/>
      <c r="H294" s="66"/>
      <c r="I294" s="66"/>
      <c r="J294" s="97" t="s">
        <v>7493</v>
      </c>
      <c r="K294" s="97"/>
      <c r="L294" s="66" t="s">
        <v>91</v>
      </c>
      <c r="M294" s="157" t="s">
        <v>8511</v>
      </c>
      <c r="N294" s="97" t="s">
        <v>8513</v>
      </c>
      <c r="O294" s="97" t="s">
        <v>8516</v>
      </c>
      <c r="P294" s="138" t="s">
        <v>91</v>
      </c>
      <c r="Q294" s="138" t="s">
        <v>45</v>
      </c>
      <c r="R294" s="113" t="s">
        <v>6610</v>
      </c>
      <c r="S294" s="113"/>
    </row>
    <row r="295" spans="1:19" x14ac:dyDescent="0.35">
      <c r="A295" s="138" t="s">
        <v>51</v>
      </c>
      <c r="B295" s="76">
        <v>2</v>
      </c>
      <c r="C295" s="66" t="s">
        <v>6612</v>
      </c>
      <c r="D295" s="66" t="s">
        <v>7464</v>
      </c>
      <c r="E295" s="67" t="s">
        <v>7607</v>
      </c>
      <c r="F295" s="67" t="s">
        <v>7608</v>
      </c>
      <c r="G295" s="66"/>
      <c r="H295" s="66"/>
      <c r="I295" s="66"/>
      <c r="J295" s="97" t="s">
        <v>7493</v>
      </c>
      <c r="K295" s="97"/>
      <c r="L295" s="66" t="s">
        <v>91</v>
      </c>
      <c r="M295" s="157" t="s">
        <v>8511</v>
      </c>
      <c r="N295" s="97" t="s">
        <v>8512</v>
      </c>
      <c r="O295" s="97" t="s">
        <v>8516</v>
      </c>
      <c r="P295" s="138" t="s">
        <v>91</v>
      </c>
      <c r="Q295" s="138" t="s">
        <v>45</v>
      </c>
      <c r="R295" s="113" t="s">
        <v>6610</v>
      </c>
      <c r="S295" s="113"/>
    </row>
    <row r="296" spans="1:19" x14ac:dyDescent="0.35">
      <c r="A296" s="113" t="s">
        <v>51</v>
      </c>
      <c r="B296" s="76">
        <v>3</v>
      </c>
      <c r="C296" s="54" t="s">
        <v>106</v>
      </c>
      <c r="D296" s="54" t="s">
        <v>1922</v>
      </c>
      <c r="E296" s="50" t="s">
        <v>8109</v>
      </c>
      <c r="F296" s="54" t="s">
        <v>2146</v>
      </c>
      <c r="G296" s="54" t="s">
        <v>301</v>
      </c>
      <c r="H296" s="54" t="s">
        <v>292</v>
      </c>
      <c r="I296" s="54" t="s">
        <v>2322</v>
      </c>
      <c r="J296" s="56" t="s">
        <v>7493</v>
      </c>
      <c r="K296" s="56"/>
      <c r="L296" s="99" t="s">
        <v>7473</v>
      </c>
      <c r="M296" s="160" t="s">
        <v>8511</v>
      </c>
      <c r="N296" s="99" t="s">
        <v>8513</v>
      </c>
      <c r="O296" s="99" t="s">
        <v>8516</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7493</v>
      </c>
      <c r="K297" s="56"/>
      <c r="L297" s="54" t="s">
        <v>91</v>
      </c>
      <c r="M297" s="155" t="s">
        <v>8511</v>
      </c>
      <c r="N297" s="56" t="s">
        <v>8512</v>
      </c>
      <c r="O297" s="56" t="s">
        <v>8516</v>
      </c>
      <c r="P297" s="113" t="s">
        <v>91</v>
      </c>
      <c r="Q297" s="113" t="s">
        <v>45</v>
      </c>
      <c r="R297" s="113"/>
      <c r="S297" s="113"/>
    </row>
    <row r="298" spans="1:19" x14ac:dyDescent="0.35">
      <c r="A298" s="113" t="s">
        <v>51</v>
      </c>
      <c r="B298" s="76">
        <v>5</v>
      </c>
      <c r="C298" s="54" t="s">
        <v>109</v>
      </c>
      <c r="D298" s="54" t="s">
        <v>7536</v>
      </c>
      <c r="E298" s="50" t="s">
        <v>8107</v>
      </c>
      <c r="F298" s="54" t="s">
        <v>2154</v>
      </c>
      <c r="G298" s="54" t="s">
        <v>306</v>
      </c>
      <c r="H298" s="54" t="s">
        <v>307</v>
      </c>
      <c r="I298" s="54" t="s">
        <v>2325</v>
      </c>
      <c r="J298" s="56" t="s">
        <v>3415</v>
      </c>
      <c r="K298" s="56" t="s">
        <v>7492</v>
      </c>
      <c r="L298" s="54" t="s">
        <v>91</v>
      </c>
      <c r="M298" s="155">
        <v>0</v>
      </c>
      <c r="N298" s="56" t="s">
        <v>8512</v>
      </c>
      <c r="O298" s="56" t="s">
        <v>8517</v>
      </c>
      <c r="P298" s="113" t="s">
        <v>92</v>
      </c>
      <c r="Q298" s="113" t="s">
        <v>45</v>
      </c>
      <c r="R298" s="113"/>
      <c r="S298" s="113"/>
    </row>
    <row r="299" spans="1:19" x14ac:dyDescent="0.35">
      <c r="A299" s="113" t="s">
        <v>51</v>
      </c>
      <c r="B299" s="76">
        <v>6</v>
      </c>
      <c r="C299" s="54" t="s">
        <v>108</v>
      </c>
      <c r="D299" s="54" t="s">
        <v>7537</v>
      </c>
      <c r="E299" s="54" t="s">
        <v>2148</v>
      </c>
      <c r="F299" s="54" t="s">
        <v>2148</v>
      </c>
      <c r="G299" s="54" t="s">
        <v>304</v>
      </c>
      <c r="H299" s="54" t="s">
        <v>305</v>
      </c>
      <c r="I299" s="54" t="s">
        <v>2324</v>
      </c>
      <c r="J299" s="56" t="s">
        <v>3416</v>
      </c>
      <c r="K299" s="56" t="s">
        <v>7492</v>
      </c>
      <c r="L299" s="54" t="s">
        <v>91</v>
      </c>
      <c r="M299" s="155">
        <v>0</v>
      </c>
      <c r="N299" s="56" t="s">
        <v>8512</v>
      </c>
      <c r="O299" s="56" t="s">
        <v>8517</v>
      </c>
      <c r="P299" s="113" t="s">
        <v>92</v>
      </c>
      <c r="Q299" s="113" t="s">
        <v>45</v>
      </c>
      <c r="R299" s="113"/>
      <c r="S299" s="113"/>
    </row>
    <row r="300" spans="1:19" x14ac:dyDescent="0.35">
      <c r="A300" s="113" t="s">
        <v>51</v>
      </c>
      <c r="B300" s="114">
        <v>7</v>
      </c>
      <c r="C300" s="113" t="s">
        <v>3816</v>
      </c>
      <c r="D300" s="113" t="s">
        <v>1895</v>
      </c>
      <c r="E300" s="113" t="s">
        <v>8108</v>
      </c>
      <c r="F300" s="113" t="s">
        <v>7789</v>
      </c>
      <c r="G300" s="113" t="s">
        <v>3917</v>
      </c>
      <c r="H300" s="113" t="s">
        <v>3918</v>
      </c>
      <c r="I300" s="113"/>
      <c r="J300" s="56" t="s">
        <v>7493</v>
      </c>
      <c r="K300" s="56"/>
      <c r="L300" s="113" t="s">
        <v>91</v>
      </c>
      <c r="M300" s="114">
        <v>0</v>
      </c>
      <c r="N300" s="113" t="s">
        <v>8512</v>
      </c>
      <c r="O300" s="113" t="s">
        <v>8517</v>
      </c>
      <c r="P300" s="113" t="s">
        <v>91</v>
      </c>
      <c r="Q300" s="113" t="s">
        <v>45</v>
      </c>
      <c r="R300" s="113"/>
      <c r="S300" s="113"/>
    </row>
    <row r="301" spans="1:19" x14ac:dyDescent="0.35">
      <c r="A301" s="137" t="s">
        <v>62</v>
      </c>
      <c r="B301" s="77">
        <v>-99</v>
      </c>
      <c r="C301" s="50" t="s">
        <v>292</v>
      </c>
      <c r="D301" s="113"/>
      <c r="E301" s="50"/>
      <c r="F301" s="113"/>
      <c r="G301" s="50" t="s">
        <v>292</v>
      </c>
      <c r="H301" s="50" t="s">
        <v>292</v>
      </c>
      <c r="I301" s="113"/>
      <c r="J301" s="50" t="s">
        <v>7493</v>
      </c>
      <c r="K301" s="50"/>
      <c r="L301" s="53" t="s">
        <v>7473</v>
      </c>
      <c r="M301" s="114" t="s">
        <v>8511</v>
      </c>
      <c r="N301" s="113" t="s">
        <v>8513</v>
      </c>
      <c r="O301" s="113"/>
      <c r="P301" s="132"/>
      <c r="Q301" s="132" t="s">
        <v>54</v>
      </c>
      <c r="R301" s="53"/>
      <c r="S301" s="53"/>
    </row>
    <row r="302" spans="1:19" x14ac:dyDescent="0.35">
      <c r="A302" s="137" t="s">
        <v>62</v>
      </c>
      <c r="B302" s="77">
        <v>-99</v>
      </c>
      <c r="C302" s="50" t="s">
        <v>6645</v>
      </c>
      <c r="D302" s="113"/>
      <c r="E302" s="50"/>
      <c r="F302" s="113"/>
      <c r="G302" s="50" t="s">
        <v>6724</v>
      </c>
      <c r="H302" s="50" t="s">
        <v>6725</v>
      </c>
      <c r="I302" s="113"/>
      <c r="J302" s="50" t="s">
        <v>7493</v>
      </c>
      <c r="K302" s="50"/>
      <c r="L302" s="50" t="s">
        <v>7473</v>
      </c>
      <c r="M302" s="153"/>
      <c r="N302" s="50"/>
      <c r="O302" s="50"/>
      <c r="P302" s="132" t="s">
        <v>7476</v>
      </c>
      <c r="Q302" s="132" t="s">
        <v>54</v>
      </c>
      <c r="R302" s="53"/>
      <c r="S302" s="53"/>
    </row>
    <row r="303" spans="1:19" x14ac:dyDescent="0.35">
      <c r="A303" s="137" t="s">
        <v>62</v>
      </c>
      <c r="B303" s="77">
        <v>-99</v>
      </c>
      <c r="C303" s="50" t="s">
        <v>6644</v>
      </c>
      <c r="D303" s="113"/>
      <c r="E303" s="50"/>
      <c r="F303" s="113"/>
      <c r="G303" s="50" t="s">
        <v>6722</v>
      </c>
      <c r="H303" s="50" t="s">
        <v>6723</v>
      </c>
      <c r="I303" s="113"/>
      <c r="J303" s="50" t="s">
        <v>7493</v>
      </c>
      <c r="K303" s="50"/>
      <c r="L303" s="50" t="s">
        <v>7474</v>
      </c>
      <c r="M303" s="153"/>
      <c r="N303" s="50"/>
      <c r="O303" s="50"/>
      <c r="P303" s="132" t="s">
        <v>3952</v>
      </c>
      <c r="Q303" s="132" t="s">
        <v>54</v>
      </c>
      <c r="R303" s="53"/>
      <c r="S303" s="53"/>
    </row>
    <row r="304" spans="1:19" x14ac:dyDescent="0.35">
      <c r="A304" s="115" t="s">
        <v>62</v>
      </c>
      <c r="B304" s="100">
        <v>1</v>
      </c>
      <c r="C304" s="101" t="s">
        <v>93</v>
      </c>
      <c r="D304" s="103" t="s">
        <v>1923</v>
      </c>
      <c r="E304" s="102" t="s">
        <v>2130</v>
      </c>
      <c r="F304" s="101" t="s">
        <v>7704</v>
      </c>
      <c r="G304" s="101" t="s">
        <v>277</v>
      </c>
      <c r="H304" s="101" t="s">
        <v>278</v>
      </c>
      <c r="I304" s="101" t="s">
        <v>2311</v>
      </c>
      <c r="J304" s="103" t="s">
        <v>7493</v>
      </c>
      <c r="K304" s="103"/>
      <c r="L304" s="101" t="s">
        <v>91</v>
      </c>
      <c r="M304" s="154" t="s">
        <v>8511</v>
      </c>
      <c r="N304" s="103" t="s">
        <v>8513</v>
      </c>
      <c r="O304" s="103" t="s">
        <v>8516</v>
      </c>
      <c r="P304" s="115" t="s">
        <v>91</v>
      </c>
      <c r="Q304" s="115" t="s">
        <v>54</v>
      </c>
      <c r="R304" s="115"/>
      <c r="S304" s="115"/>
    </row>
    <row r="305" spans="1:19" x14ac:dyDescent="0.35">
      <c r="A305" s="113" t="s">
        <v>62</v>
      </c>
      <c r="B305" s="77">
        <v>2</v>
      </c>
      <c r="C305" s="54" t="s">
        <v>123</v>
      </c>
      <c r="D305" s="56" t="s">
        <v>1950</v>
      </c>
      <c r="E305" s="50" t="s">
        <v>8164</v>
      </c>
      <c r="F305" s="54" t="s">
        <v>7662</v>
      </c>
      <c r="G305" s="54" t="s">
        <v>332</v>
      </c>
      <c r="H305" s="54" t="s">
        <v>422</v>
      </c>
      <c r="I305" s="68" t="s">
        <v>2370</v>
      </c>
      <c r="J305" s="56" t="s">
        <v>7493</v>
      </c>
      <c r="K305" s="56"/>
      <c r="L305" s="99" t="s">
        <v>7473</v>
      </c>
      <c r="M305" s="160" t="s">
        <v>8511</v>
      </c>
      <c r="N305" s="99" t="s">
        <v>8513</v>
      </c>
      <c r="O305" s="99" t="s">
        <v>8516</v>
      </c>
      <c r="P305" s="113" t="s">
        <v>100</v>
      </c>
      <c r="Q305" s="113" t="s">
        <v>54</v>
      </c>
      <c r="R305" s="113"/>
      <c r="S305" s="113"/>
    </row>
    <row r="306" spans="1:19" x14ac:dyDescent="0.35">
      <c r="A306" s="113" t="s">
        <v>62</v>
      </c>
      <c r="B306" s="77">
        <v>3</v>
      </c>
      <c r="C306" s="85" t="s">
        <v>2710</v>
      </c>
      <c r="D306" s="50" t="s">
        <v>6398</v>
      </c>
      <c r="E306" s="56" t="s">
        <v>8173</v>
      </c>
      <c r="F306" s="69" t="s">
        <v>7790</v>
      </c>
      <c r="G306" s="56" t="s">
        <v>3137</v>
      </c>
      <c r="H306" s="50" t="s">
        <v>2914</v>
      </c>
      <c r="I306" s="56"/>
      <c r="J306" s="56" t="s">
        <v>7493</v>
      </c>
      <c r="K306" s="56"/>
      <c r="L306" s="50" t="s">
        <v>91</v>
      </c>
      <c r="M306" s="153" t="s">
        <v>8511</v>
      </c>
      <c r="N306" s="50" t="s">
        <v>8512</v>
      </c>
      <c r="O306" s="50" t="s">
        <v>8516</v>
      </c>
      <c r="P306" s="113" t="s">
        <v>91</v>
      </c>
      <c r="Q306" s="113" t="s">
        <v>54</v>
      </c>
      <c r="R306" s="113"/>
      <c r="S306" s="113"/>
    </row>
    <row r="307" spans="1:19" x14ac:dyDescent="0.35">
      <c r="A307" s="113" t="s">
        <v>62</v>
      </c>
      <c r="B307" s="77">
        <v>4</v>
      </c>
      <c r="C307" s="54" t="s">
        <v>177</v>
      </c>
      <c r="D307" s="56" t="s">
        <v>2056</v>
      </c>
      <c r="E307" s="56" t="s">
        <v>8175</v>
      </c>
      <c r="F307" s="68" t="s">
        <v>7591</v>
      </c>
      <c r="G307" s="54" t="s">
        <v>420</v>
      </c>
      <c r="H307" s="54" t="s">
        <v>421</v>
      </c>
      <c r="I307" s="68" t="s">
        <v>2369</v>
      </c>
      <c r="J307" s="56" t="s">
        <v>7493</v>
      </c>
      <c r="K307" s="56"/>
      <c r="L307" s="54" t="s">
        <v>153</v>
      </c>
      <c r="M307" s="155" t="s">
        <v>8511</v>
      </c>
      <c r="N307" s="56" t="s">
        <v>8512</v>
      </c>
      <c r="O307" s="56" t="s">
        <v>8516</v>
      </c>
      <c r="P307" s="113" t="s">
        <v>153</v>
      </c>
      <c r="Q307" s="113" t="s">
        <v>54</v>
      </c>
      <c r="R307" s="113"/>
      <c r="S307" s="113"/>
    </row>
    <row r="308" spans="1:19" x14ac:dyDescent="0.35">
      <c r="A308" s="113" t="s">
        <v>62</v>
      </c>
      <c r="B308" s="77">
        <v>5</v>
      </c>
      <c r="C308" s="54" t="s">
        <v>178</v>
      </c>
      <c r="D308" s="56" t="s">
        <v>2051</v>
      </c>
      <c r="E308" s="50" t="s">
        <v>8165</v>
      </c>
      <c r="F308" s="68" t="s">
        <v>7791</v>
      </c>
      <c r="G308" s="54" t="s">
        <v>423</v>
      </c>
      <c r="H308" s="54" t="s">
        <v>424</v>
      </c>
      <c r="I308" s="68" t="s">
        <v>2371</v>
      </c>
      <c r="J308" s="56" t="s">
        <v>3417</v>
      </c>
      <c r="K308" s="56" t="s">
        <v>7492</v>
      </c>
      <c r="L308" s="54" t="s">
        <v>91</v>
      </c>
      <c r="M308" s="155">
        <v>1</v>
      </c>
      <c r="N308" s="56" t="s">
        <v>8512</v>
      </c>
      <c r="O308" s="56" t="s">
        <v>8517</v>
      </c>
      <c r="P308" s="113" t="s">
        <v>92</v>
      </c>
      <c r="Q308" s="113" t="s">
        <v>54</v>
      </c>
      <c r="R308" s="113"/>
      <c r="S308" s="113"/>
    </row>
    <row r="309" spans="1:19" x14ac:dyDescent="0.35">
      <c r="A309" s="113" t="s">
        <v>62</v>
      </c>
      <c r="B309" s="77">
        <v>6</v>
      </c>
      <c r="C309" s="54" t="s">
        <v>179</v>
      </c>
      <c r="D309" s="56" t="s">
        <v>1888</v>
      </c>
      <c r="E309" s="50" t="s">
        <v>8166</v>
      </c>
      <c r="F309" s="68" t="s">
        <v>2206</v>
      </c>
      <c r="G309" s="54" t="s">
        <v>425</v>
      </c>
      <c r="H309" s="54" t="s">
        <v>426</v>
      </c>
      <c r="I309" s="68" t="s">
        <v>2372</v>
      </c>
      <c r="J309" s="56" t="s">
        <v>7493</v>
      </c>
      <c r="K309" s="56"/>
      <c r="L309" s="50" t="s">
        <v>7472</v>
      </c>
      <c r="M309" s="153">
        <v>2</v>
      </c>
      <c r="N309" s="50" t="s">
        <v>8512</v>
      </c>
      <c r="O309" s="50" t="s">
        <v>8517</v>
      </c>
      <c r="P309" s="113" t="s">
        <v>165</v>
      </c>
      <c r="Q309" s="113" t="s">
        <v>54</v>
      </c>
      <c r="R309" s="113"/>
      <c r="S309" s="113"/>
    </row>
    <row r="310" spans="1:19" x14ac:dyDescent="0.35">
      <c r="A310" s="113" t="s">
        <v>62</v>
      </c>
      <c r="B310" s="77">
        <v>7</v>
      </c>
      <c r="C310" s="56" t="s">
        <v>2707</v>
      </c>
      <c r="D310" s="50" t="s">
        <v>1885</v>
      </c>
      <c r="E310" s="56" t="s">
        <v>8168</v>
      </c>
      <c r="F310" s="69" t="s">
        <v>8167</v>
      </c>
      <c r="G310" s="56" t="s">
        <v>3134</v>
      </c>
      <c r="H310" s="50" t="s">
        <v>2911</v>
      </c>
      <c r="I310" s="56"/>
      <c r="J310" s="56" t="s">
        <v>7493</v>
      </c>
      <c r="K310" s="56"/>
      <c r="L310" s="50" t="s">
        <v>7472</v>
      </c>
      <c r="M310" s="153">
        <v>0</v>
      </c>
      <c r="N310" s="50" t="s">
        <v>8512</v>
      </c>
      <c r="O310" s="50" t="s">
        <v>8517</v>
      </c>
      <c r="P310" s="113" t="s">
        <v>156</v>
      </c>
      <c r="Q310" s="113" t="s">
        <v>54</v>
      </c>
      <c r="R310" s="113"/>
      <c r="S310" s="113"/>
    </row>
    <row r="311" spans="1:19" x14ac:dyDescent="0.35">
      <c r="A311" s="113" t="s">
        <v>62</v>
      </c>
      <c r="B311" s="77">
        <v>8</v>
      </c>
      <c r="C311" s="56" t="s">
        <v>2708</v>
      </c>
      <c r="D311" s="50" t="s">
        <v>3302</v>
      </c>
      <c r="E311" s="56" t="s">
        <v>8176</v>
      </c>
      <c r="F311" s="69" t="s">
        <v>7793</v>
      </c>
      <c r="G311" s="56" t="s">
        <v>3135</v>
      </c>
      <c r="H311" s="50" t="s">
        <v>2912</v>
      </c>
      <c r="I311" s="56"/>
      <c r="J311" s="56" t="s">
        <v>7493</v>
      </c>
      <c r="K311" s="56"/>
      <c r="L311" s="50" t="s">
        <v>7472</v>
      </c>
      <c r="M311" s="153">
        <v>0</v>
      </c>
      <c r="N311" s="50" t="s">
        <v>8512</v>
      </c>
      <c r="O311" s="50" t="s">
        <v>8517</v>
      </c>
      <c r="P311" s="113" t="s">
        <v>195</v>
      </c>
      <c r="Q311" s="113" t="s">
        <v>54</v>
      </c>
      <c r="R311" s="113"/>
      <c r="S311" s="113"/>
    </row>
    <row r="312" spans="1:19" x14ac:dyDescent="0.35">
      <c r="A312" s="113" t="s">
        <v>62</v>
      </c>
      <c r="B312" s="77">
        <v>9</v>
      </c>
      <c r="C312" s="56" t="s">
        <v>2709</v>
      </c>
      <c r="D312" s="50" t="s">
        <v>3303</v>
      </c>
      <c r="E312" s="56" t="s">
        <v>8177</v>
      </c>
      <c r="F312" s="69" t="s">
        <v>7792</v>
      </c>
      <c r="G312" s="56" t="s">
        <v>3136</v>
      </c>
      <c r="H312" s="50" t="s">
        <v>2913</v>
      </c>
      <c r="I312" s="56"/>
      <c r="J312" s="56" t="s">
        <v>7493</v>
      </c>
      <c r="K312" s="56"/>
      <c r="L312" s="50" t="s">
        <v>7472</v>
      </c>
      <c r="M312" s="153">
        <v>0</v>
      </c>
      <c r="N312" s="50" t="s">
        <v>8512</v>
      </c>
      <c r="O312" s="50" t="s">
        <v>8517</v>
      </c>
      <c r="P312" s="113" t="s">
        <v>165</v>
      </c>
      <c r="Q312" s="113" t="s">
        <v>54</v>
      </c>
      <c r="R312" s="113"/>
      <c r="S312" s="113"/>
    </row>
    <row r="313" spans="1:19" x14ac:dyDescent="0.35">
      <c r="A313" s="115" t="s">
        <v>62</v>
      </c>
      <c r="B313" s="100">
        <v>10</v>
      </c>
      <c r="C313" s="101" t="s">
        <v>7526</v>
      </c>
      <c r="D313" s="101" t="s">
        <v>1895</v>
      </c>
      <c r="E313" s="102" t="s">
        <v>8174</v>
      </c>
      <c r="F313" s="101" t="s">
        <v>2172</v>
      </c>
      <c r="G313" s="101"/>
      <c r="H313" s="101"/>
      <c r="I313" s="101"/>
      <c r="J313" s="103" t="s">
        <v>7493</v>
      </c>
      <c r="K313" s="103"/>
      <c r="L313" s="101" t="s">
        <v>91</v>
      </c>
      <c r="M313" s="154">
        <v>0</v>
      </c>
      <c r="N313" s="103" t="s">
        <v>8512</v>
      </c>
      <c r="O313" s="103" t="s">
        <v>8517</v>
      </c>
      <c r="P313" s="115" t="s">
        <v>91</v>
      </c>
      <c r="Q313" s="115" t="s">
        <v>54</v>
      </c>
      <c r="R313" s="115"/>
      <c r="S313" s="115"/>
    </row>
    <row r="314" spans="1:19" x14ac:dyDescent="0.35">
      <c r="A314" s="136" t="s">
        <v>61</v>
      </c>
      <c r="B314" s="77">
        <v>-99</v>
      </c>
      <c r="C314" s="50" t="s">
        <v>292</v>
      </c>
      <c r="D314" s="113"/>
      <c r="E314" s="50"/>
      <c r="F314" s="113"/>
      <c r="G314" s="50" t="s">
        <v>292</v>
      </c>
      <c r="H314" s="50" t="s">
        <v>292</v>
      </c>
      <c r="I314" s="113"/>
      <c r="J314" s="50" t="s">
        <v>7493</v>
      </c>
      <c r="K314" s="50"/>
      <c r="L314" s="53" t="s">
        <v>7473</v>
      </c>
      <c r="M314" s="114" t="s">
        <v>8511</v>
      </c>
      <c r="N314" s="113" t="s">
        <v>8513</v>
      </c>
      <c r="O314" s="113"/>
      <c r="P314" s="132"/>
      <c r="Q314" s="132" t="s">
        <v>54</v>
      </c>
      <c r="R314" s="53"/>
      <c r="S314" s="53"/>
    </row>
    <row r="315" spans="1:19" x14ac:dyDescent="0.35">
      <c r="A315" s="115" t="s">
        <v>61</v>
      </c>
      <c r="B315" s="100">
        <v>1</v>
      </c>
      <c r="C315" s="101" t="s">
        <v>93</v>
      </c>
      <c r="D315" s="101" t="s">
        <v>1923</v>
      </c>
      <c r="E315" s="102" t="s">
        <v>2130</v>
      </c>
      <c r="F315" s="101" t="s">
        <v>7704</v>
      </c>
      <c r="G315" s="101" t="s">
        <v>277</v>
      </c>
      <c r="H315" s="101" t="s">
        <v>278</v>
      </c>
      <c r="I315" s="101" t="s">
        <v>2311</v>
      </c>
      <c r="J315" s="103" t="s">
        <v>7493</v>
      </c>
      <c r="K315" s="103"/>
      <c r="L315" s="101" t="s">
        <v>91</v>
      </c>
      <c r="M315" s="154" t="s">
        <v>8511</v>
      </c>
      <c r="N315" s="103" t="s">
        <v>8513</v>
      </c>
      <c r="O315" s="103" t="s">
        <v>8516</v>
      </c>
      <c r="P315" s="115" t="s">
        <v>91</v>
      </c>
      <c r="Q315" s="115" t="s">
        <v>54</v>
      </c>
      <c r="R315" s="115"/>
      <c r="S315" s="115"/>
    </row>
    <row r="316" spans="1:19" x14ac:dyDescent="0.35">
      <c r="A316" s="113" t="s">
        <v>61</v>
      </c>
      <c r="B316" s="77">
        <v>2</v>
      </c>
      <c r="C316" s="55" t="s">
        <v>123</v>
      </c>
      <c r="D316" s="55" t="s">
        <v>1922</v>
      </c>
      <c r="E316" s="62"/>
      <c r="F316" s="55" t="s">
        <v>2146</v>
      </c>
      <c r="G316" s="55" t="s">
        <v>332</v>
      </c>
      <c r="H316" s="55" t="s">
        <v>333</v>
      </c>
      <c r="I316" s="68" t="s">
        <v>2332</v>
      </c>
      <c r="J316" s="56" t="s">
        <v>7493</v>
      </c>
      <c r="K316" s="56"/>
      <c r="L316" s="99" t="s">
        <v>7473</v>
      </c>
      <c r="M316" s="160" t="s">
        <v>8511</v>
      </c>
      <c r="N316" s="99" t="s">
        <v>8513</v>
      </c>
      <c r="O316" s="99" t="s">
        <v>8516</v>
      </c>
      <c r="P316" s="113" t="s">
        <v>100</v>
      </c>
      <c r="Q316" s="113" t="s">
        <v>54</v>
      </c>
      <c r="R316" s="113"/>
      <c r="S316" s="113"/>
    </row>
    <row r="317" spans="1:19" x14ac:dyDescent="0.35">
      <c r="A317" s="113" t="s">
        <v>61</v>
      </c>
      <c r="B317" s="77">
        <v>3</v>
      </c>
      <c r="C317" s="84" t="s">
        <v>174</v>
      </c>
      <c r="D317" s="54" t="s">
        <v>6397</v>
      </c>
      <c r="E317" s="50" t="s">
        <v>8178</v>
      </c>
      <c r="F317" s="68" t="s">
        <v>7794</v>
      </c>
      <c r="G317" s="54" t="s">
        <v>415</v>
      </c>
      <c r="H317" s="54" t="s">
        <v>416</v>
      </c>
      <c r="I317" s="68" t="s">
        <v>2366</v>
      </c>
      <c r="J317" s="56" t="s">
        <v>7493</v>
      </c>
      <c r="K317" s="56"/>
      <c r="L317" s="54" t="s">
        <v>91</v>
      </c>
      <c r="M317" s="155" t="s">
        <v>8511</v>
      </c>
      <c r="N317" s="56" t="s">
        <v>8512</v>
      </c>
      <c r="O317" s="56" t="s">
        <v>8516</v>
      </c>
      <c r="P317" s="113" t="s">
        <v>91</v>
      </c>
      <c r="Q317" s="113" t="s">
        <v>54</v>
      </c>
      <c r="R317" s="113"/>
      <c r="S317" s="113"/>
    </row>
    <row r="318" spans="1:19" x14ac:dyDescent="0.35">
      <c r="A318" s="113" t="s">
        <v>61</v>
      </c>
      <c r="B318" s="77">
        <v>4</v>
      </c>
      <c r="C318" s="56" t="s">
        <v>2705</v>
      </c>
      <c r="D318" s="50" t="s">
        <v>6627</v>
      </c>
      <c r="E318" s="56" t="s">
        <v>8180</v>
      </c>
      <c r="F318" s="69" t="s">
        <v>7795</v>
      </c>
      <c r="G318" s="56" t="s">
        <v>3131</v>
      </c>
      <c r="H318" s="50" t="s">
        <v>2909</v>
      </c>
      <c r="I318" s="56"/>
      <c r="J318" s="56" t="s">
        <v>3413</v>
      </c>
      <c r="K318" s="56" t="s">
        <v>7492</v>
      </c>
      <c r="L318" s="50" t="s">
        <v>91</v>
      </c>
      <c r="M318" s="153">
        <v>0</v>
      </c>
      <c r="N318" s="50" t="s">
        <v>8512</v>
      </c>
      <c r="O318" s="50" t="s">
        <v>8517</v>
      </c>
      <c r="P318" s="113" t="s">
        <v>92</v>
      </c>
      <c r="Q318" s="113" t="s">
        <v>54</v>
      </c>
      <c r="R318" s="113"/>
      <c r="S318" s="113"/>
    </row>
    <row r="319" spans="1:19" x14ac:dyDescent="0.35">
      <c r="A319" s="113" t="s">
        <v>61</v>
      </c>
      <c r="B319" s="77">
        <v>5</v>
      </c>
      <c r="C319" s="54" t="s">
        <v>176</v>
      </c>
      <c r="D319" s="54" t="s">
        <v>1951</v>
      </c>
      <c r="E319" s="50" t="s">
        <v>8182</v>
      </c>
      <c r="F319" s="68" t="s">
        <v>8181</v>
      </c>
      <c r="G319" s="56" t="s">
        <v>3133</v>
      </c>
      <c r="H319" s="54" t="s">
        <v>419</v>
      </c>
      <c r="I319" s="68" t="s">
        <v>2368</v>
      </c>
      <c r="J319" s="56" t="s">
        <v>7493</v>
      </c>
      <c r="K319" s="56"/>
      <c r="L319" s="54" t="s">
        <v>7473</v>
      </c>
      <c r="M319" s="155">
        <v>0</v>
      </c>
      <c r="N319" s="56" t="s">
        <v>8512</v>
      </c>
      <c r="O319" s="56" t="s">
        <v>8517</v>
      </c>
      <c r="P319" s="113" t="s">
        <v>100</v>
      </c>
      <c r="Q319" s="113" t="s">
        <v>54</v>
      </c>
      <c r="R319" s="113"/>
      <c r="S319" s="113"/>
    </row>
    <row r="320" spans="1:19" x14ac:dyDescent="0.35">
      <c r="A320" s="113" t="s">
        <v>61</v>
      </c>
      <c r="B320" s="77">
        <v>6</v>
      </c>
      <c r="C320" s="56" t="s">
        <v>2706</v>
      </c>
      <c r="D320" s="50" t="s">
        <v>3311</v>
      </c>
      <c r="E320" s="50" t="s">
        <v>8183</v>
      </c>
      <c r="F320" s="69" t="s">
        <v>7796</v>
      </c>
      <c r="G320" s="56" t="s">
        <v>3132</v>
      </c>
      <c r="H320" s="50" t="s">
        <v>2910</v>
      </c>
      <c r="I320" s="56"/>
      <c r="J320" s="56" t="s">
        <v>7493</v>
      </c>
      <c r="K320" s="56"/>
      <c r="L320" s="50" t="s">
        <v>7472</v>
      </c>
      <c r="M320" s="153">
        <v>0</v>
      </c>
      <c r="N320" s="50" t="s">
        <v>8512</v>
      </c>
      <c r="O320" s="50" t="s">
        <v>8517</v>
      </c>
      <c r="P320" s="113" t="s">
        <v>165</v>
      </c>
      <c r="Q320" s="113" t="s">
        <v>54</v>
      </c>
      <c r="R320" s="113"/>
      <c r="S320" s="113"/>
    </row>
    <row r="321" spans="1:19" x14ac:dyDescent="0.35">
      <c r="A321" s="113" t="s">
        <v>61</v>
      </c>
      <c r="B321" s="77">
        <v>7</v>
      </c>
      <c r="C321" s="54" t="s">
        <v>175</v>
      </c>
      <c r="D321" s="54" t="s">
        <v>1895</v>
      </c>
      <c r="E321" s="50" t="s">
        <v>8179</v>
      </c>
      <c r="F321" s="68" t="s">
        <v>2172</v>
      </c>
      <c r="G321" s="54" t="s">
        <v>417</v>
      </c>
      <c r="H321" s="54" t="s">
        <v>418</v>
      </c>
      <c r="I321" s="68" t="s">
        <v>2367</v>
      </c>
      <c r="J321" s="56" t="s">
        <v>7493</v>
      </c>
      <c r="K321" s="56"/>
      <c r="L321" s="54" t="s">
        <v>91</v>
      </c>
      <c r="M321" s="155">
        <v>0</v>
      </c>
      <c r="N321" s="56" t="s">
        <v>8512</v>
      </c>
      <c r="O321" s="56" t="s">
        <v>8517</v>
      </c>
      <c r="P321" s="113" t="s">
        <v>91</v>
      </c>
      <c r="Q321" s="113" t="s">
        <v>54</v>
      </c>
      <c r="R321" s="113"/>
      <c r="S321" s="113"/>
    </row>
    <row r="322" spans="1:19" x14ac:dyDescent="0.35">
      <c r="A322" s="137" t="s">
        <v>6753</v>
      </c>
      <c r="B322" s="77">
        <v>-99</v>
      </c>
      <c r="C322" s="50" t="s">
        <v>292</v>
      </c>
      <c r="D322" s="113"/>
      <c r="E322" s="50"/>
      <c r="F322" s="113"/>
      <c r="G322" s="50" t="s">
        <v>292</v>
      </c>
      <c r="H322" s="50" t="s">
        <v>292</v>
      </c>
      <c r="I322" s="113"/>
      <c r="J322" s="50" t="s">
        <v>7493</v>
      </c>
      <c r="K322" s="50"/>
      <c r="L322" s="53" t="s">
        <v>7473</v>
      </c>
      <c r="M322" s="114" t="s">
        <v>8511</v>
      </c>
      <c r="N322" s="113" t="s">
        <v>8513</v>
      </c>
      <c r="O322" s="113"/>
      <c r="P322" s="132"/>
      <c r="Q322" s="132" t="s">
        <v>54</v>
      </c>
      <c r="R322" s="53"/>
      <c r="S322" s="53"/>
    </row>
    <row r="323" spans="1:19" x14ac:dyDescent="0.35">
      <c r="A323" s="136" t="s">
        <v>2792</v>
      </c>
      <c r="B323" s="77">
        <v>-99</v>
      </c>
      <c r="C323" s="50" t="s">
        <v>292</v>
      </c>
      <c r="D323" s="113"/>
      <c r="E323" s="50"/>
      <c r="F323" s="113"/>
      <c r="G323" s="50" t="s">
        <v>292</v>
      </c>
      <c r="H323" s="50" t="s">
        <v>292</v>
      </c>
      <c r="I323" s="113"/>
      <c r="J323" s="50" t="s">
        <v>7493</v>
      </c>
      <c r="K323" s="50"/>
      <c r="L323" s="53" t="s">
        <v>7473</v>
      </c>
      <c r="M323" s="114" t="s">
        <v>8511</v>
      </c>
      <c r="N323" s="113" t="s">
        <v>8513</v>
      </c>
      <c r="O323" s="113"/>
      <c r="P323" s="132"/>
      <c r="Q323" s="132" t="s">
        <v>54</v>
      </c>
      <c r="R323" s="53"/>
      <c r="S323" s="53"/>
    </row>
    <row r="324" spans="1:19" x14ac:dyDescent="0.35">
      <c r="A324" s="113" t="s">
        <v>2792</v>
      </c>
      <c r="B324" s="77">
        <v>-99</v>
      </c>
      <c r="C324" s="50" t="s">
        <v>6660</v>
      </c>
      <c r="D324" s="113"/>
      <c r="E324" s="50"/>
      <c r="F324" s="113"/>
      <c r="G324" s="50" t="s">
        <v>6756</v>
      </c>
      <c r="H324" s="50" t="s">
        <v>6757</v>
      </c>
      <c r="I324" s="113"/>
      <c r="J324" s="50" t="s">
        <v>7493</v>
      </c>
      <c r="K324" s="50"/>
      <c r="L324" s="134" t="s">
        <v>7473</v>
      </c>
      <c r="M324" s="162"/>
      <c r="N324" s="134"/>
      <c r="O324" s="134"/>
      <c r="P324" s="132" t="s">
        <v>3000</v>
      </c>
      <c r="Q324" s="132" t="s">
        <v>54</v>
      </c>
      <c r="R324" s="50"/>
      <c r="S324" s="50"/>
    </row>
    <row r="325" spans="1:19" x14ac:dyDescent="0.35">
      <c r="A325" s="113" t="s">
        <v>2792</v>
      </c>
      <c r="B325" s="77">
        <v>-99</v>
      </c>
      <c r="C325" s="50" t="s">
        <v>6659</v>
      </c>
      <c r="D325" s="113"/>
      <c r="E325" s="50"/>
      <c r="F325" s="113"/>
      <c r="G325" s="50" t="s">
        <v>6754</v>
      </c>
      <c r="H325" s="50" t="s">
        <v>6755</v>
      </c>
      <c r="I325" s="113"/>
      <c r="J325" s="50" t="s">
        <v>7493</v>
      </c>
      <c r="K325" s="50"/>
      <c r="L325" s="50" t="s">
        <v>7474</v>
      </c>
      <c r="M325" s="153"/>
      <c r="N325" s="50"/>
      <c r="O325" s="50"/>
      <c r="P325" s="132" t="s">
        <v>3952</v>
      </c>
      <c r="Q325" s="132" t="s">
        <v>54</v>
      </c>
      <c r="R325" s="50"/>
      <c r="S325" s="50"/>
    </row>
    <row r="326" spans="1:19" x14ac:dyDescent="0.35">
      <c r="A326" s="113" t="s">
        <v>2792</v>
      </c>
      <c r="B326" s="77">
        <v>-99</v>
      </c>
      <c r="C326" s="50" t="s">
        <v>6662</v>
      </c>
      <c r="D326" s="113"/>
      <c r="E326" s="50"/>
      <c r="F326" s="113"/>
      <c r="G326" s="50" t="s">
        <v>6760</v>
      </c>
      <c r="H326" s="50" t="s">
        <v>6761</v>
      </c>
      <c r="I326" s="113"/>
      <c r="J326" s="50" t="s">
        <v>7493</v>
      </c>
      <c r="K326" s="50"/>
      <c r="L326" s="134" t="s">
        <v>7473</v>
      </c>
      <c r="M326" s="162"/>
      <c r="N326" s="134"/>
      <c r="O326" s="134"/>
      <c r="P326" s="132" t="s">
        <v>3000</v>
      </c>
      <c r="Q326" s="132" t="s">
        <v>54</v>
      </c>
      <c r="R326" s="50"/>
      <c r="S326" s="50"/>
    </row>
    <row r="327" spans="1:19" x14ac:dyDescent="0.35">
      <c r="A327" s="113" t="s">
        <v>2792</v>
      </c>
      <c r="B327" s="77">
        <v>-99</v>
      </c>
      <c r="C327" s="50" t="s">
        <v>6661</v>
      </c>
      <c r="D327" s="113"/>
      <c r="E327" s="50"/>
      <c r="F327" s="113"/>
      <c r="G327" s="50" t="s">
        <v>6758</v>
      </c>
      <c r="H327" s="50" t="s">
        <v>6759</v>
      </c>
      <c r="I327" s="113"/>
      <c r="J327" s="50" t="s">
        <v>7493</v>
      </c>
      <c r="K327" s="50"/>
      <c r="L327" s="50" t="s">
        <v>7474</v>
      </c>
      <c r="M327" s="153"/>
      <c r="N327" s="50"/>
      <c r="O327" s="50"/>
      <c r="P327" s="132" t="s">
        <v>3952</v>
      </c>
      <c r="Q327" s="132" t="s">
        <v>54</v>
      </c>
      <c r="R327" s="50"/>
      <c r="S327" s="50"/>
    </row>
    <row r="328" spans="1:19" x14ac:dyDescent="0.35">
      <c r="A328" s="138" t="s">
        <v>2792</v>
      </c>
      <c r="B328" s="96">
        <v>1</v>
      </c>
      <c r="C328" s="66" t="s">
        <v>93</v>
      </c>
      <c r="D328" s="66" t="s">
        <v>1923</v>
      </c>
      <c r="E328" s="67" t="s">
        <v>2130</v>
      </c>
      <c r="F328" s="66" t="s">
        <v>7704</v>
      </c>
      <c r="G328" s="66" t="s">
        <v>277</v>
      </c>
      <c r="H328" s="66" t="s">
        <v>278</v>
      </c>
      <c r="I328" s="66" t="s">
        <v>2311</v>
      </c>
      <c r="J328" s="97" t="s">
        <v>7493</v>
      </c>
      <c r="K328" s="97"/>
      <c r="L328" s="66" t="s">
        <v>91</v>
      </c>
      <c r="M328" s="157" t="s">
        <v>8511</v>
      </c>
      <c r="N328" s="97" t="s">
        <v>8513</v>
      </c>
      <c r="O328" s="97" t="s">
        <v>8516</v>
      </c>
      <c r="P328" s="138" t="s">
        <v>91</v>
      </c>
      <c r="Q328" s="138" t="s">
        <v>54</v>
      </c>
      <c r="R328" s="138"/>
      <c r="S328" s="138"/>
    </row>
    <row r="329" spans="1:19" x14ac:dyDescent="0.35">
      <c r="A329" s="113" t="s">
        <v>2792</v>
      </c>
      <c r="B329" s="77">
        <v>2</v>
      </c>
      <c r="C329" s="59" t="s">
        <v>130</v>
      </c>
      <c r="D329" s="55" t="s">
        <v>1922</v>
      </c>
      <c r="E329" s="56" t="s">
        <v>8189</v>
      </c>
      <c r="F329" s="56" t="s">
        <v>2146</v>
      </c>
      <c r="G329" s="56"/>
      <c r="H329" s="56"/>
      <c r="I329" s="56"/>
      <c r="J329" s="56" t="s">
        <v>7493</v>
      </c>
      <c r="K329" s="56"/>
      <c r="L329" s="54" t="s">
        <v>7473</v>
      </c>
      <c r="M329" s="155" t="s">
        <v>8511</v>
      </c>
      <c r="N329" s="56" t="s">
        <v>8513</v>
      </c>
      <c r="O329" s="56" t="s">
        <v>8516</v>
      </c>
      <c r="P329" s="113" t="s">
        <v>100</v>
      </c>
      <c r="Q329" s="113" t="s">
        <v>54</v>
      </c>
      <c r="R329" s="113"/>
      <c r="S329" s="113"/>
    </row>
    <row r="330" spans="1:19" x14ac:dyDescent="0.35">
      <c r="A330" s="113" t="s">
        <v>2792</v>
      </c>
      <c r="B330" s="77">
        <v>3</v>
      </c>
      <c r="C330" s="85" t="s">
        <v>2746</v>
      </c>
      <c r="D330" s="54" t="s">
        <v>6399</v>
      </c>
      <c r="E330" s="56" t="s">
        <v>8184</v>
      </c>
      <c r="F330" s="68" t="s">
        <v>7804</v>
      </c>
      <c r="G330" s="56" t="s">
        <v>3178</v>
      </c>
      <c r="H330" s="50" t="s">
        <v>2950</v>
      </c>
      <c r="I330" s="56"/>
      <c r="J330" s="56" t="s">
        <v>7493</v>
      </c>
      <c r="K330" s="56"/>
      <c r="L330" s="50" t="s">
        <v>91</v>
      </c>
      <c r="M330" s="153" t="s">
        <v>8511</v>
      </c>
      <c r="N330" s="50" t="s">
        <v>8512</v>
      </c>
      <c r="O330" s="50" t="s">
        <v>8516</v>
      </c>
      <c r="P330" s="113" t="s">
        <v>91</v>
      </c>
      <c r="Q330" s="113" t="s">
        <v>54</v>
      </c>
      <c r="R330" s="113"/>
      <c r="S330" s="113"/>
    </row>
    <row r="331" spans="1:19" x14ac:dyDescent="0.35">
      <c r="A331" s="113" t="s">
        <v>2792</v>
      </c>
      <c r="B331" s="77">
        <v>4</v>
      </c>
      <c r="C331" s="56" t="s">
        <v>2748</v>
      </c>
      <c r="D331" s="54" t="s">
        <v>3304</v>
      </c>
      <c r="E331" s="56" t="s">
        <v>8185</v>
      </c>
      <c r="F331" s="69" t="s">
        <v>7797</v>
      </c>
      <c r="G331" s="56" t="s">
        <v>3180</v>
      </c>
      <c r="H331" s="50" t="s">
        <v>2952</v>
      </c>
      <c r="I331" s="56"/>
      <c r="J331" s="56" t="s">
        <v>7493</v>
      </c>
      <c r="K331" s="56"/>
      <c r="L331" s="50" t="s">
        <v>153</v>
      </c>
      <c r="M331" s="153" t="s">
        <v>8511</v>
      </c>
      <c r="N331" s="50" t="s">
        <v>8512</v>
      </c>
      <c r="O331" s="50" t="s">
        <v>8516</v>
      </c>
      <c r="P331" s="113" t="s">
        <v>153</v>
      </c>
      <c r="Q331" s="113" t="s">
        <v>54</v>
      </c>
      <c r="R331" s="113"/>
      <c r="S331" s="113"/>
    </row>
    <row r="332" spans="1:19" x14ac:dyDescent="0.35">
      <c r="A332" s="113" t="s">
        <v>2792</v>
      </c>
      <c r="B332" s="77">
        <v>5</v>
      </c>
      <c r="C332" s="56" t="s">
        <v>2753</v>
      </c>
      <c r="D332" s="54" t="s">
        <v>3305</v>
      </c>
      <c r="E332" s="56" t="s">
        <v>8186</v>
      </c>
      <c r="F332" s="69" t="s">
        <v>7798</v>
      </c>
      <c r="G332" s="56" t="s">
        <v>3185</v>
      </c>
      <c r="H332" s="50" t="s">
        <v>2957</v>
      </c>
      <c r="I332" s="56"/>
      <c r="J332" s="56" t="s">
        <v>7493</v>
      </c>
      <c r="K332" s="56"/>
      <c r="L332" s="50" t="s">
        <v>153</v>
      </c>
      <c r="M332" s="153" t="s">
        <v>8511</v>
      </c>
      <c r="N332" s="50" t="s">
        <v>8512</v>
      </c>
      <c r="O332" s="50" t="s">
        <v>8516</v>
      </c>
      <c r="P332" s="113" t="s">
        <v>153</v>
      </c>
      <c r="Q332" s="113" t="s">
        <v>54</v>
      </c>
      <c r="R332" s="113"/>
      <c r="S332" s="113"/>
    </row>
    <row r="333" spans="1:19" x14ac:dyDescent="0.35">
      <c r="A333" s="113" t="s">
        <v>2792</v>
      </c>
      <c r="B333" s="77">
        <v>6</v>
      </c>
      <c r="C333" s="56" t="s">
        <v>2749</v>
      </c>
      <c r="D333" s="50" t="s">
        <v>3306</v>
      </c>
      <c r="E333" s="56" t="s">
        <v>8169</v>
      </c>
      <c r="F333" s="69" t="s">
        <v>7799</v>
      </c>
      <c r="G333" s="56" t="s">
        <v>3181</v>
      </c>
      <c r="H333" s="50" t="s">
        <v>3422</v>
      </c>
      <c r="I333" s="56"/>
      <c r="J333" s="56" t="s">
        <v>3423</v>
      </c>
      <c r="K333" s="56" t="s">
        <v>7492</v>
      </c>
      <c r="L333" s="50" t="s">
        <v>91</v>
      </c>
      <c r="M333" s="153">
        <v>0</v>
      </c>
      <c r="N333" s="50" t="s">
        <v>8512</v>
      </c>
      <c r="O333" s="50" t="s">
        <v>8517</v>
      </c>
      <c r="P333" s="113" t="s">
        <v>92</v>
      </c>
      <c r="Q333" s="113" t="s">
        <v>54</v>
      </c>
      <c r="R333" s="113"/>
      <c r="S333" s="113"/>
    </row>
    <row r="334" spans="1:19" x14ac:dyDescent="0.35">
      <c r="A334" s="113" t="s">
        <v>2792</v>
      </c>
      <c r="B334" s="77">
        <v>7</v>
      </c>
      <c r="C334" s="56" t="s">
        <v>2754</v>
      </c>
      <c r="D334" s="50" t="s">
        <v>3307</v>
      </c>
      <c r="E334" s="56" t="s">
        <v>8187</v>
      </c>
      <c r="F334" s="69" t="s">
        <v>7800</v>
      </c>
      <c r="G334" s="56" t="s">
        <v>3186</v>
      </c>
      <c r="H334" s="50" t="s">
        <v>2958</v>
      </c>
      <c r="I334" s="56"/>
      <c r="J334" s="56" t="s">
        <v>3423</v>
      </c>
      <c r="K334" s="56" t="s">
        <v>7492</v>
      </c>
      <c r="L334" s="50" t="s">
        <v>91</v>
      </c>
      <c r="M334" s="153">
        <v>0</v>
      </c>
      <c r="N334" s="50" t="s">
        <v>8512</v>
      </c>
      <c r="O334" s="50" t="s">
        <v>8517</v>
      </c>
      <c r="P334" s="113" t="s">
        <v>92</v>
      </c>
      <c r="Q334" s="113" t="s">
        <v>54</v>
      </c>
      <c r="R334" s="113"/>
      <c r="S334" s="113"/>
    </row>
    <row r="335" spans="1:19" x14ac:dyDescent="0.35">
      <c r="A335" s="113" t="s">
        <v>2792</v>
      </c>
      <c r="B335" s="77">
        <v>8</v>
      </c>
      <c r="C335" s="56" t="s">
        <v>2751</v>
      </c>
      <c r="D335" s="50" t="s">
        <v>3308</v>
      </c>
      <c r="E335" s="56" t="s">
        <v>8170</v>
      </c>
      <c r="F335" s="69" t="s">
        <v>7801</v>
      </c>
      <c r="G335" s="56" t="s">
        <v>3183</v>
      </c>
      <c r="H335" s="50" t="s">
        <v>2955</v>
      </c>
      <c r="I335" s="56"/>
      <c r="J335" s="56" t="s">
        <v>7493</v>
      </c>
      <c r="K335" s="56"/>
      <c r="L335" s="50" t="s">
        <v>7472</v>
      </c>
      <c r="M335" s="153">
        <v>0</v>
      </c>
      <c r="N335" s="50" t="s">
        <v>8512</v>
      </c>
      <c r="O335" s="50" t="s">
        <v>8517</v>
      </c>
      <c r="P335" s="113" t="s">
        <v>3012</v>
      </c>
      <c r="Q335" s="113" t="s">
        <v>54</v>
      </c>
      <c r="R335" s="113"/>
      <c r="S335" s="113"/>
    </row>
    <row r="336" spans="1:19" x14ac:dyDescent="0.35">
      <c r="A336" s="113" t="s">
        <v>2792</v>
      </c>
      <c r="B336" s="77">
        <v>9</v>
      </c>
      <c r="C336" s="56" t="s">
        <v>2750</v>
      </c>
      <c r="D336" s="50" t="s">
        <v>3309</v>
      </c>
      <c r="E336" s="56" t="s">
        <v>8171</v>
      </c>
      <c r="F336" s="69" t="s">
        <v>7802</v>
      </c>
      <c r="G336" s="56" t="s">
        <v>3182</v>
      </c>
      <c r="H336" s="50" t="s">
        <v>2954</v>
      </c>
      <c r="I336" s="56"/>
      <c r="J336" s="56" t="s">
        <v>7493</v>
      </c>
      <c r="K336" s="56"/>
      <c r="L336" s="50" t="s">
        <v>7472</v>
      </c>
      <c r="M336" s="153">
        <v>0</v>
      </c>
      <c r="N336" s="50" t="s">
        <v>8512</v>
      </c>
      <c r="O336" s="50" t="s">
        <v>8517</v>
      </c>
      <c r="P336" s="113" t="s">
        <v>165</v>
      </c>
      <c r="Q336" s="113" t="s">
        <v>54</v>
      </c>
      <c r="R336" s="113"/>
      <c r="S336" s="113"/>
    </row>
    <row r="337" spans="1:19" x14ac:dyDescent="0.35">
      <c r="A337" s="113" t="s">
        <v>2792</v>
      </c>
      <c r="B337" s="77">
        <v>10</v>
      </c>
      <c r="C337" s="56" t="s">
        <v>2752</v>
      </c>
      <c r="D337" s="50" t="s">
        <v>3310</v>
      </c>
      <c r="E337" s="56" t="s">
        <v>8172</v>
      </c>
      <c r="F337" s="69" t="s">
        <v>7803</v>
      </c>
      <c r="G337" s="56" t="s">
        <v>3184</v>
      </c>
      <c r="H337" s="50" t="s">
        <v>2956</v>
      </c>
      <c r="I337" s="56"/>
      <c r="J337" s="56" t="s">
        <v>3655</v>
      </c>
      <c r="K337" s="56" t="s">
        <v>7492</v>
      </c>
      <c r="L337" s="50" t="s">
        <v>91</v>
      </c>
      <c r="M337" s="153">
        <v>0</v>
      </c>
      <c r="N337" s="50" t="s">
        <v>8512</v>
      </c>
      <c r="O337" s="50" t="s">
        <v>8517</v>
      </c>
      <c r="P337" s="113" t="s">
        <v>92</v>
      </c>
      <c r="Q337" s="113" t="s">
        <v>54</v>
      </c>
      <c r="R337" s="113"/>
      <c r="S337" s="113"/>
    </row>
    <row r="338" spans="1:19" x14ac:dyDescent="0.35">
      <c r="A338" s="113" t="s">
        <v>2792</v>
      </c>
      <c r="B338" s="77">
        <v>11</v>
      </c>
      <c r="C338" s="56" t="s">
        <v>2747</v>
      </c>
      <c r="D338" s="50" t="s">
        <v>1895</v>
      </c>
      <c r="E338" s="56" t="s">
        <v>8188</v>
      </c>
      <c r="F338" s="68" t="s">
        <v>2172</v>
      </c>
      <c r="G338" s="56" t="s">
        <v>3179</v>
      </c>
      <c r="H338" s="50" t="s">
        <v>2951</v>
      </c>
      <c r="I338" s="56"/>
      <c r="J338" s="56" t="s">
        <v>7493</v>
      </c>
      <c r="K338" s="56"/>
      <c r="L338" s="50" t="s">
        <v>91</v>
      </c>
      <c r="M338" s="153">
        <v>0</v>
      </c>
      <c r="N338" s="50" t="s">
        <v>8512</v>
      </c>
      <c r="O338" s="50" t="s">
        <v>8517</v>
      </c>
      <c r="P338" s="113" t="s">
        <v>91</v>
      </c>
      <c r="Q338" s="113" t="s">
        <v>54</v>
      </c>
      <c r="R338" s="113"/>
      <c r="S338" s="113"/>
    </row>
    <row r="339" spans="1:19" x14ac:dyDescent="0.35">
      <c r="A339" s="121" t="s">
        <v>79</v>
      </c>
      <c r="B339" s="139">
        <v>-99</v>
      </c>
      <c r="C339" s="121" t="s">
        <v>2594</v>
      </c>
      <c r="D339" s="62" t="s">
        <v>2799</v>
      </c>
      <c r="E339" s="121"/>
      <c r="F339" s="121"/>
      <c r="G339" s="62" t="s">
        <v>634</v>
      </c>
      <c r="H339" s="62" t="s">
        <v>2799</v>
      </c>
      <c r="I339" s="121"/>
      <c r="J339" s="121" t="s">
        <v>7493</v>
      </c>
      <c r="K339" s="121"/>
      <c r="L339" s="121" t="s">
        <v>7473</v>
      </c>
      <c r="M339" s="139">
        <v>0</v>
      </c>
      <c r="N339" s="121" t="s">
        <v>8512</v>
      </c>
      <c r="O339" s="121"/>
      <c r="P339" s="121" t="s">
        <v>100</v>
      </c>
      <c r="Q339" s="121" t="s">
        <v>80</v>
      </c>
      <c r="R339" s="121"/>
      <c r="S339" s="121"/>
    </row>
    <row r="340" spans="1:19" x14ac:dyDescent="0.35">
      <c r="A340" s="113" t="s">
        <v>79</v>
      </c>
      <c r="B340" s="77">
        <v>-99</v>
      </c>
      <c r="C340" s="113" t="s">
        <v>292</v>
      </c>
      <c r="D340" s="62" t="s">
        <v>6474</v>
      </c>
      <c r="E340" s="113"/>
      <c r="F340" s="113"/>
      <c r="G340" s="50" t="s">
        <v>4113</v>
      </c>
      <c r="H340" s="50" t="s">
        <v>292</v>
      </c>
      <c r="I340" s="113"/>
      <c r="J340" s="56" t="s">
        <v>7493</v>
      </c>
      <c r="K340" s="56"/>
      <c r="L340" s="53" t="s">
        <v>7473</v>
      </c>
      <c r="M340" s="156" t="s">
        <v>8511</v>
      </c>
      <c r="N340" s="53" t="s">
        <v>8513</v>
      </c>
      <c r="O340" s="53"/>
      <c r="P340" s="113"/>
      <c r="Q340" s="113" t="s">
        <v>80</v>
      </c>
      <c r="R340" s="113"/>
      <c r="S340" s="113"/>
    </row>
    <row r="341" spans="1:19" x14ac:dyDescent="0.35">
      <c r="A341" s="121" t="s">
        <v>79</v>
      </c>
      <c r="B341" s="139">
        <v>-99</v>
      </c>
      <c r="C341" s="121" t="s">
        <v>2593</v>
      </c>
      <c r="D341" s="62" t="s">
        <v>5054</v>
      </c>
      <c r="E341" s="121"/>
      <c r="F341" s="121"/>
      <c r="G341" s="62" t="s">
        <v>3017</v>
      </c>
      <c r="H341" s="62" t="s">
        <v>5054</v>
      </c>
      <c r="I341" s="121"/>
      <c r="J341" s="121" t="s">
        <v>7493</v>
      </c>
      <c r="K341" s="121"/>
      <c r="L341" s="121" t="s">
        <v>7473</v>
      </c>
      <c r="M341" s="139">
        <v>0</v>
      </c>
      <c r="N341" s="121" t="s">
        <v>8512</v>
      </c>
      <c r="O341" s="121"/>
      <c r="P341" s="121" t="s">
        <v>100</v>
      </c>
      <c r="Q341" s="121" t="s">
        <v>80</v>
      </c>
      <c r="R341" s="121"/>
      <c r="S341" s="121"/>
    </row>
    <row r="342" spans="1:19" x14ac:dyDescent="0.35">
      <c r="A342" s="121" t="s">
        <v>79</v>
      </c>
      <c r="B342" s="139">
        <v>-99</v>
      </c>
      <c r="C342" s="121" t="s">
        <v>2592</v>
      </c>
      <c r="D342" s="121" t="s">
        <v>2797</v>
      </c>
      <c r="E342" s="121"/>
      <c r="F342" s="121"/>
      <c r="G342" s="62" t="s">
        <v>3016</v>
      </c>
      <c r="H342" s="62" t="s">
        <v>2797</v>
      </c>
      <c r="I342" s="121"/>
      <c r="J342" s="121" t="s">
        <v>7493</v>
      </c>
      <c r="K342" s="121"/>
      <c r="L342" s="121" t="s">
        <v>7473</v>
      </c>
      <c r="M342" s="139">
        <v>0</v>
      </c>
      <c r="N342" s="121" t="s">
        <v>8512</v>
      </c>
      <c r="O342" s="121"/>
      <c r="P342" s="121" t="s">
        <v>100</v>
      </c>
      <c r="Q342" s="121" t="s">
        <v>80</v>
      </c>
      <c r="R342" s="121"/>
      <c r="S342" s="121"/>
    </row>
    <row r="343" spans="1:19" x14ac:dyDescent="0.35">
      <c r="A343" s="115" t="s">
        <v>79</v>
      </c>
      <c r="B343" s="100">
        <v>1</v>
      </c>
      <c r="C343" s="101" t="s">
        <v>93</v>
      </c>
      <c r="D343" s="115" t="s">
        <v>1923</v>
      </c>
      <c r="E343" s="102"/>
      <c r="F343" s="101" t="s">
        <v>7661</v>
      </c>
      <c r="G343" s="101" t="s">
        <v>277</v>
      </c>
      <c r="H343" s="101" t="s">
        <v>278</v>
      </c>
      <c r="I343" s="101" t="s">
        <v>2311</v>
      </c>
      <c r="J343" s="103" t="s">
        <v>7493</v>
      </c>
      <c r="K343" s="103"/>
      <c r="L343" s="101" t="s">
        <v>91</v>
      </c>
      <c r="M343" s="154" t="s">
        <v>8511</v>
      </c>
      <c r="N343" s="103" t="s">
        <v>8513</v>
      </c>
      <c r="O343" s="103" t="s">
        <v>8516</v>
      </c>
      <c r="P343" s="115" t="s">
        <v>91</v>
      </c>
      <c r="Q343" s="115" t="s">
        <v>80</v>
      </c>
      <c r="R343" s="115"/>
      <c r="S343" s="115"/>
    </row>
    <row r="344" spans="1:19" x14ac:dyDescent="0.35">
      <c r="A344" s="113" t="s">
        <v>79</v>
      </c>
      <c r="B344" s="112">
        <v>3</v>
      </c>
      <c r="C344" s="113" t="s">
        <v>258</v>
      </c>
      <c r="D344" s="50" t="s">
        <v>7541</v>
      </c>
      <c r="E344" s="70"/>
      <c r="F344" s="54" t="s">
        <v>2218</v>
      </c>
      <c r="G344" s="54" t="s">
        <v>465</v>
      </c>
      <c r="H344" s="54" t="s">
        <v>466</v>
      </c>
      <c r="I344" s="68" t="s">
        <v>2392</v>
      </c>
      <c r="J344" s="56" t="s">
        <v>7493</v>
      </c>
      <c r="K344" s="56"/>
      <c r="L344" s="99" t="s">
        <v>7473</v>
      </c>
      <c r="M344" s="160" t="s">
        <v>8511</v>
      </c>
      <c r="N344" s="99" t="s">
        <v>8513</v>
      </c>
      <c r="O344" s="99" t="s">
        <v>8516</v>
      </c>
      <c r="P344" s="113" t="s">
        <v>100</v>
      </c>
      <c r="Q344" s="113" t="s">
        <v>80</v>
      </c>
      <c r="R344" s="113"/>
      <c r="S344" s="113"/>
    </row>
    <row r="345" spans="1:19" x14ac:dyDescent="0.35">
      <c r="A345" s="115" t="s">
        <v>79</v>
      </c>
      <c r="B345" s="116">
        <v>4</v>
      </c>
      <c r="C345" s="115" t="s">
        <v>7547</v>
      </c>
      <c r="D345" s="115" t="s">
        <v>7542</v>
      </c>
      <c r="E345" s="115"/>
      <c r="F345" s="115"/>
      <c r="G345" s="102" t="s">
        <v>7548</v>
      </c>
      <c r="H345" s="102"/>
      <c r="I345" s="115"/>
      <c r="J345" s="115" t="s">
        <v>7493</v>
      </c>
      <c r="K345" s="115"/>
      <c r="L345" s="115" t="s">
        <v>91</v>
      </c>
      <c r="M345" s="116" t="s">
        <v>8511</v>
      </c>
      <c r="N345" s="115" t="s">
        <v>8513</v>
      </c>
      <c r="O345" s="115" t="s">
        <v>8516</v>
      </c>
      <c r="P345" s="115" t="s">
        <v>91</v>
      </c>
      <c r="Q345" s="115" t="s">
        <v>80</v>
      </c>
      <c r="R345" s="115"/>
      <c r="S345" s="115"/>
    </row>
    <row r="346" spans="1:19" x14ac:dyDescent="0.35">
      <c r="A346" s="113" t="s">
        <v>79</v>
      </c>
      <c r="B346" s="114">
        <v>5</v>
      </c>
      <c r="C346" s="113" t="s">
        <v>116</v>
      </c>
      <c r="D346" s="50" t="s">
        <v>6475</v>
      </c>
      <c r="E346" s="70"/>
      <c r="F346" s="54" t="s">
        <v>2214</v>
      </c>
      <c r="G346" s="54" t="s">
        <v>318</v>
      </c>
      <c r="H346" s="54" t="s">
        <v>319</v>
      </c>
      <c r="I346" s="68" t="s">
        <v>2214</v>
      </c>
      <c r="J346" s="56" t="s">
        <v>7493</v>
      </c>
      <c r="K346" s="56"/>
      <c r="L346" s="55" t="s">
        <v>91</v>
      </c>
      <c r="M346" s="158" t="s">
        <v>8511</v>
      </c>
      <c r="N346" s="57" t="s">
        <v>8513</v>
      </c>
      <c r="O346" s="57" t="s">
        <v>8516</v>
      </c>
      <c r="P346" s="113" t="s">
        <v>91</v>
      </c>
      <c r="Q346" s="113" t="s">
        <v>80</v>
      </c>
      <c r="R346" s="113" t="s">
        <v>7477</v>
      </c>
      <c r="S346" s="113"/>
    </row>
    <row r="347" spans="1:19" x14ac:dyDescent="0.35">
      <c r="A347" s="113" t="s">
        <v>79</v>
      </c>
      <c r="B347" s="114">
        <v>6</v>
      </c>
      <c r="C347" s="113" t="s">
        <v>2591</v>
      </c>
      <c r="D347" s="50" t="s">
        <v>7538</v>
      </c>
      <c r="E347" s="113"/>
      <c r="F347" s="113"/>
      <c r="G347" s="50" t="s">
        <v>3015</v>
      </c>
      <c r="H347" s="50" t="s">
        <v>2796</v>
      </c>
      <c r="I347" s="113"/>
      <c r="J347" s="113" t="s">
        <v>7493</v>
      </c>
      <c r="K347" s="113"/>
      <c r="L347" s="113" t="s">
        <v>7473</v>
      </c>
      <c r="M347" s="114" t="s">
        <v>8511</v>
      </c>
      <c r="N347" s="113" t="s">
        <v>8512</v>
      </c>
      <c r="O347" s="113" t="s">
        <v>8516</v>
      </c>
      <c r="P347" s="113" t="s">
        <v>100</v>
      </c>
      <c r="Q347" s="113" t="s">
        <v>80</v>
      </c>
      <c r="R347" s="113"/>
      <c r="S347" s="113"/>
    </row>
    <row r="348" spans="1:19" x14ac:dyDescent="0.35">
      <c r="A348" s="115" t="s">
        <v>79</v>
      </c>
      <c r="B348" s="116">
        <v>7</v>
      </c>
      <c r="C348" s="115" t="s">
        <v>7546</v>
      </c>
      <c r="D348" s="115" t="s">
        <v>7539</v>
      </c>
      <c r="E348" s="115"/>
      <c r="F348" s="115"/>
      <c r="G348" s="102" t="s">
        <v>7543</v>
      </c>
      <c r="H348" s="102" t="s">
        <v>7544</v>
      </c>
      <c r="I348" s="115"/>
      <c r="J348" s="115" t="s">
        <v>7545</v>
      </c>
      <c r="K348" s="115" t="s">
        <v>7492</v>
      </c>
      <c r="L348" s="115" t="s">
        <v>91</v>
      </c>
      <c r="M348" s="116" t="s">
        <v>8511</v>
      </c>
      <c r="N348" s="115" t="s">
        <v>8512</v>
      </c>
      <c r="O348" s="115" t="s">
        <v>8516</v>
      </c>
      <c r="P348" s="115" t="s">
        <v>92</v>
      </c>
      <c r="Q348" s="115" t="s">
        <v>80</v>
      </c>
      <c r="R348" s="115"/>
      <c r="S348" s="115"/>
    </row>
    <row r="349" spans="1:19" x14ac:dyDescent="0.35">
      <c r="A349" s="137" t="s">
        <v>2041</v>
      </c>
      <c r="B349" s="77">
        <v>-99</v>
      </c>
      <c r="C349" s="50" t="s">
        <v>292</v>
      </c>
      <c r="E349" s="50"/>
      <c r="F349" s="113"/>
      <c r="G349" s="50" t="s">
        <v>292</v>
      </c>
      <c r="H349" s="50" t="s">
        <v>292</v>
      </c>
      <c r="I349" s="113"/>
      <c r="J349" s="50" t="s">
        <v>7493</v>
      </c>
      <c r="K349" s="50"/>
      <c r="L349" s="53" t="s">
        <v>7473</v>
      </c>
      <c r="M349" s="114" t="s">
        <v>8511</v>
      </c>
      <c r="N349" s="113" t="s">
        <v>8513</v>
      </c>
      <c r="O349" s="113"/>
      <c r="P349" s="132"/>
      <c r="Q349" s="132" t="s">
        <v>54</v>
      </c>
      <c r="R349" s="53"/>
      <c r="S349" s="53"/>
    </row>
    <row r="350" spans="1:19" x14ac:dyDescent="0.35">
      <c r="A350" s="113" t="s">
        <v>2041</v>
      </c>
      <c r="B350" s="94">
        <v>-99</v>
      </c>
      <c r="C350" s="57" t="s">
        <v>6797</v>
      </c>
      <c r="D350" s="55" t="s">
        <v>2056</v>
      </c>
      <c r="E350" s="56"/>
      <c r="F350" s="55" t="s">
        <v>2173</v>
      </c>
      <c r="G350" s="56" t="s">
        <v>2088</v>
      </c>
      <c r="H350" s="50" t="s">
        <v>2086</v>
      </c>
      <c r="I350" s="56"/>
      <c r="J350" s="56" t="s">
        <v>7493</v>
      </c>
      <c r="K350" s="56"/>
      <c r="L350" s="50" t="s">
        <v>153</v>
      </c>
      <c r="M350" s="153" t="s">
        <v>8511</v>
      </c>
      <c r="N350" s="50" t="s">
        <v>8512</v>
      </c>
      <c r="O350" s="50"/>
      <c r="P350" s="113" t="s">
        <v>153</v>
      </c>
      <c r="Q350" s="113" t="s">
        <v>54</v>
      </c>
      <c r="R350" s="113" t="s">
        <v>8519</v>
      </c>
      <c r="S350" s="113"/>
    </row>
    <row r="351" spans="1:19" x14ac:dyDescent="0.35">
      <c r="A351" s="137" t="s">
        <v>2041</v>
      </c>
      <c r="B351" s="77">
        <v>-99</v>
      </c>
      <c r="C351" s="50" t="s">
        <v>6658</v>
      </c>
      <c r="D351" s="113"/>
      <c r="E351" s="50"/>
      <c r="F351" s="113"/>
      <c r="G351" s="50" t="s">
        <v>6751</v>
      </c>
      <c r="H351" s="50" t="s">
        <v>6752</v>
      </c>
      <c r="I351" s="113"/>
      <c r="J351" s="50" t="s">
        <v>7493</v>
      </c>
      <c r="K351" s="50"/>
      <c r="L351" s="134" t="s">
        <v>7473</v>
      </c>
      <c r="M351" s="162"/>
      <c r="N351" s="134"/>
      <c r="O351" s="134"/>
      <c r="P351" s="132" t="s">
        <v>3000</v>
      </c>
      <c r="Q351" s="132" t="s">
        <v>54</v>
      </c>
      <c r="R351" s="53"/>
      <c r="S351" s="53"/>
    </row>
    <row r="352" spans="1:19" ht="13.5" customHeight="1" x14ac:dyDescent="0.35">
      <c r="A352" s="137" t="s">
        <v>2041</v>
      </c>
      <c r="B352" s="77">
        <v>-99</v>
      </c>
      <c r="C352" s="50" t="s">
        <v>6657</v>
      </c>
      <c r="D352" s="113"/>
      <c r="E352" s="50"/>
      <c r="F352" s="113"/>
      <c r="G352" s="50" t="s">
        <v>6749</v>
      </c>
      <c r="H352" s="50" t="s">
        <v>6750</v>
      </c>
      <c r="I352" s="113"/>
      <c r="J352" s="50" t="s">
        <v>7493</v>
      </c>
      <c r="K352" s="50"/>
      <c r="L352" s="50" t="s">
        <v>7474</v>
      </c>
      <c r="M352" s="153"/>
      <c r="N352" s="50"/>
      <c r="O352" s="50"/>
      <c r="P352" s="132" t="s">
        <v>3952</v>
      </c>
      <c r="Q352" s="132" t="s">
        <v>54</v>
      </c>
      <c r="R352" s="53"/>
      <c r="S352" s="53"/>
    </row>
    <row r="353" spans="1:19" x14ac:dyDescent="0.35">
      <c r="A353" s="115" t="s">
        <v>2041</v>
      </c>
      <c r="B353" s="100">
        <v>1</v>
      </c>
      <c r="C353" s="101" t="s">
        <v>93</v>
      </c>
      <c r="D353" s="101" t="s">
        <v>1923</v>
      </c>
      <c r="E353" s="102" t="s">
        <v>2130</v>
      </c>
      <c r="F353" s="101" t="s">
        <v>7704</v>
      </c>
      <c r="G353" s="101" t="s">
        <v>277</v>
      </c>
      <c r="H353" s="101" t="s">
        <v>278</v>
      </c>
      <c r="I353" s="101" t="s">
        <v>2311</v>
      </c>
      <c r="J353" s="103" t="s">
        <v>7493</v>
      </c>
      <c r="K353" s="103"/>
      <c r="L353" s="101" t="s">
        <v>91</v>
      </c>
      <c r="M353" s="154" t="s">
        <v>8511</v>
      </c>
      <c r="N353" s="103" t="s">
        <v>8513</v>
      </c>
      <c r="O353" s="103" t="s">
        <v>8516</v>
      </c>
      <c r="P353" s="115" t="s">
        <v>91</v>
      </c>
      <c r="Q353" s="115" t="s">
        <v>54</v>
      </c>
      <c r="R353" s="115"/>
      <c r="S353" s="115"/>
    </row>
    <row r="354" spans="1:19" x14ac:dyDescent="0.35">
      <c r="A354" s="113" t="s">
        <v>2041</v>
      </c>
      <c r="B354" s="94">
        <v>2</v>
      </c>
      <c r="C354" s="54" t="s">
        <v>125</v>
      </c>
      <c r="D354" s="54" t="s">
        <v>1950</v>
      </c>
      <c r="E354" s="54" t="s">
        <v>8206</v>
      </c>
      <c r="F354" s="54" t="s">
        <v>7662</v>
      </c>
      <c r="G354" s="54" t="s">
        <v>336</v>
      </c>
      <c r="H354" s="54" t="s">
        <v>2087</v>
      </c>
      <c r="I354" s="68" t="s">
        <v>2449</v>
      </c>
      <c r="J354" s="56" t="s">
        <v>7493</v>
      </c>
      <c r="K354" s="56"/>
      <c r="L354" s="99" t="s">
        <v>7473</v>
      </c>
      <c r="M354" s="160" t="s">
        <v>8511</v>
      </c>
      <c r="N354" s="99" t="s">
        <v>8513</v>
      </c>
      <c r="O354" s="99" t="s">
        <v>8516</v>
      </c>
      <c r="P354" s="113" t="s">
        <v>100</v>
      </c>
      <c r="Q354" s="113" t="s">
        <v>54</v>
      </c>
      <c r="R354" s="113"/>
      <c r="S354" s="113"/>
    </row>
    <row r="355" spans="1:19" x14ac:dyDescent="0.35">
      <c r="A355" s="113" t="s">
        <v>2041</v>
      </c>
      <c r="B355" s="94">
        <v>3</v>
      </c>
      <c r="C355" s="54" t="s">
        <v>2012</v>
      </c>
      <c r="D355" s="55" t="s">
        <v>2056</v>
      </c>
      <c r="E355" s="54" t="s">
        <v>8191</v>
      </c>
      <c r="F355" s="55" t="s">
        <v>7591</v>
      </c>
      <c r="G355" s="54" t="s">
        <v>2088</v>
      </c>
      <c r="H355" s="54" t="s">
        <v>2086</v>
      </c>
      <c r="I355" s="68" t="s">
        <v>2450</v>
      </c>
      <c r="J355" s="56" t="s">
        <v>7493</v>
      </c>
      <c r="K355" s="56"/>
      <c r="L355" s="54" t="s">
        <v>153</v>
      </c>
      <c r="M355" s="155" t="s">
        <v>8511</v>
      </c>
      <c r="N355" s="56" t="s">
        <v>8512</v>
      </c>
      <c r="O355" s="56" t="s">
        <v>8516</v>
      </c>
      <c r="P355" s="113" t="s">
        <v>153</v>
      </c>
      <c r="Q355" s="113" t="s">
        <v>54</v>
      </c>
      <c r="R355" s="113"/>
      <c r="S355" s="113"/>
    </row>
    <row r="356" spans="1:19" x14ac:dyDescent="0.35">
      <c r="A356" s="113" t="s">
        <v>2041</v>
      </c>
      <c r="B356" s="94">
        <v>5</v>
      </c>
      <c r="C356" s="54" t="s">
        <v>2018</v>
      </c>
      <c r="D356" s="54" t="s">
        <v>2019</v>
      </c>
      <c r="E356" s="54" t="s">
        <v>8192</v>
      </c>
      <c r="F356" s="68" t="s">
        <v>2283</v>
      </c>
      <c r="G356" s="54" t="s">
        <v>2090</v>
      </c>
      <c r="H356" s="54" t="s">
        <v>2089</v>
      </c>
      <c r="I356" s="68" t="s">
        <v>2451</v>
      </c>
      <c r="J356" s="56" t="s">
        <v>3438</v>
      </c>
      <c r="K356" s="56" t="s">
        <v>7492</v>
      </c>
      <c r="L356" s="17" t="s">
        <v>91</v>
      </c>
      <c r="M356" s="163">
        <v>2</v>
      </c>
      <c r="N356" s="164" t="s">
        <v>8512</v>
      </c>
      <c r="O356" s="164" t="s">
        <v>8517</v>
      </c>
      <c r="P356" s="113" t="s">
        <v>92</v>
      </c>
      <c r="Q356" s="113" t="s">
        <v>54</v>
      </c>
      <c r="R356" s="113"/>
      <c r="S356" s="113"/>
    </row>
    <row r="357" spans="1:19" x14ac:dyDescent="0.35">
      <c r="A357" s="113" t="s">
        <v>2041</v>
      </c>
      <c r="B357" s="94">
        <v>6</v>
      </c>
      <c r="C357" s="54" t="s">
        <v>2014</v>
      </c>
      <c r="D357" s="54" t="s">
        <v>1952</v>
      </c>
      <c r="E357" s="54" t="s">
        <v>8193</v>
      </c>
      <c r="F357" s="68" t="s">
        <v>7691</v>
      </c>
      <c r="G357" s="54" t="s">
        <v>2093</v>
      </c>
      <c r="H357" s="54" t="s">
        <v>2091</v>
      </c>
      <c r="I357" s="68" t="s">
        <v>2452</v>
      </c>
      <c r="J357" s="56" t="s">
        <v>3409</v>
      </c>
      <c r="K357" s="56" t="s">
        <v>7492</v>
      </c>
      <c r="L357" s="54" t="s">
        <v>91</v>
      </c>
      <c r="M357" s="155">
        <v>0</v>
      </c>
      <c r="N357" s="56" t="s">
        <v>8512</v>
      </c>
      <c r="O357" s="56" t="s">
        <v>8517</v>
      </c>
      <c r="P357" s="113" t="s">
        <v>92</v>
      </c>
      <c r="Q357" s="113" t="s">
        <v>54</v>
      </c>
      <c r="R357" s="113"/>
      <c r="S357" s="113"/>
    </row>
    <row r="358" spans="1:19" x14ac:dyDescent="0.35">
      <c r="A358" s="113" t="s">
        <v>2041</v>
      </c>
      <c r="B358" s="94">
        <v>7</v>
      </c>
      <c r="C358" s="54" t="s">
        <v>2015</v>
      </c>
      <c r="D358" s="54" t="s">
        <v>1885</v>
      </c>
      <c r="E358" s="54" t="s">
        <v>8194</v>
      </c>
      <c r="F358" s="68" t="s">
        <v>7692</v>
      </c>
      <c r="G358" s="54" t="s">
        <v>2094</v>
      </c>
      <c r="H358" s="54" t="s">
        <v>2092</v>
      </c>
      <c r="I358" s="68" t="s">
        <v>2453</v>
      </c>
      <c r="J358" s="56" t="s">
        <v>7493</v>
      </c>
      <c r="K358" s="56"/>
      <c r="L358" s="50" t="s">
        <v>7472</v>
      </c>
      <c r="M358" s="153">
        <v>0</v>
      </c>
      <c r="N358" s="50" t="s">
        <v>8512</v>
      </c>
      <c r="O358" s="50" t="s">
        <v>8517</v>
      </c>
      <c r="P358" s="113" t="s">
        <v>156</v>
      </c>
      <c r="Q358" s="113" t="s">
        <v>54</v>
      </c>
      <c r="R358" s="113"/>
      <c r="S358" s="113"/>
    </row>
    <row r="359" spans="1:19" x14ac:dyDescent="0.35">
      <c r="A359" s="113" t="s">
        <v>2041</v>
      </c>
      <c r="B359" s="94">
        <v>8</v>
      </c>
      <c r="C359" s="56" t="s">
        <v>2741</v>
      </c>
      <c r="D359" s="50" t="s">
        <v>3379</v>
      </c>
      <c r="E359" s="56" t="s">
        <v>8195</v>
      </c>
      <c r="F359" s="69" t="s">
        <v>7807</v>
      </c>
      <c r="G359" s="56" t="s">
        <v>3170</v>
      </c>
      <c r="H359" s="50" t="s">
        <v>2945</v>
      </c>
      <c r="I359" s="56"/>
      <c r="J359" s="56" t="s">
        <v>7493</v>
      </c>
      <c r="K359" s="56"/>
      <c r="L359" s="50" t="s">
        <v>7472</v>
      </c>
      <c r="M359" s="153">
        <v>0</v>
      </c>
      <c r="N359" s="50" t="s">
        <v>8512</v>
      </c>
      <c r="O359" s="50" t="s">
        <v>8517</v>
      </c>
      <c r="P359" s="113" t="s">
        <v>195</v>
      </c>
      <c r="Q359" s="113" t="s">
        <v>54</v>
      </c>
      <c r="R359" s="113"/>
      <c r="S359" s="113"/>
    </row>
    <row r="360" spans="1:19" x14ac:dyDescent="0.35">
      <c r="A360" s="113" t="s">
        <v>2041</v>
      </c>
      <c r="B360" s="94">
        <v>9</v>
      </c>
      <c r="C360" s="54" t="s">
        <v>2016</v>
      </c>
      <c r="D360" s="54" t="s">
        <v>7805</v>
      </c>
      <c r="E360" s="54" t="s">
        <v>8196</v>
      </c>
      <c r="F360" s="68" t="s">
        <v>7812</v>
      </c>
      <c r="G360" s="54" t="s">
        <v>2097</v>
      </c>
      <c r="H360" s="54" t="s">
        <v>2095</v>
      </c>
      <c r="I360" s="68" t="s">
        <v>2477</v>
      </c>
      <c r="J360" s="56" t="s">
        <v>7493</v>
      </c>
      <c r="K360" s="56"/>
      <c r="L360" s="50" t="s">
        <v>7472</v>
      </c>
      <c r="M360" s="153">
        <v>2</v>
      </c>
      <c r="N360" s="50" t="s">
        <v>8512</v>
      </c>
      <c r="O360" s="50" t="s">
        <v>8517</v>
      </c>
      <c r="P360" s="113" t="s">
        <v>262</v>
      </c>
      <c r="Q360" s="113" t="s">
        <v>54</v>
      </c>
      <c r="R360" s="113"/>
      <c r="S360" s="113"/>
    </row>
    <row r="361" spans="1:19" x14ac:dyDescent="0.35">
      <c r="A361" s="113" t="s">
        <v>2041</v>
      </c>
      <c r="B361" s="94">
        <v>9</v>
      </c>
      <c r="C361" s="54" t="s">
        <v>2020</v>
      </c>
      <c r="D361" s="54" t="s">
        <v>7806</v>
      </c>
      <c r="E361" s="54" t="s">
        <v>8197</v>
      </c>
      <c r="F361" s="68" t="s">
        <v>7813</v>
      </c>
      <c r="G361" s="54" t="s">
        <v>2098</v>
      </c>
      <c r="H361" s="54" t="s">
        <v>2096</v>
      </c>
      <c r="I361" s="68" t="s">
        <v>2454</v>
      </c>
      <c r="J361" s="56" t="s">
        <v>7493</v>
      </c>
      <c r="K361" s="56"/>
      <c r="L361" s="50" t="s">
        <v>7472</v>
      </c>
      <c r="M361" s="153">
        <v>2</v>
      </c>
      <c r="N361" s="50" t="s">
        <v>8512</v>
      </c>
      <c r="O361" s="50" t="s">
        <v>8517</v>
      </c>
      <c r="P361" s="113" t="s">
        <v>262</v>
      </c>
      <c r="Q361" s="113" t="s">
        <v>54</v>
      </c>
      <c r="R361" s="113"/>
      <c r="S361" s="113"/>
    </row>
    <row r="362" spans="1:19" x14ac:dyDescent="0.35">
      <c r="A362" s="113" t="s">
        <v>2041</v>
      </c>
      <c r="B362" s="94">
        <v>9</v>
      </c>
      <c r="C362" s="56" t="s">
        <v>2742</v>
      </c>
      <c r="D362" s="50" t="s">
        <v>3378</v>
      </c>
      <c r="E362" s="56" t="s">
        <v>8198</v>
      </c>
      <c r="F362" s="69" t="s">
        <v>8190</v>
      </c>
      <c r="G362" s="56" t="s">
        <v>3171</v>
      </c>
      <c r="H362" s="50" t="s">
        <v>2946</v>
      </c>
      <c r="I362" s="56"/>
      <c r="J362" s="56" t="s">
        <v>7493</v>
      </c>
      <c r="K362" s="56"/>
      <c r="L362" s="50" t="s">
        <v>7472</v>
      </c>
      <c r="M362" s="153">
        <v>0</v>
      </c>
      <c r="N362" s="50" t="s">
        <v>8512</v>
      </c>
      <c r="O362" s="50" t="s">
        <v>8517</v>
      </c>
      <c r="P362" s="113" t="s">
        <v>195</v>
      </c>
      <c r="Q362" s="113" t="s">
        <v>54</v>
      </c>
      <c r="R362" s="113"/>
      <c r="S362" s="113"/>
    </row>
    <row r="363" spans="1:19" x14ac:dyDescent="0.35">
      <c r="A363" s="113" t="s">
        <v>2041</v>
      </c>
      <c r="B363" s="94">
        <v>10</v>
      </c>
      <c r="C363" s="56" t="s">
        <v>2743</v>
      </c>
      <c r="D363" s="50" t="s">
        <v>3377</v>
      </c>
      <c r="E363" s="56" t="s">
        <v>8199</v>
      </c>
      <c r="F363" s="69" t="s">
        <v>7814</v>
      </c>
      <c r="G363" s="56" t="s">
        <v>3172</v>
      </c>
      <c r="H363" s="50" t="s">
        <v>2947</v>
      </c>
      <c r="I363" s="56"/>
      <c r="J363" s="56" t="s">
        <v>7493</v>
      </c>
      <c r="K363" s="56"/>
      <c r="L363" s="50" t="s">
        <v>7472</v>
      </c>
      <c r="M363" s="153">
        <v>0</v>
      </c>
      <c r="N363" s="50" t="s">
        <v>8512</v>
      </c>
      <c r="O363" s="50" t="s">
        <v>8517</v>
      </c>
      <c r="P363" s="113" t="s">
        <v>195</v>
      </c>
      <c r="Q363" s="113" t="s">
        <v>54</v>
      </c>
      <c r="R363" s="113"/>
      <c r="S363" s="113"/>
    </row>
    <row r="364" spans="1:19" x14ac:dyDescent="0.35">
      <c r="A364" s="113" t="s">
        <v>2041</v>
      </c>
      <c r="B364" s="94">
        <v>11</v>
      </c>
      <c r="C364" s="56" t="s">
        <v>2744</v>
      </c>
      <c r="D364" s="50" t="s">
        <v>3376</v>
      </c>
      <c r="E364" s="56" t="s">
        <v>8200</v>
      </c>
      <c r="F364" s="69" t="s">
        <v>7815</v>
      </c>
      <c r="G364" s="56" t="s">
        <v>3173</v>
      </c>
      <c r="H364" s="50" t="s">
        <v>2948</v>
      </c>
      <c r="I364" s="56"/>
      <c r="J364" s="56" t="s">
        <v>7493</v>
      </c>
      <c r="K364" s="56"/>
      <c r="L364" s="50" t="s">
        <v>7472</v>
      </c>
      <c r="M364" s="153">
        <v>0</v>
      </c>
      <c r="N364" s="50" t="s">
        <v>8512</v>
      </c>
      <c r="O364" s="50" t="s">
        <v>8517</v>
      </c>
      <c r="P364" s="113" t="s">
        <v>195</v>
      </c>
      <c r="Q364" s="113" t="s">
        <v>54</v>
      </c>
      <c r="R364" s="113"/>
      <c r="S364" s="113"/>
    </row>
    <row r="365" spans="1:19" x14ac:dyDescent="0.35">
      <c r="A365" s="113" t="s">
        <v>2041</v>
      </c>
      <c r="B365" s="94">
        <v>12</v>
      </c>
      <c r="C365" s="54" t="s">
        <v>2022</v>
      </c>
      <c r="D365" s="54" t="s">
        <v>2026</v>
      </c>
      <c r="E365" s="56" t="s">
        <v>8201</v>
      </c>
      <c r="F365" s="68" t="s">
        <v>7811</v>
      </c>
      <c r="G365" s="56" t="s">
        <v>3174</v>
      </c>
      <c r="H365" s="54" t="s">
        <v>2099</v>
      </c>
      <c r="I365" s="68" t="s">
        <v>2455</v>
      </c>
      <c r="J365" s="56" t="s">
        <v>7493</v>
      </c>
      <c r="K365" s="56"/>
      <c r="L365" s="50" t="s">
        <v>7472</v>
      </c>
      <c r="M365" s="153">
        <v>1</v>
      </c>
      <c r="N365" s="50" t="s">
        <v>8512</v>
      </c>
      <c r="O365" s="50" t="s">
        <v>8517</v>
      </c>
      <c r="P365" s="113" t="s">
        <v>195</v>
      </c>
      <c r="Q365" s="113" t="s">
        <v>54</v>
      </c>
      <c r="R365" s="113"/>
      <c r="S365" s="113"/>
    </row>
    <row r="366" spans="1:19" x14ac:dyDescent="0.35">
      <c r="A366" s="113" t="s">
        <v>2041</v>
      </c>
      <c r="B366" s="94">
        <v>13</v>
      </c>
      <c r="C366" s="54" t="s">
        <v>2023</v>
      </c>
      <c r="D366" s="54" t="s">
        <v>2028</v>
      </c>
      <c r="E366" s="56" t="s">
        <v>8202</v>
      </c>
      <c r="F366" s="68" t="s">
        <v>7810</v>
      </c>
      <c r="G366" s="56" t="s">
        <v>3175</v>
      </c>
      <c r="H366" s="54" t="s">
        <v>2100</v>
      </c>
      <c r="I366" s="68" t="s">
        <v>2456</v>
      </c>
      <c r="J366" s="56" t="s">
        <v>7493</v>
      </c>
      <c r="K366" s="56"/>
      <c r="L366" s="50" t="s">
        <v>7472</v>
      </c>
      <c r="M366" s="153">
        <v>0</v>
      </c>
      <c r="N366" s="50" t="s">
        <v>8512</v>
      </c>
      <c r="O366" s="50" t="s">
        <v>8517</v>
      </c>
      <c r="P366" s="113" t="s">
        <v>195</v>
      </c>
      <c r="Q366" s="113" t="s">
        <v>54</v>
      </c>
      <c r="R366" s="113"/>
      <c r="S366" s="113"/>
    </row>
    <row r="367" spans="1:19" x14ac:dyDescent="0.35">
      <c r="A367" s="113" t="s">
        <v>2041</v>
      </c>
      <c r="B367" s="94">
        <v>14</v>
      </c>
      <c r="C367" s="54" t="s">
        <v>2024</v>
      </c>
      <c r="D367" s="54" t="s">
        <v>2029</v>
      </c>
      <c r="E367" s="56" t="s">
        <v>8203</v>
      </c>
      <c r="F367" s="68" t="s">
        <v>7809</v>
      </c>
      <c r="G367" s="56" t="s">
        <v>3176</v>
      </c>
      <c r="H367" s="54" t="s">
        <v>2101</v>
      </c>
      <c r="I367" s="68" t="s">
        <v>2457</v>
      </c>
      <c r="J367" s="56" t="s">
        <v>7493</v>
      </c>
      <c r="K367" s="56"/>
      <c r="L367" s="50" t="s">
        <v>7472</v>
      </c>
      <c r="M367" s="153">
        <v>0</v>
      </c>
      <c r="N367" s="50" t="s">
        <v>8512</v>
      </c>
      <c r="O367" s="50" t="s">
        <v>8517</v>
      </c>
      <c r="P367" s="113" t="s">
        <v>195</v>
      </c>
      <c r="Q367" s="113" t="s">
        <v>54</v>
      </c>
      <c r="R367" s="113"/>
      <c r="S367" s="113"/>
    </row>
    <row r="368" spans="1:19" x14ac:dyDescent="0.35">
      <c r="A368" s="113" t="s">
        <v>2041</v>
      </c>
      <c r="B368" s="94">
        <v>15</v>
      </c>
      <c r="C368" s="56" t="s">
        <v>2745</v>
      </c>
      <c r="D368" s="50" t="s">
        <v>3375</v>
      </c>
      <c r="E368" s="56" t="s">
        <v>8204</v>
      </c>
      <c r="F368" s="69" t="s">
        <v>7808</v>
      </c>
      <c r="G368" s="56" t="s">
        <v>3177</v>
      </c>
      <c r="H368" s="50" t="s">
        <v>2949</v>
      </c>
      <c r="I368" s="56"/>
      <c r="J368" s="56" t="s">
        <v>7493</v>
      </c>
      <c r="K368" s="56"/>
      <c r="L368" s="50" t="s">
        <v>7472</v>
      </c>
      <c r="M368" s="153">
        <v>0</v>
      </c>
      <c r="N368" s="50" t="s">
        <v>8512</v>
      </c>
      <c r="O368" s="50" t="s">
        <v>8517</v>
      </c>
      <c r="P368" s="113" t="s">
        <v>195</v>
      </c>
      <c r="Q368" s="113" t="s">
        <v>54</v>
      </c>
      <c r="R368" s="113"/>
      <c r="S368" s="113"/>
    </row>
    <row r="369" spans="1:19" x14ac:dyDescent="0.35">
      <c r="A369" s="113" t="s">
        <v>2041</v>
      </c>
      <c r="B369" s="94">
        <v>16</v>
      </c>
      <c r="C369" s="54" t="s">
        <v>2025</v>
      </c>
      <c r="D369" s="54" t="s">
        <v>2027</v>
      </c>
      <c r="E369" s="54" t="s">
        <v>8205</v>
      </c>
      <c r="F369" s="68" t="s">
        <v>2268</v>
      </c>
      <c r="G369" s="54" t="s">
        <v>2103</v>
      </c>
      <c r="H369" s="54" t="s">
        <v>2102</v>
      </c>
      <c r="I369" s="68" t="s">
        <v>2458</v>
      </c>
      <c r="J369" s="56" t="s">
        <v>7493</v>
      </c>
      <c r="K369" s="56"/>
      <c r="L369" s="54" t="s">
        <v>7472</v>
      </c>
      <c r="M369" s="155">
        <v>0</v>
      </c>
      <c r="N369" s="56" t="s">
        <v>8512</v>
      </c>
      <c r="O369" s="56" t="s">
        <v>8517</v>
      </c>
      <c r="P369" s="113" t="s">
        <v>100</v>
      </c>
      <c r="Q369" s="113" t="s">
        <v>54</v>
      </c>
      <c r="R369" s="113"/>
      <c r="S369" s="113"/>
    </row>
    <row r="370" spans="1:19" x14ac:dyDescent="0.35">
      <c r="A370" s="115" t="s">
        <v>2041</v>
      </c>
      <c r="B370" s="100">
        <v>17</v>
      </c>
      <c r="C370" s="101" t="s">
        <v>7529</v>
      </c>
      <c r="D370" s="101" t="s">
        <v>1895</v>
      </c>
      <c r="E370" s="102" t="s">
        <v>8207</v>
      </c>
      <c r="F370" s="101" t="s">
        <v>2172</v>
      </c>
      <c r="G370" s="101"/>
      <c r="H370" s="101"/>
      <c r="I370" s="101"/>
      <c r="J370" s="103" t="s">
        <v>7493</v>
      </c>
      <c r="K370" s="103"/>
      <c r="L370" s="101" t="s">
        <v>91</v>
      </c>
      <c r="M370" s="154">
        <v>0</v>
      </c>
      <c r="N370" s="103" t="s">
        <v>8512</v>
      </c>
      <c r="O370" s="103" t="s">
        <v>8517</v>
      </c>
      <c r="P370" s="115" t="s">
        <v>91</v>
      </c>
      <c r="Q370" s="115" t="s">
        <v>54</v>
      </c>
      <c r="R370" s="115"/>
      <c r="S370" s="115"/>
    </row>
    <row r="371" spans="1:19" x14ac:dyDescent="0.35">
      <c r="A371" s="136" t="s">
        <v>2042</v>
      </c>
      <c r="B371" s="77">
        <v>-99</v>
      </c>
      <c r="C371" s="50" t="s">
        <v>292</v>
      </c>
      <c r="D371" s="113"/>
      <c r="E371" s="50"/>
      <c r="F371" s="113"/>
      <c r="G371" s="50" t="s">
        <v>292</v>
      </c>
      <c r="H371" s="50" t="s">
        <v>292</v>
      </c>
      <c r="I371" s="113"/>
      <c r="J371" s="50" t="s">
        <v>7493</v>
      </c>
      <c r="K371" s="50"/>
      <c r="L371" s="53" t="s">
        <v>7473</v>
      </c>
      <c r="M371" s="114" t="s">
        <v>8511</v>
      </c>
      <c r="N371" s="113" t="s">
        <v>8513</v>
      </c>
      <c r="O371" s="113"/>
      <c r="P371" s="132"/>
      <c r="Q371" s="132" t="s">
        <v>54</v>
      </c>
      <c r="R371" s="53"/>
      <c r="S371" s="53"/>
    </row>
    <row r="372" spans="1:19" x14ac:dyDescent="0.35">
      <c r="A372" s="115" t="s">
        <v>2042</v>
      </c>
      <c r="B372" s="100">
        <v>1</v>
      </c>
      <c r="C372" s="101" t="s">
        <v>93</v>
      </c>
      <c r="D372" s="101" t="s">
        <v>1923</v>
      </c>
      <c r="E372" s="102" t="s">
        <v>2130</v>
      </c>
      <c r="F372" s="101" t="s">
        <v>7704</v>
      </c>
      <c r="G372" s="101" t="s">
        <v>277</v>
      </c>
      <c r="H372" s="101" t="s">
        <v>278</v>
      </c>
      <c r="I372" s="101" t="s">
        <v>2311</v>
      </c>
      <c r="J372" s="103" t="s">
        <v>7493</v>
      </c>
      <c r="K372" s="103"/>
      <c r="L372" s="101" t="s">
        <v>91</v>
      </c>
      <c r="M372" s="154" t="s">
        <v>8511</v>
      </c>
      <c r="N372" s="103" t="s">
        <v>8513</v>
      </c>
      <c r="O372" s="103" t="s">
        <v>8516</v>
      </c>
      <c r="P372" s="115" t="s">
        <v>91</v>
      </c>
      <c r="Q372" s="115" t="s">
        <v>54</v>
      </c>
      <c r="R372" s="115"/>
      <c r="S372" s="115"/>
    </row>
    <row r="373" spans="1:19" x14ac:dyDescent="0.35">
      <c r="A373" s="113" t="s">
        <v>2042</v>
      </c>
      <c r="B373" s="77">
        <v>2</v>
      </c>
      <c r="C373" s="54" t="s">
        <v>125</v>
      </c>
      <c r="D373" s="54" t="s">
        <v>1922</v>
      </c>
      <c r="E373" s="54" t="s">
        <v>8206</v>
      </c>
      <c r="F373" s="54" t="s">
        <v>2146</v>
      </c>
      <c r="G373" s="54" t="s">
        <v>336</v>
      </c>
      <c r="H373" s="54" t="s">
        <v>337</v>
      </c>
      <c r="I373" s="68" t="s">
        <v>2334</v>
      </c>
      <c r="J373" s="56" t="s">
        <v>7493</v>
      </c>
      <c r="K373" s="56"/>
      <c r="L373" s="99" t="s">
        <v>7473</v>
      </c>
      <c r="M373" s="160" t="s">
        <v>8511</v>
      </c>
      <c r="N373" s="99" t="s">
        <v>8513</v>
      </c>
      <c r="O373" s="99" t="s">
        <v>8516</v>
      </c>
      <c r="P373" s="113" t="s">
        <v>100</v>
      </c>
      <c r="Q373" s="113" t="s">
        <v>54</v>
      </c>
      <c r="R373" s="113"/>
      <c r="S373" s="113"/>
    </row>
    <row r="374" spans="1:19" x14ac:dyDescent="0.35">
      <c r="A374" s="113" t="s">
        <v>2042</v>
      </c>
      <c r="B374" s="77">
        <v>3</v>
      </c>
      <c r="C374" s="84" t="s">
        <v>2009</v>
      </c>
      <c r="D374" s="54" t="s">
        <v>6400</v>
      </c>
      <c r="E374" s="54" t="s">
        <v>8209</v>
      </c>
      <c r="F374" s="54" t="s">
        <v>8208</v>
      </c>
      <c r="G374" s="54" t="s">
        <v>2080</v>
      </c>
      <c r="H374" s="54" t="s">
        <v>2083</v>
      </c>
      <c r="I374" s="68" t="s">
        <v>2447</v>
      </c>
      <c r="J374" s="56" t="s">
        <v>7493</v>
      </c>
      <c r="K374" s="56"/>
      <c r="L374" s="54" t="s">
        <v>91</v>
      </c>
      <c r="M374" s="155" t="s">
        <v>8511</v>
      </c>
      <c r="N374" s="56" t="s">
        <v>8512</v>
      </c>
      <c r="O374" s="56" t="s">
        <v>8516</v>
      </c>
      <c r="P374" s="113" t="s">
        <v>91</v>
      </c>
      <c r="Q374" s="113" t="s">
        <v>54</v>
      </c>
      <c r="R374" s="113"/>
      <c r="S374" s="113"/>
    </row>
    <row r="375" spans="1:19" x14ac:dyDescent="0.35">
      <c r="A375" s="113" t="s">
        <v>2042</v>
      </c>
      <c r="B375" s="77">
        <v>4</v>
      </c>
      <c r="C375" s="54" t="s">
        <v>2010</v>
      </c>
      <c r="D375" s="54" t="s">
        <v>2011</v>
      </c>
      <c r="E375" s="54" t="s">
        <v>8210</v>
      </c>
      <c r="F375" s="54" t="s">
        <v>7816</v>
      </c>
      <c r="G375" s="54" t="s">
        <v>2082</v>
      </c>
      <c r="H375" s="54" t="s">
        <v>2085</v>
      </c>
      <c r="I375" s="68" t="s">
        <v>2476</v>
      </c>
      <c r="J375" s="56" t="s">
        <v>7493</v>
      </c>
      <c r="K375" s="56"/>
      <c r="L375" s="50" t="s">
        <v>7472</v>
      </c>
      <c r="M375" s="153">
        <v>2</v>
      </c>
      <c r="N375" s="50" t="s">
        <v>8512</v>
      </c>
      <c r="O375" s="50" t="s">
        <v>8517</v>
      </c>
      <c r="P375" s="113" t="s">
        <v>262</v>
      </c>
      <c r="Q375" s="113" t="s">
        <v>54</v>
      </c>
      <c r="R375" s="113"/>
      <c r="S375" s="113"/>
    </row>
    <row r="376" spans="1:19" x14ac:dyDescent="0.35">
      <c r="A376" s="113" t="s">
        <v>2042</v>
      </c>
      <c r="B376" s="77">
        <v>5</v>
      </c>
      <c r="C376" s="54" t="s">
        <v>2008</v>
      </c>
      <c r="D376" s="54" t="s">
        <v>1895</v>
      </c>
      <c r="E376" s="54" t="s">
        <v>8211</v>
      </c>
      <c r="F376" s="54" t="s">
        <v>2172</v>
      </c>
      <c r="G376" s="54" t="s">
        <v>2081</v>
      </c>
      <c r="H376" s="54" t="s">
        <v>2084</v>
      </c>
      <c r="I376" s="68" t="s">
        <v>2448</v>
      </c>
      <c r="J376" s="56" t="s">
        <v>7493</v>
      </c>
      <c r="K376" s="56"/>
      <c r="L376" s="54" t="s">
        <v>91</v>
      </c>
      <c r="M376" s="155">
        <v>0</v>
      </c>
      <c r="N376" s="56" t="s">
        <v>8512</v>
      </c>
      <c r="O376" s="56" t="s">
        <v>8517</v>
      </c>
      <c r="P376" s="113" t="s">
        <v>91</v>
      </c>
      <c r="Q376" s="113" t="s">
        <v>54</v>
      </c>
      <c r="R376" s="113"/>
      <c r="S376" s="113"/>
    </row>
    <row r="377" spans="1:19" x14ac:dyDescent="0.35">
      <c r="A377" s="138" t="s">
        <v>49</v>
      </c>
      <c r="B377" s="96">
        <v>1</v>
      </c>
      <c r="C377" s="66" t="s">
        <v>6611</v>
      </c>
      <c r="D377" s="66" t="s">
        <v>6613</v>
      </c>
      <c r="E377" s="67" t="s">
        <v>7606</v>
      </c>
      <c r="F377" s="66" t="s">
        <v>7663</v>
      </c>
      <c r="G377" s="66"/>
      <c r="H377" s="66"/>
      <c r="I377" s="66"/>
      <c r="J377" s="97" t="s">
        <v>7493</v>
      </c>
      <c r="K377" s="97"/>
      <c r="L377" s="66" t="s">
        <v>91</v>
      </c>
      <c r="M377" s="157" t="s">
        <v>8511</v>
      </c>
      <c r="N377" s="97" t="s">
        <v>8513</v>
      </c>
      <c r="O377" s="97" t="s">
        <v>8516</v>
      </c>
      <c r="P377" s="138" t="s">
        <v>91</v>
      </c>
      <c r="Q377" s="138" t="s">
        <v>45</v>
      </c>
      <c r="R377" s="113" t="s">
        <v>6610</v>
      </c>
      <c r="S377" s="113"/>
    </row>
    <row r="378" spans="1:19" x14ac:dyDescent="0.35">
      <c r="A378" s="138" t="s">
        <v>49</v>
      </c>
      <c r="B378" s="96">
        <v>2</v>
      </c>
      <c r="C378" s="66" t="s">
        <v>6612</v>
      </c>
      <c r="D378" s="66" t="s">
        <v>7464</v>
      </c>
      <c r="E378" s="67" t="s">
        <v>7607</v>
      </c>
      <c r="F378" s="66" t="s">
        <v>7608</v>
      </c>
      <c r="G378" s="66"/>
      <c r="H378" s="66"/>
      <c r="I378" s="66"/>
      <c r="J378" s="97" t="s">
        <v>7493</v>
      </c>
      <c r="K378" s="97"/>
      <c r="L378" s="66" t="s">
        <v>91</v>
      </c>
      <c r="M378" s="157" t="s">
        <v>8511</v>
      </c>
      <c r="N378" s="97" t="s">
        <v>8512</v>
      </c>
      <c r="O378" s="97" t="s">
        <v>8516</v>
      </c>
      <c r="P378" s="138" t="s">
        <v>91</v>
      </c>
      <c r="Q378" s="138" t="s">
        <v>45</v>
      </c>
      <c r="R378" s="113" t="s">
        <v>6610</v>
      </c>
      <c r="S378" s="113"/>
    </row>
    <row r="379" spans="1:19" x14ac:dyDescent="0.35">
      <c r="A379" s="113" t="s">
        <v>49</v>
      </c>
      <c r="B379" s="93">
        <v>3</v>
      </c>
      <c r="C379" s="54" t="s">
        <v>101</v>
      </c>
      <c r="D379" s="54" t="s">
        <v>1922</v>
      </c>
      <c r="E379" s="50" t="s">
        <v>8212</v>
      </c>
      <c r="F379" s="54" t="s">
        <v>2146</v>
      </c>
      <c r="G379" s="54" t="s">
        <v>291</v>
      </c>
      <c r="H379" s="54" t="s">
        <v>292</v>
      </c>
      <c r="I379" s="54" t="s">
        <v>2322</v>
      </c>
      <c r="J379" s="56" t="s">
        <v>7493</v>
      </c>
      <c r="K379" s="56"/>
      <c r="L379" s="99" t="s">
        <v>7473</v>
      </c>
      <c r="M379" s="160" t="s">
        <v>8511</v>
      </c>
      <c r="N379" s="99" t="s">
        <v>8513</v>
      </c>
      <c r="O379" s="99" t="s">
        <v>8516</v>
      </c>
      <c r="P379" s="113" t="s">
        <v>100</v>
      </c>
      <c r="Q379" s="113" t="s">
        <v>45</v>
      </c>
      <c r="R379" s="113"/>
      <c r="S379" s="113"/>
    </row>
    <row r="380" spans="1:19" x14ac:dyDescent="0.35">
      <c r="A380" s="113" t="s">
        <v>49</v>
      </c>
      <c r="B380" s="112">
        <v>4</v>
      </c>
      <c r="C380" s="113" t="s">
        <v>106</v>
      </c>
      <c r="D380" s="54" t="s">
        <v>7468</v>
      </c>
      <c r="E380" s="50" t="s">
        <v>8109</v>
      </c>
      <c r="F380" s="152" t="s">
        <v>7821</v>
      </c>
      <c r="G380" s="113" t="s">
        <v>301</v>
      </c>
      <c r="H380" s="113" t="s">
        <v>3912</v>
      </c>
      <c r="I380" s="113"/>
      <c r="J380" s="56" t="s">
        <v>7493</v>
      </c>
      <c r="K380" s="56"/>
      <c r="L380" s="54" t="s">
        <v>7473</v>
      </c>
      <c r="M380" s="155" t="s">
        <v>8511</v>
      </c>
      <c r="N380" s="56" t="s">
        <v>8513</v>
      </c>
      <c r="O380" s="56" t="s">
        <v>8516</v>
      </c>
      <c r="P380" s="113" t="s">
        <v>100</v>
      </c>
      <c r="Q380" s="113" t="s">
        <v>45</v>
      </c>
      <c r="R380" s="113"/>
      <c r="S380" s="113"/>
    </row>
    <row r="381" spans="1:19" x14ac:dyDescent="0.35">
      <c r="A381" s="113" t="s">
        <v>49</v>
      </c>
      <c r="B381" s="93">
        <v>5</v>
      </c>
      <c r="C381" s="86" t="s">
        <v>102</v>
      </c>
      <c r="D381" s="54" t="s">
        <v>1918</v>
      </c>
      <c r="E381" s="50" t="s">
        <v>8217</v>
      </c>
      <c r="F381" s="111" t="s">
        <v>2151</v>
      </c>
      <c r="G381" s="54" t="s">
        <v>293</v>
      </c>
      <c r="H381" s="54" t="s">
        <v>294</v>
      </c>
      <c r="I381" s="54" t="s">
        <v>2479</v>
      </c>
      <c r="J381" s="56" t="s">
        <v>7493</v>
      </c>
      <c r="K381" s="56"/>
      <c r="L381" s="54" t="s">
        <v>91</v>
      </c>
      <c r="M381" s="155" t="s">
        <v>8511</v>
      </c>
      <c r="N381" s="56" t="s">
        <v>8512</v>
      </c>
      <c r="O381" s="56" t="s">
        <v>8516</v>
      </c>
      <c r="P381" s="113" t="s">
        <v>91</v>
      </c>
      <c r="Q381" s="113" t="s">
        <v>45</v>
      </c>
      <c r="R381" s="113"/>
      <c r="S381" s="113"/>
    </row>
    <row r="382" spans="1:19" x14ac:dyDescent="0.35">
      <c r="A382" s="113" t="s">
        <v>49</v>
      </c>
      <c r="B382" s="93">
        <v>6</v>
      </c>
      <c r="C382" s="86" t="s">
        <v>103</v>
      </c>
      <c r="D382" s="54" t="s">
        <v>1919</v>
      </c>
      <c r="E382" s="50" t="s">
        <v>8215</v>
      </c>
      <c r="F382" s="68" t="s">
        <v>2147</v>
      </c>
      <c r="G382" s="54" t="s">
        <v>295</v>
      </c>
      <c r="H382" s="54" t="s">
        <v>296</v>
      </c>
      <c r="I382" s="54" t="s">
        <v>2480</v>
      </c>
      <c r="J382" s="56" t="s">
        <v>7493</v>
      </c>
      <c r="K382" s="56"/>
      <c r="L382" s="54" t="s">
        <v>91</v>
      </c>
      <c r="M382" s="155" t="s">
        <v>8511</v>
      </c>
      <c r="N382" s="56" t="s">
        <v>8512</v>
      </c>
      <c r="O382" s="56" t="s">
        <v>8516</v>
      </c>
      <c r="P382" s="113" t="s">
        <v>91</v>
      </c>
      <c r="Q382" s="113" t="s">
        <v>45</v>
      </c>
      <c r="R382" s="113"/>
      <c r="S382" s="113"/>
    </row>
    <row r="383" spans="1:19" x14ac:dyDescent="0.35">
      <c r="A383" s="113" t="s">
        <v>49</v>
      </c>
      <c r="B383" s="93">
        <v>7</v>
      </c>
      <c r="C383" s="54" t="s">
        <v>104</v>
      </c>
      <c r="D383" s="54" t="s">
        <v>7467</v>
      </c>
      <c r="E383" s="50" t="s">
        <v>8214</v>
      </c>
      <c r="F383" s="68" t="s">
        <v>7817</v>
      </c>
      <c r="G383" s="54" t="s">
        <v>297</v>
      </c>
      <c r="H383" s="54" t="s">
        <v>298</v>
      </c>
      <c r="I383" s="54" t="s">
        <v>2481</v>
      </c>
      <c r="J383" s="56" t="s">
        <v>7493</v>
      </c>
      <c r="K383" s="56"/>
      <c r="L383" s="54" t="s">
        <v>91</v>
      </c>
      <c r="M383" s="155">
        <v>0</v>
      </c>
      <c r="N383" s="56" t="s">
        <v>8512</v>
      </c>
      <c r="O383" s="56" t="s">
        <v>8517</v>
      </c>
      <c r="P383" s="113" t="s">
        <v>91</v>
      </c>
      <c r="Q383" s="113" t="s">
        <v>45</v>
      </c>
      <c r="R383" s="113"/>
      <c r="S383" s="113"/>
    </row>
    <row r="384" spans="1:19" x14ac:dyDescent="0.35">
      <c r="A384" s="113" t="s">
        <v>49</v>
      </c>
      <c r="B384" s="93">
        <v>8</v>
      </c>
      <c r="C384" s="54" t="s">
        <v>105</v>
      </c>
      <c r="D384" s="54" t="s">
        <v>1921</v>
      </c>
      <c r="E384" s="50" t="s">
        <v>8213</v>
      </c>
      <c r="F384" s="68" t="s">
        <v>7676</v>
      </c>
      <c r="G384" s="54" t="s">
        <v>299</v>
      </c>
      <c r="H384" s="54" t="s">
        <v>300</v>
      </c>
      <c r="I384" s="54" t="s">
        <v>2482</v>
      </c>
      <c r="J384" s="56" t="s">
        <v>3437</v>
      </c>
      <c r="K384" s="56" t="s">
        <v>7492</v>
      </c>
      <c r="L384" s="54" t="s">
        <v>91</v>
      </c>
      <c r="M384" s="155">
        <v>0</v>
      </c>
      <c r="N384" s="56" t="s">
        <v>8512</v>
      </c>
      <c r="O384" s="56" t="s">
        <v>8517</v>
      </c>
      <c r="P384" s="113" t="s">
        <v>92</v>
      </c>
      <c r="Q384" s="113" t="s">
        <v>45</v>
      </c>
      <c r="R384" s="113"/>
      <c r="S384" s="113"/>
    </row>
    <row r="385" spans="1:19" x14ac:dyDescent="0.35">
      <c r="A385" s="113" t="s">
        <v>49</v>
      </c>
      <c r="B385" s="112">
        <v>9</v>
      </c>
      <c r="C385" s="113" t="s">
        <v>3815</v>
      </c>
      <c r="D385" s="54" t="s">
        <v>6388</v>
      </c>
      <c r="E385" s="113" t="s">
        <v>8218</v>
      </c>
      <c r="F385" s="68" t="s">
        <v>7818</v>
      </c>
      <c r="G385" s="113" t="s">
        <v>3915</v>
      </c>
      <c r="H385" s="113" t="s">
        <v>3916</v>
      </c>
      <c r="I385" s="113"/>
      <c r="J385" s="56" t="s">
        <v>7493</v>
      </c>
      <c r="K385" s="56"/>
      <c r="L385" s="113" t="s">
        <v>91</v>
      </c>
      <c r="M385" s="114">
        <v>0</v>
      </c>
      <c r="N385" s="113" t="s">
        <v>8512</v>
      </c>
      <c r="O385" s="113" t="s">
        <v>8517</v>
      </c>
      <c r="P385" s="113" t="s">
        <v>91</v>
      </c>
      <c r="Q385" s="113" t="s">
        <v>45</v>
      </c>
      <c r="R385" s="113"/>
      <c r="S385" s="113"/>
    </row>
    <row r="386" spans="1:19" x14ac:dyDescent="0.35">
      <c r="A386" s="113" t="s">
        <v>49</v>
      </c>
      <c r="B386" s="112">
        <v>10</v>
      </c>
      <c r="C386" s="113" t="s">
        <v>3813</v>
      </c>
      <c r="D386" s="113" t="s">
        <v>6387</v>
      </c>
      <c r="E386" s="113" t="s">
        <v>8216</v>
      </c>
      <c r="F386" s="111" t="s">
        <v>7819</v>
      </c>
      <c r="G386" s="113" t="s">
        <v>3910</v>
      </c>
      <c r="H386" s="113" t="s">
        <v>3911</v>
      </c>
      <c r="I386" s="113"/>
      <c r="J386" s="56" t="s">
        <v>7493</v>
      </c>
      <c r="K386" s="56"/>
      <c r="L386" s="113" t="s">
        <v>91</v>
      </c>
      <c r="M386" s="114">
        <v>0</v>
      </c>
      <c r="N386" s="113" t="s">
        <v>8512</v>
      </c>
      <c r="O386" s="113" t="s">
        <v>8517</v>
      </c>
      <c r="P386" s="113" t="s">
        <v>91</v>
      </c>
      <c r="Q386" s="113" t="s">
        <v>45</v>
      </c>
      <c r="R386" s="113"/>
      <c r="S386" s="113"/>
    </row>
    <row r="387" spans="1:19" x14ac:dyDescent="0.35">
      <c r="A387" s="113" t="s">
        <v>49</v>
      </c>
      <c r="B387" s="112">
        <v>11</v>
      </c>
      <c r="C387" s="113" t="s">
        <v>3814</v>
      </c>
      <c r="D387" s="113" t="s">
        <v>1895</v>
      </c>
      <c r="E387" s="113" t="s">
        <v>8219</v>
      </c>
      <c r="F387" s="111" t="s">
        <v>7820</v>
      </c>
      <c r="G387" s="113" t="s">
        <v>3913</v>
      </c>
      <c r="H387" s="113" t="s">
        <v>3914</v>
      </c>
      <c r="I387" s="113"/>
      <c r="J387" s="56" t="s">
        <v>7493</v>
      </c>
      <c r="K387" s="56"/>
      <c r="L387" s="113" t="s">
        <v>91</v>
      </c>
      <c r="M387" s="114">
        <v>1</v>
      </c>
      <c r="N387" s="113" t="s">
        <v>8512</v>
      </c>
      <c r="O387" s="113" t="s">
        <v>8517</v>
      </c>
      <c r="P387" s="113" t="s">
        <v>91</v>
      </c>
      <c r="Q387" s="113" t="s">
        <v>45</v>
      </c>
      <c r="R387" s="113"/>
      <c r="S387" s="113"/>
    </row>
    <row r="388" spans="1:19" x14ac:dyDescent="0.35">
      <c r="A388" s="136" t="s">
        <v>60</v>
      </c>
      <c r="B388" s="77">
        <v>-99</v>
      </c>
      <c r="C388" s="50" t="s">
        <v>6643</v>
      </c>
      <c r="D388" s="113"/>
      <c r="E388" s="50"/>
      <c r="F388" s="113"/>
      <c r="G388" s="50" t="s">
        <v>6720</v>
      </c>
      <c r="H388" s="50" t="s">
        <v>6721</v>
      </c>
      <c r="I388" s="113"/>
      <c r="J388" s="50" t="s">
        <v>7493</v>
      </c>
      <c r="K388" s="50"/>
      <c r="L388" s="50" t="s">
        <v>7473</v>
      </c>
      <c r="M388" s="153"/>
      <c r="N388" s="50"/>
      <c r="O388" s="50"/>
      <c r="P388" s="132" t="s">
        <v>100</v>
      </c>
      <c r="Q388" s="132" t="s">
        <v>54</v>
      </c>
      <c r="R388" s="53"/>
      <c r="S388" s="53"/>
    </row>
    <row r="389" spans="1:19" x14ac:dyDescent="0.35">
      <c r="A389" s="136" t="s">
        <v>60</v>
      </c>
      <c r="B389" s="77">
        <v>-99</v>
      </c>
      <c r="C389" s="50" t="s">
        <v>6642</v>
      </c>
      <c r="D389" s="113"/>
      <c r="E389" s="50"/>
      <c r="F389" s="113"/>
      <c r="G389" s="50" t="s">
        <v>6718</v>
      </c>
      <c r="H389" s="50" t="s">
        <v>6719</v>
      </c>
      <c r="I389" s="113"/>
      <c r="J389" s="50" t="s">
        <v>7493</v>
      </c>
      <c r="K389" s="50"/>
      <c r="L389" s="50" t="s">
        <v>7474</v>
      </c>
      <c r="M389" s="153"/>
      <c r="N389" s="50"/>
      <c r="O389" s="50"/>
      <c r="P389" s="132" t="s">
        <v>3952</v>
      </c>
      <c r="Q389" s="132" t="s">
        <v>54</v>
      </c>
      <c r="R389" s="53"/>
      <c r="S389" s="53"/>
    </row>
    <row r="390" spans="1:19" x14ac:dyDescent="0.35">
      <c r="A390" s="136" t="s">
        <v>60</v>
      </c>
      <c r="B390" s="77">
        <v>-99</v>
      </c>
      <c r="C390" s="50" t="s">
        <v>292</v>
      </c>
      <c r="D390" s="113"/>
      <c r="E390" s="50"/>
      <c r="F390" s="113"/>
      <c r="G390" s="50" t="s">
        <v>292</v>
      </c>
      <c r="H390" s="50" t="s">
        <v>292</v>
      </c>
      <c r="I390" s="113"/>
      <c r="J390" s="50" t="s">
        <v>7493</v>
      </c>
      <c r="K390" s="50"/>
      <c r="L390" s="53" t="s">
        <v>7473</v>
      </c>
      <c r="M390" s="114" t="s">
        <v>8511</v>
      </c>
      <c r="N390" s="113" t="s">
        <v>8513</v>
      </c>
      <c r="O390" s="113"/>
      <c r="P390" s="132"/>
      <c r="Q390" s="132" t="s">
        <v>54</v>
      </c>
      <c r="R390" s="53"/>
      <c r="S390" s="53"/>
    </row>
    <row r="391" spans="1:19" x14ac:dyDescent="0.35">
      <c r="A391" s="136" t="s">
        <v>60</v>
      </c>
      <c r="B391" s="77">
        <v>-99</v>
      </c>
      <c r="C391" s="50" t="s">
        <v>6641</v>
      </c>
      <c r="D391" s="113"/>
      <c r="E391" s="50"/>
      <c r="F391" s="113"/>
      <c r="G391" s="50" t="s">
        <v>6716</v>
      </c>
      <c r="H391" s="50" t="s">
        <v>6717</v>
      </c>
      <c r="I391" s="113"/>
      <c r="J391" s="50" t="s">
        <v>7493</v>
      </c>
      <c r="K391" s="50"/>
      <c r="L391" s="50" t="s">
        <v>7473</v>
      </c>
      <c r="M391" s="153"/>
      <c r="N391" s="50"/>
      <c r="O391" s="50"/>
      <c r="P391" s="132" t="s">
        <v>100</v>
      </c>
      <c r="Q391" s="132" t="s">
        <v>54</v>
      </c>
      <c r="R391" s="53"/>
      <c r="S391" s="53"/>
    </row>
    <row r="392" spans="1:19" x14ac:dyDescent="0.35">
      <c r="A392" s="136" t="s">
        <v>60</v>
      </c>
      <c r="B392" s="77">
        <v>-99</v>
      </c>
      <c r="C392" s="50" t="s">
        <v>6640</v>
      </c>
      <c r="D392" s="113"/>
      <c r="E392" s="50"/>
      <c r="F392" s="113"/>
      <c r="G392" s="50" t="s">
        <v>6714</v>
      </c>
      <c r="H392" s="50" t="s">
        <v>6715</v>
      </c>
      <c r="I392" s="113"/>
      <c r="J392" s="50" t="s">
        <v>7493</v>
      </c>
      <c r="K392" s="50"/>
      <c r="L392" s="50" t="s">
        <v>7474</v>
      </c>
      <c r="M392" s="153"/>
      <c r="N392" s="50"/>
      <c r="O392" s="50"/>
      <c r="P392" s="132" t="s">
        <v>3952</v>
      </c>
      <c r="Q392" s="132" t="s">
        <v>54</v>
      </c>
      <c r="R392" s="53"/>
      <c r="S392" s="53"/>
    </row>
    <row r="393" spans="1:19" x14ac:dyDescent="0.35">
      <c r="A393" s="115" t="s">
        <v>60</v>
      </c>
      <c r="B393" s="100">
        <v>1</v>
      </c>
      <c r="C393" s="101" t="s">
        <v>93</v>
      </c>
      <c r="D393" s="103" t="s">
        <v>1923</v>
      </c>
      <c r="E393" s="102" t="s">
        <v>2130</v>
      </c>
      <c r="F393" s="101" t="s">
        <v>7704</v>
      </c>
      <c r="G393" s="101" t="s">
        <v>277</v>
      </c>
      <c r="H393" s="101" t="s">
        <v>278</v>
      </c>
      <c r="I393" s="101" t="s">
        <v>2311</v>
      </c>
      <c r="J393" s="103" t="s">
        <v>7493</v>
      </c>
      <c r="K393" s="103"/>
      <c r="L393" s="101" t="s">
        <v>91</v>
      </c>
      <c r="M393" s="154" t="s">
        <v>8511</v>
      </c>
      <c r="N393" s="103" t="s">
        <v>8513</v>
      </c>
      <c r="O393" s="103" t="s">
        <v>8516</v>
      </c>
      <c r="P393" s="115" t="s">
        <v>91</v>
      </c>
      <c r="Q393" s="115" t="s">
        <v>54</v>
      </c>
      <c r="R393" s="115"/>
      <c r="S393" s="115"/>
    </row>
    <row r="394" spans="1:19" x14ac:dyDescent="0.35">
      <c r="A394" s="113" t="s">
        <v>60</v>
      </c>
      <c r="B394" s="77">
        <v>2</v>
      </c>
      <c r="C394" s="54" t="s">
        <v>122</v>
      </c>
      <c r="D394" s="57" t="s">
        <v>1922</v>
      </c>
      <c r="E394" s="50" t="s">
        <v>8246</v>
      </c>
      <c r="F394" s="54" t="s">
        <v>2146</v>
      </c>
      <c r="G394" s="54" t="s">
        <v>330</v>
      </c>
      <c r="H394" s="54" t="s">
        <v>331</v>
      </c>
      <c r="I394" s="68" t="s">
        <v>2331</v>
      </c>
      <c r="J394" s="56" t="s">
        <v>7493</v>
      </c>
      <c r="K394" s="56"/>
      <c r="L394" s="99" t="s">
        <v>7473</v>
      </c>
      <c r="M394" s="160" t="s">
        <v>8511</v>
      </c>
      <c r="N394" s="99" t="s">
        <v>8513</v>
      </c>
      <c r="O394" s="99" t="s">
        <v>8516</v>
      </c>
      <c r="P394" s="113" t="s">
        <v>100</v>
      </c>
      <c r="Q394" s="113" t="s">
        <v>54</v>
      </c>
      <c r="R394" s="113"/>
      <c r="S394" s="113"/>
    </row>
    <row r="395" spans="1:19" x14ac:dyDescent="0.35">
      <c r="A395" s="113" t="s">
        <v>60</v>
      </c>
      <c r="B395" s="77">
        <v>3</v>
      </c>
      <c r="C395" s="84" t="s">
        <v>167</v>
      </c>
      <c r="D395" s="56" t="s">
        <v>6401</v>
      </c>
      <c r="E395" s="50" t="s">
        <v>8220</v>
      </c>
      <c r="F395" s="68" t="s">
        <v>7822</v>
      </c>
      <c r="G395" s="54" t="s">
        <v>401</v>
      </c>
      <c r="H395" s="54" t="s">
        <v>402</v>
      </c>
      <c r="I395" s="68" t="s">
        <v>2360</v>
      </c>
      <c r="J395" s="56" t="s">
        <v>7493</v>
      </c>
      <c r="K395" s="56"/>
      <c r="L395" s="54" t="s">
        <v>91</v>
      </c>
      <c r="M395" s="155" t="s">
        <v>8511</v>
      </c>
      <c r="N395" s="56" t="s">
        <v>8512</v>
      </c>
      <c r="O395" s="56" t="s">
        <v>8516</v>
      </c>
      <c r="P395" s="113" t="s">
        <v>91</v>
      </c>
      <c r="Q395" s="113" t="s">
        <v>54</v>
      </c>
      <c r="R395" s="113"/>
      <c r="S395" s="113"/>
    </row>
    <row r="396" spans="1:19" x14ac:dyDescent="0.35">
      <c r="A396" s="113" t="s">
        <v>60</v>
      </c>
      <c r="B396" s="77">
        <v>4</v>
      </c>
      <c r="C396" s="54" t="s">
        <v>166</v>
      </c>
      <c r="D396" s="56" t="s">
        <v>3313</v>
      </c>
      <c r="E396" s="50" t="s">
        <v>8221</v>
      </c>
      <c r="F396" s="68" t="s">
        <v>7823</v>
      </c>
      <c r="G396" s="54" t="s">
        <v>399</v>
      </c>
      <c r="H396" s="54" t="s">
        <v>400</v>
      </c>
      <c r="I396" s="68" t="s">
        <v>2359</v>
      </c>
      <c r="J396" s="56" t="s">
        <v>7493</v>
      </c>
      <c r="K396" s="56"/>
      <c r="L396" s="54" t="s">
        <v>153</v>
      </c>
      <c r="M396" s="155">
        <v>2</v>
      </c>
      <c r="N396" s="56" t="s">
        <v>8512</v>
      </c>
      <c r="O396" s="56" t="s">
        <v>8517</v>
      </c>
      <c r="P396" s="113" t="s">
        <v>153</v>
      </c>
      <c r="Q396" s="113" t="s">
        <v>54</v>
      </c>
      <c r="R396" s="113"/>
      <c r="S396" s="113"/>
    </row>
    <row r="397" spans="1:19" x14ac:dyDescent="0.35">
      <c r="A397" s="113" t="s">
        <v>60</v>
      </c>
      <c r="B397" s="77">
        <v>5</v>
      </c>
      <c r="C397" s="56" t="s">
        <v>2688</v>
      </c>
      <c r="D397" s="56" t="s">
        <v>3315</v>
      </c>
      <c r="E397" s="56" t="s">
        <v>8222</v>
      </c>
      <c r="F397" s="69" t="s">
        <v>7824</v>
      </c>
      <c r="G397" s="56" t="s">
        <v>3114</v>
      </c>
      <c r="H397" s="50" t="s">
        <v>2892</v>
      </c>
      <c r="I397" s="56"/>
      <c r="J397" s="56" t="s">
        <v>7493</v>
      </c>
      <c r="K397" s="56"/>
      <c r="L397" s="50" t="s">
        <v>153</v>
      </c>
      <c r="M397" s="153">
        <v>2</v>
      </c>
      <c r="N397" s="50" t="s">
        <v>8512</v>
      </c>
      <c r="O397" s="50" t="s">
        <v>8517</v>
      </c>
      <c r="P397" s="113" t="s">
        <v>153</v>
      </c>
      <c r="Q397" s="113" t="s">
        <v>54</v>
      </c>
      <c r="R397" s="113"/>
      <c r="S397" s="113"/>
    </row>
    <row r="398" spans="1:19" x14ac:dyDescent="0.35">
      <c r="A398" s="113" t="s">
        <v>60</v>
      </c>
      <c r="B398" s="77">
        <v>6</v>
      </c>
      <c r="C398" s="56" t="s">
        <v>2690</v>
      </c>
      <c r="D398" s="56" t="s">
        <v>3314</v>
      </c>
      <c r="E398" s="56" t="s">
        <v>8223</v>
      </c>
      <c r="F398" s="69" t="s">
        <v>7825</v>
      </c>
      <c r="G398" s="56" t="s">
        <v>3116</v>
      </c>
      <c r="H398" s="50" t="s">
        <v>2894</v>
      </c>
      <c r="I398" s="56"/>
      <c r="J398" s="56" t="s">
        <v>7493</v>
      </c>
      <c r="K398" s="56"/>
      <c r="L398" s="50" t="s">
        <v>153</v>
      </c>
      <c r="M398" s="153">
        <v>0</v>
      </c>
      <c r="N398" s="50" t="s">
        <v>8512</v>
      </c>
      <c r="O398" s="50" t="s">
        <v>8517</v>
      </c>
      <c r="P398" s="113" t="s">
        <v>153</v>
      </c>
      <c r="Q398" s="113" t="s">
        <v>54</v>
      </c>
      <c r="R398" s="113"/>
      <c r="S398" s="113"/>
    </row>
    <row r="399" spans="1:19" x14ac:dyDescent="0.35">
      <c r="A399" s="113" t="s">
        <v>60</v>
      </c>
      <c r="B399" s="77">
        <v>7</v>
      </c>
      <c r="C399" s="57" t="s">
        <v>2689</v>
      </c>
      <c r="D399" s="50" t="s">
        <v>3316</v>
      </c>
      <c r="E399" s="56" t="s">
        <v>8225</v>
      </c>
      <c r="F399" s="69" t="s">
        <v>7826</v>
      </c>
      <c r="G399" s="56" t="s">
        <v>3115</v>
      </c>
      <c r="H399" s="50" t="s">
        <v>2893</v>
      </c>
      <c r="I399" s="56"/>
      <c r="J399" s="56" t="s">
        <v>7493</v>
      </c>
      <c r="K399" s="56"/>
      <c r="L399" s="50" t="s">
        <v>91</v>
      </c>
      <c r="M399" s="153">
        <v>0</v>
      </c>
      <c r="N399" s="50" t="s">
        <v>8512</v>
      </c>
      <c r="O399" s="50" t="s">
        <v>8517</v>
      </c>
      <c r="P399" s="113" t="s">
        <v>91</v>
      </c>
      <c r="Q399" s="113" t="s">
        <v>54</v>
      </c>
      <c r="R399" s="113"/>
      <c r="S399" s="113"/>
    </row>
    <row r="400" spans="1:19" x14ac:dyDescent="0.35">
      <c r="A400" s="113" t="s">
        <v>60</v>
      </c>
      <c r="B400" s="77">
        <v>8</v>
      </c>
      <c r="C400" s="54" t="s">
        <v>168</v>
      </c>
      <c r="D400" s="56" t="s">
        <v>3318</v>
      </c>
      <c r="E400" s="50" t="s">
        <v>8224</v>
      </c>
      <c r="F400" s="68" t="s">
        <v>7827</v>
      </c>
      <c r="G400" s="54" t="s">
        <v>403</v>
      </c>
      <c r="H400" s="54" t="s">
        <v>404</v>
      </c>
      <c r="I400" s="68" t="s">
        <v>2361</v>
      </c>
      <c r="J400" s="56" t="s">
        <v>7493</v>
      </c>
      <c r="K400" s="56"/>
      <c r="L400" s="54" t="s">
        <v>7472</v>
      </c>
      <c r="M400" s="155">
        <v>2</v>
      </c>
      <c r="N400" s="56" t="s">
        <v>8512</v>
      </c>
      <c r="O400" s="56" t="s">
        <v>8517</v>
      </c>
      <c r="P400" s="113" t="s">
        <v>163</v>
      </c>
      <c r="Q400" s="113" t="s">
        <v>54</v>
      </c>
      <c r="R400" s="113"/>
      <c r="S400" s="113"/>
    </row>
    <row r="401" spans="1:19" x14ac:dyDescent="0.35">
      <c r="A401" s="113" t="s">
        <v>60</v>
      </c>
      <c r="B401" s="77">
        <v>9</v>
      </c>
      <c r="C401" s="56" t="s">
        <v>2691</v>
      </c>
      <c r="D401" s="50" t="s">
        <v>3317</v>
      </c>
      <c r="E401" s="50" t="s">
        <v>8226</v>
      </c>
      <c r="F401" s="69" t="s">
        <v>7828</v>
      </c>
      <c r="G401" s="56" t="s">
        <v>3117</v>
      </c>
      <c r="H401" s="50" t="s">
        <v>2895</v>
      </c>
      <c r="I401" s="56"/>
      <c r="J401" s="56" t="s">
        <v>7493</v>
      </c>
      <c r="K401" s="56"/>
      <c r="L401" s="54" t="s">
        <v>7472</v>
      </c>
      <c r="M401" s="155">
        <v>1</v>
      </c>
      <c r="N401" s="56" t="s">
        <v>8512</v>
      </c>
      <c r="O401" s="56" t="s">
        <v>8517</v>
      </c>
      <c r="P401" s="113" t="s">
        <v>163</v>
      </c>
      <c r="Q401" s="113" t="s">
        <v>54</v>
      </c>
      <c r="R401" s="113"/>
      <c r="S401" s="113"/>
    </row>
    <row r="402" spans="1:19" x14ac:dyDescent="0.35">
      <c r="A402" s="113" t="s">
        <v>60</v>
      </c>
      <c r="B402" s="77">
        <v>10</v>
      </c>
      <c r="C402" s="54" t="s">
        <v>169</v>
      </c>
      <c r="D402" s="56" t="s">
        <v>3319</v>
      </c>
      <c r="E402" s="50" t="s">
        <v>2362</v>
      </c>
      <c r="F402" s="68" t="s">
        <v>7829</v>
      </c>
      <c r="G402" s="54" t="s">
        <v>405</v>
      </c>
      <c r="H402" s="54" t="s">
        <v>406</v>
      </c>
      <c r="I402" s="68" t="s">
        <v>2362</v>
      </c>
      <c r="J402" s="56" t="s">
        <v>3436</v>
      </c>
      <c r="K402" s="56" t="s">
        <v>7492</v>
      </c>
      <c r="L402" s="54" t="s">
        <v>91</v>
      </c>
      <c r="M402" s="155">
        <v>0</v>
      </c>
      <c r="N402" s="56" t="s">
        <v>8512</v>
      </c>
      <c r="O402" s="56" t="s">
        <v>8517</v>
      </c>
      <c r="P402" s="113" t="s">
        <v>92</v>
      </c>
      <c r="Q402" s="113" t="s">
        <v>54</v>
      </c>
      <c r="R402" s="113"/>
      <c r="S402" s="113"/>
    </row>
    <row r="403" spans="1:19" x14ac:dyDescent="0.35">
      <c r="A403" s="113" t="s">
        <v>60</v>
      </c>
      <c r="B403" s="77">
        <v>11</v>
      </c>
      <c r="C403" s="54" t="s">
        <v>170</v>
      </c>
      <c r="D403" s="56" t="s">
        <v>3320</v>
      </c>
      <c r="E403" s="50" t="s">
        <v>2286</v>
      </c>
      <c r="F403" s="68" t="s">
        <v>7677</v>
      </c>
      <c r="G403" s="54" t="s">
        <v>407</v>
      </c>
      <c r="H403" s="54" t="s">
        <v>408</v>
      </c>
      <c r="I403" s="68" t="s">
        <v>2286</v>
      </c>
      <c r="J403" s="56" t="s">
        <v>3435</v>
      </c>
      <c r="K403" s="56" t="s">
        <v>7492</v>
      </c>
      <c r="L403" s="54" t="s">
        <v>91</v>
      </c>
      <c r="M403" s="155">
        <v>0</v>
      </c>
      <c r="N403" s="56" t="s">
        <v>8512</v>
      </c>
      <c r="O403" s="56" t="s">
        <v>8517</v>
      </c>
      <c r="P403" s="113" t="s">
        <v>92</v>
      </c>
      <c r="Q403" s="113" t="s">
        <v>54</v>
      </c>
      <c r="R403" s="113"/>
      <c r="S403" s="113"/>
    </row>
    <row r="404" spans="1:19" x14ac:dyDescent="0.35">
      <c r="A404" s="113" t="s">
        <v>60</v>
      </c>
      <c r="B404" s="77">
        <v>12</v>
      </c>
      <c r="C404" s="56" t="s">
        <v>2693</v>
      </c>
      <c r="D404" s="50" t="s">
        <v>3321</v>
      </c>
      <c r="E404" s="56" t="s">
        <v>8227</v>
      </c>
      <c r="F404" s="69" t="s">
        <v>7830</v>
      </c>
      <c r="G404" s="56" t="s">
        <v>3119</v>
      </c>
      <c r="H404" s="50" t="s">
        <v>2897</v>
      </c>
      <c r="I404" s="56"/>
      <c r="J404" s="56" t="s">
        <v>7493</v>
      </c>
      <c r="K404" s="56"/>
      <c r="L404" s="50" t="s">
        <v>7472</v>
      </c>
      <c r="M404" s="153">
        <v>0</v>
      </c>
      <c r="N404" s="50" t="s">
        <v>8512</v>
      </c>
      <c r="O404" s="50" t="s">
        <v>8517</v>
      </c>
      <c r="P404" s="113" t="s">
        <v>156</v>
      </c>
      <c r="Q404" s="113" t="s">
        <v>54</v>
      </c>
      <c r="R404" s="113"/>
      <c r="S404" s="113"/>
    </row>
    <row r="405" spans="1:19" x14ac:dyDescent="0.35">
      <c r="A405" s="113" t="s">
        <v>60</v>
      </c>
      <c r="B405" s="77">
        <v>13</v>
      </c>
      <c r="C405" s="54" t="s">
        <v>171</v>
      </c>
      <c r="D405" s="56" t="s">
        <v>1892</v>
      </c>
      <c r="E405" s="50" t="s">
        <v>8228</v>
      </c>
      <c r="F405" s="68" t="s">
        <v>2201</v>
      </c>
      <c r="G405" s="54" t="s">
        <v>409</v>
      </c>
      <c r="H405" s="54" t="s">
        <v>410</v>
      </c>
      <c r="I405" s="68" t="s">
        <v>2363</v>
      </c>
      <c r="J405" s="56" t="s">
        <v>7493</v>
      </c>
      <c r="K405" s="56"/>
      <c r="L405" s="50" t="s">
        <v>7472</v>
      </c>
      <c r="M405" s="153">
        <v>0</v>
      </c>
      <c r="N405" s="50" t="s">
        <v>8512</v>
      </c>
      <c r="O405" s="50" t="s">
        <v>8517</v>
      </c>
      <c r="P405" s="113" t="s">
        <v>156</v>
      </c>
      <c r="Q405" s="113" t="s">
        <v>54</v>
      </c>
      <c r="R405" s="113"/>
      <c r="S405" s="113"/>
    </row>
    <row r="406" spans="1:19" x14ac:dyDescent="0.35">
      <c r="A406" s="113" t="s">
        <v>60</v>
      </c>
      <c r="B406" s="77">
        <v>14</v>
      </c>
      <c r="C406" s="54" t="s">
        <v>172</v>
      </c>
      <c r="D406" s="56" t="s">
        <v>1893</v>
      </c>
      <c r="E406" s="50" t="s">
        <v>8229</v>
      </c>
      <c r="F406" s="68" t="s">
        <v>2202</v>
      </c>
      <c r="G406" s="54" t="s">
        <v>411</v>
      </c>
      <c r="H406" s="54" t="s">
        <v>412</v>
      </c>
      <c r="I406" s="68" t="s">
        <v>2364</v>
      </c>
      <c r="J406" s="56" t="s">
        <v>7493</v>
      </c>
      <c r="K406" s="56"/>
      <c r="L406" s="50" t="s">
        <v>7472</v>
      </c>
      <c r="M406" s="153">
        <v>0</v>
      </c>
      <c r="N406" s="50" t="s">
        <v>8512</v>
      </c>
      <c r="O406" s="50" t="s">
        <v>8517</v>
      </c>
      <c r="P406" s="113" t="s">
        <v>164</v>
      </c>
      <c r="Q406" s="113" t="s">
        <v>54</v>
      </c>
      <c r="R406" s="113"/>
      <c r="S406" s="113"/>
    </row>
    <row r="407" spans="1:19" x14ac:dyDescent="0.35">
      <c r="A407" s="113" t="s">
        <v>60</v>
      </c>
      <c r="B407" s="77">
        <v>15</v>
      </c>
      <c r="C407" s="56" t="s">
        <v>2694</v>
      </c>
      <c r="D407" s="50" t="s">
        <v>3322</v>
      </c>
      <c r="E407" s="56" t="s">
        <v>8231</v>
      </c>
      <c r="F407" s="69" t="s">
        <v>8230</v>
      </c>
      <c r="G407" s="56" t="s">
        <v>3120</v>
      </c>
      <c r="H407" s="50" t="s">
        <v>2898</v>
      </c>
      <c r="I407" s="56"/>
      <c r="J407" s="56" t="s">
        <v>7493</v>
      </c>
      <c r="K407" s="56"/>
      <c r="L407" s="54" t="s">
        <v>7472</v>
      </c>
      <c r="M407" s="155">
        <v>0</v>
      </c>
      <c r="N407" s="56" t="s">
        <v>8512</v>
      </c>
      <c r="O407" s="56" t="s">
        <v>8517</v>
      </c>
      <c r="P407" s="113" t="s">
        <v>100</v>
      </c>
      <c r="Q407" s="113" t="s">
        <v>54</v>
      </c>
      <c r="R407" s="113"/>
      <c r="S407" s="113"/>
    </row>
    <row r="408" spans="1:19" x14ac:dyDescent="0.35">
      <c r="A408" s="113" t="s">
        <v>60</v>
      </c>
      <c r="B408" s="77">
        <v>16</v>
      </c>
      <c r="C408" s="54" t="s">
        <v>173</v>
      </c>
      <c r="D408" s="56" t="s">
        <v>1894</v>
      </c>
      <c r="E408" s="50" t="s">
        <v>8233</v>
      </c>
      <c r="F408" s="68" t="s">
        <v>7831</v>
      </c>
      <c r="G408" s="54" t="s">
        <v>413</v>
      </c>
      <c r="H408" s="54" t="s">
        <v>414</v>
      </c>
      <c r="I408" s="68" t="s">
        <v>2365</v>
      </c>
      <c r="J408" s="56" t="s">
        <v>7493</v>
      </c>
      <c r="K408" s="56"/>
      <c r="L408" s="50" t="s">
        <v>7472</v>
      </c>
      <c r="M408" s="153">
        <v>0</v>
      </c>
      <c r="N408" s="50" t="s">
        <v>8512</v>
      </c>
      <c r="O408" s="50" t="s">
        <v>8517</v>
      </c>
      <c r="P408" s="113" t="s">
        <v>165</v>
      </c>
      <c r="Q408" s="113" t="s">
        <v>54</v>
      </c>
      <c r="R408" s="113"/>
      <c r="S408" s="113"/>
    </row>
    <row r="409" spans="1:19" x14ac:dyDescent="0.35">
      <c r="A409" s="113" t="s">
        <v>60</v>
      </c>
      <c r="B409" s="77">
        <v>17</v>
      </c>
      <c r="C409" s="56" t="s">
        <v>2695</v>
      </c>
      <c r="D409" s="50" t="s">
        <v>3323</v>
      </c>
      <c r="E409" s="56" t="s">
        <v>8234</v>
      </c>
      <c r="F409" s="69" t="s">
        <v>7832</v>
      </c>
      <c r="G409" s="56" t="s">
        <v>3121</v>
      </c>
      <c r="H409" s="50" t="s">
        <v>2899</v>
      </c>
      <c r="I409" s="56"/>
      <c r="J409" s="56" t="s">
        <v>7493</v>
      </c>
      <c r="K409" s="56"/>
      <c r="L409" s="50" t="s">
        <v>7472</v>
      </c>
      <c r="M409" s="153">
        <v>0</v>
      </c>
      <c r="N409" s="50" t="s">
        <v>8512</v>
      </c>
      <c r="O409" s="50" t="s">
        <v>8517</v>
      </c>
      <c r="P409" s="113" t="s">
        <v>262</v>
      </c>
      <c r="Q409" s="113" t="s">
        <v>54</v>
      </c>
      <c r="R409" s="113"/>
      <c r="S409" s="113"/>
    </row>
    <row r="410" spans="1:19" x14ac:dyDescent="0.35">
      <c r="A410" s="113" t="s">
        <v>60</v>
      </c>
      <c r="B410" s="77">
        <v>18</v>
      </c>
      <c r="C410" s="56" t="s">
        <v>2692</v>
      </c>
      <c r="D410" s="62" t="s">
        <v>3332</v>
      </c>
      <c r="E410" s="56" t="s">
        <v>8235</v>
      </c>
      <c r="F410" s="69" t="s">
        <v>7833</v>
      </c>
      <c r="G410" s="56" t="s">
        <v>3118</v>
      </c>
      <c r="H410" s="50" t="s">
        <v>2896</v>
      </c>
      <c r="I410" s="56"/>
      <c r="J410" s="57" t="s">
        <v>7493</v>
      </c>
      <c r="K410" s="57"/>
      <c r="L410" s="50" t="s">
        <v>91</v>
      </c>
      <c r="M410" s="153">
        <v>0</v>
      </c>
      <c r="N410" s="50" t="s">
        <v>8512</v>
      </c>
      <c r="O410" s="50" t="s">
        <v>8517</v>
      </c>
      <c r="P410" s="113" t="s">
        <v>92</v>
      </c>
      <c r="Q410" s="113" t="s">
        <v>54</v>
      </c>
      <c r="R410" s="113"/>
      <c r="S410" s="113"/>
    </row>
    <row r="411" spans="1:19" x14ac:dyDescent="0.35">
      <c r="A411" s="113" t="s">
        <v>60</v>
      </c>
      <c r="B411" s="77">
        <v>19</v>
      </c>
      <c r="C411" s="56" t="s">
        <v>2697</v>
      </c>
      <c r="D411" s="50" t="s">
        <v>3327</v>
      </c>
      <c r="E411" s="56" t="s">
        <v>8236</v>
      </c>
      <c r="F411" s="69" t="s">
        <v>7834</v>
      </c>
      <c r="G411" s="56" t="s">
        <v>3123</v>
      </c>
      <c r="H411" s="50" t="s">
        <v>2901</v>
      </c>
      <c r="I411" s="56"/>
      <c r="J411" s="56" t="s">
        <v>7493</v>
      </c>
      <c r="K411" s="56"/>
      <c r="L411" s="54" t="s">
        <v>7472</v>
      </c>
      <c r="M411" s="155">
        <v>0</v>
      </c>
      <c r="N411" s="56" t="s">
        <v>8512</v>
      </c>
      <c r="O411" s="56" t="s">
        <v>8517</v>
      </c>
      <c r="P411" s="113" t="s">
        <v>7476</v>
      </c>
      <c r="Q411" s="113" t="s">
        <v>54</v>
      </c>
      <c r="R411" s="113"/>
      <c r="S411" s="113"/>
    </row>
    <row r="412" spans="1:19" x14ac:dyDescent="0.35">
      <c r="A412" s="113" t="s">
        <v>60</v>
      </c>
      <c r="B412" s="79">
        <v>20</v>
      </c>
      <c r="C412" s="56" t="s">
        <v>2696</v>
      </c>
      <c r="D412" s="50" t="s">
        <v>3324</v>
      </c>
      <c r="E412" s="56" t="s">
        <v>8237</v>
      </c>
      <c r="F412" s="69" t="s">
        <v>7835</v>
      </c>
      <c r="G412" s="56" t="s">
        <v>3122</v>
      </c>
      <c r="H412" s="50" t="s">
        <v>2900</v>
      </c>
      <c r="I412" s="56"/>
      <c r="J412" s="56" t="s">
        <v>7493</v>
      </c>
      <c r="K412" s="56"/>
      <c r="L412" s="54" t="s">
        <v>7472</v>
      </c>
      <c r="M412" s="155">
        <v>0</v>
      </c>
      <c r="N412" s="56" t="s">
        <v>8512</v>
      </c>
      <c r="O412" s="56" t="s">
        <v>8517</v>
      </c>
      <c r="P412" s="113" t="s">
        <v>7476</v>
      </c>
      <c r="Q412" s="113" t="s">
        <v>54</v>
      </c>
      <c r="R412" s="113"/>
      <c r="S412" s="113"/>
    </row>
    <row r="413" spans="1:19" x14ac:dyDescent="0.35">
      <c r="A413" s="113" t="s">
        <v>60</v>
      </c>
      <c r="B413" s="77">
        <v>21</v>
      </c>
      <c r="C413" s="56" t="s">
        <v>2698</v>
      </c>
      <c r="D413" s="50" t="s">
        <v>7497</v>
      </c>
      <c r="E413" s="56" t="s">
        <v>8241</v>
      </c>
      <c r="F413" s="69" t="s">
        <v>8240</v>
      </c>
      <c r="G413" s="56" t="s">
        <v>3124</v>
      </c>
      <c r="H413" s="50" t="s">
        <v>2902</v>
      </c>
      <c r="I413" s="56"/>
      <c r="J413" s="56" t="s">
        <v>7493</v>
      </c>
      <c r="K413" s="56"/>
      <c r="L413" s="50" t="s">
        <v>7472</v>
      </c>
      <c r="M413" s="153">
        <v>0</v>
      </c>
      <c r="N413" s="50" t="s">
        <v>8512</v>
      </c>
      <c r="O413" s="50" t="s">
        <v>8517</v>
      </c>
      <c r="P413" s="113" t="s">
        <v>235</v>
      </c>
      <c r="Q413" s="113" t="s">
        <v>54</v>
      </c>
      <c r="R413" s="113"/>
      <c r="S413" s="113"/>
    </row>
    <row r="414" spans="1:19" x14ac:dyDescent="0.35">
      <c r="A414" s="113" t="s">
        <v>60</v>
      </c>
      <c r="B414" s="77">
        <v>22</v>
      </c>
      <c r="C414" s="56" t="s">
        <v>2699</v>
      </c>
      <c r="D414" s="50" t="s">
        <v>3325</v>
      </c>
      <c r="E414" s="56" t="s">
        <v>8239</v>
      </c>
      <c r="F414" s="69" t="s">
        <v>8238</v>
      </c>
      <c r="G414" s="56" t="s">
        <v>3125</v>
      </c>
      <c r="H414" s="50" t="s">
        <v>2903</v>
      </c>
      <c r="I414" s="56"/>
      <c r="J414" s="56" t="s">
        <v>7493</v>
      </c>
      <c r="K414" s="56"/>
      <c r="L414" s="50" t="s">
        <v>7472</v>
      </c>
      <c r="M414" s="153">
        <v>0</v>
      </c>
      <c r="N414" s="50" t="s">
        <v>8512</v>
      </c>
      <c r="O414" s="50" t="s">
        <v>8517</v>
      </c>
      <c r="P414" s="113" t="s">
        <v>156</v>
      </c>
      <c r="Q414" s="113" t="s">
        <v>54</v>
      </c>
      <c r="R414" s="113"/>
      <c r="S414" s="113"/>
    </row>
    <row r="415" spans="1:19" x14ac:dyDescent="0.35">
      <c r="A415" s="113" t="s">
        <v>60</v>
      </c>
      <c r="B415" s="77">
        <v>23</v>
      </c>
      <c r="C415" s="56" t="s">
        <v>2700</v>
      </c>
      <c r="D415" s="50" t="s">
        <v>3328</v>
      </c>
      <c r="E415" s="56" t="s">
        <v>8243</v>
      </c>
      <c r="F415" s="69" t="s">
        <v>8242</v>
      </c>
      <c r="G415" s="56" t="s">
        <v>3126</v>
      </c>
      <c r="H415" s="50" t="s">
        <v>2904</v>
      </c>
      <c r="I415" s="56"/>
      <c r="J415" s="56" t="s">
        <v>7493</v>
      </c>
      <c r="K415" s="56"/>
      <c r="L415" s="54" t="s">
        <v>7472</v>
      </c>
      <c r="M415" s="155">
        <v>0</v>
      </c>
      <c r="N415" s="56" t="s">
        <v>8512</v>
      </c>
      <c r="O415" s="56" t="s">
        <v>8517</v>
      </c>
      <c r="P415" s="113" t="s">
        <v>163</v>
      </c>
      <c r="Q415" s="113" t="s">
        <v>54</v>
      </c>
      <c r="R415" s="113"/>
      <c r="S415" s="113"/>
    </row>
    <row r="416" spans="1:19" x14ac:dyDescent="0.35">
      <c r="A416" s="113" t="s">
        <v>60</v>
      </c>
      <c r="B416" s="77">
        <v>24</v>
      </c>
      <c r="C416" s="56" t="s">
        <v>2701</v>
      </c>
      <c r="D416" s="50" t="s">
        <v>3329</v>
      </c>
      <c r="E416" s="56" t="s">
        <v>8232</v>
      </c>
      <c r="F416" s="69" t="s">
        <v>7836</v>
      </c>
      <c r="G416" s="56" t="s">
        <v>3127</v>
      </c>
      <c r="H416" s="50" t="s">
        <v>2905</v>
      </c>
      <c r="I416" s="56"/>
      <c r="J416" s="56" t="s">
        <v>7493</v>
      </c>
      <c r="K416" s="56"/>
      <c r="L416" s="50" t="s">
        <v>7472</v>
      </c>
      <c r="M416" s="153">
        <v>0</v>
      </c>
      <c r="N416" s="50" t="s">
        <v>8512</v>
      </c>
      <c r="O416" s="50" t="s">
        <v>8517</v>
      </c>
      <c r="P416" s="113" t="s">
        <v>195</v>
      </c>
      <c r="Q416" s="113" t="s">
        <v>54</v>
      </c>
      <c r="R416" s="113"/>
      <c r="S416" s="113"/>
    </row>
    <row r="417" spans="1:19" x14ac:dyDescent="0.35">
      <c r="A417" s="113" t="s">
        <v>60</v>
      </c>
      <c r="B417" s="77">
        <v>25</v>
      </c>
      <c r="C417" s="56" t="s">
        <v>2704</v>
      </c>
      <c r="D417" s="50" t="s">
        <v>3330</v>
      </c>
      <c r="E417" s="56" t="s">
        <v>8248</v>
      </c>
      <c r="F417" s="69" t="s">
        <v>8247</v>
      </c>
      <c r="G417" s="56" t="s">
        <v>3130</v>
      </c>
      <c r="H417" s="50" t="s">
        <v>2908</v>
      </c>
      <c r="I417" s="56"/>
      <c r="J417" s="56" t="s">
        <v>7493</v>
      </c>
      <c r="K417" s="56"/>
      <c r="L417" s="50" t="s">
        <v>7473</v>
      </c>
      <c r="M417" s="153">
        <v>0</v>
      </c>
      <c r="N417" s="50" t="s">
        <v>8512</v>
      </c>
      <c r="O417" s="50" t="s">
        <v>8517</v>
      </c>
      <c r="P417" s="113" t="s">
        <v>100</v>
      </c>
      <c r="Q417" s="113" t="s">
        <v>54</v>
      </c>
      <c r="R417" s="113"/>
      <c r="S417" s="113" t="s">
        <v>7478</v>
      </c>
    </row>
    <row r="418" spans="1:19" x14ac:dyDescent="0.35">
      <c r="A418" s="113" t="s">
        <v>60</v>
      </c>
      <c r="B418" s="77">
        <v>26</v>
      </c>
      <c r="C418" s="56" t="s">
        <v>2702</v>
      </c>
      <c r="D418" s="50" t="s">
        <v>3331</v>
      </c>
      <c r="E418" s="56" t="s">
        <v>8244</v>
      </c>
      <c r="F418" s="69" t="s">
        <v>7837</v>
      </c>
      <c r="G418" s="56" t="s">
        <v>3128</v>
      </c>
      <c r="H418" s="50" t="s">
        <v>2906</v>
      </c>
      <c r="I418" s="56"/>
      <c r="J418" s="56" t="s">
        <v>7493</v>
      </c>
      <c r="K418" s="56"/>
      <c r="L418" s="50" t="s">
        <v>91</v>
      </c>
      <c r="M418" s="153">
        <v>0</v>
      </c>
      <c r="N418" s="50" t="s">
        <v>8512</v>
      </c>
      <c r="O418" s="50" t="s">
        <v>8517</v>
      </c>
      <c r="P418" s="113" t="s">
        <v>91</v>
      </c>
      <c r="Q418" s="113" t="s">
        <v>54</v>
      </c>
      <c r="R418" s="113"/>
      <c r="S418" s="113"/>
    </row>
    <row r="419" spans="1:19" x14ac:dyDescent="0.35">
      <c r="A419" s="113" t="s">
        <v>60</v>
      </c>
      <c r="B419" s="77">
        <v>27</v>
      </c>
      <c r="C419" s="56" t="s">
        <v>2703</v>
      </c>
      <c r="D419" s="50" t="s">
        <v>1895</v>
      </c>
      <c r="E419" s="50" t="s">
        <v>8245</v>
      </c>
      <c r="F419" s="68" t="s">
        <v>2172</v>
      </c>
      <c r="G419" s="56" t="s">
        <v>3129</v>
      </c>
      <c r="H419" s="50" t="s">
        <v>2907</v>
      </c>
      <c r="I419" s="56"/>
      <c r="J419" s="56" t="s">
        <v>7493</v>
      </c>
      <c r="K419" s="56"/>
      <c r="L419" s="50" t="s">
        <v>91</v>
      </c>
      <c r="M419" s="153">
        <v>0</v>
      </c>
      <c r="N419" s="50" t="s">
        <v>8512</v>
      </c>
      <c r="O419" s="50" t="s">
        <v>8517</v>
      </c>
      <c r="P419" s="113" t="s">
        <v>91</v>
      </c>
      <c r="Q419" s="113" t="s">
        <v>54</v>
      </c>
      <c r="R419" s="113"/>
      <c r="S419" s="113"/>
    </row>
    <row r="420" spans="1:19" x14ac:dyDescent="0.35">
      <c r="A420" s="113" t="s">
        <v>2043</v>
      </c>
      <c r="B420" s="76">
        <v>-99</v>
      </c>
      <c r="C420" s="54" t="s">
        <v>6389</v>
      </c>
      <c r="D420" s="54" t="s">
        <v>1998</v>
      </c>
      <c r="E420" s="70"/>
      <c r="F420" s="54" t="s">
        <v>2138</v>
      </c>
      <c r="G420" s="54" t="s">
        <v>2292</v>
      </c>
      <c r="H420" s="54" t="s">
        <v>2289</v>
      </c>
      <c r="I420" s="54" t="s">
        <v>2314</v>
      </c>
      <c r="J420" s="56" t="s">
        <v>7493</v>
      </c>
      <c r="K420" s="56"/>
      <c r="L420" s="17" t="s">
        <v>91</v>
      </c>
      <c r="M420" s="163" t="s">
        <v>8511</v>
      </c>
      <c r="N420" s="164" t="s">
        <v>8512</v>
      </c>
      <c r="O420" s="164"/>
      <c r="P420" s="113" t="s">
        <v>91</v>
      </c>
      <c r="Q420" s="113" t="s">
        <v>45</v>
      </c>
      <c r="R420" s="113"/>
      <c r="S420" s="113"/>
    </row>
    <row r="421" spans="1:19" x14ac:dyDescent="0.35">
      <c r="A421" s="121" t="s">
        <v>2043</v>
      </c>
      <c r="B421" s="76">
        <v>-99</v>
      </c>
      <c r="C421" s="54" t="s">
        <v>1992</v>
      </c>
      <c r="D421" s="55" t="s">
        <v>6570</v>
      </c>
      <c r="E421" s="70"/>
      <c r="F421" s="55" t="s">
        <v>3225</v>
      </c>
      <c r="G421" s="54" t="s">
        <v>2298</v>
      </c>
      <c r="H421" s="54" t="s">
        <v>2299</v>
      </c>
      <c r="I421" s="54" t="s">
        <v>2310</v>
      </c>
      <c r="J421" s="56" t="s">
        <v>7493</v>
      </c>
      <c r="K421" s="56"/>
      <c r="L421" s="50" t="s">
        <v>7472</v>
      </c>
      <c r="M421" s="153">
        <v>0</v>
      </c>
      <c r="N421" s="50" t="s">
        <v>8512</v>
      </c>
      <c r="O421" s="50"/>
      <c r="P421" s="113" t="s">
        <v>164</v>
      </c>
      <c r="Q421" s="113" t="s">
        <v>45</v>
      </c>
      <c r="R421" s="113" t="s">
        <v>6630</v>
      </c>
      <c r="S421" s="113"/>
    </row>
    <row r="422" spans="1:19" x14ac:dyDescent="0.35">
      <c r="A422" s="121" t="s">
        <v>2043</v>
      </c>
      <c r="B422" s="78">
        <v>1</v>
      </c>
      <c r="C422" s="55" t="s">
        <v>93</v>
      </c>
      <c r="D422" s="55" t="s">
        <v>1923</v>
      </c>
      <c r="E422" s="62" t="s">
        <v>2130</v>
      </c>
      <c r="F422" s="55" t="s">
        <v>7704</v>
      </c>
      <c r="G422" s="55" t="s">
        <v>6790</v>
      </c>
      <c r="H422" s="55" t="s">
        <v>292</v>
      </c>
      <c r="I422" s="55" t="s">
        <v>2311</v>
      </c>
      <c r="J422" s="57" t="s">
        <v>7493</v>
      </c>
      <c r="K422" s="57"/>
      <c r="L422" s="121" t="s">
        <v>7473</v>
      </c>
      <c r="M422" s="139" t="s">
        <v>8511</v>
      </c>
      <c r="N422" s="121" t="s">
        <v>8513</v>
      </c>
      <c r="O422" s="121" t="s">
        <v>8516</v>
      </c>
      <c r="P422" s="121" t="s">
        <v>100</v>
      </c>
      <c r="Q422" s="121" t="s">
        <v>45</v>
      </c>
      <c r="R422" s="121"/>
      <c r="S422" s="121"/>
    </row>
    <row r="423" spans="1:19" x14ac:dyDescent="0.35">
      <c r="A423" s="113" t="s">
        <v>2043</v>
      </c>
      <c r="B423" s="76">
        <v>3</v>
      </c>
      <c r="C423" s="54" t="s">
        <v>1991</v>
      </c>
      <c r="D423" s="54" t="s">
        <v>6569</v>
      </c>
      <c r="E423" s="54" t="s">
        <v>8249</v>
      </c>
      <c r="F423" s="68" t="s">
        <v>7838</v>
      </c>
      <c r="G423" s="54" t="s">
        <v>2294</v>
      </c>
      <c r="H423" s="54" t="s">
        <v>2295</v>
      </c>
      <c r="I423" s="54" t="s">
        <v>2316</v>
      </c>
      <c r="J423" s="56" t="s">
        <v>7493</v>
      </c>
      <c r="K423" s="56"/>
      <c r="L423" s="50" t="s">
        <v>7472</v>
      </c>
      <c r="M423" s="153">
        <v>0</v>
      </c>
      <c r="N423" s="50" t="s">
        <v>8512</v>
      </c>
      <c r="O423" s="50" t="s">
        <v>8517</v>
      </c>
      <c r="P423" s="113" t="s">
        <v>139</v>
      </c>
      <c r="Q423" s="113" t="s">
        <v>45</v>
      </c>
      <c r="R423" s="113"/>
      <c r="S423" s="113"/>
    </row>
    <row r="424" spans="1:19" x14ac:dyDescent="0.35">
      <c r="A424" s="113" t="s">
        <v>2043</v>
      </c>
      <c r="B424" s="114">
        <v>4</v>
      </c>
      <c r="C424" s="113" t="s">
        <v>3817</v>
      </c>
      <c r="D424" s="50" t="s">
        <v>6562</v>
      </c>
      <c r="E424" s="113" t="s">
        <v>7839</v>
      </c>
      <c r="F424" s="111" t="s">
        <v>7839</v>
      </c>
      <c r="G424" s="113" t="s">
        <v>3919</v>
      </c>
      <c r="H424" s="113" t="s">
        <v>3920</v>
      </c>
      <c r="I424" s="113"/>
      <c r="J424" s="56" t="s">
        <v>7493</v>
      </c>
      <c r="K424" s="56"/>
      <c r="L424" s="50" t="s">
        <v>7472</v>
      </c>
      <c r="M424" s="153">
        <v>0</v>
      </c>
      <c r="N424" s="50" t="s">
        <v>8512</v>
      </c>
      <c r="O424" s="50" t="s">
        <v>8517</v>
      </c>
      <c r="P424" s="113" t="s">
        <v>139</v>
      </c>
      <c r="Q424" s="113" t="s">
        <v>45</v>
      </c>
      <c r="R424" s="113"/>
      <c r="S424" s="113"/>
    </row>
    <row r="425" spans="1:19" x14ac:dyDescent="0.35">
      <c r="A425" s="113" t="s">
        <v>2043</v>
      </c>
      <c r="B425" s="76">
        <v>5</v>
      </c>
      <c r="C425" s="54" t="s">
        <v>1989</v>
      </c>
      <c r="D425" s="54" t="s">
        <v>6566</v>
      </c>
      <c r="E425" s="54" t="s">
        <v>8250</v>
      </c>
      <c r="F425" s="68" t="s">
        <v>2140</v>
      </c>
      <c r="G425" s="54" t="s">
        <v>2293</v>
      </c>
      <c r="H425" s="54" t="s">
        <v>2290</v>
      </c>
      <c r="I425" s="54" t="s">
        <v>2315</v>
      </c>
      <c r="J425" s="56" t="s">
        <v>7493</v>
      </c>
      <c r="K425" s="56"/>
      <c r="L425" s="50" t="s">
        <v>7472</v>
      </c>
      <c r="M425" s="153">
        <v>0</v>
      </c>
      <c r="N425" s="50" t="s">
        <v>8512</v>
      </c>
      <c r="O425" s="50" t="s">
        <v>8517</v>
      </c>
      <c r="P425" s="113" t="s">
        <v>2291</v>
      </c>
      <c r="Q425" s="113" t="s">
        <v>45</v>
      </c>
      <c r="R425" s="113"/>
      <c r="S425" s="113"/>
    </row>
    <row r="426" spans="1:19" x14ac:dyDescent="0.35">
      <c r="A426" s="113" t="s">
        <v>2043</v>
      </c>
      <c r="B426" s="76">
        <v>6</v>
      </c>
      <c r="C426" s="54" t="s">
        <v>1990</v>
      </c>
      <c r="D426" s="54" t="s">
        <v>2000</v>
      </c>
      <c r="E426" s="54" t="s">
        <v>8255</v>
      </c>
      <c r="F426" s="68" t="s">
        <v>8257</v>
      </c>
      <c r="G426" s="54" t="s">
        <v>2296</v>
      </c>
      <c r="H426" s="54" t="s">
        <v>2297</v>
      </c>
      <c r="I426" s="54" t="s">
        <v>2469</v>
      </c>
      <c r="J426" s="56" t="s">
        <v>7493</v>
      </c>
      <c r="K426" s="56"/>
      <c r="L426" s="50" t="s">
        <v>7473</v>
      </c>
      <c r="M426" s="153">
        <v>0</v>
      </c>
      <c r="N426" s="50" t="s">
        <v>8512</v>
      </c>
      <c r="O426" s="50" t="s">
        <v>8517</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7493</v>
      </c>
      <c r="K427" s="56"/>
      <c r="L427" s="50" t="s">
        <v>7472</v>
      </c>
      <c r="M427" s="153">
        <v>0</v>
      </c>
      <c r="N427" s="50" t="s">
        <v>8512</v>
      </c>
      <c r="O427" s="50" t="s">
        <v>8517</v>
      </c>
      <c r="P427" s="113" t="s">
        <v>156</v>
      </c>
      <c r="Q427" s="113" t="s">
        <v>45</v>
      </c>
      <c r="R427" s="113"/>
      <c r="S427" s="113"/>
    </row>
    <row r="428" spans="1:19" x14ac:dyDescent="0.35">
      <c r="A428" s="113" t="s">
        <v>2043</v>
      </c>
      <c r="B428" s="114">
        <v>8</v>
      </c>
      <c r="C428" s="113" t="s">
        <v>3818</v>
      </c>
      <c r="D428" s="50" t="s">
        <v>6563</v>
      </c>
      <c r="E428" s="113" t="s">
        <v>7840</v>
      </c>
      <c r="F428" s="111" t="s">
        <v>7840</v>
      </c>
      <c r="G428" s="113" t="s">
        <v>3921</v>
      </c>
      <c r="H428" s="113" t="s">
        <v>3922</v>
      </c>
      <c r="I428" s="113"/>
      <c r="J428" s="56" t="s">
        <v>7493</v>
      </c>
      <c r="K428" s="56"/>
      <c r="L428" s="50" t="s">
        <v>7472</v>
      </c>
      <c r="M428" s="153">
        <v>0</v>
      </c>
      <c r="N428" s="50" t="s">
        <v>8512</v>
      </c>
      <c r="O428" s="50" t="s">
        <v>8517</v>
      </c>
      <c r="P428" s="113" t="s">
        <v>164</v>
      </c>
      <c r="Q428" s="113" t="s">
        <v>45</v>
      </c>
      <c r="R428" s="113"/>
      <c r="S428" s="113"/>
    </row>
    <row r="429" spans="1:19" x14ac:dyDescent="0.35">
      <c r="A429" s="113" t="s">
        <v>2043</v>
      </c>
      <c r="B429" s="114">
        <v>9</v>
      </c>
      <c r="C429" s="113" t="s">
        <v>3819</v>
      </c>
      <c r="D429" s="50" t="s">
        <v>6564</v>
      </c>
      <c r="E429" s="113" t="s">
        <v>8251</v>
      </c>
      <c r="F429" s="111" t="s">
        <v>7841</v>
      </c>
      <c r="G429" s="113" t="s">
        <v>3923</v>
      </c>
      <c r="H429" s="113" t="s">
        <v>3924</v>
      </c>
      <c r="I429" s="113"/>
      <c r="J429" s="56" t="s">
        <v>7493</v>
      </c>
      <c r="K429" s="56"/>
      <c r="L429" s="50" t="s">
        <v>7472</v>
      </c>
      <c r="M429" s="153">
        <v>0</v>
      </c>
      <c r="N429" s="50" t="s">
        <v>8512</v>
      </c>
      <c r="O429" s="50" t="s">
        <v>8517</v>
      </c>
      <c r="P429" s="113" t="s">
        <v>164</v>
      </c>
      <c r="Q429" s="113" t="s">
        <v>45</v>
      </c>
      <c r="R429" s="113"/>
      <c r="S429" s="113"/>
    </row>
    <row r="430" spans="1:19" x14ac:dyDescent="0.35">
      <c r="A430" s="113" t="s">
        <v>2043</v>
      </c>
      <c r="B430" s="114">
        <v>10</v>
      </c>
      <c r="C430" s="113" t="s">
        <v>2504</v>
      </c>
      <c r="D430" s="54" t="s">
        <v>2001</v>
      </c>
      <c r="E430" s="54" t="s">
        <v>8254</v>
      </c>
      <c r="F430" s="68" t="s">
        <v>7842</v>
      </c>
      <c r="G430" s="113" t="s">
        <v>2298</v>
      </c>
      <c r="H430" s="113" t="s">
        <v>2299</v>
      </c>
      <c r="I430" s="113"/>
      <c r="J430" s="56" t="s">
        <v>7493</v>
      </c>
      <c r="K430" s="56"/>
      <c r="L430" s="50" t="s">
        <v>7472</v>
      </c>
      <c r="M430" s="153">
        <v>0</v>
      </c>
      <c r="N430" s="50" t="s">
        <v>8512</v>
      </c>
      <c r="O430" s="50" t="s">
        <v>8517</v>
      </c>
      <c r="P430" s="113" t="s">
        <v>164</v>
      </c>
      <c r="Q430" s="113" t="s">
        <v>45</v>
      </c>
      <c r="R430" s="113"/>
      <c r="S430" s="113"/>
    </row>
    <row r="431" spans="1:19" x14ac:dyDescent="0.35">
      <c r="A431" s="113" t="s">
        <v>2043</v>
      </c>
      <c r="B431" s="76">
        <v>11</v>
      </c>
      <c r="C431" s="54" t="s">
        <v>1996</v>
      </c>
      <c r="D431" s="54" t="s">
        <v>6568</v>
      </c>
      <c r="E431" s="54" t="s">
        <v>8252</v>
      </c>
      <c r="F431" s="68" t="s">
        <v>7843</v>
      </c>
      <c r="G431" s="54" t="s">
        <v>2306</v>
      </c>
      <c r="H431" s="54" t="s">
        <v>2307</v>
      </c>
      <c r="I431" s="54" t="s">
        <v>2320</v>
      </c>
      <c r="J431" s="56" t="s">
        <v>7493</v>
      </c>
      <c r="K431" s="56"/>
      <c r="L431" s="50" t="s">
        <v>7472</v>
      </c>
      <c r="M431" s="153">
        <v>0</v>
      </c>
      <c r="N431" s="50" t="s">
        <v>8512</v>
      </c>
      <c r="O431" s="50" t="s">
        <v>8517</v>
      </c>
      <c r="P431" s="113" t="s">
        <v>139</v>
      </c>
      <c r="Q431" s="113" t="s">
        <v>45</v>
      </c>
      <c r="R431" s="113"/>
      <c r="S431" s="113"/>
    </row>
    <row r="432" spans="1:19" x14ac:dyDescent="0.35">
      <c r="A432" s="113" t="s">
        <v>2043</v>
      </c>
      <c r="B432" s="114">
        <v>12</v>
      </c>
      <c r="C432" s="113" t="s">
        <v>3820</v>
      </c>
      <c r="D432" s="50" t="s">
        <v>6565</v>
      </c>
      <c r="E432" s="113" t="s">
        <v>7844</v>
      </c>
      <c r="F432" s="111" t="s">
        <v>7844</v>
      </c>
      <c r="G432" s="113" t="s">
        <v>2308</v>
      </c>
      <c r="H432" s="113" t="s">
        <v>2309</v>
      </c>
      <c r="I432" s="113"/>
      <c r="J432" s="56" t="s">
        <v>7493</v>
      </c>
      <c r="K432" s="56"/>
      <c r="L432" s="50" t="s">
        <v>7472</v>
      </c>
      <c r="M432" s="153">
        <v>0</v>
      </c>
      <c r="N432" s="50" t="s">
        <v>8512</v>
      </c>
      <c r="O432" s="50" t="s">
        <v>8517</v>
      </c>
      <c r="P432" s="113" t="s">
        <v>139</v>
      </c>
      <c r="Q432" s="113" t="s">
        <v>45</v>
      </c>
      <c r="R432" s="113"/>
      <c r="S432" s="113"/>
    </row>
    <row r="433" spans="1:19" x14ac:dyDescent="0.35">
      <c r="A433" s="113" t="s">
        <v>2043</v>
      </c>
      <c r="B433" s="76">
        <v>13</v>
      </c>
      <c r="C433" s="54" t="s">
        <v>1994</v>
      </c>
      <c r="D433" s="54" t="s">
        <v>6567</v>
      </c>
      <c r="E433" s="54" t="s">
        <v>8253</v>
      </c>
      <c r="F433" s="68" t="s">
        <v>7845</v>
      </c>
      <c r="G433" s="54" t="s">
        <v>2302</v>
      </c>
      <c r="H433" s="54" t="s">
        <v>2303</v>
      </c>
      <c r="I433" s="54" t="s">
        <v>2318</v>
      </c>
      <c r="J433" s="56" t="s">
        <v>7493</v>
      </c>
      <c r="K433" s="56"/>
      <c r="L433" s="50" t="s">
        <v>7472</v>
      </c>
      <c r="M433" s="153">
        <v>0</v>
      </c>
      <c r="N433" s="50" t="s">
        <v>8512</v>
      </c>
      <c r="O433" s="50" t="s">
        <v>8517</v>
      </c>
      <c r="P433" s="113" t="s">
        <v>2291</v>
      </c>
      <c r="Q433" s="113" t="s">
        <v>45</v>
      </c>
      <c r="R433" s="113"/>
      <c r="S433" s="113"/>
    </row>
    <row r="434" spans="1:19" x14ac:dyDescent="0.35">
      <c r="A434" s="113" t="s">
        <v>2043</v>
      </c>
      <c r="B434" s="76">
        <v>14</v>
      </c>
      <c r="C434" s="54" t="s">
        <v>1995</v>
      </c>
      <c r="D434" s="54" t="s">
        <v>2004</v>
      </c>
      <c r="E434" s="54" t="s">
        <v>8256</v>
      </c>
      <c r="F434" s="68" t="s">
        <v>7846</v>
      </c>
      <c r="G434" s="54" t="s">
        <v>2304</v>
      </c>
      <c r="H434" s="54" t="s">
        <v>2305</v>
      </c>
      <c r="I434" s="54" t="s">
        <v>2319</v>
      </c>
      <c r="J434" s="56" t="s">
        <v>7493</v>
      </c>
      <c r="K434" s="56"/>
      <c r="L434" s="50" t="s">
        <v>7473</v>
      </c>
      <c r="M434" s="153">
        <v>0</v>
      </c>
      <c r="N434" s="50" t="s">
        <v>8512</v>
      </c>
      <c r="O434" s="50" t="s">
        <v>8517</v>
      </c>
      <c r="P434" s="113" t="s">
        <v>100</v>
      </c>
      <c r="Q434" s="113" t="s">
        <v>45</v>
      </c>
      <c r="R434" s="113"/>
      <c r="S434" s="113"/>
    </row>
    <row r="435" spans="1:19" x14ac:dyDescent="0.35">
      <c r="A435" s="113" t="s">
        <v>2043</v>
      </c>
      <c r="B435" s="76">
        <v>15</v>
      </c>
      <c r="C435" s="54" t="s">
        <v>1997</v>
      </c>
      <c r="D435" s="54" t="s">
        <v>462</v>
      </c>
      <c r="E435" s="54" t="s">
        <v>2145</v>
      </c>
      <c r="F435" s="68" t="s">
        <v>7847</v>
      </c>
      <c r="G435" s="54" t="s">
        <v>2308</v>
      </c>
      <c r="H435" s="54" t="s">
        <v>462</v>
      </c>
      <c r="I435" s="54"/>
      <c r="J435" s="56" t="s">
        <v>3410</v>
      </c>
      <c r="K435" s="56" t="s">
        <v>7492</v>
      </c>
      <c r="L435" s="50" t="s">
        <v>91</v>
      </c>
      <c r="M435" s="153">
        <v>0</v>
      </c>
      <c r="N435" s="50" t="s">
        <v>8512</v>
      </c>
      <c r="O435" s="50" t="s">
        <v>8517</v>
      </c>
      <c r="P435" s="113" t="s">
        <v>92</v>
      </c>
      <c r="Q435" s="113" t="s">
        <v>45</v>
      </c>
      <c r="R435" s="113"/>
      <c r="S435" s="113"/>
    </row>
    <row r="436" spans="1:19" x14ac:dyDescent="0.35">
      <c r="A436" s="113" t="s">
        <v>2043</v>
      </c>
      <c r="B436" s="114">
        <v>16</v>
      </c>
      <c r="C436" s="113" t="s">
        <v>3821</v>
      </c>
      <c r="D436" s="50" t="s">
        <v>6629</v>
      </c>
      <c r="E436" s="113" t="s">
        <v>7848</v>
      </c>
      <c r="F436" s="111" t="s">
        <v>7848</v>
      </c>
      <c r="G436" s="113" t="s">
        <v>3925</v>
      </c>
      <c r="H436" s="113" t="s">
        <v>3926</v>
      </c>
      <c r="I436" s="113"/>
      <c r="J436" s="56" t="s">
        <v>7493</v>
      </c>
      <c r="K436" s="56"/>
      <c r="L436" s="113" t="s">
        <v>91</v>
      </c>
      <c r="M436" s="114">
        <v>0</v>
      </c>
      <c r="N436" s="113" t="s">
        <v>8512</v>
      </c>
      <c r="O436" s="113" t="s">
        <v>8517</v>
      </c>
      <c r="P436" s="113" t="s">
        <v>91</v>
      </c>
      <c r="Q436" s="113" t="s">
        <v>45</v>
      </c>
      <c r="R436" s="113"/>
      <c r="S436" s="113"/>
    </row>
    <row r="437" spans="1:19" x14ac:dyDescent="0.35">
      <c r="A437" s="136" t="s">
        <v>6775</v>
      </c>
      <c r="B437" s="77">
        <v>-99</v>
      </c>
      <c r="C437" s="50" t="s">
        <v>292</v>
      </c>
      <c r="D437" s="113"/>
      <c r="E437" s="50"/>
      <c r="F437" s="113"/>
      <c r="G437" s="50" t="s">
        <v>292</v>
      </c>
      <c r="H437" s="50" t="s">
        <v>292</v>
      </c>
      <c r="I437" s="113"/>
      <c r="J437" s="50" t="s">
        <v>7493</v>
      </c>
      <c r="K437" s="50"/>
      <c r="L437" s="53" t="s">
        <v>7473</v>
      </c>
      <c r="M437" s="114" t="s">
        <v>8511</v>
      </c>
      <c r="N437" s="113" t="s">
        <v>8513</v>
      </c>
      <c r="O437" s="113"/>
      <c r="P437" s="132"/>
      <c r="Q437" s="132" t="s">
        <v>54</v>
      </c>
      <c r="R437" s="53"/>
      <c r="S437" s="53"/>
    </row>
    <row r="438" spans="1:19" x14ac:dyDescent="0.35">
      <c r="A438" s="136" t="s">
        <v>6775</v>
      </c>
      <c r="B438" s="77">
        <v>-99</v>
      </c>
      <c r="C438" s="62" t="s">
        <v>6668</v>
      </c>
      <c r="D438" s="113"/>
      <c r="E438" s="50"/>
      <c r="F438" s="113"/>
      <c r="G438" s="50" t="s">
        <v>6776</v>
      </c>
      <c r="H438" s="50" t="s">
        <v>6777</v>
      </c>
      <c r="I438" s="113"/>
      <c r="J438" s="50" t="s">
        <v>7493</v>
      </c>
      <c r="K438" s="50"/>
      <c r="L438" s="50" t="s">
        <v>153</v>
      </c>
      <c r="M438" s="153"/>
      <c r="N438" s="50"/>
      <c r="O438" s="50"/>
      <c r="P438" s="132" t="s">
        <v>153</v>
      </c>
      <c r="Q438" s="132" t="s">
        <v>54</v>
      </c>
      <c r="R438" s="53"/>
      <c r="S438" s="53"/>
    </row>
    <row r="439" spans="1:19" x14ac:dyDescent="0.35">
      <c r="A439" s="136" t="s">
        <v>6775</v>
      </c>
      <c r="B439" s="77">
        <v>-99</v>
      </c>
      <c r="C439" s="62" t="s">
        <v>6669</v>
      </c>
      <c r="D439" s="113"/>
      <c r="E439" s="50"/>
      <c r="F439" s="113"/>
      <c r="G439" s="50" t="s">
        <v>348</v>
      </c>
      <c r="H439" s="50" t="s">
        <v>348</v>
      </c>
      <c r="I439" s="113"/>
      <c r="J439" s="50" t="s">
        <v>7493</v>
      </c>
      <c r="K439" s="50"/>
      <c r="L439" s="54" t="s">
        <v>7473</v>
      </c>
      <c r="M439" s="114" t="s">
        <v>8511</v>
      </c>
      <c r="N439" s="113" t="s">
        <v>8513</v>
      </c>
      <c r="O439" s="113"/>
      <c r="P439" s="132" t="s">
        <v>100</v>
      </c>
      <c r="Q439" s="132" t="s">
        <v>54</v>
      </c>
      <c r="R439" s="53"/>
      <c r="S439" s="53"/>
    </row>
    <row r="440" spans="1:19" x14ac:dyDescent="0.35">
      <c r="A440" s="137" t="s">
        <v>6775</v>
      </c>
      <c r="B440" s="77">
        <v>-99</v>
      </c>
      <c r="C440" s="62" t="s">
        <v>6670</v>
      </c>
      <c r="D440" s="113"/>
      <c r="E440" s="50"/>
      <c r="F440" s="113"/>
      <c r="G440" s="50" t="s">
        <v>6778</v>
      </c>
      <c r="H440" s="50" t="s">
        <v>6779</v>
      </c>
      <c r="I440" s="113"/>
      <c r="J440" s="50" t="s">
        <v>7493</v>
      </c>
      <c r="K440" s="50"/>
      <c r="L440" s="50" t="s">
        <v>91</v>
      </c>
      <c r="M440" s="153"/>
      <c r="N440" s="50"/>
      <c r="O440" s="50"/>
      <c r="P440" s="132" t="s">
        <v>91</v>
      </c>
      <c r="Q440" s="132" t="s">
        <v>54</v>
      </c>
      <c r="R440" s="53"/>
      <c r="S440" s="53"/>
    </row>
    <row r="441" spans="1:19" x14ac:dyDescent="0.35">
      <c r="A441" s="136" t="s">
        <v>6775</v>
      </c>
      <c r="B441" s="77">
        <v>-99</v>
      </c>
      <c r="C441" s="62" t="s">
        <v>6667</v>
      </c>
      <c r="D441" s="113"/>
      <c r="E441" s="50"/>
      <c r="F441" s="113"/>
      <c r="G441" s="50" t="s">
        <v>6773</v>
      </c>
      <c r="H441" s="50" t="s">
        <v>6774</v>
      </c>
      <c r="I441" s="113"/>
      <c r="J441" s="50" t="s">
        <v>7493</v>
      </c>
      <c r="K441" s="50"/>
      <c r="L441" s="50" t="s">
        <v>153</v>
      </c>
      <c r="M441" s="153"/>
      <c r="N441" s="50"/>
      <c r="O441" s="50"/>
      <c r="P441" s="132" t="s">
        <v>153</v>
      </c>
      <c r="Q441" s="132" t="s">
        <v>54</v>
      </c>
      <c r="R441" s="53"/>
      <c r="S441" s="53"/>
    </row>
    <row r="442" spans="1:19" x14ac:dyDescent="0.35">
      <c r="A442" s="136" t="s">
        <v>6775</v>
      </c>
      <c r="B442" s="77">
        <v>-99</v>
      </c>
      <c r="C442" s="62" t="s">
        <v>6672</v>
      </c>
      <c r="D442" s="113"/>
      <c r="E442" s="50"/>
      <c r="F442" s="113"/>
      <c r="G442" s="50" t="s">
        <v>6782</v>
      </c>
      <c r="H442" s="50" t="s">
        <v>6783</v>
      </c>
      <c r="I442" s="113"/>
      <c r="J442" s="50" t="s">
        <v>7493</v>
      </c>
      <c r="K442" s="50"/>
      <c r="L442" s="134" t="s">
        <v>7473</v>
      </c>
      <c r="M442" s="162"/>
      <c r="N442" s="134"/>
      <c r="O442" s="134"/>
      <c r="P442" s="132" t="s">
        <v>3000</v>
      </c>
      <c r="Q442" s="132" t="s">
        <v>54</v>
      </c>
      <c r="R442" s="53"/>
      <c r="S442" s="53"/>
    </row>
    <row r="443" spans="1:19" x14ac:dyDescent="0.35">
      <c r="A443" s="136" t="s">
        <v>6775</v>
      </c>
      <c r="B443" s="77">
        <v>-99</v>
      </c>
      <c r="C443" s="62" t="s">
        <v>6671</v>
      </c>
      <c r="D443" s="113"/>
      <c r="E443" s="50"/>
      <c r="F443" s="113"/>
      <c r="G443" s="50" t="s">
        <v>6780</v>
      </c>
      <c r="H443" s="50" t="s">
        <v>6781</v>
      </c>
      <c r="I443" s="113"/>
      <c r="J443" s="50" t="s">
        <v>7493</v>
      </c>
      <c r="K443" s="50"/>
      <c r="L443" s="50" t="s">
        <v>7474</v>
      </c>
      <c r="M443" s="153"/>
      <c r="N443" s="50"/>
      <c r="O443" s="50"/>
      <c r="P443" s="132" t="s">
        <v>3952</v>
      </c>
      <c r="Q443" s="132" t="s">
        <v>54</v>
      </c>
      <c r="R443" s="53"/>
      <c r="S443" s="53"/>
    </row>
    <row r="444" spans="1:19" x14ac:dyDescent="0.35">
      <c r="A444" s="111" t="s">
        <v>84</v>
      </c>
      <c r="B444" s="112">
        <v>-99</v>
      </c>
      <c r="C444" s="113" t="s">
        <v>4117</v>
      </c>
      <c r="D444" s="113"/>
      <c r="E444" s="113"/>
      <c r="F444" s="113"/>
      <c r="G444" s="50" t="s">
        <v>5059</v>
      </c>
      <c r="H444" s="50" t="s">
        <v>5060</v>
      </c>
      <c r="I444" s="113"/>
      <c r="J444" s="113" t="s">
        <v>7493</v>
      </c>
      <c r="K444" s="113"/>
      <c r="L444" s="134" t="s">
        <v>7473</v>
      </c>
      <c r="M444" s="162">
        <v>0</v>
      </c>
      <c r="N444" s="134" t="s">
        <v>8512</v>
      </c>
      <c r="O444" s="134"/>
      <c r="P444" s="113" t="s">
        <v>6317</v>
      </c>
      <c r="Q444" s="113" t="s">
        <v>80</v>
      </c>
      <c r="R444" s="113"/>
      <c r="S444" s="113"/>
    </row>
    <row r="445" spans="1:19" x14ac:dyDescent="0.35">
      <c r="A445" s="111" t="s">
        <v>84</v>
      </c>
      <c r="B445" s="112">
        <v>-99</v>
      </c>
      <c r="C445" s="113" t="s">
        <v>4161</v>
      </c>
      <c r="D445" s="113" t="s">
        <v>6858</v>
      </c>
      <c r="E445" s="113"/>
      <c r="F445" s="113"/>
      <c r="G445" s="53" t="s">
        <v>5149</v>
      </c>
      <c r="H445" s="53" t="s">
        <v>5150</v>
      </c>
      <c r="I445" s="113"/>
      <c r="J445" s="113" t="s">
        <v>7493</v>
      </c>
      <c r="K445" s="113"/>
      <c r="L445" s="134" t="s">
        <v>7473</v>
      </c>
      <c r="M445" s="162">
        <v>0</v>
      </c>
      <c r="N445" s="134" t="s">
        <v>8512</v>
      </c>
      <c r="O445" s="134"/>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7493</v>
      </c>
      <c r="K446" s="113"/>
      <c r="L446" s="134" t="s">
        <v>7473</v>
      </c>
      <c r="M446" s="162">
        <v>0</v>
      </c>
      <c r="N446" s="134" t="s">
        <v>8512</v>
      </c>
      <c r="O446" s="134"/>
      <c r="P446" s="113" t="s">
        <v>3000</v>
      </c>
      <c r="Q446" s="113" t="s">
        <v>80</v>
      </c>
      <c r="R446" s="113"/>
      <c r="S446" s="113"/>
    </row>
    <row r="447" spans="1:19" x14ac:dyDescent="0.35">
      <c r="A447" s="111" t="s">
        <v>84</v>
      </c>
      <c r="B447" s="112">
        <v>-99</v>
      </c>
      <c r="C447" s="113" t="s">
        <v>4122</v>
      </c>
      <c r="D447" s="113" t="s">
        <v>6853</v>
      </c>
      <c r="E447" s="113"/>
      <c r="F447" s="113"/>
      <c r="G447" s="50" t="s">
        <v>5071</v>
      </c>
      <c r="H447" s="50" t="s">
        <v>5072</v>
      </c>
      <c r="I447" s="113"/>
      <c r="J447" s="113" t="s">
        <v>7493</v>
      </c>
      <c r="K447" s="113"/>
      <c r="L447" s="134" t="s">
        <v>7473</v>
      </c>
      <c r="M447" s="162">
        <v>0</v>
      </c>
      <c r="N447" s="134" t="s">
        <v>8512</v>
      </c>
      <c r="O447" s="134"/>
      <c r="P447" s="113" t="s">
        <v>6317</v>
      </c>
      <c r="Q447" s="113" t="s">
        <v>80</v>
      </c>
      <c r="R447" s="113"/>
      <c r="S447" s="113"/>
    </row>
    <row r="448" spans="1:19" x14ac:dyDescent="0.35">
      <c r="A448" s="111" t="s">
        <v>84</v>
      </c>
      <c r="B448" s="112">
        <v>-99</v>
      </c>
      <c r="C448" s="113" t="s">
        <v>4123</v>
      </c>
      <c r="D448" s="113" t="s">
        <v>6855</v>
      </c>
      <c r="E448" s="113"/>
      <c r="F448" s="113"/>
      <c r="G448" s="50" t="s">
        <v>5073</v>
      </c>
      <c r="H448" s="50" t="s">
        <v>5074</v>
      </c>
      <c r="I448" s="113"/>
      <c r="J448" s="113" t="s">
        <v>7493</v>
      </c>
      <c r="K448" s="113"/>
      <c r="L448" s="134" t="s">
        <v>7473</v>
      </c>
      <c r="M448" s="162">
        <v>0</v>
      </c>
      <c r="N448" s="134" t="s">
        <v>8512</v>
      </c>
      <c r="O448" s="134"/>
      <c r="P448" s="113" t="s">
        <v>6317</v>
      </c>
      <c r="Q448" s="113" t="s">
        <v>80</v>
      </c>
      <c r="R448" s="113"/>
      <c r="S448" s="113"/>
    </row>
    <row r="449" spans="1:19" x14ac:dyDescent="0.35">
      <c r="A449" s="111" t="s">
        <v>84</v>
      </c>
      <c r="B449" s="112">
        <v>-99</v>
      </c>
      <c r="C449" s="113" t="s">
        <v>4143</v>
      </c>
      <c r="D449" s="121" t="s">
        <v>6861</v>
      </c>
      <c r="E449" s="113"/>
      <c r="F449" s="113"/>
      <c r="G449" s="50" t="s">
        <v>5113</v>
      </c>
      <c r="H449" s="62" t="s">
        <v>5114</v>
      </c>
      <c r="I449" s="113"/>
      <c r="J449" s="113" t="s">
        <v>7493</v>
      </c>
      <c r="K449" s="113"/>
      <c r="L449" s="113" t="s">
        <v>153</v>
      </c>
      <c r="M449" s="114">
        <v>0</v>
      </c>
      <c r="N449" s="113" t="s">
        <v>8512</v>
      </c>
      <c r="O449" s="113"/>
      <c r="P449" s="113" t="s">
        <v>153</v>
      </c>
      <c r="Q449" s="113" t="s">
        <v>80</v>
      </c>
      <c r="R449" s="113"/>
      <c r="S449" s="113"/>
    </row>
    <row r="450" spans="1:19" x14ac:dyDescent="0.35">
      <c r="A450" s="111" t="s">
        <v>84</v>
      </c>
      <c r="B450" s="112">
        <v>-99</v>
      </c>
      <c r="C450" s="113" t="s">
        <v>4119</v>
      </c>
      <c r="D450" s="113" t="s">
        <v>6857</v>
      </c>
      <c r="E450" s="113"/>
      <c r="F450" s="113"/>
      <c r="G450" s="50" t="s">
        <v>5063</v>
      </c>
      <c r="H450" s="50" t="s">
        <v>5064</v>
      </c>
      <c r="I450" s="113"/>
      <c r="J450" s="113" t="s">
        <v>7493</v>
      </c>
      <c r="K450" s="113"/>
      <c r="L450" s="134" t="s">
        <v>7473</v>
      </c>
      <c r="M450" s="162">
        <v>0</v>
      </c>
      <c r="N450" s="134" t="s">
        <v>8512</v>
      </c>
      <c r="O450" s="134"/>
      <c r="P450" s="113" t="s">
        <v>6317</v>
      </c>
      <c r="Q450" s="113" t="s">
        <v>80</v>
      </c>
      <c r="R450" s="113"/>
      <c r="S450" s="113"/>
    </row>
    <row r="451" spans="1:19" x14ac:dyDescent="0.35">
      <c r="A451" s="111" t="s">
        <v>84</v>
      </c>
      <c r="B451" s="112">
        <v>-99</v>
      </c>
      <c r="C451" s="113" t="s">
        <v>4125</v>
      </c>
      <c r="D451" s="113" t="s">
        <v>6863</v>
      </c>
      <c r="E451" s="113"/>
      <c r="F451" s="113"/>
      <c r="G451" s="53" t="s">
        <v>5077</v>
      </c>
      <c r="H451" s="53" t="s">
        <v>5078</v>
      </c>
      <c r="I451" s="113"/>
      <c r="J451" s="113" t="s">
        <v>7493</v>
      </c>
      <c r="K451" s="113"/>
      <c r="L451" s="134" t="s">
        <v>7473</v>
      </c>
      <c r="M451" s="162">
        <v>0</v>
      </c>
      <c r="N451" s="134" t="s">
        <v>8512</v>
      </c>
      <c r="O451" s="134"/>
      <c r="P451" s="113" t="s">
        <v>6317</v>
      </c>
      <c r="Q451" s="113" t="s">
        <v>80</v>
      </c>
      <c r="R451" s="113"/>
      <c r="S451" s="113"/>
    </row>
    <row r="452" spans="1:19" x14ac:dyDescent="0.35">
      <c r="A452" s="111" t="s">
        <v>84</v>
      </c>
      <c r="B452" s="112">
        <v>-99</v>
      </c>
      <c r="C452" s="113" t="s">
        <v>4124</v>
      </c>
      <c r="D452" s="113" t="s">
        <v>6864</v>
      </c>
      <c r="E452" s="113"/>
      <c r="F452" s="113"/>
      <c r="G452" s="50" t="s">
        <v>5075</v>
      </c>
      <c r="H452" s="50" t="s">
        <v>5076</v>
      </c>
      <c r="I452" s="113"/>
      <c r="J452" s="113" t="s">
        <v>7493</v>
      </c>
      <c r="K452" s="113"/>
      <c r="L452" s="134" t="s">
        <v>7473</v>
      </c>
      <c r="M452" s="162">
        <v>0</v>
      </c>
      <c r="N452" s="134" t="s">
        <v>8512</v>
      </c>
      <c r="O452" s="134"/>
      <c r="P452" s="113" t="s">
        <v>6317</v>
      </c>
      <c r="Q452" s="113" t="s">
        <v>80</v>
      </c>
      <c r="R452" s="113"/>
      <c r="S452" s="113"/>
    </row>
    <row r="453" spans="1:19" x14ac:dyDescent="0.35">
      <c r="A453" s="111" t="s">
        <v>84</v>
      </c>
      <c r="B453" s="112">
        <v>-99</v>
      </c>
      <c r="C453" s="113" t="s">
        <v>4115</v>
      </c>
      <c r="D453" s="113" t="s">
        <v>6875</v>
      </c>
      <c r="E453" s="113"/>
      <c r="F453" s="113"/>
      <c r="G453" s="50" t="s">
        <v>5055</v>
      </c>
      <c r="H453" s="50" t="s">
        <v>5056</v>
      </c>
      <c r="I453" s="113"/>
      <c r="J453" s="113" t="s">
        <v>7493</v>
      </c>
      <c r="K453" s="113"/>
      <c r="L453" s="134" t="s">
        <v>7473</v>
      </c>
      <c r="M453" s="162">
        <v>0</v>
      </c>
      <c r="N453" s="134" t="s">
        <v>8512</v>
      </c>
      <c r="O453" s="134"/>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7493</v>
      </c>
      <c r="K454" s="113"/>
      <c r="L454" s="121" t="s">
        <v>91</v>
      </c>
      <c r="M454" s="139" t="s">
        <v>8511</v>
      </c>
      <c r="N454" s="121" t="s">
        <v>8513</v>
      </c>
      <c r="O454" s="121"/>
      <c r="P454" s="113"/>
      <c r="Q454" s="113" t="s">
        <v>80</v>
      </c>
      <c r="R454" s="113"/>
      <c r="S454" s="113"/>
    </row>
    <row r="455" spans="1:19" x14ac:dyDescent="0.35">
      <c r="A455" s="111" t="s">
        <v>84</v>
      </c>
      <c r="B455" s="112">
        <v>-99</v>
      </c>
      <c r="C455" s="113" t="s">
        <v>4118</v>
      </c>
      <c r="D455" s="113" t="s">
        <v>6856</v>
      </c>
      <c r="E455" s="113"/>
      <c r="F455" s="113"/>
      <c r="G455" s="50" t="s">
        <v>5061</v>
      </c>
      <c r="H455" s="50" t="s">
        <v>5062</v>
      </c>
      <c r="I455" s="113"/>
      <c r="J455" s="113" t="s">
        <v>7493</v>
      </c>
      <c r="K455" s="113"/>
      <c r="L455" s="134" t="s">
        <v>7473</v>
      </c>
      <c r="M455" s="162">
        <v>0</v>
      </c>
      <c r="N455" s="134" t="s">
        <v>8512</v>
      </c>
      <c r="O455" s="134"/>
      <c r="P455" s="113" t="s">
        <v>6317</v>
      </c>
      <c r="Q455" s="113" t="s">
        <v>80</v>
      </c>
      <c r="R455" s="113"/>
      <c r="S455" s="113"/>
    </row>
    <row r="456" spans="1:19" x14ac:dyDescent="0.35">
      <c r="A456" s="115" t="s">
        <v>84</v>
      </c>
      <c r="B456" s="100">
        <v>1</v>
      </c>
      <c r="C456" s="101" t="s">
        <v>93</v>
      </c>
      <c r="D456" s="101" t="s">
        <v>1923</v>
      </c>
      <c r="E456" s="102"/>
      <c r="F456" s="101" t="s">
        <v>7661</v>
      </c>
      <c r="G456" s="101" t="s">
        <v>277</v>
      </c>
      <c r="H456" s="101" t="s">
        <v>278</v>
      </c>
      <c r="I456" s="101" t="s">
        <v>2311</v>
      </c>
      <c r="J456" s="103" t="s">
        <v>7493</v>
      </c>
      <c r="K456" s="103"/>
      <c r="L456" s="101" t="s">
        <v>91</v>
      </c>
      <c r="M456" s="154" t="s">
        <v>8511</v>
      </c>
      <c r="N456" s="103" t="s">
        <v>8513</v>
      </c>
      <c r="O456" s="103" t="s">
        <v>8516</v>
      </c>
      <c r="P456" s="115" t="s">
        <v>91</v>
      </c>
      <c r="Q456" s="115" t="s">
        <v>80</v>
      </c>
      <c r="R456" s="115"/>
      <c r="S456" s="115"/>
    </row>
    <row r="457" spans="1:19" x14ac:dyDescent="0.35">
      <c r="A457" s="111" t="s">
        <v>84</v>
      </c>
      <c r="B457" s="112">
        <v>2</v>
      </c>
      <c r="C457" s="113" t="s">
        <v>4114</v>
      </c>
      <c r="D457" s="54" t="s">
        <v>7553</v>
      </c>
      <c r="E457" s="113"/>
      <c r="F457" s="113"/>
      <c r="G457" s="50" t="s">
        <v>465</v>
      </c>
      <c r="H457" s="50" t="s">
        <v>5053</v>
      </c>
      <c r="I457" s="113"/>
      <c r="J457" s="113" t="s">
        <v>7493</v>
      </c>
      <c r="K457" s="113"/>
      <c r="L457" s="99" t="s">
        <v>7473</v>
      </c>
      <c r="M457" s="160" t="s">
        <v>8511</v>
      </c>
      <c r="N457" s="99" t="s">
        <v>8513</v>
      </c>
      <c r="O457" s="99" t="s">
        <v>8516</v>
      </c>
      <c r="P457" s="113" t="s">
        <v>100</v>
      </c>
      <c r="Q457" s="113" t="s">
        <v>80</v>
      </c>
      <c r="R457" s="113"/>
      <c r="S457" s="113"/>
    </row>
    <row r="458" spans="1:19" x14ac:dyDescent="0.35">
      <c r="A458" s="115" t="s">
        <v>84</v>
      </c>
      <c r="B458" s="100">
        <v>3</v>
      </c>
      <c r="C458" s="101" t="s">
        <v>116</v>
      </c>
      <c r="D458" s="101" t="s">
        <v>6631</v>
      </c>
      <c r="E458" s="102"/>
      <c r="F458" s="101"/>
      <c r="G458" s="101" t="s">
        <v>318</v>
      </c>
      <c r="H458" s="101"/>
      <c r="I458" s="101"/>
      <c r="J458" s="103" t="s">
        <v>7493</v>
      </c>
      <c r="K458" s="103"/>
      <c r="L458" s="55" t="s">
        <v>91</v>
      </c>
      <c r="M458" s="158" t="s">
        <v>8511</v>
      </c>
      <c r="N458" s="57" t="s">
        <v>8513</v>
      </c>
      <c r="O458" s="57" t="s">
        <v>8516</v>
      </c>
      <c r="P458" s="115" t="s">
        <v>100</v>
      </c>
      <c r="Q458" s="115" t="s">
        <v>80</v>
      </c>
      <c r="R458" s="113" t="s">
        <v>7477</v>
      </c>
      <c r="S458" s="113"/>
    </row>
    <row r="459" spans="1:19" x14ac:dyDescent="0.35">
      <c r="A459" s="115" t="s">
        <v>84</v>
      </c>
      <c r="B459" s="100">
        <v>4</v>
      </c>
      <c r="C459" s="115" t="s">
        <v>2591</v>
      </c>
      <c r="D459" s="102" t="s">
        <v>7538</v>
      </c>
      <c r="E459" s="115"/>
      <c r="F459" s="115"/>
      <c r="G459" s="102" t="s">
        <v>3015</v>
      </c>
      <c r="H459" s="102" t="s">
        <v>2796</v>
      </c>
      <c r="I459" s="115"/>
      <c r="J459" s="115" t="s">
        <v>7493</v>
      </c>
      <c r="K459" s="115"/>
      <c r="L459" s="115" t="s">
        <v>7473</v>
      </c>
      <c r="M459" s="116" t="s">
        <v>8511</v>
      </c>
      <c r="N459" s="115" t="s">
        <v>8512</v>
      </c>
      <c r="O459" s="115" t="s">
        <v>8516</v>
      </c>
      <c r="P459" s="115" t="s">
        <v>100</v>
      </c>
      <c r="Q459" s="115" t="s">
        <v>80</v>
      </c>
      <c r="R459" s="115"/>
      <c r="S459" s="115"/>
    </row>
    <row r="460" spans="1:19" x14ac:dyDescent="0.35">
      <c r="A460" s="111" t="s">
        <v>84</v>
      </c>
      <c r="B460" s="93">
        <v>5</v>
      </c>
      <c r="C460" s="54" t="s">
        <v>259</v>
      </c>
      <c r="D460" s="54" t="s">
        <v>2057</v>
      </c>
      <c r="E460" s="70"/>
      <c r="F460" s="54" t="s">
        <v>7592</v>
      </c>
      <c r="G460" s="54" t="s">
        <v>467</v>
      </c>
      <c r="H460" s="54" t="s">
        <v>468</v>
      </c>
      <c r="I460" s="68" t="s">
        <v>2393</v>
      </c>
      <c r="J460" s="56" t="s">
        <v>7493</v>
      </c>
      <c r="K460" s="56"/>
      <c r="L460" s="54" t="s">
        <v>153</v>
      </c>
      <c r="M460" s="155">
        <v>0</v>
      </c>
      <c r="N460" s="56" t="s">
        <v>8512</v>
      </c>
      <c r="O460" s="56" t="s">
        <v>8517</v>
      </c>
      <c r="P460" s="113" t="s">
        <v>153</v>
      </c>
      <c r="Q460" s="113" t="s">
        <v>80</v>
      </c>
      <c r="R460" s="113"/>
      <c r="S460" s="113"/>
    </row>
    <row r="461" spans="1:19" x14ac:dyDescent="0.35">
      <c r="A461" s="111" t="s">
        <v>84</v>
      </c>
      <c r="B461" s="93">
        <v>6</v>
      </c>
      <c r="C461" s="54" t="s">
        <v>260</v>
      </c>
      <c r="D461" s="54" t="s">
        <v>2058</v>
      </c>
      <c r="E461" s="70"/>
      <c r="F461" s="54" t="s">
        <v>7593</v>
      </c>
      <c r="G461" s="54" t="s">
        <v>469</v>
      </c>
      <c r="H461" s="54" t="s">
        <v>470</v>
      </c>
      <c r="I461" s="68" t="s">
        <v>2394</v>
      </c>
      <c r="J461" s="56" t="s">
        <v>7493</v>
      </c>
      <c r="K461" s="56"/>
      <c r="L461" s="54" t="s">
        <v>153</v>
      </c>
      <c r="M461" s="155">
        <v>0</v>
      </c>
      <c r="N461" s="56" t="s">
        <v>8512</v>
      </c>
      <c r="O461" s="56" t="s">
        <v>8517</v>
      </c>
      <c r="P461" s="113" t="s">
        <v>153</v>
      </c>
      <c r="Q461" s="113" t="s">
        <v>80</v>
      </c>
      <c r="R461" s="113"/>
      <c r="S461" s="113"/>
    </row>
    <row r="462" spans="1:19" x14ac:dyDescent="0.35">
      <c r="A462" s="111" t="s">
        <v>84</v>
      </c>
      <c r="B462" s="93">
        <v>7</v>
      </c>
      <c r="C462" s="54" t="s">
        <v>261</v>
      </c>
      <c r="D462" s="54" t="s">
        <v>2059</v>
      </c>
      <c r="E462" s="70"/>
      <c r="F462" s="54" t="s">
        <v>7594</v>
      </c>
      <c r="G462" s="54" t="s">
        <v>471</v>
      </c>
      <c r="H462" s="54" t="s">
        <v>472</v>
      </c>
      <c r="I462" s="68" t="s">
        <v>2395</v>
      </c>
      <c r="J462" s="56" t="s">
        <v>7493</v>
      </c>
      <c r="K462" s="56"/>
      <c r="L462" s="54" t="s">
        <v>153</v>
      </c>
      <c r="M462" s="155">
        <v>0</v>
      </c>
      <c r="N462" s="56" t="s">
        <v>8512</v>
      </c>
      <c r="O462" s="56" t="s">
        <v>8517</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7493</v>
      </c>
      <c r="K463" s="113"/>
      <c r="L463" s="113" t="s">
        <v>153</v>
      </c>
      <c r="M463" s="114">
        <v>0</v>
      </c>
      <c r="N463" s="113" t="s">
        <v>8512</v>
      </c>
      <c r="O463" s="113" t="s">
        <v>8517</v>
      </c>
      <c r="P463" s="113" t="s">
        <v>153</v>
      </c>
      <c r="Q463" s="113" t="s">
        <v>80</v>
      </c>
      <c r="R463" s="113"/>
      <c r="S463" s="113"/>
    </row>
    <row r="464" spans="1:19" x14ac:dyDescent="0.35">
      <c r="A464" s="111" t="s">
        <v>84</v>
      </c>
      <c r="B464" s="112"/>
      <c r="C464" s="113" t="s">
        <v>4144</v>
      </c>
      <c r="D464" s="113" t="s">
        <v>6838</v>
      </c>
      <c r="E464" s="113"/>
      <c r="F464" s="113"/>
      <c r="G464" s="50" t="s">
        <v>5115</v>
      </c>
      <c r="H464" s="50" t="s">
        <v>5116</v>
      </c>
      <c r="I464" s="113"/>
      <c r="J464" s="113" t="s">
        <v>7493</v>
      </c>
      <c r="K464" s="113"/>
      <c r="L464" s="113" t="s">
        <v>153</v>
      </c>
      <c r="M464" s="114">
        <v>0</v>
      </c>
      <c r="N464" s="113" t="s">
        <v>8512</v>
      </c>
      <c r="O464" s="113" t="s">
        <v>8517</v>
      </c>
      <c r="P464" s="113" t="s">
        <v>153</v>
      </c>
      <c r="Q464" s="113" t="s">
        <v>80</v>
      </c>
      <c r="R464" s="113"/>
      <c r="S464" s="113"/>
    </row>
    <row r="465" spans="1:19" x14ac:dyDescent="0.35">
      <c r="A465" s="111" t="s">
        <v>84</v>
      </c>
      <c r="B465" s="112"/>
      <c r="C465" s="113" t="s">
        <v>4150</v>
      </c>
      <c r="D465" s="113" t="s">
        <v>6839</v>
      </c>
      <c r="E465" s="113"/>
      <c r="F465" s="113"/>
      <c r="G465" s="50" t="s">
        <v>5127</v>
      </c>
      <c r="H465" s="50" t="s">
        <v>5128</v>
      </c>
      <c r="I465" s="113"/>
      <c r="J465" s="113" t="s">
        <v>7493</v>
      </c>
      <c r="K465" s="113"/>
      <c r="L465" s="113" t="s">
        <v>153</v>
      </c>
      <c r="M465" s="114">
        <v>0</v>
      </c>
      <c r="N465" s="113" t="s">
        <v>8512</v>
      </c>
      <c r="O465" s="113" t="s">
        <v>8517</v>
      </c>
      <c r="P465" s="113" t="s">
        <v>153</v>
      </c>
      <c r="Q465" s="113" t="s">
        <v>80</v>
      </c>
      <c r="R465" s="113"/>
      <c r="S465" s="113"/>
    </row>
    <row r="466" spans="1:19" x14ac:dyDescent="0.35">
      <c r="A466" s="111" t="s">
        <v>84</v>
      </c>
      <c r="B466" s="112"/>
      <c r="C466" s="113" t="s">
        <v>4145</v>
      </c>
      <c r="D466" s="113" t="s">
        <v>6840</v>
      </c>
      <c r="E466" s="113"/>
      <c r="F466" s="113"/>
      <c r="G466" s="50" t="s">
        <v>5117</v>
      </c>
      <c r="H466" s="50" t="s">
        <v>5118</v>
      </c>
      <c r="I466" s="113"/>
      <c r="J466" s="113" t="s">
        <v>7493</v>
      </c>
      <c r="K466" s="113"/>
      <c r="L466" s="113" t="s">
        <v>153</v>
      </c>
      <c r="M466" s="114">
        <v>0</v>
      </c>
      <c r="N466" s="113" t="s">
        <v>8512</v>
      </c>
      <c r="O466" s="113" t="s">
        <v>8517</v>
      </c>
      <c r="P466" s="113" t="s">
        <v>153</v>
      </c>
      <c r="Q466" s="113" t="s">
        <v>80</v>
      </c>
      <c r="R466" s="113"/>
      <c r="S466" s="113"/>
    </row>
    <row r="467" spans="1:19" x14ac:dyDescent="0.35">
      <c r="A467" s="111" t="s">
        <v>84</v>
      </c>
      <c r="B467" s="112"/>
      <c r="C467" s="113" t="s">
        <v>4146</v>
      </c>
      <c r="D467" s="113" t="s">
        <v>6841</v>
      </c>
      <c r="E467" s="113"/>
      <c r="F467" s="113"/>
      <c r="G467" s="50" t="s">
        <v>5119</v>
      </c>
      <c r="H467" s="50" t="s">
        <v>5120</v>
      </c>
      <c r="I467" s="113"/>
      <c r="J467" s="113" t="s">
        <v>7493</v>
      </c>
      <c r="K467" s="113"/>
      <c r="L467" s="113" t="s">
        <v>153</v>
      </c>
      <c r="M467" s="114">
        <v>0</v>
      </c>
      <c r="N467" s="113" t="s">
        <v>8512</v>
      </c>
      <c r="O467" s="113" t="s">
        <v>8517</v>
      </c>
      <c r="P467" s="113" t="s">
        <v>153</v>
      </c>
      <c r="Q467" s="113" t="s">
        <v>80</v>
      </c>
      <c r="R467" s="113"/>
      <c r="S467" s="113"/>
    </row>
    <row r="468" spans="1:19" x14ac:dyDescent="0.35">
      <c r="A468" s="111" t="s">
        <v>84</v>
      </c>
      <c r="B468" s="112"/>
      <c r="C468" s="113" t="s">
        <v>4148</v>
      </c>
      <c r="D468" s="113" t="s">
        <v>6842</v>
      </c>
      <c r="E468" s="113"/>
      <c r="F468" s="113"/>
      <c r="G468" s="50" t="s">
        <v>5123</v>
      </c>
      <c r="H468" s="50" t="s">
        <v>5124</v>
      </c>
      <c r="I468" s="113"/>
      <c r="J468" s="113" t="s">
        <v>7493</v>
      </c>
      <c r="K468" s="113"/>
      <c r="L468" s="113" t="s">
        <v>153</v>
      </c>
      <c r="M468" s="114">
        <v>0</v>
      </c>
      <c r="N468" s="113" t="s">
        <v>8512</v>
      </c>
      <c r="O468" s="113" t="s">
        <v>8517</v>
      </c>
      <c r="P468" s="113" t="s">
        <v>153</v>
      </c>
      <c r="Q468" s="113" t="s">
        <v>80</v>
      </c>
      <c r="R468" s="113"/>
      <c r="S468" s="113"/>
    </row>
    <row r="469" spans="1:19" x14ac:dyDescent="0.35">
      <c r="A469" s="111" t="s">
        <v>84</v>
      </c>
      <c r="B469" s="112"/>
      <c r="C469" s="113" t="s">
        <v>4133</v>
      </c>
      <c r="D469" s="113" t="s">
        <v>6843</v>
      </c>
      <c r="E469" s="113"/>
      <c r="F469" s="113"/>
      <c r="G469" s="50" t="s">
        <v>5093</v>
      </c>
      <c r="H469" s="50" t="s">
        <v>5094</v>
      </c>
      <c r="I469" s="113"/>
      <c r="J469" s="113" t="s">
        <v>7493</v>
      </c>
      <c r="K469" s="113"/>
      <c r="L469" s="113" t="s">
        <v>153</v>
      </c>
      <c r="M469" s="114">
        <v>0</v>
      </c>
      <c r="N469" s="113" t="s">
        <v>8512</v>
      </c>
      <c r="O469" s="113" t="s">
        <v>8517</v>
      </c>
      <c r="P469" s="113" t="s">
        <v>153</v>
      </c>
      <c r="Q469" s="113" t="s">
        <v>80</v>
      </c>
      <c r="R469" s="113"/>
      <c r="S469" s="113"/>
    </row>
    <row r="470" spans="1:19" x14ac:dyDescent="0.35">
      <c r="A470" s="111" t="s">
        <v>84</v>
      </c>
      <c r="B470" s="112"/>
      <c r="C470" s="113" t="s">
        <v>4134</v>
      </c>
      <c r="D470" s="113" t="s">
        <v>6844</v>
      </c>
      <c r="E470" s="113"/>
      <c r="F470" s="113"/>
      <c r="G470" s="50" t="s">
        <v>5095</v>
      </c>
      <c r="H470" s="50" t="s">
        <v>5096</v>
      </c>
      <c r="I470" s="113"/>
      <c r="J470" s="113" t="s">
        <v>7493</v>
      </c>
      <c r="K470" s="113"/>
      <c r="L470" s="113" t="s">
        <v>153</v>
      </c>
      <c r="M470" s="114">
        <v>0</v>
      </c>
      <c r="N470" s="113" t="s">
        <v>8512</v>
      </c>
      <c r="O470" s="113" t="s">
        <v>8517</v>
      </c>
      <c r="P470" s="113" t="s">
        <v>153</v>
      </c>
      <c r="Q470" s="113" t="s">
        <v>80</v>
      </c>
      <c r="R470" s="113"/>
      <c r="S470" s="113"/>
    </row>
    <row r="471" spans="1:19" x14ac:dyDescent="0.35">
      <c r="A471" s="111" t="s">
        <v>84</v>
      </c>
      <c r="B471" s="112"/>
      <c r="C471" s="113" t="s">
        <v>4142</v>
      </c>
      <c r="D471" s="113" t="s">
        <v>6859</v>
      </c>
      <c r="E471" s="113"/>
      <c r="F471" s="113"/>
      <c r="G471" s="50" t="s">
        <v>5111</v>
      </c>
      <c r="H471" s="50" t="s">
        <v>5112</v>
      </c>
      <c r="I471" s="113"/>
      <c r="J471" s="113" t="s">
        <v>7493</v>
      </c>
      <c r="K471" s="113"/>
      <c r="L471" s="113" t="s">
        <v>153</v>
      </c>
      <c r="M471" s="114">
        <v>0</v>
      </c>
      <c r="N471" s="113" t="s">
        <v>8512</v>
      </c>
      <c r="O471" s="113" t="s">
        <v>8517</v>
      </c>
      <c r="P471" s="113" t="s">
        <v>153</v>
      </c>
      <c r="Q471" s="113" t="s">
        <v>80</v>
      </c>
      <c r="R471" s="113"/>
      <c r="S471" s="113"/>
    </row>
    <row r="472" spans="1:19" x14ac:dyDescent="0.35">
      <c r="A472" s="111" t="s">
        <v>84</v>
      </c>
      <c r="B472" s="112"/>
      <c r="C472" s="113" t="s">
        <v>4160</v>
      </c>
      <c r="D472" s="113" t="s">
        <v>6854</v>
      </c>
      <c r="E472" s="113"/>
      <c r="F472" s="113"/>
      <c r="G472" s="50" t="s">
        <v>5147</v>
      </c>
      <c r="H472" s="50" t="s">
        <v>5148</v>
      </c>
      <c r="I472" s="113"/>
      <c r="J472" s="113" t="s">
        <v>7493</v>
      </c>
      <c r="K472" s="113"/>
      <c r="L472" s="113" t="s">
        <v>153</v>
      </c>
      <c r="M472" s="114">
        <v>0</v>
      </c>
      <c r="N472" s="113" t="s">
        <v>8512</v>
      </c>
      <c r="O472" s="113" t="s">
        <v>8517</v>
      </c>
      <c r="P472" s="113" t="s">
        <v>153</v>
      </c>
      <c r="Q472" s="113" t="s">
        <v>80</v>
      </c>
      <c r="R472" s="113"/>
      <c r="S472" s="113"/>
    </row>
    <row r="473" spans="1:19" x14ac:dyDescent="0.35">
      <c r="A473" s="111" t="s">
        <v>84</v>
      </c>
      <c r="B473" s="112"/>
      <c r="C473" s="113" t="s">
        <v>4135</v>
      </c>
      <c r="D473" s="113" t="s">
        <v>6837</v>
      </c>
      <c r="E473" s="113"/>
      <c r="F473" s="113"/>
      <c r="G473" s="50" t="s">
        <v>5097</v>
      </c>
      <c r="H473" s="50" t="s">
        <v>5098</v>
      </c>
      <c r="I473" s="113"/>
      <c r="J473" s="113" t="s">
        <v>7493</v>
      </c>
      <c r="K473" s="113"/>
      <c r="L473" s="113" t="s">
        <v>153</v>
      </c>
      <c r="M473" s="114">
        <v>0</v>
      </c>
      <c r="N473" s="113" t="s">
        <v>8512</v>
      </c>
      <c r="O473" s="113" t="s">
        <v>8517</v>
      </c>
      <c r="P473" s="113" t="s">
        <v>153</v>
      </c>
      <c r="Q473" s="113" t="s">
        <v>80</v>
      </c>
      <c r="R473" s="113"/>
      <c r="S473" s="113"/>
    </row>
    <row r="474" spans="1:19" x14ac:dyDescent="0.35">
      <c r="A474" s="111" t="s">
        <v>84</v>
      </c>
      <c r="B474" s="112"/>
      <c r="C474" s="113" t="s">
        <v>4149</v>
      </c>
      <c r="D474" s="113" t="s">
        <v>6860</v>
      </c>
      <c r="E474" s="113"/>
      <c r="F474" s="113"/>
      <c r="G474" s="50" t="s">
        <v>5125</v>
      </c>
      <c r="H474" s="50" t="s">
        <v>5126</v>
      </c>
      <c r="I474" s="113"/>
      <c r="J474" s="113" t="s">
        <v>7493</v>
      </c>
      <c r="K474" s="113"/>
      <c r="L474" s="113" t="s">
        <v>153</v>
      </c>
      <c r="M474" s="114">
        <v>0</v>
      </c>
      <c r="N474" s="113" t="s">
        <v>8512</v>
      </c>
      <c r="O474" s="113" t="s">
        <v>8517</v>
      </c>
      <c r="P474" s="113" t="s">
        <v>153</v>
      </c>
      <c r="Q474" s="113" t="s">
        <v>80</v>
      </c>
      <c r="R474" s="113"/>
      <c r="S474" s="113"/>
    </row>
    <row r="475" spans="1:19" x14ac:dyDescent="0.35">
      <c r="A475" s="111" t="s">
        <v>84</v>
      </c>
      <c r="B475" s="112"/>
      <c r="C475" s="113" t="s">
        <v>4147</v>
      </c>
      <c r="D475" s="121" t="s">
        <v>6861</v>
      </c>
      <c r="E475" s="113"/>
      <c r="F475" s="113"/>
      <c r="G475" s="50" t="s">
        <v>5121</v>
      </c>
      <c r="H475" s="62" t="s">
        <v>5122</v>
      </c>
      <c r="I475" s="113"/>
      <c r="J475" s="113" t="s">
        <v>7493</v>
      </c>
      <c r="K475" s="113"/>
      <c r="L475" s="113" t="s">
        <v>153</v>
      </c>
      <c r="M475" s="114">
        <v>0</v>
      </c>
      <c r="N475" s="113" t="s">
        <v>8512</v>
      </c>
      <c r="O475" s="113" t="s">
        <v>8517</v>
      </c>
      <c r="P475" s="113" t="s">
        <v>153</v>
      </c>
      <c r="Q475" s="113" t="s">
        <v>80</v>
      </c>
      <c r="R475" s="113"/>
      <c r="S475" s="113"/>
    </row>
    <row r="476" spans="1:19" x14ac:dyDescent="0.35">
      <c r="A476" s="111" t="s">
        <v>84</v>
      </c>
      <c r="B476" s="112"/>
      <c r="C476" s="113" t="s">
        <v>4055</v>
      </c>
      <c r="D476" s="113" t="s">
        <v>6519</v>
      </c>
      <c r="E476" s="113"/>
      <c r="F476" s="113"/>
      <c r="G476" s="53" t="s">
        <v>5153</v>
      </c>
      <c r="H476" s="53" t="s">
        <v>5154</v>
      </c>
      <c r="I476" s="113"/>
      <c r="J476" s="113" t="s">
        <v>7493</v>
      </c>
      <c r="K476" s="113"/>
      <c r="L476" s="113" t="s">
        <v>7473</v>
      </c>
      <c r="M476" s="114">
        <v>0</v>
      </c>
      <c r="N476" s="113" t="s">
        <v>8512</v>
      </c>
      <c r="O476" s="113" t="s">
        <v>8517</v>
      </c>
      <c r="P476" s="113" t="s">
        <v>7476</v>
      </c>
      <c r="Q476" s="113" t="s">
        <v>80</v>
      </c>
      <c r="R476" s="113"/>
      <c r="S476" s="113"/>
    </row>
    <row r="477" spans="1:19" x14ac:dyDescent="0.35">
      <c r="A477" s="111" t="s">
        <v>84</v>
      </c>
      <c r="B477" s="112"/>
      <c r="C477" s="113" t="s">
        <v>4127</v>
      </c>
      <c r="D477" s="113" t="s">
        <v>6845</v>
      </c>
      <c r="E477" s="113"/>
      <c r="F477" s="113"/>
      <c r="G477" s="50" t="s">
        <v>5081</v>
      </c>
      <c r="H477" s="50" t="s">
        <v>5082</v>
      </c>
      <c r="I477" s="113"/>
      <c r="J477" s="113" t="s">
        <v>7493</v>
      </c>
      <c r="K477" s="113"/>
      <c r="L477" s="113" t="s">
        <v>153</v>
      </c>
      <c r="M477" s="114">
        <v>0</v>
      </c>
      <c r="N477" s="113" t="s">
        <v>8512</v>
      </c>
      <c r="O477" s="113" t="s">
        <v>8517</v>
      </c>
      <c r="P477" s="113" t="s">
        <v>153</v>
      </c>
      <c r="Q477" s="113" t="s">
        <v>80</v>
      </c>
      <c r="R477" s="113"/>
      <c r="S477" s="113"/>
    </row>
    <row r="478" spans="1:19" x14ac:dyDescent="0.35">
      <c r="A478" s="111" t="s">
        <v>84</v>
      </c>
      <c r="B478" s="112"/>
      <c r="C478" s="113" t="s">
        <v>4128</v>
      </c>
      <c r="D478" s="113" t="s">
        <v>6862</v>
      </c>
      <c r="E478" s="113"/>
      <c r="F478" s="113"/>
      <c r="G478" s="50" t="s">
        <v>5083</v>
      </c>
      <c r="H478" s="50" t="s">
        <v>5084</v>
      </c>
      <c r="I478" s="113"/>
      <c r="J478" s="113" t="s">
        <v>7493</v>
      </c>
      <c r="K478" s="113"/>
      <c r="L478" s="113" t="s">
        <v>153</v>
      </c>
      <c r="M478" s="114">
        <v>0</v>
      </c>
      <c r="N478" s="113" t="s">
        <v>8512</v>
      </c>
      <c r="O478" s="113" t="s">
        <v>8517</v>
      </c>
      <c r="P478" s="113" t="s">
        <v>153</v>
      </c>
      <c r="Q478" s="113" t="s">
        <v>80</v>
      </c>
      <c r="R478" s="113"/>
      <c r="S478" s="113"/>
    </row>
    <row r="479" spans="1:19" x14ac:dyDescent="0.35">
      <c r="A479" s="111" t="s">
        <v>84</v>
      </c>
      <c r="B479" s="112"/>
      <c r="C479" s="113" t="s">
        <v>4129</v>
      </c>
      <c r="D479" s="113" t="s">
        <v>6846</v>
      </c>
      <c r="E479" s="113"/>
      <c r="F479" s="113"/>
      <c r="G479" s="50" t="s">
        <v>5085</v>
      </c>
      <c r="H479" s="50" t="s">
        <v>5086</v>
      </c>
      <c r="I479" s="113"/>
      <c r="J479" s="113" t="s">
        <v>7493</v>
      </c>
      <c r="K479" s="113"/>
      <c r="L479" s="113" t="s">
        <v>153</v>
      </c>
      <c r="M479" s="114">
        <v>0</v>
      </c>
      <c r="N479" s="113" t="s">
        <v>8512</v>
      </c>
      <c r="O479" s="113" t="s">
        <v>8517</v>
      </c>
      <c r="P479" s="113" t="s">
        <v>153</v>
      </c>
      <c r="Q479" s="113" t="s">
        <v>80</v>
      </c>
      <c r="R479" s="113"/>
      <c r="S479" s="113"/>
    </row>
    <row r="480" spans="1:19" x14ac:dyDescent="0.35">
      <c r="A480" s="111" t="s">
        <v>84</v>
      </c>
      <c r="B480" s="112"/>
      <c r="C480" s="113" t="s">
        <v>4130</v>
      </c>
      <c r="D480" s="113" t="s">
        <v>6847</v>
      </c>
      <c r="E480" s="113"/>
      <c r="F480" s="113"/>
      <c r="G480" s="50" t="s">
        <v>5087</v>
      </c>
      <c r="H480" s="50" t="s">
        <v>5088</v>
      </c>
      <c r="I480" s="113"/>
      <c r="J480" s="113" t="s">
        <v>7493</v>
      </c>
      <c r="K480" s="113"/>
      <c r="L480" s="113" t="s">
        <v>153</v>
      </c>
      <c r="M480" s="114">
        <v>0</v>
      </c>
      <c r="N480" s="113" t="s">
        <v>8512</v>
      </c>
      <c r="O480" s="113" t="s">
        <v>8517</v>
      </c>
      <c r="P480" s="113" t="s">
        <v>153</v>
      </c>
      <c r="Q480" s="113" t="s">
        <v>80</v>
      </c>
      <c r="R480" s="113"/>
      <c r="S480" s="113"/>
    </row>
    <row r="481" spans="1:19" x14ac:dyDescent="0.35">
      <c r="A481" s="111" t="s">
        <v>84</v>
      </c>
      <c r="B481" s="112"/>
      <c r="C481" s="113" t="s">
        <v>4131</v>
      </c>
      <c r="D481" s="113" t="s">
        <v>6848</v>
      </c>
      <c r="E481" s="113"/>
      <c r="F481" s="113"/>
      <c r="G481" s="50" t="s">
        <v>5089</v>
      </c>
      <c r="H481" s="50" t="s">
        <v>5090</v>
      </c>
      <c r="I481" s="113"/>
      <c r="J481" s="113" t="s">
        <v>7493</v>
      </c>
      <c r="K481" s="113"/>
      <c r="L481" s="113" t="s">
        <v>153</v>
      </c>
      <c r="M481" s="114">
        <v>0</v>
      </c>
      <c r="N481" s="113" t="s">
        <v>8512</v>
      </c>
      <c r="O481" s="113" t="s">
        <v>8517</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7493</v>
      </c>
      <c r="K482" s="121"/>
      <c r="L482" s="113" t="s">
        <v>91</v>
      </c>
      <c r="M482" s="114">
        <v>0</v>
      </c>
      <c r="N482" s="113" t="s">
        <v>8512</v>
      </c>
      <c r="O482" s="113" t="s">
        <v>8517</v>
      </c>
      <c r="P482" s="113" t="s">
        <v>92</v>
      </c>
      <c r="Q482" s="113" t="s">
        <v>80</v>
      </c>
      <c r="R482" s="113"/>
      <c r="S482" s="113"/>
    </row>
    <row r="483" spans="1:19" x14ac:dyDescent="0.35">
      <c r="A483" s="111" t="s">
        <v>84</v>
      </c>
      <c r="B483" s="112"/>
      <c r="C483" s="113" t="s">
        <v>4151</v>
      </c>
      <c r="D483" s="54" t="s">
        <v>6849</v>
      </c>
      <c r="E483" s="113"/>
      <c r="F483" s="113"/>
      <c r="G483" s="50" t="s">
        <v>5129</v>
      </c>
      <c r="H483" s="50" t="s">
        <v>5130</v>
      </c>
      <c r="I483" s="113"/>
      <c r="J483" s="113" t="s">
        <v>7493</v>
      </c>
      <c r="K483" s="113"/>
      <c r="L483" s="113" t="s">
        <v>153</v>
      </c>
      <c r="M483" s="114">
        <v>0</v>
      </c>
      <c r="N483" s="113" t="s">
        <v>8512</v>
      </c>
      <c r="O483" s="113" t="s">
        <v>8517</v>
      </c>
      <c r="P483" s="113" t="s">
        <v>153</v>
      </c>
      <c r="Q483" s="113" t="s">
        <v>80</v>
      </c>
      <c r="R483" s="113"/>
      <c r="S483" s="113"/>
    </row>
    <row r="484" spans="1:19" x14ac:dyDescent="0.35">
      <c r="A484" s="111" t="s">
        <v>84</v>
      </c>
      <c r="B484" s="112"/>
      <c r="C484" s="113" t="s">
        <v>4137</v>
      </c>
      <c r="D484" s="113" t="s">
        <v>6870</v>
      </c>
      <c r="E484" s="113"/>
      <c r="F484" s="113"/>
      <c r="G484" s="50" t="s">
        <v>5101</v>
      </c>
      <c r="H484" s="50" t="s">
        <v>5102</v>
      </c>
      <c r="I484" s="113"/>
      <c r="J484" s="113" t="s">
        <v>7493</v>
      </c>
      <c r="K484" s="113"/>
      <c r="L484" s="113" t="s">
        <v>153</v>
      </c>
      <c r="M484" s="114">
        <v>0</v>
      </c>
      <c r="N484" s="113" t="s">
        <v>8512</v>
      </c>
      <c r="O484" s="113" t="s">
        <v>8517</v>
      </c>
      <c r="P484" s="113" t="s">
        <v>153</v>
      </c>
      <c r="Q484" s="113" t="s">
        <v>80</v>
      </c>
      <c r="R484" s="113"/>
      <c r="S484" s="113"/>
    </row>
    <row r="485" spans="1:19" x14ac:dyDescent="0.35">
      <c r="A485" s="111" t="s">
        <v>84</v>
      </c>
      <c r="B485" s="112"/>
      <c r="C485" s="113" t="s">
        <v>4140</v>
      </c>
      <c r="D485" s="113" t="s">
        <v>6850</v>
      </c>
      <c r="E485" s="113"/>
      <c r="F485" s="113"/>
      <c r="G485" s="50" t="s">
        <v>5107</v>
      </c>
      <c r="H485" s="50" t="s">
        <v>5108</v>
      </c>
      <c r="I485" s="113"/>
      <c r="J485" s="113" t="s">
        <v>7493</v>
      </c>
      <c r="K485" s="113"/>
      <c r="L485" s="113" t="s">
        <v>153</v>
      </c>
      <c r="M485" s="114">
        <v>0</v>
      </c>
      <c r="N485" s="113" t="s">
        <v>8512</v>
      </c>
      <c r="O485" s="113" t="s">
        <v>8517</v>
      </c>
      <c r="P485" s="113" t="s">
        <v>153</v>
      </c>
      <c r="Q485" s="113" t="s">
        <v>80</v>
      </c>
      <c r="R485" s="113"/>
      <c r="S485" s="113"/>
    </row>
    <row r="486" spans="1:19" x14ac:dyDescent="0.35">
      <c r="A486" s="111" t="s">
        <v>84</v>
      </c>
      <c r="B486" s="112"/>
      <c r="C486" s="113" t="s">
        <v>4138</v>
      </c>
      <c r="D486" s="113" t="s">
        <v>6872</v>
      </c>
      <c r="E486" s="113"/>
      <c r="F486" s="113"/>
      <c r="G486" s="50" t="s">
        <v>5103</v>
      </c>
      <c r="H486" s="50" t="s">
        <v>5104</v>
      </c>
      <c r="I486" s="113"/>
      <c r="J486" s="113" t="s">
        <v>7493</v>
      </c>
      <c r="K486" s="113"/>
      <c r="L486" s="113" t="s">
        <v>153</v>
      </c>
      <c r="M486" s="114">
        <v>0</v>
      </c>
      <c r="N486" s="113" t="s">
        <v>8512</v>
      </c>
      <c r="O486" s="113" t="s">
        <v>8517</v>
      </c>
      <c r="P486" s="113" t="s">
        <v>153</v>
      </c>
      <c r="Q486" s="113" t="s">
        <v>80</v>
      </c>
      <c r="R486" s="113"/>
      <c r="S486" s="113"/>
    </row>
    <row r="487" spans="1:19" x14ac:dyDescent="0.35">
      <c r="A487" s="111" t="s">
        <v>84</v>
      </c>
      <c r="B487" s="112"/>
      <c r="C487" s="113" t="s">
        <v>4139</v>
      </c>
      <c r="D487" s="113" t="s">
        <v>6873</v>
      </c>
      <c r="E487" s="113"/>
      <c r="F487" s="113"/>
      <c r="G487" s="50" t="s">
        <v>5105</v>
      </c>
      <c r="H487" s="50" t="s">
        <v>5106</v>
      </c>
      <c r="I487" s="113"/>
      <c r="J487" s="113" t="s">
        <v>7493</v>
      </c>
      <c r="K487" s="113"/>
      <c r="L487" s="113" t="s">
        <v>153</v>
      </c>
      <c r="M487" s="114">
        <v>0</v>
      </c>
      <c r="N487" s="113" t="s">
        <v>8512</v>
      </c>
      <c r="O487" s="113" t="s">
        <v>8517</v>
      </c>
      <c r="P487" s="113" t="s">
        <v>153</v>
      </c>
      <c r="Q487" s="113" t="s">
        <v>80</v>
      </c>
      <c r="R487" s="113"/>
      <c r="S487" s="113"/>
    </row>
    <row r="488" spans="1:19" x14ac:dyDescent="0.35">
      <c r="A488" s="111" t="s">
        <v>84</v>
      </c>
      <c r="B488" s="112"/>
      <c r="C488" s="113" t="s">
        <v>4141</v>
      </c>
      <c r="D488" s="113" t="s">
        <v>6874</v>
      </c>
      <c r="E488" s="113"/>
      <c r="F488" s="113"/>
      <c r="G488" s="50" t="s">
        <v>5109</v>
      </c>
      <c r="H488" s="50" t="s">
        <v>5110</v>
      </c>
      <c r="I488" s="113"/>
      <c r="J488" s="113" t="s">
        <v>7493</v>
      </c>
      <c r="K488" s="113"/>
      <c r="L488" s="113" t="s">
        <v>153</v>
      </c>
      <c r="M488" s="114">
        <v>0</v>
      </c>
      <c r="N488" s="113" t="s">
        <v>8512</v>
      </c>
      <c r="O488" s="113" t="s">
        <v>8517</v>
      </c>
      <c r="P488" s="113" t="s">
        <v>153</v>
      </c>
      <c r="Q488" s="113" t="s">
        <v>80</v>
      </c>
      <c r="R488" s="113"/>
      <c r="S488" s="113"/>
    </row>
    <row r="489" spans="1:19" x14ac:dyDescent="0.35">
      <c r="A489" s="111" t="s">
        <v>84</v>
      </c>
      <c r="B489" s="112"/>
      <c r="C489" s="113" t="s">
        <v>4121</v>
      </c>
      <c r="D489" s="113" t="s">
        <v>6876</v>
      </c>
      <c r="E489" s="113"/>
      <c r="F489" s="113"/>
      <c r="G489" s="50" t="s">
        <v>5069</v>
      </c>
      <c r="H489" s="50" t="s">
        <v>5070</v>
      </c>
      <c r="I489" s="113"/>
      <c r="J489" s="113" t="s">
        <v>7493</v>
      </c>
      <c r="K489" s="113"/>
      <c r="L489" s="134" t="s">
        <v>7473</v>
      </c>
      <c r="M489" s="162">
        <v>0</v>
      </c>
      <c r="N489" s="134" t="s">
        <v>8512</v>
      </c>
      <c r="O489" s="134" t="s">
        <v>8517</v>
      </c>
      <c r="P489" s="113" t="s">
        <v>6317</v>
      </c>
      <c r="Q489" s="113" t="s">
        <v>80</v>
      </c>
      <c r="R489" s="113"/>
      <c r="S489" s="113"/>
    </row>
    <row r="490" spans="1:19" x14ac:dyDescent="0.35">
      <c r="A490" s="111" t="s">
        <v>84</v>
      </c>
      <c r="B490" s="112"/>
      <c r="C490" s="113" t="s">
        <v>4136</v>
      </c>
      <c r="D490" s="113" t="s">
        <v>6877</v>
      </c>
      <c r="E490" s="113"/>
      <c r="F490" s="113"/>
      <c r="G490" s="50" t="s">
        <v>5099</v>
      </c>
      <c r="H490" s="50" t="s">
        <v>5100</v>
      </c>
      <c r="I490" s="113"/>
      <c r="J490" s="113" t="s">
        <v>7493</v>
      </c>
      <c r="K490" s="113"/>
      <c r="L490" s="113" t="s">
        <v>153</v>
      </c>
      <c r="M490" s="114">
        <v>0</v>
      </c>
      <c r="N490" s="113" t="s">
        <v>8512</v>
      </c>
      <c r="O490" s="113" t="s">
        <v>8517</v>
      </c>
      <c r="P490" s="113" t="s">
        <v>153</v>
      </c>
      <c r="Q490" s="113" t="s">
        <v>80</v>
      </c>
      <c r="R490" s="113"/>
      <c r="S490" s="113"/>
    </row>
    <row r="491" spans="1:19" x14ac:dyDescent="0.35">
      <c r="A491" s="111" t="s">
        <v>84</v>
      </c>
      <c r="B491" s="112"/>
      <c r="C491" s="113" t="s">
        <v>4162</v>
      </c>
      <c r="D491" s="113" t="s">
        <v>6878</v>
      </c>
      <c r="E491" s="113"/>
      <c r="F491" s="113"/>
      <c r="G491" s="53" t="s">
        <v>5151</v>
      </c>
      <c r="H491" s="53" t="s">
        <v>5152</v>
      </c>
      <c r="I491" s="113"/>
      <c r="J491" s="113" t="s">
        <v>7493</v>
      </c>
      <c r="K491" s="113"/>
      <c r="L491" s="134" t="s">
        <v>7473</v>
      </c>
      <c r="M491" s="162">
        <v>0</v>
      </c>
      <c r="N491" s="134" t="s">
        <v>8512</v>
      </c>
      <c r="O491" s="134" t="s">
        <v>8517</v>
      </c>
      <c r="P491" s="113" t="s">
        <v>6317</v>
      </c>
      <c r="Q491" s="113" t="s">
        <v>80</v>
      </c>
      <c r="R491" s="113"/>
      <c r="S491" s="113"/>
    </row>
    <row r="492" spans="1:19" x14ac:dyDescent="0.35">
      <c r="A492" s="111" t="s">
        <v>84</v>
      </c>
      <c r="B492" s="112"/>
      <c r="C492" s="113" t="s">
        <v>4152</v>
      </c>
      <c r="D492" s="113" t="s">
        <v>6879</v>
      </c>
      <c r="E492" s="113"/>
      <c r="F492" s="113"/>
      <c r="G492" s="50" t="s">
        <v>5131</v>
      </c>
      <c r="H492" s="50" t="s">
        <v>5132</v>
      </c>
      <c r="I492" s="113"/>
      <c r="J492" s="113" t="s">
        <v>7493</v>
      </c>
      <c r="K492" s="113"/>
      <c r="L492" s="113" t="s">
        <v>153</v>
      </c>
      <c r="M492" s="114">
        <v>0</v>
      </c>
      <c r="N492" s="113" t="s">
        <v>8512</v>
      </c>
      <c r="O492" s="113" t="s">
        <v>8517</v>
      </c>
      <c r="P492" s="113" t="s">
        <v>153</v>
      </c>
      <c r="Q492" s="113" t="s">
        <v>80</v>
      </c>
      <c r="R492" s="113"/>
      <c r="S492" s="113"/>
    </row>
    <row r="493" spans="1:19" x14ac:dyDescent="0.35">
      <c r="A493" s="111" t="s">
        <v>84</v>
      </c>
      <c r="B493" s="112"/>
      <c r="C493" s="113" t="s">
        <v>4132</v>
      </c>
      <c r="D493" s="113" t="s">
        <v>6871</v>
      </c>
      <c r="E493" s="113"/>
      <c r="F493" s="113"/>
      <c r="G493" s="50" t="s">
        <v>5091</v>
      </c>
      <c r="H493" s="50" t="s">
        <v>5092</v>
      </c>
      <c r="I493" s="113"/>
      <c r="J493" s="113" t="s">
        <v>7493</v>
      </c>
      <c r="K493" s="113"/>
      <c r="L493" s="113" t="s">
        <v>153</v>
      </c>
      <c r="M493" s="114">
        <v>0</v>
      </c>
      <c r="N493" s="113" t="s">
        <v>8512</v>
      </c>
      <c r="O493" s="113" t="s">
        <v>8517</v>
      </c>
      <c r="P493" s="113" t="s">
        <v>153</v>
      </c>
      <c r="Q493" s="113" t="s">
        <v>80</v>
      </c>
      <c r="R493" s="113"/>
      <c r="S493" s="113"/>
    </row>
    <row r="494" spans="1:19" x14ac:dyDescent="0.35">
      <c r="A494" s="111" t="s">
        <v>84</v>
      </c>
      <c r="B494" s="112"/>
      <c r="C494" s="113" t="s">
        <v>4154</v>
      </c>
      <c r="D494" s="113" t="s">
        <v>6851</v>
      </c>
      <c r="E494" s="113"/>
      <c r="F494" s="113"/>
      <c r="G494" s="50" t="s">
        <v>5135</v>
      </c>
      <c r="H494" s="50" t="s">
        <v>5136</v>
      </c>
      <c r="I494" s="113"/>
      <c r="J494" s="113" t="s">
        <v>7493</v>
      </c>
      <c r="K494" s="113"/>
      <c r="L494" s="113" t="s">
        <v>153</v>
      </c>
      <c r="M494" s="114">
        <v>0</v>
      </c>
      <c r="N494" s="113" t="s">
        <v>8512</v>
      </c>
      <c r="O494" s="113" t="s">
        <v>8517</v>
      </c>
      <c r="P494" s="113" t="s">
        <v>153</v>
      </c>
      <c r="Q494" s="113" t="s">
        <v>80</v>
      </c>
      <c r="R494" s="113"/>
      <c r="S494" s="113"/>
    </row>
    <row r="495" spans="1:19" x14ac:dyDescent="0.35">
      <c r="A495" s="111" t="s">
        <v>84</v>
      </c>
      <c r="B495" s="112"/>
      <c r="C495" s="113" t="s">
        <v>4126</v>
      </c>
      <c r="D495" s="113" t="s">
        <v>6880</v>
      </c>
      <c r="E495" s="113"/>
      <c r="F495" s="113"/>
      <c r="G495" s="50" t="s">
        <v>5079</v>
      </c>
      <c r="H495" s="50" t="s">
        <v>5080</v>
      </c>
      <c r="I495" s="113"/>
      <c r="J495" s="113" t="s">
        <v>7493</v>
      </c>
      <c r="K495" s="113"/>
      <c r="L495" s="134" t="s">
        <v>7473</v>
      </c>
      <c r="M495" s="162">
        <v>0</v>
      </c>
      <c r="N495" s="134" t="s">
        <v>8512</v>
      </c>
      <c r="O495" s="134" t="s">
        <v>8517</v>
      </c>
      <c r="P495" s="113" t="s">
        <v>6317</v>
      </c>
      <c r="Q495" s="113" t="s">
        <v>80</v>
      </c>
      <c r="R495" s="113"/>
      <c r="S495" s="113"/>
    </row>
    <row r="496" spans="1:19" x14ac:dyDescent="0.35">
      <c r="A496" s="111" t="s">
        <v>84</v>
      </c>
      <c r="B496" s="112"/>
      <c r="C496" s="113" t="s">
        <v>4153</v>
      </c>
      <c r="D496" s="113" t="s">
        <v>6852</v>
      </c>
      <c r="E496" s="113"/>
      <c r="F496" s="113"/>
      <c r="G496" s="50" t="s">
        <v>5133</v>
      </c>
      <c r="H496" s="50" t="s">
        <v>5134</v>
      </c>
      <c r="I496" s="113"/>
      <c r="J496" s="113" t="s">
        <v>7493</v>
      </c>
      <c r="K496" s="113"/>
      <c r="L496" s="113" t="s">
        <v>153</v>
      </c>
      <c r="M496" s="114">
        <v>0</v>
      </c>
      <c r="N496" s="113" t="s">
        <v>8512</v>
      </c>
      <c r="O496" s="113" t="s">
        <v>8517</v>
      </c>
      <c r="P496" s="113" t="s">
        <v>153</v>
      </c>
      <c r="Q496" s="113" t="s">
        <v>80</v>
      </c>
      <c r="R496" s="113"/>
      <c r="S496" s="113"/>
    </row>
    <row r="497" spans="1:19" x14ac:dyDescent="0.35">
      <c r="A497" s="111" t="s">
        <v>84</v>
      </c>
      <c r="B497" s="112"/>
      <c r="C497" s="113" t="s">
        <v>4155</v>
      </c>
      <c r="D497" s="113" t="s">
        <v>6865</v>
      </c>
      <c r="E497" s="113"/>
      <c r="F497" s="113"/>
      <c r="G497" s="50" t="s">
        <v>5137</v>
      </c>
      <c r="H497" s="50" t="s">
        <v>5138</v>
      </c>
      <c r="I497" s="113"/>
      <c r="J497" s="113" t="s">
        <v>7493</v>
      </c>
      <c r="K497" s="113"/>
      <c r="L497" s="113" t="s">
        <v>153</v>
      </c>
      <c r="M497" s="114">
        <v>0</v>
      </c>
      <c r="N497" s="113" t="s">
        <v>8512</v>
      </c>
      <c r="O497" s="113" t="s">
        <v>8517</v>
      </c>
      <c r="P497" s="113" t="s">
        <v>153</v>
      </c>
      <c r="Q497" s="113" t="s">
        <v>80</v>
      </c>
      <c r="R497" s="113"/>
      <c r="S497" s="113"/>
    </row>
    <row r="498" spans="1:19" x14ac:dyDescent="0.35">
      <c r="A498" s="111" t="s">
        <v>84</v>
      </c>
      <c r="B498" s="112"/>
      <c r="C498" s="113" t="s">
        <v>4156</v>
      </c>
      <c r="D498" s="113" t="s">
        <v>6866</v>
      </c>
      <c r="E498" s="113"/>
      <c r="F498" s="113"/>
      <c r="G498" s="50" t="s">
        <v>5139</v>
      </c>
      <c r="H498" s="50" t="s">
        <v>5140</v>
      </c>
      <c r="I498" s="113"/>
      <c r="J498" s="113" t="s">
        <v>7493</v>
      </c>
      <c r="K498" s="113"/>
      <c r="L498" s="113" t="s">
        <v>153</v>
      </c>
      <c r="M498" s="114">
        <v>0</v>
      </c>
      <c r="N498" s="113" t="s">
        <v>8512</v>
      </c>
      <c r="O498" s="113" t="s">
        <v>8517</v>
      </c>
      <c r="P498" s="113" t="s">
        <v>153</v>
      </c>
      <c r="Q498" s="113" t="s">
        <v>80</v>
      </c>
      <c r="R498" s="113"/>
      <c r="S498" s="113"/>
    </row>
    <row r="499" spans="1:19" x14ac:dyDescent="0.35">
      <c r="A499" s="111" t="s">
        <v>84</v>
      </c>
      <c r="B499" s="112"/>
      <c r="C499" s="113" t="s">
        <v>4157</v>
      </c>
      <c r="D499" s="113" t="s">
        <v>6867</v>
      </c>
      <c r="E499" s="113"/>
      <c r="F499" s="113"/>
      <c r="G499" s="50" t="s">
        <v>5141</v>
      </c>
      <c r="H499" s="50" t="s">
        <v>5142</v>
      </c>
      <c r="I499" s="113"/>
      <c r="J499" s="113" t="s">
        <v>7493</v>
      </c>
      <c r="K499" s="113"/>
      <c r="L499" s="113" t="s">
        <v>153</v>
      </c>
      <c r="M499" s="114">
        <v>0</v>
      </c>
      <c r="N499" s="113" t="s">
        <v>8512</v>
      </c>
      <c r="O499" s="113" t="s">
        <v>8517</v>
      </c>
      <c r="P499" s="113" t="s">
        <v>153</v>
      </c>
      <c r="Q499" s="113" t="s">
        <v>80</v>
      </c>
      <c r="R499" s="113"/>
      <c r="S499" s="113"/>
    </row>
    <row r="500" spans="1:19" x14ac:dyDescent="0.35">
      <c r="A500" s="111" t="s">
        <v>84</v>
      </c>
      <c r="B500" s="112"/>
      <c r="C500" s="113" t="s">
        <v>4158</v>
      </c>
      <c r="D500" s="113" t="s">
        <v>6868</v>
      </c>
      <c r="E500" s="113"/>
      <c r="F500" s="113"/>
      <c r="G500" s="50" t="s">
        <v>5143</v>
      </c>
      <c r="H500" s="50" t="s">
        <v>5144</v>
      </c>
      <c r="I500" s="113"/>
      <c r="J500" s="113" t="s">
        <v>7493</v>
      </c>
      <c r="K500" s="113"/>
      <c r="L500" s="113" t="s">
        <v>153</v>
      </c>
      <c r="M500" s="114">
        <v>0</v>
      </c>
      <c r="N500" s="113" t="s">
        <v>8512</v>
      </c>
      <c r="O500" s="113" t="s">
        <v>8517</v>
      </c>
      <c r="P500" s="113" t="s">
        <v>153</v>
      </c>
      <c r="Q500" s="113" t="s">
        <v>80</v>
      </c>
      <c r="R500" s="113"/>
      <c r="S500" s="113"/>
    </row>
    <row r="501" spans="1:19" x14ac:dyDescent="0.35">
      <c r="A501" s="111" t="s">
        <v>84</v>
      </c>
      <c r="B501" s="112"/>
      <c r="C501" s="113" t="s">
        <v>4159</v>
      </c>
      <c r="D501" s="113" t="s">
        <v>6869</v>
      </c>
      <c r="E501" s="113"/>
      <c r="F501" s="113"/>
      <c r="G501" s="50" t="s">
        <v>5145</v>
      </c>
      <c r="H501" s="50" t="s">
        <v>5146</v>
      </c>
      <c r="I501" s="113"/>
      <c r="J501" s="113" t="s">
        <v>7493</v>
      </c>
      <c r="K501" s="113"/>
      <c r="L501" s="113" t="s">
        <v>153</v>
      </c>
      <c r="M501" s="114">
        <v>0</v>
      </c>
      <c r="N501" s="113" t="s">
        <v>8512</v>
      </c>
      <c r="O501" s="113" t="s">
        <v>8517</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7493</v>
      </c>
      <c r="K502" s="113"/>
      <c r="L502" s="121" t="s">
        <v>91</v>
      </c>
      <c r="M502" s="139" t="s">
        <v>8511</v>
      </c>
      <c r="N502" s="121" t="s">
        <v>8513</v>
      </c>
      <c r="O502" s="121"/>
      <c r="P502" s="113"/>
      <c r="Q502" s="113" t="s">
        <v>80</v>
      </c>
      <c r="R502" s="113"/>
      <c r="S502" s="113"/>
    </row>
    <row r="503" spans="1:19" x14ac:dyDescent="0.35">
      <c r="A503" s="115" t="s">
        <v>4292</v>
      </c>
      <c r="B503" s="100">
        <v>1</v>
      </c>
      <c r="C503" s="101" t="s">
        <v>93</v>
      </c>
      <c r="D503" s="101" t="s">
        <v>1923</v>
      </c>
      <c r="E503" s="102"/>
      <c r="F503" s="101" t="s">
        <v>7661</v>
      </c>
      <c r="G503" s="101" t="s">
        <v>277</v>
      </c>
      <c r="H503" s="101" t="s">
        <v>278</v>
      </c>
      <c r="I503" s="101" t="s">
        <v>2311</v>
      </c>
      <c r="J503" s="103" t="s">
        <v>7493</v>
      </c>
      <c r="K503" s="103"/>
      <c r="L503" s="101" t="s">
        <v>91</v>
      </c>
      <c r="M503" s="154" t="s">
        <v>8511</v>
      </c>
      <c r="N503" s="103" t="s">
        <v>8513</v>
      </c>
      <c r="O503" s="103" t="s">
        <v>8516</v>
      </c>
      <c r="P503" s="115" t="s">
        <v>91</v>
      </c>
      <c r="Q503" s="115" t="s">
        <v>80</v>
      </c>
      <c r="R503" s="115"/>
      <c r="S503" s="115"/>
    </row>
    <row r="504" spans="1:19" x14ac:dyDescent="0.35">
      <c r="A504" s="111" t="s">
        <v>4292</v>
      </c>
      <c r="B504" s="112">
        <v>2</v>
      </c>
      <c r="C504" s="113" t="s">
        <v>4114</v>
      </c>
      <c r="D504" s="54" t="s">
        <v>7553</v>
      </c>
      <c r="E504" s="113"/>
      <c r="F504" s="113"/>
      <c r="G504" s="50" t="s">
        <v>465</v>
      </c>
      <c r="H504" s="50" t="s">
        <v>5053</v>
      </c>
      <c r="I504" s="113"/>
      <c r="J504" s="113" t="s">
        <v>7493</v>
      </c>
      <c r="K504" s="113"/>
      <c r="L504" s="99" t="s">
        <v>7473</v>
      </c>
      <c r="M504" s="160" t="s">
        <v>8511</v>
      </c>
      <c r="N504" s="99" t="s">
        <v>8513</v>
      </c>
      <c r="O504" s="99" t="s">
        <v>8516</v>
      </c>
      <c r="P504" s="113" t="s">
        <v>100</v>
      </c>
      <c r="Q504" s="113" t="s">
        <v>80</v>
      </c>
      <c r="R504" s="113"/>
      <c r="S504" s="113"/>
    </row>
    <row r="505" spans="1:19" x14ac:dyDescent="0.35">
      <c r="A505" s="115" t="s">
        <v>4292</v>
      </c>
      <c r="B505" s="100">
        <v>3</v>
      </c>
      <c r="C505" s="101" t="s">
        <v>116</v>
      </c>
      <c r="D505" s="101" t="s">
        <v>6631</v>
      </c>
      <c r="E505" s="102"/>
      <c r="F505" s="101"/>
      <c r="G505" s="101" t="s">
        <v>318</v>
      </c>
      <c r="H505" s="101"/>
      <c r="I505" s="101"/>
      <c r="J505" s="103" t="s">
        <v>7493</v>
      </c>
      <c r="K505" s="103"/>
      <c r="L505" s="55" t="s">
        <v>91</v>
      </c>
      <c r="M505" s="158" t="s">
        <v>8511</v>
      </c>
      <c r="N505" s="57" t="s">
        <v>8513</v>
      </c>
      <c r="O505" s="57" t="s">
        <v>8516</v>
      </c>
      <c r="P505" s="115" t="s">
        <v>100</v>
      </c>
      <c r="Q505" s="115" t="s">
        <v>80</v>
      </c>
      <c r="R505" s="113" t="s">
        <v>7477</v>
      </c>
      <c r="S505" s="113"/>
    </row>
    <row r="506" spans="1:19" x14ac:dyDescent="0.35">
      <c r="A506" s="115" t="s">
        <v>4292</v>
      </c>
      <c r="B506" s="100">
        <v>4</v>
      </c>
      <c r="C506" s="115" t="s">
        <v>2591</v>
      </c>
      <c r="D506" s="102" t="s">
        <v>7538</v>
      </c>
      <c r="E506" s="115"/>
      <c r="F506" s="115"/>
      <c r="G506" s="102" t="s">
        <v>3015</v>
      </c>
      <c r="H506" s="102" t="s">
        <v>2796</v>
      </c>
      <c r="I506" s="115"/>
      <c r="J506" s="115" t="s">
        <v>7493</v>
      </c>
      <c r="K506" s="115"/>
      <c r="L506" s="115" t="s">
        <v>7473</v>
      </c>
      <c r="M506" s="116" t="s">
        <v>8511</v>
      </c>
      <c r="N506" s="115" t="s">
        <v>8512</v>
      </c>
      <c r="O506" s="115" t="s">
        <v>8516</v>
      </c>
      <c r="P506" s="115" t="s">
        <v>100</v>
      </c>
      <c r="Q506" s="115" t="s">
        <v>80</v>
      </c>
      <c r="R506" s="115"/>
      <c r="S506" s="115"/>
    </row>
    <row r="507" spans="1:19" x14ac:dyDescent="0.35">
      <c r="A507" s="111" t="s">
        <v>4292</v>
      </c>
      <c r="B507" s="112">
        <v>13</v>
      </c>
      <c r="C507" s="113" t="s">
        <v>4297</v>
      </c>
      <c r="D507" s="113" t="s">
        <v>6881</v>
      </c>
      <c r="E507" s="113"/>
      <c r="F507" s="113"/>
      <c r="G507" s="50" t="s">
        <v>5414</v>
      </c>
      <c r="H507" s="50" t="s">
        <v>5415</v>
      </c>
      <c r="I507" s="113"/>
      <c r="J507" s="113" t="s">
        <v>7493</v>
      </c>
      <c r="K507" s="113"/>
      <c r="L507" s="50" t="s">
        <v>7472</v>
      </c>
      <c r="M507" s="153">
        <v>0</v>
      </c>
      <c r="N507" s="50" t="s">
        <v>8512</v>
      </c>
      <c r="O507" s="50" t="s">
        <v>8517</v>
      </c>
      <c r="P507" s="113" t="s">
        <v>3002</v>
      </c>
      <c r="Q507" s="113" t="s">
        <v>80</v>
      </c>
      <c r="R507" s="113"/>
      <c r="S507" s="113"/>
    </row>
    <row r="508" spans="1:19" x14ac:dyDescent="0.35">
      <c r="A508" s="111" t="s">
        <v>4292</v>
      </c>
      <c r="B508" s="112">
        <v>13</v>
      </c>
      <c r="C508" s="113" t="s">
        <v>4293</v>
      </c>
      <c r="D508" s="113" t="s">
        <v>6882</v>
      </c>
      <c r="E508" s="113"/>
      <c r="F508" s="113"/>
      <c r="G508" s="50" t="s">
        <v>5406</v>
      </c>
      <c r="H508" s="50" t="s">
        <v>5407</v>
      </c>
      <c r="I508" s="113"/>
      <c r="J508" s="113" t="s">
        <v>7493</v>
      </c>
      <c r="K508" s="113"/>
      <c r="L508" s="50" t="s">
        <v>7472</v>
      </c>
      <c r="M508" s="153">
        <v>0</v>
      </c>
      <c r="N508" s="50" t="s">
        <v>8512</v>
      </c>
      <c r="O508" s="50" t="s">
        <v>8517</v>
      </c>
      <c r="P508" s="113" t="s">
        <v>249</v>
      </c>
      <c r="Q508" s="113" t="s">
        <v>80</v>
      </c>
      <c r="R508" s="113"/>
      <c r="S508" s="113"/>
    </row>
    <row r="509" spans="1:19" x14ac:dyDescent="0.35">
      <c r="A509" s="111" t="s">
        <v>4292</v>
      </c>
      <c r="B509" s="112">
        <v>13</v>
      </c>
      <c r="C509" s="113" t="s">
        <v>4296</v>
      </c>
      <c r="D509" s="113" t="s">
        <v>7498</v>
      </c>
      <c r="E509" s="113"/>
      <c r="F509" s="113"/>
      <c r="G509" s="50" t="s">
        <v>5412</v>
      </c>
      <c r="H509" s="50" t="s">
        <v>5413</v>
      </c>
      <c r="I509" s="113"/>
      <c r="J509" s="113" t="s">
        <v>7493</v>
      </c>
      <c r="K509" s="113"/>
      <c r="L509" s="50" t="s">
        <v>7472</v>
      </c>
      <c r="M509" s="153">
        <v>0</v>
      </c>
      <c r="N509" s="50" t="s">
        <v>8512</v>
      </c>
      <c r="O509" s="50" t="s">
        <v>8517</v>
      </c>
      <c r="P509" s="113" t="s">
        <v>235</v>
      </c>
      <c r="Q509" s="113" t="s">
        <v>80</v>
      </c>
      <c r="R509" s="113"/>
      <c r="S509" s="113"/>
    </row>
    <row r="510" spans="1:19" x14ac:dyDescent="0.35">
      <c r="A510" s="111" t="s">
        <v>4292</v>
      </c>
      <c r="B510" s="112">
        <v>13</v>
      </c>
      <c r="C510" s="113" t="s">
        <v>4294</v>
      </c>
      <c r="D510" s="113" t="s">
        <v>6883</v>
      </c>
      <c r="E510" s="113"/>
      <c r="F510" s="113"/>
      <c r="G510" s="50" t="s">
        <v>5408</v>
      </c>
      <c r="H510" s="50" t="s">
        <v>5409</v>
      </c>
      <c r="I510" s="113"/>
      <c r="J510" s="113" t="s">
        <v>7493</v>
      </c>
      <c r="K510" s="113"/>
      <c r="L510" s="50" t="s">
        <v>7472</v>
      </c>
      <c r="M510" s="153">
        <v>0</v>
      </c>
      <c r="N510" s="50" t="s">
        <v>8512</v>
      </c>
      <c r="O510" s="50" t="s">
        <v>8517</v>
      </c>
      <c r="P510" s="113" t="s">
        <v>235</v>
      </c>
      <c r="Q510" s="113" t="s">
        <v>80</v>
      </c>
      <c r="R510" s="113"/>
      <c r="S510" s="113"/>
    </row>
    <row r="511" spans="1:19" x14ac:dyDescent="0.35">
      <c r="A511" s="111" t="s">
        <v>4292</v>
      </c>
      <c r="B511" s="112">
        <v>13</v>
      </c>
      <c r="C511" s="113" t="s">
        <v>4295</v>
      </c>
      <c r="D511" s="113" t="s">
        <v>6884</v>
      </c>
      <c r="E511" s="113"/>
      <c r="F511" s="113"/>
      <c r="G511" s="50" t="s">
        <v>5410</v>
      </c>
      <c r="H511" s="50" t="s">
        <v>5411</v>
      </c>
      <c r="I511" s="113"/>
      <c r="J511" s="113" t="s">
        <v>7493</v>
      </c>
      <c r="K511" s="113"/>
      <c r="L511" s="50" t="s">
        <v>7472</v>
      </c>
      <c r="M511" s="153">
        <v>0</v>
      </c>
      <c r="N511" s="50" t="s">
        <v>8512</v>
      </c>
      <c r="O511" s="50" t="s">
        <v>8517</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7493</v>
      </c>
      <c r="K512" s="113"/>
      <c r="L512" s="121" t="s">
        <v>91</v>
      </c>
      <c r="M512" s="139" t="s">
        <v>8511</v>
      </c>
      <c r="N512" s="121" t="s">
        <v>8513</v>
      </c>
      <c r="O512" s="121"/>
      <c r="P512" s="113"/>
      <c r="Q512" s="113" t="s">
        <v>80</v>
      </c>
      <c r="R512" s="113"/>
      <c r="S512" s="113"/>
    </row>
    <row r="513" spans="1:19" x14ac:dyDescent="0.35">
      <c r="A513" s="115" t="s">
        <v>86</v>
      </c>
      <c r="B513" s="100">
        <v>1</v>
      </c>
      <c r="C513" s="101" t="s">
        <v>93</v>
      </c>
      <c r="D513" s="101" t="s">
        <v>1923</v>
      </c>
      <c r="E513" s="102"/>
      <c r="F513" s="101" t="s">
        <v>7661</v>
      </c>
      <c r="G513" s="101" t="s">
        <v>277</v>
      </c>
      <c r="H513" s="101" t="s">
        <v>278</v>
      </c>
      <c r="I513" s="101" t="s">
        <v>2311</v>
      </c>
      <c r="J513" s="103" t="s">
        <v>7493</v>
      </c>
      <c r="K513" s="103"/>
      <c r="L513" s="101" t="s">
        <v>91</v>
      </c>
      <c r="M513" s="154" t="s">
        <v>8511</v>
      </c>
      <c r="N513" s="103" t="s">
        <v>8513</v>
      </c>
      <c r="O513" s="103" t="s">
        <v>8516</v>
      </c>
      <c r="P513" s="115" t="s">
        <v>91</v>
      </c>
      <c r="Q513" s="115" t="s">
        <v>80</v>
      </c>
      <c r="R513" s="115"/>
      <c r="S513" s="115"/>
    </row>
    <row r="514" spans="1:19" x14ac:dyDescent="0.35">
      <c r="A514" s="111" t="s">
        <v>86</v>
      </c>
      <c r="B514" s="112">
        <v>2</v>
      </c>
      <c r="C514" s="113" t="s">
        <v>4114</v>
      </c>
      <c r="D514" s="54" t="s">
        <v>7553</v>
      </c>
      <c r="E514" s="113"/>
      <c r="F514" s="113"/>
      <c r="G514" s="50" t="s">
        <v>465</v>
      </c>
      <c r="H514" s="50" t="s">
        <v>5053</v>
      </c>
      <c r="I514" s="113"/>
      <c r="J514" s="113" t="s">
        <v>7493</v>
      </c>
      <c r="K514" s="113"/>
      <c r="L514" s="99" t="s">
        <v>7473</v>
      </c>
      <c r="M514" s="160" t="s">
        <v>8511</v>
      </c>
      <c r="N514" s="99" t="s">
        <v>8513</v>
      </c>
      <c r="O514" s="99" t="s">
        <v>8516</v>
      </c>
      <c r="P514" s="113" t="s">
        <v>100</v>
      </c>
      <c r="Q514" s="113" t="s">
        <v>80</v>
      </c>
      <c r="R514" s="113"/>
      <c r="S514" s="113"/>
    </row>
    <row r="515" spans="1:19" x14ac:dyDescent="0.35">
      <c r="A515" s="115" t="s">
        <v>86</v>
      </c>
      <c r="B515" s="100">
        <v>3</v>
      </c>
      <c r="C515" s="101" t="s">
        <v>116</v>
      </c>
      <c r="D515" s="101" t="s">
        <v>6631</v>
      </c>
      <c r="E515" s="102"/>
      <c r="F515" s="101"/>
      <c r="G515" s="101" t="s">
        <v>318</v>
      </c>
      <c r="H515" s="101"/>
      <c r="I515" s="101"/>
      <c r="J515" s="103" t="s">
        <v>7493</v>
      </c>
      <c r="K515" s="103"/>
      <c r="L515" s="55" t="s">
        <v>91</v>
      </c>
      <c r="M515" s="158" t="s">
        <v>8511</v>
      </c>
      <c r="N515" s="57" t="s">
        <v>8513</v>
      </c>
      <c r="O515" s="57" t="s">
        <v>8516</v>
      </c>
      <c r="P515" s="115" t="s">
        <v>100</v>
      </c>
      <c r="Q515" s="115" t="s">
        <v>80</v>
      </c>
      <c r="R515" s="113" t="s">
        <v>7477</v>
      </c>
      <c r="S515" s="113"/>
    </row>
    <row r="516" spans="1:19" x14ac:dyDescent="0.35">
      <c r="A516" s="115" t="s">
        <v>86</v>
      </c>
      <c r="B516" s="100">
        <v>4</v>
      </c>
      <c r="C516" s="115" t="s">
        <v>2591</v>
      </c>
      <c r="D516" s="102" t="s">
        <v>7538</v>
      </c>
      <c r="E516" s="115"/>
      <c r="F516" s="115"/>
      <c r="G516" s="102" t="s">
        <v>3015</v>
      </c>
      <c r="H516" s="102" t="s">
        <v>2796</v>
      </c>
      <c r="I516" s="115"/>
      <c r="J516" s="115" t="s">
        <v>7493</v>
      </c>
      <c r="K516" s="115"/>
      <c r="L516" s="115" t="s">
        <v>7473</v>
      </c>
      <c r="M516" s="116" t="s">
        <v>8511</v>
      </c>
      <c r="N516" s="115" t="s">
        <v>8512</v>
      </c>
      <c r="O516" s="115" t="s">
        <v>8516</v>
      </c>
      <c r="P516" s="115" t="s">
        <v>100</v>
      </c>
      <c r="Q516" s="115" t="s">
        <v>80</v>
      </c>
      <c r="R516" s="115"/>
      <c r="S516" s="115"/>
    </row>
    <row r="517" spans="1:19" x14ac:dyDescent="0.35">
      <c r="A517" s="111" t="s">
        <v>86</v>
      </c>
      <c r="B517" s="93">
        <v>7</v>
      </c>
      <c r="C517" s="54" t="s">
        <v>265</v>
      </c>
      <c r="D517" s="54" t="s">
        <v>3371</v>
      </c>
      <c r="E517" s="70"/>
      <c r="F517" s="54" t="s">
        <v>2222</v>
      </c>
      <c r="G517" s="54" t="s">
        <v>477</v>
      </c>
      <c r="H517" s="54" t="s">
        <v>478</v>
      </c>
      <c r="I517" s="68" t="s">
        <v>2396</v>
      </c>
      <c r="J517" s="56" t="s">
        <v>7493</v>
      </c>
      <c r="K517" s="56"/>
      <c r="L517" s="54" t="s">
        <v>7472</v>
      </c>
      <c r="M517" s="155">
        <v>0</v>
      </c>
      <c r="N517" s="56" t="s">
        <v>8512</v>
      </c>
      <c r="O517" s="56" t="s">
        <v>8517</v>
      </c>
      <c r="P517" s="113" t="s">
        <v>163</v>
      </c>
      <c r="Q517" s="113" t="s">
        <v>80</v>
      </c>
      <c r="R517" s="113"/>
      <c r="S517" s="113"/>
    </row>
    <row r="518" spans="1:19" x14ac:dyDescent="0.35">
      <c r="A518" s="111" t="s">
        <v>86</v>
      </c>
      <c r="B518" s="93">
        <v>8</v>
      </c>
      <c r="C518" s="54" t="s">
        <v>264</v>
      </c>
      <c r="D518" s="54" t="s">
        <v>7017</v>
      </c>
      <c r="E518" s="70"/>
      <c r="F518" s="54" t="s">
        <v>2276</v>
      </c>
      <c r="G518" s="54" t="s">
        <v>475</v>
      </c>
      <c r="H518" s="54" t="s">
        <v>476</v>
      </c>
      <c r="I518" s="68" t="s">
        <v>2472</v>
      </c>
      <c r="J518" s="56" t="s">
        <v>7493</v>
      </c>
      <c r="K518" s="56"/>
      <c r="L518" s="50" t="s">
        <v>7472</v>
      </c>
      <c r="M518" s="153">
        <v>0</v>
      </c>
      <c r="N518" s="50" t="s">
        <v>8512</v>
      </c>
      <c r="O518" s="50" t="s">
        <v>8517</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7493</v>
      </c>
      <c r="K519" s="56"/>
      <c r="L519" s="50" t="s">
        <v>7472</v>
      </c>
      <c r="M519" s="153">
        <v>0</v>
      </c>
      <c r="N519" s="50" t="s">
        <v>8512</v>
      </c>
      <c r="O519" s="50" t="s">
        <v>8517</v>
      </c>
      <c r="P519" s="113" t="s">
        <v>262</v>
      </c>
      <c r="Q519" s="113" t="s">
        <v>80</v>
      </c>
      <c r="R519" s="113"/>
      <c r="S519" s="113"/>
    </row>
    <row r="520" spans="1:19" x14ac:dyDescent="0.35">
      <c r="A520" s="111" t="s">
        <v>86</v>
      </c>
      <c r="B520" s="112">
        <v>10</v>
      </c>
      <c r="C520" s="113" t="s">
        <v>4165</v>
      </c>
      <c r="D520" s="113" t="s">
        <v>6886</v>
      </c>
      <c r="E520" s="113"/>
      <c r="F520" s="113"/>
      <c r="G520" s="50" t="s">
        <v>5159</v>
      </c>
      <c r="H520" s="50" t="s">
        <v>5160</v>
      </c>
      <c r="I520" s="113"/>
      <c r="J520" s="113" t="s">
        <v>7493</v>
      </c>
      <c r="K520" s="113"/>
      <c r="L520" s="54" t="s">
        <v>7472</v>
      </c>
      <c r="M520" s="155">
        <v>0</v>
      </c>
      <c r="N520" s="56" t="s">
        <v>8512</v>
      </c>
      <c r="O520" s="56" t="s">
        <v>8517</v>
      </c>
      <c r="P520" s="113" t="s">
        <v>163</v>
      </c>
      <c r="Q520" s="113" t="s">
        <v>80</v>
      </c>
      <c r="R520" s="113"/>
      <c r="S520" s="113"/>
    </row>
    <row r="521" spans="1:19" x14ac:dyDescent="0.35">
      <c r="A521" s="111" t="s">
        <v>86</v>
      </c>
      <c r="B521" s="112">
        <v>10</v>
      </c>
      <c r="C521" s="113" t="s">
        <v>4166</v>
      </c>
      <c r="D521" s="113" t="s">
        <v>6885</v>
      </c>
      <c r="E521" s="113"/>
      <c r="F521" s="113"/>
      <c r="G521" s="50" t="s">
        <v>5161</v>
      </c>
      <c r="H521" s="50" t="s">
        <v>5162</v>
      </c>
      <c r="I521" s="113"/>
      <c r="J521" s="113" t="s">
        <v>7493</v>
      </c>
      <c r="K521" s="113"/>
      <c r="L521" s="54" t="s">
        <v>7472</v>
      </c>
      <c r="M521" s="155">
        <v>0</v>
      </c>
      <c r="N521" s="56" t="s">
        <v>8512</v>
      </c>
      <c r="O521" s="56" t="s">
        <v>8517</v>
      </c>
      <c r="P521" s="113" t="s">
        <v>163</v>
      </c>
      <c r="Q521" s="113" t="s">
        <v>80</v>
      </c>
      <c r="R521" s="113"/>
      <c r="S521" s="113"/>
    </row>
    <row r="522" spans="1:19" x14ac:dyDescent="0.35">
      <c r="A522" s="111" t="s">
        <v>86</v>
      </c>
      <c r="B522" s="112">
        <v>10</v>
      </c>
      <c r="C522" s="113" t="s">
        <v>4164</v>
      </c>
      <c r="D522" s="113" t="s">
        <v>6887</v>
      </c>
      <c r="E522" s="113"/>
      <c r="F522" s="113"/>
      <c r="G522" s="50" t="s">
        <v>5157</v>
      </c>
      <c r="H522" s="50" t="s">
        <v>5158</v>
      </c>
      <c r="I522" s="113"/>
      <c r="J522" s="113" t="s">
        <v>7493</v>
      </c>
      <c r="K522" s="113"/>
      <c r="L522" s="50" t="s">
        <v>7472</v>
      </c>
      <c r="M522" s="153">
        <v>0</v>
      </c>
      <c r="N522" s="50" t="s">
        <v>8512</v>
      </c>
      <c r="O522" s="50" t="s">
        <v>8517</v>
      </c>
      <c r="P522" s="113" t="s">
        <v>262</v>
      </c>
      <c r="Q522" s="113" t="s">
        <v>80</v>
      </c>
      <c r="R522" s="113"/>
      <c r="S522" s="113"/>
    </row>
    <row r="523" spans="1:19" x14ac:dyDescent="0.35">
      <c r="A523" s="111" t="s">
        <v>86</v>
      </c>
      <c r="B523" s="112">
        <v>10</v>
      </c>
      <c r="C523" s="113" t="s">
        <v>4163</v>
      </c>
      <c r="D523" s="113" t="s">
        <v>6888</v>
      </c>
      <c r="E523" s="113"/>
      <c r="F523" s="113"/>
      <c r="G523" s="50" t="s">
        <v>5155</v>
      </c>
      <c r="H523" s="50" t="s">
        <v>5156</v>
      </c>
      <c r="I523" s="113"/>
      <c r="J523" s="113" t="s">
        <v>7493</v>
      </c>
      <c r="K523" s="113"/>
      <c r="L523" s="50" t="s">
        <v>7472</v>
      </c>
      <c r="M523" s="153">
        <v>0</v>
      </c>
      <c r="N523" s="50" t="s">
        <v>8512</v>
      </c>
      <c r="O523" s="50" t="s">
        <v>8517</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7493</v>
      </c>
      <c r="K524" s="113"/>
      <c r="L524" s="50" t="s">
        <v>7472</v>
      </c>
      <c r="M524" s="153">
        <v>0</v>
      </c>
      <c r="N524" s="50" t="s">
        <v>8512</v>
      </c>
      <c r="O524" s="50" t="s">
        <v>8517</v>
      </c>
      <c r="P524" s="113" t="s">
        <v>266</v>
      </c>
      <c r="Q524" s="113" t="s">
        <v>80</v>
      </c>
      <c r="R524" s="113"/>
      <c r="S524" s="113"/>
    </row>
    <row r="525" spans="1:19" x14ac:dyDescent="0.35">
      <c r="A525" s="111" t="s">
        <v>86</v>
      </c>
      <c r="B525" s="112"/>
      <c r="C525" s="113" t="s">
        <v>4237</v>
      </c>
      <c r="D525" s="113" t="s">
        <v>6889</v>
      </c>
      <c r="E525" s="113"/>
      <c r="F525" s="113"/>
      <c r="G525" s="50" t="s">
        <v>5303</v>
      </c>
      <c r="H525" s="50" t="s">
        <v>5304</v>
      </c>
      <c r="I525" s="113"/>
      <c r="J525" s="113" t="s">
        <v>7493</v>
      </c>
      <c r="K525" s="113"/>
      <c r="L525" s="50" t="s">
        <v>7472</v>
      </c>
      <c r="M525" s="153">
        <v>0</v>
      </c>
      <c r="N525" s="50" t="s">
        <v>8512</v>
      </c>
      <c r="O525" s="50" t="s">
        <v>8517</v>
      </c>
      <c r="P525" s="113" t="s">
        <v>262</v>
      </c>
      <c r="Q525" s="113" t="s">
        <v>80</v>
      </c>
      <c r="R525" s="113"/>
      <c r="S525" s="113"/>
    </row>
    <row r="526" spans="1:19" x14ac:dyDescent="0.35">
      <c r="A526" s="111" t="s">
        <v>86</v>
      </c>
      <c r="B526" s="112"/>
      <c r="C526" s="113" t="s">
        <v>4187</v>
      </c>
      <c r="D526" s="113" t="s">
        <v>6890</v>
      </c>
      <c r="E526" s="113"/>
      <c r="F526" s="113"/>
      <c r="G526" s="50" t="s">
        <v>5203</v>
      </c>
      <c r="H526" s="50" t="s">
        <v>5204</v>
      </c>
      <c r="I526" s="113"/>
      <c r="J526" s="113" t="s">
        <v>7493</v>
      </c>
      <c r="K526" s="113"/>
      <c r="L526" s="50" t="s">
        <v>7472</v>
      </c>
      <c r="M526" s="153">
        <v>0</v>
      </c>
      <c r="N526" s="50" t="s">
        <v>8512</v>
      </c>
      <c r="O526" s="50" t="s">
        <v>8517</v>
      </c>
      <c r="P526" s="113" t="s">
        <v>262</v>
      </c>
      <c r="Q526" s="113" t="s">
        <v>80</v>
      </c>
      <c r="R526" s="113"/>
      <c r="S526" s="113"/>
    </row>
    <row r="527" spans="1:19" x14ac:dyDescent="0.35">
      <c r="A527" s="111" t="s">
        <v>86</v>
      </c>
      <c r="B527" s="112"/>
      <c r="C527" s="113" t="s">
        <v>4189</v>
      </c>
      <c r="D527" s="113" t="s">
        <v>6891</v>
      </c>
      <c r="E527" s="113"/>
      <c r="F527" s="113"/>
      <c r="G527" s="50" t="s">
        <v>5207</v>
      </c>
      <c r="H527" s="50" t="s">
        <v>5208</v>
      </c>
      <c r="I527" s="113"/>
      <c r="J527" s="113" t="s">
        <v>7493</v>
      </c>
      <c r="K527" s="113"/>
      <c r="L527" s="50" t="s">
        <v>7472</v>
      </c>
      <c r="M527" s="153">
        <v>0</v>
      </c>
      <c r="N527" s="50" t="s">
        <v>8512</v>
      </c>
      <c r="O527" s="50" t="s">
        <v>8517</v>
      </c>
      <c r="P527" s="113" t="s">
        <v>262</v>
      </c>
      <c r="Q527" s="113" t="s">
        <v>80</v>
      </c>
      <c r="R527" s="113"/>
      <c r="S527" s="113"/>
    </row>
    <row r="528" spans="1:19" x14ac:dyDescent="0.35">
      <c r="A528" s="111" t="s">
        <v>86</v>
      </c>
      <c r="B528" s="112"/>
      <c r="C528" s="113" t="s">
        <v>4205</v>
      </c>
      <c r="D528" s="50" t="s">
        <v>6892</v>
      </c>
      <c r="E528" s="113"/>
      <c r="F528" s="113"/>
      <c r="G528" s="50" t="s">
        <v>5239</v>
      </c>
      <c r="H528" s="50" t="s">
        <v>5240</v>
      </c>
      <c r="I528" s="113"/>
      <c r="J528" s="113" t="s">
        <v>7493</v>
      </c>
      <c r="K528" s="113"/>
      <c r="L528" s="50" t="s">
        <v>7472</v>
      </c>
      <c r="M528" s="153">
        <v>0</v>
      </c>
      <c r="N528" s="50" t="s">
        <v>8512</v>
      </c>
      <c r="O528" s="50" t="s">
        <v>8517</v>
      </c>
      <c r="P528" s="113" t="s">
        <v>139</v>
      </c>
      <c r="Q528" s="113" t="s">
        <v>80</v>
      </c>
      <c r="R528" s="113"/>
      <c r="S528" s="113"/>
    </row>
    <row r="529" spans="1:19" x14ac:dyDescent="0.35">
      <c r="A529" s="111" t="s">
        <v>86</v>
      </c>
      <c r="B529" s="112"/>
      <c r="C529" s="113" t="s">
        <v>4207</v>
      </c>
      <c r="D529" s="50" t="s">
        <v>6893</v>
      </c>
      <c r="E529" s="113"/>
      <c r="F529" s="113"/>
      <c r="G529" s="50" t="s">
        <v>5243</v>
      </c>
      <c r="H529" s="50" t="s">
        <v>5244</v>
      </c>
      <c r="I529" s="113"/>
      <c r="J529" s="113" t="s">
        <v>7493</v>
      </c>
      <c r="K529" s="113"/>
      <c r="L529" s="50" t="s">
        <v>7472</v>
      </c>
      <c r="M529" s="153">
        <v>0</v>
      </c>
      <c r="N529" s="50" t="s">
        <v>8512</v>
      </c>
      <c r="O529" s="50" t="s">
        <v>8517</v>
      </c>
      <c r="P529" s="113" t="s">
        <v>139</v>
      </c>
      <c r="Q529" s="113" t="s">
        <v>80</v>
      </c>
      <c r="R529" s="113"/>
      <c r="S529" s="113"/>
    </row>
    <row r="530" spans="1:19" x14ac:dyDescent="0.35">
      <c r="A530" s="111" t="s">
        <v>86</v>
      </c>
      <c r="B530" s="112"/>
      <c r="C530" s="113" t="s">
        <v>4206</v>
      </c>
      <c r="D530" s="50" t="s">
        <v>6894</v>
      </c>
      <c r="E530" s="113"/>
      <c r="F530" s="113"/>
      <c r="G530" s="50" t="s">
        <v>5241</v>
      </c>
      <c r="H530" s="50" t="s">
        <v>5242</v>
      </c>
      <c r="I530" s="113"/>
      <c r="J530" s="113" t="s">
        <v>7493</v>
      </c>
      <c r="K530" s="113"/>
      <c r="L530" s="50" t="s">
        <v>7472</v>
      </c>
      <c r="M530" s="153">
        <v>0</v>
      </c>
      <c r="N530" s="50" t="s">
        <v>8512</v>
      </c>
      <c r="O530" s="50" t="s">
        <v>8517</v>
      </c>
      <c r="P530" s="113" t="s">
        <v>139</v>
      </c>
      <c r="Q530" s="113" t="s">
        <v>80</v>
      </c>
      <c r="R530" s="113"/>
      <c r="S530" s="113"/>
    </row>
    <row r="531" spans="1:19" x14ac:dyDescent="0.35">
      <c r="A531" s="111" t="s">
        <v>86</v>
      </c>
      <c r="B531" s="112"/>
      <c r="C531" s="113" t="s">
        <v>4208</v>
      </c>
      <c r="D531" s="113" t="s">
        <v>6895</v>
      </c>
      <c r="E531" s="113"/>
      <c r="F531" s="113"/>
      <c r="G531" s="50" t="s">
        <v>5245</v>
      </c>
      <c r="H531" s="50" t="s">
        <v>5246</v>
      </c>
      <c r="I531" s="113"/>
      <c r="J531" s="113" t="s">
        <v>7493</v>
      </c>
      <c r="K531" s="113"/>
      <c r="L531" s="50" t="s">
        <v>7472</v>
      </c>
      <c r="M531" s="153">
        <v>0</v>
      </c>
      <c r="N531" s="50" t="s">
        <v>8512</v>
      </c>
      <c r="O531" s="50" t="s">
        <v>8517</v>
      </c>
      <c r="P531" s="113" t="s">
        <v>139</v>
      </c>
      <c r="Q531" s="113" t="s">
        <v>80</v>
      </c>
      <c r="R531" s="113"/>
      <c r="S531" s="113"/>
    </row>
    <row r="532" spans="1:19" x14ac:dyDescent="0.35">
      <c r="A532" s="111" t="s">
        <v>86</v>
      </c>
      <c r="B532" s="112"/>
      <c r="C532" s="113" t="s">
        <v>4209</v>
      </c>
      <c r="D532" s="113" t="s">
        <v>6896</v>
      </c>
      <c r="E532" s="113"/>
      <c r="F532" s="113"/>
      <c r="G532" s="50" t="s">
        <v>5247</v>
      </c>
      <c r="H532" s="50" t="s">
        <v>5248</v>
      </c>
      <c r="I532" s="113"/>
      <c r="J532" s="113" t="s">
        <v>7493</v>
      </c>
      <c r="K532" s="113"/>
      <c r="L532" s="50" t="s">
        <v>7472</v>
      </c>
      <c r="M532" s="153">
        <v>0</v>
      </c>
      <c r="N532" s="50" t="s">
        <v>8512</v>
      </c>
      <c r="O532" s="50" t="s">
        <v>8517</v>
      </c>
      <c r="P532" s="113" t="s">
        <v>139</v>
      </c>
      <c r="Q532" s="113" t="s">
        <v>80</v>
      </c>
      <c r="R532" s="113"/>
      <c r="S532" s="113"/>
    </row>
    <row r="533" spans="1:19" x14ac:dyDescent="0.35">
      <c r="A533" s="111" t="s">
        <v>86</v>
      </c>
      <c r="B533" s="112"/>
      <c r="C533" s="113" t="s">
        <v>4190</v>
      </c>
      <c r="D533" s="50" t="s">
        <v>6897</v>
      </c>
      <c r="E533" s="113"/>
      <c r="F533" s="113"/>
      <c r="G533" s="50" t="s">
        <v>5209</v>
      </c>
      <c r="H533" s="50" t="s">
        <v>5210</v>
      </c>
      <c r="I533" s="113"/>
      <c r="J533" s="113" t="s">
        <v>7493</v>
      </c>
      <c r="K533" s="113"/>
      <c r="L533" s="50" t="s">
        <v>7472</v>
      </c>
      <c r="M533" s="153">
        <v>0</v>
      </c>
      <c r="N533" s="50" t="s">
        <v>8512</v>
      </c>
      <c r="O533" s="50" t="s">
        <v>8517</v>
      </c>
      <c r="P533" s="113" t="s">
        <v>262</v>
      </c>
      <c r="Q533" s="113" t="s">
        <v>80</v>
      </c>
      <c r="R533" s="113"/>
      <c r="S533" s="113"/>
    </row>
    <row r="534" spans="1:19" x14ac:dyDescent="0.35">
      <c r="A534" s="111" t="s">
        <v>86</v>
      </c>
      <c r="B534" s="112"/>
      <c r="C534" s="113" t="s">
        <v>4233</v>
      </c>
      <c r="D534" s="113" t="s">
        <v>6898</v>
      </c>
      <c r="E534" s="113"/>
      <c r="F534" s="113"/>
      <c r="G534" s="53" t="s">
        <v>5295</v>
      </c>
      <c r="H534" s="53" t="s">
        <v>5296</v>
      </c>
      <c r="I534" s="113"/>
      <c r="J534" s="113" t="s">
        <v>7493</v>
      </c>
      <c r="K534" s="113"/>
      <c r="L534" s="50" t="s">
        <v>7472</v>
      </c>
      <c r="M534" s="153">
        <v>0</v>
      </c>
      <c r="N534" s="50" t="s">
        <v>8512</v>
      </c>
      <c r="O534" s="50" t="s">
        <v>8517</v>
      </c>
      <c r="P534" s="113" t="s">
        <v>195</v>
      </c>
      <c r="Q534" s="113" t="s">
        <v>80</v>
      </c>
      <c r="R534" s="113"/>
      <c r="S534" s="113"/>
    </row>
    <row r="535" spans="1:19" x14ac:dyDescent="0.35">
      <c r="A535" s="111" t="s">
        <v>86</v>
      </c>
      <c r="B535" s="112"/>
      <c r="C535" s="113" t="s">
        <v>4213</v>
      </c>
      <c r="D535" s="113" t="s">
        <v>6900</v>
      </c>
      <c r="E535" s="113"/>
      <c r="F535" s="113"/>
      <c r="G535" s="50" t="s">
        <v>5255</v>
      </c>
      <c r="H535" s="50" t="s">
        <v>5256</v>
      </c>
      <c r="I535" s="113"/>
      <c r="J535" s="113" t="s">
        <v>7493</v>
      </c>
      <c r="K535" s="113"/>
      <c r="L535" s="50" t="s">
        <v>7472</v>
      </c>
      <c r="M535" s="153">
        <v>0</v>
      </c>
      <c r="N535" s="50" t="s">
        <v>8512</v>
      </c>
      <c r="O535" s="50" t="s">
        <v>8517</v>
      </c>
      <c r="P535" s="113" t="s">
        <v>139</v>
      </c>
      <c r="Q535" s="113" t="s">
        <v>80</v>
      </c>
      <c r="R535" s="113"/>
      <c r="S535" s="113"/>
    </row>
    <row r="536" spans="1:19" x14ac:dyDescent="0.35">
      <c r="A536" s="111" t="s">
        <v>86</v>
      </c>
      <c r="B536" s="112"/>
      <c r="C536" s="113" t="s">
        <v>4214</v>
      </c>
      <c r="D536" s="113" t="s">
        <v>6899</v>
      </c>
      <c r="E536" s="113"/>
      <c r="F536" s="113"/>
      <c r="G536" s="50" t="s">
        <v>5257</v>
      </c>
      <c r="H536" s="50" t="s">
        <v>5258</v>
      </c>
      <c r="I536" s="113"/>
      <c r="J536" s="113" t="s">
        <v>7493</v>
      </c>
      <c r="K536" s="113"/>
      <c r="L536" s="50" t="s">
        <v>7472</v>
      </c>
      <c r="M536" s="153">
        <v>0</v>
      </c>
      <c r="N536" s="50" t="s">
        <v>8512</v>
      </c>
      <c r="O536" s="50" t="s">
        <v>8517</v>
      </c>
      <c r="P536" s="113" t="s">
        <v>139</v>
      </c>
      <c r="Q536" s="113" t="s">
        <v>80</v>
      </c>
      <c r="R536" s="113"/>
      <c r="S536" s="113"/>
    </row>
    <row r="537" spans="1:19" x14ac:dyDescent="0.35">
      <c r="A537" s="111" t="s">
        <v>86</v>
      </c>
      <c r="B537" s="112"/>
      <c r="C537" s="113" t="s">
        <v>4217</v>
      </c>
      <c r="D537" s="113" t="s">
        <v>6901</v>
      </c>
      <c r="E537" s="113"/>
      <c r="F537" s="113"/>
      <c r="G537" s="50" t="s">
        <v>5263</v>
      </c>
      <c r="H537" s="50" t="s">
        <v>5264</v>
      </c>
      <c r="I537" s="113"/>
      <c r="J537" s="113" t="s">
        <v>7493</v>
      </c>
      <c r="K537" s="113"/>
      <c r="L537" s="54" t="s">
        <v>7472</v>
      </c>
      <c r="M537" s="155">
        <v>0</v>
      </c>
      <c r="N537" s="56" t="s">
        <v>8512</v>
      </c>
      <c r="O537" s="56" t="s">
        <v>8517</v>
      </c>
      <c r="P537" s="113" t="s">
        <v>100</v>
      </c>
      <c r="Q537" s="113" t="s">
        <v>80</v>
      </c>
      <c r="R537" s="113"/>
      <c r="S537" s="113"/>
    </row>
    <row r="538" spans="1:19" x14ac:dyDescent="0.35">
      <c r="A538" s="111" t="s">
        <v>86</v>
      </c>
      <c r="B538" s="112"/>
      <c r="C538" s="113" t="s">
        <v>4222</v>
      </c>
      <c r="D538" s="113" t="s">
        <v>6902</v>
      </c>
      <c r="E538" s="113"/>
      <c r="F538" s="113"/>
      <c r="G538" s="50" t="s">
        <v>5273</v>
      </c>
      <c r="H538" s="50" t="s">
        <v>5274</v>
      </c>
      <c r="I538" s="113"/>
      <c r="J538" s="113" t="s">
        <v>7493</v>
      </c>
      <c r="K538" s="113"/>
      <c r="L538" s="54" t="s">
        <v>7472</v>
      </c>
      <c r="M538" s="155">
        <v>0</v>
      </c>
      <c r="N538" s="56" t="s">
        <v>8512</v>
      </c>
      <c r="O538" s="56" t="s">
        <v>8517</v>
      </c>
      <c r="P538" s="113" t="s">
        <v>163</v>
      </c>
      <c r="Q538" s="113" t="s">
        <v>80</v>
      </c>
      <c r="R538" s="113"/>
      <c r="S538" s="113"/>
    </row>
    <row r="539" spans="1:19" x14ac:dyDescent="0.35">
      <c r="A539" s="111" t="s">
        <v>86</v>
      </c>
      <c r="B539" s="112"/>
      <c r="C539" s="113" t="s">
        <v>4174</v>
      </c>
      <c r="D539" s="113" t="s">
        <v>6903</v>
      </c>
      <c r="E539" s="113"/>
      <c r="F539" s="113"/>
      <c r="G539" s="50" t="s">
        <v>5177</v>
      </c>
      <c r="H539" s="50" t="s">
        <v>5178</v>
      </c>
      <c r="I539" s="113"/>
      <c r="J539" s="113" t="s">
        <v>7493</v>
      </c>
      <c r="K539" s="113"/>
      <c r="L539" s="50" t="s">
        <v>7472</v>
      </c>
      <c r="M539" s="153">
        <v>0</v>
      </c>
      <c r="N539" s="50" t="s">
        <v>8512</v>
      </c>
      <c r="O539" s="50" t="s">
        <v>8517</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7493</v>
      </c>
      <c r="K540" s="113"/>
      <c r="L540" s="50" t="s">
        <v>7472</v>
      </c>
      <c r="M540" s="153">
        <v>0</v>
      </c>
      <c r="N540" s="50" t="s">
        <v>8512</v>
      </c>
      <c r="O540" s="50" t="s">
        <v>8517</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7493</v>
      </c>
      <c r="K541" s="113"/>
      <c r="L541" s="50" t="s">
        <v>7472</v>
      </c>
      <c r="M541" s="153">
        <v>0</v>
      </c>
      <c r="N541" s="50" t="s">
        <v>8512</v>
      </c>
      <c r="O541" s="50" t="s">
        <v>8517</v>
      </c>
      <c r="P541" s="113" t="s">
        <v>157</v>
      </c>
      <c r="Q541" s="113" t="s">
        <v>80</v>
      </c>
      <c r="R541" s="113"/>
      <c r="S541" s="113"/>
    </row>
    <row r="542" spans="1:19" x14ac:dyDescent="0.35">
      <c r="A542" s="111" t="s">
        <v>86</v>
      </c>
      <c r="B542" s="112"/>
      <c r="C542" s="113" t="s">
        <v>4183</v>
      </c>
      <c r="D542" s="113" t="s">
        <v>6904</v>
      </c>
      <c r="E542" s="113"/>
      <c r="F542" s="113"/>
      <c r="G542" s="50" t="s">
        <v>5195</v>
      </c>
      <c r="H542" s="50" t="s">
        <v>5196</v>
      </c>
      <c r="I542" s="113"/>
      <c r="J542" s="113" t="s">
        <v>7493</v>
      </c>
      <c r="K542" s="113"/>
      <c r="L542" s="50" t="s">
        <v>7472</v>
      </c>
      <c r="M542" s="153">
        <v>0</v>
      </c>
      <c r="N542" s="50" t="s">
        <v>8512</v>
      </c>
      <c r="O542" s="50" t="s">
        <v>8517</v>
      </c>
      <c r="P542" s="113" t="s">
        <v>195</v>
      </c>
      <c r="Q542" s="113" t="s">
        <v>80</v>
      </c>
      <c r="R542" s="113"/>
      <c r="S542" s="113"/>
    </row>
    <row r="543" spans="1:19" x14ac:dyDescent="0.35">
      <c r="A543" s="111" t="s">
        <v>86</v>
      </c>
      <c r="B543" s="112"/>
      <c r="C543" s="113" t="s">
        <v>4177</v>
      </c>
      <c r="D543" s="113" t="s">
        <v>6905</v>
      </c>
      <c r="E543" s="113"/>
      <c r="F543" s="113"/>
      <c r="G543" s="50" t="s">
        <v>5183</v>
      </c>
      <c r="H543" s="50" t="s">
        <v>5184</v>
      </c>
      <c r="I543" s="113"/>
      <c r="J543" s="113" t="s">
        <v>7493</v>
      </c>
      <c r="K543" s="113"/>
      <c r="L543" s="50" t="s">
        <v>7472</v>
      </c>
      <c r="M543" s="153">
        <v>0</v>
      </c>
      <c r="N543" s="50" t="s">
        <v>8512</v>
      </c>
      <c r="O543" s="50" t="s">
        <v>8517</v>
      </c>
      <c r="P543" s="113" t="s">
        <v>156</v>
      </c>
      <c r="Q543" s="113" t="s">
        <v>80</v>
      </c>
      <c r="R543" s="113"/>
      <c r="S543" s="113"/>
    </row>
    <row r="544" spans="1:19" x14ac:dyDescent="0.35">
      <c r="A544" s="111" t="s">
        <v>86</v>
      </c>
      <c r="B544" s="112"/>
      <c r="C544" s="113" t="s">
        <v>4180</v>
      </c>
      <c r="D544" s="113" t="s">
        <v>6912</v>
      </c>
      <c r="E544" s="113"/>
      <c r="F544" s="113"/>
      <c r="G544" s="50" t="s">
        <v>5189</v>
      </c>
      <c r="H544" s="50" t="s">
        <v>5190</v>
      </c>
      <c r="I544" s="113"/>
      <c r="J544" s="113" t="s">
        <v>7493</v>
      </c>
      <c r="K544" s="113"/>
      <c r="L544" s="50" t="s">
        <v>7472</v>
      </c>
      <c r="M544" s="153">
        <v>0</v>
      </c>
      <c r="N544" s="50" t="s">
        <v>8512</v>
      </c>
      <c r="O544" s="50" t="s">
        <v>8517</v>
      </c>
      <c r="P544" s="113" t="s">
        <v>157</v>
      </c>
      <c r="Q544" s="113" t="s">
        <v>80</v>
      </c>
      <c r="R544" s="113"/>
      <c r="S544" s="113"/>
    </row>
    <row r="545" spans="1:19" x14ac:dyDescent="0.35">
      <c r="A545" s="111" t="s">
        <v>86</v>
      </c>
      <c r="B545" s="112"/>
      <c r="C545" s="113" t="s">
        <v>4179</v>
      </c>
      <c r="D545" s="113" t="s">
        <v>6913</v>
      </c>
      <c r="E545" s="113"/>
      <c r="F545" s="113"/>
      <c r="G545" s="50" t="s">
        <v>5187</v>
      </c>
      <c r="H545" s="50" t="s">
        <v>5188</v>
      </c>
      <c r="I545" s="113"/>
      <c r="J545" s="113" t="s">
        <v>7493</v>
      </c>
      <c r="K545" s="113"/>
      <c r="L545" s="50" t="s">
        <v>7472</v>
      </c>
      <c r="M545" s="153">
        <v>0</v>
      </c>
      <c r="N545" s="50" t="s">
        <v>8512</v>
      </c>
      <c r="O545" s="50" t="s">
        <v>8517</v>
      </c>
      <c r="P545" s="113" t="s">
        <v>6321</v>
      </c>
      <c r="Q545" s="113" t="s">
        <v>80</v>
      </c>
      <c r="R545" s="113"/>
      <c r="S545" s="113"/>
    </row>
    <row r="546" spans="1:19" x14ac:dyDescent="0.35">
      <c r="A546" s="111" t="s">
        <v>86</v>
      </c>
      <c r="B546" s="112"/>
      <c r="C546" s="113" t="s">
        <v>4178</v>
      </c>
      <c r="D546" s="121" t="s">
        <v>6914</v>
      </c>
      <c r="E546" s="113"/>
      <c r="F546" s="113"/>
      <c r="G546" s="50" t="s">
        <v>5185</v>
      </c>
      <c r="H546" s="50" t="s">
        <v>5186</v>
      </c>
      <c r="I546" s="113"/>
      <c r="J546" s="113" t="s">
        <v>7493</v>
      </c>
      <c r="K546" s="113"/>
      <c r="L546" s="50" t="s">
        <v>7472</v>
      </c>
      <c r="M546" s="153">
        <v>0</v>
      </c>
      <c r="N546" s="50" t="s">
        <v>8512</v>
      </c>
      <c r="O546" s="50" t="s">
        <v>8517</v>
      </c>
      <c r="P546" s="113" t="s">
        <v>195</v>
      </c>
      <c r="Q546" s="113" t="s">
        <v>80</v>
      </c>
      <c r="R546" s="113"/>
      <c r="S546" s="113"/>
    </row>
    <row r="547" spans="1:19" x14ac:dyDescent="0.35">
      <c r="A547" s="111" t="s">
        <v>86</v>
      </c>
      <c r="B547" s="112"/>
      <c r="C547" s="113" t="s">
        <v>4227</v>
      </c>
      <c r="D547" s="113" t="s">
        <v>6915</v>
      </c>
      <c r="E547" s="113"/>
      <c r="F547" s="113"/>
      <c r="G547" s="50" t="s">
        <v>5283</v>
      </c>
      <c r="H547" s="50" t="s">
        <v>5284</v>
      </c>
      <c r="I547" s="113"/>
      <c r="J547" s="113" t="s">
        <v>7493</v>
      </c>
      <c r="K547" s="113"/>
      <c r="L547" s="50" t="s">
        <v>7472</v>
      </c>
      <c r="M547" s="153">
        <v>0</v>
      </c>
      <c r="N547" s="50" t="s">
        <v>8512</v>
      </c>
      <c r="O547" s="50" t="s">
        <v>8517</v>
      </c>
      <c r="P547" s="113" t="s">
        <v>6327</v>
      </c>
      <c r="Q547" s="113" t="s">
        <v>80</v>
      </c>
      <c r="R547" s="113"/>
      <c r="S547" s="113"/>
    </row>
    <row r="548" spans="1:19" x14ac:dyDescent="0.35">
      <c r="A548" s="111" t="s">
        <v>86</v>
      </c>
      <c r="B548" s="112"/>
      <c r="C548" s="113" t="s">
        <v>4194</v>
      </c>
      <c r="D548" s="113" t="s">
        <v>6916</v>
      </c>
      <c r="E548" s="113"/>
      <c r="F548" s="113"/>
      <c r="G548" s="50" t="s">
        <v>5217</v>
      </c>
      <c r="H548" s="50" t="s">
        <v>5218</v>
      </c>
      <c r="I548" s="113"/>
      <c r="J548" s="113" t="s">
        <v>7493</v>
      </c>
      <c r="K548" s="113"/>
      <c r="L548" s="50" t="s">
        <v>7472</v>
      </c>
      <c r="M548" s="153">
        <v>0</v>
      </c>
      <c r="N548" s="50" t="s">
        <v>8512</v>
      </c>
      <c r="O548" s="50" t="s">
        <v>8517</v>
      </c>
      <c r="P548" s="113" t="s">
        <v>262</v>
      </c>
      <c r="Q548" s="113" t="s">
        <v>80</v>
      </c>
      <c r="R548" s="113"/>
      <c r="S548" s="113"/>
    </row>
    <row r="549" spans="1:19" x14ac:dyDescent="0.35">
      <c r="A549" s="111" t="s">
        <v>86</v>
      </c>
      <c r="B549" s="112"/>
      <c r="C549" s="113" t="s">
        <v>4185</v>
      </c>
      <c r="D549" s="113" t="s">
        <v>6917</v>
      </c>
      <c r="E549" s="113"/>
      <c r="F549" s="113"/>
      <c r="G549" s="50" t="s">
        <v>5199</v>
      </c>
      <c r="H549" s="50" t="s">
        <v>5200</v>
      </c>
      <c r="I549" s="113"/>
      <c r="J549" s="113" t="s">
        <v>7493</v>
      </c>
      <c r="K549" s="113"/>
      <c r="L549" s="50" t="s">
        <v>7472</v>
      </c>
      <c r="M549" s="153">
        <v>0</v>
      </c>
      <c r="N549" s="50" t="s">
        <v>8512</v>
      </c>
      <c r="O549" s="50" t="s">
        <v>8517</v>
      </c>
      <c r="P549" s="113" t="s">
        <v>6322</v>
      </c>
      <c r="Q549" s="113" t="s">
        <v>80</v>
      </c>
      <c r="R549" s="113"/>
      <c r="S549" s="113"/>
    </row>
    <row r="550" spans="1:19" x14ac:dyDescent="0.35">
      <c r="A550" s="111" t="s">
        <v>86</v>
      </c>
      <c r="B550" s="112"/>
      <c r="C550" s="113" t="s">
        <v>4204</v>
      </c>
      <c r="D550" s="113" t="s">
        <v>6918</v>
      </c>
      <c r="E550" s="113"/>
      <c r="F550" s="113"/>
      <c r="G550" s="50" t="s">
        <v>5237</v>
      </c>
      <c r="H550" s="50" t="s">
        <v>5238</v>
      </c>
      <c r="I550" s="113"/>
      <c r="J550" s="113" t="s">
        <v>7493</v>
      </c>
      <c r="K550" s="113"/>
      <c r="L550" s="50" t="s">
        <v>7472</v>
      </c>
      <c r="M550" s="153">
        <v>0</v>
      </c>
      <c r="N550" s="50" t="s">
        <v>8512</v>
      </c>
      <c r="O550" s="50" t="s">
        <v>8517</v>
      </c>
      <c r="P550" s="113" t="s">
        <v>6325</v>
      </c>
      <c r="Q550" s="113" t="s">
        <v>80</v>
      </c>
      <c r="R550" s="113"/>
      <c r="S550" s="113"/>
    </row>
    <row r="551" spans="1:19" x14ac:dyDescent="0.35">
      <c r="A551" s="111" t="s">
        <v>86</v>
      </c>
      <c r="B551" s="112"/>
      <c r="C551" s="113" t="s">
        <v>4171</v>
      </c>
      <c r="D551" s="113" t="s">
        <v>6906</v>
      </c>
      <c r="E551" s="113"/>
      <c r="F551" s="113"/>
      <c r="G551" s="50" t="s">
        <v>5171</v>
      </c>
      <c r="H551" s="50" t="s">
        <v>5172</v>
      </c>
      <c r="I551" s="113"/>
      <c r="J551" s="113" t="s">
        <v>7493</v>
      </c>
      <c r="K551" s="113"/>
      <c r="L551" s="50" t="s">
        <v>7472</v>
      </c>
      <c r="M551" s="153">
        <v>0</v>
      </c>
      <c r="N551" s="50" t="s">
        <v>8512</v>
      </c>
      <c r="O551" s="50" t="s">
        <v>8517</v>
      </c>
      <c r="P551" s="113" t="s">
        <v>195</v>
      </c>
      <c r="Q551" s="113" t="s">
        <v>80</v>
      </c>
      <c r="R551" s="113"/>
      <c r="S551" s="113"/>
    </row>
    <row r="552" spans="1:19" x14ac:dyDescent="0.35">
      <c r="A552" s="111" t="s">
        <v>86</v>
      </c>
      <c r="B552" s="112"/>
      <c r="C552" s="113" t="s">
        <v>4231</v>
      </c>
      <c r="D552" s="113" t="s">
        <v>6907</v>
      </c>
      <c r="E552" s="113"/>
      <c r="F552" s="113"/>
      <c r="G552" s="50" t="s">
        <v>5291</v>
      </c>
      <c r="H552" s="50" t="s">
        <v>5292</v>
      </c>
      <c r="I552" s="113"/>
      <c r="J552" s="113" t="s">
        <v>7493</v>
      </c>
      <c r="K552" s="113"/>
      <c r="L552" s="50" t="s">
        <v>7472</v>
      </c>
      <c r="M552" s="153">
        <v>0</v>
      </c>
      <c r="N552" s="50" t="s">
        <v>8512</v>
      </c>
      <c r="O552" s="50" t="s">
        <v>8517</v>
      </c>
      <c r="P552" s="113" t="s">
        <v>195</v>
      </c>
      <c r="Q552" s="113" t="s">
        <v>80</v>
      </c>
      <c r="R552" s="113"/>
      <c r="S552" s="113"/>
    </row>
    <row r="553" spans="1:19" x14ac:dyDescent="0.35">
      <c r="A553" s="111" t="s">
        <v>86</v>
      </c>
      <c r="B553" s="112"/>
      <c r="C553" s="113" t="s">
        <v>4230</v>
      </c>
      <c r="D553" s="113" t="s">
        <v>6908</v>
      </c>
      <c r="E553" s="113"/>
      <c r="F553" s="113"/>
      <c r="G553" s="50" t="s">
        <v>5289</v>
      </c>
      <c r="H553" s="50" t="s">
        <v>5290</v>
      </c>
      <c r="I553" s="113"/>
      <c r="J553" s="113" t="s">
        <v>7493</v>
      </c>
      <c r="K553" s="113"/>
      <c r="L553" s="50" t="s">
        <v>7472</v>
      </c>
      <c r="M553" s="153">
        <v>0</v>
      </c>
      <c r="N553" s="50" t="s">
        <v>8512</v>
      </c>
      <c r="O553" s="50" t="s">
        <v>8517</v>
      </c>
      <c r="P553" s="113" t="s">
        <v>195</v>
      </c>
      <c r="Q553" s="113" t="s">
        <v>80</v>
      </c>
      <c r="R553" s="113"/>
      <c r="S553" s="113"/>
    </row>
    <row r="554" spans="1:19" x14ac:dyDescent="0.35">
      <c r="A554" s="111" t="s">
        <v>86</v>
      </c>
      <c r="B554" s="112"/>
      <c r="C554" s="113" t="s">
        <v>4168</v>
      </c>
      <c r="D554" s="113" t="s">
        <v>6909</v>
      </c>
      <c r="E554" s="113"/>
      <c r="F554" s="113"/>
      <c r="G554" s="50" t="s">
        <v>5165</v>
      </c>
      <c r="H554" s="50" t="s">
        <v>5166</v>
      </c>
      <c r="I554" s="113"/>
      <c r="J554" s="113" t="s">
        <v>7493</v>
      </c>
      <c r="K554" s="113"/>
      <c r="L554" s="50" t="s">
        <v>7472</v>
      </c>
      <c r="M554" s="153">
        <v>0</v>
      </c>
      <c r="N554" s="50" t="s">
        <v>8512</v>
      </c>
      <c r="O554" s="50" t="s">
        <v>8517</v>
      </c>
      <c r="P554" s="113" t="s">
        <v>195</v>
      </c>
      <c r="Q554" s="113" t="s">
        <v>80</v>
      </c>
      <c r="R554" s="113"/>
      <c r="S554" s="113"/>
    </row>
    <row r="555" spans="1:19" x14ac:dyDescent="0.35">
      <c r="A555" s="111" t="s">
        <v>86</v>
      </c>
      <c r="B555" s="112"/>
      <c r="C555" s="113" t="s">
        <v>4169</v>
      </c>
      <c r="D555" s="113" t="s">
        <v>6910</v>
      </c>
      <c r="E555" s="113"/>
      <c r="F555" s="113"/>
      <c r="G555" s="50" t="s">
        <v>5167</v>
      </c>
      <c r="H555" s="50" t="s">
        <v>5168</v>
      </c>
      <c r="I555" s="113"/>
      <c r="J555" s="113" t="s">
        <v>7493</v>
      </c>
      <c r="K555" s="113"/>
      <c r="L555" s="50" t="s">
        <v>7472</v>
      </c>
      <c r="M555" s="153">
        <v>0</v>
      </c>
      <c r="N555" s="50" t="s">
        <v>8512</v>
      </c>
      <c r="O555" s="50" t="s">
        <v>8517</v>
      </c>
      <c r="P555" s="113" t="s">
        <v>195</v>
      </c>
      <c r="Q555" s="113" t="s">
        <v>80</v>
      </c>
      <c r="R555" s="113"/>
      <c r="S555" s="113"/>
    </row>
    <row r="556" spans="1:19" x14ac:dyDescent="0.35">
      <c r="A556" s="111" t="s">
        <v>86</v>
      </c>
      <c r="B556" s="112"/>
      <c r="C556" s="113" t="s">
        <v>4170</v>
      </c>
      <c r="D556" s="113" t="s">
        <v>6911</v>
      </c>
      <c r="E556" s="113"/>
      <c r="F556" s="113"/>
      <c r="G556" s="50" t="s">
        <v>5169</v>
      </c>
      <c r="H556" s="50" t="s">
        <v>5170</v>
      </c>
      <c r="I556" s="113"/>
      <c r="J556" s="113" t="s">
        <v>7493</v>
      </c>
      <c r="K556" s="113"/>
      <c r="L556" s="50" t="s">
        <v>7472</v>
      </c>
      <c r="M556" s="153">
        <v>0</v>
      </c>
      <c r="N556" s="50" t="s">
        <v>8512</v>
      </c>
      <c r="O556" s="50" t="s">
        <v>8517</v>
      </c>
      <c r="P556" s="113" t="s">
        <v>195</v>
      </c>
      <c r="Q556" s="113" t="s">
        <v>80</v>
      </c>
      <c r="R556" s="113"/>
      <c r="S556" s="113"/>
    </row>
    <row r="557" spans="1:19" x14ac:dyDescent="0.35">
      <c r="A557" s="111" t="s">
        <v>86</v>
      </c>
      <c r="B557" s="112"/>
      <c r="C557" s="113" t="s">
        <v>4215</v>
      </c>
      <c r="D557" s="113" t="s">
        <v>6982</v>
      </c>
      <c r="E557" s="113"/>
      <c r="F557" s="113"/>
      <c r="G557" s="51" t="s">
        <v>5259</v>
      </c>
      <c r="H557" s="51" t="s">
        <v>5260</v>
      </c>
      <c r="I557" s="113"/>
      <c r="J557" s="113" t="s">
        <v>7493</v>
      </c>
      <c r="K557" s="113"/>
      <c r="L557" s="50" t="s">
        <v>7472</v>
      </c>
      <c r="M557" s="153">
        <v>0</v>
      </c>
      <c r="N557" s="50" t="s">
        <v>8512</v>
      </c>
      <c r="O557" s="50" t="s">
        <v>8517</v>
      </c>
      <c r="P557" s="113" t="s">
        <v>1873</v>
      </c>
      <c r="Q557" s="113" t="s">
        <v>80</v>
      </c>
      <c r="R557" s="113"/>
      <c r="S557" s="113"/>
    </row>
    <row r="558" spans="1:19" x14ac:dyDescent="0.35">
      <c r="A558" s="111" t="s">
        <v>86</v>
      </c>
      <c r="B558" s="112"/>
      <c r="C558" s="113" t="s">
        <v>4219</v>
      </c>
      <c r="D558" s="113" t="s">
        <v>6983</v>
      </c>
      <c r="E558" s="113"/>
      <c r="F558" s="113"/>
      <c r="G558" s="50" t="s">
        <v>5267</v>
      </c>
      <c r="H558" s="50" t="s">
        <v>5268</v>
      </c>
      <c r="I558" s="113"/>
      <c r="J558" s="113" t="s">
        <v>7493</v>
      </c>
      <c r="K558" s="113"/>
      <c r="L558" s="54" t="s">
        <v>7472</v>
      </c>
      <c r="M558" s="155">
        <v>0</v>
      </c>
      <c r="N558" s="56" t="s">
        <v>8512</v>
      </c>
      <c r="O558" s="56" t="s">
        <v>8517</v>
      </c>
      <c r="P558" s="113" t="s">
        <v>100</v>
      </c>
      <c r="Q558" s="113" t="s">
        <v>80</v>
      </c>
      <c r="R558" s="113"/>
      <c r="S558" s="113"/>
    </row>
    <row r="559" spans="1:19" x14ac:dyDescent="0.35">
      <c r="A559" s="111" t="s">
        <v>86</v>
      </c>
      <c r="B559" s="112"/>
      <c r="C559" s="113" t="s">
        <v>4240</v>
      </c>
      <c r="D559" s="113" t="s">
        <v>6993</v>
      </c>
      <c r="E559" s="113"/>
      <c r="F559" s="113"/>
      <c r="G559" s="50" t="s">
        <v>5309</v>
      </c>
      <c r="H559" s="50" t="s">
        <v>5310</v>
      </c>
      <c r="I559" s="113"/>
      <c r="J559" s="113" t="s">
        <v>7493</v>
      </c>
      <c r="K559" s="113"/>
      <c r="L559" s="50" t="s">
        <v>7472</v>
      </c>
      <c r="M559" s="153">
        <v>0</v>
      </c>
      <c r="N559" s="50" t="s">
        <v>8512</v>
      </c>
      <c r="O559" s="50" t="s">
        <v>8517</v>
      </c>
      <c r="P559" s="113" t="s">
        <v>6327</v>
      </c>
      <c r="Q559" s="113" t="s">
        <v>80</v>
      </c>
      <c r="R559" s="113"/>
      <c r="S559" s="113"/>
    </row>
    <row r="560" spans="1:19" x14ac:dyDescent="0.35">
      <c r="A560" s="111" t="s">
        <v>86</v>
      </c>
      <c r="B560" s="112"/>
      <c r="C560" s="113" t="s">
        <v>4241</v>
      </c>
      <c r="D560" s="113" t="s">
        <v>6994</v>
      </c>
      <c r="E560" s="113"/>
      <c r="F560" s="113"/>
      <c r="G560" s="53" t="s">
        <v>5311</v>
      </c>
      <c r="H560" s="53" t="s">
        <v>5312</v>
      </c>
      <c r="I560" s="113"/>
      <c r="J560" s="113" t="s">
        <v>7493</v>
      </c>
      <c r="K560" s="113"/>
      <c r="L560" s="50" t="s">
        <v>7472</v>
      </c>
      <c r="M560" s="153">
        <v>0</v>
      </c>
      <c r="N560" s="50" t="s">
        <v>8512</v>
      </c>
      <c r="O560" s="50" t="s">
        <v>8517</v>
      </c>
      <c r="P560" s="113" t="s">
        <v>6327</v>
      </c>
      <c r="Q560" s="113" t="s">
        <v>80</v>
      </c>
      <c r="R560" s="113"/>
      <c r="S560" s="113"/>
    </row>
    <row r="561" spans="1:19" x14ac:dyDescent="0.35">
      <c r="A561" s="111" t="s">
        <v>86</v>
      </c>
      <c r="B561" s="112"/>
      <c r="C561" s="113" t="s">
        <v>4195</v>
      </c>
      <c r="D561" s="113" t="s">
        <v>6995</v>
      </c>
      <c r="E561" s="113"/>
      <c r="F561" s="113"/>
      <c r="G561" s="50" t="s">
        <v>5219</v>
      </c>
      <c r="H561" s="50" t="s">
        <v>5220</v>
      </c>
      <c r="I561" s="113"/>
      <c r="J561" s="113" t="s">
        <v>7493</v>
      </c>
      <c r="K561" s="113"/>
      <c r="L561" s="50" t="s">
        <v>7472</v>
      </c>
      <c r="M561" s="153">
        <v>0</v>
      </c>
      <c r="N561" s="50" t="s">
        <v>8512</v>
      </c>
      <c r="O561" s="50" t="s">
        <v>8517</v>
      </c>
      <c r="P561" s="113" t="s">
        <v>262</v>
      </c>
      <c r="Q561" s="113" t="s">
        <v>80</v>
      </c>
      <c r="R561" s="113"/>
      <c r="S561" s="113"/>
    </row>
    <row r="562" spans="1:19" x14ac:dyDescent="0.35">
      <c r="A562" s="111" t="s">
        <v>86</v>
      </c>
      <c r="B562" s="112"/>
      <c r="C562" s="113" t="s">
        <v>4184</v>
      </c>
      <c r="D562" s="113" t="s">
        <v>6985</v>
      </c>
      <c r="E562" s="113"/>
      <c r="F562" s="113"/>
      <c r="G562" s="50" t="s">
        <v>5197</v>
      </c>
      <c r="H562" s="50" t="s">
        <v>5198</v>
      </c>
      <c r="I562" s="113"/>
      <c r="J562" s="113" t="s">
        <v>7493</v>
      </c>
      <c r="K562" s="113"/>
      <c r="L562" s="50" t="s">
        <v>7472</v>
      </c>
      <c r="M562" s="153">
        <v>0</v>
      </c>
      <c r="N562" s="50" t="s">
        <v>8512</v>
      </c>
      <c r="O562" s="50" t="s">
        <v>8517</v>
      </c>
      <c r="P562" s="113" t="s">
        <v>6322</v>
      </c>
      <c r="Q562" s="113" t="s">
        <v>80</v>
      </c>
      <c r="R562" s="113"/>
      <c r="S562" s="113"/>
    </row>
    <row r="563" spans="1:19" x14ac:dyDescent="0.35">
      <c r="A563" s="111" t="s">
        <v>86</v>
      </c>
      <c r="B563" s="112"/>
      <c r="C563" s="113" t="s">
        <v>4193</v>
      </c>
      <c r="D563" s="113" t="s">
        <v>6984</v>
      </c>
      <c r="E563" s="113"/>
      <c r="F563" s="113"/>
      <c r="G563" s="50" t="s">
        <v>5215</v>
      </c>
      <c r="H563" s="50" t="s">
        <v>5216</v>
      </c>
      <c r="I563" s="113"/>
      <c r="J563" s="113" t="s">
        <v>7493</v>
      </c>
      <c r="K563" s="113"/>
      <c r="L563" s="50" t="s">
        <v>7472</v>
      </c>
      <c r="M563" s="153">
        <v>0</v>
      </c>
      <c r="N563" s="50" t="s">
        <v>8512</v>
      </c>
      <c r="O563" s="50" t="s">
        <v>8517</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7493</v>
      </c>
      <c r="K564" s="113"/>
      <c r="L564" s="50" t="s">
        <v>7472</v>
      </c>
      <c r="M564" s="153">
        <v>0</v>
      </c>
      <c r="N564" s="50" t="s">
        <v>8512</v>
      </c>
      <c r="O564" s="50" t="s">
        <v>8517</v>
      </c>
      <c r="P564" s="113" t="s">
        <v>157</v>
      </c>
      <c r="Q564" s="113" t="s">
        <v>80</v>
      </c>
      <c r="R564" s="113"/>
      <c r="S564" s="113"/>
    </row>
    <row r="565" spans="1:19" x14ac:dyDescent="0.35">
      <c r="A565" s="111" t="s">
        <v>86</v>
      </c>
      <c r="B565" s="112"/>
      <c r="C565" s="113" t="s">
        <v>4232</v>
      </c>
      <c r="D565" s="113" t="s">
        <v>6986</v>
      </c>
      <c r="E565" s="113"/>
      <c r="F565" s="113"/>
      <c r="G565" s="53" t="s">
        <v>5293</v>
      </c>
      <c r="H565" s="53" t="s">
        <v>5294</v>
      </c>
      <c r="I565" s="113"/>
      <c r="J565" s="113" t="s">
        <v>7493</v>
      </c>
      <c r="K565" s="113"/>
      <c r="L565" s="50" t="s">
        <v>7472</v>
      </c>
      <c r="M565" s="153">
        <v>0</v>
      </c>
      <c r="N565" s="50" t="s">
        <v>8512</v>
      </c>
      <c r="O565" s="50" t="s">
        <v>8517</v>
      </c>
      <c r="P565" s="113" t="s">
        <v>6328</v>
      </c>
      <c r="Q565" s="113" t="s">
        <v>80</v>
      </c>
      <c r="R565" s="113"/>
      <c r="S565" s="113"/>
    </row>
    <row r="566" spans="1:19" x14ac:dyDescent="0.35">
      <c r="A566" s="111" t="s">
        <v>86</v>
      </c>
      <c r="B566" s="112"/>
      <c r="C566" s="113" t="s">
        <v>4235</v>
      </c>
      <c r="D566" s="113" t="s">
        <v>6987</v>
      </c>
      <c r="E566" s="113"/>
      <c r="F566" s="113"/>
      <c r="G566" s="53" t="s">
        <v>5299</v>
      </c>
      <c r="H566" s="53" t="s">
        <v>5300</v>
      </c>
      <c r="I566" s="113"/>
      <c r="J566" s="113" t="s">
        <v>7493</v>
      </c>
      <c r="K566" s="113"/>
      <c r="L566" s="50" t="s">
        <v>7472</v>
      </c>
      <c r="M566" s="153">
        <v>0</v>
      </c>
      <c r="N566" s="50" t="s">
        <v>8512</v>
      </c>
      <c r="O566" s="50" t="s">
        <v>8517</v>
      </c>
      <c r="P566" s="113" t="s">
        <v>6328</v>
      </c>
      <c r="Q566" s="113" t="s">
        <v>80</v>
      </c>
      <c r="R566" s="113"/>
      <c r="S566" s="113"/>
    </row>
    <row r="567" spans="1:19" x14ac:dyDescent="0.35">
      <c r="A567" s="111" t="s">
        <v>86</v>
      </c>
      <c r="B567" s="112"/>
      <c r="C567" s="113" t="s">
        <v>4236</v>
      </c>
      <c r="D567" s="113" t="s">
        <v>6989</v>
      </c>
      <c r="E567" s="113"/>
      <c r="F567" s="113"/>
      <c r="G567" s="53" t="s">
        <v>5301</v>
      </c>
      <c r="H567" s="53" t="s">
        <v>5302</v>
      </c>
      <c r="I567" s="113"/>
      <c r="J567" s="113" t="s">
        <v>7493</v>
      </c>
      <c r="K567" s="113"/>
      <c r="L567" s="50" t="s">
        <v>7472</v>
      </c>
      <c r="M567" s="153">
        <v>0</v>
      </c>
      <c r="N567" s="50" t="s">
        <v>8512</v>
      </c>
      <c r="O567" s="50" t="s">
        <v>8517</v>
      </c>
      <c r="P567" s="113" t="s">
        <v>6328</v>
      </c>
      <c r="Q567" s="113" t="s">
        <v>80</v>
      </c>
      <c r="R567" s="113"/>
      <c r="S567" s="113"/>
    </row>
    <row r="568" spans="1:19" x14ac:dyDescent="0.35">
      <c r="A568" s="111" t="s">
        <v>86</v>
      </c>
      <c r="B568" s="112"/>
      <c r="C568" s="113" t="s">
        <v>4234</v>
      </c>
      <c r="D568" s="113" t="s">
        <v>6988</v>
      </c>
      <c r="E568" s="113"/>
      <c r="F568" s="113"/>
      <c r="G568" s="53" t="s">
        <v>5297</v>
      </c>
      <c r="H568" s="53" t="s">
        <v>5298</v>
      </c>
      <c r="I568" s="113"/>
      <c r="J568" s="113" t="s">
        <v>7493</v>
      </c>
      <c r="K568" s="113"/>
      <c r="L568" s="50" t="s">
        <v>7472</v>
      </c>
      <c r="M568" s="153">
        <v>0</v>
      </c>
      <c r="N568" s="50" t="s">
        <v>8512</v>
      </c>
      <c r="O568" s="50" t="s">
        <v>8517</v>
      </c>
      <c r="P568" s="113" t="s">
        <v>6328</v>
      </c>
      <c r="Q568" s="113" t="s">
        <v>80</v>
      </c>
      <c r="R568" s="113"/>
      <c r="S568" s="113"/>
    </row>
    <row r="569" spans="1:19" x14ac:dyDescent="0.35">
      <c r="A569" s="111" t="s">
        <v>86</v>
      </c>
      <c r="B569" s="112"/>
      <c r="C569" s="113" t="s">
        <v>4223</v>
      </c>
      <c r="D569" s="113" t="s">
        <v>6990</v>
      </c>
      <c r="E569" s="113"/>
      <c r="F569" s="113"/>
      <c r="G569" s="50" t="s">
        <v>5275</v>
      </c>
      <c r="H569" s="50" t="s">
        <v>5276</v>
      </c>
      <c r="I569" s="113"/>
      <c r="J569" s="113" t="s">
        <v>7493</v>
      </c>
      <c r="K569" s="113"/>
      <c r="L569" s="54" t="s">
        <v>7472</v>
      </c>
      <c r="M569" s="155">
        <v>0</v>
      </c>
      <c r="N569" s="56" t="s">
        <v>8512</v>
      </c>
      <c r="O569" s="56" t="s">
        <v>8517</v>
      </c>
      <c r="P569" s="113" t="s">
        <v>163</v>
      </c>
      <c r="Q569" s="113" t="s">
        <v>80</v>
      </c>
      <c r="R569" s="113"/>
      <c r="S569" s="113"/>
    </row>
    <row r="570" spans="1:19" x14ac:dyDescent="0.35">
      <c r="A570" s="111" t="s">
        <v>86</v>
      </c>
      <c r="B570" s="112"/>
      <c r="C570" s="113" t="s">
        <v>4218</v>
      </c>
      <c r="D570" s="113" t="s">
        <v>6991</v>
      </c>
      <c r="E570" s="113"/>
      <c r="F570" s="113"/>
      <c r="G570" s="50" t="s">
        <v>5265</v>
      </c>
      <c r="H570" s="50" t="s">
        <v>5266</v>
      </c>
      <c r="I570" s="113"/>
      <c r="J570" s="113" t="s">
        <v>7493</v>
      </c>
      <c r="K570" s="113"/>
      <c r="L570" s="54" t="s">
        <v>7472</v>
      </c>
      <c r="M570" s="155">
        <v>0</v>
      </c>
      <c r="N570" s="56" t="s">
        <v>8512</v>
      </c>
      <c r="O570" s="56" t="s">
        <v>8517</v>
      </c>
      <c r="P570" s="113" t="s">
        <v>100</v>
      </c>
      <c r="Q570" s="113" t="s">
        <v>80</v>
      </c>
      <c r="R570" s="113"/>
      <c r="S570" s="113"/>
    </row>
    <row r="571" spans="1:19" x14ac:dyDescent="0.35">
      <c r="A571" s="111" t="s">
        <v>86</v>
      </c>
      <c r="B571" s="112"/>
      <c r="C571" s="113" t="s">
        <v>4238</v>
      </c>
      <c r="D571" s="113" t="s">
        <v>6992</v>
      </c>
      <c r="E571" s="113"/>
      <c r="F571" s="113"/>
      <c r="G571" s="50" t="s">
        <v>5305</v>
      </c>
      <c r="H571" s="50" t="s">
        <v>5306</v>
      </c>
      <c r="I571" s="113"/>
      <c r="J571" s="113" t="s">
        <v>7493</v>
      </c>
      <c r="K571" s="113"/>
      <c r="L571" s="50" t="s">
        <v>7472</v>
      </c>
      <c r="M571" s="153">
        <v>0</v>
      </c>
      <c r="N571" s="50" t="s">
        <v>8512</v>
      </c>
      <c r="O571" s="50" t="s">
        <v>8517</v>
      </c>
      <c r="P571" s="113" t="s">
        <v>262</v>
      </c>
      <c r="Q571" s="113" t="s">
        <v>80</v>
      </c>
      <c r="R571" s="113"/>
      <c r="S571" s="113"/>
    </row>
    <row r="572" spans="1:19" x14ac:dyDescent="0.35">
      <c r="A572" s="111" t="s">
        <v>86</v>
      </c>
      <c r="B572" s="112"/>
      <c r="C572" s="113" t="s">
        <v>4239</v>
      </c>
      <c r="D572" s="113" t="s">
        <v>6996</v>
      </c>
      <c r="E572" s="113"/>
      <c r="F572" s="113"/>
      <c r="G572" s="53" t="s">
        <v>5307</v>
      </c>
      <c r="H572" s="53" t="s">
        <v>5308</v>
      </c>
      <c r="I572" s="113"/>
      <c r="J572" s="113" t="s">
        <v>7493</v>
      </c>
      <c r="K572" s="113"/>
      <c r="L572" s="50" t="s">
        <v>7472</v>
      </c>
      <c r="M572" s="153">
        <v>0</v>
      </c>
      <c r="N572" s="50" t="s">
        <v>8512</v>
      </c>
      <c r="O572" s="50" t="s">
        <v>8517</v>
      </c>
      <c r="P572" s="113" t="s">
        <v>262</v>
      </c>
      <c r="Q572" s="113" t="s">
        <v>80</v>
      </c>
      <c r="R572" s="113"/>
      <c r="S572" s="113"/>
    </row>
    <row r="573" spans="1:19" x14ac:dyDescent="0.35">
      <c r="A573" s="111" t="s">
        <v>86</v>
      </c>
      <c r="B573" s="112"/>
      <c r="C573" s="113" t="s">
        <v>4197</v>
      </c>
      <c r="D573" s="113" t="s">
        <v>6997</v>
      </c>
      <c r="E573" s="113"/>
      <c r="F573" s="113"/>
      <c r="G573" s="50" t="s">
        <v>5223</v>
      </c>
      <c r="H573" s="50" t="s">
        <v>5224</v>
      </c>
      <c r="I573" s="113"/>
      <c r="J573" s="113" t="s">
        <v>7493</v>
      </c>
      <c r="K573" s="113"/>
      <c r="L573" s="50" t="s">
        <v>7472</v>
      </c>
      <c r="M573" s="153">
        <v>0</v>
      </c>
      <c r="N573" s="50" t="s">
        <v>8512</v>
      </c>
      <c r="O573" s="50" t="s">
        <v>8517</v>
      </c>
      <c r="P573" s="113" t="s">
        <v>262</v>
      </c>
      <c r="Q573" s="113" t="s">
        <v>80</v>
      </c>
      <c r="R573" s="113"/>
      <c r="S573" s="113"/>
    </row>
    <row r="574" spans="1:19" x14ac:dyDescent="0.35">
      <c r="A574" s="111" t="s">
        <v>86</v>
      </c>
      <c r="B574" s="112"/>
      <c r="C574" s="113" t="s">
        <v>4220</v>
      </c>
      <c r="D574" s="113" t="s">
        <v>6998</v>
      </c>
      <c r="E574" s="113"/>
      <c r="F574" s="113"/>
      <c r="G574" s="50" t="s">
        <v>5269</v>
      </c>
      <c r="H574" s="50" t="s">
        <v>5270</v>
      </c>
      <c r="I574" s="113"/>
      <c r="J574" s="113" t="s">
        <v>7493</v>
      </c>
      <c r="K574" s="113"/>
      <c r="L574" s="54" t="s">
        <v>7472</v>
      </c>
      <c r="M574" s="155">
        <v>0</v>
      </c>
      <c r="N574" s="56" t="s">
        <v>8512</v>
      </c>
      <c r="O574" s="56" t="s">
        <v>8517</v>
      </c>
      <c r="P574" s="113" t="s">
        <v>100</v>
      </c>
      <c r="Q574" s="113" t="s">
        <v>80</v>
      </c>
      <c r="R574" s="113"/>
      <c r="S574" s="113"/>
    </row>
    <row r="575" spans="1:19" x14ac:dyDescent="0.35">
      <c r="A575" s="111" t="s">
        <v>86</v>
      </c>
      <c r="B575" s="112"/>
      <c r="C575" s="113" t="s">
        <v>4221</v>
      </c>
      <c r="D575" s="113" t="s">
        <v>6999</v>
      </c>
      <c r="E575" s="113"/>
      <c r="F575" s="113"/>
      <c r="G575" s="50" t="s">
        <v>5271</v>
      </c>
      <c r="H575" s="50" t="s">
        <v>5272</v>
      </c>
      <c r="I575" s="113"/>
      <c r="J575" s="113" t="s">
        <v>7493</v>
      </c>
      <c r="K575" s="113"/>
      <c r="L575" s="54" t="s">
        <v>7472</v>
      </c>
      <c r="M575" s="155">
        <v>0</v>
      </c>
      <c r="N575" s="56" t="s">
        <v>8512</v>
      </c>
      <c r="O575" s="56" t="s">
        <v>8517</v>
      </c>
      <c r="P575" s="113" t="s">
        <v>100</v>
      </c>
      <c r="Q575" s="113" t="s">
        <v>80</v>
      </c>
      <c r="R575" s="113"/>
      <c r="S575" s="113"/>
    </row>
    <row r="576" spans="1:19" x14ac:dyDescent="0.35">
      <c r="A576" s="111" t="s">
        <v>86</v>
      </c>
      <c r="B576" s="112"/>
      <c r="C576" s="113" t="s">
        <v>4176</v>
      </c>
      <c r="D576" s="50" t="s">
        <v>7000</v>
      </c>
      <c r="E576" s="113"/>
      <c r="F576" s="113"/>
      <c r="G576" s="50" t="s">
        <v>5181</v>
      </c>
      <c r="H576" s="50" t="s">
        <v>5182</v>
      </c>
      <c r="I576" s="113"/>
      <c r="J576" s="113" t="s">
        <v>7493</v>
      </c>
      <c r="K576" s="113"/>
      <c r="L576" s="50" t="s">
        <v>7472</v>
      </c>
      <c r="M576" s="153">
        <v>0</v>
      </c>
      <c r="N576" s="50" t="s">
        <v>8512</v>
      </c>
      <c r="O576" s="50" t="s">
        <v>8517</v>
      </c>
      <c r="P576" s="113" t="s">
        <v>6320</v>
      </c>
      <c r="Q576" s="113" t="s">
        <v>80</v>
      </c>
      <c r="R576" s="113"/>
      <c r="S576" s="113"/>
    </row>
    <row r="577" spans="1:19" x14ac:dyDescent="0.35">
      <c r="A577" s="111" t="s">
        <v>86</v>
      </c>
      <c r="B577" s="112"/>
      <c r="C577" s="113" t="s">
        <v>4175</v>
      </c>
      <c r="D577" s="50" t="s">
        <v>7001</v>
      </c>
      <c r="E577" s="113"/>
      <c r="F577" s="113"/>
      <c r="G577" s="50" t="s">
        <v>5179</v>
      </c>
      <c r="H577" s="50" t="s">
        <v>5180</v>
      </c>
      <c r="I577" s="113"/>
      <c r="J577" s="113" t="s">
        <v>7493</v>
      </c>
      <c r="K577" s="113"/>
      <c r="L577" s="50" t="s">
        <v>7472</v>
      </c>
      <c r="M577" s="153">
        <v>0</v>
      </c>
      <c r="N577" s="50" t="s">
        <v>8512</v>
      </c>
      <c r="O577" s="50" t="s">
        <v>8517</v>
      </c>
      <c r="P577" s="113" t="s">
        <v>6319</v>
      </c>
      <c r="Q577" s="113" t="s">
        <v>80</v>
      </c>
      <c r="R577" s="113"/>
      <c r="S577" s="113"/>
    </row>
    <row r="578" spans="1:19" x14ac:dyDescent="0.35">
      <c r="A578" s="111" t="s">
        <v>86</v>
      </c>
      <c r="B578" s="112"/>
      <c r="C578" s="113" t="s">
        <v>4225</v>
      </c>
      <c r="D578" s="113" t="s">
        <v>7002</v>
      </c>
      <c r="E578" s="113"/>
      <c r="F578" s="113"/>
      <c r="G578" s="122" t="s">
        <v>5279</v>
      </c>
      <c r="H578" s="122" t="s">
        <v>5280</v>
      </c>
      <c r="I578" s="113"/>
      <c r="J578" s="113" t="s">
        <v>7493</v>
      </c>
      <c r="K578" s="113"/>
      <c r="L578" s="54" t="s">
        <v>7472</v>
      </c>
      <c r="M578" s="155">
        <v>0</v>
      </c>
      <c r="N578" s="56" t="s">
        <v>8512</v>
      </c>
      <c r="O578" s="56" t="s">
        <v>8517</v>
      </c>
      <c r="P578" s="113" t="s">
        <v>163</v>
      </c>
      <c r="Q578" s="113" t="s">
        <v>80</v>
      </c>
      <c r="R578" s="113"/>
      <c r="S578" s="113"/>
    </row>
    <row r="579" spans="1:19" x14ac:dyDescent="0.35">
      <c r="A579" s="111" t="s">
        <v>86</v>
      </c>
      <c r="B579" s="112"/>
      <c r="C579" s="113" t="s">
        <v>4210</v>
      </c>
      <c r="D579" s="113" t="s">
        <v>7005</v>
      </c>
      <c r="E579" s="113"/>
      <c r="F579" s="113"/>
      <c r="G579" s="50" t="s">
        <v>5249</v>
      </c>
      <c r="H579" s="50" t="s">
        <v>5250</v>
      </c>
      <c r="I579" s="113"/>
      <c r="J579" s="113" t="s">
        <v>7493</v>
      </c>
      <c r="K579" s="113"/>
      <c r="L579" s="50" t="s">
        <v>7472</v>
      </c>
      <c r="M579" s="153">
        <v>0</v>
      </c>
      <c r="N579" s="50" t="s">
        <v>8512</v>
      </c>
      <c r="O579" s="50" t="s">
        <v>8517</v>
      </c>
      <c r="P579" s="113" t="s">
        <v>139</v>
      </c>
      <c r="Q579" s="113" t="s">
        <v>80</v>
      </c>
      <c r="R579" s="113"/>
      <c r="S579" s="113"/>
    </row>
    <row r="580" spans="1:19" x14ac:dyDescent="0.35">
      <c r="A580" s="111" t="s">
        <v>86</v>
      </c>
      <c r="B580" s="112"/>
      <c r="C580" s="113" t="s">
        <v>4212</v>
      </c>
      <c r="D580" s="113" t="s">
        <v>7003</v>
      </c>
      <c r="E580" s="113"/>
      <c r="F580" s="113"/>
      <c r="G580" s="50" t="s">
        <v>5253</v>
      </c>
      <c r="H580" s="50" t="s">
        <v>5254</v>
      </c>
      <c r="I580" s="113"/>
      <c r="J580" s="113" t="s">
        <v>7493</v>
      </c>
      <c r="K580" s="113"/>
      <c r="L580" s="50" t="s">
        <v>7472</v>
      </c>
      <c r="M580" s="153">
        <v>0</v>
      </c>
      <c r="N580" s="50" t="s">
        <v>8512</v>
      </c>
      <c r="O580" s="50" t="s">
        <v>8517</v>
      </c>
      <c r="P580" s="113" t="s">
        <v>139</v>
      </c>
      <c r="Q580" s="113" t="s">
        <v>80</v>
      </c>
      <c r="R580" s="113"/>
      <c r="S580" s="113"/>
    </row>
    <row r="581" spans="1:19" x14ac:dyDescent="0.35">
      <c r="A581" s="111" t="s">
        <v>86</v>
      </c>
      <c r="B581" s="112"/>
      <c r="C581" s="113" t="s">
        <v>4211</v>
      </c>
      <c r="D581" s="113" t="s">
        <v>7004</v>
      </c>
      <c r="E581" s="113"/>
      <c r="F581" s="113"/>
      <c r="G581" s="50" t="s">
        <v>5251</v>
      </c>
      <c r="H581" s="50" t="s">
        <v>5252</v>
      </c>
      <c r="I581" s="113"/>
      <c r="J581" s="113" t="s">
        <v>7493</v>
      </c>
      <c r="K581" s="113"/>
      <c r="L581" s="50" t="s">
        <v>7472</v>
      </c>
      <c r="M581" s="153">
        <v>0</v>
      </c>
      <c r="N581" s="50" t="s">
        <v>8512</v>
      </c>
      <c r="O581" s="50" t="s">
        <v>8517</v>
      </c>
      <c r="P581" s="113" t="s">
        <v>139</v>
      </c>
      <c r="Q581" s="113" t="s">
        <v>80</v>
      </c>
      <c r="R581" s="113"/>
      <c r="S581" s="113"/>
    </row>
    <row r="582" spans="1:19" x14ac:dyDescent="0.35">
      <c r="A582" s="111" t="s">
        <v>86</v>
      </c>
      <c r="B582" s="112"/>
      <c r="C582" s="113" t="s">
        <v>4198</v>
      </c>
      <c r="D582" s="113" t="s">
        <v>7006</v>
      </c>
      <c r="E582" s="113"/>
      <c r="F582" s="113"/>
      <c r="G582" s="50" t="s">
        <v>5225</v>
      </c>
      <c r="H582" s="50" t="s">
        <v>5226</v>
      </c>
      <c r="I582" s="113"/>
      <c r="J582" s="113" t="s">
        <v>7493</v>
      </c>
      <c r="K582" s="113"/>
      <c r="L582" s="50" t="s">
        <v>7472</v>
      </c>
      <c r="M582" s="153">
        <v>0</v>
      </c>
      <c r="N582" s="50" t="s">
        <v>8512</v>
      </c>
      <c r="O582" s="50" t="s">
        <v>8517</v>
      </c>
      <c r="P582" s="113" t="s">
        <v>262</v>
      </c>
      <c r="Q582" s="113" t="s">
        <v>80</v>
      </c>
      <c r="R582" s="113"/>
      <c r="S582" s="113"/>
    </row>
    <row r="583" spans="1:19" x14ac:dyDescent="0.35">
      <c r="A583" s="111" t="s">
        <v>86</v>
      </c>
      <c r="B583" s="112"/>
      <c r="C583" s="113" t="s">
        <v>4229</v>
      </c>
      <c r="D583" s="121" t="s">
        <v>7007</v>
      </c>
      <c r="E583" s="113"/>
      <c r="F583" s="113"/>
      <c r="G583" s="50" t="s">
        <v>5287</v>
      </c>
      <c r="H583" s="50" t="s">
        <v>5288</v>
      </c>
      <c r="I583" s="113"/>
      <c r="J583" s="113" t="s">
        <v>7493</v>
      </c>
      <c r="K583" s="113"/>
      <c r="L583" s="50" t="s">
        <v>7472</v>
      </c>
      <c r="M583" s="153">
        <v>0</v>
      </c>
      <c r="N583" s="50" t="s">
        <v>8512</v>
      </c>
      <c r="O583" s="50" t="s">
        <v>8517</v>
      </c>
      <c r="P583" s="113" t="s">
        <v>157</v>
      </c>
      <c r="Q583" s="113" t="s">
        <v>80</v>
      </c>
      <c r="R583" s="113"/>
      <c r="S583" s="113"/>
    </row>
    <row r="584" spans="1:19" x14ac:dyDescent="0.35">
      <c r="A584" s="111" t="s">
        <v>86</v>
      </c>
      <c r="B584" s="112"/>
      <c r="C584" s="113" t="s">
        <v>4224</v>
      </c>
      <c r="D584" s="121" t="s">
        <v>7008</v>
      </c>
      <c r="E584" s="113"/>
      <c r="F584" s="113"/>
      <c r="G584" s="50" t="s">
        <v>5277</v>
      </c>
      <c r="H584" s="50" t="s">
        <v>5278</v>
      </c>
      <c r="I584" s="113"/>
      <c r="J584" s="113" t="s">
        <v>7493</v>
      </c>
      <c r="K584" s="113"/>
      <c r="L584" s="54" t="s">
        <v>7472</v>
      </c>
      <c r="M584" s="155">
        <v>0</v>
      </c>
      <c r="N584" s="56" t="s">
        <v>8512</v>
      </c>
      <c r="O584" s="56" t="s">
        <v>8517</v>
      </c>
      <c r="P584" s="113" t="s">
        <v>163</v>
      </c>
      <c r="Q584" s="113" t="s">
        <v>80</v>
      </c>
      <c r="R584" s="113"/>
      <c r="S584" s="113"/>
    </row>
    <row r="585" spans="1:19" x14ac:dyDescent="0.35">
      <c r="A585" s="111" t="s">
        <v>86</v>
      </c>
      <c r="B585" s="112"/>
      <c r="C585" s="113" t="s">
        <v>4172</v>
      </c>
      <c r="D585" s="113" t="s">
        <v>7009</v>
      </c>
      <c r="E585" s="113"/>
      <c r="F585" s="113"/>
      <c r="G585" s="50" t="s">
        <v>5173</v>
      </c>
      <c r="H585" s="50" t="s">
        <v>5174</v>
      </c>
      <c r="I585" s="113"/>
      <c r="J585" s="113" t="s">
        <v>7493</v>
      </c>
      <c r="K585" s="113"/>
      <c r="L585" s="50" t="s">
        <v>7472</v>
      </c>
      <c r="M585" s="153">
        <v>0</v>
      </c>
      <c r="N585" s="50" t="s">
        <v>8512</v>
      </c>
      <c r="O585" s="50" t="s">
        <v>8517</v>
      </c>
      <c r="P585" s="113" t="s">
        <v>195</v>
      </c>
      <c r="Q585" s="113" t="s">
        <v>80</v>
      </c>
      <c r="R585" s="113"/>
      <c r="S585" s="113" t="s">
        <v>8521</v>
      </c>
    </row>
    <row r="586" spans="1:19" x14ac:dyDescent="0.35">
      <c r="A586" s="111" t="s">
        <v>86</v>
      </c>
      <c r="B586" s="112"/>
      <c r="C586" s="113" t="s">
        <v>4203</v>
      </c>
      <c r="D586" s="113" t="s">
        <v>7011</v>
      </c>
      <c r="E586" s="113"/>
      <c r="F586" s="113"/>
      <c r="G586" s="50" t="s">
        <v>5235</v>
      </c>
      <c r="H586" s="50" t="s">
        <v>5236</v>
      </c>
      <c r="I586" s="113"/>
      <c r="J586" s="113" t="s">
        <v>7493</v>
      </c>
      <c r="K586" s="113"/>
      <c r="L586" s="50" t="s">
        <v>7472</v>
      </c>
      <c r="M586" s="153">
        <v>0</v>
      </c>
      <c r="N586" s="50" t="s">
        <v>8512</v>
      </c>
      <c r="O586" s="50" t="s">
        <v>8517</v>
      </c>
      <c r="P586" s="113" t="s">
        <v>6324</v>
      </c>
      <c r="Q586" s="113" t="s">
        <v>80</v>
      </c>
      <c r="R586" s="113"/>
      <c r="S586" s="113"/>
    </row>
    <row r="587" spans="1:19" x14ac:dyDescent="0.35">
      <c r="A587" s="111" t="s">
        <v>86</v>
      </c>
      <c r="B587" s="112"/>
      <c r="C587" s="113" t="s">
        <v>4173</v>
      </c>
      <c r="D587" s="113" t="s">
        <v>7012</v>
      </c>
      <c r="E587" s="113"/>
      <c r="F587" s="113"/>
      <c r="G587" s="50" t="s">
        <v>5175</v>
      </c>
      <c r="H587" s="50" t="s">
        <v>5176</v>
      </c>
      <c r="I587" s="113"/>
      <c r="J587" s="113" t="s">
        <v>7493</v>
      </c>
      <c r="K587" s="113"/>
      <c r="L587" s="50" t="s">
        <v>7472</v>
      </c>
      <c r="M587" s="153">
        <v>0</v>
      </c>
      <c r="N587" s="50" t="s">
        <v>8512</v>
      </c>
      <c r="O587" s="50" t="s">
        <v>8517</v>
      </c>
      <c r="P587" s="113" t="s">
        <v>195</v>
      </c>
      <c r="Q587" s="113" t="s">
        <v>80</v>
      </c>
      <c r="R587" s="113"/>
      <c r="S587" s="113"/>
    </row>
    <row r="588" spans="1:19" x14ac:dyDescent="0.35">
      <c r="A588" s="111" t="s">
        <v>86</v>
      </c>
      <c r="B588" s="112"/>
      <c r="C588" s="113" t="s">
        <v>4226</v>
      </c>
      <c r="D588" s="113" t="s">
        <v>7013</v>
      </c>
      <c r="E588" s="113"/>
      <c r="F588" s="113"/>
      <c r="G588" s="50" t="s">
        <v>5281</v>
      </c>
      <c r="H588" s="50" t="s">
        <v>5282</v>
      </c>
      <c r="I588" s="113"/>
      <c r="J588" s="113" t="s">
        <v>7493</v>
      </c>
      <c r="K588" s="113"/>
      <c r="L588" s="54" t="s">
        <v>7472</v>
      </c>
      <c r="M588" s="155">
        <v>0</v>
      </c>
      <c r="N588" s="56" t="s">
        <v>8512</v>
      </c>
      <c r="O588" s="56" t="s">
        <v>8517</v>
      </c>
      <c r="P588" s="113" t="s">
        <v>163</v>
      </c>
      <c r="Q588" s="113" t="s">
        <v>80</v>
      </c>
      <c r="R588" s="113"/>
      <c r="S588" s="113"/>
    </row>
    <row r="589" spans="1:19" x14ac:dyDescent="0.35">
      <c r="A589" s="111" t="s">
        <v>86</v>
      </c>
      <c r="B589" s="112"/>
      <c r="C589" s="113" t="s">
        <v>4188</v>
      </c>
      <c r="D589" s="113" t="s">
        <v>7014</v>
      </c>
      <c r="E589" s="113"/>
      <c r="F589" s="113"/>
      <c r="G589" s="50" t="s">
        <v>5205</v>
      </c>
      <c r="H589" s="50" t="s">
        <v>5206</v>
      </c>
      <c r="I589" s="113"/>
      <c r="J589" s="113" t="s">
        <v>7493</v>
      </c>
      <c r="K589" s="113"/>
      <c r="L589" s="50" t="s">
        <v>7472</v>
      </c>
      <c r="M589" s="153">
        <v>0</v>
      </c>
      <c r="N589" s="50" t="s">
        <v>8512</v>
      </c>
      <c r="O589" s="50" t="s">
        <v>8517</v>
      </c>
      <c r="P589" s="113" t="s">
        <v>262</v>
      </c>
      <c r="Q589" s="113" t="s">
        <v>80</v>
      </c>
      <c r="R589" s="113"/>
      <c r="S589" s="113"/>
    </row>
    <row r="590" spans="1:19" x14ac:dyDescent="0.35">
      <c r="A590" s="111" t="s">
        <v>86</v>
      </c>
      <c r="B590" s="112"/>
      <c r="C590" s="113" t="s">
        <v>4191</v>
      </c>
      <c r="D590" s="113" t="s">
        <v>7015</v>
      </c>
      <c r="E590" s="113"/>
      <c r="F590" s="113"/>
      <c r="G590" s="50" t="s">
        <v>5211</v>
      </c>
      <c r="H590" s="50" t="s">
        <v>5212</v>
      </c>
      <c r="I590" s="113"/>
      <c r="J590" s="113" t="s">
        <v>7493</v>
      </c>
      <c r="K590" s="113"/>
      <c r="L590" s="50" t="s">
        <v>7472</v>
      </c>
      <c r="M590" s="153">
        <v>0</v>
      </c>
      <c r="N590" s="50" t="s">
        <v>8512</v>
      </c>
      <c r="O590" s="50" t="s">
        <v>8517</v>
      </c>
      <c r="P590" s="113" t="s">
        <v>262</v>
      </c>
      <c r="Q590" s="113" t="s">
        <v>80</v>
      </c>
      <c r="R590" s="113"/>
      <c r="S590" s="113"/>
    </row>
    <row r="591" spans="1:19" x14ac:dyDescent="0.35">
      <c r="A591" s="111" t="s">
        <v>86</v>
      </c>
      <c r="B591" s="112"/>
      <c r="C591" s="113" t="s">
        <v>4192</v>
      </c>
      <c r="D591" s="113" t="s">
        <v>7022</v>
      </c>
      <c r="E591" s="113"/>
      <c r="F591" s="113"/>
      <c r="G591" s="53" t="s">
        <v>5213</v>
      </c>
      <c r="H591" s="53" t="s">
        <v>5214</v>
      </c>
      <c r="I591" s="113"/>
      <c r="J591" s="113" t="s">
        <v>7493</v>
      </c>
      <c r="K591" s="113"/>
      <c r="L591" s="50" t="s">
        <v>7472</v>
      </c>
      <c r="M591" s="153">
        <v>0</v>
      </c>
      <c r="N591" s="50" t="s">
        <v>8512</v>
      </c>
      <c r="O591" s="50" t="s">
        <v>8517</v>
      </c>
      <c r="P591" s="113" t="s">
        <v>262</v>
      </c>
      <c r="Q591" s="113" t="s">
        <v>80</v>
      </c>
      <c r="R591" s="113"/>
      <c r="S591" s="113"/>
    </row>
    <row r="592" spans="1:19" x14ac:dyDescent="0.35">
      <c r="A592" s="111" t="s">
        <v>86</v>
      </c>
      <c r="B592" s="112"/>
      <c r="C592" s="113" t="s">
        <v>4200</v>
      </c>
      <c r="D592" s="113" t="s">
        <v>7016</v>
      </c>
      <c r="E592" s="113"/>
      <c r="F592" s="113"/>
      <c r="G592" s="50" t="s">
        <v>5229</v>
      </c>
      <c r="H592" s="50" t="s">
        <v>5230</v>
      </c>
      <c r="I592" s="113"/>
      <c r="J592" s="113" t="s">
        <v>7493</v>
      </c>
      <c r="K592" s="113"/>
      <c r="L592" s="50" t="s">
        <v>7472</v>
      </c>
      <c r="M592" s="153">
        <v>0</v>
      </c>
      <c r="N592" s="50" t="s">
        <v>8512</v>
      </c>
      <c r="O592" s="50" t="s">
        <v>8517</v>
      </c>
      <c r="P592" s="113" t="s">
        <v>262</v>
      </c>
      <c r="Q592" s="113" t="s">
        <v>80</v>
      </c>
      <c r="R592" s="113"/>
      <c r="S592" s="113"/>
    </row>
    <row r="593" spans="1:19" x14ac:dyDescent="0.35">
      <c r="A593" s="111" t="s">
        <v>86</v>
      </c>
      <c r="B593" s="112"/>
      <c r="C593" s="113" t="s">
        <v>4199</v>
      </c>
      <c r="D593" s="113" t="s">
        <v>6919</v>
      </c>
      <c r="E593" s="113"/>
      <c r="F593" s="113"/>
      <c r="G593" s="50" t="s">
        <v>5227</v>
      </c>
      <c r="H593" s="50" t="s">
        <v>5228</v>
      </c>
      <c r="I593" s="113"/>
      <c r="J593" s="113" t="s">
        <v>7493</v>
      </c>
      <c r="K593" s="113"/>
      <c r="L593" s="50" t="s">
        <v>7472</v>
      </c>
      <c r="M593" s="153">
        <v>0</v>
      </c>
      <c r="N593" s="50" t="s">
        <v>8512</v>
      </c>
      <c r="O593" s="50" t="s">
        <v>8517</v>
      </c>
      <c r="P593" s="113" t="s">
        <v>262</v>
      </c>
      <c r="Q593" s="113" t="s">
        <v>80</v>
      </c>
      <c r="R593" s="113"/>
      <c r="S593" s="113"/>
    </row>
    <row r="594" spans="1:19" x14ac:dyDescent="0.35">
      <c r="A594" s="111" t="s">
        <v>86</v>
      </c>
      <c r="B594" s="112"/>
      <c r="C594" s="113" t="s">
        <v>4201</v>
      </c>
      <c r="D594" s="113" t="s">
        <v>6920</v>
      </c>
      <c r="E594" s="113"/>
      <c r="F594" s="113"/>
      <c r="G594" s="50" t="s">
        <v>5231</v>
      </c>
      <c r="H594" s="50" t="s">
        <v>5232</v>
      </c>
      <c r="I594" s="113"/>
      <c r="J594" s="113" t="s">
        <v>7493</v>
      </c>
      <c r="K594" s="113"/>
      <c r="L594" s="50" t="s">
        <v>7472</v>
      </c>
      <c r="M594" s="153">
        <v>0</v>
      </c>
      <c r="N594" s="50" t="s">
        <v>8512</v>
      </c>
      <c r="O594" s="50" t="s">
        <v>8517</v>
      </c>
      <c r="P594" s="113" t="s">
        <v>262</v>
      </c>
      <c r="Q594" s="113" t="s">
        <v>80</v>
      </c>
      <c r="R594" s="113"/>
      <c r="S594" s="113"/>
    </row>
    <row r="595" spans="1:19" x14ac:dyDescent="0.35">
      <c r="A595" s="111" t="s">
        <v>86</v>
      </c>
      <c r="B595" s="112"/>
      <c r="C595" s="113" t="s">
        <v>4216</v>
      </c>
      <c r="D595" s="113" t="s">
        <v>7018</v>
      </c>
      <c r="E595" s="113"/>
      <c r="F595" s="113"/>
      <c r="G595" s="50" t="s">
        <v>5261</v>
      </c>
      <c r="H595" s="50" t="s">
        <v>5262</v>
      </c>
      <c r="I595" s="113"/>
      <c r="J595" s="113" t="s">
        <v>7493</v>
      </c>
      <c r="K595" s="113"/>
      <c r="L595" s="50" t="s">
        <v>7472</v>
      </c>
      <c r="M595" s="153">
        <v>0</v>
      </c>
      <c r="N595" s="50" t="s">
        <v>8512</v>
      </c>
      <c r="O595" s="50" t="s">
        <v>8517</v>
      </c>
      <c r="P595" s="113" t="s">
        <v>6326</v>
      </c>
      <c r="Q595" s="113" t="s">
        <v>80</v>
      </c>
      <c r="R595" s="113"/>
      <c r="S595" s="113"/>
    </row>
    <row r="596" spans="1:19" x14ac:dyDescent="0.35">
      <c r="A596" s="111" t="s">
        <v>86</v>
      </c>
      <c r="B596" s="112"/>
      <c r="C596" s="113" t="s">
        <v>4186</v>
      </c>
      <c r="D596" s="113" t="s">
        <v>7019</v>
      </c>
      <c r="E596" s="113"/>
      <c r="F596" s="113"/>
      <c r="G596" s="50" t="s">
        <v>5201</v>
      </c>
      <c r="H596" s="50" t="s">
        <v>5202</v>
      </c>
      <c r="I596" s="113"/>
      <c r="J596" s="113" t="s">
        <v>7493</v>
      </c>
      <c r="K596" s="113"/>
      <c r="L596" s="50" t="s">
        <v>7472</v>
      </c>
      <c r="M596" s="153">
        <v>0</v>
      </c>
      <c r="N596" s="50" t="s">
        <v>8512</v>
      </c>
      <c r="O596" s="50" t="s">
        <v>8517</v>
      </c>
      <c r="P596" s="113" t="s">
        <v>6323</v>
      </c>
      <c r="Q596" s="113" t="s">
        <v>80</v>
      </c>
      <c r="R596" s="113"/>
      <c r="S596" s="113"/>
    </row>
    <row r="597" spans="1:19" x14ac:dyDescent="0.35">
      <c r="A597" s="111" t="s">
        <v>86</v>
      </c>
      <c r="B597" s="112"/>
      <c r="C597" s="113" t="s">
        <v>4202</v>
      </c>
      <c r="D597" s="113" t="s">
        <v>7020</v>
      </c>
      <c r="E597" s="113"/>
      <c r="F597" s="113"/>
      <c r="G597" s="50" t="s">
        <v>5233</v>
      </c>
      <c r="H597" s="50" t="s">
        <v>5234</v>
      </c>
      <c r="I597" s="113"/>
      <c r="J597" s="113" t="s">
        <v>7493</v>
      </c>
      <c r="K597" s="113"/>
      <c r="L597" s="50" t="s">
        <v>7472</v>
      </c>
      <c r="M597" s="153">
        <v>0</v>
      </c>
      <c r="N597" s="50" t="s">
        <v>8512</v>
      </c>
      <c r="O597" s="50" t="s">
        <v>8517</v>
      </c>
      <c r="P597" s="113" t="s">
        <v>262</v>
      </c>
      <c r="Q597" s="113" t="s">
        <v>80</v>
      </c>
      <c r="R597" s="113"/>
      <c r="S597" s="113"/>
    </row>
    <row r="598" spans="1:19" x14ac:dyDescent="0.35">
      <c r="A598" s="111" t="s">
        <v>86</v>
      </c>
      <c r="B598" s="112"/>
      <c r="C598" s="113" t="s">
        <v>4196</v>
      </c>
      <c r="D598" s="113" t="s">
        <v>7021</v>
      </c>
      <c r="E598" s="113"/>
      <c r="F598" s="113"/>
      <c r="G598" s="50" t="s">
        <v>5221</v>
      </c>
      <c r="H598" s="50" t="s">
        <v>5222</v>
      </c>
      <c r="I598" s="113"/>
      <c r="J598" s="113" t="s">
        <v>7493</v>
      </c>
      <c r="K598" s="113"/>
      <c r="L598" s="50" t="s">
        <v>7472</v>
      </c>
      <c r="M598" s="153">
        <v>0</v>
      </c>
      <c r="N598" s="50" t="s">
        <v>8512</v>
      </c>
      <c r="O598" s="50" t="s">
        <v>8517</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7493</v>
      </c>
      <c r="K599" s="113"/>
      <c r="L599" s="121" t="s">
        <v>91</v>
      </c>
      <c r="M599" s="139" t="s">
        <v>8511</v>
      </c>
      <c r="N599" s="121" t="s">
        <v>8513</v>
      </c>
      <c r="O599" s="121"/>
      <c r="P599" s="113"/>
      <c r="Q599" s="113" t="s">
        <v>80</v>
      </c>
      <c r="R599" s="113"/>
      <c r="S599" s="113"/>
    </row>
    <row r="600" spans="1:19" x14ac:dyDescent="0.35">
      <c r="A600" s="115" t="s">
        <v>4242</v>
      </c>
      <c r="B600" s="100">
        <v>1</v>
      </c>
      <c r="C600" s="101" t="s">
        <v>93</v>
      </c>
      <c r="D600" s="101" t="s">
        <v>1923</v>
      </c>
      <c r="E600" s="102"/>
      <c r="F600" s="101" t="s">
        <v>7661</v>
      </c>
      <c r="G600" s="101" t="s">
        <v>277</v>
      </c>
      <c r="H600" s="101" t="s">
        <v>278</v>
      </c>
      <c r="I600" s="101" t="s">
        <v>2311</v>
      </c>
      <c r="J600" s="103" t="s">
        <v>7493</v>
      </c>
      <c r="K600" s="103"/>
      <c r="L600" s="101" t="s">
        <v>91</v>
      </c>
      <c r="M600" s="154" t="s">
        <v>8511</v>
      </c>
      <c r="N600" s="103" t="s">
        <v>8513</v>
      </c>
      <c r="O600" s="103" t="s">
        <v>8516</v>
      </c>
      <c r="P600" s="115" t="s">
        <v>91</v>
      </c>
      <c r="Q600" s="115" t="s">
        <v>80</v>
      </c>
      <c r="R600" s="115"/>
      <c r="S600" s="115"/>
    </row>
    <row r="601" spans="1:19" x14ac:dyDescent="0.35">
      <c r="A601" s="111" t="s">
        <v>4242</v>
      </c>
      <c r="B601" s="112">
        <v>2</v>
      </c>
      <c r="C601" s="113" t="s">
        <v>4114</v>
      </c>
      <c r="D601" s="54" t="s">
        <v>7553</v>
      </c>
      <c r="E601" s="113"/>
      <c r="F601" s="113"/>
      <c r="G601" s="50" t="s">
        <v>465</v>
      </c>
      <c r="H601" s="50" t="s">
        <v>5053</v>
      </c>
      <c r="I601" s="113"/>
      <c r="J601" s="113" t="s">
        <v>7493</v>
      </c>
      <c r="K601" s="113"/>
      <c r="L601" s="99" t="s">
        <v>7473</v>
      </c>
      <c r="M601" s="160" t="s">
        <v>8511</v>
      </c>
      <c r="N601" s="99" t="s">
        <v>8513</v>
      </c>
      <c r="O601" s="99" t="s">
        <v>8516</v>
      </c>
      <c r="P601" s="113" t="s">
        <v>100</v>
      </c>
      <c r="Q601" s="113" t="s">
        <v>80</v>
      </c>
      <c r="R601" s="113"/>
      <c r="S601" s="113"/>
    </row>
    <row r="602" spans="1:19" x14ac:dyDescent="0.35">
      <c r="A602" s="115" t="s">
        <v>4242</v>
      </c>
      <c r="B602" s="100">
        <v>3</v>
      </c>
      <c r="C602" s="101" t="s">
        <v>116</v>
      </c>
      <c r="D602" s="101" t="s">
        <v>6631</v>
      </c>
      <c r="E602" s="102"/>
      <c r="F602" s="101"/>
      <c r="G602" s="101" t="s">
        <v>318</v>
      </c>
      <c r="H602" s="101"/>
      <c r="I602" s="101"/>
      <c r="J602" s="103" t="s">
        <v>7493</v>
      </c>
      <c r="K602" s="103"/>
      <c r="L602" s="55" t="s">
        <v>91</v>
      </c>
      <c r="M602" s="158" t="s">
        <v>8511</v>
      </c>
      <c r="N602" s="57" t="s">
        <v>8513</v>
      </c>
      <c r="O602" s="57" t="s">
        <v>8516</v>
      </c>
      <c r="P602" s="115" t="s">
        <v>100</v>
      </c>
      <c r="Q602" s="115" t="s">
        <v>80</v>
      </c>
      <c r="R602" s="113" t="s">
        <v>7477</v>
      </c>
      <c r="S602" s="113"/>
    </row>
    <row r="603" spans="1:19" x14ac:dyDescent="0.35">
      <c r="A603" s="115" t="s">
        <v>4242</v>
      </c>
      <c r="B603" s="100">
        <v>4</v>
      </c>
      <c r="C603" s="115" t="s">
        <v>2591</v>
      </c>
      <c r="D603" s="102" t="s">
        <v>7538</v>
      </c>
      <c r="E603" s="115"/>
      <c r="F603" s="115"/>
      <c r="G603" s="102" t="s">
        <v>3015</v>
      </c>
      <c r="H603" s="102" t="s">
        <v>2796</v>
      </c>
      <c r="I603" s="115"/>
      <c r="J603" s="115" t="s">
        <v>7493</v>
      </c>
      <c r="K603" s="115"/>
      <c r="L603" s="115" t="s">
        <v>7473</v>
      </c>
      <c r="M603" s="116" t="s">
        <v>8511</v>
      </c>
      <c r="N603" s="115" t="s">
        <v>8512</v>
      </c>
      <c r="O603" s="115" t="s">
        <v>8516</v>
      </c>
      <c r="P603" s="115" t="s">
        <v>100</v>
      </c>
      <c r="Q603" s="115" t="s">
        <v>80</v>
      </c>
      <c r="R603" s="115"/>
      <c r="S603" s="115"/>
    </row>
    <row r="604" spans="1:19" x14ac:dyDescent="0.35">
      <c r="A604" s="111" t="s">
        <v>4242</v>
      </c>
      <c r="B604" s="112">
        <v>7</v>
      </c>
      <c r="C604" s="113" t="s">
        <v>4243</v>
      </c>
      <c r="D604" s="121" t="s">
        <v>7040</v>
      </c>
      <c r="E604" s="113"/>
      <c r="F604" s="113"/>
      <c r="G604" s="50" t="s">
        <v>5313</v>
      </c>
      <c r="H604" s="50" t="s">
        <v>5314</v>
      </c>
      <c r="I604" s="113"/>
      <c r="J604" s="113" t="s">
        <v>7493</v>
      </c>
      <c r="K604" s="113"/>
      <c r="L604" s="50" t="s">
        <v>7472</v>
      </c>
      <c r="M604" s="153">
        <v>0</v>
      </c>
      <c r="N604" s="50" t="s">
        <v>8512</v>
      </c>
      <c r="O604" s="50" t="s">
        <v>8517</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7493</v>
      </c>
      <c r="K605" s="113"/>
      <c r="L605" s="113" t="s">
        <v>7473</v>
      </c>
      <c r="M605" s="114">
        <v>0</v>
      </c>
      <c r="N605" s="113" t="s">
        <v>8512</v>
      </c>
      <c r="O605" s="113" t="s">
        <v>8517</v>
      </c>
      <c r="P605" s="113" t="s">
        <v>100</v>
      </c>
      <c r="Q605" s="113" t="s">
        <v>80</v>
      </c>
      <c r="R605" s="113"/>
      <c r="S605" s="113"/>
    </row>
    <row r="606" spans="1:19" x14ac:dyDescent="0.35">
      <c r="A606" s="111" t="s">
        <v>4242</v>
      </c>
      <c r="B606" s="112">
        <v>9</v>
      </c>
      <c r="C606" s="113" t="s">
        <v>4245</v>
      </c>
      <c r="D606" s="113" t="s">
        <v>7023</v>
      </c>
      <c r="E606" s="113"/>
      <c r="F606" s="113"/>
      <c r="G606" s="50" t="s">
        <v>5317</v>
      </c>
      <c r="H606" s="50" t="s">
        <v>5318</v>
      </c>
      <c r="I606" s="113"/>
      <c r="J606" s="113" t="s">
        <v>7493</v>
      </c>
      <c r="K606" s="113"/>
      <c r="L606" s="50" t="s">
        <v>7472</v>
      </c>
      <c r="M606" s="153">
        <v>0</v>
      </c>
      <c r="N606" s="50" t="s">
        <v>8512</v>
      </c>
      <c r="O606" s="50" t="s">
        <v>8517</v>
      </c>
      <c r="P606" s="113" t="s">
        <v>262</v>
      </c>
      <c r="Q606" s="113" t="s">
        <v>80</v>
      </c>
      <c r="R606" s="113"/>
      <c r="S606" s="113"/>
    </row>
    <row r="607" spans="1:19" x14ac:dyDescent="0.35">
      <c r="A607" s="111" t="s">
        <v>4242</v>
      </c>
      <c r="B607" s="112">
        <v>10</v>
      </c>
      <c r="C607" s="113" t="s">
        <v>4252</v>
      </c>
      <c r="D607" s="113" t="s">
        <v>7024</v>
      </c>
      <c r="E607" s="113"/>
      <c r="F607" s="113"/>
      <c r="G607" s="50" t="s">
        <v>5331</v>
      </c>
      <c r="H607" s="50" t="s">
        <v>5332</v>
      </c>
      <c r="I607" s="113"/>
      <c r="J607" s="113" t="s">
        <v>7493</v>
      </c>
      <c r="K607" s="113"/>
      <c r="L607" s="50" t="s">
        <v>7472</v>
      </c>
      <c r="M607" s="153">
        <v>0</v>
      </c>
      <c r="N607" s="50" t="s">
        <v>8512</v>
      </c>
      <c r="O607" s="50" t="s">
        <v>8517</v>
      </c>
      <c r="P607" s="113" t="s">
        <v>262</v>
      </c>
      <c r="Q607" s="113" t="s">
        <v>80</v>
      </c>
      <c r="R607" s="113"/>
      <c r="S607" s="113"/>
    </row>
    <row r="608" spans="1:19" x14ac:dyDescent="0.35">
      <c r="A608" s="111" t="s">
        <v>4242</v>
      </c>
      <c r="B608" s="112">
        <v>10</v>
      </c>
      <c r="C608" s="113" t="s">
        <v>4246</v>
      </c>
      <c r="D608" s="113" t="s">
        <v>7025</v>
      </c>
      <c r="E608" s="113"/>
      <c r="F608" s="113"/>
      <c r="G608" s="50" t="s">
        <v>5319</v>
      </c>
      <c r="H608" s="50" t="s">
        <v>5320</v>
      </c>
      <c r="I608" s="113"/>
      <c r="J608" s="113" t="s">
        <v>7493</v>
      </c>
      <c r="K608" s="113"/>
      <c r="L608" s="50" t="s">
        <v>7472</v>
      </c>
      <c r="M608" s="153">
        <v>0</v>
      </c>
      <c r="N608" s="50" t="s">
        <v>8512</v>
      </c>
      <c r="O608" s="50" t="s">
        <v>8517</v>
      </c>
      <c r="P608" s="113" t="s">
        <v>262</v>
      </c>
      <c r="Q608" s="113" t="s">
        <v>80</v>
      </c>
      <c r="R608" s="113"/>
      <c r="S608" s="113"/>
    </row>
    <row r="609" spans="1:19" x14ac:dyDescent="0.35">
      <c r="A609" s="111" t="s">
        <v>4242</v>
      </c>
      <c r="B609" s="112">
        <v>11</v>
      </c>
      <c r="C609" s="113" t="s">
        <v>4253</v>
      </c>
      <c r="D609" s="113" t="s">
        <v>6921</v>
      </c>
      <c r="E609" s="113"/>
      <c r="F609" s="113"/>
      <c r="G609" s="50" t="s">
        <v>5333</v>
      </c>
      <c r="H609" s="50" t="s">
        <v>5334</v>
      </c>
      <c r="I609" s="113"/>
      <c r="J609" s="113" t="s">
        <v>7493</v>
      </c>
      <c r="K609" s="113"/>
      <c r="L609" s="50" t="s">
        <v>7472</v>
      </c>
      <c r="M609" s="153">
        <v>0</v>
      </c>
      <c r="N609" s="50" t="s">
        <v>8512</v>
      </c>
      <c r="O609" s="50" t="s">
        <v>8517</v>
      </c>
      <c r="P609" s="113" t="s">
        <v>262</v>
      </c>
      <c r="Q609" s="113" t="s">
        <v>80</v>
      </c>
      <c r="R609" s="113"/>
      <c r="S609" s="113"/>
    </row>
    <row r="610" spans="1:19" x14ac:dyDescent="0.35">
      <c r="A610" s="111" t="s">
        <v>4242</v>
      </c>
      <c r="B610" s="112">
        <v>11</v>
      </c>
      <c r="C610" s="113" t="s">
        <v>4247</v>
      </c>
      <c r="D610" s="113" t="s">
        <v>6922</v>
      </c>
      <c r="E610" s="113"/>
      <c r="F610" s="113"/>
      <c r="G610" s="50" t="s">
        <v>5321</v>
      </c>
      <c r="H610" s="50" t="s">
        <v>5322</v>
      </c>
      <c r="I610" s="113"/>
      <c r="J610" s="113" t="s">
        <v>7493</v>
      </c>
      <c r="K610" s="113"/>
      <c r="L610" s="50" t="s">
        <v>7472</v>
      </c>
      <c r="M610" s="153">
        <v>0</v>
      </c>
      <c r="N610" s="50" t="s">
        <v>8512</v>
      </c>
      <c r="O610" s="50" t="s">
        <v>8517</v>
      </c>
      <c r="P610" s="113" t="s">
        <v>262</v>
      </c>
      <c r="Q610" s="113" t="s">
        <v>80</v>
      </c>
      <c r="R610" s="113"/>
      <c r="S610" s="113"/>
    </row>
    <row r="611" spans="1:19" x14ac:dyDescent="0.35">
      <c r="A611" s="111" t="s">
        <v>4242</v>
      </c>
      <c r="B611" s="112">
        <v>12</v>
      </c>
      <c r="C611" s="113" t="s">
        <v>4248</v>
      </c>
      <c r="D611" s="113" t="s">
        <v>7034</v>
      </c>
      <c r="E611" s="113"/>
      <c r="F611" s="113"/>
      <c r="G611" s="50" t="s">
        <v>5323</v>
      </c>
      <c r="H611" s="50" t="s">
        <v>5324</v>
      </c>
      <c r="I611" s="113"/>
      <c r="J611" s="113" t="s">
        <v>7493</v>
      </c>
      <c r="K611" s="113"/>
      <c r="L611" s="50" t="s">
        <v>7472</v>
      </c>
      <c r="M611" s="153">
        <v>0</v>
      </c>
      <c r="N611" s="50" t="s">
        <v>8512</v>
      </c>
      <c r="O611" s="50" t="s">
        <v>8517</v>
      </c>
      <c r="P611" s="113" t="s">
        <v>195</v>
      </c>
      <c r="Q611" s="113" t="s">
        <v>80</v>
      </c>
      <c r="R611" s="113"/>
      <c r="S611" s="113"/>
    </row>
    <row r="612" spans="1:19" x14ac:dyDescent="0.35">
      <c r="A612" s="111" t="s">
        <v>4242</v>
      </c>
      <c r="B612" s="112">
        <v>13</v>
      </c>
      <c r="C612" s="113" t="s">
        <v>4249</v>
      </c>
      <c r="D612" s="113" t="s">
        <v>7026</v>
      </c>
      <c r="E612" s="113"/>
      <c r="F612" s="113"/>
      <c r="G612" s="50" t="s">
        <v>5325</v>
      </c>
      <c r="H612" s="50" t="s">
        <v>5326</v>
      </c>
      <c r="I612" s="113"/>
      <c r="J612" s="113" t="s">
        <v>7493</v>
      </c>
      <c r="K612" s="113"/>
      <c r="L612" s="50" t="s">
        <v>7472</v>
      </c>
      <c r="M612" s="153">
        <v>0</v>
      </c>
      <c r="N612" s="50" t="s">
        <v>8512</v>
      </c>
      <c r="O612" s="50" t="s">
        <v>8517</v>
      </c>
      <c r="P612" s="113" t="s">
        <v>262</v>
      </c>
      <c r="Q612" s="113" t="s">
        <v>80</v>
      </c>
      <c r="R612" s="113"/>
      <c r="S612" s="113"/>
    </row>
    <row r="613" spans="1:19" x14ac:dyDescent="0.35">
      <c r="A613" s="111" t="s">
        <v>4242</v>
      </c>
      <c r="B613" s="112">
        <v>14</v>
      </c>
      <c r="C613" s="113" t="s">
        <v>4250</v>
      </c>
      <c r="D613" s="113" t="s">
        <v>7035</v>
      </c>
      <c r="E613" s="113"/>
      <c r="F613" s="113"/>
      <c r="G613" s="50" t="s">
        <v>5327</v>
      </c>
      <c r="H613" s="50" t="s">
        <v>5328</v>
      </c>
      <c r="I613" s="113"/>
      <c r="J613" s="113" t="s">
        <v>7493</v>
      </c>
      <c r="K613" s="113"/>
      <c r="L613" s="50" t="s">
        <v>7472</v>
      </c>
      <c r="M613" s="153">
        <v>0</v>
      </c>
      <c r="N613" s="50" t="s">
        <v>8512</v>
      </c>
      <c r="O613" s="50" t="s">
        <v>8517</v>
      </c>
      <c r="P613" s="113" t="s">
        <v>262</v>
      </c>
      <c r="Q613" s="113" t="s">
        <v>80</v>
      </c>
      <c r="R613" s="113"/>
      <c r="S613" s="113"/>
    </row>
    <row r="614" spans="1:19" x14ac:dyDescent="0.35">
      <c r="A614" s="111" t="s">
        <v>4242</v>
      </c>
      <c r="B614" s="112">
        <v>14</v>
      </c>
      <c r="C614" s="113" t="s">
        <v>4254</v>
      </c>
      <c r="D614" s="113" t="s">
        <v>7036</v>
      </c>
      <c r="E614" s="113"/>
      <c r="F614" s="113"/>
      <c r="G614" s="50" t="s">
        <v>5335</v>
      </c>
      <c r="H614" s="50" t="s">
        <v>5336</v>
      </c>
      <c r="I614" s="113"/>
      <c r="J614" s="113" t="s">
        <v>7493</v>
      </c>
      <c r="K614" s="113"/>
      <c r="L614" s="50" t="s">
        <v>7472</v>
      </c>
      <c r="M614" s="153">
        <v>0</v>
      </c>
      <c r="N614" s="50" t="s">
        <v>8512</v>
      </c>
      <c r="O614" s="50" t="s">
        <v>8517</v>
      </c>
      <c r="P614" s="113" t="s">
        <v>262</v>
      </c>
      <c r="Q614" s="113" t="s">
        <v>80</v>
      </c>
      <c r="R614" s="113"/>
      <c r="S614" s="113"/>
    </row>
    <row r="615" spans="1:19" x14ac:dyDescent="0.35">
      <c r="A615" s="111" t="s">
        <v>4242</v>
      </c>
      <c r="B615" s="112">
        <v>14</v>
      </c>
      <c r="C615" s="113" t="s">
        <v>4251</v>
      </c>
      <c r="D615" s="113" t="s">
        <v>7037</v>
      </c>
      <c r="E615" s="113"/>
      <c r="F615" s="113"/>
      <c r="G615" s="50" t="s">
        <v>5329</v>
      </c>
      <c r="H615" s="50" t="s">
        <v>5330</v>
      </c>
      <c r="I615" s="113"/>
      <c r="J615" s="113" t="s">
        <v>7493</v>
      </c>
      <c r="K615" s="113"/>
      <c r="L615" s="50" t="s">
        <v>7472</v>
      </c>
      <c r="M615" s="153">
        <v>0</v>
      </c>
      <c r="N615" s="50" t="s">
        <v>8512</v>
      </c>
      <c r="O615" s="50" t="s">
        <v>8517</v>
      </c>
      <c r="P615" s="113" t="s">
        <v>262</v>
      </c>
      <c r="Q615" s="113" t="s">
        <v>80</v>
      </c>
      <c r="R615" s="113"/>
      <c r="S615" s="113"/>
    </row>
    <row r="616" spans="1:19" x14ac:dyDescent="0.35">
      <c r="A616" s="111" t="s">
        <v>4242</v>
      </c>
      <c r="B616" s="112">
        <v>15</v>
      </c>
      <c r="C616" s="113" t="s">
        <v>4255</v>
      </c>
      <c r="D616" s="113" t="s">
        <v>7033</v>
      </c>
      <c r="E616" s="113"/>
      <c r="F616" s="113"/>
      <c r="G616" s="50" t="s">
        <v>5337</v>
      </c>
      <c r="H616" s="50" t="s">
        <v>5338</v>
      </c>
      <c r="I616" s="113"/>
      <c r="J616" s="113" t="s">
        <v>7493</v>
      </c>
      <c r="K616" s="113"/>
      <c r="L616" s="50" t="s">
        <v>7472</v>
      </c>
      <c r="M616" s="153">
        <v>0</v>
      </c>
      <c r="N616" s="50" t="s">
        <v>8512</v>
      </c>
      <c r="O616" s="50" t="s">
        <v>8517</v>
      </c>
      <c r="P616" s="113" t="s">
        <v>165</v>
      </c>
      <c r="Q616" s="113" t="s">
        <v>80</v>
      </c>
      <c r="R616" s="113"/>
      <c r="S616" s="113"/>
    </row>
    <row r="617" spans="1:19" x14ac:dyDescent="0.35">
      <c r="A617" s="111" t="s">
        <v>4242</v>
      </c>
      <c r="B617" s="112">
        <v>16</v>
      </c>
      <c r="C617" s="113" t="s">
        <v>4256</v>
      </c>
      <c r="D617" s="50" t="s">
        <v>7032</v>
      </c>
      <c r="E617" s="113"/>
      <c r="F617" s="113"/>
      <c r="G617" s="50" t="s">
        <v>5339</v>
      </c>
      <c r="H617" s="50" t="s">
        <v>5340</v>
      </c>
      <c r="I617" s="113"/>
      <c r="J617" s="113" t="s">
        <v>7493</v>
      </c>
      <c r="K617" s="113"/>
      <c r="L617" s="50" t="s">
        <v>7472</v>
      </c>
      <c r="M617" s="153">
        <v>0</v>
      </c>
      <c r="N617" s="50" t="s">
        <v>8512</v>
      </c>
      <c r="O617" s="50" t="s">
        <v>8517</v>
      </c>
      <c r="P617" s="113" t="s">
        <v>262</v>
      </c>
      <c r="Q617" s="113" t="s">
        <v>80</v>
      </c>
      <c r="R617" s="113"/>
      <c r="S617" s="113"/>
    </row>
    <row r="618" spans="1:19" x14ac:dyDescent="0.35">
      <c r="A618" s="111" t="s">
        <v>4242</v>
      </c>
      <c r="B618" s="112">
        <v>17</v>
      </c>
      <c r="C618" s="113" t="s">
        <v>4257</v>
      </c>
      <c r="D618" s="50" t="s">
        <v>6923</v>
      </c>
      <c r="E618" s="113"/>
      <c r="F618" s="113"/>
      <c r="G618" s="50" t="s">
        <v>5341</v>
      </c>
      <c r="H618" s="50" t="s">
        <v>5342</v>
      </c>
      <c r="I618" s="113"/>
      <c r="J618" s="113" t="s">
        <v>7493</v>
      </c>
      <c r="K618" s="113"/>
      <c r="L618" s="50" t="s">
        <v>7472</v>
      </c>
      <c r="M618" s="153">
        <v>0</v>
      </c>
      <c r="N618" s="50" t="s">
        <v>8512</v>
      </c>
      <c r="O618" s="50" t="s">
        <v>8517</v>
      </c>
      <c r="P618" s="113" t="s">
        <v>262</v>
      </c>
      <c r="Q618" s="113" t="s">
        <v>80</v>
      </c>
      <c r="R618" s="113"/>
      <c r="S618" s="113"/>
    </row>
    <row r="619" spans="1:19" x14ac:dyDescent="0.35">
      <c r="A619" s="111" t="s">
        <v>4242</v>
      </c>
      <c r="B619" s="112">
        <v>18</v>
      </c>
      <c r="C619" s="113" t="s">
        <v>4258</v>
      </c>
      <c r="D619" s="50" t="s">
        <v>6924</v>
      </c>
      <c r="E619" s="113"/>
      <c r="F619" s="113"/>
      <c r="G619" s="50" t="s">
        <v>5343</v>
      </c>
      <c r="H619" s="50" t="s">
        <v>5344</v>
      </c>
      <c r="I619" s="113"/>
      <c r="J619" s="113" t="s">
        <v>7493</v>
      </c>
      <c r="K619" s="113"/>
      <c r="L619" s="50" t="s">
        <v>7472</v>
      </c>
      <c r="M619" s="153">
        <v>0</v>
      </c>
      <c r="N619" s="50" t="s">
        <v>8512</v>
      </c>
      <c r="O619" s="50" t="s">
        <v>8517</v>
      </c>
      <c r="P619" s="113" t="s">
        <v>262</v>
      </c>
      <c r="Q619" s="113" t="s">
        <v>80</v>
      </c>
      <c r="R619" s="113"/>
      <c r="S619" s="113"/>
    </row>
    <row r="620" spans="1:19" x14ac:dyDescent="0.35">
      <c r="A620" s="111" t="s">
        <v>4242</v>
      </c>
      <c r="B620" s="112">
        <v>19</v>
      </c>
      <c r="C620" s="113" t="s">
        <v>4259</v>
      </c>
      <c r="D620" s="113" t="s">
        <v>7038</v>
      </c>
      <c r="E620" s="113"/>
      <c r="F620" s="113"/>
      <c r="G620" s="50" t="s">
        <v>5345</v>
      </c>
      <c r="H620" s="50" t="s">
        <v>5346</v>
      </c>
      <c r="I620" s="113"/>
      <c r="J620" s="113" t="s">
        <v>7493</v>
      </c>
      <c r="K620" s="113"/>
      <c r="L620" s="50" t="s">
        <v>7472</v>
      </c>
      <c r="M620" s="153">
        <v>0</v>
      </c>
      <c r="N620" s="50" t="s">
        <v>8512</v>
      </c>
      <c r="O620" s="50" t="s">
        <v>8517</v>
      </c>
      <c r="P620" s="113" t="s">
        <v>195</v>
      </c>
      <c r="Q620" s="113" t="s">
        <v>80</v>
      </c>
      <c r="R620" s="113"/>
      <c r="S620" s="113"/>
    </row>
    <row r="621" spans="1:19" x14ac:dyDescent="0.35">
      <c r="A621" s="111" t="s">
        <v>4242</v>
      </c>
      <c r="B621" s="112">
        <v>20</v>
      </c>
      <c r="C621" s="113" t="s">
        <v>4260</v>
      </c>
      <c r="D621" s="113" t="s">
        <v>7027</v>
      </c>
      <c r="E621" s="113"/>
      <c r="F621" s="113"/>
      <c r="G621" s="50" t="s">
        <v>5347</v>
      </c>
      <c r="H621" s="50" t="s">
        <v>5348</v>
      </c>
      <c r="I621" s="113"/>
      <c r="J621" s="113" t="s">
        <v>7493</v>
      </c>
      <c r="K621" s="113"/>
      <c r="L621" s="50" t="s">
        <v>7472</v>
      </c>
      <c r="M621" s="153">
        <v>0</v>
      </c>
      <c r="N621" s="50" t="s">
        <v>8512</v>
      </c>
      <c r="O621" s="50" t="s">
        <v>8517</v>
      </c>
      <c r="P621" s="113" t="s">
        <v>262</v>
      </c>
      <c r="Q621" s="113" t="s">
        <v>80</v>
      </c>
      <c r="R621" s="113"/>
      <c r="S621" s="113"/>
    </row>
    <row r="622" spans="1:19" x14ac:dyDescent="0.35">
      <c r="A622" s="111" t="s">
        <v>4242</v>
      </c>
      <c r="B622" s="112">
        <v>21</v>
      </c>
      <c r="C622" s="113" t="s">
        <v>4261</v>
      </c>
      <c r="D622" s="113" t="s">
        <v>7028</v>
      </c>
      <c r="E622" s="113"/>
      <c r="F622" s="113"/>
      <c r="G622" s="50" t="s">
        <v>5349</v>
      </c>
      <c r="H622" s="50" t="s">
        <v>5350</v>
      </c>
      <c r="I622" s="113"/>
      <c r="J622" s="113" t="s">
        <v>7493</v>
      </c>
      <c r="K622" s="113"/>
      <c r="L622" s="50" t="s">
        <v>7472</v>
      </c>
      <c r="M622" s="153">
        <v>0</v>
      </c>
      <c r="N622" s="50" t="s">
        <v>8512</v>
      </c>
      <c r="O622" s="50" t="s">
        <v>8517</v>
      </c>
      <c r="P622" s="113" t="s">
        <v>262</v>
      </c>
      <c r="Q622" s="113" t="s">
        <v>80</v>
      </c>
      <c r="R622" s="113"/>
      <c r="S622" s="113"/>
    </row>
    <row r="623" spans="1:19" x14ac:dyDescent="0.35">
      <c r="A623" s="111" t="s">
        <v>4242</v>
      </c>
      <c r="B623" s="112">
        <v>22</v>
      </c>
      <c r="C623" s="113" t="s">
        <v>4262</v>
      </c>
      <c r="D623" s="113" t="s">
        <v>6925</v>
      </c>
      <c r="E623" s="113"/>
      <c r="F623" s="113"/>
      <c r="G623" s="50" t="s">
        <v>5351</v>
      </c>
      <c r="H623" s="50" t="s">
        <v>5352</v>
      </c>
      <c r="I623" s="113"/>
      <c r="J623" s="113" t="s">
        <v>7493</v>
      </c>
      <c r="K623" s="113"/>
      <c r="L623" s="50" t="s">
        <v>7472</v>
      </c>
      <c r="M623" s="153">
        <v>0</v>
      </c>
      <c r="N623" s="50" t="s">
        <v>8512</v>
      </c>
      <c r="O623" s="50" t="s">
        <v>8517</v>
      </c>
      <c r="P623" s="113" t="s">
        <v>262</v>
      </c>
      <c r="Q623" s="113" t="s">
        <v>80</v>
      </c>
      <c r="R623" s="113"/>
      <c r="S623" s="113"/>
    </row>
    <row r="624" spans="1:19" x14ac:dyDescent="0.35">
      <c r="A624" s="111" t="s">
        <v>4242</v>
      </c>
      <c r="B624" s="112">
        <v>23</v>
      </c>
      <c r="C624" s="113" t="s">
        <v>4263</v>
      </c>
      <c r="D624" s="113" t="s">
        <v>7039</v>
      </c>
      <c r="E624" s="113"/>
      <c r="F624" s="113"/>
      <c r="G624" s="50" t="s">
        <v>5353</v>
      </c>
      <c r="H624" s="50" t="s">
        <v>5354</v>
      </c>
      <c r="I624" s="113"/>
      <c r="J624" s="113" t="s">
        <v>7493</v>
      </c>
      <c r="K624" s="113"/>
      <c r="L624" s="50" t="s">
        <v>7472</v>
      </c>
      <c r="M624" s="153">
        <v>0</v>
      </c>
      <c r="N624" s="50" t="s">
        <v>8512</v>
      </c>
      <c r="O624" s="50" t="s">
        <v>8517</v>
      </c>
      <c r="P624" s="113" t="s">
        <v>195</v>
      </c>
      <c r="Q624" s="113" t="s">
        <v>80</v>
      </c>
      <c r="R624" s="113"/>
      <c r="S624" s="113"/>
    </row>
    <row r="625" spans="1:19" x14ac:dyDescent="0.35">
      <c r="A625" s="111" t="s">
        <v>4242</v>
      </c>
      <c r="B625" s="112">
        <v>24</v>
      </c>
      <c r="C625" s="113" t="s">
        <v>4264</v>
      </c>
      <c r="D625" s="113" t="s">
        <v>7029</v>
      </c>
      <c r="E625" s="113"/>
      <c r="F625" s="113"/>
      <c r="G625" s="50" t="s">
        <v>5355</v>
      </c>
      <c r="H625" s="50" t="s">
        <v>5356</v>
      </c>
      <c r="I625" s="113"/>
      <c r="J625" s="113" t="s">
        <v>7493</v>
      </c>
      <c r="K625" s="113"/>
      <c r="L625" s="50" t="s">
        <v>7472</v>
      </c>
      <c r="M625" s="153">
        <v>0</v>
      </c>
      <c r="N625" s="50" t="s">
        <v>8512</v>
      </c>
      <c r="O625" s="50" t="s">
        <v>8517</v>
      </c>
      <c r="P625" s="113" t="s">
        <v>262</v>
      </c>
      <c r="Q625" s="113" t="s">
        <v>80</v>
      </c>
      <c r="R625" s="113"/>
      <c r="S625" s="113"/>
    </row>
    <row r="626" spans="1:19" x14ac:dyDescent="0.35">
      <c r="A626" s="111" t="s">
        <v>4242</v>
      </c>
      <c r="B626" s="112">
        <v>25</v>
      </c>
      <c r="C626" s="113" t="s">
        <v>4266</v>
      </c>
      <c r="D626" s="113" t="s">
        <v>7030</v>
      </c>
      <c r="E626" s="113"/>
      <c r="F626" s="113"/>
      <c r="G626" s="50" t="s">
        <v>5359</v>
      </c>
      <c r="H626" s="50" t="s">
        <v>5360</v>
      </c>
      <c r="I626" s="113"/>
      <c r="J626" s="113" t="s">
        <v>7493</v>
      </c>
      <c r="K626" s="113"/>
      <c r="L626" s="50" t="s">
        <v>7472</v>
      </c>
      <c r="M626" s="153">
        <v>0</v>
      </c>
      <c r="N626" s="50" t="s">
        <v>8512</v>
      </c>
      <c r="O626" s="50" t="s">
        <v>8517</v>
      </c>
      <c r="P626" s="113" t="s">
        <v>262</v>
      </c>
      <c r="Q626" s="113" t="s">
        <v>80</v>
      </c>
      <c r="R626" s="113"/>
      <c r="S626" s="113"/>
    </row>
    <row r="627" spans="1:19" x14ac:dyDescent="0.35">
      <c r="A627" s="111" t="s">
        <v>4242</v>
      </c>
      <c r="B627" s="112">
        <v>25</v>
      </c>
      <c r="C627" s="113" t="s">
        <v>4265</v>
      </c>
      <c r="D627" s="113" t="s">
        <v>7031</v>
      </c>
      <c r="E627" s="113"/>
      <c r="F627" s="113"/>
      <c r="G627" s="50" t="s">
        <v>5357</v>
      </c>
      <c r="H627" s="50" t="s">
        <v>5358</v>
      </c>
      <c r="I627" s="113"/>
      <c r="J627" s="113" t="s">
        <v>7493</v>
      </c>
      <c r="K627" s="113"/>
      <c r="L627" s="50" t="s">
        <v>7472</v>
      </c>
      <c r="M627" s="153">
        <v>0</v>
      </c>
      <c r="N627" s="50" t="s">
        <v>8512</v>
      </c>
      <c r="O627" s="50" t="s">
        <v>8517</v>
      </c>
      <c r="P627" s="113" t="s">
        <v>262</v>
      </c>
      <c r="Q627" s="113" t="s">
        <v>80</v>
      </c>
      <c r="R627" s="113"/>
      <c r="S627" s="113"/>
    </row>
    <row r="628" spans="1:19" x14ac:dyDescent="0.35">
      <c r="A628" s="111" t="s">
        <v>4242</v>
      </c>
      <c r="B628" s="112">
        <v>26</v>
      </c>
      <c r="C628" s="113" t="s">
        <v>4267</v>
      </c>
      <c r="D628" s="113" t="s">
        <v>6926</v>
      </c>
      <c r="E628" s="113"/>
      <c r="F628" s="113"/>
      <c r="G628" s="50" t="s">
        <v>5361</v>
      </c>
      <c r="H628" s="50" t="s">
        <v>5362</v>
      </c>
      <c r="I628" s="113"/>
      <c r="J628" s="113" t="s">
        <v>7493</v>
      </c>
      <c r="K628" s="113"/>
      <c r="L628" s="50" t="s">
        <v>7472</v>
      </c>
      <c r="M628" s="153">
        <v>0</v>
      </c>
      <c r="N628" s="50" t="s">
        <v>8512</v>
      </c>
      <c r="O628" s="50" t="s">
        <v>8517</v>
      </c>
      <c r="P628" s="113" t="s">
        <v>262</v>
      </c>
      <c r="Q628" s="113" t="s">
        <v>80</v>
      </c>
      <c r="R628" s="113"/>
      <c r="S628" s="113"/>
    </row>
    <row r="629" spans="1:19" x14ac:dyDescent="0.35">
      <c r="A629" s="111" t="s">
        <v>4242</v>
      </c>
      <c r="B629" s="112">
        <v>27</v>
      </c>
      <c r="C629" s="113" t="s">
        <v>4268</v>
      </c>
      <c r="D629" s="113" t="s">
        <v>6927</v>
      </c>
      <c r="E629" s="113"/>
      <c r="F629" s="113"/>
      <c r="G629" s="50" t="s">
        <v>5363</v>
      </c>
      <c r="H629" s="50" t="s">
        <v>5364</v>
      </c>
      <c r="I629" s="113"/>
      <c r="J629" s="113" t="s">
        <v>7493</v>
      </c>
      <c r="K629" s="113"/>
      <c r="L629" s="50" t="s">
        <v>7472</v>
      </c>
      <c r="M629" s="153">
        <v>0</v>
      </c>
      <c r="N629" s="50" t="s">
        <v>8512</v>
      </c>
      <c r="O629" s="50" t="s">
        <v>8517</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7493</v>
      </c>
      <c r="K630" s="113"/>
      <c r="L630" s="121" t="s">
        <v>91</v>
      </c>
      <c r="M630" s="139" t="s">
        <v>8511</v>
      </c>
      <c r="N630" s="121" t="s">
        <v>8513</v>
      </c>
      <c r="O630" s="121"/>
      <c r="P630" s="113"/>
      <c r="Q630" s="113" t="s">
        <v>80</v>
      </c>
      <c r="R630" s="113"/>
      <c r="S630" s="113"/>
    </row>
    <row r="631" spans="1:19" x14ac:dyDescent="0.35">
      <c r="A631" s="115" t="s">
        <v>4284</v>
      </c>
      <c r="B631" s="100">
        <v>1</v>
      </c>
      <c r="C631" s="101" t="s">
        <v>93</v>
      </c>
      <c r="D631" s="101" t="s">
        <v>1923</v>
      </c>
      <c r="E631" s="102"/>
      <c r="F631" s="101" t="s">
        <v>7661</v>
      </c>
      <c r="G631" s="101" t="s">
        <v>277</v>
      </c>
      <c r="H631" s="101" t="s">
        <v>278</v>
      </c>
      <c r="I631" s="101" t="s">
        <v>2311</v>
      </c>
      <c r="J631" s="103" t="s">
        <v>7493</v>
      </c>
      <c r="K631" s="103"/>
      <c r="L631" s="101" t="s">
        <v>91</v>
      </c>
      <c r="M631" s="154" t="s">
        <v>8511</v>
      </c>
      <c r="N631" s="103" t="s">
        <v>8513</v>
      </c>
      <c r="O631" s="103" t="s">
        <v>8516</v>
      </c>
      <c r="P631" s="115" t="s">
        <v>91</v>
      </c>
      <c r="Q631" s="115" t="s">
        <v>80</v>
      </c>
      <c r="R631" s="115"/>
      <c r="S631" s="115"/>
    </row>
    <row r="632" spans="1:19" x14ac:dyDescent="0.35">
      <c r="A632" s="111" t="s">
        <v>4284</v>
      </c>
      <c r="B632" s="112">
        <v>2</v>
      </c>
      <c r="C632" s="113" t="s">
        <v>4114</v>
      </c>
      <c r="D632" s="54" t="s">
        <v>7553</v>
      </c>
      <c r="E632" s="113"/>
      <c r="F632" s="113"/>
      <c r="G632" s="50" t="s">
        <v>465</v>
      </c>
      <c r="H632" s="50" t="s">
        <v>5053</v>
      </c>
      <c r="I632" s="113"/>
      <c r="J632" s="113" t="s">
        <v>7493</v>
      </c>
      <c r="K632" s="113"/>
      <c r="L632" s="99" t="s">
        <v>7473</v>
      </c>
      <c r="M632" s="160" t="s">
        <v>8511</v>
      </c>
      <c r="N632" s="99" t="s">
        <v>8513</v>
      </c>
      <c r="O632" s="99" t="s">
        <v>8516</v>
      </c>
      <c r="P632" s="113" t="s">
        <v>100</v>
      </c>
      <c r="Q632" s="113" t="s">
        <v>80</v>
      </c>
      <c r="R632" s="113"/>
      <c r="S632" s="113"/>
    </row>
    <row r="633" spans="1:19" x14ac:dyDescent="0.35">
      <c r="A633" s="115" t="s">
        <v>4284</v>
      </c>
      <c r="B633" s="100">
        <v>3</v>
      </c>
      <c r="C633" s="101" t="s">
        <v>116</v>
      </c>
      <c r="D633" s="101" t="s">
        <v>6631</v>
      </c>
      <c r="E633" s="102"/>
      <c r="F633" s="101"/>
      <c r="G633" s="101" t="s">
        <v>318</v>
      </c>
      <c r="H633" s="101"/>
      <c r="I633" s="101"/>
      <c r="J633" s="103" t="s">
        <v>7493</v>
      </c>
      <c r="K633" s="103"/>
      <c r="L633" s="55" t="s">
        <v>91</v>
      </c>
      <c r="M633" s="158" t="s">
        <v>8511</v>
      </c>
      <c r="N633" s="57" t="s">
        <v>8513</v>
      </c>
      <c r="O633" s="57" t="s">
        <v>8516</v>
      </c>
      <c r="P633" s="115" t="s">
        <v>100</v>
      </c>
      <c r="Q633" s="115" t="s">
        <v>80</v>
      </c>
      <c r="R633" s="113" t="s">
        <v>7477</v>
      </c>
      <c r="S633" s="113"/>
    </row>
    <row r="634" spans="1:19" x14ac:dyDescent="0.35">
      <c r="A634" s="115" t="s">
        <v>4284</v>
      </c>
      <c r="B634" s="100">
        <v>4</v>
      </c>
      <c r="C634" s="115" t="s">
        <v>2591</v>
      </c>
      <c r="D634" s="102" t="s">
        <v>7538</v>
      </c>
      <c r="E634" s="115"/>
      <c r="F634" s="115"/>
      <c r="G634" s="102" t="s">
        <v>3015</v>
      </c>
      <c r="H634" s="102" t="s">
        <v>2796</v>
      </c>
      <c r="I634" s="115"/>
      <c r="J634" s="115" t="s">
        <v>7493</v>
      </c>
      <c r="K634" s="115"/>
      <c r="L634" s="115" t="s">
        <v>7473</v>
      </c>
      <c r="M634" s="116" t="s">
        <v>8511</v>
      </c>
      <c r="N634" s="115" t="s">
        <v>8512</v>
      </c>
      <c r="O634" s="115" t="s">
        <v>8516</v>
      </c>
      <c r="P634" s="115" t="s">
        <v>100</v>
      </c>
      <c r="Q634" s="115" t="s">
        <v>80</v>
      </c>
      <c r="R634" s="115"/>
      <c r="S634" s="115"/>
    </row>
    <row r="635" spans="1:19" x14ac:dyDescent="0.35">
      <c r="A635" s="111" t="s">
        <v>4284</v>
      </c>
      <c r="B635" s="112">
        <v>5</v>
      </c>
      <c r="C635" s="113" t="s">
        <v>4288</v>
      </c>
      <c r="D635" s="50" t="s">
        <v>6928</v>
      </c>
      <c r="E635" s="113"/>
      <c r="F635" s="113"/>
      <c r="G635" s="50" t="s">
        <v>5398</v>
      </c>
      <c r="H635" s="50" t="s">
        <v>5399</v>
      </c>
      <c r="I635" s="113"/>
      <c r="J635" s="113" t="s">
        <v>7493</v>
      </c>
      <c r="K635" s="113"/>
      <c r="L635" s="50" t="s">
        <v>7472</v>
      </c>
      <c r="M635" s="153">
        <v>0</v>
      </c>
      <c r="N635" s="50" t="s">
        <v>8512</v>
      </c>
      <c r="O635" s="50" t="s">
        <v>8517</v>
      </c>
      <c r="P635" s="113" t="s">
        <v>262</v>
      </c>
      <c r="Q635" s="113" t="s">
        <v>80</v>
      </c>
      <c r="R635" s="113"/>
      <c r="S635" s="113"/>
    </row>
    <row r="636" spans="1:19" x14ac:dyDescent="0.35">
      <c r="A636" s="111" t="s">
        <v>4284</v>
      </c>
      <c r="B636" s="112">
        <v>6</v>
      </c>
      <c r="C636" s="113" t="s">
        <v>4287</v>
      </c>
      <c r="D636" s="50" t="s">
        <v>7045</v>
      </c>
      <c r="E636" s="113"/>
      <c r="F636" s="113"/>
      <c r="G636" s="50" t="s">
        <v>5396</v>
      </c>
      <c r="H636" s="50" t="s">
        <v>5397</v>
      </c>
      <c r="I636" s="113"/>
      <c r="J636" s="113" t="s">
        <v>7493</v>
      </c>
      <c r="K636" s="113"/>
      <c r="L636" s="50" t="s">
        <v>7472</v>
      </c>
      <c r="M636" s="153">
        <v>0</v>
      </c>
      <c r="N636" s="50" t="s">
        <v>8512</v>
      </c>
      <c r="O636" s="50" t="s">
        <v>8517</v>
      </c>
      <c r="P636" s="113" t="s">
        <v>262</v>
      </c>
      <c r="Q636" s="113" t="s">
        <v>80</v>
      </c>
      <c r="R636" s="113"/>
      <c r="S636" s="113"/>
    </row>
    <row r="637" spans="1:19" x14ac:dyDescent="0.35">
      <c r="A637" s="111" t="s">
        <v>4284</v>
      </c>
      <c r="B637" s="112">
        <v>7</v>
      </c>
      <c r="C637" s="113" t="s">
        <v>4289</v>
      </c>
      <c r="D637" s="113" t="s">
        <v>7046</v>
      </c>
      <c r="E637" s="113"/>
      <c r="F637" s="113"/>
      <c r="G637" s="50" t="s">
        <v>5400</v>
      </c>
      <c r="H637" s="62" t="s">
        <v>5401</v>
      </c>
      <c r="I637" s="113"/>
      <c r="J637" s="113" t="s">
        <v>7493</v>
      </c>
      <c r="K637" s="113"/>
      <c r="L637" s="50" t="s">
        <v>7472</v>
      </c>
      <c r="M637" s="153">
        <v>0</v>
      </c>
      <c r="N637" s="50" t="s">
        <v>8512</v>
      </c>
      <c r="O637" s="50" t="s">
        <v>8517</v>
      </c>
      <c r="P637" s="113" t="s">
        <v>262</v>
      </c>
      <c r="Q637" s="113" t="s">
        <v>80</v>
      </c>
      <c r="R637" s="113"/>
      <c r="S637" s="113"/>
    </row>
    <row r="638" spans="1:19" x14ac:dyDescent="0.35">
      <c r="A638" s="111" t="s">
        <v>4284</v>
      </c>
      <c r="B638" s="112">
        <v>8</v>
      </c>
      <c r="C638" s="113" t="s">
        <v>4286</v>
      </c>
      <c r="D638" s="113" t="s">
        <v>7047</v>
      </c>
      <c r="E638" s="113"/>
      <c r="F638" s="113"/>
      <c r="G638" s="50" t="s">
        <v>5394</v>
      </c>
      <c r="H638" s="62" t="s">
        <v>5395</v>
      </c>
      <c r="I638" s="113"/>
      <c r="J638" s="113" t="s">
        <v>7493</v>
      </c>
      <c r="K638" s="113"/>
      <c r="L638" s="50" t="s">
        <v>7472</v>
      </c>
      <c r="M638" s="153">
        <v>0</v>
      </c>
      <c r="N638" s="50" t="s">
        <v>8512</v>
      </c>
      <c r="O638" s="50" t="s">
        <v>8517</v>
      </c>
      <c r="P638" s="113" t="s">
        <v>262</v>
      </c>
      <c r="Q638" s="113" t="s">
        <v>80</v>
      </c>
      <c r="R638" s="113"/>
      <c r="S638" s="113"/>
    </row>
    <row r="639" spans="1:19" x14ac:dyDescent="0.35">
      <c r="A639" s="111" t="s">
        <v>4284</v>
      </c>
      <c r="B639" s="112">
        <v>9</v>
      </c>
      <c r="C639" s="113" t="s">
        <v>4290</v>
      </c>
      <c r="D639" s="113" t="s">
        <v>7048</v>
      </c>
      <c r="E639" s="113"/>
      <c r="F639" s="113"/>
      <c r="G639" s="50" t="s">
        <v>5402</v>
      </c>
      <c r="H639" s="62" t="s">
        <v>5403</v>
      </c>
      <c r="I639" s="113"/>
      <c r="J639" s="113" t="s">
        <v>7493</v>
      </c>
      <c r="K639" s="113"/>
      <c r="L639" s="50" t="s">
        <v>7472</v>
      </c>
      <c r="M639" s="153">
        <v>0</v>
      </c>
      <c r="N639" s="50" t="s">
        <v>8512</v>
      </c>
      <c r="O639" s="50" t="s">
        <v>8517</v>
      </c>
      <c r="P639" s="113" t="s">
        <v>262</v>
      </c>
      <c r="Q639" s="113" t="s">
        <v>80</v>
      </c>
      <c r="R639" s="113"/>
      <c r="S639" s="113"/>
    </row>
    <row r="640" spans="1:19" x14ac:dyDescent="0.35">
      <c r="A640" s="111" t="s">
        <v>4284</v>
      </c>
      <c r="B640" s="112">
        <v>10</v>
      </c>
      <c r="C640" s="113" t="s">
        <v>4285</v>
      </c>
      <c r="D640" s="113" t="s">
        <v>7049</v>
      </c>
      <c r="E640" s="113"/>
      <c r="F640" s="113"/>
      <c r="G640" s="50" t="s">
        <v>5392</v>
      </c>
      <c r="H640" s="62" t="s">
        <v>5393</v>
      </c>
      <c r="I640" s="113"/>
      <c r="J640" s="113" t="s">
        <v>7493</v>
      </c>
      <c r="K640" s="113"/>
      <c r="L640" s="50" t="s">
        <v>7472</v>
      </c>
      <c r="M640" s="153">
        <v>0</v>
      </c>
      <c r="N640" s="50" t="s">
        <v>8512</v>
      </c>
      <c r="O640" s="50" t="s">
        <v>8517</v>
      </c>
      <c r="P640" s="113" t="s">
        <v>262</v>
      </c>
      <c r="Q640" s="113" t="s">
        <v>80</v>
      </c>
      <c r="R640" s="113"/>
      <c r="S640" s="113"/>
    </row>
    <row r="641" spans="1:19" x14ac:dyDescent="0.35">
      <c r="A641" s="111" t="s">
        <v>4284</v>
      </c>
      <c r="B641" s="112">
        <v>11</v>
      </c>
      <c r="C641" s="113" t="s">
        <v>4291</v>
      </c>
      <c r="D641" s="113" t="s">
        <v>7050</v>
      </c>
      <c r="E641" s="113"/>
      <c r="F641" s="113"/>
      <c r="G641" s="50" t="s">
        <v>5404</v>
      </c>
      <c r="H641" s="50" t="s">
        <v>5405</v>
      </c>
      <c r="I641" s="113"/>
      <c r="J641" s="113" t="s">
        <v>7493</v>
      </c>
      <c r="K641" s="113"/>
      <c r="L641" s="50" t="s">
        <v>7472</v>
      </c>
      <c r="M641" s="153">
        <v>0</v>
      </c>
      <c r="N641" s="50" t="s">
        <v>8512</v>
      </c>
      <c r="O641" s="50" t="s">
        <v>8517</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7493</v>
      </c>
      <c r="K642" s="113"/>
      <c r="L642" s="121" t="s">
        <v>91</v>
      </c>
      <c r="M642" s="139" t="s">
        <v>8511</v>
      </c>
      <c r="N642" s="121" t="s">
        <v>8513</v>
      </c>
      <c r="O642" s="121"/>
      <c r="P642" s="113"/>
      <c r="Q642" s="113" t="s">
        <v>80</v>
      </c>
      <c r="R642" s="113"/>
      <c r="S642" s="113"/>
    </row>
    <row r="643" spans="1:19" x14ac:dyDescent="0.35">
      <c r="A643" s="115" t="s">
        <v>4269</v>
      </c>
      <c r="B643" s="100">
        <v>1</v>
      </c>
      <c r="C643" s="101" t="s">
        <v>93</v>
      </c>
      <c r="D643" s="101" t="s">
        <v>1923</v>
      </c>
      <c r="E643" s="102"/>
      <c r="F643" s="101" t="s">
        <v>7661</v>
      </c>
      <c r="G643" s="101" t="s">
        <v>277</v>
      </c>
      <c r="H643" s="101" t="s">
        <v>278</v>
      </c>
      <c r="I643" s="101" t="s">
        <v>2311</v>
      </c>
      <c r="J643" s="103" t="s">
        <v>7493</v>
      </c>
      <c r="K643" s="103"/>
      <c r="L643" s="101" t="s">
        <v>91</v>
      </c>
      <c r="M643" s="154" t="s">
        <v>8511</v>
      </c>
      <c r="N643" s="103" t="s">
        <v>8513</v>
      </c>
      <c r="O643" s="103" t="s">
        <v>8516</v>
      </c>
      <c r="P643" s="115" t="s">
        <v>91</v>
      </c>
      <c r="Q643" s="115" t="s">
        <v>80</v>
      </c>
      <c r="R643" s="115"/>
      <c r="S643" s="115"/>
    </row>
    <row r="644" spans="1:19" x14ac:dyDescent="0.35">
      <c r="A644" s="111" t="s">
        <v>4269</v>
      </c>
      <c r="B644" s="112">
        <v>2</v>
      </c>
      <c r="C644" s="113" t="s">
        <v>4114</v>
      </c>
      <c r="D644" s="54" t="s">
        <v>7553</v>
      </c>
      <c r="E644" s="113"/>
      <c r="F644" s="113"/>
      <c r="G644" s="50" t="s">
        <v>465</v>
      </c>
      <c r="H644" s="50" t="s">
        <v>5053</v>
      </c>
      <c r="I644" s="113"/>
      <c r="J644" s="113" t="s">
        <v>7493</v>
      </c>
      <c r="K644" s="113"/>
      <c r="L644" s="99" t="s">
        <v>7473</v>
      </c>
      <c r="M644" s="160" t="s">
        <v>8511</v>
      </c>
      <c r="N644" s="99" t="s">
        <v>8513</v>
      </c>
      <c r="O644" s="99" t="s">
        <v>8516</v>
      </c>
      <c r="P644" s="113" t="s">
        <v>100</v>
      </c>
      <c r="Q644" s="113" t="s">
        <v>80</v>
      </c>
      <c r="R644" s="113"/>
      <c r="S644" s="113"/>
    </row>
    <row r="645" spans="1:19" x14ac:dyDescent="0.35">
      <c r="A645" s="115" t="s">
        <v>4269</v>
      </c>
      <c r="B645" s="100">
        <v>3</v>
      </c>
      <c r="C645" s="101" t="s">
        <v>116</v>
      </c>
      <c r="D645" s="101" t="s">
        <v>6631</v>
      </c>
      <c r="E645" s="102"/>
      <c r="F645" s="101"/>
      <c r="G645" s="101" t="s">
        <v>318</v>
      </c>
      <c r="H645" s="101"/>
      <c r="I645" s="101"/>
      <c r="J645" s="103" t="s">
        <v>7493</v>
      </c>
      <c r="K645" s="103"/>
      <c r="L645" s="55" t="s">
        <v>91</v>
      </c>
      <c r="M645" s="158" t="s">
        <v>8511</v>
      </c>
      <c r="N645" s="57" t="s">
        <v>8513</v>
      </c>
      <c r="O645" s="57" t="s">
        <v>8516</v>
      </c>
      <c r="P645" s="115" t="s">
        <v>100</v>
      </c>
      <c r="Q645" s="115" t="s">
        <v>80</v>
      </c>
      <c r="R645" s="113" t="s">
        <v>7477</v>
      </c>
      <c r="S645" s="113"/>
    </row>
    <row r="646" spans="1:19" x14ac:dyDescent="0.35">
      <c r="A646" s="115" t="s">
        <v>4269</v>
      </c>
      <c r="B646" s="100">
        <v>4</v>
      </c>
      <c r="C646" s="115" t="s">
        <v>2591</v>
      </c>
      <c r="D646" s="102" t="s">
        <v>7538</v>
      </c>
      <c r="E646" s="115"/>
      <c r="F646" s="115"/>
      <c r="G646" s="102" t="s">
        <v>3015</v>
      </c>
      <c r="H646" s="102" t="s">
        <v>2796</v>
      </c>
      <c r="I646" s="115"/>
      <c r="J646" s="115" t="s">
        <v>7493</v>
      </c>
      <c r="K646" s="115"/>
      <c r="L646" s="115" t="s">
        <v>7473</v>
      </c>
      <c r="M646" s="116" t="s">
        <v>8511</v>
      </c>
      <c r="N646" s="115" t="s">
        <v>8512</v>
      </c>
      <c r="O646" s="115" t="s">
        <v>8516</v>
      </c>
      <c r="P646" s="115" t="s">
        <v>100</v>
      </c>
      <c r="Q646" s="115" t="s">
        <v>80</v>
      </c>
      <c r="R646" s="115"/>
      <c r="S646" s="115"/>
    </row>
    <row r="647" spans="1:19" x14ac:dyDescent="0.35">
      <c r="A647" s="111" t="s">
        <v>4269</v>
      </c>
      <c r="B647" s="112">
        <v>5</v>
      </c>
      <c r="C647" s="113" t="s">
        <v>4270</v>
      </c>
      <c r="D647" s="113" t="s">
        <v>7051</v>
      </c>
      <c r="E647" s="113"/>
      <c r="F647" s="113"/>
      <c r="G647" s="50" t="s">
        <v>5365</v>
      </c>
      <c r="H647" s="50" t="s">
        <v>5366</v>
      </c>
      <c r="I647" s="113"/>
      <c r="J647" s="113" t="s">
        <v>7493</v>
      </c>
      <c r="K647" s="113"/>
      <c r="L647" s="50" t="s">
        <v>7472</v>
      </c>
      <c r="M647" s="153">
        <v>0</v>
      </c>
      <c r="N647" s="50" t="s">
        <v>8512</v>
      </c>
      <c r="O647" s="50" t="s">
        <v>8517</v>
      </c>
      <c r="P647" s="113" t="s">
        <v>165</v>
      </c>
      <c r="Q647" s="113" t="s">
        <v>80</v>
      </c>
      <c r="R647" s="113"/>
      <c r="S647" s="113"/>
    </row>
    <row r="648" spans="1:19" x14ac:dyDescent="0.35">
      <c r="A648" s="111" t="s">
        <v>4269</v>
      </c>
      <c r="B648" s="112">
        <v>6</v>
      </c>
      <c r="C648" s="113" t="s">
        <v>4271</v>
      </c>
      <c r="D648" s="113" t="s">
        <v>7053</v>
      </c>
      <c r="E648" s="113"/>
      <c r="F648" s="113"/>
      <c r="G648" s="50" t="s">
        <v>5367</v>
      </c>
      <c r="H648" s="50" t="s">
        <v>5368</v>
      </c>
      <c r="I648" s="113"/>
      <c r="J648" s="113" t="s">
        <v>7493</v>
      </c>
      <c r="K648" s="113"/>
      <c r="L648" s="50" t="s">
        <v>7472</v>
      </c>
      <c r="M648" s="153">
        <v>0</v>
      </c>
      <c r="N648" s="50" t="s">
        <v>8512</v>
      </c>
      <c r="O648" s="50" t="s">
        <v>8517</v>
      </c>
      <c r="P648" s="113" t="s">
        <v>165</v>
      </c>
      <c r="Q648" s="113" t="s">
        <v>80</v>
      </c>
      <c r="R648" s="113"/>
      <c r="S648" s="113"/>
    </row>
    <row r="649" spans="1:19" x14ac:dyDescent="0.35">
      <c r="A649" s="111" t="s">
        <v>4269</v>
      </c>
      <c r="B649" s="112">
        <v>7</v>
      </c>
      <c r="C649" s="121" t="s">
        <v>4272</v>
      </c>
      <c r="D649" s="113" t="s">
        <v>7041</v>
      </c>
      <c r="E649" s="113"/>
      <c r="F649" s="113"/>
      <c r="G649" s="50" t="s">
        <v>5369</v>
      </c>
      <c r="H649" s="50" t="s">
        <v>5370</v>
      </c>
      <c r="I649" s="113"/>
      <c r="J649" s="113" t="s">
        <v>7493</v>
      </c>
      <c r="K649" s="113"/>
      <c r="L649" s="50" t="s">
        <v>7472</v>
      </c>
      <c r="M649" s="153">
        <v>0</v>
      </c>
      <c r="N649" s="50" t="s">
        <v>8512</v>
      </c>
      <c r="O649" s="50" t="s">
        <v>8517</v>
      </c>
      <c r="P649" s="113" t="s">
        <v>165</v>
      </c>
      <c r="Q649" s="113" t="s">
        <v>80</v>
      </c>
      <c r="R649" s="113"/>
      <c r="S649" s="113"/>
    </row>
    <row r="650" spans="1:19" x14ac:dyDescent="0.35">
      <c r="A650" s="111" t="s">
        <v>4269</v>
      </c>
      <c r="B650" s="112">
        <v>8</v>
      </c>
      <c r="C650" s="113" t="s">
        <v>4273</v>
      </c>
      <c r="D650" s="113" t="s">
        <v>7054</v>
      </c>
      <c r="E650" s="113"/>
      <c r="F650" s="113"/>
      <c r="G650" s="50" t="s">
        <v>5371</v>
      </c>
      <c r="H650" s="50" t="s">
        <v>5372</v>
      </c>
      <c r="I650" s="113"/>
      <c r="J650" s="113" t="s">
        <v>7493</v>
      </c>
      <c r="K650" s="113"/>
      <c r="L650" s="50" t="s">
        <v>7472</v>
      </c>
      <c r="M650" s="153">
        <v>0</v>
      </c>
      <c r="N650" s="50" t="s">
        <v>8512</v>
      </c>
      <c r="O650" s="50" t="s">
        <v>8517</v>
      </c>
      <c r="P650" s="113" t="s">
        <v>165</v>
      </c>
      <c r="Q650" s="113" t="s">
        <v>80</v>
      </c>
      <c r="R650" s="113"/>
      <c r="S650" s="113"/>
    </row>
    <row r="651" spans="1:19" x14ac:dyDescent="0.35">
      <c r="A651" s="111" t="s">
        <v>4269</v>
      </c>
      <c r="B651" s="112">
        <v>9</v>
      </c>
      <c r="C651" s="113" t="s">
        <v>4274</v>
      </c>
      <c r="D651" s="113" t="s">
        <v>7042</v>
      </c>
      <c r="E651" s="113"/>
      <c r="F651" s="113"/>
      <c r="G651" s="50" t="s">
        <v>5373</v>
      </c>
      <c r="H651" s="50" t="s">
        <v>5374</v>
      </c>
      <c r="I651" s="113"/>
      <c r="J651" s="113" t="s">
        <v>7493</v>
      </c>
      <c r="K651" s="113"/>
      <c r="L651" s="50" t="s">
        <v>7472</v>
      </c>
      <c r="M651" s="153">
        <v>0</v>
      </c>
      <c r="N651" s="50" t="s">
        <v>8512</v>
      </c>
      <c r="O651" s="50" t="s">
        <v>8517</v>
      </c>
      <c r="P651" s="113" t="s">
        <v>165</v>
      </c>
      <c r="Q651" s="113" t="s">
        <v>80</v>
      </c>
      <c r="R651" s="113"/>
      <c r="S651" s="113"/>
    </row>
    <row r="652" spans="1:19" x14ac:dyDescent="0.35">
      <c r="A652" s="111" t="s">
        <v>4269</v>
      </c>
      <c r="B652" s="112">
        <v>10</v>
      </c>
      <c r="C652" s="113" t="s">
        <v>4275</v>
      </c>
      <c r="D652" s="113" t="s">
        <v>7055</v>
      </c>
      <c r="E652" s="113"/>
      <c r="F652" s="113"/>
      <c r="G652" s="50" t="s">
        <v>5375</v>
      </c>
      <c r="H652" s="50" t="s">
        <v>5376</v>
      </c>
      <c r="I652" s="113"/>
      <c r="J652" s="113" t="s">
        <v>7493</v>
      </c>
      <c r="K652" s="113"/>
      <c r="L652" s="50" t="s">
        <v>7472</v>
      </c>
      <c r="M652" s="153">
        <v>0</v>
      </c>
      <c r="N652" s="50" t="s">
        <v>8512</v>
      </c>
      <c r="O652" s="50" t="s">
        <v>8517</v>
      </c>
      <c r="P652" s="113" t="s">
        <v>165</v>
      </c>
      <c r="Q652" s="113" t="s">
        <v>80</v>
      </c>
      <c r="R652" s="113"/>
      <c r="S652" s="113"/>
    </row>
    <row r="653" spans="1:19" x14ac:dyDescent="0.35">
      <c r="A653" s="111" t="s">
        <v>4269</v>
      </c>
      <c r="B653" s="112">
        <v>11</v>
      </c>
      <c r="C653" s="113" t="s">
        <v>4276</v>
      </c>
      <c r="D653" s="113" t="s">
        <v>7043</v>
      </c>
      <c r="E653" s="113"/>
      <c r="F653" s="113"/>
      <c r="G653" s="50" t="s">
        <v>5377</v>
      </c>
      <c r="H653" s="50" t="s">
        <v>5378</v>
      </c>
      <c r="I653" s="113"/>
      <c r="J653" s="113" t="s">
        <v>7493</v>
      </c>
      <c r="K653" s="113"/>
      <c r="L653" s="50" t="s">
        <v>7472</v>
      </c>
      <c r="M653" s="153">
        <v>0</v>
      </c>
      <c r="N653" s="50" t="s">
        <v>8512</v>
      </c>
      <c r="O653" s="50" t="s">
        <v>8517</v>
      </c>
      <c r="P653" s="113" t="s">
        <v>165</v>
      </c>
      <c r="Q653" s="113" t="s">
        <v>80</v>
      </c>
      <c r="R653" s="113"/>
      <c r="S653" s="113"/>
    </row>
    <row r="654" spans="1:19" x14ac:dyDescent="0.35">
      <c r="A654" s="111" t="s">
        <v>4269</v>
      </c>
      <c r="B654" s="112">
        <v>12</v>
      </c>
      <c r="C654" s="113" t="s">
        <v>4277</v>
      </c>
      <c r="D654" s="113" t="s">
        <v>7056</v>
      </c>
      <c r="E654" s="113"/>
      <c r="F654" s="113"/>
      <c r="G654" s="50" t="s">
        <v>5379</v>
      </c>
      <c r="H654" s="50" t="s">
        <v>5380</v>
      </c>
      <c r="I654" s="113"/>
      <c r="J654" s="113" t="s">
        <v>7493</v>
      </c>
      <c r="K654" s="113"/>
      <c r="L654" s="50" t="s">
        <v>7472</v>
      </c>
      <c r="M654" s="153">
        <v>0</v>
      </c>
      <c r="N654" s="50" t="s">
        <v>8512</v>
      </c>
      <c r="O654" s="50" t="s">
        <v>8517</v>
      </c>
      <c r="P654" s="113" t="s">
        <v>165</v>
      </c>
      <c r="Q654" s="113" t="s">
        <v>80</v>
      </c>
      <c r="R654" s="113"/>
      <c r="S654" s="113"/>
    </row>
    <row r="655" spans="1:19" x14ac:dyDescent="0.35">
      <c r="A655" s="111" t="s">
        <v>4269</v>
      </c>
      <c r="B655" s="112">
        <v>13</v>
      </c>
      <c r="C655" s="113" t="s">
        <v>4278</v>
      </c>
      <c r="D655" s="113" t="s">
        <v>7057</v>
      </c>
      <c r="E655" s="113"/>
      <c r="F655" s="113"/>
      <c r="G655" s="50" t="s">
        <v>5381</v>
      </c>
      <c r="H655" s="50" t="s">
        <v>5382</v>
      </c>
      <c r="I655" s="113"/>
      <c r="J655" s="113" t="s">
        <v>7493</v>
      </c>
      <c r="K655" s="113"/>
      <c r="L655" s="50" t="s">
        <v>7472</v>
      </c>
      <c r="M655" s="153">
        <v>0</v>
      </c>
      <c r="N655" s="50" t="s">
        <v>8512</v>
      </c>
      <c r="O655" s="50" t="s">
        <v>8517</v>
      </c>
      <c r="P655" s="113" t="s">
        <v>165</v>
      </c>
      <c r="Q655" s="113" t="s">
        <v>80</v>
      </c>
      <c r="R655" s="113"/>
      <c r="S655" s="113"/>
    </row>
    <row r="656" spans="1:19" x14ac:dyDescent="0.35">
      <c r="A656" s="111" t="s">
        <v>4269</v>
      </c>
      <c r="B656" s="112">
        <v>14</v>
      </c>
      <c r="C656" s="113" t="s">
        <v>4279</v>
      </c>
      <c r="D656" s="50" t="s">
        <v>7060</v>
      </c>
      <c r="E656" s="113"/>
      <c r="F656" s="113"/>
      <c r="G656" s="50" t="s">
        <v>5383</v>
      </c>
      <c r="H656" s="50" t="s">
        <v>5384</v>
      </c>
      <c r="I656" s="113"/>
      <c r="J656" s="113" t="s">
        <v>7493</v>
      </c>
      <c r="K656" s="113"/>
      <c r="L656" s="50" t="s">
        <v>7472</v>
      </c>
      <c r="M656" s="153">
        <v>0</v>
      </c>
      <c r="N656" s="50" t="s">
        <v>8512</v>
      </c>
      <c r="O656" s="50" t="s">
        <v>8517</v>
      </c>
      <c r="P656" s="113" t="s">
        <v>6315</v>
      </c>
      <c r="Q656" s="113" t="s">
        <v>80</v>
      </c>
      <c r="R656" s="113"/>
      <c r="S656" s="113"/>
    </row>
    <row r="657" spans="1:19" x14ac:dyDescent="0.35">
      <c r="A657" s="111" t="s">
        <v>4269</v>
      </c>
      <c r="B657" s="112">
        <v>15</v>
      </c>
      <c r="C657" s="113" t="s">
        <v>4280</v>
      </c>
      <c r="D657" s="113" t="s">
        <v>7052</v>
      </c>
      <c r="E657" s="113"/>
      <c r="F657" s="113"/>
      <c r="G657" s="50" t="s">
        <v>5385</v>
      </c>
      <c r="H657" s="50" t="s">
        <v>5386</v>
      </c>
      <c r="I657" s="113"/>
      <c r="J657" s="113" t="s">
        <v>7493</v>
      </c>
      <c r="K657" s="113"/>
      <c r="L657" s="50" t="s">
        <v>7472</v>
      </c>
      <c r="M657" s="153">
        <v>0</v>
      </c>
      <c r="N657" s="50" t="s">
        <v>8512</v>
      </c>
      <c r="O657" s="50" t="s">
        <v>8517</v>
      </c>
      <c r="P657" s="113" t="s">
        <v>165</v>
      </c>
      <c r="Q657" s="113" t="s">
        <v>80</v>
      </c>
      <c r="R657" s="113"/>
      <c r="S657" s="113"/>
    </row>
    <row r="658" spans="1:19" x14ac:dyDescent="0.35">
      <c r="A658" s="111" t="s">
        <v>4269</v>
      </c>
      <c r="B658" s="112">
        <v>16</v>
      </c>
      <c r="C658" s="113" t="s">
        <v>4281</v>
      </c>
      <c r="D658" s="113" t="s">
        <v>7058</v>
      </c>
      <c r="E658" s="113"/>
      <c r="F658" s="113"/>
      <c r="G658" s="50" t="s">
        <v>5387</v>
      </c>
      <c r="H658" s="50" t="s">
        <v>5388</v>
      </c>
      <c r="I658" s="113"/>
      <c r="J658" s="113" t="s">
        <v>7493</v>
      </c>
      <c r="K658" s="113"/>
      <c r="L658" s="50" t="s">
        <v>7472</v>
      </c>
      <c r="M658" s="153">
        <v>0</v>
      </c>
      <c r="N658" s="50" t="s">
        <v>8512</v>
      </c>
      <c r="O658" s="50" t="s">
        <v>8517</v>
      </c>
      <c r="P658" s="113" t="s">
        <v>165</v>
      </c>
      <c r="Q658" s="113" t="s">
        <v>80</v>
      </c>
      <c r="R658" s="113"/>
      <c r="S658" s="113"/>
    </row>
    <row r="659" spans="1:19" x14ac:dyDescent="0.35">
      <c r="A659" s="111" t="s">
        <v>4269</v>
      </c>
      <c r="B659" s="112">
        <v>17</v>
      </c>
      <c r="C659" s="113" t="s">
        <v>4282</v>
      </c>
      <c r="D659" s="113" t="s">
        <v>7059</v>
      </c>
      <c r="E659" s="113"/>
      <c r="F659" s="113"/>
      <c r="G659" s="50" t="s">
        <v>5389</v>
      </c>
      <c r="H659" s="50" t="s">
        <v>5390</v>
      </c>
      <c r="I659" s="113"/>
      <c r="J659" s="113" t="s">
        <v>7493</v>
      </c>
      <c r="K659" s="113"/>
      <c r="L659" s="50" t="s">
        <v>7472</v>
      </c>
      <c r="M659" s="153">
        <v>0</v>
      </c>
      <c r="N659" s="50" t="s">
        <v>8512</v>
      </c>
      <c r="O659" s="50" t="s">
        <v>8517</v>
      </c>
      <c r="P659" s="113" t="s">
        <v>165</v>
      </c>
      <c r="Q659" s="113" t="s">
        <v>80</v>
      </c>
      <c r="R659" s="113"/>
      <c r="S659" s="113"/>
    </row>
    <row r="660" spans="1:19" x14ac:dyDescent="0.35">
      <c r="A660" s="111" t="s">
        <v>4269</v>
      </c>
      <c r="B660" s="112">
        <v>18</v>
      </c>
      <c r="C660" s="113" t="s">
        <v>4283</v>
      </c>
      <c r="D660" s="50" t="s">
        <v>7044</v>
      </c>
      <c r="E660" s="113"/>
      <c r="F660" s="113"/>
      <c r="G660" s="50" t="s">
        <v>5391</v>
      </c>
      <c r="H660" s="50" t="s">
        <v>2875</v>
      </c>
      <c r="I660" s="113"/>
      <c r="J660" s="113" t="s">
        <v>7493</v>
      </c>
      <c r="K660" s="113"/>
      <c r="L660" s="50" t="s">
        <v>7472</v>
      </c>
      <c r="M660" s="153">
        <v>0</v>
      </c>
      <c r="N660" s="50" t="s">
        <v>8512</v>
      </c>
      <c r="O660" s="50" t="s">
        <v>8517</v>
      </c>
      <c r="P660" s="113" t="s">
        <v>165</v>
      </c>
      <c r="Q660" s="113" t="s">
        <v>80</v>
      </c>
      <c r="R660" s="113"/>
      <c r="S660" s="113"/>
    </row>
    <row r="661" spans="1:19" x14ac:dyDescent="0.35">
      <c r="A661" s="136" t="s">
        <v>2790</v>
      </c>
      <c r="B661" s="77">
        <v>-99</v>
      </c>
      <c r="C661" s="50" t="s">
        <v>292</v>
      </c>
      <c r="D661" s="113"/>
      <c r="E661" s="50"/>
      <c r="F661" s="113"/>
      <c r="G661" s="50" t="s">
        <v>292</v>
      </c>
      <c r="H661" s="50" t="s">
        <v>292</v>
      </c>
      <c r="I661" s="113"/>
      <c r="J661" s="50" t="s">
        <v>7493</v>
      </c>
      <c r="K661" s="50"/>
      <c r="L661" s="53" t="s">
        <v>7473</v>
      </c>
      <c r="M661" s="114" t="s">
        <v>8511</v>
      </c>
      <c r="N661" s="113" t="s">
        <v>8513</v>
      </c>
      <c r="O661" s="113"/>
      <c r="P661" s="132"/>
      <c r="Q661" s="132" t="s">
        <v>54</v>
      </c>
      <c r="R661" s="53"/>
      <c r="S661" s="53"/>
    </row>
    <row r="662" spans="1:19" x14ac:dyDescent="0.35">
      <c r="A662" s="136" t="s">
        <v>2790</v>
      </c>
      <c r="B662" s="77">
        <v>-99</v>
      </c>
      <c r="C662" s="50" t="s">
        <v>6635</v>
      </c>
      <c r="D662" s="113"/>
      <c r="E662" s="50"/>
      <c r="F662" s="113"/>
      <c r="G662" s="50" t="s">
        <v>6704</v>
      </c>
      <c r="H662" s="50" t="s">
        <v>6705</v>
      </c>
      <c r="I662" s="113"/>
      <c r="J662" s="50" t="s">
        <v>7493</v>
      </c>
      <c r="K662" s="50"/>
      <c r="L662" s="50" t="s">
        <v>7473</v>
      </c>
      <c r="M662" s="153"/>
      <c r="N662" s="50"/>
      <c r="O662" s="50"/>
      <c r="P662" s="132" t="s">
        <v>2996</v>
      </c>
      <c r="Q662" s="132" t="s">
        <v>54</v>
      </c>
      <c r="R662" s="53"/>
      <c r="S662" s="53"/>
    </row>
    <row r="663" spans="1:19" x14ac:dyDescent="0.35">
      <c r="A663" s="136" t="s">
        <v>2790</v>
      </c>
      <c r="B663" s="77">
        <v>-99</v>
      </c>
      <c r="C663" s="50" t="s">
        <v>6634</v>
      </c>
      <c r="D663" s="113"/>
      <c r="E663" s="50"/>
      <c r="F663" s="113"/>
      <c r="G663" s="50" t="s">
        <v>6702</v>
      </c>
      <c r="H663" s="50" t="s">
        <v>6703</v>
      </c>
      <c r="I663" s="113"/>
      <c r="J663" s="50" t="s">
        <v>7493</v>
      </c>
      <c r="K663" s="50"/>
      <c r="L663" s="50" t="s">
        <v>7474</v>
      </c>
      <c r="M663" s="153"/>
      <c r="N663" s="50"/>
      <c r="O663" s="50"/>
      <c r="P663" s="132" t="s">
        <v>3952</v>
      </c>
      <c r="Q663" s="132" t="s">
        <v>54</v>
      </c>
      <c r="R663" s="53"/>
      <c r="S663" s="53"/>
    </row>
    <row r="664" spans="1:19" x14ac:dyDescent="0.35">
      <c r="A664" s="115" t="s">
        <v>2790</v>
      </c>
      <c r="B664" s="100">
        <v>1</v>
      </c>
      <c r="C664" s="101" t="s">
        <v>93</v>
      </c>
      <c r="D664" s="103" t="s">
        <v>1923</v>
      </c>
      <c r="E664" s="102" t="s">
        <v>2130</v>
      </c>
      <c r="F664" s="101" t="s">
        <v>7704</v>
      </c>
      <c r="G664" s="101" t="s">
        <v>277</v>
      </c>
      <c r="H664" s="101" t="s">
        <v>278</v>
      </c>
      <c r="I664" s="101" t="s">
        <v>2311</v>
      </c>
      <c r="J664" s="103" t="s">
        <v>7493</v>
      </c>
      <c r="K664" s="103"/>
      <c r="L664" s="101" t="s">
        <v>91</v>
      </c>
      <c r="M664" s="154" t="s">
        <v>8511</v>
      </c>
      <c r="N664" s="103" t="s">
        <v>8513</v>
      </c>
      <c r="O664" s="103" t="s">
        <v>8516</v>
      </c>
      <c r="P664" s="115" t="s">
        <v>91</v>
      </c>
      <c r="Q664" s="115" t="s">
        <v>54</v>
      </c>
      <c r="R664" s="115"/>
      <c r="S664" s="115"/>
    </row>
    <row r="665" spans="1:19" x14ac:dyDescent="0.35">
      <c r="A665" s="113" t="s">
        <v>2790</v>
      </c>
      <c r="B665" s="94">
        <v>2</v>
      </c>
      <c r="C665" s="59" t="s">
        <v>120</v>
      </c>
      <c r="D665" s="57" t="s">
        <v>1922</v>
      </c>
      <c r="E665" s="56" t="s">
        <v>8261</v>
      </c>
      <c r="F665" s="54" t="s">
        <v>2146</v>
      </c>
      <c r="G665" s="57"/>
      <c r="H665" s="57"/>
      <c r="I665" s="56"/>
      <c r="J665" s="56" t="s">
        <v>7493</v>
      </c>
      <c r="K665" s="56"/>
      <c r="L665" s="54" t="s">
        <v>7473</v>
      </c>
      <c r="M665" s="155" t="s">
        <v>8511</v>
      </c>
      <c r="N665" s="56" t="s">
        <v>8513</v>
      </c>
      <c r="O665" s="56" t="s">
        <v>8516</v>
      </c>
      <c r="P665" s="113" t="s">
        <v>100</v>
      </c>
      <c r="Q665" s="113" t="s">
        <v>54</v>
      </c>
      <c r="R665" s="113"/>
      <c r="S665" s="113"/>
    </row>
    <row r="666" spans="1:19" x14ac:dyDescent="0.35">
      <c r="A666" s="113" t="s">
        <v>2790</v>
      </c>
      <c r="B666" s="94">
        <v>3</v>
      </c>
      <c r="C666" s="85" t="s">
        <v>2633</v>
      </c>
      <c r="D666" s="50" t="s">
        <v>2836</v>
      </c>
      <c r="E666" s="56" t="s">
        <v>8258</v>
      </c>
      <c r="F666" s="68" t="s">
        <v>7849</v>
      </c>
      <c r="G666" s="56" t="s">
        <v>3056</v>
      </c>
      <c r="H666" s="50" t="s">
        <v>2836</v>
      </c>
      <c r="I666" s="56"/>
      <c r="J666" s="56" t="s">
        <v>7493</v>
      </c>
      <c r="K666" s="56"/>
      <c r="L666" s="50" t="s">
        <v>91</v>
      </c>
      <c r="M666" s="153" t="s">
        <v>8511</v>
      </c>
      <c r="N666" s="50" t="s">
        <v>8512</v>
      </c>
      <c r="O666" s="50" t="s">
        <v>8516</v>
      </c>
      <c r="P666" s="113" t="s">
        <v>91</v>
      </c>
      <c r="Q666" s="113" t="s">
        <v>54</v>
      </c>
      <c r="R666" s="113"/>
      <c r="S666" s="113"/>
    </row>
    <row r="667" spans="1:19" x14ac:dyDescent="0.35">
      <c r="A667" s="113" t="s">
        <v>2790</v>
      </c>
      <c r="B667" s="94">
        <v>4</v>
      </c>
      <c r="C667" s="56" t="s">
        <v>2632</v>
      </c>
      <c r="D667" s="50" t="s">
        <v>2056</v>
      </c>
      <c r="E667" s="56" t="s">
        <v>8259</v>
      </c>
      <c r="F667" s="69" t="s">
        <v>2173</v>
      </c>
      <c r="G667" s="56" t="s">
        <v>3055</v>
      </c>
      <c r="H667" s="50" t="s">
        <v>2835</v>
      </c>
      <c r="I667" s="56"/>
      <c r="J667" s="56" t="s">
        <v>7493</v>
      </c>
      <c r="K667" s="56"/>
      <c r="L667" s="50" t="s">
        <v>153</v>
      </c>
      <c r="M667" s="153" t="s">
        <v>8511</v>
      </c>
      <c r="N667" s="50" t="s">
        <v>8512</v>
      </c>
      <c r="O667" s="50" t="s">
        <v>8516</v>
      </c>
      <c r="P667" s="113" t="s">
        <v>153</v>
      </c>
      <c r="Q667" s="113" t="s">
        <v>54</v>
      </c>
      <c r="R667" s="113"/>
      <c r="S667" s="113"/>
    </row>
    <row r="668" spans="1:19" x14ac:dyDescent="0.35">
      <c r="A668" s="113" t="s">
        <v>2790</v>
      </c>
      <c r="B668" s="94">
        <v>5</v>
      </c>
      <c r="C668" s="56" t="s">
        <v>2634</v>
      </c>
      <c r="D668" s="62" t="s">
        <v>3333</v>
      </c>
      <c r="E668" s="56" t="s">
        <v>8262</v>
      </c>
      <c r="F668" s="69" t="s">
        <v>7850</v>
      </c>
      <c r="G668" s="56" t="s">
        <v>3057</v>
      </c>
      <c r="H668" s="50" t="s">
        <v>2837</v>
      </c>
      <c r="I668" s="56"/>
      <c r="J668" s="56" t="s">
        <v>7493</v>
      </c>
      <c r="K668" s="56"/>
      <c r="L668" s="50" t="s">
        <v>91</v>
      </c>
      <c r="M668" s="153">
        <v>0</v>
      </c>
      <c r="N668" s="50" t="s">
        <v>8512</v>
      </c>
      <c r="O668" s="50" t="s">
        <v>8517</v>
      </c>
      <c r="P668" s="113" t="s">
        <v>91</v>
      </c>
      <c r="Q668" s="113" t="s">
        <v>54</v>
      </c>
      <c r="R668" s="113"/>
      <c r="S668" s="113"/>
    </row>
    <row r="669" spans="1:19" x14ac:dyDescent="0.35">
      <c r="A669" s="113" t="s">
        <v>2790</v>
      </c>
      <c r="B669" s="94">
        <v>6</v>
      </c>
      <c r="C669" s="56" t="s">
        <v>218</v>
      </c>
      <c r="D669" s="50" t="s">
        <v>1969</v>
      </c>
      <c r="E669" s="56" t="s">
        <v>8272</v>
      </c>
      <c r="F669" s="69" t="s">
        <v>7851</v>
      </c>
      <c r="G669" s="56" t="s">
        <v>3067</v>
      </c>
      <c r="H669" s="50" t="s">
        <v>523</v>
      </c>
      <c r="I669" s="56"/>
      <c r="J669" s="56" t="s">
        <v>7493</v>
      </c>
      <c r="K669" s="56"/>
      <c r="L669" s="50" t="s">
        <v>7473</v>
      </c>
      <c r="M669" s="153">
        <v>0</v>
      </c>
      <c r="N669" s="50" t="s">
        <v>8512</v>
      </c>
      <c r="O669" s="50" t="s">
        <v>8517</v>
      </c>
      <c r="P669" s="113" t="s">
        <v>100</v>
      </c>
      <c r="Q669" s="113" t="s">
        <v>54</v>
      </c>
      <c r="R669" s="113"/>
      <c r="S669" s="113"/>
    </row>
    <row r="670" spans="1:19" x14ac:dyDescent="0.35">
      <c r="A670" s="113" t="s">
        <v>2790</v>
      </c>
      <c r="B670" s="94">
        <v>7</v>
      </c>
      <c r="C670" s="56" t="s">
        <v>217</v>
      </c>
      <c r="D670" s="50" t="s">
        <v>1900</v>
      </c>
      <c r="E670" s="56" t="s">
        <v>8263</v>
      </c>
      <c r="F670" s="69" t="s">
        <v>7852</v>
      </c>
      <c r="G670" s="56" t="s">
        <v>3066</v>
      </c>
      <c r="H670" s="50" t="s">
        <v>521</v>
      </c>
      <c r="I670" s="56"/>
      <c r="J670" s="56" t="s">
        <v>7493</v>
      </c>
      <c r="K670" s="56"/>
      <c r="L670" s="50" t="s">
        <v>7472</v>
      </c>
      <c r="M670" s="153">
        <v>0</v>
      </c>
      <c r="N670" s="50" t="s">
        <v>8512</v>
      </c>
      <c r="O670" s="50" t="s">
        <v>8517</v>
      </c>
      <c r="P670" s="113" t="s">
        <v>211</v>
      </c>
      <c r="Q670" s="113" t="s">
        <v>54</v>
      </c>
      <c r="R670" s="113"/>
      <c r="S670" s="113"/>
    </row>
    <row r="671" spans="1:19" x14ac:dyDescent="0.35">
      <c r="A671" s="113" t="s">
        <v>2790</v>
      </c>
      <c r="B671" s="94">
        <v>8</v>
      </c>
      <c r="C671" s="56" t="s">
        <v>2635</v>
      </c>
      <c r="D671" s="50" t="s">
        <v>6460</v>
      </c>
      <c r="E671" s="56" t="s">
        <v>8264</v>
      </c>
      <c r="F671" s="69" t="s">
        <v>7853</v>
      </c>
      <c r="G671" s="56" t="s">
        <v>3058</v>
      </c>
      <c r="H671" s="50" t="s">
        <v>3425</v>
      </c>
      <c r="I671" s="56"/>
      <c r="J671" s="56" t="s">
        <v>3426</v>
      </c>
      <c r="K671" s="56" t="s">
        <v>7492</v>
      </c>
      <c r="L671" s="50" t="s">
        <v>91</v>
      </c>
      <c r="M671" s="153">
        <v>0</v>
      </c>
      <c r="N671" s="50" t="s">
        <v>8512</v>
      </c>
      <c r="O671" s="50" t="s">
        <v>8517</v>
      </c>
      <c r="P671" s="113" t="s">
        <v>92</v>
      </c>
      <c r="Q671" s="113" t="s">
        <v>54</v>
      </c>
      <c r="R671" s="113"/>
      <c r="S671" s="113"/>
    </row>
    <row r="672" spans="1:19" x14ac:dyDescent="0.35">
      <c r="A672" s="113" t="s">
        <v>2790</v>
      </c>
      <c r="B672" s="94">
        <v>9</v>
      </c>
      <c r="C672" s="56" t="s">
        <v>2636</v>
      </c>
      <c r="D672" s="50" t="s">
        <v>6459</v>
      </c>
      <c r="E672" s="56" t="s">
        <v>8265</v>
      </c>
      <c r="F672" s="69" t="s">
        <v>7854</v>
      </c>
      <c r="G672" s="56" t="s">
        <v>3059</v>
      </c>
      <c r="H672" s="50" t="s">
        <v>2839</v>
      </c>
      <c r="I672" s="56"/>
      <c r="J672" s="56" t="s">
        <v>3427</v>
      </c>
      <c r="K672" s="56" t="s">
        <v>7492</v>
      </c>
      <c r="L672" s="50" t="s">
        <v>91</v>
      </c>
      <c r="M672" s="153">
        <v>0</v>
      </c>
      <c r="N672" s="50" t="s">
        <v>8512</v>
      </c>
      <c r="O672" s="50" t="s">
        <v>8517</v>
      </c>
      <c r="P672" s="113" t="s">
        <v>92</v>
      </c>
      <c r="Q672" s="113" t="s">
        <v>54</v>
      </c>
      <c r="R672" s="113"/>
      <c r="S672" s="113"/>
    </row>
    <row r="673" spans="1:19" x14ac:dyDescent="0.35">
      <c r="A673" s="113" t="s">
        <v>2790</v>
      </c>
      <c r="B673" s="94">
        <v>10</v>
      </c>
      <c r="C673" s="56" t="s">
        <v>2637</v>
      </c>
      <c r="D673" s="50" t="s">
        <v>6458</v>
      </c>
      <c r="E673" s="56" t="s">
        <v>8266</v>
      </c>
      <c r="F673" s="69" t="s">
        <v>7855</v>
      </c>
      <c r="G673" s="56" t="s">
        <v>3060</v>
      </c>
      <c r="H673" s="50" t="s">
        <v>2840</v>
      </c>
      <c r="I673" s="56"/>
      <c r="J673" s="56" t="s">
        <v>3428</v>
      </c>
      <c r="K673" s="56" t="s">
        <v>7492</v>
      </c>
      <c r="L673" s="50" t="s">
        <v>91</v>
      </c>
      <c r="M673" s="153">
        <v>0</v>
      </c>
      <c r="N673" s="50" t="s">
        <v>8512</v>
      </c>
      <c r="O673" s="50" t="s">
        <v>8517</v>
      </c>
      <c r="P673" s="113" t="s">
        <v>92</v>
      </c>
      <c r="Q673" s="113" t="s">
        <v>54</v>
      </c>
      <c r="R673" s="113"/>
      <c r="S673" s="113"/>
    </row>
    <row r="674" spans="1:19" x14ac:dyDescent="0.35">
      <c r="A674" s="113" t="s">
        <v>2790</v>
      </c>
      <c r="B674" s="94">
        <v>11</v>
      </c>
      <c r="C674" s="56" t="s">
        <v>2638</v>
      </c>
      <c r="D674" s="50" t="s">
        <v>6448</v>
      </c>
      <c r="E674" s="56" t="s">
        <v>8267</v>
      </c>
      <c r="F674" s="69" t="s">
        <v>7856</v>
      </c>
      <c r="G674" s="56" t="s">
        <v>3061</v>
      </c>
      <c r="H674" s="50" t="s">
        <v>2841</v>
      </c>
      <c r="I674" s="56"/>
      <c r="J674" s="56" t="s">
        <v>3429</v>
      </c>
      <c r="K674" s="56" t="s">
        <v>7492</v>
      </c>
      <c r="L674" s="50" t="s">
        <v>91</v>
      </c>
      <c r="M674" s="153">
        <v>0</v>
      </c>
      <c r="N674" s="50" t="s">
        <v>8512</v>
      </c>
      <c r="O674" s="50" t="s">
        <v>8517</v>
      </c>
      <c r="P674" s="113" t="s">
        <v>92</v>
      </c>
      <c r="Q674" s="113" t="s">
        <v>54</v>
      </c>
      <c r="R674" s="113"/>
      <c r="S674" s="113"/>
    </row>
    <row r="675" spans="1:19" x14ac:dyDescent="0.35">
      <c r="A675" s="113" t="s">
        <v>2790</v>
      </c>
      <c r="B675" s="94">
        <v>12</v>
      </c>
      <c r="C675" s="56" t="s">
        <v>2639</v>
      </c>
      <c r="D675" s="50" t="s">
        <v>6449</v>
      </c>
      <c r="E675" s="56" t="s">
        <v>8268</v>
      </c>
      <c r="F675" s="69" t="s">
        <v>7857</v>
      </c>
      <c r="G675" s="56" t="s">
        <v>3062</v>
      </c>
      <c r="H675" s="50" t="s">
        <v>2842</v>
      </c>
      <c r="I675" s="56"/>
      <c r="J675" s="56" t="s">
        <v>3430</v>
      </c>
      <c r="K675" s="56" t="s">
        <v>7492</v>
      </c>
      <c r="L675" s="50" t="s">
        <v>91</v>
      </c>
      <c r="M675" s="153">
        <v>0</v>
      </c>
      <c r="N675" s="50" t="s">
        <v>8512</v>
      </c>
      <c r="O675" s="50" t="s">
        <v>8517</v>
      </c>
      <c r="P675" s="113" t="s">
        <v>92</v>
      </c>
      <c r="Q675" s="113" t="s">
        <v>54</v>
      </c>
      <c r="R675" s="113"/>
      <c r="S675" s="113"/>
    </row>
    <row r="676" spans="1:19" x14ac:dyDescent="0.35">
      <c r="A676" s="113" t="s">
        <v>2790</v>
      </c>
      <c r="B676" s="94">
        <v>13</v>
      </c>
      <c r="C676" s="56" t="s">
        <v>2642</v>
      </c>
      <c r="D676" s="50" t="s">
        <v>6450</v>
      </c>
      <c r="E676" s="56" t="s">
        <v>8269</v>
      </c>
      <c r="F676" s="69" t="s">
        <v>7858</v>
      </c>
      <c r="G676" s="56" t="s">
        <v>3065</v>
      </c>
      <c r="H676" s="50" t="s">
        <v>2845</v>
      </c>
      <c r="I676" s="56"/>
      <c r="J676" s="56" t="s">
        <v>3431</v>
      </c>
      <c r="K676" s="56" t="s">
        <v>7492</v>
      </c>
      <c r="L676" s="50" t="s">
        <v>91</v>
      </c>
      <c r="M676" s="153">
        <v>0</v>
      </c>
      <c r="N676" s="50" t="s">
        <v>8512</v>
      </c>
      <c r="O676" s="50" t="s">
        <v>8517</v>
      </c>
      <c r="P676" s="113" t="s">
        <v>92</v>
      </c>
      <c r="Q676" s="113" t="s">
        <v>54</v>
      </c>
      <c r="R676" s="113"/>
      <c r="S676" s="113"/>
    </row>
    <row r="677" spans="1:19" x14ac:dyDescent="0.35">
      <c r="A677" s="113" t="s">
        <v>2790</v>
      </c>
      <c r="B677" s="94">
        <v>14</v>
      </c>
      <c r="C677" s="56" t="s">
        <v>2640</v>
      </c>
      <c r="D677" s="50" t="s">
        <v>6451</v>
      </c>
      <c r="E677" s="56" t="s">
        <v>8270</v>
      </c>
      <c r="F677" s="69" t="s">
        <v>7859</v>
      </c>
      <c r="G677" s="56" t="s">
        <v>3063</v>
      </c>
      <c r="H677" s="50" t="s">
        <v>2843</v>
      </c>
      <c r="I677" s="56"/>
      <c r="J677" s="56" t="s">
        <v>3432</v>
      </c>
      <c r="K677" s="56" t="s">
        <v>7492</v>
      </c>
      <c r="L677" s="50" t="s">
        <v>91</v>
      </c>
      <c r="M677" s="153">
        <v>0</v>
      </c>
      <c r="N677" s="50" t="s">
        <v>8512</v>
      </c>
      <c r="O677" s="50" t="s">
        <v>8517</v>
      </c>
      <c r="P677" s="113" t="s">
        <v>92</v>
      </c>
      <c r="Q677" s="113" t="s">
        <v>54</v>
      </c>
      <c r="R677" s="113"/>
      <c r="S677" s="113"/>
    </row>
    <row r="678" spans="1:19" x14ac:dyDescent="0.35">
      <c r="A678" s="113" t="s">
        <v>2790</v>
      </c>
      <c r="B678" s="94">
        <v>15</v>
      </c>
      <c r="C678" s="56" t="s">
        <v>2641</v>
      </c>
      <c r="D678" s="50" t="s">
        <v>6452</v>
      </c>
      <c r="E678" s="56" t="s">
        <v>8271</v>
      </c>
      <c r="F678" s="69" t="s">
        <v>7860</v>
      </c>
      <c r="G678" s="56" t="s">
        <v>3064</v>
      </c>
      <c r="H678" s="50" t="s">
        <v>2844</v>
      </c>
      <c r="I678" s="56"/>
      <c r="J678" s="56" t="s">
        <v>3433</v>
      </c>
      <c r="K678" s="56" t="s">
        <v>7492</v>
      </c>
      <c r="L678" s="50" t="s">
        <v>91</v>
      </c>
      <c r="M678" s="153">
        <v>0</v>
      </c>
      <c r="N678" s="50" t="s">
        <v>8512</v>
      </c>
      <c r="O678" s="50" t="s">
        <v>8517</v>
      </c>
      <c r="P678" s="113" t="s">
        <v>92</v>
      </c>
      <c r="Q678" s="113" t="s">
        <v>54</v>
      </c>
      <c r="R678" s="113"/>
      <c r="S678" s="113"/>
    </row>
    <row r="679" spans="1:19" x14ac:dyDescent="0.35">
      <c r="A679" s="115" t="s">
        <v>2790</v>
      </c>
      <c r="B679" s="100">
        <v>16</v>
      </c>
      <c r="C679" s="101" t="s">
        <v>7527</v>
      </c>
      <c r="D679" s="101" t="s">
        <v>1895</v>
      </c>
      <c r="E679" s="102" t="s">
        <v>8260</v>
      </c>
      <c r="F679" s="101" t="s">
        <v>2172</v>
      </c>
      <c r="G679" s="101"/>
      <c r="H679" s="101"/>
      <c r="I679" s="101"/>
      <c r="J679" s="103" t="s">
        <v>7493</v>
      </c>
      <c r="K679" s="103"/>
      <c r="L679" s="101" t="s">
        <v>91</v>
      </c>
      <c r="M679" s="154">
        <v>0</v>
      </c>
      <c r="N679" s="103" t="s">
        <v>8512</v>
      </c>
      <c r="O679" s="103" t="s">
        <v>8517</v>
      </c>
      <c r="P679" s="115" t="s">
        <v>91</v>
      </c>
      <c r="Q679" s="115" t="s">
        <v>54</v>
      </c>
      <c r="R679" s="115"/>
      <c r="S679" s="115"/>
    </row>
    <row r="680" spans="1:19" x14ac:dyDescent="0.35">
      <c r="A680" s="137" t="s">
        <v>2794</v>
      </c>
      <c r="B680" s="77">
        <v>-99</v>
      </c>
      <c r="C680" s="50" t="s">
        <v>292</v>
      </c>
      <c r="D680" s="113"/>
      <c r="E680" s="50"/>
      <c r="F680" s="113"/>
      <c r="G680" s="50" t="s">
        <v>292</v>
      </c>
      <c r="H680" s="50" t="s">
        <v>292</v>
      </c>
      <c r="I680" s="113"/>
      <c r="J680" s="50" t="s">
        <v>7493</v>
      </c>
      <c r="K680" s="50"/>
      <c r="L680" s="53" t="s">
        <v>7473</v>
      </c>
      <c r="M680" s="114" t="s">
        <v>8511</v>
      </c>
      <c r="N680" s="113" t="s">
        <v>8513</v>
      </c>
      <c r="O680" s="113"/>
      <c r="P680" s="132"/>
      <c r="Q680" s="132" t="s">
        <v>54</v>
      </c>
      <c r="R680" s="53"/>
      <c r="S680" s="53"/>
    </row>
    <row r="681" spans="1:19" x14ac:dyDescent="0.35">
      <c r="A681" s="115" t="s">
        <v>2794</v>
      </c>
      <c r="B681" s="100">
        <v>1</v>
      </c>
      <c r="C681" s="101" t="s">
        <v>93</v>
      </c>
      <c r="D681" s="103" t="s">
        <v>1923</v>
      </c>
      <c r="E681" s="102" t="s">
        <v>2130</v>
      </c>
      <c r="F681" s="101" t="s">
        <v>7704</v>
      </c>
      <c r="G681" s="101" t="s">
        <v>277</v>
      </c>
      <c r="H681" s="101" t="s">
        <v>278</v>
      </c>
      <c r="I681" s="101" t="s">
        <v>2311</v>
      </c>
      <c r="J681" s="103" t="s">
        <v>7493</v>
      </c>
      <c r="K681" s="103"/>
      <c r="L681" s="101" t="s">
        <v>91</v>
      </c>
      <c r="M681" s="154" t="s">
        <v>8511</v>
      </c>
      <c r="N681" s="103" t="s">
        <v>8513</v>
      </c>
      <c r="O681" s="103" t="s">
        <v>8516</v>
      </c>
      <c r="P681" s="115" t="s">
        <v>91</v>
      </c>
      <c r="Q681" s="115" t="s">
        <v>54</v>
      </c>
      <c r="R681" s="115"/>
      <c r="S681" s="115"/>
    </row>
    <row r="682" spans="1:19" x14ac:dyDescent="0.35">
      <c r="A682" s="113" t="s">
        <v>2794</v>
      </c>
      <c r="B682" s="94">
        <v>2</v>
      </c>
      <c r="C682" s="59" t="s">
        <v>120</v>
      </c>
      <c r="D682" s="54" t="s">
        <v>1950</v>
      </c>
      <c r="E682" s="54" t="s">
        <v>8261</v>
      </c>
      <c r="F682" s="68" t="s">
        <v>7662</v>
      </c>
      <c r="G682" s="57"/>
      <c r="H682" s="57"/>
      <c r="I682" s="56"/>
      <c r="J682" s="56" t="s">
        <v>7493</v>
      </c>
      <c r="K682" s="56"/>
      <c r="L682" s="54" t="s">
        <v>7473</v>
      </c>
      <c r="M682" s="155" t="s">
        <v>8511</v>
      </c>
      <c r="N682" s="56" t="s">
        <v>8513</v>
      </c>
      <c r="O682" s="56" t="s">
        <v>8516</v>
      </c>
      <c r="P682" s="113" t="s">
        <v>100</v>
      </c>
      <c r="Q682" s="113" t="s">
        <v>54</v>
      </c>
      <c r="R682" s="113"/>
      <c r="S682" s="113"/>
    </row>
    <row r="683" spans="1:19" x14ac:dyDescent="0.35">
      <c r="A683" s="113" t="s">
        <v>2794</v>
      </c>
      <c r="B683" s="94">
        <v>3</v>
      </c>
      <c r="C683" s="56" t="s">
        <v>2643</v>
      </c>
      <c r="D683" s="54" t="s">
        <v>1903</v>
      </c>
      <c r="E683" s="56" t="s">
        <v>8273</v>
      </c>
      <c r="F683" s="69" t="s">
        <v>2195</v>
      </c>
      <c r="G683" s="56" t="s">
        <v>3068</v>
      </c>
      <c r="H683" s="50" t="s">
        <v>2846</v>
      </c>
      <c r="I683" s="56"/>
      <c r="J683" s="56" t="s">
        <v>7493</v>
      </c>
      <c r="K683" s="56"/>
      <c r="L683" s="50" t="s">
        <v>7472</v>
      </c>
      <c r="M683" s="153" t="s">
        <v>8511</v>
      </c>
      <c r="N683" s="50" t="s">
        <v>8512</v>
      </c>
      <c r="O683" s="50" t="s">
        <v>8516</v>
      </c>
      <c r="P683" s="113" t="s">
        <v>156</v>
      </c>
      <c r="Q683" s="113" t="s">
        <v>54</v>
      </c>
      <c r="R683" s="113"/>
      <c r="S683" s="113"/>
    </row>
    <row r="684" spans="1:19" x14ac:dyDescent="0.35">
      <c r="A684" s="113" t="s">
        <v>2794</v>
      </c>
      <c r="B684" s="94">
        <v>4</v>
      </c>
      <c r="C684" s="56" t="s">
        <v>2644</v>
      </c>
      <c r="D684" s="54" t="s">
        <v>1904</v>
      </c>
      <c r="E684" s="56" t="s">
        <v>8274</v>
      </c>
      <c r="F684" s="69" t="s">
        <v>2196</v>
      </c>
      <c r="G684" s="56" t="s">
        <v>3069</v>
      </c>
      <c r="H684" s="50" t="s">
        <v>2847</v>
      </c>
      <c r="I684" s="56"/>
      <c r="J684" s="56" t="s">
        <v>7493</v>
      </c>
      <c r="K684" s="56"/>
      <c r="L684" s="50" t="s">
        <v>7472</v>
      </c>
      <c r="M684" s="153" t="s">
        <v>8511</v>
      </c>
      <c r="N684" s="50" t="s">
        <v>8512</v>
      </c>
      <c r="O684" s="50" t="s">
        <v>8516</v>
      </c>
      <c r="P684" s="113" t="s">
        <v>156</v>
      </c>
      <c r="Q684" s="113" t="s">
        <v>54</v>
      </c>
      <c r="R684" s="113"/>
      <c r="S684" s="113"/>
    </row>
    <row r="685" spans="1:19" x14ac:dyDescent="0.35">
      <c r="A685" s="113" t="s">
        <v>2794</v>
      </c>
      <c r="B685" s="94">
        <v>5</v>
      </c>
      <c r="C685" s="56" t="s">
        <v>2645</v>
      </c>
      <c r="D685" s="54" t="s">
        <v>3339</v>
      </c>
      <c r="E685" s="56" t="s">
        <v>8309</v>
      </c>
      <c r="F685" s="69" t="s">
        <v>8290</v>
      </c>
      <c r="G685" s="56" t="s">
        <v>3070</v>
      </c>
      <c r="H685" s="50" t="s">
        <v>2848</v>
      </c>
      <c r="I685" s="56"/>
      <c r="J685" s="56" t="s">
        <v>7493</v>
      </c>
      <c r="K685" s="56"/>
      <c r="L685" s="50" t="s">
        <v>7472</v>
      </c>
      <c r="M685" s="153">
        <v>0</v>
      </c>
      <c r="N685" s="50" t="s">
        <v>8512</v>
      </c>
      <c r="O685" s="50" t="s">
        <v>8517</v>
      </c>
      <c r="P685" s="113" t="s">
        <v>2997</v>
      </c>
      <c r="Q685" s="113" t="s">
        <v>54</v>
      </c>
      <c r="R685" s="113"/>
      <c r="S685" s="113"/>
    </row>
    <row r="686" spans="1:19" x14ac:dyDescent="0.35">
      <c r="A686" s="113" t="s">
        <v>2794</v>
      </c>
      <c r="B686" s="94">
        <v>6</v>
      </c>
      <c r="C686" s="56" t="s">
        <v>2658</v>
      </c>
      <c r="D686" s="56" t="s">
        <v>3370</v>
      </c>
      <c r="E686" s="56" t="s">
        <v>8289</v>
      </c>
      <c r="F686" s="69" t="s">
        <v>7861</v>
      </c>
      <c r="G686" s="56" t="s">
        <v>3083</v>
      </c>
      <c r="H686" s="50" t="s">
        <v>2861</v>
      </c>
      <c r="I686" s="56"/>
      <c r="J686" s="56" t="s">
        <v>7493</v>
      </c>
      <c r="K686" s="56"/>
      <c r="L686" s="50" t="s">
        <v>7472</v>
      </c>
      <c r="M686" s="153">
        <v>0</v>
      </c>
      <c r="N686" s="50" t="s">
        <v>8512</v>
      </c>
      <c r="O686" s="50" t="s">
        <v>8517</v>
      </c>
      <c r="P686" s="113" t="s">
        <v>100</v>
      </c>
      <c r="Q686" s="113" t="s">
        <v>54</v>
      </c>
      <c r="R686" s="113"/>
      <c r="S686" s="113"/>
    </row>
    <row r="687" spans="1:19" x14ac:dyDescent="0.35">
      <c r="A687" s="113" t="s">
        <v>2794</v>
      </c>
      <c r="B687" s="94">
        <v>7</v>
      </c>
      <c r="C687" s="56" t="s">
        <v>2649</v>
      </c>
      <c r="D687" s="56" t="s">
        <v>3341</v>
      </c>
      <c r="E687" s="56" t="s">
        <v>8288</v>
      </c>
      <c r="F687" s="69" t="s">
        <v>7862</v>
      </c>
      <c r="G687" s="56" t="s">
        <v>3074</v>
      </c>
      <c r="H687" s="50" t="s">
        <v>2852</v>
      </c>
      <c r="I687" s="56"/>
      <c r="J687" s="56" t="s">
        <v>7493</v>
      </c>
      <c r="K687" s="56"/>
      <c r="L687" s="50" t="s">
        <v>7472</v>
      </c>
      <c r="M687" s="153">
        <v>0</v>
      </c>
      <c r="N687" s="50" t="s">
        <v>8512</v>
      </c>
      <c r="O687" s="50" t="s">
        <v>8517</v>
      </c>
      <c r="P687" s="113" t="s">
        <v>100</v>
      </c>
      <c r="Q687" s="113" t="s">
        <v>54</v>
      </c>
      <c r="R687" s="113"/>
      <c r="S687" s="113"/>
    </row>
    <row r="688" spans="1:19" x14ac:dyDescent="0.35">
      <c r="A688" s="113" t="s">
        <v>2794</v>
      </c>
      <c r="B688" s="94">
        <v>8</v>
      </c>
      <c r="C688" s="56" t="s">
        <v>2650</v>
      </c>
      <c r="D688" s="56" t="s">
        <v>3342</v>
      </c>
      <c r="E688" s="56" t="s">
        <v>8287</v>
      </c>
      <c r="F688" s="69" t="s">
        <v>7863</v>
      </c>
      <c r="G688" s="56" t="s">
        <v>3075</v>
      </c>
      <c r="H688" s="50" t="s">
        <v>2853</v>
      </c>
      <c r="I688" s="56"/>
      <c r="J688" s="56" t="s">
        <v>7493</v>
      </c>
      <c r="K688" s="56"/>
      <c r="L688" s="50" t="s">
        <v>7472</v>
      </c>
      <c r="M688" s="153">
        <v>0</v>
      </c>
      <c r="N688" s="50" t="s">
        <v>8512</v>
      </c>
      <c r="O688" s="50" t="s">
        <v>8517</v>
      </c>
      <c r="P688" s="113" t="s">
        <v>100</v>
      </c>
      <c r="Q688" s="113" t="s">
        <v>54</v>
      </c>
      <c r="R688" s="113"/>
      <c r="S688" s="113"/>
    </row>
    <row r="689" spans="1:19" x14ac:dyDescent="0.35">
      <c r="A689" s="113" t="s">
        <v>2794</v>
      </c>
      <c r="B689" s="94">
        <v>9</v>
      </c>
      <c r="C689" s="56" t="s">
        <v>2646</v>
      </c>
      <c r="D689" s="56" t="s">
        <v>1974</v>
      </c>
      <c r="E689" s="56" t="s">
        <v>8286</v>
      </c>
      <c r="F689" s="69" t="s">
        <v>2284</v>
      </c>
      <c r="G689" s="56" t="s">
        <v>3071</v>
      </c>
      <c r="H689" s="50" t="s">
        <v>2849</v>
      </c>
      <c r="I689" s="56"/>
      <c r="J689" s="56" t="s">
        <v>7493</v>
      </c>
      <c r="K689" s="56"/>
      <c r="L689" s="50" t="s">
        <v>7472</v>
      </c>
      <c r="M689" s="153">
        <v>0</v>
      </c>
      <c r="N689" s="50" t="s">
        <v>8512</v>
      </c>
      <c r="O689" s="50" t="s">
        <v>8517</v>
      </c>
      <c r="P689" s="113" t="s">
        <v>195</v>
      </c>
      <c r="Q689" s="113" t="s">
        <v>54</v>
      </c>
      <c r="R689" s="113"/>
      <c r="S689" s="113"/>
    </row>
    <row r="690" spans="1:19" x14ac:dyDescent="0.35">
      <c r="A690" s="113" t="s">
        <v>2794</v>
      </c>
      <c r="B690" s="94">
        <v>10</v>
      </c>
      <c r="C690" s="56" t="s">
        <v>2647</v>
      </c>
      <c r="D690" s="56" t="s">
        <v>8282</v>
      </c>
      <c r="E690" s="56" t="s">
        <v>8284</v>
      </c>
      <c r="F690" s="69" t="s">
        <v>8283</v>
      </c>
      <c r="G690" s="56" t="s">
        <v>3072</v>
      </c>
      <c r="H690" s="50" t="s">
        <v>2850</v>
      </c>
      <c r="I690" s="56"/>
      <c r="J690" s="56" t="s">
        <v>7493</v>
      </c>
      <c r="K690" s="56"/>
      <c r="L690" s="50" t="s">
        <v>7472</v>
      </c>
      <c r="M690" s="153">
        <v>1</v>
      </c>
      <c r="N690" s="50" t="s">
        <v>8512</v>
      </c>
      <c r="O690" s="50" t="s">
        <v>8517</v>
      </c>
      <c r="P690" s="113" t="s">
        <v>195</v>
      </c>
      <c r="Q690" s="113" t="s">
        <v>54</v>
      </c>
      <c r="R690" s="113"/>
      <c r="S690" s="113"/>
    </row>
    <row r="691" spans="1:19" x14ac:dyDescent="0.35">
      <c r="A691" s="113" t="s">
        <v>2794</v>
      </c>
      <c r="B691" s="94">
        <v>11</v>
      </c>
      <c r="C691" s="56" t="s">
        <v>2648</v>
      </c>
      <c r="D691" s="56" t="s">
        <v>3340</v>
      </c>
      <c r="E691" s="56" t="s">
        <v>8285</v>
      </c>
      <c r="F691" s="69" t="s">
        <v>7864</v>
      </c>
      <c r="G691" s="56" t="s">
        <v>3073</v>
      </c>
      <c r="H691" s="50" t="s">
        <v>2851</v>
      </c>
      <c r="I691" s="56"/>
      <c r="J691" s="56" t="s">
        <v>7493</v>
      </c>
      <c r="K691" s="56"/>
      <c r="L691" s="50" t="s">
        <v>7472</v>
      </c>
      <c r="M691" s="153">
        <v>0</v>
      </c>
      <c r="N691" s="50" t="s">
        <v>8512</v>
      </c>
      <c r="O691" s="50" t="s">
        <v>8517</v>
      </c>
      <c r="P691" s="113" t="s">
        <v>195</v>
      </c>
      <c r="Q691" s="113" t="s">
        <v>54</v>
      </c>
      <c r="R691" s="113"/>
      <c r="S691" s="113"/>
    </row>
    <row r="692" spans="1:19" x14ac:dyDescent="0.35">
      <c r="A692" s="113" t="s">
        <v>2794</v>
      </c>
      <c r="B692" s="94">
        <v>12</v>
      </c>
      <c r="C692" s="56" t="s">
        <v>2651</v>
      </c>
      <c r="D692" s="56" t="s">
        <v>3360</v>
      </c>
      <c r="E692" s="56" t="s">
        <v>8275</v>
      </c>
      <c r="F692" s="69" t="s">
        <v>7865</v>
      </c>
      <c r="G692" s="56" t="s">
        <v>3076</v>
      </c>
      <c r="H692" s="50" t="s">
        <v>2854</v>
      </c>
      <c r="I692" s="56"/>
      <c r="J692" s="56" t="s">
        <v>7493</v>
      </c>
      <c r="K692" s="56"/>
      <c r="L692" s="50" t="s">
        <v>7472</v>
      </c>
      <c r="M692" s="153">
        <v>0</v>
      </c>
      <c r="N692" s="50" t="s">
        <v>8512</v>
      </c>
      <c r="O692" s="50" t="s">
        <v>8517</v>
      </c>
      <c r="P692" s="113" t="s">
        <v>2998</v>
      </c>
      <c r="Q692" s="113" t="s">
        <v>54</v>
      </c>
      <c r="R692" s="113"/>
      <c r="S692" s="113"/>
    </row>
    <row r="693" spans="1:19" x14ac:dyDescent="0.35">
      <c r="A693" s="113" t="s">
        <v>2794</v>
      </c>
      <c r="B693" s="94">
        <v>13</v>
      </c>
      <c r="C693" s="56" t="s">
        <v>2652</v>
      </c>
      <c r="D693" s="56" t="s">
        <v>3365</v>
      </c>
      <c r="E693" s="56" t="s">
        <v>8279</v>
      </c>
      <c r="F693" s="69" t="s">
        <v>7866</v>
      </c>
      <c r="G693" s="56" t="s">
        <v>3077</v>
      </c>
      <c r="H693" s="50" t="s">
        <v>2855</v>
      </c>
      <c r="I693" s="56"/>
      <c r="J693" s="56" t="s">
        <v>7493</v>
      </c>
      <c r="K693" s="56"/>
      <c r="L693" s="50" t="s">
        <v>7472</v>
      </c>
      <c r="M693" s="153">
        <v>0</v>
      </c>
      <c r="N693" s="50" t="s">
        <v>8512</v>
      </c>
      <c r="O693" s="50" t="s">
        <v>8517</v>
      </c>
      <c r="P693" s="113" t="s">
        <v>2999</v>
      </c>
      <c r="Q693" s="113" t="s">
        <v>54</v>
      </c>
      <c r="R693" s="113"/>
      <c r="S693" s="113"/>
    </row>
    <row r="694" spans="1:19" x14ac:dyDescent="0.35">
      <c r="A694" s="113" t="s">
        <v>2794</v>
      </c>
      <c r="B694" s="94">
        <v>14</v>
      </c>
      <c r="C694" s="56" t="s">
        <v>2653</v>
      </c>
      <c r="D694" s="56" t="s">
        <v>3363</v>
      </c>
      <c r="E694" s="56" t="s">
        <v>8280</v>
      </c>
      <c r="F694" s="69" t="s">
        <v>7867</v>
      </c>
      <c r="G694" s="56" t="s">
        <v>3078</v>
      </c>
      <c r="H694" s="50" t="s">
        <v>2856</v>
      </c>
      <c r="I694" s="56"/>
      <c r="J694" s="56" t="s">
        <v>7493</v>
      </c>
      <c r="K694" s="56"/>
      <c r="L694" s="50" t="s">
        <v>7472</v>
      </c>
      <c r="M694" s="153">
        <v>0</v>
      </c>
      <c r="N694" s="50" t="s">
        <v>8512</v>
      </c>
      <c r="O694" s="50" t="s">
        <v>8517</v>
      </c>
      <c r="P694" s="113" t="s">
        <v>2999</v>
      </c>
      <c r="Q694" s="113" t="s">
        <v>54</v>
      </c>
      <c r="R694" s="113"/>
      <c r="S694" s="113"/>
    </row>
    <row r="695" spans="1:19" x14ac:dyDescent="0.35">
      <c r="A695" s="113" t="s">
        <v>2794</v>
      </c>
      <c r="B695" s="94">
        <v>15</v>
      </c>
      <c r="C695" s="56" t="s">
        <v>2654</v>
      </c>
      <c r="D695" s="56" t="s">
        <v>3364</v>
      </c>
      <c r="E695" s="56" t="s">
        <v>8281</v>
      </c>
      <c r="F695" s="69" t="s">
        <v>7868</v>
      </c>
      <c r="G695" s="56" t="s">
        <v>3079</v>
      </c>
      <c r="H695" s="50" t="s">
        <v>2857</v>
      </c>
      <c r="I695" s="56"/>
      <c r="J695" s="56" t="s">
        <v>7493</v>
      </c>
      <c r="K695" s="56"/>
      <c r="L695" s="50" t="s">
        <v>7472</v>
      </c>
      <c r="M695" s="153">
        <v>0</v>
      </c>
      <c r="N695" s="50" t="s">
        <v>8512</v>
      </c>
      <c r="O695" s="50" t="s">
        <v>8517</v>
      </c>
      <c r="P695" s="113" t="s">
        <v>2999</v>
      </c>
      <c r="Q695" s="113" t="s">
        <v>54</v>
      </c>
      <c r="R695" s="113"/>
      <c r="S695" s="113"/>
    </row>
    <row r="696" spans="1:19" x14ac:dyDescent="0.35">
      <c r="A696" s="113" t="s">
        <v>2794</v>
      </c>
      <c r="B696" s="94">
        <v>16</v>
      </c>
      <c r="C696" s="56" t="s">
        <v>2657</v>
      </c>
      <c r="D696" s="56" t="s">
        <v>3361</v>
      </c>
      <c r="E696" s="56" t="s">
        <v>8276</v>
      </c>
      <c r="F696" s="69" t="s">
        <v>7869</v>
      </c>
      <c r="G696" s="56" t="s">
        <v>3082</v>
      </c>
      <c r="H696" s="50" t="s">
        <v>2860</v>
      </c>
      <c r="I696" s="56"/>
      <c r="J696" s="56" t="s">
        <v>7493</v>
      </c>
      <c r="K696" s="56"/>
      <c r="L696" s="50" t="s">
        <v>7472</v>
      </c>
      <c r="M696" s="153">
        <v>0</v>
      </c>
      <c r="N696" s="50" t="s">
        <v>8512</v>
      </c>
      <c r="O696" s="50" t="s">
        <v>8517</v>
      </c>
      <c r="P696" s="113" t="s">
        <v>2998</v>
      </c>
      <c r="Q696" s="113" t="s">
        <v>54</v>
      </c>
      <c r="R696" s="113"/>
      <c r="S696" s="113"/>
    </row>
    <row r="697" spans="1:19" x14ac:dyDescent="0.35">
      <c r="A697" s="113" t="s">
        <v>2794</v>
      </c>
      <c r="B697" s="94">
        <v>17</v>
      </c>
      <c r="C697" s="56" t="s">
        <v>2655</v>
      </c>
      <c r="D697" s="56" t="s">
        <v>3362</v>
      </c>
      <c r="E697" s="56" t="s">
        <v>8277</v>
      </c>
      <c r="F697" s="69" t="s">
        <v>7870</v>
      </c>
      <c r="G697" s="56" t="s">
        <v>3080</v>
      </c>
      <c r="H697" s="50" t="s">
        <v>2858</v>
      </c>
      <c r="I697" s="56"/>
      <c r="J697" s="56" t="s">
        <v>7493</v>
      </c>
      <c r="K697" s="56"/>
      <c r="L697" s="50" t="s">
        <v>7472</v>
      </c>
      <c r="M697" s="153">
        <v>0</v>
      </c>
      <c r="N697" s="50" t="s">
        <v>8512</v>
      </c>
      <c r="O697" s="50" t="s">
        <v>8517</v>
      </c>
      <c r="P697" s="113" t="s">
        <v>2998</v>
      </c>
      <c r="Q697" s="113" t="s">
        <v>54</v>
      </c>
      <c r="R697" s="113"/>
      <c r="S697" s="113"/>
    </row>
    <row r="698" spans="1:19" x14ac:dyDescent="0.35">
      <c r="A698" s="113" t="s">
        <v>2794</v>
      </c>
      <c r="B698" s="94">
        <v>18</v>
      </c>
      <c r="C698" s="56" t="s">
        <v>2656</v>
      </c>
      <c r="D698" s="56" t="s">
        <v>3366</v>
      </c>
      <c r="E698" s="56" t="s">
        <v>8278</v>
      </c>
      <c r="F698" s="69" t="s">
        <v>7871</v>
      </c>
      <c r="G698" s="56" t="s">
        <v>3081</v>
      </c>
      <c r="H698" s="50" t="s">
        <v>2859</v>
      </c>
      <c r="I698" s="56"/>
      <c r="J698" s="56" t="s">
        <v>7493</v>
      </c>
      <c r="K698" s="56"/>
      <c r="L698" s="50" t="s">
        <v>7472</v>
      </c>
      <c r="M698" s="153">
        <v>0</v>
      </c>
      <c r="N698" s="50" t="s">
        <v>8512</v>
      </c>
      <c r="O698" s="50" t="s">
        <v>8517</v>
      </c>
      <c r="P698" s="113" t="s">
        <v>2998</v>
      </c>
      <c r="Q698" s="113" t="s">
        <v>54</v>
      </c>
      <c r="R698" s="113"/>
      <c r="S698" s="113"/>
    </row>
    <row r="699" spans="1:19" x14ac:dyDescent="0.35">
      <c r="A699" s="115" t="s">
        <v>2794</v>
      </c>
      <c r="B699" s="100">
        <v>19</v>
      </c>
      <c r="C699" s="101" t="s">
        <v>7528</v>
      </c>
      <c r="D699" s="101" t="s">
        <v>1895</v>
      </c>
      <c r="E699" s="102" t="s">
        <v>8291</v>
      </c>
      <c r="F699" s="101" t="s">
        <v>2172</v>
      </c>
      <c r="G699" s="101"/>
      <c r="H699" s="101"/>
      <c r="I699" s="101"/>
      <c r="J699" s="103" t="s">
        <v>7493</v>
      </c>
      <c r="K699" s="103"/>
      <c r="L699" s="101" t="s">
        <v>91</v>
      </c>
      <c r="M699" s="154">
        <v>0</v>
      </c>
      <c r="N699" s="103" t="s">
        <v>8512</v>
      </c>
      <c r="O699" s="103" t="s">
        <v>8517</v>
      </c>
      <c r="P699" s="115" t="s">
        <v>91</v>
      </c>
      <c r="Q699" s="115" t="s">
        <v>54</v>
      </c>
      <c r="R699" s="115"/>
      <c r="S699" s="115"/>
    </row>
    <row r="700" spans="1:19" x14ac:dyDescent="0.35">
      <c r="A700" s="113" t="s">
        <v>67</v>
      </c>
      <c r="B700" s="112">
        <v>-99</v>
      </c>
      <c r="C700" s="113" t="s">
        <v>2607</v>
      </c>
      <c r="D700" s="57" t="s">
        <v>6532</v>
      </c>
      <c r="E700" s="113"/>
      <c r="F700" s="113" t="s">
        <v>7875</v>
      </c>
      <c r="G700" s="50" t="s">
        <v>3030</v>
      </c>
      <c r="H700" s="50" t="s">
        <v>4766</v>
      </c>
      <c r="I700" s="113"/>
      <c r="J700" s="56" t="s">
        <v>7493</v>
      </c>
      <c r="K700" s="56"/>
      <c r="L700" s="99" t="s">
        <v>7473</v>
      </c>
      <c r="M700" s="160" t="s">
        <v>8511</v>
      </c>
      <c r="N700" s="99" t="s">
        <v>8513</v>
      </c>
      <c r="O700" s="99"/>
      <c r="P700" s="113" t="s">
        <v>100</v>
      </c>
      <c r="Q700" s="113" t="s">
        <v>68</v>
      </c>
      <c r="R700" s="113"/>
      <c r="S700" s="113"/>
    </row>
    <row r="701" spans="1:19" x14ac:dyDescent="0.35">
      <c r="A701" s="113" t="s">
        <v>67</v>
      </c>
      <c r="B701" s="93">
        <v>1</v>
      </c>
      <c r="C701" s="54" t="s">
        <v>202</v>
      </c>
      <c r="D701" s="56" t="s">
        <v>1902</v>
      </c>
      <c r="E701" s="113" t="s">
        <v>8305</v>
      </c>
      <c r="F701" s="68" t="s">
        <v>7709</v>
      </c>
      <c r="G701" s="54" t="s">
        <v>492</v>
      </c>
      <c r="H701" s="54" t="s">
        <v>493</v>
      </c>
      <c r="I701" s="68" t="s">
        <v>2398</v>
      </c>
      <c r="J701" s="56" t="s">
        <v>7493</v>
      </c>
      <c r="K701" s="56"/>
      <c r="L701" s="54" t="s">
        <v>91</v>
      </c>
      <c r="M701" s="155" t="s">
        <v>8511</v>
      </c>
      <c r="N701" s="56" t="s">
        <v>8513</v>
      </c>
      <c r="O701" s="56" t="s">
        <v>8516</v>
      </c>
      <c r="P701" s="113" t="s">
        <v>91</v>
      </c>
      <c r="Q701" s="113" t="s">
        <v>68</v>
      </c>
      <c r="R701" s="113"/>
      <c r="S701" s="113"/>
    </row>
    <row r="702" spans="1:19" x14ac:dyDescent="0.35">
      <c r="A702" s="113" t="s">
        <v>67</v>
      </c>
      <c r="B702" s="112">
        <v>2</v>
      </c>
      <c r="C702" s="113" t="s">
        <v>3967</v>
      </c>
      <c r="D702" s="56" t="s">
        <v>6418</v>
      </c>
      <c r="E702" s="113" t="s">
        <v>8306</v>
      </c>
      <c r="F702" s="111" t="s">
        <v>7872</v>
      </c>
      <c r="G702" s="50" t="s">
        <v>4767</v>
      </c>
      <c r="H702" s="50" t="s">
        <v>4768</v>
      </c>
      <c r="I702" s="113"/>
      <c r="J702" s="56" t="s">
        <v>7493</v>
      </c>
      <c r="K702" s="56"/>
      <c r="L702" s="113" t="s">
        <v>91</v>
      </c>
      <c r="M702" s="114" t="s">
        <v>8511</v>
      </c>
      <c r="N702" s="113" t="s">
        <v>8513</v>
      </c>
      <c r="O702" s="113" t="s">
        <v>8516</v>
      </c>
      <c r="P702" s="113" t="s">
        <v>91</v>
      </c>
      <c r="Q702" s="113" t="s">
        <v>68</v>
      </c>
      <c r="R702" s="113"/>
      <c r="S702" s="113"/>
    </row>
    <row r="703" spans="1:19" x14ac:dyDescent="0.35">
      <c r="A703" s="113" t="s">
        <v>67</v>
      </c>
      <c r="B703" s="93">
        <v>3</v>
      </c>
      <c r="C703" s="54" t="s">
        <v>203</v>
      </c>
      <c r="D703" s="56" t="s">
        <v>1931</v>
      </c>
      <c r="E703" s="113" t="s">
        <v>8304</v>
      </c>
      <c r="F703" s="68" t="s">
        <v>2229</v>
      </c>
      <c r="G703" s="54" t="s">
        <v>494</v>
      </c>
      <c r="H703" s="54" t="s">
        <v>495</v>
      </c>
      <c r="I703" s="68" t="s">
        <v>2399</v>
      </c>
      <c r="J703" s="56" t="s">
        <v>7493</v>
      </c>
      <c r="K703" s="56"/>
      <c r="L703" s="54" t="s">
        <v>91</v>
      </c>
      <c r="M703" s="155" t="s">
        <v>8511</v>
      </c>
      <c r="N703" s="56" t="s">
        <v>8512</v>
      </c>
      <c r="O703" s="56" t="s">
        <v>8516</v>
      </c>
      <c r="P703" s="113" t="s">
        <v>91</v>
      </c>
      <c r="Q703" s="113" t="s">
        <v>68</v>
      </c>
      <c r="R703" s="113"/>
      <c r="S703" s="113"/>
    </row>
    <row r="704" spans="1:19" x14ac:dyDescent="0.35">
      <c r="A704" s="113" t="s">
        <v>67</v>
      </c>
      <c r="B704" s="112">
        <v>4</v>
      </c>
      <c r="C704" s="113" t="s">
        <v>3968</v>
      </c>
      <c r="D704" s="113" t="s">
        <v>1940</v>
      </c>
      <c r="E704" s="113" t="s">
        <v>8293</v>
      </c>
      <c r="F704" s="111" t="s">
        <v>2243</v>
      </c>
      <c r="G704" s="50" t="s">
        <v>4769</v>
      </c>
      <c r="H704" s="50" t="s">
        <v>4770</v>
      </c>
      <c r="I704" s="113"/>
      <c r="J704" s="56" t="s">
        <v>7493</v>
      </c>
      <c r="K704" s="56"/>
      <c r="L704" s="113" t="s">
        <v>91</v>
      </c>
      <c r="M704" s="114">
        <v>0</v>
      </c>
      <c r="N704" s="113" t="s">
        <v>8512</v>
      </c>
      <c r="O704" s="113" t="s">
        <v>8517</v>
      </c>
      <c r="P704" s="113" t="s">
        <v>91</v>
      </c>
      <c r="Q704" s="113" t="s">
        <v>68</v>
      </c>
      <c r="R704" s="113"/>
      <c r="S704" s="113"/>
    </row>
    <row r="705" spans="1:19" x14ac:dyDescent="0.35">
      <c r="A705" s="113" t="s">
        <v>67</v>
      </c>
      <c r="B705" s="93">
        <v>5</v>
      </c>
      <c r="C705" s="54" t="s">
        <v>204</v>
      </c>
      <c r="D705" s="56" t="s">
        <v>1932</v>
      </c>
      <c r="E705" s="50" t="s">
        <v>8292</v>
      </c>
      <c r="F705" s="68" t="s">
        <v>2162</v>
      </c>
      <c r="G705" s="54" t="s">
        <v>496</v>
      </c>
      <c r="H705" s="54" t="s">
        <v>497</v>
      </c>
      <c r="I705" s="68" t="s">
        <v>2400</v>
      </c>
      <c r="J705" s="56" t="s">
        <v>7493</v>
      </c>
      <c r="K705" s="56"/>
      <c r="L705" s="54" t="s">
        <v>91</v>
      </c>
      <c r="M705" s="155">
        <v>0</v>
      </c>
      <c r="N705" s="56" t="s">
        <v>8512</v>
      </c>
      <c r="O705" s="56" t="s">
        <v>8517</v>
      </c>
      <c r="P705" s="113" t="s">
        <v>91</v>
      </c>
      <c r="Q705" s="113" t="s">
        <v>68</v>
      </c>
      <c r="R705" s="113"/>
      <c r="S705" s="113"/>
    </row>
    <row r="706" spans="1:19" x14ac:dyDescent="0.35">
      <c r="A706" s="113" t="s">
        <v>67</v>
      </c>
      <c r="B706" s="93">
        <v>6</v>
      </c>
      <c r="C706" s="54" t="s">
        <v>205</v>
      </c>
      <c r="D706" s="56" t="s">
        <v>1933</v>
      </c>
      <c r="E706" s="50" t="s">
        <v>8295</v>
      </c>
      <c r="F706" s="68" t="s">
        <v>1933</v>
      </c>
      <c r="G706" s="54" t="s">
        <v>498</v>
      </c>
      <c r="H706" s="54" t="s">
        <v>499</v>
      </c>
      <c r="I706" s="68" t="s">
        <v>2401</v>
      </c>
      <c r="J706" s="56" t="s">
        <v>7493</v>
      </c>
      <c r="K706" s="56"/>
      <c r="L706" s="54" t="s">
        <v>91</v>
      </c>
      <c r="M706" s="155">
        <v>0</v>
      </c>
      <c r="N706" s="56" t="s">
        <v>8512</v>
      </c>
      <c r="O706" s="56" t="s">
        <v>8517</v>
      </c>
      <c r="P706" s="113" t="s">
        <v>91</v>
      </c>
      <c r="Q706" s="113" t="s">
        <v>68</v>
      </c>
      <c r="R706" s="113"/>
      <c r="S706" s="113"/>
    </row>
    <row r="707" spans="1:19" x14ac:dyDescent="0.35">
      <c r="A707" s="113" t="s">
        <v>67</v>
      </c>
      <c r="B707" s="93">
        <v>7</v>
      </c>
      <c r="C707" s="54" t="s">
        <v>206</v>
      </c>
      <c r="D707" s="57" t="s">
        <v>1934</v>
      </c>
      <c r="E707" s="50" t="s">
        <v>8296</v>
      </c>
      <c r="F707" s="68" t="s">
        <v>2163</v>
      </c>
      <c r="G707" s="54" t="s">
        <v>500</v>
      </c>
      <c r="H707" s="54" t="s">
        <v>501</v>
      </c>
      <c r="I707" s="68" t="s">
        <v>2402</v>
      </c>
      <c r="J707" s="56" t="s">
        <v>7493</v>
      </c>
      <c r="K707" s="56"/>
      <c r="L707" s="54" t="s">
        <v>91</v>
      </c>
      <c r="M707" s="155">
        <v>0</v>
      </c>
      <c r="N707" s="56" t="s">
        <v>8512</v>
      </c>
      <c r="O707" s="56" t="s">
        <v>8517</v>
      </c>
      <c r="P707" s="113" t="s">
        <v>91</v>
      </c>
      <c r="Q707" s="113" t="s">
        <v>68</v>
      </c>
      <c r="R707" s="113"/>
      <c r="S707" s="113"/>
    </row>
    <row r="708" spans="1:19" x14ac:dyDescent="0.35">
      <c r="A708" s="113" t="s">
        <v>67</v>
      </c>
      <c r="B708" s="93">
        <v>8</v>
      </c>
      <c r="C708" s="54" t="s">
        <v>207</v>
      </c>
      <c r="D708" s="56" t="s">
        <v>1935</v>
      </c>
      <c r="E708" s="56" t="s">
        <v>8297</v>
      </c>
      <c r="F708" s="68" t="s">
        <v>2164</v>
      </c>
      <c r="G708" s="54" t="s">
        <v>502</v>
      </c>
      <c r="H708" s="54" t="s">
        <v>503</v>
      </c>
      <c r="I708" s="68" t="s">
        <v>2403</v>
      </c>
      <c r="J708" s="56" t="s">
        <v>7493</v>
      </c>
      <c r="K708" s="56"/>
      <c r="L708" s="50" t="s">
        <v>7472</v>
      </c>
      <c r="M708" s="153">
        <v>1</v>
      </c>
      <c r="N708" s="50" t="s">
        <v>8512</v>
      </c>
      <c r="O708" s="50" t="s">
        <v>8517</v>
      </c>
      <c r="P708" s="113" t="s">
        <v>138</v>
      </c>
      <c r="Q708" s="113" t="s">
        <v>68</v>
      </c>
      <c r="R708" s="113"/>
      <c r="S708" s="113"/>
    </row>
    <row r="709" spans="1:19" x14ac:dyDescent="0.35">
      <c r="A709" s="113" t="s">
        <v>67</v>
      </c>
      <c r="B709" s="93">
        <v>9</v>
      </c>
      <c r="C709" s="54" t="s">
        <v>208</v>
      </c>
      <c r="D709" s="56" t="s">
        <v>1936</v>
      </c>
      <c r="E709" s="56" t="s">
        <v>8298</v>
      </c>
      <c r="F709" s="68" t="s">
        <v>2165</v>
      </c>
      <c r="G709" s="54" t="s">
        <v>504</v>
      </c>
      <c r="H709" s="54" t="s">
        <v>505</v>
      </c>
      <c r="I709" s="68" t="s">
        <v>2404</v>
      </c>
      <c r="J709" s="56" t="s">
        <v>7493</v>
      </c>
      <c r="K709" s="56"/>
      <c r="L709" s="50" t="s">
        <v>7472</v>
      </c>
      <c r="M709" s="153">
        <v>1</v>
      </c>
      <c r="N709" s="50" t="s">
        <v>8512</v>
      </c>
      <c r="O709" s="50" t="s">
        <v>8517</v>
      </c>
      <c r="P709" s="113" t="s">
        <v>138</v>
      </c>
      <c r="Q709" s="113" t="s">
        <v>68</v>
      </c>
      <c r="R709" s="113"/>
      <c r="S709" s="113"/>
    </row>
    <row r="710" spans="1:19" x14ac:dyDescent="0.35">
      <c r="A710" s="113" t="s">
        <v>67</v>
      </c>
      <c r="B710" s="93">
        <v>10</v>
      </c>
      <c r="C710" s="54" t="s">
        <v>209</v>
      </c>
      <c r="D710" s="56" t="s">
        <v>1937</v>
      </c>
      <c r="E710" s="56" t="s">
        <v>8299</v>
      </c>
      <c r="F710" s="68" t="s">
        <v>2166</v>
      </c>
      <c r="G710" s="54" t="s">
        <v>506</v>
      </c>
      <c r="H710" s="54" t="s">
        <v>507</v>
      </c>
      <c r="I710" s="68" t="s">
        <v>2405</v>
      </c>
      <c r="J710" s="56" t="s">
        <v>7493</v>
      </c>
      <c r="K710" s="56"/>
      <c r="L710" s="50" t="s">
        <v>7472</v>
      </c>
      <c r="M710" s="153">
        <v>1</v>
      </c>
      <c r="N710" s="50" t="s">
        <v>8512</v>
      </c>
      <c r="O710" s="50" t="s">
        <v>8517</v>
      </c>
      <c r="P710" s="113" t="s">
        <v>139</v>
      </c>
      <c r="Q710" s="113" t="s">
        <v>68</v>
      </c>
      <c r="R710" s="113"/>
      <c r="S710" s="113"/>
    </row>
    <row r="711" spans="1:19" x14ac:dyDescent="0.35">
      <c r="A711" s="113" t="s">
        <v>67</v>
      </c>
      <c r="B711" s="112">
        <v>11</v>
      </c>
      <c r="C711" s="113" t="s">
        <v>3969</v>
      </c>
      <c r="D711" s="56" t="s">
        <v>6446</v>
      </c>
      <c r="E711" s="113" t="s">
        <v>8302</v>
      </c>
      <c r="F711" s="111" t="s">
        <v>7873</v>
      </c>
      <c r="G711" s="50" t="s">
        <v>4771</v>
      </c>
      <c r="H711" s="50" t="s">
        <v>4772</v>
      </c>
      <c r="I711" s="113"/>
      <c r="J711" s="56" t="s">
        <v>7493</v>
      </c>
      <c r="K711" s="56"/>
      <c r="L711" s="113" t="s">
        <v>153</v>
      </c>
      <c r="M711" s="114">
        <v>0</v>
      </c>
      <c r="N711" s="113" t="s">
        <v>8512</v>
      </c>
      <c r="O711" s="113" t="s">
        <v>8517</v>
      </c>
      <c r="P711" s="113" t="s">
        <v>153</v>
      </c>
      <c r="Q711" s="113" t="s">
        <v>68</v>
      </c>
      <c r="R711" s="113"/>
      <c r="S711" s="113"/>
    </row>
    <row r="712" spans="1:19" x14ac:dyDescent="0.35">
      <c r="A712" s="113" t="s">
        <v>67</v>
      </c>
      <c r="B712" s="93">
        <v>12</v>
      </c>
      <c r="C712" s="54" t="s">
        <v>210</v>
      </c>
      <c r="D712" s="56" t="s">
        <v>1938</v>
      </c>
      <c r="E712" s="50" t="s">
        <v>8300</v>
      </c>
      <c r="F712" s="68" t="s">
        <v>2230</v>
      </c>
      <c r="G712" s="54" t="s">
        <v>508</v>
      </c>
      <c r="H712" s="54" t="s">
        <v>509</v>
      </c>
      <c r="I712" s="68" t="s">
        <v>2227</v>
      </c>
      <c r="J712" s="56" t="s">
        <v>7493</v>
      </c>
      <c r="K712" s="56"/>
      <c r="L712" s="50" t="s">
        <v>7472</v>
      </c>
      <c r="M712" s="153">
        <v>0</v>
      </c>
      <c r="N712" s="50" t="s">
        <v>8512</v>
      </c>
      <c r="O712" s="50" t="s">
        <v>8517</v>
      </c>
      <c r="P712" s="113" t="s">
        <v>156</v>
      </c>
      <c r="Q712" s="113" t="s">
        <v>68</v>
      </c>
      <c r="R712" s="113"/>
      <c r="S712" s="113"/>
    </row>
    <row r="713" spans="1:19" x14ac:dyDescent="0.35">
      <c r="A713" s="113" t="s">
        <v>67</v>
      </c>
      <c r="B713" s="112">
        <v>13</v>
      </c>
      <c r="C713" s="113" t="s">
        <v>3970</v>
      </c>
      <c r="D713" s="56" t="s">
        <v>1947</v>
      </c>
      <c r="E713" s="113" t="s">
        <v>8301</v>
      </c>
      <c r="F713" s="111" t="s">
        <v>2167</v>
      </c>
      <c r="G713" s="50" t="s">
        <v>4773</v>
      </c>
      <c r="H713" s="50" t="s">
        <v>4774</v>
      </c>
      <c r="I713" s="113"/>
      <c r="J713" s="56" t="s">
        <v>7493</v>
      </c>
      <c r="K713" s="56"/>
      <c r="L713" s="50" t="s">
        <v>7472</v>
      </c>
      <c r="M713" s="153">
        <v>1</v>
      </c>
      <c r="N713" s="50" t="s">
        <v>8512</v>
      </c>
      <c r="O713" s="50" t="s">
        <v>8517</v>
      </c>
      <c r="P713" s="113" t="s">
        <v>195</v>
      </c>
      <c r="Q713" s="113" t="s">
        <v>68</v>
      </c>
      <c r="R713" s="113"/>
      <c r="S713" s="113"/>
    </row>
    <row r="714" spans="1:19" x14ac:dyDescent="0.35">
      <c r="A714" s="113" t="s">
        <v>67</v>
      </c>
      <c r="B714" s="112">
        <v>14</v>
      </c>
      <c r="C714" s="113" t="s">
        <v>3971</v>
      </c>
      <c r="D714" s="56" t="s">
        <v>6447</v>
      </c>
      <c r="E714" s="113" t="s">
        <v>8303</v>
      </c>
      <c r="F714" s="68" t="s">
        <v>7874</v>
      </c>
      <c r="G714" s="53" t="s">
        <v>4775</v>
      </c>
      <c r="H714" s="53" t="s">
        <v>4776</v>
      </c>
      <c r="I714" s="113"/>
      <c r="J714" s="56" t="s">
        <v>7493</v>
      </c>
      <c r="K714" s="56"/>
      <c r="L714" s="113" t="s">
        <v>91</v>
      </c>
      <c r="M714" s="114">
        <v>1</v>
      </c>
      <c r="N714" s="113" t="s">
        <v>8512</v>
      </c>
      <c r="O714" s="113" t="s">
        <v>8517</v>
      </c>
      <c r="P714" s="113" t="s">
        <v>91</v>
      </c>
      <c r="Q714" s="113" t="s">
        <v>68</v>
      </c>
      <c r="R714" s="113"/>
      <c r="S714" s="113"/>
    </row>
    <row r="715" spans="1:19" x14ac:dyDescent="0.35">
      <c r="A715" s="113" t="s">
        <v>67</v>
      </c>
      <c r="B715" s="112">
        <v>15</v>
      </c>
      <c r="C715" s="113" t="s">
        <v>3972</v>
      </c>
      <c r="D715" s="56" t="s">
        <v>1895</v>
      </c>
      <c r="E715" s="113" t="s">
        <v>8294</v>
      </c>
      <c r="F715" s="111" t="s">
        <v>2172</v>
      </c>
      <c r="G715" s="50" t="s">
        <v>4777</v>
      </c>
      <c r="H715" s="50" t="s">
        <v>4778</v>
      </c>
      <c r="I715" s="113"/>
      <c r="J715" s="56" t="s">
        <v>7493</v>
      </c>
      <c r="K715" s="56"/>
      <c r="L715" s="113" t="s">
        <v>91</v>
      </c>
      <c r="M715" s="114">
        <v>0</v>
      </c>
      <c r="N715" s="113" t="s">
        <v>8512</v>
      </c>
      <c r="O715" s="113" t="s">
        <v>8517</v>
      </c>
      <c r="P715" s="113" t="s">
        <v>91</v>
      </c>
      <c r="Q715" s="113" t="s">
        <v>68</v>
      </c>
      <c r="R715" s="113"/>
      <c r="S715" s="113"/>
    </row>
    <row r="716" spans="1:19" x14ac:dyDescent="0.35">
      <c r="A716" s="113" t="s">
        <v>72</v>
      </c>
      <c r="B716" s="112">
        <v>1</v>
      </c>
      <c r="C716" s="113" t="s">
        <v>2607</v>
      </c>
      <c r="D716" s="121" t="s">
        <v>6419</v>
      </c>
      <c r="E716" s="113" t="s">
        <v>8307</v>
      </c>
      <c r="F716" s="68" t="s">
        <v>7894</v>
      </c>
      <c r="G716" s="50" t="s">
        <v>3030</v>
      </c>
      <c r="H716" s="50" t="s">
        <v>4807</v>
      </c>
      <c r="I716" s="113"/>
      <c r="J716" s="56" t="s">
        <v>7493</v>
      </c>
      <c r="K716" s="56"/>
      <c r="L716" s="99" t="s">
        <v>7473</v>
      </c>
      <c r="M716" s="160" t="s">
        <v>8511</v>
      </c>
      <c r="N716" s="99" t="s">
        <v>8513</v>
      </c>
      <c r="O716" s="99" t="s">
        <v>8516</v>
      </c>
      <c r="P716" s="113" t="s">
        <v>100</v>
      </c>
      <c r="Q716" s="113" t="s">
        <v>68</v>
      </c>
      <c r="R716" s="113"/>
      <c r="S716" s="113"/>
    </row>
    <row r="717" spans="1:19" x14ac:dyDescent="0.35">
      <c r="A717" s="113" t="s">
        <v>72</v>
      </c>
      <c r="B717" s="93">
        <v>2</v>
      </c>
      <c r="C717" s="54" t="s">
        <v>202</v>
      </c>
      <c r="D717" s="54" t="s">
        <v>1948</v>
      </c>
      <c r="E717" s="113" t="s">
        <v>8305</v>
      </c>
      <c r="F717" s="68" t="s">
        <v>7707</v>
      </c>
      <c r="G717" s="54" t="s">
        <v>492</v>
      </c>
      <c r="H717" s="54" t="s">
        <v>493</v>
      </c>
      <c r="I717" s="68" t="s">
        <v>2398</v>
      </c>
      <c r="J717" s="56" t="s">
        <v>7493</v>
      </c>
      <c r="K717" s="56"/>
      <c r="L717" s="54" t="s">
        <v>91</v>
      </c>
      <c r="M717" s="155" t="s">
        <v>8511</v>
      </c>
      <c r="N717" s="56" t="s">
        <v>8513</v>
      </c>
      <c r="O717" s="56" t="s">
        <v>8516</v>
      </c>
      <c r="P717" s="113" t="s">
        <v>91</v>
      </c>
      <c r="Q717" s="113" t="s">
        <v>68</v>
      </c>
      <c r="R717" s="113"/>
      <c r="S717" s="113"/>
    </row>
    <row r="718" spans="1:19" x14ac:dyDescent="0.35">
      <c r="A718" s="113" t="s">
        <v>72</v>
      </c>
      <c r="B718" s="112">
        <v>3</v>
      </c>
      <c r="C718" s="113" t="s">
        <v>3967</v>
      </c>
      <c r="D718" s="121" t="s">
        <v>6418</v>
      </c>
      <c r="E718" s="113" t="s">
        <v>8306</v>
      </c>
      <c r="F718" s="68" t="s">
        <v>7872</v>
      </c>
      <c r="G718" s="50" t="s">
        <v>4767</v>
      </c>
      <c r="H718" s="50" t="s">
        <v>4768</v>
      </c>
      <c r="I718" s="113"/>
      <c r="J718" s="56" t="s">
        <v>7493</v>
      </c>
      <c r="K718" s="56"/>
      <c r="L718" s="113" t="s">
        <v>91</v>
      </c>
      <c r="M718" s="114" t="s">
        <v>8511</v>
      </c>
      <c r="N718" s="113" t="s">
        <v>8513</v>
      </c>
      <c r="O718" s="113" t="s">
        <v>8516</v>
      </c>
      <c r="P718" s="113" t="s">
        <v>91</v>
      </c>
      <c r="Q718" s="113" t="s">
        <v>68</v>
      </c>
      <c r="R718" s="113"/>
      <c r="S718" s="113"/>
    </row>
    <row r="719" spans="1:19" x14ac:dyDescent="0.35">
      <c r="A719" s="113" t="s">
        <v>72</v>
      </c>
      <c r="B719" s="93">
        <v>4</v>
      </c>
      <c r="C719" s="54" t="s">
        <v>223</v>
      </c>
      <c r="D719" s="54" t="s">
        <v>6432</v>
      </c>
      <c r="E719" s="56" t="s">
        <v>8313</v>
      </c>
      <c r="F719" s="68" t="s">
        <v>2195</v>
      </c>
      <c r="G719" s="54" t="s">
        <v>528</v>
      </c>
      <c r="H719" s="54" t="s">
        <v>392</v>
      </c>
      <c r="I719" s="68" t="s">
        <v>2355</v>
      </c>
      <c r="J719" s="56" t="s">
        <v>7493</v>
      </c>
      <c r="K719" s="56"/>
      <c r="L719" s="50" t="s">
        <v>7472</v>
      </c>
      <c r="M719" s="153" t="s">
        <v>8511</v>
      </c>
      <c r="N719" s="50" t="s">
        <v>8512</v>
      </c>
      <c r="O719" s="50" t="s">
        <v>8516</v>
      </c>
      <c r="P719" s="113" t="s">
        <v>156</v>
      </c>
      <c r="Q719" s="113" t="s">
        <v>68</v>
      </c>
      <c r="R719" s="113"/>
      <c r="S719" s="113"/>
    </row>
    <row r="720" spans="1:19" x14ac:dyDescent="0.35">
      <c r="A720" s="113" t="s">
        <v>72</v>
      </c>
      <c r="B720" s="93">
        <v>5</v>
      </c>
      <c r="C720" s="54" t="s">
        <v>224</v>
      </c>
      <c r="D720" s="54" t="s">
        <v>6433</v>
      </c>
      <c r="E720" s="56" t="s">
        <v>8314</v>
      </c>
      <c r="F720" s="68" t="s">
        <v>2196</v>
      </c>
      <c r="G720" s="54" t="s">
        <v>529</v>
      </c>
      <c r="H720" s="54" t="s">
        <v>394</v>
      </c>
      <c r="I720" s="68" t="s">
        <v>2356</v>
      </c>
      <c r="J720" s="56" t="s">
        <v>7493</v>
      </c>
      <c r="K720" s="56"/>
      <c r="L720" s="50" t="s">
        <v>7472</v>
      </c>
      <c r="M720" s="153" t="s">
        <v>8511</v>
      </c>
      <c r="N720" s="50" t="s">
        <v>8512</v>
      </c>
      <c r="O720" s="50" t="s">
        <v>8516</v>
      </c>
      <c r="P720" s="113" t="s">
        <v>156</v>
      </c>
      <c r="Q720" s="113" t="s">
        <v>68</v>
      </c>
      <c r="R720" s="113"/>
      <c r="S720" s="113"/>
    </row>
    <row r="721" spans="1:19" x14ac:dyDescent="0.35">
      <c r="A721" s="113" t="s">
        <v>72</v>
      </c>
      <c r="B721" s="93">
        <v>6</v>
      </c>
      <c r="C721" s="54" t="s">
        <v>225</v>
      </c>
      <c r="D721" s="54" t="s">
        <v>1970</v>
      </c>
      <c r="E721" s="50" t="s">
        <v>8315</v>
      </c>
      <c r="F721" s="68" t="s">
        <v>7895</v>
      </c>
      <c r="G721" s="54" t="s">
        <v>530</v>
      </c>
      <c r="H721" s="54" t="s">
        <v>531</v>
      </c>
      <c r="I721" s="68" t="s">
        <v>2414</v>
      </c>
      <c r="J721" s="56" t="s">
        <v>3762</v>
      </c>
      <c r="K721" s="56" t="s">
        <v>7492</v>
      </c>
      <c r="L721" s="54" t="s">
        <v>91</v>
      </c>
      <c r="M721" s="155">
        <v>1</v>
      </c>
      <c r="N721" s="56" t="s">
        <v>8512</v>
      </c>
      <c r="O721" s="56" t="s">
        <v>8517</v>
      </c>
      <c r="P721" s="113" t="s">
        <v>92</v>
      </c>
      <c r="Q721" s="113" t="s">
        <v>68</v>
      </c>
      <c r="R721" s="113"/>
      <c r="S721" s="113"/>
    </row>
    <row r="722" spans="1:19" x14ac:dyDescent="0.35">
      <c r="A722" s="113" t="s">
        <v>72</v>
      </c>
      <c r="B722" s="112">
        <v>7</v>
      </c>
      <c r="C722" s="113" t="s">
        <v>3987</v>
      </c>
      <c r="D722" s="54" t="s">
        <v>6455</v>
      </c>
      <c r="E722" s="113" t="s">
        <v>8316</v>
      </c>
      <c r="F722" s="68" t="s">
        <v>7896</v>
      </c>
      <c r="G722" s="50" t="s">
        <v>4808</v>
      </c>
      <c r="H722" s="50" t="s">
        <v>4809</v>
      </c>
      <c r="I722" s="113"/>
      <c r="J722" s="56" t="s">
        <v>7493</v>
      </c>
      <c r="K722" s="56"/>
      <c r="L722" s="113" t="s">
        <v>91</v>
      </c>
      <c r="M722" s="114">
        <v>0</v>
      </c>
      <c r="N722" s="113" t="s">
        <v>8512</v>
      </c>
      <c r="O722" s="113" t="s">
        <v>8517</v>
      </c>
      <c r="P722" s="113" t="s">
        <v>92</v>
      </c>
      <c r="Q722" s="113" t="s">
        <v>68</v>
      </c>
      <c r="R722" s="113"/>
      <c r="S722" s="113"/>
    </row>
    <row r="723" spans="1:19" x14ac:dyDescent="0.35">
      <c r="A723" s="113" t="s">
        <v>72</v>
      </c>
      <c r="B723" s="112">
        <v>12</v>
      </c>
      <c r="C723" s="113" t="s">
        <v>3988</v>
      </c>
      <c r="D723" s="54" t="s">
        <v>6427</v>
      </c>
      <c r="E723" s="113" t="s">
        <v>8317</v>
      </c>
      <c r="F723" s="68" t="s">
        <v>7897</v>
      </c>
      <c r="G723" s="50" t="s">
        <v>4810</v>
      </c>
      <c r="H723" s="50" t="s">
        <v>4811</v>
      </c>
      <c r="I723" s="113"/>
      <c r="J723" s="56" t="s">
        <v>7493</v>
      </c>
      <c r="K723" s="56"/>
      <c r="L723" s="50" t="s">
        <v>7472</v>
      </c>
      <c r="M723" s="153">
        <v>0</v>
      </c>
      <c r="N723" s="50" t="s">
        <v>8512</v>
      </c>
      <c r="O723" s="50" t="s">
        <v>8517</v>
      </c>
      <c r="P723" s="113" t="s">
        <v>195</v>
      </c>
      <c r="Q723" s="113" t="s">
        <v>68</v>
      </c>
      <c r="R723" s="113"/>
      <c r="S723" s="113"/>
    </row>
    <row r="724" spans="1:19" x14ac:dyDescent="0.35">
      <c r="A724" s="113" t="s">
        <v>72</v>
      </c>
      <c r="B724" s="112">
        <v>12</v>
      </c>
      <c r="C724" s="113" t="s">
        <v>3991</v>
      </c>
      <c r="D724" s="54" t="s">
        <v>6428</v>
      </c>
      <c r="E724" s="113" t="s">
        <v>8318</v>
      </c>
      <c r="F724" s="68" t="s">
        <v>7898</v>
      </c>
      <c r="G724" s="50" t="s">
        <v>4817</v>
      </c>
      <c r="H724" s="50" t="s">
        <v>4818</v>
      </c>
      <c r="I724" s="113"/>
      <c r="J724" s="56" t="s">
        <v>7493</v>
      </c>
      <c r="K724" s="56"/>
      <c r="L724" s="50" t="s">
        <v>7472</v>
      </c>
      <c r="M724" s="153">
        <v>0</v>
      </c>
      <c r="N724" s="50" t="s">
        <v>8512</v>
      </c>
      <c r="O724" s="50" t="s">
        <v>8517</v>
      </c>
      <c r="P724" s="113" t="s">
        <v>3012</v>
      </c>
      <c r="Q724" s="113" t="s">
        <v>68</v>
      </c>
      <c r="R724" s="113"/>
      <c r="S724" s="113"/>
    </row>
    <row r="725" spans="1:19" x14ac:dyDescent="0.35">
      <c r="A725" s="113" t="s">
        <v>72</v>
      </c>
      <c r="B725" s="93">
        <v>12</v>
      </c>
      <c r="C725" s="54" t="s">
        <v>226</v>
      </c>
      <c r="D725" s="54" t="s">
        <v>6431</v>
      </c>
      <c r="E725" s="50" t="s">
        <v>8319</v>
      </c>
      <c r="F725" s="68" t="s">
        <v>7899</v>
      </c>
      <c r="G725" s="54" t="s">
        <v>532</v>
      </c>
      <c r="H725" s="54" t="s">
        <v>533</v>
      </c>
      <c r="I725" s="68" t="s">
        <v>2415</v>
      </c>
      <c r="J725" s="56" t="s">
        <v>7493</v>
      </c>
      <c r="K725" s="56"/>
      <c r="L725" s="50" t="s">
        <v>7472</v>
      </c>
      <c r="M725" s="153">
        <v>1</v>
      </c>
      <c r="N725" s="50" t="s">
        <v>8512</v>
      </c>
      <c r="O725" s="50" t="s">
        <v>8517</v>
      </c>
      <c r="P725" s="113" t="s">
        <v>195</v>
      </c>
      <c r="Q725" s="113" t="s">
        <v>68</v>
      </c>
      <c r="R725" s="113"/>
      <c r="S725" s="113"/>
    </row>
    <row r="726" spans="1:19" x14ac:dyDescent="0.35">
      <c r="A726" s="113" t="s">
        <v>72</v>
      </c>
      <c r="B726" s="112">
        <v>12</v>
      </c>
      <c r="C726" s="113" t="s">
        <v>3990</v>
      </c>
      <c r="D726" s="54" t="s">
        <v>6417</v>
      </c>
      <c r="E726" s="113" t="s">
        <v>8320</v>
      </c>
      <c r="F726" s="111" t="s">
        <v>7900</v>
      </c>
      <c r="G726" s="50" t="s">
        <v>4815</v>
      </c>
      <c r="H726" s="50" t="s">
        <v>4816</v>
      </c>
      <c r="I726" s="113"/>
      <c r="J726" s="56" t="s">
        <v>7493</v>
      </c>
      <c r="K726" s="56"/>
      <c r="L726" s="50" t="s">
        <v>7472</v>
      </c>
      <c r="M726" s="153">
        <v>1</v>
      </c>
      <c r="N726" s="50" t="s">
        <v>8512</v>
      </c>
      <c r="O726" s="50" t="s">
        <v>8517</v>
      </c>
      <c r="P726" s="113" t="s">
        <v>195</v>
      </c>
      <c r="Q726" s="113" t="s">
        <v>68</v>
      </c>
      <c r="R726" s="113"/>
      <c r="S726" s="113"/>
    </row>
    <row r="727" spans="1:19" x14ac:dyDescent="0.35">
      <c r="A727" s="113" t="s">
        <v>72</v>
      </c>
      <c r="B727" s="112">
        <v>12</v>
      </c>
      <c r="C727" s="113" t="s">
        <v>3994</v>
      </c>
      <c r="D727" s="54" t="s">
        <v>6424</v>
      </c>
      <c r="E727" s="113" t="s">
        <v>8321</v>
      </c>
      <c r="F727" s="111" t="s">
        <v>7901</v>
      </c>
      <c r="G727" s="50" t="s">
        <v>4823</v>
      </c>
      <c r="H727" s="50" t="s">
        <v>4824</v>
      </c>
      <c r="I727" s="113"/>
      <c r="J727" s="56" t="s">
        <v>7493</v>
      </c>
      <c r="K727" s="56"/>
      <c r="L727" s="50" t="s">
        <v>7472</v>
      </c>
      <c r="M727" s="153">
        <v>1</v>
      </c>
      <c r="N727" s="50" t="s">
        <v>8512</v>
      </c>
      <c r="O727" s="50" t="s">
        <v>8517</v>
      </c>
      <c r="P727" s="113" t="s">
        <v>3012</v>
      </c>
      <c r="Q727" s="113" t="s">
        <v>68</v>
      </c>
      <c r="R727" s="113"/>
      <c r="S727" s="113"/>
    </row>
    <row r="728" spans="1:19" x14ac:dyDescent="0.35">
      <c r="A728" s="113" t="s">
        <v>72</v>
      </c>
      <c r="B728" s="112">
        <v>12</v>
      </c>
      <c r="C728" s="113" t="s">
        <v>3989</v>
      </c>
      <c r="D728" s="54" t="s">
        <v>6425</v>
      </c>
      <c r="E728" s="113" t="s">
        <v>8322</v>
      </c>
      <c r="F728" s="111" t="s">
        <v>7902</v>
      </c>
      <c r="G728" s="50" t="s">
        <v>4812</v>
      </c>
      <c r="H728" s="50" t="s">
        <v>4813</v>
      </c>
      <c r="I728" s="113"/>
      <c r="J728" s="56" t="s">
        <v>7493</v>
      </c>
      <c r="K728" s="56"/>
      <c r="L728" s="50" t="s">
        <v>7472</v>
      </c>
      <c r="M728" s="153">
        <v>0</v>
      </c>
      <c r="N728" s="50" t="s">
        <v>8512</v>
      </c>
      <c r="O728" s="50" t="s">
        <v>8517</v>
      </c>
      <c r="P728" s="113" t="s">
        <v>195</v>
      </c>
      <c r="Q728" s="113" t="s">
        <v>68</v>
      </c>
      <c r="R728" s="113"/>
      <c r="S728" s="113"/>
    </row>
    <row r="729" spans="1:19" x14ac:dyDescent="0.35">
      <c r="A729" s="113" t="s">
        <v>72</v>
      </c>
      <c r="B729" s="112">
        <v>12</v>
      </c>
      <c r="C729" s="113" t="s">
        <v>3992</v>
      </c>
      <c r="D729" s="54" t="s">
        <v>6426</v>
      </c>
      <c r="E729" s="113" t="s">
        <v>8323</v>
      </c>
      <c r="F729" s="111" t="s">
        <v>7903</v>
      </c>
      <c r="G729" s="50" t="s">
        <v>4819</v>
      </c>
      <c r="H729" s="50" t="s">
        <v>4820</v>
      </c>
      <c r="I729" s="113"/>
      <c r="J729" s="56" t="s">
        <v>7493</v>
      </c>
      <c r="K729" s="56"/>
      <c r="L729" s="50" t="s">
        <v>7472</v>
      </c>
      <c r="M729" s="153">
        <v>0</v>
      </c>
      <c r="N729" s="50" t="s">
        <v>8512</v>
      </c>
      <c r="O729" s="50" t="s">
        <v>8517</v>
      </c>
      <c r="P729" s="113" t="s">
        <v>3012</v>
      </c>
      <c r="Q729" s="113" t="s">
        <v>68</v>
      </c>
      <c r="R729" s="113"/>
      <c r="S729" s="113"/>
    </row>
    <row r="730" spans="1:19" x14ac:dyDescent="0.35">
      <c r="A730" s="113" t="s">
        <v>72</v>
      </c>
      <c r="B730" s="112">
        <v>12</v>
      </c>
      <c r="C730" s="113" t="s">
        <v>2647</v>
      </c>
      <c r="D730" s="54" t="s">
        <v>6429</v>
      </c>
      <c r="E730" s="113" t="s">
        <v>8324</v>
      </c>
      <c r="F730" s="111" t="s">
        <v>7904</v>
      </c>
      <c r="G730" s="50" t="s">
        <v>4814</v>
      </c>
      <c r="H730" s="50" t="s">
        <v>2887</v>
      </c>
      <c r="I730" s="113"/>
      <c r="J730" s="56" t="s">
        <v>7493</v>
      </c>
      <c r="K730" s="56"/>
      <c r="L730" s="50" t="s">
        <v>7472</v>
      </c>
      <c r="M730" s="153">
        <v>1</v>
      </c>
      <c r="N730" s="50" t="s">
        <v>8512</v>
      </c>
      <c r="O730" s="50" t="s">
        <v>8517</v>
      </c>
      <c r="P730" s="113" t="s">
        <v>195</v>
      </c>
      <c r="Q730" s="113" t="s">
        <v>68</v>
      </c>
      <c r="R730" s="113"/>
      <c r="S730" s="113"/>
    </row>
    <row r="731" spans="1:19" x14ac:dyDescent="0.35">
      <c r="A731" s="113" t="s">
        <v>72</v>
      </c>
      <c r="B731" s="112">
        <v>12</v>
      </c>
      <c r="C731" s="113" t="s">
        <v>3993</v>
      </c>
      <c r="D731" s="54" t="s">
        <v>6430</v>
      </c>
      <c r="E731" s="113" t="s">
        <v>8325</v>
      </c>
      <c r="F731" s="111" t="s">
        <v>7905</v>
      </c>
      <c r="G731" s="50" t="s">
        <v>4821</v>
      </c>
      <c r="H731" s="50" t="s">
        <v>4822</v>
      </c>
      <c r="I731" s="113"/>
      <c r="J731" s="56" t="s">
        <v>7493</v>
      </c>
      <c r="K731" s="56"/>
      <c r="L731" s="50" t="s">
        <v>7472</v>
      </c>
      <c r="M731" s="153">
        <v>1</v>
      </c>
      <c r="N731" s="50" t="s">
        <v>8512</v>
      </c>
      <c r="O731" s="50" t="s">
        <v>8517</v>
      </c>
      <c r="P731" s="113" t="s">
        <v>3012</v>
      </c>
      <c r="Q731" s="113" t="s">
        <v>68</v>
      </c>
      <c r="R731" s="113"/>
      <c r="S731" s="113"/>
    </row>
    <row r="732" spans="1:19" x14ac:dyDescent="0.35">
      <c r="A732" s="113" t="s">
        <v>72</v>
      </c>
      <c r="B732" s="93">
        <v>13</v>
      </c>
      <c r="C732" s="54" t="s">
        <v>227</v>
      </c>
      <c r="D732" s="54" t="s">
        <v>6420</v>
      </c>
      <c r="E732" s="50" t="s">
        <v>8326</v>
      </c>
      <c r="F732" s="68" t="s">
        <v>7906</v>
      </c>
      <c r="G732" s="54" t="s">
        <v>534</v>
      </c>
      <c r="H732" s="54" t="s">
        <v>535</v>
      </c>
      <c r="I732" s="68" t="s">
        <v>2416</v>
      </c>
      <c r="J732" s="56" t="s">
        <v>7493</v>
      </c>
      <c r="K732" s="56"/>
      <c r="L732" s="50" t="s">
        <v>7472</v>
      </c>
      <c r="M732" s="153">
        <v>2</v>
      </c>
      <c r="N732" s="50" t="s">
        <v>8512</v>
      </c>
      <c r="O732" s="50" t="s">
        <v>8517</v>
      </c>
      <c r="P732" s="113" t="s">
        <v>195</v>
      </c>
      <c r="Q732" s="113" t="s">
        <v>68</v>
      </c>
      <c r="R732" s="113"/>
      <c r="S732" s="113"/>
    </row>
    <row r="733" spans="1:19" x14ac:dyDescent="0.35">
      <c r="A733" s="113" t="s">
        <v>72</v>
      </c>
      <c r="B733" s="112">
        <v>14</v>
      </c>
      <c r="C733" s="113" t="s">
        <v>228</v>
      </c>
      <c r="D733" s="54" t="s">
        <v>6421</v>
      </c>
      <c r="E733" s="50" t="s">
        <v>8327</v>
      </c>
      <c r="F733" s="111" t="s">
        <v>7907</v>
      </c>
      <c r="G733" s="53" t="s">
        <v>536</v>
      </c>
      <c r="H733" s="50" t="s">
        <v>537</v>
      </c>
      <c r="I733" s="113"/>
      <c r="J733" s="56" t="s">
        <v>7493</v>
      </c>
      <c r="K733" s="56"/>
      <c r="L733" s="50" t="s">
        <v>7472</v>
      </c>
      <c r="M733" s="153">
        <v>0</v>
      </c>
      <c r="N733" s="50" t="s">
        <v>8512</v>
      </c>
      <c r="O733" s="50" t="s">
        <v>8517</v>
      </c>
      <c r="P733" s="113" t="s">
        <v>195</v>
      </c>
      <c r="Q733" s="113" t="s">
        <v>68</v>
      </c>
      <c r="R733" s="113"/>
      <c r="S733" s="113"/>
    </row>
    <row r="734" spans="1:19" x14ac:dyDescent="0.35">
      <c r="A734" s="113" t="s">
        <v>72</v>
      </c>
      <c r="B734" s="93">
        <v>15</v>
      </c>
      <c r="C734" s="54" t="s">
        <v>229</v>
      </c>
      <c r="D734" s="54" t="s">
        <v>6422</v>
      </c>
      <c r="E734" s="50" t="s">
        <v>8328</v>
      </c>
      <c r="F734" s="68" t="s">
        <v>7908</v>
      </c>
      <c r="G734" s="54" t="s">
        <v>538</v>
      </c>
      <c r="H734" s="54" t="s">
        <v>539</v>
      </c>
      <c r="I734" s="68" t="s">
        <v>2418</v>
      </c>
      <c r="J734" s="56" t="s">
        <v>7493</v>
      </c>
      <c r="K734" s="56"/>
      <c r="L734" s="50" t="s">
        <v>7472</v>
      </c>
      <c r="M734" s="153">
        <v>1</v>
      </c>
      <c r="N734" s="50" t="s">
        <v>8512</v>
      </c>
      <c r="O734" s="50" t="s">
        <v>8517</v>
      </c>
      <c r="P734" s="113" t="s">
        <v>195</v>
      </c>
      <c r="Q734" s="113" t="s">
        <v>68</v>
      </c>
      <c r="R734" s="113"/>
      <c r="S734" s="113"/>
    </row>
    <row r="735" spans="1:19" x14ac:dyDescent="0.35">
      <c r="A735" s="113" t="s">
        <v>72</v>
      </c>
      <c r="B735" s="93">
        <v>16</v>
      </c>
      <c r="C735" s="54" t="s">
        <v>230</v>
      </c>
      <c r="D735" s="54" t="s">
        <v>6423</v>
      </c>
      <c r="E735" s="50" t="s">
        <v>8329</v>
      </c>
      <c r="F735" s="68" t="s">
        <v>8308</v>
      </c>
      <c r="G735" s="54" t="s">
        <v>540</v>
      </c>
      <c r="H735" s="54" t="s">
        <v>541</v>
      </c>
      <c r="I735" s="68" t="s">
        <v>2419</v>
      </c>
      <c r="J735" s="56" t="s">
        <v>7493</v>
      </c>
      <c r="K735" s="56"/>
      <c r="L735" s="50" t="s">
        <v>7472</v>
      </c>
      <c r="M735" s="153">
        <v>2</v>
      </c>
      <c r="N735" s="50" t="s">
        <v>8512</v>
      </c>
      <c r="O735" s="50" t="s">
        <v>8517</v>
      </c>
      <c r="P735" s="113" t="s">
        <v>195</v>
      </c>
      <c r="Q735" s="113" t="s">
        <v>68</v>
      </c>
      <c r="R735" s="113"/>
      <c r="S735" s="113"/>
    </row>
    <row r="736" spans="1:19" x14ac:dyDescent="0.35">
      <c r="A736" s="113" t="s">
        <v>72</v>
      </c>
      <c r="B736" s="112">
        <v>17</v>
      </c>
      <c r="C736" s="113" t="s">
        <v>3996</v>
      </c>
      <c r="D736" s="54" t="s">
        <v>6461</v>
      </c>
      <c r="E736" s="113" t="s">
        <v>8330</v>
      </c>
      <c r="F736" s="111" t="s">
        <v>7909</v>
      </c>
      <c r="G736" s="50" t="s">
        <v>4827</v>
      </c>
      <c r="H736" s="50" t="s">
        <v>4828</v>
      </c>
      <c r="I736" s="113"/>
      <c r="J736" s="56" t="s">
        <v>7493</v>
      </c>
      <c r="K736" s="56"/>
      <c r="L736" s="50" t="s">
        <v>7472</v>
      </c>
      <c r="M736" s="153">
        <v>0</v>
      </c>
      <c r="N736" s="50" t="s">
        <v>8512</v>
      </c>
      <c r="O736" s="50" t="s">
        <v>8517</v>
      </c>
      <c r="P736" s="113" t="s">
        <v>100</v>
      </c>
      <c r="Q736" s="113" t="s">
        <v>68</v>
      </c>
      <c r="R736" s="113"/>
      <c r="S736" s="113"/>
    </row>
    <row r="737" spans="1:19" x14ac:dyDescent="0.35">
      <c r="A737" s="113" t="s">
        <v>72</v>
      </c>
      <c r="B737" s="112">
        <v>18</v>
      </c>
      <c r="C737" s="113" t="s">
        <v>3997</v>
      </c>
      <c r="D737" s="54" t="s">
        <v>6462</v>
      </c>
      <c r="E737" s="113" t="s">
        <v>8331</v>
      </c>
      <c r="F737" s="111" t="s">
        <v>7910</v>
      </c>
      <c r="G737" s="50" t="s">
        <v>4829</v>
      </c>
      <c r="H737" s="50" t="s">
        <v>4830</v>
      </c>
      <c r="I737" s="113"/>
      <c r="J737" s="56" t="s">
        <v>7493</v>
      </c>
      <c r="K737" s="56"/>
      <c r="L737" s="50" t="s">
        <v>7472</v>
      </c>
      <c r="M737" s="153">
        <v>2</v>
      </c>
      <c r="N737" s="50" t="s">
        <v>8512</v>
      </c>
      <c r="O737" s="50" t="s">
        <v>8517</v>
      </c>
      <c r="P737" s="113" t="s">
        <v>100</v>
      </c>
      <c r="Q737" s="113" t="s">
        <v>68</v>
      </c>
      <c r="R737" s="113"/>
      <c r="S737" s="113"/>
    </row>
    <row r="738" spans="1:19" x14ac:dyDescent="0.35">
      <c r="A738" s="113" t="s">
        <v>72</v>
      </c>
      <c r="B738" s="112">
        <v>19</v>
      </c>
      <c r="C738" s="113" t="s">
        <v>3999</v>
      </c>
      <c r="D738" s="54" t="s">
        <v>6409</v>
      </c>
      <c r="E738" s="56" t="s">
        <v>8332</v>
      </c>
      <c r="F738" s="111" t="s">
        <v>8310</v>
      </c>
      <c r="G738" s="50" t="s">
        <v>4833</v>
      </c>
      <c r="H738" s="50" t="s">
        <v>4834</v>
      </c>
      <c r="I738" s="113"/>
      <c r="J738" s="56" t="s">
        <v>7493</v>
      </c>
      <c r="K738" s="56"/>
      <c r="L738" s="50" t="s">
        <v>7472</v>
      </c>
      <c r="M738" s="153">
        <v>2</v>
      </c>
      <c r="N738" s="50" t="s">
        <v>8512</v>
      </c>
      <c r="O738" s="50" t="s">
        <v>8517</v>
      </c>
      <c r="P738" s="113" t="s">
        <v>2997</v>
      </c>
      <c r="Q738" s="113" t="s">
        <v>68</v>
      </c>
      <c r="R738" s="113"/>
      <c r="S738" s="113"/>
    </row>
    <row r="739" spans="1:19" x14ac:dyDescent="0.35">
      <c r="A739" s="113" t="s">
        <v>72</v>
      </c>
      <c r="B739" s="112">
        <v>19</v>
      </c>
      <c r="C739" s="113" t="s">
        <v>3998</v>
      </c>
      <c r="D739" s="54" t="s">
        <v>6434</v>
      </c>
      <c r="E739" s="113" t="s">
        <v>8333</v>
      </c>
      <c r="F739" s="111" t="s">
        <v>8312</v>
      </c>
      <c r="G739" s="50" t="s">
        <v>4831</v>
      </c>
      <c r="H739" s="50" t="s">
        <v>4832</v>
      </c>
      <c r="I739" s="113"/>
      <c r="J739" s="56" t="s">
        <v>7493</v>
      </c>
      <c r="K739" s="56"/>
      <c r="L739" s="50" t="s">
        <v>7472</v>
      </c>
      <c r="M739" s="153">
        <v>0</v>
      </c>
      <c r="N739" s="50" t="s">
        <v>8512</v>
      </c>
      <c r="O739" s="50" t="s">
        <v>8517</v>
      </c>
      <c r="P739" s="113" t="s">
        <v>221</v>
      </c>
      <c r="Q739" s="113" t="s">
        <v>68</v>
      </c>
      <c r="R739" s="113"/>
      <c r="S739" s="113"/>
    </row>
    <row r="740" spans="1:19" x14ac:dyDescent="0.35">
      <c r="A740" s="113" t="s">
        <v>72</v>
      </c>
      <c r="B740" s="112">
        <v>22</v>
      </c>
      <c r="C740" s="113" t="s">
        <v>4010</v>
      </c>
      <c r="D740" s="54" t="s">
        <v>6435</v>
      </c>
      <c r="E740" s="113" t="s">
        <v>8334</v>
      </c>
      <c r="F740" s="111" t="s">
        <v>7911</v>
      </c>
      <c r="G740" s="50" t="s">
        <v>4854</v>
      </c>
      <c r="H740" s="50" t="s">
        <v>4855</v>
      </c>
      <c r="I740" s="113"/>
      <c r="J740" s="56" t="s">
        <v>7493</v>
      </c>
      <c r="K740" s="56"/>
      <c r="L740" s="50" t="s">
        <v>7472</v>
      </c>
      <c r="M740" s="153">
        <v>2</v>
      </c>
      <c r="N740" s="50" t="s">
        <v>8512</v>
      </c>
      <c r="O740" s="50" t="s">
        <v>8517</v>
      </c>
      <c r="P740" s="113" t="s">
        <v>221</v>
      </c>
      <c r="Q740" s="113" t="s">
        <v>68</v>
      </c>
      <c r="R740" s="113"/>
      <c r="S740" s="113"/>
    </row>
    <row r="741" spans="1:19" x14ac:dyDescent="0.35">
      <c r="A741" s="113" t="s">
        <v>72</v>
      </c>
      <c r="B741" s="93">
        <v>22</v>
      </c>
      <c r="C741" s="54" t="s">
        <v>231</v>
      </c>
      <c r="D741" s="54" t="s">
        <v>6436</v>
      </c>
      <c r="E741" s="113" t="s">
        <v>8335</v>
      </c>
      <c r="F741" s="68" t="s">
        <v>7912</v>
      </c>
      <c r="G741" s="54" t="s">
        <v>542</v>
      </c>
      <c r="H741" s="54" t="s">
        <v>543</v>
      </c>
      <c r="I741" s="68" t="s">
        <v>2420</v>
      </c>
      <c r="J741" s="56" t="s">
        <v>7493</v>
      </c>
      <c r="K741" s="56"/>
      <c r="L741" s="50" t="s">
        <v>7472</v>
      </c>
      <c r="M741" s="153">
        <v>2</v>
      </c>
      <c r="N741" s="50" t="s">
        <v>8512</v>
      </c>
      <c r="O741" s="50" t="s">
        <v>8517</v>
      </c>
      <c r="P741" s="113" t="s">
        <v>221</v>
      </c>
      <c r="Q741" s="113" t="s">
        <v>68</v>
      </c>
      <c r="R741" s="113"/>
      <c r="S741" s="113"/>
    </row>
    <row r="742" spans="1:19" x14ac:dyDescent="0.35">
      <c r="A742" s="113" t="s">
        <v>72</v>
      </c>
      <c r="B742" s="112">
        <v>23</v>
      </c>
      <c r="C742" s="113" t="s">
        <v>4000</v>
      </c>
      <c r="D742" s="50" t="s">
        <v>6437</v>
      </c>
      <c r="E742" s="113" t="s">
        <v>8336</v>
      </c>
      <c r="F742" s="111" t="s">
        <v>7913</v>
      </c>
      <c r="G742" s="50" t="s">
        <v>4835</v>
      </c>
      <c r="H742" s="50" t="s">
        <v>4836</v>
      </c>
      <c r="I742" s="113"/>
      <c r="J742" s="56" t="s">
        <v>7493</v>
      </c>
      <c r="K742" s="56"/>
      <c r="L742" s="50" t="s">
        <v>7472</v>
      </c>
      <c r="M742" s="153">
        <v>1</v>
      </c>
      <c r="N742" s="50" t="s">
        <v>8512</v>
      </c>
      <c r="O742" s="50" t="s">
        <v>8517</v>
      </c>
      <c r="P742" s="113" t="s">
        <v>221</v>
      </c>
      <c r="Q742" s="113" t="s">
        <v>68</v>
      </c>
      <c r="R742" s="113"/>
      <c r="S742" s="113"/>
    </row>
    <row r="743" spans="1:19" x14ac:dyDescent="0.35">
      <c r="A743" s="113" t="s">
        <v>72</v>
      </c>
      <c r="B743" s="112">
        <v>24</v>
      </c>
      <c r="C743" s="113" t="s">
        <v>4001</v>
      </c>
      <c r="D743" s="54" t="s">
        <v>6438</v>
      </c>
      <c r="E743" s="113" t="s">
        <v>8337</v>
      </c>
      <c r="F743" s="111" t="s">
        <v>7914</v>
      </c>
      <c r="G743" s="50" t="s">
        <v>4837</v>
      </c>
      <c r="H743" s="50" t="s">
        <v>4838</v>
      </c>
      <c r="I743" s="113"/>
      <c r="J743" s="56" t="s">
        <v>7493</v>
      </c>
      <c r="K743" s="56"/>
      <c r="L743" s="50" t="s">
        <v>7472</v>
      </c>
      <c r="M743" s="153">
        <v>1</v>
      </c>
      <c r="N743" s="50" t="s">
        <v>8512</v>
      </c>
      <c r="O743" s="50" t="s">
        <v>8517</v>
      </c>
      <c r="P743" s="113" t="s">
        <v>221</v>
      </c>
      <c r="Q743" s="113" t="s">
        <v>68</v>
      </c>
      <c r="R743" s="113"/>
      <c r="S743" s="113"/>
    </row>
    <row r="744" spans="1:19" x14ac:dyDescent="0.35">
      <c r="A744" s="113" t="s">
        <v>72</v>
      </c>
      <c r="B744" s="112">
        <v>25</v>
      </c>
      <c r="C744" s="113" t="s">
        <v>4002</v>
      </c>
      <c r="D744" s="54" t="s">
        <v>6439</v>
      </c>
      <c r="E744" s="113" t="s">
        <v>8338</v>
      </c>
      <c r="F744" s="111" t="s">
        <v>7915</v>
      </c>
      <c r="G744" s="50" t="s">
        <v>4839</v>
      </c>
      <c r="H744" s="50" t="s">
        <v>4840</v>
      </c>
      <c r="I744" s="113"/>
      <c r="J744" s="56" t="s">
        <v>7493</v>
      </c>
      <c r="K744" s="56"/>
      <c r="L744" s="50" t="s">
        <v>7472</v>
      </c>
      <c r="M744" s="153">
        <v>1</v>
      </c>
      <c r="N744" s="50" t="s">
        <v>8512</v>
      </c>
      <c r="O744" s="50" t="s">
        <v>8517</v>
      </c>
      <c r="P744" s="113" t="s">
        <v>221</v>
      </c>
      <c r="Q744" s="113" t="s">
        <v>68</v>
      </c>
      <c r="R744" s="113"/>
      <c r="S744" s="113"/>
    </row>
    <row r="745" spans="1:19" x14ac:dyDescent="0.35">
      <c r="A745" s="113" t="s">
        <v>72</v>
      </c>
      <c r="B745" s="93">
        <v>26</v>
      </c>
      <c r="C745" s="54" t="s">
        <v>232</v>
      </c>
      <c r="D745" s="54" t="s">
        <v>6440</v>
      </c>
      <c r="E745" s="113" t="s">
        <v>8339</v>
      </c>
      <c r="F745" s="68" t="s">
        <v>7916</v>
      </c>
      <c r="G745" s="54" t="s">
        <v>544</v>
      </c>
      <c r="H745" s="54" t="s">
        <v>545</v>
      </c>
      <c r="I745" s="68" t="s">
        <v>2421</v>
      </c>
      <c r="J745" s="56" t="s">
        <v>7493</v>
      </c>
      <c r="K745" s="56"/>
      <c r="L745" s="50" t="s">
        <v>7472</v>
      </c>
      <c r="M745" s="153">
        <v>2</v>
      </c>
      <c r="N745" s="50" t="s">
        <v>8512</v>
      </c>
      <c r="O745" s="50" t="s">
        <v>8517</v>
      </c>
      <c r="P745" s="113" t="s">
        <v>221</v>
      </c>
      <c r="Q745" s="113" t="s">
        <v>68</v>
      </c>
      <c r="R745" s="113"/>
      <c r="S745" s="113"/>
    </row>
    <row r="746" spans="1:19" x14ac:dyDescent="0.35">
      <c r="A746" s="113" t="s">
        <v>72</v>
      </c>
      <c r="B746" s="93">
        <v>27</v>
      </c>
      <c r="C746" s="54" t="s">
        <v>233</v>
      </c>
      <c r="D746" s="54" t="s">
        <v>6441</v>
      </c>
      <c r="E746" s="50" t="s">
        <v>8340</v>
      </c>
      <c r="F746" s="68" t="s">
        <v>7917</v>
      </c>
      <c r="G746" s="54" t="s">
        <v>546</v>
      </c>
      <c r="H746" s="54" t="s">
        <v>547</v>
      </c>
      <c r="I746" s="68" t="s">
        <v>2422</v>
      </c>
      <c r="J746" s="56" t="s">
        <v>7493</v>
      </c>
      <c r="K746" s="56"/>
      <c r="L746" s="50" t="s">
        <v>7472</v>
      </c>
      <c r="M746" s="153">
        <v>2</v>
      </c>
      <c r="N746" s="50" t="s">
        <v>8512</v>
      </c>
      <c r="O746" s="50" t="s">
        <v>8517</v>
      </c>
      <c r="P746" s="113" t="s">
        <v>221</v>
      </c>
      <c r="Q746" s="113" t="s">
        <v>68</v>
      </c>
      <c r="R746" s="113"/>
      <c r="S746" s="113"/>
    </row>
    <row r="747" spans="1:19" x14ac:dyDescent="0.35">
      <c r="A747" s="113" t="s">
        <v>72</v>
      </c>
      <c r="B747" s="93">
        <v>28</v>
      </c>
      <c r="C747" s="54" t="s">
        <v>234</v>
      </c>
      <c r="D747" s="54" t="s">
        <v>1975</v>
      </c>
      <c r="E747" s="50" t="s">
        <v>8341</v>
      </c>
      <c r="F747" s="68" t="s">
        <v>7918</v>
      </c>
      <c r="G747" s="54" t="s">
        <v>548</v>
      </c>
      <c r="H747" s="54" t="s">
        <v>549</v>
      </c>
      <c r="I747" s="68" t="s">
        <v>2247</v>
      </c>
      <c r="J747" s="56" t="s">
        <v>7493</v>
      </c>
      <c r="K747" s="56"/>
      <c r="L747" s="50" t="s">
        <v>7472</v>
      </c>
      <c r="M747" s="153">
        <v>1</v>
      </c>
      <c r="N747" s="50" t="s">
        <v>8512</v>
      </c>
      <c r="O747" s="50" t="s">
        <v>8517</v>
      </c>
      <c r="P747" s="113" t="s">
        <v>222</v>
      </c>
      <c r="Q747" s="113" t="s">
        <v>68</v>
      </c>
      <c r="R747" s="113"/>
      <c r="S747" s="113"/>
    </row>
    <row r="748" spans="1:19" x14ac:dyDescent="0.35">
      <c r="A748" s="113" t="s">
        <v>72</v>
      </c>
      <c r="B748" s="112">
        <v>29</v>
      </c>
      <c r="C748" s="113" t="s">
        <v>4003</v>
      </c>
      <c r="D748" s="54" t="s">
        <v>6410</v>
      </c>
      <c r="E748" s="113" t="s">
        <v>8342</v>
      </c>
      <c r="F748" s="111" t="s">
        <v>7919</v>
      </c>
      <c r="G748" s="50" t="s">
        <v>4841</v>
      </c>
      <c r="H748" s="50" t="s">
        <v>4842</v>
      </c>
      <c r="I748" s="113"/>
      <c r="J748" s="56" t="s">
        <v>7493</v>
      </c>
      <c r="K748" s="56"/>
      <c r="L748" s="50" t="s">
        <v>7472</v>
      </c>
      <c r="M748" s="153">
        <v>0</v>
      </c>
      <c r="N748" s="50" t="s">
        <v>8512</v>
      </c>
      <c r="O748" s="50" t="s">
        <v>8517</v>
      </c>
      <c r="P748" s="113" t="s">
        <v>211</v>
      </c>
      <c r="Q748" s="113" t="s">
        <v>68</v>
      </c>
      <c r="R748" s="113"/>
      <c r="S748" s="113"/>
    </row>
    <row r="749" spans="1:19" x14ac:dyDescent="0.35">
      <c r="A749" s="113" t="s">
        <v>72</v>
      </c>
      <c r="B749" s="112">
        <v>30</v>
      </c>
      <c r="C749" s="113" t="s">
        <v>4004</v>
      </c>
      <c r="D749" s="50" t="s">
        <v>6411</v>
      </c>
      <c r="E749" s="113" t="s">
        <v>8343</v>
      </c>
      <c r="F749" s="111" t="s">
        <v>7920</v>
      </c>
      <c r="G749" s="50" t="s">
        <v>4843</v>
      </c>
      <c r="H749" s="50" t="s">
        <v>4844</v>
      </c>
      <c r="I749" s="113"/>
      <c r="J749" s="56" t="s">
        <v>7493</v>
      </c>
      <c r="K749" s="56"/>
      <c r="L749" s="50" t="s">
        <v>7472</v>
      </c>
      <c r="M749" s="153">
        <v>0</v>
      </c>
      <c r="N749" s="50" t="s">
        <v>8512</v>
      </c>
      <c r="O749" s="50" t="s">
        <v>8517</v>
      </c>
      <c r="P749" s="113" t="s">
        <v>6302</v>
      </c>
      <c r="Q749" s="113" t="s">
        <v>68</v>
      </c>
      <c r="R749" s="113"/>
      <c r="S749" s="113"/>
    </row>
    <row r="750" spans="1:19" x14ac:dyDescent="0.35">
      <c r="A750" s="113" t="s">
        <v>72</v>
      </c>
      <c r="B750" s="112">
        <v>30</v>
      </c>
      <c r="C750" s="113" t="s">
        <v>4005</v>
      </c>
      <c r="D750" s="50" t="s">
        <v>4846</v>
      </c>
      <c r="E750" s="113" t="s">
        <v>8344</v>
      </c>
      <c r="F750" s="111" t="s">
        <v>7921</v>
      </c>
      <c r="G750" s="50" t="s">
        <v>4845</v>
      </c>
      <c r="H750" s="50" t="s">
        <v>4846</v>
      </c>
      <c r="I750" s="113"/>
      <c r="J750" s="56" t="s">
        <v>7493</v>
      </c>
      <c r="K750" s="56"/>
      <c r="L750" s="113" t="s">
        <v>7472</v>
      </c>
      <c r="M750" s="114">
        <v>0</v>
      </c>
      <c r="N750" s="113" t="s">
        <v>8512</v>
      </c>
      <c r="O750" s="113" t="s">
        <v>8517</v>
      </c>
      <c r="P750" s="113"/>
      <c r="Q750" s="113" t="s">
        <v>68</v>
      </c>
      <c r="R750" s="113"/>
      <c r="S750" s="113"/>
    </row>
    <row r="751" spans="1:19" x14ac:dyDescent="0.35">
      <c r="A751" s="113" t="s">
        <v>72</v>
      </c>
      <c r="B751" s="112">
        <v>32</v>
      </c>
      <c r="C751" s="113" t="s">
        <v>4006</v>
      </c>
      <c r="D751" s="50" t="s">
        <v>6412</v>
      </c>
      <c r="E751" s="113" t="s">
        <v>8345</v>
      </c>
      <c r="F751" s="111" t="s">
        <v>7922</v>
      </c>
      <c r="G751" s="50" t="s">
        <v>4847</v>
      </c>
      <c r="H751" s="50" t="s">
        <v>4848</v>
      </c>
      <c r="I751" s="113"/>
      <c r="J751" s="56" t="s">
        <v>7493</v>
      </c>
      <c r="K751" s="56"/>
      <c r="L751" s="50" t="s">
        <v>7472</v>
      </c>
      <c r="M751" s="153">
        <v>1</v>
      </c>
      <c r="N751" s="50" t="s">
        <v>8512</v>
      </c>
      <c r="O751" s="50" t="s">
        <v>8517</v>
      </c>
      <c r="P751" s="113" t="s">
        <v>2999</v>
      </c>
      <c r="Q751" s="113" t="s">
        <v>68</v>
      </c>
      <c r="R751" s="113"/>
      <c r="S751" s="113"/>
    </row>
    <row r="752" spans="1:19" x14ac:dyDescent="0.35">
      <c r="A752" s="113" t="s">
        <v>72</v>
      </c>
      <c r="B752" s="112">
        <v>33</v>
      </c>
      <c r="C752" s="113" t="s">
        <v>4008</v>
      </c>
      <c r="D752" s="50" t="s">
        <v>7876</v>
      </c>
      <c r="E752" s="50" t="s">
        <v>8346</v>
      </c>
      <c r="F752" s="111" t="s">
        <v>7923</v>
      </c>
      <c r="G752" s="50" t="s">
        <v>4850</v>
      </c>
      <c r="H752" s="50" t="s">
        <v>4851</v>
      </c>
      <c r="I752" s="113"/>
      <c r="J752" s="56" t="s">
        <v>7493</v>
      </c>
      <c r="K752" s="56"/>
      <c r="L752" s="50" t="s">
        <v>7472</v>
      </c>
      <c r="M752" s="153">
        <v>1</v>
      </c>
      <c r="N752" s="50" t="s">
        <v>8512</v>
      </c>
      <c r="O752" s="50" t="s">
        <v>8517</v>
      </c>
      <c r="P752" s="113" t="s">
        <v>195</v>
      </c>
      <c r="Q752" s="113" t="s">
        <v>68</v>
      </c>
      <c r="R752" s="113"/>
      <c r="S752" s="113"/>
    </row>
    <row r="753" spans="1:19" x14ac:dyDescent="0.35">
      <c r="A753" s="113" t="s">
        <v>72</v>
      </c>
      <c r="B753" s="112">
        <v>36</v>
      </c>
      <c r="C753" s="113" t="s">
        <v>4009</v>
      </c>
      <c r="D753" s="50" t="s">
        <v>6413</v>
      </c>
      <c r="E753" s="113" t="s">
        <v>8347</v>
      </c>
      <c r="F753" s="111" t="s">
        <v>7924</v>
      </c>
      <c r="G753" s="50" t="s">
        <v>4852</v>
      </c>
      <c r="H753" s="50" t="s">
        <v>4853</v>
      </c>
      <c r="I753" s="113"/>
      <c r="J753" s="56" t="s">
        <v>7493</v>
      </c>
      <c r="K753" s="56"/>
      <c r="L753" s="50" t="s">
        <v>7472</v>
      </c>
      <c r="M753" s="153">
        <v>0</v>
      </c>
      <c r="N753" s="50" t="s">
        <v>8512</v>
      </c>
      <c r="O753" s="50" t="s">
        <v>8517</v>
      </c>
      <c r="P753" s="113" t="s">
        <v>6303</v>
      </c>
      <c r="Q753" s="113" t="s">
        <v>68</v>
      </c>
      <c r="R753" s="113"/>
      <c r="S753" s="113"/>
    </row>
    <row r="754" spans="1:19" x14ac:dyDescent="0.35">
      <c r="A754" s="113" t="s">
        <v>72</v>
      </c>
      <c r="B754" s="112">
        <v>37</v>
      </c>
      <c r="C754" s="113" t="s">
        <v>4011</v>
      </c>
      <c r="D754" s="50" t="s">
        <v>6414</v>
      </c>
      <c r="E754" s="113" t="s">
        <v>8348</v>
      </c>
      <c r="F754" s="111" t="s">
        <v>7925</v>
      </c>
      <c r="G754" s="50" t="s">
        <v>4856</v>
      </c>
      <c r="H754" s="50" t="s">
        <v>4857</v>
      </c>
      <c r="I754" s="113"/>
      <c r="J754" s="56" t="s">
        <v>7493</v>
      </c>
      <c r="K754" s="56"/>
      <c r="L754" s="50" t="s">
        <v>7472</v>
      </c>
      <c r="M754" s="153">
        <v>1</v>
      </c>
      <c r="N754" s="50" t="s">
        <v>8512</v>
      </c>
      <c r="O754" s="50" t="s">
        <v>8517</v>
      </c>
      <c r="P754" s="113" t="s">
        <v>100</v>
      </c>
      <c r="Q754" s="113" t="s">
        <v>68</v>
      </c>
      <c r="R754" s="113"/>
      <c r="S754" s="113"/>
    </row>
    <row r="755" spans="1:19" x14ac:dyDescent="0.35">
      <c r="A755" s="113" t="s">
        <v>72</v>
      </c>
      <c r="B755" s="112">
        <v>37</v>
      </c>
      <c r="C755" s="121" t="s">
        <v>4012</v>
      </c>
      <c r="D755" s="62" t="s">
        <v>6415</v>
      </c>
      <c r="E755" s="113" t="s">
        <v>8349</v>
      </c>
      <c r="F755" s="111" t="s">
        <v>7926</v>
      </c>
      <c r="G755" s="50" t="s">
        <v>4858</v>
      </c>
      <c r="H755" s="50" t="s">
        <v>4859</v>
      </c>
      <c r="I755" s="113"/>
      <c r="J755" s="56" t="s">
        <v>7493</v>
      </c>
      <c r="K755" s="56"/>
      <c r="L755" s="50" t="s">
        <v>7472</v>
      </c>
      <c r="M755" s="153">
        <v>0</v>
      </c>
      <c r="N755" s="50" t="s">
        <v>8512</v>
      </c>
      <c r="O755" s="50" t="s">
        <v>8517</v>
      </c>
      <c r="P755" s="113" t="s">
        <v>100</v>
      </c>
      <c r="Q755" s="113" t="s">
        <v>68</v>
      </c>
      <c r="R755" s="113"/>
      <c r="S755" s="113"/>
    </row>
    <row r="756" spans="1:19" x14ac:dyDescent="0.35">
      <c r="A756" s="113" t="s">
        <v>72</v>
      </c>
      <c r="B756" s="112">
        <v>38</v>
      </c>
      <c r="C756" s="113" t="s">
        <v>2658</v>
      </c>
      <c r="D756" s="50" t="s">
        <v>6416</v>
      </c>
      <c r="E756" s="113" t="s">
        <v>8350</v>
      </c>
      <c r="F756" s="111" t="s">
        <v>7927</v>
      </c>
      <c r="G756" s="50" t="s">
        <v>4860</v>
      </c>
      <c r="H756" s="50" t="s">
        <v>2861</v>
      </c>
      <c r="I756" s="113"/>
      <c r="J756" s="56" t="s">
        <v>7493</v>
      </c>
      <c r="K756" s="56"/>
      <c r="L756" s="50" t="s">
        <v>7472</v>
      </c>
      <c r="M756" s="153">
        <v>0</v>
      </c>
      <c r="N756" s="50" t="s">
        <v>8512</v>
      </c>
      <c r="O756" s="50" t="s">
        <v>8517</v>
      </c>
      <c r="P756" s="113" t="s">
        <v>100</v>
      </c>
      <c r="Q756" s="113" t="s">
        <v>68</v>
      </c>
      <c r="R756" s="113"/>
      <c r="S756" s="113"/>
    </row>
    <row r="757" spans="1:19" x14ac:dyDescent="0.35">
      <c r="A757" s="113" t="s">
        <v>72</v>
      </c>
      <c r="B757" s="112">
        <v>42</v>
      </c>
      <c r="C757" s="113" t="s">
        <v>4013</v>
      </c>
      <c r="D757" s="50" t="s">
        <v>7877</v>
      </c>
      <c r="E757" s="113" t="s">
        <v>8351</v>
      </c>
      <c r="F757" s="111" t="s">
        <v>7928</v>
      </c>
      <c r="G757" s="50" t="s">
        <v>4861</v>
      </c>
      <c r="H757" s="50" t="s">
        <v>4862</v>
      </c>
      <c r="I757" s="113"/>
      <c r="J757" s="56" t="s">
        <v>7493</v>
      </c>
      <c r="K757" s="56"/>
      <c r="L757" s="50" t="s">
        <v>7472</v>
      </c>
      <c r="M757" s="153">
        <v>0</v>
      </c>
      <c r="N757" s="50" t="s">
        <v>8512</v>
      </c>
      <c r="O757" s="50" t="s">
        <v>8517</v>
      </c>
      <c r="P757" s="113" t="s">
        <v>6304</v>
      </c>
      <c r="Q757" s="113" t="s">
        <v>68</v>
      </c>
      <c r="R757" s="113"/>
      <c r="S757" s="113"/>
    </row>
    <row r="758" spans="1:19" x14ac:dyDescent="0.35">
      <c r="A758" s="113" t="s">
        <v>72</v>
      </c>
      <c r="B758" s="112">
        <v>43</v>
      </c>
      <c r="C758" s="113" t="s">
        <v>4014</v>
      </c>
      <c r="D758" s="50" t="s">
        <v>7878</v>
      </c>
      <c r="E758" s="113" t="s">
        <v>8352</v>
      </c>
      <c r="F758" s="111" t="s">
        <v>7929</v>
      </c>
      <c r="G758" s="50" t="s">
        <v>4863</v>
      </c>
      <c r="H758" s="50" t="s">
        <v>4864</v>
      </c>
      <c r="I758" s="113"/>
      <c r="J758" s="56" t="s">
        <v>7493</v>
      </c>
      <c r="K758" s="56"/>
      <c r="L758" s="50" t="s">
        <v>7472</v>
      </c>
      <c r="M758" s="153">
        <v>0</v>
      </c>
      <c r="N758" s="50" t="s">
        <v>8512</v>
      </c>
      <c r="O758" s="50" t="s">
        <v>8517</v>
      </c>
      <c r="P758" s="113" t="s">
        <v>6304</v>
      </c>
      <c r="Q758" s="113" t="s">
        <v>68</v>
      </c>
      <c r="R758" s="113"/>
      <c r="S758" s="113"/>
    </row>
    <row r="759" spans="1:19" x14ac:dyDescent="0.35">
      <c r="A759" s="113" t="s">
        <v>72</v>
      </c>
      <c r="B759" s="112">
        <v>44</v>
      </c>
      <c r="C759" s="113" t="s">
        <v>2651</v>
      </c>
      <c r="D759" s="50" t="s">
        <v>7879</v>
      </c>
      <c r="E759" s="113" t="s">
        <v>8353</v>
      </c>
      <c r="F759" s="111" t="s">
        <v>7930</v>
      </c>
      <c r="G759" s="50" t="s">
        <v>4865</v>
      </c>
      <c r="H759" s="50" t="s">
        <v>2854</v>
      </c>
      <c r="I759" s="113"/>
      <c r="J759" s="56" t="s">
        <v>7493</v>
      </c>
      <c r="K759" s="56"/>
      <c r="L759" s="50" t="s">
        <v>7472</v>
      </c>
      <c r="M759" s="153">
        <v>0</v>
      </c>
      <c r="N759" s="50" t="s">
        <v>8512</v>
      </c>
      <c r="O759" s="50" t="s">
        <v>8517</v>
      </c>
      <c r="P759" s="113" t="s">
        <v>2998</v>
      </c>
      <c r="Q759" s="113" t="s">
        <v>68</v>
      </c>
      <c r="R759" s="113"/>
      <c r="S759" s="113"/>
    </row>
    <row r="760" spans="1:19" x14ac:dyDescent="0.35">
      <c r="A760" s="113" t="s">
        <v>72</v>
      </c>
      <c r="B760" s="112">
        <v>45</v>
      </c>
      <c r="C760" s="113" t="s">
        <v>4015</v>
      </c>
      <c r="D760" s="50" t="s">
        <v>7880</v>
      </c>
      <c r="E760" s="113" t="s">
        <v>8354</v>
      </c>
      <c r="F760" s="111" t="s">
        <v>7931</v>
      </c>
      <c r="G760" s="50" t="s">
        <v>4866</v>
      </c>
      <c r="H760" s="50" t="s">
        <v>4867</v>
      </c>
      <c r="I760" s="113"/>
      <c r="J760" s="56" t="s">
        <v>7493</v>
      </c>
      <c r="K760" s="56"/>
      <c r="L760" s="50" t="s">
        <v>7472</v>
      </c>
      <c r="M760" s="153">
        <v>0</v>
      </c>
      <c r="N760" s="50" t="s">
        <v>8512</v>
      </c>
      <c r="O760" s="50" t="s">
        <v>8517</v>
      </c>
      <c r="P760" s="113" t="s">
        <v>2998</v>
      </c>
      <c r="Q760" s="113" t="s">
        <v>68</v>
      </c>
      <c r="R760" s="113"/>
      <c r="S760" s="113"/>
    </row>
    <row r="761" spans="1:19" x14ac:dyDescent="0.35">
      <c r="A761" s="113" t="s">
        <v>72</v>
      </c>
      <c r="B761" s="112">
        <v>46</v>
      </c>
      <c r="C761" s="113" t="s">
        <v>4016</v>
      </c>
      <c r="D761" s="50" t="s">
        <v>7881</v>
      </c>
      <c r="E761" s="113" t="s">
        <v>8355</v>
      </c>
      <c r="F761" s="111" t="s">
        <v>7932</v>
      </c>
      <c r="G761" s="50" t="s">
        <v>4868</v>
      </c>
      <c r="H761" s="50" t="s">
        <v>4869</v>
      </c>
      <c r="I761" s="113"/>
      <c r="J761" s="56" t="s">
        <v>7493</v>
      </c>
      <c r="K761" s="56"/>
      <c r="L761" s="50" t="s">
        <v>7472</v>
      </c>
      <c r="M761" s="153">
        <v>0</v>
      </c>
      <c r="N761" s="50" t="s">
        <v>8512</v>
      </c>
      <c r="O761" s="50" t="s">
        <v>8517</v>
      </c>
      <c r="P761" s="113" t="s">
        <v>2998</v>
      </c>
      <c r="Q761" s="113" t="s">
        <v>68</v>
      </c>
      <c r="R761" s="113"/>
      <c r="S761" s="113"/>
    </row>
    <row r="762" spans="1:19" x14ac:dyDescent="0.35">
      <c r="A762" s="113" t="s">
        <v>72</v>
      </c>
      <c r="B762" s="112">
        <v>47</v>
      </c>
      <c r="C762" s="113" t="s">
        <v>4017</v>
      </c>
      <c r="D762" s="50" t="s">
        <v>7882</v>
      </c>
      <c r="E762" s="113" t="s">
        <v>8356</v>
      </c>
      <c r="F762" s="111" t="s">
        <v>7933</v>
      </c>
      <c r="G762" s="50" t="s">
        <v>4870</v>
      </c>
      <c r="H762" s="50" t="s">
        <v>4871</v>
      </c>
      <c r="I762" s="113"/>
      <c r="J762" s="56" t="s">
        <v>7493</v>
      </c>
      <c r="K762" s="56"/>
      <c r="L762" s="50" t="s">
        <v>7472</v>
      </c>
      <c r="M762" s="153">
        <v>0</v>
      </c>
      <c r="N762" s="50" t="s">
        <v>8512</v>
      </c>
      <c r="O762" s="50" t="s">
        <v>8517</v>
      </c>
      <c r="P762" s="113" t="s">
        <v>6305</v>
      </c>
      <c r="Q762" s="113" t="s">
        <v>68</v>
      </c>
      <c r="R762" s="113"/>
      <c r="S762" s="113"/>
    </row>
    <row r="763" spans="1:19" x14ac:dyDescent="0.35">
      <c r="A763" s="113" t="s">
        <v>72</v>
      </c>
      <c r="B763" s="112">
        <v>48</v>
      </c>
      <c r="C763" s="113" t="s">
        <v>4018</v>
      </c>
      <c r="D763" s="113" t="s">
        <v>7883</v>
      </c>
      <c r="E763" s="113" t="s">
        <v>8357</v>
      </c>
      <c r="F763" s="111" t="s">
        <v>7934</v>
      </c>
      <c r="G763" s="50" t="s">
        <v>4872</v>
      </c>
      <c r="H763" s="50" t="s">
        <v>4873</v>
      </c>
      <c r="I763" s="113"/>
      <c r="J763" s="56" t="s">
        <v>7493</v>
      </c>
      <c r="K763" s="56"/>
      <c r="L763" s="50" t="s">
        <v>7472</v>
      </c>
      <c r="M763" s="153">
        <v>0</v>
      </c>
      <c r="N763" s="50" t="s">
        <v>8512</v>
      </c>
      <c r="O763" s="50" t="s">
        <v>8517</v>
      </c>
      <c r="P763" s="113" t="s">
        <v>6306</v>
      </c>
      <c r="Q763" s="113" t="s">
        <v>68</v>
      </c>
      <c r="R763" s="113"/>
      <c r="S763" s="113"/>
    </row>
    <row r="764" spans="1:19" x14ac:dyDescent="0.35">
      <c r="A764" s="113" t="s">
        <v>72</v>
      </c>
      <c r="B764" s="112">
        <v>49</v>
      </c>
      <c r="C764" s="113" t="s">
        <v>2652</v>
      </c>
      <c r="D764" s="50" t="s">
        <v>7884</v>
      </c>
      <c r="E764" s="113" t="s">
        <v>8358</v>
      </c>
      <c r="F764" s="111" t="s">
        <v>8311</v>
      </c>
      <c r="G764" s="50" t="s">
        <v>4874</v>
      </c>
      <c r="H764" s="50" t="s">
        <v>2855</v>
      </c>
      <c r="I764" s="113"/>
      <c r="J764" s="56" t="s">
        <v>7493</v>
      </c>
      <c r="K764" s="56"/>
      <c r="L764" s="50" t="s">
        <v>7472</v>
      </c>
      <c r="M764" s="153">
        <v>0</v>
      </c>
      <c r="N764" s="50" t="s">
        <v>8512</v>
      </c>
      <c r="O764" s="50" t="s">
        <v>8517</v>
      </c>
      <c r="P764" s="113" t="s">
        <v>2999</v>
      </c>
      <c r="Q764" s="113" t="s">
        <v>68</v>
      </c>
      <c r="R764" s="113"/>
      <c r="S764" s="113"/>
    </row>
    <row r="765" spans="1:19" x14ac:dyDescent="0.35">
      <c r="A765" s="113" t="s">
        <v>72</v>
      </c>
      <c r="B765" s="112">
        <v>50</v>
      </c>
      <c r="C765" s="113" t="s">
        <v>4019</v>
      </c>
      <c r="D765" s="50" t="s">
        <v>7885</v>
      </c>
      <c r="E765" s="113" t="s">
        <v>8359</v>
      </c>
      <c r="F765" s="111" t="s">
        <v>7935</v>
      </c>
      <c r="G765" s="50" t="s">
        <v>4875</v>
      </c>
      <c r="H765" s="50" t="s">
        <v>4876</v>
      </c>
      <c r="I765" s="113"/>
      <c r="J765" s="56" t="s">
        <v>7493</v>
      </c>
      <c r="K765" s="56"/>
      <c r="L765" s="50" t="s">
        <v>7472</v>
      </c>
      <c r="M765" s="153">
        <v>0</v>
      </c>
      <c r="N765" s="50" t="s">
        <v>8512</v>
      </c>
      <c r="O765" s="50" t="s">
        <v>8517</v>
      </c>
      <c r="P765" s="113" t="s">
        <v>6307</v>
      </c>
      <c r="Q765" s="113" t="s">
        <v>68</v>
      </c>
      <c r="R765" s="113"/>
      <c r="S765" s="113"/>
    </row>
    <row r="766" spans="1:19" x14ac:dyDescent="0.35">
      <c r="A766" s="113" t="s">
        <v>72</v>
      </c>
      <c r="B766" s="112">
        <v>51</v>
      </c>
      <c r="C766" s="113" t="s">
        <v>4020</v>
      </c>
      <c r="D766" s="50" t="s">
        <v>7886</v>
      </c>
      <c r="E766" s="113" t="s">
        <v>8360</v>
      </c>
      <c r="F766" s="111" t="s">
        <v>7936</v>
      </c>
      <c r="G766" s="50" t="s">
        <v>4877</v>
      </c>
      <c r="H766" s="50" t="s">
        <v>4878</v>
      </c>
      <c r="I766" s="113"/>
      <c r="J766" s="56" t="s">
        <v>7493</v>
      </c>
      <c r="K766" s="56"/>
      <c r="L766" s="50" t="s">
        <v>7472</v>
      </c>
      <c r="M766" s="153">
        <v>0</v>
      </c>
      <c r="N766" s="50" t="s">
        <v>8512</v>
      </c>
      <c r="O766" s="50" t="s">
        <v>8517</v>
      </c>
      <c r="P766" s="113" t="s">
        <v>2999</v>
      </c>
      <c r="Q766" s="113" t="s">
        <v>68</v>
      </c>
      <c r="R766" s="113"/>
      <c r="S766" s="113"/>
    </row>
    <row r="767" spans="1:19" x14ac:dyDescent="0.35">
      <c r="A767" s="113" t="s">
        <v>72</v>
      </c>
      <c r="B767" s="112">
        <v>52</v>
      </c>
      <c r="C767" s="113" t="s">
        <v>4021</v>
      </c>
      <c r="D767" s="50" t="s">
        <v>7887</v>
      </c>
      <c r="E767" s="113" t="s">
        <v>8361</v>
      </c>
      <c r="F767" s="111" t="s">
        <v>7937</v>
      </c>
      <c r="G767" s="50" t="s">
        <v>4879</v>
      </c>
      <c r="H767" s="50" t="s">
        <v>4880</v>
      </c>
      <c r="I767" s="113"/>
      <c r="J767" s="56" t="s">
        <v>7493</v>
      </c>
      <c r="K767" s="56"/>
      <c r="L767" s="50" t="s">
        <v>7472</v>
      </c>
      <c r="M767" s="153">
        <v>0</v>
      </c>
      <c r="N767" s="50" t="s">
        <v>8512</v>
      </c>
      <c r="O767" s="50" t="s">
        <v>8517</v>
      </c>
      <c r="P767" s="113" t="s">
        <v>3002</v>
      </c>
      <c r="Q767" s="113" t="s">
        <v>68</v>
      </c>
      <c r="R767" s="113"/>
      <c r="S767" s="113"/>
    </row>
    <row r="768" spans="1:19" x14ac:dyDescent="0.35">
      <c r="A768" s="113" t="s">
        <v>72</v>
      </c>
      <c r="B768" s="112">
        <v>53</v>
      </c>
      <c r="C768" s="113" t="s">
        <v>4022</v>
      </c>
      <c r="D768" s="50" t="s">
        <v>7888</v>
      </c>
      <c r="E768" s="113" t="s">
        <v>8362</v>
      </c>
      <c r="F768" s="111" t="s">
        <v>7938</v>
      </c>
      <c r="G768" s="50" t="s">
        <v>4881</v>
      </c>
      <c r="H768" s="50" t="s">
        <v>4882</v>
      </c>
      <c r="I768" s="113"/>
      <c r="J768" s="56" t="s">
        <v>7493</v>
      </c>
      <c r="K768" s="56"/>
      <c r="L768" s="50" t="s">
        <v>7472</v>
      </c>
      <c r="M768" s="153">
        <v>0</v>
      </c>
      <c r="N768" s="50" t="s">
        <v>8512</v>
      </c>
      <c r="O768" s="50" t="s">
        <v>8517</v>
      </c>
      <c r="P768" s="113" t="s">
        <v>3002</v>
      </c>
      <c r="Q768" s="113" t="s">
        <v>68</v>
      </c>
      <c r="R768" s="113"/>
      <c r="S768" s="113"/>
    </row>
    <row r="769" spans="1:19" x14ac:dyDescent="0.35">
      <c r="A769" s="113" t="s">
        <v>72</v>
      </c>
      <c r="B769" s="112">
        <v>54</v>
      </c>
      <c r="C769" s="113" t="s">
        <v>4023</v>
      </c>
      <c r="D769" s="50" t="s">
        <v>7889</v>
      </c>
      <c r="E769" s="113" t="s">
        <v>8363</v>
      </c>
      <c r="F769" s="111" t="s">
        <v>7939</v>
      </c>
      <c r="G769" s="50" t="s">
        <v>4883</v>
      </c>
      <c r="H769" s="50" t="s">
        <v>3682</v>
      </c>
      <c r="I769" s="113"/>
      <c r="J769" s="56" t="s">
        <v>7493</v>
      </c>
      <c r="K769" s="56"/>
      <c r="L769" s="50" t="s">
        <v>7472</v>
      </c>
      <c r="M769" s="153">
        <v>0</v>
      </c>
      <c r="N769" s="50" t="s">
        <v>8512</v>
      </c>
      <c r="O769" s="50" t="s">
        <v>8517</v>
      </c>
      <c r="P769" s="113" t="s">
        <v>2999</v>
      </c>
      <c r="Q769" s="113" t="s">
        <v>68</v>
      </c>
      <c r="R769" s="113"/>
      <c r="S769" s="113"/>
    </row>
    <row r="770" spans="1:19" x14ac:dyDescent="0.35">
      <c r="A770" s="113" t="s">
        <v>72</v>
      </c>
      <c r="B770" s="112">
        <v>55</v>
      </c>
      <c r="C770" s="113" t="s">
        <v>4024</v>
      </c>
      <c r="D770" s="50" t="s">
        <v>7890</v>
      </c>
      <c r="E770" s="113" t="s">
        <v>8364</v>
      </c>
      <c r="F770" s="111" t="s">
        <v>7940</v>
      </c>
      <c r="G770" s="50" t="s">
        <v>4884</v>
      </c>
      <c r="H770" s="50" t="s">
        <v>3683</v>
      </c>
      <c r="I770" s="113"/>
      <c r="J770" s="56" t="s">
        <v>7493</v>
      </c>
      <c r="K770" s="56"/>
      <c r="L770" s="50" t="s">
        <v>7472</v>
      </c>
      <c r="M770" s="153">
        <v>0</v>
      </c>
      <c r="N770" s="50" t="s">
        <v>8512</v>
      </c>
      <c r="O770" s="50" t="s">
        <v>8517</v>
      </c>
      <c r="P770" s="113" t="s">
        <v>6308</v>
      </c>
      <c r="Q770" s="113" t="s">
        <v>68</v>
      </c>
      <c r="R770" s="113"/>
      <c r="S770" s="113"/>
    </row>
    <row r="771" spans="1:19" x14ac:dyDescent="0.35">
      <c r="A771" s="113" t="s">
        <v>72</v>
      </c>
      <c r="B771" s="112">
        <v>56</v>
      </c>
      <c r="C771" s="113" t="s">
        <v>4025</v>
      </c>
      <c r="D771" s="50" t="s">
        <v>7891</v>
      </c>
      <c r="E771" s="113" t="s">
        <v>8365</v>
      </c>
      <c r="F771" s="111" t="s">
        <v>7941</v>
      </c>
      <c r="G771" s="50" t="s">
        <v>4885</v>
      </c>
      <c r="H771" s="50" t="s">
        <v>4886</v>
      </c>
      <c r="I771" s="113"/>
      <c r="J771" s="56" t="s">
        <v>7493</v>
      </c>
      <c r="K771" s="56"/>
      <c r="L771" s="50" t="s">
        <v>7472</v>
      </c>
      <c r="M771" s="153">
        <v>0</v>
      </c>
      <c r="N771" s="50" t="s">
        <v>8512</v>
      </c>
      <c r="O771" s="50" t="s">
        <v>8517</v>
      </c>
      <c r="P771" s="113" t="s">
        <v>2999</v>
      </c>
      <c r="Q771" s="113" t="s">
        <v>68</v>
      </c>
      <c r="R771" s="113"/>
      <c r="S771" s="113"/>
    </row>
    <row r="772" spans="1:19" x14ac:dyDescent="0.35">
      <c r="A772" s="113" t="s">
        <v>72</v>
      </c>
      <c r="B772" s="112">
        <v>57</v>
      </c>
      <c r="C772" s="113" t="s">
        <v>4026</v>
      </c>
      <c r="D772" s="50" t="s">
        <v>7892</v>
      </c>
      <c r="E772" s="113" t="s">
        <v>8366</v>
      </c>
      <c r="F772" s="111" t="s">
        <v>7942</v>
      </c>
      <c r="G772" s="50" t="s">
        <v>4887</v>
      </c>
      <c r="H772" s="50" t="s">
        <v>4888</v>
      </c>
      <c r="I772" s="113"/>
      <c r="J772" s="56" t="s">
        <v>7493</v>
      </c>
      <c r="K772" s="56"/>
      <c r="L772" s="50" t="s">
        <v>7472</v>
      </c>
      <c r="M772" s="153">
        <v>0</v>
      </c>
      <c r="N772" s="50" t="s">
        <v>8512</v>
      </c>
      <c r="O772" s="50" t="s">
        <v>8517</v>
      </c>
      <c r="P772" s="113" t="s">
        <v>3002</v>
      </c>
      <c r="Q772" s="113" t="s">
        <v>68</v>
      </c>
      <c r="R772" s="113"/>
      <c r="S772" s="113"/>
    </row>
    <row r="773" spans="1:19" x14ac:dyDescent="0.35">
      <c r="A773" s="113" t="s">
        <v>72</v>
      </c>
      <c r="B773" s="112">
        <v>62</v>
      </c>
      <c r="C773" s="113" t="s">
        <v>4027</v>
      </c>
      <c r="D773" s="50" t="s">
        <v>6442</v>
      </c>
      <c r="E773" s="113" t="s">
        <v>8368</v>
      </c>
      <c r="F773" s="111" t="s">
        <v>7943</v>
      </c>
      <c r="G773" s="50" t="s">
        <v>4889</v>
      </c>
      <c r="H773" s="50" t="s">
        <v>4890</v>
      </c>
      <c r="I773" s="113"/>
      <c r="J773" s="56" t="s">
        <v>7493</v>
      </c>
      <c r="K773" s="56"/>
      <c r="L773" s="50" t="s">
        <v>7472</v>
      </c>
      <c r="M773" s="153">
        <v>0</v>
      </c>
      <c r="N773" s="50" t="s">
        <v>8512</v>
      </c>
      <c r="O773" s="50" t="s">
        <v>8517</v>
      </c>
      <c r="P773" s="113" t="s">
        <v>2999</v>
      </c>
      <c r="Q773" s="113" t="s">
        <v>68</v>
      </c>
      <c r="R773" s="113"/>
      <c r="S773" s="113"/>
    </row>
    <row r="774" spans="1:19" x14ac:dyDescent="0.35">
      <c r="A774" s="113" t="s">
        <v>72</v>
      </c>
      <c r="B774" s="112">
        <v>63</v>
      </c>
      <c r="C774" s="113" t="s">
        <v>4028</v>
      </c>
      <c r="D774" s="62" t="s">
        <v>6443</v>
      </c>
      <c r="E774" s="113" t="s">
        <v>8367</v>
      </c>
      <c r="F774" s="111" t="s">
        <v>7944</v>
      </c>
      <c r="G774" s="50" t="s">
        <v>4891</v>
      </c>
      <c r="H774" s="50" t="s">
        <v>4892</v>
      </c>
      <c r="I774" s="113"/>
      <c r="J774" s="56" t="s">
        <v>7493</v>
      </c>
      <c r="K774" s="56"/>
      <c r="L774" s="50" t="s">
        <v>7472</v>
      </c>
      <c r="M774" s="153">
        <v>0</v>
      </c>
      <c r="N774" s="50" t="s">
        <v>8512</v>
      </c>
      <c r="O774" s="50" t="s">
        <v>8517</v>
      </c>
      <c r="P774" s="113" t="s">
        <v>6309</v>
      </c>
      <c r="Q774" s="113" t="s">
        <v>68</v>
      </c>
      <c r="R774" s="113"/>
      <c r="S774" s="113"/>
    </row>
    <row r="775" spans="1:19" x14ac:dyDescent="0.35">
      <c r="A775" s="113" t="s">
        <v>72</v>
      </c>
      <c r="B775" s="112">
        <v>64</v>
      </c>
      <c r="C775" s="113" t="s">
        <v>4029</v>
      </c>
      <c r="D775" s="62" t="s">
        <v>6444</v>
      </c>
      <c r="E775" s="113" t="s">
        <v>8369</v>
      </c>
      <c r="F775" s="111" t="s">
        <v>7945</v>
      </c>
      <c r="G775" s="50" t="s">
        <v>4893</v>
      </c>
      <c r="H775" s="50" t="s">
        <v>4894</v>
      </c>
      <c r="I775" s="113"/>
      <c r="J775" s="56" t="s">
        <v>7493</v>
      </c>
      <c r="K775" s="56"/>
      <c r="L775" s="50" t="s">
        <v>7472</v>
      </c>
      <c r="M775" s="153">
        <v>0</v>
      </c>
      <c r="N775" s="50" t="s">
        <v>8512</v>
      </c>
      <c r="O775" s="50" t="s">
        <v>8517</v>
      </c>
      <c r="P775" s="113" t="s">
        <v>100</v>
      </c>
      <c r="Q775" s="113" t="s">
        <v>68</v>
      </c>
      <c r="R775" s="113"/>
      <c r="S775" s="113"/>
    </row>
    <row r="776" spans="1:19" x14ac:dyDescent="0.35">
      <c r="A776" s="113" t="s">
        <v>72</v>
      </c>
      <c r="B776" s="112">
        <v>65</v>
      </c>
      <c r="C776" s="121" t="s">
        <v>4007</v>
      </c>
      <c r="D776" s="50" t="s">
        <v>7893</v>
      </c>
      <c r="E776" s="113" t="s">
        <v>8370</v>
      </c>
      <c r="F776" s="111" t="s">
        <v>7946</v>
      </c>
      <c r="G776" s="50" t="s">
        <v>4849</v>
      </c>
      <c r="H776" s="50"/>
      <c r="I776" s="113"/>
      <c r="J776" s="56" t="s">
        <v>7493</v>
      </c>
      <c r="K776" s="56"/>
      <c r="L776" s="113" t="s">
        <v>7472</v>
      </c>
      <c r="M776" s="114">
        <v>0</v>
      </c>
      <c r="N776" s="113" t="s">
        <v>8512</v>
      </c>
      <c r="O776" s="113" t="s">
        <v>8517</v>
      </c>
      <c r="P776" s="113"/>
      <c r="Q776" s="113" t="s">
        <v>68</v>
      </c>
      <c r="R776" s="113"/>
      <c r="S776" s="113"/>
    </row>
    <row r="777" spans="1:19" x14ac:dyDescent="0.35">
      <c r="A777" s="113" t="s">
        <v>72</v>
      </c>
      <c r="B777" s="112">
        <v>66</v>
      </c>
      <c r="C777" s="113" t="s">
        <v>3995</v>
      </c>
      <c r="D777" s="50" t="s">
        <v>6445</v>
      </c>
      <c r="E777" s="113" t="s">
        <v>8371</v>
      </c>
      <c r="F777" s="111" t="s">
        <v>8372</v>
      </c>
      <c r="G777" s="50" t="s">
        <v>4825</v>
      </c>
      <c r="H777" s="50" t="s">
        <v>4826</v>
      </c>
      <c r="I777" s="113"/>
      <c r="J777" s="56" t="s">
        <v>7493</v>
      </c>
      <c r="K777" s="56"/>
      <c r="L777" s="50" t="s">
        <v>7472</v>
      </c>
      <c r="M777" s="153">
        <v>0</v>
      </c>
      <c r="N777" s="50" t="s">
        <v>8512</v>
      </c>
      <c r="O777" s="50" t="s">
        <v>8517</v>
      </c>
      <c r="P777" s="113" t="s">
        <v>6301</v>
      </c>
      <c r="Q777" s="113" t="s">
        <v>68</v>
      </c>
      <c r="R777" s="113"/>
      <c r="S777" s="113"/>
    </row>
    <row r="778" spans="1:19" x14ac:dyDescent="0.35">
      <c r="A778" s="113" t="s">
        <v>69</v>
      </c>
      <c r="B778" s="112">
        <v>1</v>
      </c>
      <c r="C778" s="113" t="s">
        <v>2607</v>
      </c>
      <c r="D778" s="50" t="s">
        <v>1922</v>
      </c>
      <c r="E778" s="113" t="s">
        <v>8307</v>
      </c>
      <c r="F778" s="113" t="s">
        <v>2146</v>
      </c>
      <c r="G778" s="50" t="s">
        <v>3030</v>
      </c>
      <c r="H778" s="50" t="s">
        <v>4766</v>
      </c>
      <c r="I778" s="113"/>
      <c r="J778" s="56" t="s">
        <v>7493</v>
      </c>
      <c r="K778" s="56"/>
      <c r="L778" s="99" t="s">
        <v>7473</v>
      </c>
      <c r="M778" s="160" t="s">
        <v>8511</v>
      </c>
      <c r="N778" s="99" t="s">
        <v>8513</v>
      </c>
      <c r="O778" s="99" t="s">
        <v>8516</v>
      </c>
      <c r="P778" s="113" t="s">
        <v>100</v>
      </c>
      <c r="Q778" s="113" t="s">
        <v>68</v>
      </c>
      <c r="R778" s="113"/>
      <c r="S778" s="113"/>
    </row>
    <row r="779" spans="1:19" x14ac:dyDescent="0.35">
      <c r="A779" s="113" t="s">
        <v>69</v>
      </c>
      <c r="B779" s="93">
        <v>2</v>
      </c>
      <c r="C779" s="54" t="s">
        <v>202</v>
      </c>
      <c r="D779" s="54" t="s">
        <v>1948</v>
      </c>
      <c r="E779" s="113" t="s">
        <v>8305</v>
      </c>
      <c r="F779" s="68" t="s">
        <v>7707</v>
      </c>
      <c r="G779" s="54" t="s">
        <v>492</v>
      </c>
      <c r="H779" s="54" t="s">
        <v>493</v>
      </c>
      <c r="I779" s="68" t="s">
        <v>2398</v>
      </c>
      <c r="J779" s="56" t="s">
        <v>7493</v>
      </c>
      <c r="K779" s="56"/>
      <c r="L779" s="54" t="s">
        <v>91</v>
      </c>
      <c r="M779" s="155" t="s">
        <v>8511</v>
      </c>
      <c r="N779" s="56" t="s">
        <v>8513</v>
      </c>
      <c r="O779" s="56" t="s">
        <v>8516</v>
      </c>
      <c r="P779" s="113" t="s">
        <v>91</v>
      </c>
      <c r="Q779" s="113" t="s">
        <v>68</v>
      </c>
      <c r="R779" s="113"/>
      <c r="S779" s="113"/>
    </row>
    <row r="780" spans="1:19" x14ac:dyDescent="0.35">
      <c r="A780" s="113" t="s">
        <v>69</v>
      </c>
      <c r="B780" s="93">
        <v>3</v>
      </c>
      <c r="C780" s="54" t="s">
        <v>212</v>
      </c>
      <c r="D780" s="54" t="s">
        <v>1968</v>
      </c>
      <c r="E780" s="50" t="s">
        <v>8373</v>
      </c>
      <c r="F780" s="68" t="s">
        <v>7947</v>
      </c>
      <c r="G780" s="54" t="s">
        <v>510</v>
      </c>
      <c r="H780" s="54" t="s">
        <v>511</v>
      </c>
      <c r="I780" s="68" t="s">
        <v>2406</v>
      </c>
      <c r="J780" s="56" t="s">
        <v>7493</v>
      </c>
      <c r="K780" s="56"/>
      <c r="L780" s="54" t="s">
        <v>91</v>
      </c>
      <c r="M780" s="155">
        <v>1</v>
      </c>
      <c r="N780" s="56" t="s">
        <v>8512</v>
      </c>
      <c r="O780" s="56" t="s">
        <v>8517</v>
      </c>
      <c r="P780" s="113" t="s">
        <v>91</v>
      </c>
      <c r="Q780" s="113" t="s">
        <v>68</v>
      </c>
      <c r="R780" s="113"/>
      <c r="S780" s="113"/>
    </row>
    <row r="781" spans="1:19" x14ac:dyDescent="0.35">
      <c r="A781" s="113" t="s">
        <v>69</v>
      </c>
      <c r="B781" s="93">
        <v>4</v>
      </c>
      <c r="C781" s="54" t="s">
        <v>213</v>
      </c>
      <c r="D781" s="54" t="s">
        <v>513</v>
      </c>
      <c r="E781" s="50" t="s">
        <v>8374</v>
      </c>
      <c r="F781" s="68" t="s">
        <v>7612</v>
      </c>
      <c r="G781" s="54" t="s">
        <v>512</v>
      </c>
      <c r="H781" s="54" t="s">
        <v>513</v>
      </c>
      <c r="I781" s="68" t="s">
        <v>2407</v>
      </c>
      <c r="J781" s="56" t="s">
        <v>7493</v>
      </c>
      <c r="K781" s="56"/>
      <c r="L781" s="54" t="s">
        <v>91</v>
      </c>
      <c r="M781" s="155">
        <v>1</v>
      </c>
      <c r="N781" s="56" t="s">
        <v>8512</v>
      </c>
      <c r="O781" s="56" t="s">
        <v>8517</v>
      </c>
      <c r="P781" s="113" t="s">
        <v>91</v>
      </c>
      <c r="Q781" s="113" t="s">
        <v>68</v>
      </c>
      <c r="R781" s="113"/>
      <c r="S781" s="113"/>
    </row>
    <row r="782" spans="1:19" x14ac:dyDescent="0.35">
      <c r="A782" s="113" t="s">
        <v>69</v>
      </c>
      <c r="B782" s="93">
        <v>5</v>
      </c>
      <c r="C782" s="54" t="s">
        <v>214</v>
      </c>
      <c r="D782" s="54" t="s">
        <v>6468</v>
      </c>
      <c r="E782" s="50" t="s">
        <v>8378</v>
      </c>
      <c r="F782" s="68" t="s">
        <v>7948</v>
      </c>
      <c r="G782" s="54" t="s">
        <v>514</v>
      </c>
      <c r="H782" s="54" t="s">
        <v>515</v>
      </c>
      <c r="I782" s="68" t="s">
        <v>2408</v>
      </c>
      <c r="J782" s="56" t="s">
        <v>3567</v>
      </c>
      <c r="K782" s="56" t="s">
        <v>7492</v>
      </c>
      <c r="L782" s="54" t="s">
        <v>91</v>
      </c>
      <c r="M782" s="155">
        <v>0</v>
      </c>
      <c r="N782" s="56" t="s">
        <v>8512</v>
      </c>
      <c r="O782" s="56" t="s">
        <v>8517</v>
      </c>
      <c r="P782" s="113" t="s">
        <v>92</v>
      </c>
      <c r="Q782" s="113" t="s">
        <v>68</v>
      </c>
      <c r="R782" s="113"/>
      <c r="S782" s="113"/>
    </row>
    <row r="783" spans="1:19" x14ac:dyDescent="0.35">
      <c r="A783" s="113" t="s">
        <v>69</v>
      </c>
      <c r="B783" s="93">
        <v>12</v>
      </c>
      <c r="C783" s="54" t="s">
        <v>215</v>
      </c>
      <c r="D783" s="54" t="s">
        <v>6466</v>
      </c>
      <c r="E783" s="50" t="s">
        <v>8375</v>
      </c>
      <c r="F783" s="68" t="s">
        <v>6466</v>
      </c>
      <c r="G783" s="54" t="s">
        <v>516</v>
      </c>
      <c r="H783" s="54" t="s">
        <v>517</v>
      </c>
      <c r="I783" s="68" t="s">
        <v>2409</v>
      </c>
      <c r="J783" s="56" t="s">
        <v>7493</v>
      </c>
      <c r="K783" s="56"/>
      <c r="L783" s="50" t="s">
        <v>7472</v>
      </c>
      <c r="M783" s="153">
        <v>0</v>
      </c>
      <c r="N783" s="50" t="s">
        <v>8512</v>
      </c>
      <c r="O783" s="50" t="s">
        <v>8517</v>
      </c>
      <c r="P783" s="113" t="s">
        <v>157</v>
      </c>
      <c r="Q783" s="113" t="s">
        <v>68</v>
      </c>
      <c r="R783" s="113"/>
      <c r="S783" s="113"/>
    </row>
    <row r="784" spans="1:19" x14ac:dyDescent="0.35">
      <c r="A784" s="113" t="s">
        <v>69</v>
      </c>
      <c r="B784" s="112">
        <v>13</v>
      </c>
      <c r="C784" s="113" t="s">
        <v>3973</v>
      </c>
      <c r="D784" s="50" t="s">
        <v>6464</v>
      </c>
      <c r="E784" s="50" t="s">
        <v>8379</v>
      </c>
      <c r="F784" s="111" t="s">
        <v>7949</v>
      </c>
      <c r="G784" s="50" t="s">
        <v>4779</v>
      </c>
      <c r="H784" s="50" t="s">
        <v>4780</v>
      </c>
      <c r="I784" s="113"/>
      <c r="J784" s="56" t="s">
        <v>7493</v>
      </c>
      <c r="K784" s="56"/>
      <c r="L784" s="50" t="s">
        <v>7472</v>
      </c>
      <c r="M784" s="153">
        <v>2</v>
      </c>
      <c r="N784" s="50" t="s">
        <v>8512</v>
      </c>
      <c r="O784" s="50" t="s">
        <v>8517</v>
      </c>
      <c r="P784" s="113" t="s">
        <v>157</v>
      </c>
      <c r="Q784" s="113" t="s">
        <v>68</v>
      </c>
      <c r="R784" s="113"/>
      <c r="S784" s="113"/>
    </row>
    <row r="785" spans="1:19" x14ac:dyDescent="0.35">
      <c r="A785" s="113" t="s">
        <v>69</v>
      </c>
      <c r="B785" s="93">
        <v>14</v>
      </c>
      <c r="C785" s="54" t="s">
        <v>216</v>
      </c>
      <c r="D785" s="54" t="s">
        <v>6467</v>
      </c>
      <c r="E785" s="50" t="s">
        <v>8380</v>
      </c>
      <c r="F785" s="68" t="s">
        <v>7950</v>
      </c>
      <c r="G785" s="54" t="s">
        <v>518</v>
      </c>
      <c r="H785" s="54" t="s">
        <v>519</v>
      </c>
      <c r="I785" s="68" t="s">
        <v>2410</v>
      </c>
      <c r="J785" s="56" t="s">
        <v>7493</v>
      </c>
      <c r="K785" s="56"/>
      <c r="L785" s="50" t="s">
        <v>7472</v>
      </c>
      <c r="M785" s="153">
        <v>0</v>
      </c>
      <c r="N785" s="50" t="s">
        <v>8512</v>
      </c>
      <c r="O785" s="50" t="s">
        <v>8517</v>
      </c>
      <c r="P785" s="113" t="s">
        <v>165</v>
      </c>
      <c r="Q785" s="113" t="s">
        <v>68</v>
      </c>
      <c r="R785" s="113"/>
      <c r="S785" s="113"/>
    </row>
    <row r="786" spans="1:19" x14ac:dyDescent="0.35">
      <c r="A786" s="113" t="s">
        <v>69</v>
      </c>
      <c r="B786" s="93">
        <v>15</v>
      </c>
      <c r="C786" s="54" t="s">
        <v>217</v>
      </c>
      <c r="D786" s="54" t="s">
        <v>1900</v>
      </c>
      <c r="E786" s="50" t="s">
        <v>8381</v>
      </c>
      <c r="F786" s="68" t="s">
        <v>7852</v>
      </c>
      <c r="G786" s="54" t="s">
        <v>520</v>
      </c>
      <c r="H786" s="54" t="s">
        <v>521</v>
      </c>
      <c r="I786" s="68" t="s">
        <v>2411</v>
      </c>
      <c r="J786" s="56" t="s">
        <v>7493</v>
      </c>
      <c r="K786" s="56"/>
      <c r="L786" s="50" t="s">
        <v>7472</v>
      </c>
      <c r="M786" s="153">
        <v>0</v>
      </c>
      <c r="N786" s="50" t="s">
        <v>8512</v>
      </c>
      <c r="O786" s="50" t="s">
        <v>8517</v>
      </c>
      <c r="P786" s="113" t="s">
        <v>211</v>
      </c>
      <c r="Q786" s="113" t="s">
        <v>68</v>
      </c>
      <c r="R786" s="113"/>
      <c r="S786" s="113"/>
    </row>
    <row r="787" spans="1:19" x14ac:dyDescent="0.35">
      <c r="A787" s="113" t="s">
        <v>69</v>
      </c>
      <c r="B787" s="93">
        <v>16</v>
      </c>
      <c r="C787" s="54" t="s">
        <v>218</v>
      </c>
      <c r="D787" s="55" t="s">
        <v>1969</v>
      </c>
      <c r="E787" s="50" t="s">
        <v>8382</v>
      </c>
      <c r="F787" s="68" t="s">
        <v>7851</v>
      </c>
      <c r="G787" s="54" t="s">
        <v>522</v>
      </c>
      <c r="H787" s="54" t="s">
        <v>523</v>
      </c>
      <c r="I787" s="68" t="s">
        <v>2412</v>
      </c>
      <c r="J787" s="56" t="s">
        <v>7493</v>
      </c>
      <c r="K787" s="56"/>
      <c r="L787" s="54" t="s">
        <v>7473</v>
      </c>
      <c r="M787" s="155">
        <v>2</v>
      </c>
      <c r="N787" s="56" t="s">
        <v>8512</v>
      </c>
      <c r="O787" s="56" t="s">
        <v>8517</v>
      </c>
      <c r="P787" s="113" t="s">
        <v>100</v>
      </c>
      <c r="Q787" s="113" t="s">
        <v>68</v>
      </c>
      <c r="R787" s="113"/>
      <c r="S787" s="113"/>
    </row>
    <row r="788" spans="1:19" x14ac:dyDescent="0.35">
      <c r="A788" s="113" t="s">
        <v>69</v>
      </c>
      <c r="B788" s="112">
        <v>17</v>
      </c>
      <c r="C788" s="113" t="s">
        <v>3977</v>
      </c>
      <c r="D788" s="50" t="s">
        <v>6454</v>
      </c>
      <c r="E788" s="50" t="s">
        <v>8383</v>
      </c>
      <c r="F788" s="111" t="s">
        <v>7951</v>
      </c>
      <c r="G788" s="50" t="s">
        <v>4787</v>
      </c>
      <c r="H788" s="50" t="s">
        <v>4788</v>
      </c>
      <c r="I788" s="113"/>
      <c r="J788" s="56" t="s">
        <v>7493</v>
      </c>
      <c r="K788" s="56"/>
      <c r="L788" s="113" t="s">
        <v>91</v>
      </c>
      <c r="M788" s="114">
        <v>1</v>
      </c>
      <c r="N788" s="113" t="s">
        <v>8512</v>
      </c>
      <c r="O788" s="113" t="s">
        <v>8517</v>
      </c>
      <c r="P788" s="113" t="s">
        <v>92</v>
      </c>
      <c r="Q788" s="113" t="s">
        <v>68</v>
      </c>
      <c r="R788" s="113"/>
      <c r="S788" s="113"/>
    </row>
    <row r="789" spans="1:19" x14ac:dyDescent="0.35">
      <c r="A789" s="113" t="s">
        <v>69</v>
      </c>
      <c r="B789" s="112">
        <v>18</v>
      </c>
      <c r="C789" s="113" t="s">
        <v>3978</v>
      </c>
      <c r="D789" s="50" t="s">
        <v>6453</v>
      </c>
      <c r="E789" s="50" t="s">
        <v>8384</v>
      </c>
      <c r="F789" s="111" t="s">
        <v>7952</v>
      </c>
      <c r="G789" s="50" t="s">
        <v>4789</v>
      </c>
      <c r="H789" s="50" t="s">
        <v>4790</v>
      </c>
      <c r="I789" s="113"/>
      <c r="J789" s="56" t="s">
        <v>7493</v>
      </c>
      <c r="K789" s="56"/>
      <c r="L789" s="50" t="s">
        <v>7472</v>
      </c>
      <c r="M789" s="153">
        <v>0</v>
      </c>
      <c r="N789" s="50" t="s">
        <v>8512</v>
      </c>
      <c r="O789" s="50" t="s">
        <v>8517</v>
      </c>
      <c r="P789" s="113" t="s">
        <v>266</v>
      </c>
      <c r="Q789" s="113" t="s">
        <v>68</v>
      </c>
      <c r="R789" s="113"/>
      <c r="S789" s="113"/>
    </row>
    <row r="790" spans="1:19" x14ac:dyDescent="0.35">
      <c r="A790" s="113" t="s">
        <v>69</v>
      </c>
      <c r="B790" s="93">
        <v>19</v>
      </c>
      <c r="C790" s="54" t="s">
        <v>219</v>
      </c>
      <c r="D790" s="54" t="s">
        <v>1901</v>
      </c>
      <c r="E790" s="50" t="s">
        <v>8376</v>
      </c>
      <c r="F790" s="68" t="s">
        <v>2233</v>
      </c>
      <c r="G790" s="54" t="s">
        <v>524</v>
      </c>
      <c r="H790" s="54" t="s">
        <v>525</v>
      </c>
      <c r="I790" s="68" t="s">
        <v>2413</v>
      </c>
      <c r="J790" s="56" t="s">
        <v>7493</v>
      </c>
      <c r="K790" s="56"/>
      <c r="L790" s="50" t="s">
        <v>7472</v>
      </c>
      <c r="M790" s="153">
        <v>0</v>
      </c>
      <c r="N790" s="50" t="s">
        <v>8512</v>
      </c>
      <c r="O790" s="50" t="s">
        <v>8517</v>
      </c>
      <c r="P790" s="113" t="s">
        <v>100</v>
      </c>
      <c r="Q790" s="113" t="s">
        <v>68</v>
      </c>
      <c r="R790" s="113"/>
      <c r="S790" s="113"/>
    </row>
    <row r="791" spans="1:19" x14ac:dyDescent="0.35">
      <c r="A791" s="113" t="s">
        <v>69</v>
      </c>
      <c r="B791" s="112">
        <v>20</v>
      </c>
      <c r="C791" s="113" t="s">
        <v>3979</v>
      </c>
      <c r="D791" s="50" t="s">
        <v>6460</v>
      </c>
      <c r="E791" s="50" t="s">
        <v>8385</v>
      </c>
      <c r="F791" s="111" t="s">
        <v>7853</v>
      </c>
      <c r="G791" s="50" t="s">
        <v>4791</v>
      </c>
      <c r="H791" s="50" t="s">
        <v>4792</v>
      </c>
      <c r="I791" s="113"/>
      <c r="J791" s="56" t="s">
        <v>3426</v>
      </c>
      <c r="K791" s="56" t="s">
        <v>7492</v>
      </c>
      <c r="L791" s="113" t="s">
        <v>91</v>
      </c>
      <c r="M791" s="114">
        <v>0</v>
      </c>
      <c r="N791" s="113" t="s">
        <v>8512</v>
      </c>
      <c r="O791" s="113" t="s">
        <v>8517</v>
      </c>
      <c r="P791" s="113" t="s">
        <v>92</v>
      </c>
      <c r="Q791" s="113" t="s">
        <v>68</v>
      </c>
      <c r="R791" s="113"/>
      <c r="S791" s="113"/>
    </row>
    <row r="792" spans="1:19" x14ac:dyDescent="0.35">
      <c r="A792" s="113" t="s">
        <v>69</v>
      </c>
      <c r="B792" s="112">
        <v>21</v>
      </c>
      <c r="C792" s="113" t="s">
        <v>3980</v>
      </c>
      <c r="D792" s="50" t="s">
        <v>6457</v>
      </c>
      <c r="E792" s="50" t="s">
        <v>8386</v>
      </c>
      <c r="F792" s="111" t="s">
        <v>7953</v>
      </c>
      <c r="G792" s="50" t="s">
        <v>4793</v>
      </c>
      <c r="H792" s="50" t="s">
        <v>4794</v>
      </c>
      <c r="I792" s="113"/>
      <c r="J792" s="56" t="s">
        <v>3427</v>
      </c>
      <c r="K792" s="56" t="s">
        <v>7492</v>
      </c>
      <c r="L792" s="113" t="s">
        <v>91</v>
      </c>
      <c r="M792" s="114">
        <v>0</v>
      </c>
      <c r="N792" s="113" t="s">
        <v>8512</v>
      </c>
      <c r="O792" s="113" t="s">
        <v>8517</v>
      </c>
      <c r="P792" s="113" t="s">
        <v>92</v>
      </c>
      <c r="Q792" s="113" t="s">
        <v>68</v>
      </c>
      <c r="R792" s="113"/>
      <c r="S792" s="113"/>
    </row>
    <row r="793" spans="1:19" x14ac:dyDescent="0.35">
      <c r="A793" s="113" t="s">
        <v>69</v>
      </c>
      <c r="B793" s="112">
        <v>22</v>
      </c>
      <c r="C793" s="113" t="s">
        <v>3981</v>
      </c>
      <c r="D793" s="50" t="s">
        <v>6456</v>
      </c>
      <c r="E793" s="50" t="s">
        <v>8387</v>
      </c>
      <c r="F793" s="111" t="s">
        <v>7954</v>
      </c>
      <c r="G793" s="50" t="s">
        <v>4795</v>
      </c>
      <c r="H793" s="50" t="s">
        <v>4796</v>
      </c>
      <c r="I793" s="113"/>
      <c r="J793" s="56" t="s">
        <v>3428</v>
      </c>
      <c r="K793" s="56" t="s">
        <v>7492</v>
      </c>
      <c r="L793" s="113" t="s">
        <v>91</v>
      </c>
      <c r="M793" s="114">
        <v>0</v>
      </c>
      <c r="N793" s="113" t="s">
        <v>8512</v>
      </c>
      <c r="O793" s="113" t="s">
        <v>8517</v>
      </c>
      <c r="P793" s="113" t="s">
        <v>92</v>
      </c>
      <c r="Q793" s="113" t="s">
        <v>68</v>
      </c>
      <c r="R793" s="113"/>
      <c r="S793" s="113"/>
    </row>
    <row r="794" spans="1:19" x14ac:dyDescent="0.35">
      <c r="A794" s="113" t="s">
        <v>69</v>
      </c>
      <c r="B794" s="112">
        <v>44</v>
      </c>
      <c r="C794" s="113" t="s">
        <v>3974</v>
      </c>
      <c r="D794" s="50" t="s">
        <v>6463</v>
      </c>
      <c r="E794" s="50" t="s">
        <v>8388</v>
      </c>
      <c r="F794" s="111" t="s">
        <v>7955</v>
      </c>
      <c r="G794" s="50" t="s">
        <v>4781</v>
      </c>
      <c r="H794" s="50" t="s">
        <v>4782</v>
      </c>
      <c r="I794" s="113"/>
      <c r="J794" s="56" t="s">
        <v>7493</v>
      </c>
      <c r="K794" s="56"/>
      <c r="L794" s="50" t="s">
        <v>7472</v>
      </c>
      <c r="M794" s="153">
        <v>0</v>
      </c>
      <c r="N794" s="50" t="s">
        <v>8512</v>
      </c>
      <c r="O794" s="50" t="s">
        <v>8517</v>
      </c>
      <c r="P794" s="113" t="s">
        <v>156</v>
      </c>
      <c r="Q794" s="113" t="s">
        <v>68</v>
      </c>
      <c r="R794" s="113"/>
      <c r="S794" s="113"/>
    </row>
    <row r="795" spans="1:19" x14ac:dyDescent="0.35">
      <c r="A795" s="113" t="s">
        <v>69</v>
      </c>
      <c r="B795" s="93">
        <v>44</v>
      </c>
      <c r="C795" s="54" t="s">
        <v>220</v>
      </c>
      <c r="D795" s="54" t="s">
        <v>6469</v>
      </c>
      <c r="E795" s="50" t="s">
        <v>8389</v>
      </c>
      <c r="F795" s="68" t="s">
        <v>7956</v>
      </c>
      <c r="G795" s="54" t="s">
        <v>526</v>
      </c>
      <c r="H795" s="54" t="s">
        <v>527</v>
      </c>
      <c r="I795" s="68" t="s">
        <v>2161</v>
      </c>
      <c r="J795" s="56" t="s">
        <v>3418</v>
      </c>
      <c r="K795" s="56" t="s">
        <v>7492</v>
      </c>
      <c r="L795" s="54" t="s">
        <v>91</v>
      </c>
      <c r="M795" s="155">
        <v>0</v>
      </c>
      <c r="N795" s="56" t="s">
        <v>8512</v>
      </c>
      <c r="O795" s="56" t="s">
        <v>8517</v>
      </c>
      <c r="P795" s="113" t="s">
        <v>92</v>
      </c>
      <c r="Q795" s="113" t="s">
        <v>68</v>
      </c>
      <c r="R795" s="113"/>
      <c r="S795" s="113"/>
    </row>
    <row r="796" spans="1:19" x14ac:dyDescent="0.35">
      <c r="A796" s="113" t="s">
        <v>69</v>
      </c>
      <c r="B796" s="112">
        <v>45</v>
      </c>
      <c r="C796" s="113" t="s">
        <v>3982</v>
      </c>
      <c r="D796" s="50" t="s">
        <v>6465</v>
      </c>
      <c r="E796" s="50" t="s">
        <v>8377</v>
      </c>
      <c r="F796" s="111" t="s">
        <v>7957</v>
      </c>
      <c r="G796" s="50" t="s">
        <v>4797</v>
      </c>
      <c r="H796" s="50" t="s">
        <v>4798</v>
      </c>
      <c r="I796" s="113"/>
      <c r="J796" s="56" t="s">
        <v>7493</v>
      </c>
      <c r="K796" s="56"/>
      <c r="L796" s="50" t="s">
        <v>7472</v>
      </c>
      <c r="M796" s="153">
        <v>0</v>
      </c>
      <c r="N796" s="50" t="s">
        <v>8512</v>
      </c>
      <c r="O796" s="50" t="s">
        <v>8517</v>
      </c>
      <c r="P796" s="113" t="s">
        <v>100</v>
      </c>
      <c r="Q796" s="113" t="s">
        <v>68</v>
      </c>
      <c r="R796" s="113"/>
      <c r="S796" s="113"/>
    </row>
    <row r="797" spans="1:19" x14ac:dyDescent="0.35">
      <c r="A797" s="113" t="s">
        <v>69</v>
      </c>
      <c r="B797" s="112">
        <v>46</v>
      </c>
      <c r="C797" s="113" t="s">
        <v>3984</v>
      </c>
      <c r="D797" s="50" t="s">
        <v>6471</v>
      </c>
      <c r="E797" s="50" t="s">
        <v>8390</v>
      </c>
      <c r="F797" s="111" t="s">
        <v>7958</v>
      </c>
      <c r="G797" s="50" t="s">
        <v>4801</v>
      </c>
      <c r="H797" s="50" t="s">
        <v>4802</v>
      </c>
      <c r="I797" s="113"/>
      <c r="J797" s="56" t="s">
        <v>7493</v>
      </c>
      <c r="K797" s="56"/>
      <c r="L797" s="50" t="s">
        <v>7472</v>
      </c>
      <c r="M797" s="153">
        <v>0</v>
      </c>
      <c r="N797" s="50" t="s">
        <v>8512</v>
      </c>
      <c r="O797" s="50" t="s">
        <v>8517</v>
      </c>
      <c r="P797" s="113" t="s">
        <v>100</v>
      </c>
      <c r="Q797" s="113" t="s">
        <v>68</v>
      </c>
      <c r="R797" s="113"/>
      <c r="S797" s="113"/>
    </row>
    <row r="798" spans="1:19" x14ac:dyDescent="0.35">
      <c r="A798" s="113" t="s">
        <v>69</v>
      </c>
      <c r="B798" s="112">
        <v>46</v>
      </c>
      <c r="C798" s="113" t="s">
        <v>3983</v>
      </c>
      <c r="D798" s="50" t="s">
        <v>6470</v>
      </c>
      <c r="E798" s="50" t="s">
        <v>8391</v>
      </c>
      <c r="F798" s="111" t="s">
        <v>7959</v>
      </c>
      <c r="G798" s="50" t="s">
        <v>4799</v>
      </c>
      <c r="H798" s="50" t="s">
        <v>4800</v>
      </c>
      <c r="I798" s="113"/>
      <c r="J798" s="56" t="s">
        <v>7493</v>
      </c>
      <c r="K798" s="56"/>
      <c r="L798" s="50" t="s">
        <v>7472</v>
      </c>
      <c r="M798" s="153">
        <v>0</v>
      </c>
      <c r="N798" s="50" t="s">
        <v>8512</v>
      </c>
      <c r="O798" s="50" t="s">
        <v>8517</v>
      </c>
      <c r="P798" s="113" t="s">
        <v>100</v>
      </c>
      <c r="Q798" s="113" t="s">
        <v>68</v>
      </c>
      <c r="R798" s="113"/>
      <c r="S798" s="113"/>
    </row>
    <row r="799" spans="1:19" x14ac:dyDescent="0.35">
      <c r="A799" s="113" t="s">
        <v>69</v>
      </c>
      <c r="B799" s="112">
        <v>47</v>
      </c>
      <c r="C799" s="113" t="s">
        <v>3985</v>
      </c>
      <c r="D799" s="50" t="s">
        <v>4804</v>
      </c>
      <c r="E799" s="50" t="s">
        <v>8392</v>
      </c>
      <c r="F799" s="111" t="s">
        <v>7960</v>
      </c>
      <c r="G799" s="50" t="s">
        <v>4803</v>
      </c>
      <c r="H799" s="50" t="s">
        <v>4804</v>
      </c>
      <c r="I799" s="113"/>
      <c r="J799" s="56" t="s">
        <v>7493</v>
      </c>
      <c r="K799" s="56"/>
      <c r="L799" s="50" t="s">
        <v>7472</v>
      </c>
      <c r="M799" s="153">
        <v>0</v>
      </c>
      <c r="N799" s="50" t="s">
        <v>8512</v>
      </c>
      <c r="O799" s="50" t="s">
        <v>8517</v>
      </c>
      <c r="P799" s="113" t="s">
        <v>100</v>
      </c>
      <c r="Q799" s="113" t="s">
        <v>68</v>
      </c>
      <c r="R799" s="113"/>
      <c r="S799" s="113"/>
    </row>
    <row r="800" spans="1:19" x14ac:dyDescent="0.35">
      <c r="A800" s="113" t="s">
        <v>69</v>
      </c>
      <c r="B800" s="112">
        <v>47</v>
      </c>
      <c r="C800" s="113" t="s">
        <v>3975</v>
      </c>
      <c r="D800" s="50" t="s">
        <v>6472</v>
      </c>
      <c r="E800" s="50" t="s">
        <v>8393</v>
      </c>
      <c r="F800" s="111" t="s">
        <v>7961</v>
      </c>
      <c r="G800" s="50" t="s">
        <v>4783</v>
      </c>
      <c r="H800" s="50" t="s">
        <v>4784</v>
      </c>
      <c r="I800" s="113"/>
      <c r="J800" s="56" t="s">
        <v>7493</v>
      </c>
      <c r="K800" s="56"/>
      <c r="L800" s="50" t="s">
        <v>7472</v>
      </c>
      <c r="M800" s="153">
        <v>0</v>
      </c>
      <c r="N800" s="50" t="s">
        <v>8512</v>
      </c>
      <c r="O800" s="50" t="s">
        <v>8517</v>
      </c>
      <c r="P800" s="113" t="s">
        <v>165</v>
      </c>
      <c r="Q800" s="113" t="s">
        <v>68</v>
      </c>
      <c r="R800" s="113"/>
      <c r="S800" s="113"/>
    </row>
    <row r="801" spans="1:19" x14ac:dyDescent="0.35">
      <c r="A801" s="113" t="s">
        <v>69</v>
      </c>
      <c r="B801" s="112">
        <v>47</v>
      </c>
      <c r="C801" s="113" t="s">
        <v>3976</v>
      </c>
      <c r="D801" s="50" t="s">
        <v>6473</v>
      </c>
      <c r="E801" s="50" t="s">
        <v>8394</v>
      </c>
      <c r="F801" s="111" t="s">
        <v>7962</v>
      </c>
      <c r="G801" s="50" t="s">
        <v>4785</v>
      </c>
      <c r="H801" s="50" t="s">
        <v>4786</v>
      </c>
      <c r="I801" s="113"/>
      <c r="J801" s="56" t="s">
        <v>7493</v>
      </c>
      <c r="K801" s="56"/>
      <c r="L801" s="50" t="s">
        <v>7472</v>
      </c>
      <c r="M801" s="153">
        <v>0</v>
      </c>
      <c r="N801" s="50" t="s">
        <v>8512</v>
      </c>
      <c r="O801" s="50" t="s">
        <v>8517</v>
      </c>
      <c r="P801" s="113" t="s">
        <v>165</v>
      </c>
      <c r="Q801" s="113" t="s">
        <v>68</v>
      </c>
      <c r="R801" s="113"/>
      <c r="S801" s="113"/>
    </row>
    <row r="802" spans="1:19" x14ac:dyDescent="0.35">
      <c r="A802" s="113" t="s">
        <v>69</v>
      </c>
      <c r="B802" s="112">
        <v>48</v>
      </c>
      <c r="C802" s="113" t="s">
        <v>3986</v>
      </c>
      <c r="D802" s="50" t="s">
        <v>4806</v>
      </c>
      <c r="E802" s="50" t="s">
        <v>8395</v>
      </c>
      <c r="F802" s="111" t="s">
        <v>7963</v>
      </c>
      <c r="G802" s="50" t="s">
        <v>4805</v>
      </c>
      <c r="H802" s="50" t="s">
        <v>4806</v>
      </c>
      <c r="I802" s="113"/>
      <c r="J802" s="56" t="s">
        <v>7493</v>
      </c>
      <c r="K802" s="56"/>
      <c r="L802" s="50" t="s">
        <v>7472</v>
      </c>
      <c r="M802" s="153">
        <v>0</v>
      </c>
      <c r="N802" s="50" t="s">
        <v>8512</v>
      </c>
      <c r="O802" s="50" t="s">
        <v>8517</v>
      </c>
      <c r="P802" s="113" t="s">
        <v>100</v>
      </c>
      <c r="Q802" s="113" t="s">
        <v>68</v>
      </c>
      <c r="R802" s="113"/>
      <c r="S802" s="113"/>
    </row>
    <row r="803" spans="1:19" x14ac:dyDescent="0.35">
      <c r="A803" s="111" t="s">
        <v>3953</v>
      </c>
      <c r="B803" s="112">
        <v>-99</v>
      </c>
      <c r="C803" s="113" t="s">
        <v>3966</v>
      </c>
      <c r="D803" s="50"/>
      <c r="E803" s="113"/>
      <c r="F803" s="113"/>
      <c r="G803" s="50" t="s">
        <v>4765</v>
      </c>
      <c r="H803" s="50" t="s">
        <v>3951</v>
      </c>
      <c r="I803" s="113"/>
      <c r="J803" s="56" t="s">
        <v>7493</v>
      </c>
      <c r="K803" s="56"/>
      <c r="L803" s="113" t="s">
        <v>91</v>
      </c>
      <c r="M803" s="114">
        <v>0</v>
      </c>
      <c r="N803" s="113" t="s">
        <v>8512</v>
      </c>
      <c r="O803" s="113"/>
      <c r="P803" s="113" t="s">
        <v>91</v>
      </c>
      <c r="Q803" s="113" t="s">
        <v>68</v>
      </c>
      <c r="R803" s="113"/>
      <c r="S803" s="113"/>
    </row>
    <row r="804" spans="1:19" x14ac:dyDescent="0.35">
      <c r="A804" s="111" t="s">
        <v>3953</v>
      </c>
      <c r="B804" s="112">
        <v>-99</v>
      </c>
      <c r="C804" s="113" t="s">
        <v>3793</v>
      </c>
      <c r="D804" s="50"/>
      <c r="E804" s="113"/>
      <c r="F804" s="113"/>
      <c r="G804" s="50" t="s">
        <v>4745</v>
      </c>
      <c r="H804" s="50" t="s">
        <v>4746</v>
      </c>
      <c r="I804" s="113"/>
      <c r="J804" s="56" t="s">
        <v>7493</v>
      </c>
      <c r="K804" s="56"/>
      <c r="L804" s="113" t="s">
        <v>91</v>
      </c>
      <c r="M804" s="114">
        <v>0</v>
      </c>
      <c r="N804" s="113" t="s">
        <v>8512</v>
      </c>
      <c r="O804" s="113"/>
      <c r="P804" s="113" t="s">
        <v>91</v>
      </c>
      <c r="Q804" s="113" t="s">
        <v>68</v>
      </c>
      <c r="R804" s="113"/>
      <c r="S804" s="113"/>
    </row>
    <row r="805" spans="1:19" x14ac:dyDescent="0.35">
      <c r="A805" s="111" t="s">
        <v>3953</v>
      </c>
      <c r="B805" s="112">
        <v>-99</v>
      </c>
      <c r="C805" s="113" t="s">
        <v>3964</v>
      </c>
      <c r="D805" s="113"/>
      <c r="E805" s="113"/>
      <c r="F805" s="113"/>
      <c r="G805" s="50" t="s">
        <v>4763</v>
      </c>
      <c r="H805" s="50" t="s">
        <v>292</v>
      </c>
      <c r="I805" s="113"/>
      <c r="J805" s="56" t="s">
        <v>7493</v>
      </c>
      <c r="K805" s="56"/>
      <c r="L805" s="54" t="s">
        <v>7473</v>
      </c>
      <c r="M805" s="155" t="s">
        <v>8511</v>
      </c>
      <c r="N805" s="56" t="s">
        <v>8512</v>
      </c>
      <c r="O805" s="56"/>
      <c r="P805" s="113" t="s">
        <v>100</v>
      </c>
      <c r="Q805" s="113" t="s">
        <v>68</v>
      </c>
      <c r="R805" s="113"/>
      <c r="S805" s="113"/>
    </row>
    <row r="806" spans="1:19" x14ac:dyDescent="0.35">
      <c r="A806" s="111" t="s">
        <v>3953</v>
      </c>
      <c r="B806" s="112">
        <v>-99</v>
      </c>
      <c r="C806" s="121" t="s">
        <v>3965</v>
      </c>
      <c r="D806" s="50"/>
      <c r="E806" s="113"/>
      <c r="F806" s="113"/>
      <c r="G806" s="50" t="s">
        <v>4764</v>
      </c>
      <c r="H806" s="50" t="s">
        <v>310</v>
      </c>
      <c r="I806" s="113"/>
      <c r="J806" s="56" t="s">
        <v>7493</v>
      </c>
      <c r="K806" s="56"/>
      <c r="L806" s="113" t="s">
        <v>91</v>
      </c>
      <c r="M806" s="114">
        <v>0</v>
      </c>
      <c r="N806" s="113" t="s">
        <v>8512</v>
      </c>
      <c r="O806" s="113"/>
      <c r="P806" s="113" t="s">
        <v>91</v>
      </c>
      <c r="Q806" s="113" t="s">
        <v>68</v>
      </c>
      <c r="R806" s="113"/>
      <c r="S806" s="113"/>
    </row>
    <row r="807" spans="1:19" x14ac:dyDescent="0.35">
      <c r="A807" s="111" t="s">
        <v>3953</v>
      </c>
      <c r="B807" s="112">
        <v>-99</v>
      </c>
      <c r="C807" s="113" t="s">
        <v>3815</v>
      </c>
      <c r="D807" s="50"/>
      <c r="E807" s="113"/>
      <c r="F807" s="113"/>
      <c r="G807" s="50" t="s">
        <v>4760</v>
      </c>
      <c r="H807" s="50" t="s">
        <v>3916</v>
      </c>
      <c r="I807" s="113"/>
      <c r="J807" s="56" t="s">
        <v>7493</v>
      </c>
      <c r="K807" s="56"/>
      <c r="L807" s="113" t="s">
        <v>91</v>
      </c>
      <c r="M807" s="114">
        <v>0</v>
      </c>
      <c r="N807" s="113" t="s">
        <v>8512</v>
      </c>
      <c r="O807" s="113"/>
      <c r="P807" s="113" t="s">
        <v>91</v>
      </c>
      <c r="Q807" s="113" t="s">
        <v>68</v>
      </c>
      <c r="R807" s="113"/>
      <c r="S807" s="113"/>
    </row>
    <row r="808" spans="1:19" x14ac:dyDescent="0.35">
      <c r="A808" s="111" t="s">
        <v>3953</v>
      </c>
      <c r="B808" s="112">
        <v>-99</v>
      </c>
      <c r="C808" s="113" t="s">
        <v>3956</v>
      </c>
      <c r="D808" s="50"/>
      <c r="E808" s="113"/>
      <c r="F808" s="113"/>
      <c r="G808" s="50" t="s">
        <v>4747</v>
      </c>
      <c r="H808" s="50" t="s">
        <v>3878</v>
      </c>
      <c r="I808" s="113"/>
      <c r="J808" s="56" t="s">
        <v>7493</v>
      </c>
      <c r="K808" s="56"/>
      <c r="L808" s="113" t="s">
        <v>91</v>
      </c>
      <c r="M808" s="114">
        <v>0</v>
      </c>
      <c r="N808" s="113" t="s">
        <v>8512</v>
      </c>
      <c r="O808" s="113"/>
      <c r="P808" s="113" t="s">
        <v>91</v>
      </c>
      <c r="Q808" s="113" t="s">
        <v>68</v>
      </c>
      <c r="R808" s="113"/>
      <c r="S808" s="113"/>
    </row>
    <row r="809" spans="1:19" x14ac:dyDescent="0.35">
      <c r="A809" s="111" t="s">
        <v>3953</v>
      </c>
      <c r="B809" s="112">
        <v>-99</v>
      </c>
      <c r="C809" s="113" t="s">
        <v>106</v>
      </c>
      <c r="D809" s="113"/>
      <c r="E809" s="113"/>
      <c r="F809" s="113"/>
      <c r="G809" s="50" t="s">
        <v>301</v>
      </c>
      <c r="H809" s="50" t="s">
        <v>292</v>
      </c>
      <c r="I809" s="113"/>
      <c r="J809" s="56" t="s">
        <v>7493</v>
      </c>
      <c r="K809" s="56"/>
      <c r="L809" s="54" t="s">
        <v>7473</v>
      </c>
      <c r="M809" s="155" t="s">
        <v>8511</v>
      </c>
      <c r="N809" s="56" t="s">
        <v>8513</v>
      </c>
      <c r="O809" s="56"/>
      <c r="P809" s="113" t="s">
        <v>100</v>
      </c>
      <c r="Q809" s="113" t="s">
        <v>68</v>
      </c>
      <c r="R809" s="113"/>
      <c r="S809" s="113"/>
    </row>
    <row r="810" spans="1:19" x14ac:dyDescent="0.35">
      <c r="A810" s="111" t="s">
        <v>3953</v>
      </c>
      <c r="B810" s="112">
        <v>-99</v>
      </c>
      <c r="C810" s="113" t="s">
        <v>3963</v>
      </c>
      <c r="D810" s="50"/>
      <c r="E810" s="113"/>
      <c r="F810" s="113"/>
      <c r="G810" s="50" t="s">
        <v>4758</v>
      </c>
      <c r="H810" s="50" t="s">
        <v>4759</v>
      </c>
      <c r="I810" s="113"/>
      <c r="J810" s="56" t="s">
        <v>7493</v>
      </c>
      <c r="K810" s="56"/>
      <c r="L810" s="54" t="s">
        <v>7473</v>
      </c>
      <c r="M810" s="155">
        <v>0</v>
      </c>
      <c r="N810" s="56" t="s">
        <v>8512</v>
      </c>
      <c r="O810" s="56"/>
      <c r="P810" s="113" t="s">
        <v>100</v>
      </c>
      <c r="Q810" s="113" t="s">
        <v>68</v>
      </c>
      <c r="R810" s="113"/>
      <c r="S810" s="113"/>
    </row>
    <row r="811" spans="1:19" x14ac:dyDescent="0.35">
      <c r="A811" s="111" t="s">
        <v>3953</v>
      </c>
      <c r="B811" s="112">
        <v>-99</v>
      </c>
      <c r="C811" s="113" t="s">
        <v>107</v>
      </c>
      <c r="D811" s="50"/>
      <c r="E811" s="113"/>
      <c r="F811" s="113"/>
      <c r="G811" s="50" t="s">
        <v>4761</v>
      </c>
      <c r="H811" s="50" t="s">
        <v>4762</v>
      </c>
      <c r="I811" s="113"/>
      <c r="J811" s="56" t="s">
        <v>7493</v>
      </c>
      <c r="K811" s="56"/>
      <c r="L811" s="113" t="s">
        <v>91</v>
      </c>
      <c r="M811" s="114">
        <v>0</v>
      </c>
      <c r="N811" s="113" t="s">
        <v>8512</v>
      </c>
      <c r="O811" s="113"/>
      <c r="P811" s="113" t="s">
        <v>91</v>
      </c>
      <c r="Q811" s="113" t="s">
        <v>68</v>
      </c>
      <c r="R811" s="113"/>
      <c r="S811" s="113"/>
    </row>
    <row r="812" spans="1:19" x14ac:dyDescent="0.35">
      <c r="A812" s="111" t="s">
        <v>3953</v>
      </c>
      <c r="B812" s="112">
        <v>-99</v>
      </c>
      <c r="C812" s="113" t="s">
        <v>109</v>
      </c>
      <c r="D812" s="50"/>
      <c r="E812" s="113"/>
      <c r="F812" s="113"/>
      <c r="G812" s="50" t="s">
        <v>306</v>
      </c>
      <c r="H812" s="50" t="s">
        <v>307</v>
      </c>
      <c r="I812" s="113"/>
      <c r="J812" s="56" t="s">
        <v>7493</v>
      </c>
      <c r="K812" s="56"/>
      <c r="L812" s="113" t="s">
        <v>91</v>
      </c>
      <c r="M812" s="114">
        <v>0</v>
      </c>
      <c r="N812" s="113" t="s">
        <v>8512</v>
      </c>
      <c r="O812" s="113"/>
      <c r="P812" s="113" t="s">
        <v>92</v>
      </c>
      <c r="Q812" s="113" t="s">
        <v>68</v>
      </c>
      <c r="R812" s="113"/>
      <c r="S812" s="113"/>
    </row>
    <row r="813" spans="1:19" x14ac:dyDescent="0.35">
      <c r="A813" s="111" t="s">
        <v>3953</v>
      </c>
      <c r="B813" s="112">
        <v>-99</v>
      </c>
      <c r="C813" s="113" t="s">
        <v>108</v>
      </c>
      <c r="D813" s="50"/>
      <c r="E813" s="113"/>
      <c r="F813" s="113"/>
      <c r="G813" s="50" t="s">
        <v>304</v>
      </c>
      <c r="H813" s="50" t="s">
        <v>305</v>
      </c>
      <c r="I813" s="113"/>
      <c r="J813" s="56" t="s">
        <v>7493</v>
      </c>
      <c r="K813" s="56"/>
      <c r="L813" s="113" t="s">
        <v>91</v>
      </c>
      <c r="M813" s="114">
        <v>0</v>
      </c>
      <c r="N813" s="113" t="s">
        <v>8512</v>
      </c>
      <c r="O813" s="113"/>
      <c r="P813" s="113" t="s">
        <v>92</v>
      </c>
      <c r="Q813" s="113" t="s">
        <v>68</v>
      </c>
      <c r="R813" s="113"/>
      <c r="S813" s="113"/>
    </row>
    <row r="814" spans="1:19" x14ac:dyDescent="0.35">
      <c r="A814" s="111" t="s">
        <v>3953</v>
      </c>
      <c r="B814" s="112">
        <v>-99</v>
      </c>
      <c r="C814" s="113" t="s">
        <v>3962</v>
      </c>
      <c r="D814" s="113"/>
      <c r="E814" s="113"/>
      <c r="F814" s="113"/>
      <c r="G814" s="50" t="s">
        <v>291</v>
      </c>
      <c r="H814" s="50" t="s">
        <v>292</v>
      </c>
      <c r="I814" s="113"/>
      <c r="J814" s="56" t="s">
        <v>7493</v>
      </c>
      <c r="K814" s="56"/>
      <c r="L814" s="54" t="s">
        <v>7473</v>
      </c>
      <c r="M814" s="155" t="s">
        <v>8511</v>
      </c>
      <c r="N814" s="56" t="s">
        <v>8513</v>
      </c>
      <c r="O814" s="56"/>
      <c r="P814" s="113" t="s">
        <v>100</v>
      </c>
      <c r="Q814" s="113" t="s">
        <v>68</v>
      </c>
      <c r="R814" s="113"/>
      <c r="S814" s="113"/>
    </row>
    <row r="815" spans="1:19" x14ac:dyDescent="0.35">
      <c r="A815" s="111" t="s">
        <v>3953</v>
      </c>
      <c r="B815" s="112">
        <v>-99</v>
      </c>
      <c r="C815" s="113" t="s">
        <v>3813</v>
      </c>
      <c r="D815" s="50"/>
      <c r="E815" s="113"/>
      <c r="F815" s="113"/>
      <c r="G815" s="50" t="s">
        <v>4757</v>
      </c>
      <c r="H815" s="50" t="s">
        <v>3911</v>
      </c>
      <c r="I815" s="113"/>
      <c r="J815" s="56" t="s">
        <v>7493</v>
      </c>
      <c r="K815" s="56"/>
      <c r="L815" s="113" t="s">
        <v>91</v>
      </c>
      <c r="M815" s="114">
        <v>0</v>
      </c>
      <c r="N815" s="113" t="s">
        <v>8512</v>
      </c>
      <c r="O815" s="113"/>
      <c r="P815" s="113" t="s">
        <v>91</v>
      </c>
      <c r="Q815" s="113" t="s">
        <v>68</v>
      </c>
      <c r="R815" s="113"/>
      <c r="S815" s="113"/>
    </row>
    <row r="816" spans="1:19" x14ac:dyDescent="0.35">
      <c r="A816" s="111" t="s">
        <v>3953</v>
      </c>
      <c r="B816" s="112">
        <v>-99</v>
      </c>
      <c r="C816" s="113" t="s">
        <v>103</v>
      </c>
      <c r="D816" s="50"/>
      <c r="E816" s="113"/>
      <c r="F816" s="113"/>
      <c r="G816" s="50" t="s">
        <v>295</v>
      </c>
      <c r="H816" s="50" t="s">
        <v>296</v>
      </c>
      <c r="I816" s="113"/>
      <c r="J816" s="56" t="s">
        <v>7493</v>
      </c>
      <c r="K816" s="56"/>
      <c r="L816" s="113" t="s">
        <v>91</v>
      </c>
      <c r="M816" s="114">
        <v>0</v>
      </c>
      <c r="N816" s="113" t="s">
        <v>8512</v>
      </c>
      <c r="O816" s="113"/>
      <c r="P816" s="113" t="s">
        <v>91</v>
      </c>
      <c r="Q816" s="113" t="s">
        <v>68</v>
      </c>
      <c r="R816" s="113"/>
      <c r="S816" s="113"/>
    </row>
    <row r="817" spans="1:19" x14ac:dyDescent="0.35">
      <c r="A817" s="111" t="s">
        <v>3953</v>
      </c>
      <c r="B817" s="112">
        <v>-99</v>
      </c>
      <c r="C817" s="113" t="s">
        <v>102</v>
      </c>
      <c r="D817" s="50"/>
      <c r="E817" s="113"/>
      <c r="F817" s="113"/>
      <c r="G817" s="50" t="s">
        <v>293</v>
      </c>
      <c r="H817" s="50" t="s">
        <v>294</v>
      </c>
      <c r="I817" s="113"/>
      <c r="J817" s="56" t="s">
        <v>7493</v>
      </c>
      <c r="K817" s="56"/>
      <c r="L817" s="113" t="s">
        <v>91</v>
      </c>
      <c r="M817" s="114">
        <v>0</v>
      </c>
      <c r="N817" s="113" t="s">
        <v>8512</v>
      </c>
      <c r="O817" s="113"/>
      <c r="P817" s="113" t="s">
        <v>91</v>
      </c>
      <c r="Q817" s="113" t="s">
        <v>68</v>
      </c>
      <c r="R817" s="113"/>
      <c r="S817" s="113"/>
    </row>
    <row r="818" spans="1:19" x14ac:dyDescent="0.35">
      <c r="A818" s="111" t="s">
        <v>3953</v>
      </c>
      <c r="B818" s="112">
        <v>-99</v>
      </c>
      <c r="C818" s="113" t="s">
        <v>104</v>
      </c>
      <c r="D818" s="50"/>
      <c r="E818" s="113"/>
      <c r="F818" s="113"/>
      <c r="G818" s="50" t="s">
        <v>297</v>
      </c>
      <c r="H818" s="50" t="s">
        <v>298</v>
      </c>
      <c r="I818" s="113"/>
      <c r="J818" s="56" t="s">
        <v>7493</v>
      </c>
      <c r="K818" s="56"/>
      <c r="L818" s="113" t="s">
        <v>91</v>
      </c>
      <c r="M818" s="114">
        <v>0</v>
      </c>
      <c r="N818" s="113" t="s">
        <v>8512</v>
      </c>
      <c r="O818" s="113"/>
      <c r="P818" s="113" t="s">
        <v>91</v>
      </c>
      <c r="Q818" s="113" t="s">
        <v>68</v>
      </c>
      <c r="R818" s="113"/>
      <c r="S818" s="113"/>
    </row>
    <row r="819" spans="1:19" x14ac:dyDescent="0.35">
      <c r="A819" s="111" t="s">
        <v>3953</v>
      </c>
      <c r="B819" s="112">
        <v>-99</v>
      </c>
      <c r="C819" s="113" t="s">
        <v>105</v>
      </c>
      <c r="D819" s="50"/>
      <c r="E819" s="113"/>
      <c r="F819" s="113"/>
      <c r="G819" s="50" t="s">
        <v>299</v>
      </c>
      <c r="H819" s="50" t="s">
        <v>4756</v>
      </c>
      <c r="I819" s="113"/>
      <c r="J819" s="56" t="s">
        <v>7493</v>
      </c>
      <c r="K819" s="56"/>
      <c r="L819" s="113" t="s">
        <v>91</v>
      </c>
      <c r="M819" s="114">
        <v>0</v>
      </c>
      <c r="N819" s="113" t="s">
        <v>8512</v>
      </c>
      <c r="O819" s="113"/>
      <c r="P819" s="113" t="s">
        <v>92</v>
      </c>
      <c r="Q819" s="113" t="s">
        <v>68</v>
      </c>
      <c r="R819" s="113"/>
      <c r="S819" s="113"/>
    </row>
    <row r="820" spans="1:19" x14ac:dyDescent="0.35">
      <c r="A820" s="111" t="s">
        <v>3953</v>
      </c>
      <c r="B820" s="112">
        <v>-99</v>
      </c>
      <c r="C820" s="113" t="s">
        <v>3957</v>
      </c>
      <c r="D820" s="50"/>
      <c r="E820" s="113"/>
      <c r="F820" s="113"/>
      <c r="G820" s="50" t="s">
        <v>4748</v>
      </c>
      <c r="H820" s="50" t="s">
        <v>3880</v>
      </c>
      <c r="I820" s="113"/>
      <c r="J820" s="56" t="s">
        <v>7493</v>
      </c>
      <c r="K820" s="56"/>
      <c r="L820" s="113" t="s">
        <v>153</v>
      </c>
      <c r="M820" s="114">
        <v>0</v>
      </c>
      <c r="N820" s="113" t="s">
        <v>8512</v>
      </c>
      <c r="O820" s="113"/>
      <c r="P820" s="113" t="s">
        <v>153</v>
      </c>
      <c r="Q820" s="113" t="s">
        <v>68</v>
      </c>
      <c r="R820" s="113"/>
      <c r="S820" s="113"/>
    </row>
    <row r="821" spans="1:19" x14ac:dyDescent="0.35">
      <c r="A821" s="111" t="s">
        <v>3953</v>
      </c>
      <c r="B821" s="112">
        <v>-99</v>
      </c>
      <c r="C821" s="113" t="s">
        <v>3958</v>
      </c>
      <c r="D821" s="50"/>
      <c r="E821" s="113"/>
      <c r="F821" s="113"/>
      <c r="G821" s="50" t="s">
        <v>4749</v>
      </c>
      <c r="H821" s="50" t="s">
        <v>4750</v>
      </c>
      <c r="I821" s="113"/>
      <c r="J821" s="56" t="s">
        <v>7493</v>
      </c>
      <c r="K821" s="56"/>
      <c r="L821" s="113" t="s">
        <v>153</v>
      </c>
      <c r="M821" s="114">
        <v>0</v>
      </c>
      <c r="N821" s="113" t="s">
        <v>8512</v>
      </c>
      <c r="O821" s="113"/>
      <c r="P821" s="113" t="s">
        <v>153</v>
      </c>
      <c r="Q821" s="113" t="s">
        <v>68</v>
      </c>
      <c r="R821" s="113"/>
      <c r="S821" s="113"/>
    </row>
    <row r="822" spans="1:19" x14ac:dyDescent="0.35">
      <c r="A822" s="111" t="s">
        <v>3953</v>
      </c>
      <c r="B822" s="112">
        <v>-99</v>
      </c>
      <c r="C822" s="113" t="s">
        <v>3959</v>
      </c>
      <c r="D822" s="50"/>
      <c r="E822" s="113"/>
      <c r="F822" s="113"/>
      <c r="G822" s="50" t="s">
        <v>4751</v>
      </c>
      <c r="H822" s="53" t="s">
        <v>3884</v>
      </c>
      <c r="I822" s="113"/>
      <c r="J822" s="56" t="s">
        <v>7493</v>
      </c>
      <c r="K822" s="56"/>
      <c r="L822" s="113" t="s">
        <v>91</v>
      </c>
      <c r="M822" s="114">
        <v>0</v>
      </c>
      <c r="N822" s="113" t="s">
        <v>8512</v>
      </c>
      <c r="O822" s="113"/>
      <c r="P822" s="113" t="s">
        <v>91</v>
      </c>
      <c r="Q822" s="113" t="s">
        <v>68</v>
      </c>
      <c r="R822" s="113"/>
      <c r="S822" s="113"/>
    </row>
    <row r="823" spans="1:19" x14ac:dyDescent="0.35">
      <c r="A823" s="111" t="s">
        <v>3953</v>
      </c>
      <c r="B823" s="112">
        <v>-99</v>
      </c>
      <c r="C823" s="113" t="s">
        <v>3960</v>
      </c>
      <c r="D823" s="50"/>
      <c r="E823" s="113"/>
      <c r="F823" s="113"/>
      <c r="G823" s="53" t="s">
        <v>4752</v>
      </c>
      <c r="H823" s="53" t="s">
        <v>4753</v>
      </c>
      <c r="I823" s="113"/>
      <c r="J823" s="56" t="s">
        <v>7493</v>
      </c>
      <c r="K823" s="56"/>
      <c r="L823" s="113" t="s">
        <v>91</v>
      </c>
      <c r="M823" s="114">
        <v>0</v>
      </c>
      <c r="N823" s="113" t="s">
        <v>8512</v>
      </c>
      <c r="O823" s="113"/>
      <c r="P823" s="113" t="s">
        <v>91</v>
      </c>
      <c r="Q823" s="113" t="s">
        <v>68</v>
      </c>
      <c r="R823" s="113"/>
      <c r="S823" s="113"/>
    </row>
    <row r="824" spans="1:19" x14ac:dyDescent="0.35">
      <c r="A824" s="111" t="s">
        <v>3953</v>
      </c>
      <c r="B824" s="112">
        <v>-99</v>
      </c>
      <c r="C824" s="113" t="s">
        <v>3961</v>
      </c>
      <c r="D824" s="50"/>
      <c r="E824" s="113"/>
      <c r="F824" s="113"/>
      <c r="G824" s="53" t="s">
        <v>4754</v>
      </c>
      <c r="H824" s="53" t="s">
        <v>4755</v>
      </c>
      <c r="I824" s="113"/>
      <c r="J824" s="56" t="s">
        <v>7493</v>
      </c>
      <c r="K824" s="56"/>
      <c r="L824" s="113" t="s">
        <v>91</v>
      </c>
      <c r="M824" s="114">
        <v>0</v>
      </c>
      <c r="N824" s="113" t="s">
        <v>8512</v>
      </c>
      <c r="O824" s="113"/>
      <c r="P824" s="113" t="s">
        <v>91</v>
      </c>
      <c r="Q824" s="113" t="s">
        <v>68</v>
      </c>
      <c r="R824" s="113"/>
      <c r="S824" s="113"/>
    </row>
    <row r="825" spans="1:19" x14ac:dyDescent="0.35">
      <c r="A825" s="111" t="s">
        <v>3953</v>
      </c>
      <c r="B825" s="112">
        <v>-99</v>
      </c>
      <c r="C825" s="113" t="s">
        <v>3955</v>
      </c>
      <c r="D825" s="50"/>
      <c r="E825" s="113"/>
      <c r="F825" s="113"/>
      <c r="G825" s="50" t="s">
        <v>4743</v>
      </c>
      <c r="H825" s="53" t="s">
        <v>4744</v>
      </c>
      <c r="I825" s="113"/>
      <c r="J825" s="56" t="s">
        <v>7493</v>
      </c>
      <c r="K825" s="56"/>
      <c r="L825" s="113" t="s">
        <v>91</v>
      </c>
      <c r="M825" s="114">
        <v>0</v>
      </c>
      <c r="N825" s="113" t="s">
        <v>8512</v>
      </c>
      <c r="O825" s="113"/>
      <c r="P825" s="113" t="s">
        <v>91</v>
      </c>
      <c r="Q825" s="113" t="s">
        <v>68</v>
      </c>
      <c r="R825" s="113"/>
      <c r="S825" s="113"/>
    </row>
    <row r="826" spans="1:19" x14ac:dyDescent="0.35">
      <c r="A826" s="111" t="s">
        <v>3953</v>
      </c>
      <c r="B826" s="112">
        <v>-99</v>
      </c>
      <c r="C826" s="113" t="s">
        <v>3954</v>
      </c>
      <c r="D826" s="50"/>
      <c r="E826" s="113"/>
      <c r="F826" s="113"/>
      <c r="G826" s="50" t="s">
        <v>3569</v>
      </c>
      <c r="H826" s="50" t="s">
        <v>4742</v>
      </c>
      <c r="I826" s="113"/>
      <c r="J826" s="56" t="s">
        <v>7493</v>
      </c>
      <c r="K826" s="56"/>
      <c r="L826" s="113" t="s">
        <v>91</v>
      </c>
      <c r="M826" s="114">
        <v>0</v>
      </c>
      <c r="N826" s="113" t="s">
        <v>8512</v>
      </c>
      <c r="O826" s="113"/>
      <c r="P826" s="113" t="s">
        <v>91</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7493</v>
      </c>
      <c r="K827" s="56"/>
      <c r="L827" s="113" t="s">
        <v>91</v>
      </c>
      <c r="M827" s="114">
        <v>0</v>
      </c>
      <c r="N827" s="113" t="s">
        <v>8512</v>
      </c>
      <c r="O827" s="113" t="s">
        <v>8517</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7493</v>
      </c>
      <c r="K828" s="56"/>
      <c r="L828" s="113" t="s">
        <v>91</v>
      </c>
      <c r="M828" s="114" t="s">
        <v>8511</v>
      </c>
      <c r="N828" s="113" t="s">
        <v>8513</v>
      </c>
      <c r="O828" s="113" t="s">
        <v>8516</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7493</v>
      </c>
      <c r="K829" s="56"/>
      <c r="L829" s="113" t="s">
        <v>91</v>
      </c>
      <c r="M829" s="114">
        <v>0</v>
      </c>
      <c r="N829" s="113" t="s">
        <v>8512</v>
      </c>
      <c r="O829" s="113" t="s">
        <v>8517</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7493</v>
      </c>
      <c r="K830" s="56"/>
      <c r="L830" s="113" t="s">
        <v>91</v>
      </c>
      <c r="M830" s="114">
        <v>0</v>
      </c>
      <c r="N830" s="113" t="s">
        <v>8512</v>
      </c>
      <c r="O830" s="113" t="s">
        <v>8517</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7493</v>
      </c>
      <c r="K831" s="56"/>
      <c r="L831" s="113" t="s">
        <v>91</v>
      </c>
      <c r="M831" s="114">
        <v>0</v>
      </c>
      <c r="N831" s="113" t="s">
        <v>8512</v>
      </c>
      <c r="O831" s="113" t="s">
        <v>8517</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7493</v>
      </c>
      <c r="K832" s="56"/>
      <c r="L832" s="113" t="s">
        <v>91</v>
      </c>
      <c r="M832" s="114">
        <v>1</v>
      </c>
      <c r="N832" s="113" t="s">
        <v>8512</v>
      </c>
      <c r="O832" s="113" t="s">
        <v>8517</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7493</v>
      </c>
      <c r="K833" s="56"/>
      <c r="L833" s="113" t="s">
        <v>91</v>
      </c>
      <c r="M833" s="114">
        <v>0</v>
      </c>
      <c r="N833" s="113" t="s">
        <v>8512</v>
      </c>
      <c r="O833" s="113" t="s">
        <v>8517</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7493</v>
      </c>
      <c r="K834" s="56"/>
      <c r="L834" s="113" t="s">
        <v>91</v>
      </c>
      <c r="M834" s="114">
        <v>0</v>
      </c>
      <c r="N834" s="113" t="s">
        <v>8512</v>
      </c>
      <c r="O834" s="113" t="s">
        <v>8517</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7493</v>
      </c>
      <c r="K835" s="56"/>
      <c r="L835" s="113" t="s">
        <v>91</v>
      </c>
      <c r="M835" s="114">
        <v>0</v>
      </c>
      <c r="N835" s="113" t="s">
        <v>8512</v>
      </c>
      <c r="O835" s="113" t="s">
        <v>8517</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7493</v>
      </c>
      <c r="K836" s="56"/>
      <c r="L836" s="113" t="s">
        <v>91</v>
      </c>
      <c r="M836" s="114">
        <v>0</v>
      </c>
      <c r="N836" s="113" t="s">
        <v>8512</v>
      </c>
      <c r="O836" s="113" t="s">
        <v>8517</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7493</v>
      </c>
      <c r="K837" s="56"/>
      <c r="L837" s="113" t="s">
        <v>91</v>
      </c>
      <c r="M837" s="114">
        <v>0</v>
      </c>
      <c r="N837" s="113" t="s">
        <v>8512</v>
      </c>
      <c r="O837" s="113" t="s">
        <v>8517</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7493</v>
      </c>
      <c r="K838" s="56"/>
      <c r="L838" s="113" t="s">
        <v>91</v>
      </c>
      <c r="M838" s="114">
        <v>0</v>
      </c>
      <c r="N838" s="113" t="s">
        <v>8512</v>
      </c>
      <c r="O838" s="113" t="s">
        <v>8517</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7493</v>
      </c>
      <c r="K839" s="56"/>
      <c r="L839" s="113" t="s">
        <v>91</v>
      </c>
      <c r="M839" s="114">
        <v>0</v>
      </c>
      <c r="N839" s="113" t="s">
        <v>8512</v>
      </c>
      <c r="O839" s="113" t="s">
        <v>8517</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7493</v>
      </c>
      <c r="K840" s="56"/>
      <c r="L840" s="113" t="s">
        <v>91</v>
      </c>
      <c r="M840" s="114">
        <v>0</v>
      </c>
      <c r="N840" s="113" t="s">
        <v>8512</v>
      </c>
      <c r="O840" s="113" t="s">
        <v>8517</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7493</v>
      </c>
      <c r="K841" s="56"/>
      <c r="L841" s="113" t="s">
        <v>91</v>
      </c>
      <c r="M841" s="114">
        <v>0</v>
      </c>
      <c r="N841" s="113" t="s">
        <v>8512</v>
      </c>
      <c r="O841" s="113" t="s">
        <v>8517</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7493</v>
      </c>
      <c r="K842" s="56"/>
      <c r="L842" s="113" t="s">
        <v>91</v>
      </c>
      <c r="M842" s="114">
        <v>0</v>
      </c>
      <c r="N842" s="113" t="s">
        <v>8512</v>
      </c>
      <c r="O842" s="113" t="s">
        <v>8517</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7493</v>
      </c>
      <c r="K843" s="56"/>
      <c r="L843" s="113" t="s">
        <v>91</v>
      </c>
      <c r="M843" s="114">
        <v>1</v>
      </c>
      <c r="N843" s="113" t="s">
        <v>8512</v>
      </c>
      <c r="O843" s="113" t="s">
        <v>8517</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7493</v>
      </c>
      <c r="K844" s="56"/>
      <c r="L844" s="113" t="s">
        <v>91</v>
      </c>
      <c r="M844" s="114">
        <v>0</v>
      </c>
      <c r="N844" s="113" t="s">
        <v>8512</v>
      </c>
      <c r="O844" s="113" t="s">
        <v>8517</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7493</v>
      </c>
      <c r="K845" s="56"/>
      <c r="L845" s="113" t="s">
        <v>91</v>
      </c>
      <c r="M845" s="114">
        <v>0</v>
      </c>
      <c r="N845" s="113" t="s">
        <v>8512</v>
      </c>
      <c r="O845" s="113" t="s">
        <v>8517</v>
      </c>
      <c r="P845" s="113" t="s">
        <v>91</v>
      </c>
      <c r="Q845" s="113" t="s">
        <v>45</v>
      </c>
      <c r="R845" s="113"/>
      <c r="S845" s="113"/>
    </row>
    <row r="846" spans="1:19" x14ac:dyDescent="0.35">
      <c r="A846" s="136" t="s">
        <v>448</v>
      </c>
      <c r="B846" s="77">
        <v>-99</v>
      </c>
      <c r="C846" s="50" t="s">
        <v>292</v>
      </c>
      <c r="D846" s="113"/>
      <c r="E846" s="50"/>
      <c r="F846" s="113"/>
      <c r="G846" s="50" t="s">
        <v>292</v>
      </c>
      <c r="H846" s="50" t="s">
        <v>292</v>
      </c>
      <c r="I846" s="113"/>
      <c r="J846" s="50" t="s">
        <v>7493</v>
      </c>
      <c r="K846" s="50"/>
      <c r="L846" s="53" t="s">
        <v>7473</v>
      </c>
      <c r="M846" s="114" t="s">
        <v>8511</v>
      </c>
      <c r="N846" s="113" t="s">
        <v>8513</v>
      </c>
      <c r="O846" s="113"/>
      <c r="P846" s="132"/>
      <c r="Q846" s="132" t="s">
        <v>54</v>
      </c>
      <c r="R846" s="53"/>
      <c r="S846" s="53"/>
    </row>
    <row r="847" spans="1:19" x14ac:dyDescent="0.35">
      <c r="A847" s="115" t="s">
        <v>448</v>
      </c>
      <c r="B847" s="100">
        <v>1</v>
      </c>
      <c r="C847" s="101" t="s">
        <v>93</v>
      </c>
      <c r="D847" s="103" t="s">
        <v>1923</v>
      </c>
      <c r="E847" s="102" t="s">
        <v>2130</v>
      </c>
      <c r="F847" s="101" t="s">
        <v>7704</v>
      </c>
      <c r="G847" s="101" t="s">
        <v>277</v>
      </c>
      <c r="H847" s="101" t="s">
        <v>278</v>
      </c>
      <c r="I847" s="101" t="s">
        <v>2311</v>
      </c>
      <c r="J847" s="103" t="s">
        <v>7493</v>
      </c>
      <c r="K847" s="103"/>
      <c r="L847" s="101" t="s">
        <v>91</v>
      </c>
      <c r="M847" s="154" t="s">
        <v>8511</v>
      </c>
      <c r="N847" s="103" t="s">
        <v>8513</v>
      </c>
      <c r="O847" s="103" t="s">
        <v>8516</v>
      </c>
      <c r="P847" s="115" t="s">
        <v>91</v>
      </c>
      <c r="Q847" s="115" t="s">
        <v>54</v>
      </c>
      <c r="R847" s="115"/>
      <c r="S847" s="115"/>
    </row>
    <row r="848" spans="1:19" x14ac:dyDescent="0.35">
      <c r="A848" s="113" t="s">
        <v>448</v>
      </c>
      <c r="B848" s="94">
        <v>2</v>
      </c>
      <c r="C848" s="54" t="s">
        <v>127</v>
      </c>
      <c r="D848" s="56" t="s">
        <v>1922</v>
      </c>
      <c r="E848" s="54" t="s">
        <v>8399</v>
      </c>
      <c r="F848" s="54" t="s">
        <v>2146</v>
      </c>
      <c r="G848" s="54" t="s">
        <v>340</v>
      </c>
      <c r="H848" s="54" t="s">
        <v>341</v>
      </c>
      <c r="I848" s="68" t="s">
        <v>2336</v>
      </c>
      <c r="J848" s="56" t="s">
        <v>7493</v>
      </c>
      <c r="K848" s="56"/>
      <c r="L848" s="99" t="s">
        <v>7473</v>
      </c>
      <c r="M848" s="160" t="s">
        <v>8511</v>
      </c>
      <c r="N848" s="99" t="s">
        <v>8513</v>
      </c>
      <c r="O848" s="99" t="s">
        <v>8516</v>
      </c>
      <c r="P848" s="113" t="s">
        <v>100</v>
      </c>
      <c r="Q848" s="113" t="s">
        <v>54</v>
      </c>
      <c r="R848" s="113"/>
      <c r="S848" s="113"/>
    </row>
    <row r="849" spans="1:19" x14ac:dyDescent="0.35">
      <c r="A849" s="113" t="s">
        <v>448</v>
      </c>
      <c r="B849" s="94">
        <v>3</v>
      </c>
      <c r="C849" s="84" t="s">
        <v>1976</v>
      </c>
      <c r="D849" s="56" t="s">
        <v>6390</v>
      </c>
      <c r="E849" s="54" t="s">
        <v>8400</v>
      </c>
      <c r="F849" s="54" t="s">
        <v>7966</v>
      </c>
      <c r="G849" s="54" t="s">
        <v>2068</v>
      </c>
      <c r="H849" s="54" t="s">
        <v>2071</v>
      </c>
      <c r="I849" s="68" t="s">
        <v>2442</v>
      </c>
      <c r="J849" s="56" t="s">
        <v>7493</v>
      </c>
      <c r="K849" s="56"/>
      <c r="L849" s="54" t="s">
        <v>91</v>
      </c>
      <c r="M849" s="155" t="s">
        <v>8511</v>
      </c>
      <c r="N849" s="56" t="s">
        <v>8512</v>
      </c>
      <c r="O849" s="56" t="s">
        <v>8516</v>
      </c>
      <c r="P849" s="113" t="s">
        <v>91</v>
      </c>
      <c r="Q849" s="113" t="s">
        <v>54</v>
      </c>
      <c r="R849" s="113"/>
      <c r="S849" s="113"/>
    </row>
    <row r="850" spans="1:19" x14ac:dyDescent="0.35">
      <c r="A850" s="113" t="s">
        <v>448</v>
      </c>
      <c r="B850" s="94">
        <v>4</v>
      </c>
      <c r="C850" s="56" t="s">
        <v>2756</v>
      </c>
      <c r="D850" s="56" t="s">
        <v>3767</v>
      </c>
      <c r="E850" s="56" t="s">
        <v>8401</v>
      </c>
      <c r="F850" s="56" t="s">
        <v>7964</v>
      </c>
      <c r="G850" s="56" t="s">
        <v>3188</v>
      </c>
      <c r="H850" s="50" t="s">
        <v>2960</v>
      </c>
      <c r="I850" s="56"/>
      <c r="J850" s="56" t="s">
        <v>7493</v>
      </c>
      <c r="K850" s="56"/>
      <c r="L850" s="50" t="s">
        <v>7473</v>
      </c>
      <c r="M850" s="153">
        <v>0</v>
      </c>
      <c r="N850" s="50" t="s">
        <v>8512</v>
      </c>
      <c r="O850" s="50" t="s">
        <v>8517</v>
      </c>
      <c r="P850" s="113" t="s">
        <v>100</v>
      </c>
      <c r="Q850" s="113" t="s">
        <v>54</v>
      </c>
      <c r="R850" s="113"/>
      <c r="S850" s="113"/>
    </row>
    <row r="851" spans="1:19" x14ac:dyDescent="0.35">
      <c r="A851" s="113" t="s">
        <v>448</v>
      </c>
      <c r="B851" s="94">
        <v>5</v>
      </c>
      <c r="C851" s="54" t="s">
        <v>1982</v>
      </c>
      <c r="D851" s="57" t="s">
        <v>2054</v>
      </c>
      <c r="E851" s="54" t="s">
        <v>2441</v>
      </c>
      <c r="F851" s="54" t="s">
        <v>7965</v>
      </c>
      <c r="G851" s="54" t="s">
        <v>2070</v>
      </c>
      <c r="H851" s="54" t="s">
        <v>1981</v>
      </c>
      <c r="I851" s="68" t="s">
        <v>2441</v>
      </c>
      <c r="J851" s="56" t="s">
        <v>7493</v>
      </c>
      <c r="K851" s="56"/>
      <c r="L851" s="54" t="s">
        <v>91</v>
      </c>
      <c r="M851" s="155">
        <v>0</v>
      </c>
      <c r="N851" s="56" t="s">
        <v>8512</v>
      </c>
      <c r="O851" s="56" t="s">
        <v>8517</v>
      </c>
      <c r="P851" s="113" t="s">
        <v>92</v>
      </c>
      <c r="Q851" s="113" t="s">
        <v>54</v>
      </c>
      <c r="R851" s="113"/>
      <c r="S851" s="113"/>
    </row>
    <row r="852" spans="1:19" x14ac:dyDescent="0.35">
      <c r="A852" s="113" t="s">
        <v>448</v>
      </c>
      <c r="B852" s="94">
        <v>6</v>
      </c>
      <c r="C852" s="54" t="s">
        <v>1980</v>
      </c>
      <c r="D852" s="56" t="s">
        <v>1895</v>
      </c>
      <c r="E852" s="54" t="s">
        <v>8403</v>
      </c>
      <c r="F852" s="54" t="s">
        <v>2172</v>
      </c>
      <c r="G852" s="54" t="s">
        <v>2069</v>
      </c>
      <c r="H852" s="54" t="s">
        <v>2072</v>
      </c>
      <c r="I852" s="68" t="s">
        <v>2443</v>
      </c>
      <c r="J852" s="56" t="s">
        <v>7493</v>
      </c>
      <c r="K852" s="56"/>
      <c r="L852" s="54" t="s">
        <v>91</v>
      </c>
      <c r="M852" s="155">
        <v>0</v>
      </c>
      <c r="N852" s="56" t="s">
        <v>8512</v>
      </c>
      <c r="O852" s="56" t="s">
        <v>8517</v>
      </c>
      <c r="P852" s="113" t="s">
        <v>91</v>
      </c>
      <c r="Q852" s="113" t="s">
        <v>54</v>
      </c>
      <c r="R852" s="113"/>
      <c r="S852" s="113"/>
    </row>
    <row r="853" spans="1:19" x14ac:dyDescent="0.35">
      <c r="A853" s="137" t="s">
        <v>449</v>
      </c>
      <c r="B853" s="77">
        <v>-99</v>
      </c>
      <c r="C853" s="50" t="s">
        <v>292</v>
      </c>
      <c r="D853" s="113"/>
      <c r="E853" s="50"/>
      <c r="F853" s="113"/>
      <c r="G853" s="50" t="s">
        <v>292</v>
      </c>
      <c r="H853" s="50" t="s">
        <v>292</v>
      </c>
      <c r="I853" s="113"/>
      <c r="J853" s="50" t="s">
        <v>7493</v>
      </c>
      <c r="K853" s="50"/>
      <c r="L853" s="53" t="s">
        <v>7473</v>
      </c>
      <c r="M853" s="114" t="s">
        <v>8511</v>
      </c>
      <c r="N853" s="113" t="s">
        <v>8513</v>
      </c>
      <c r="O853" s="113"/>
      <c r="P853" s="132"/>
      <c r="Q853" s="132" t="s">
        <v>54</v>
      </c>
      <c r="R853" s="53"/>
      <c r="S853" s="53"/>
    </row>
    <row r="854" spans="1:19" x14ac:dyDescent="0.35">
      <c r="A854" s="113" t="s">
        <v>449</v>
      </c>
      <c r="B854" s="94">
        <v>-99</v>
      </c>
      <c r="C854" s="56" t="s">
        <v>2758</v>
      </c>
      <c r="D854" s="56" t="s">
        <v>3346</v>
      </c>
      <c r="E854" s="56"/>
      <c r="F854" s="56"/>
      <c r="G854" s="56" t="s">
        <v>3190</v>
      </c>
      <c r="H854" s="50" t="s">
        <v>2962</v>
      </c>
      <c r="I854" s="56"/>
      <c r="J854" s="56" t="s">
        <v>7493</v>
      </c>
      <c r="K854" s="56"/>
      <c r="L854" s="50" t="s">
        <v>7473</v>
      </c>
      <c r="M854" s="153">
        <v>0</v>
      </c>
      <c r="N854" s="50" t="s">
        <v>8512</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7493</v>
      </c>
      <c r="K855" s="56"/>
      <c r="L855" s="50" t="s">
        <v>7474</v>
      </c>
      <c r="M855" s="153">
        <v>0</v>
      </c>
      <c r="N855" s="50" t="s">
        <v>8512</v>
      </c>
      <c r="O855" s="50"/>
      <c r="P855" s="113" t="s">
        <v>3952</v>
      </c>
      <c r="Q855" s="113" t="s">
        <v>54</v>
      </c>
      <c r="R855" s="113"/>
      <c r="S855" s="113"/>
    </row>
    <row r="856" spans="1:19" x14ac:dyDescent="0.35">
      <c r="A856" s="115" t="s">
        <v>449</v>
      </c>
      <c r="B856" s="100">
        <v>1</v>
      </c>
      <c r="C856" s="101" t="s">
        <v>93</v>
      </c>
      <c r="D856" s="101" t="s">
        <v>1923</v>
      </c>
      <c r="E856" s="102" t="s">
        <v>2130</v>
      </c>
      <c r="F856" s="101" t="s">
        <v>7704</v>
      </c>
      <c r="G856" s="101" t="s">
        <v>277</v>
      </c>
      <c r="H856" s="101" t="s">
        <v>278</v>
      </c>
      <c r="I856" s="101" t="s">
        <v>2311</v>
      </c>
      <c r="J856" s="103" t="s">
        <v>7493</v>
      </c>
      <c r="K856" s="103"/>
      <c r="L856" s="101" t="s">
        <v>91</v>
      </c>
      <c r="M856" s="154" t="s">
        <v>8511</v>
      </c>
      <c r="N856" s="103" t="s">
        <v>8513</v>
      </c>
      <c r="O856" s="103" t="s">
        <v>8516</v>
      </c>
      <c r="P856" s="115" t="s">
        <v>91</v>
      </c>
      <c r="Q856" s="115" t="s">
        <v>54</v>
      </c>
      <c r="R856" s="115"/>
      <c r="S856" s="115"/>
    </row>
    <row r="857" spans="1:19" x14ac:dyDescent="0.35">
      <c r="A857" s="113" t="s">
        <v>449</v>
      </c>
      <c r="B857" s="94">
        <v>2</v>
      </c>
      <c r="C857" s="54" t="s">
        <v>127</v>
      </c>
      <c r="D857" s="54" t="s">
        <v>1950</v>
      </c>
      <c r="E857" s="54" t="s">
        <v>8399</v>
      </c>
      <c r="F857" s="54" t="s">
        <v>7662</v>
      </c>
      <c r="G857" s="54" t="s">
        <v>340</v>
      </c>
      <c r="H857" s="54" t="s">
        <v>341</v>
      </c>
      <c r="I857" s="68" t="s">
        <v>2336</v>
      </c>
      <c r="J857" s="56" t="s">
        <v>7493</v>
      </c>
      <c r="K857" s="56"/>
      <c r="L857" s="99" t="s">
        <v>7473</v>
      </c>
      <c r="M857" s="160" t="s">
        <v>8511</v>
      </c>
      <c r="N857" s="99" t="s">
        <v>8513</v>
      </c>
      <c r="O857" s="99" t="s">
        <v>8516</v>
      </c>
      <c r="P857" s="113" t="s">
        <v>100</v>
      </c>
      <c r="Q857" s="113" t="s">
        <v>54</v>
      </c>
      <c r="R857" s="113"/>
      <c r="S857" s="113"/>
    </row>
    <row r="858" spans="1:19" x14ac:dyDescent="0.35">
      <c r="A858" s="113" t="s">
        <v>449</v>
      </c>
      <c r="B858" s="94">
        <v>3</v>
      </c>
      <c r="C858" s="54" t="s">
        <v>1985</v>
      </c>
      <c r="D858" s="54" t="s">
        <v>2056</v>
      </c>
      <c r="E858" s="54" t="s">
        <v>8408</v>
      </c>
      <c r="F858" s="54" t="s">
        <v>7591</v>
      </c>
      <c r="G858" s="54" t="s">
        <v>2073</v>
      </c>
      <c r="H858" s="54" t="s">
        <v>1984</v>
      </c>
      <c r="I858" s="68" t="s">
        <v>2444</v>
      </c>
      <c r="J858" s="56" t="s">
        <v>7493</v>
      </c>
      <c r="K858" s="56"/>
      <c r="L858" s="54" t="s">
        <v>153</v>
      </c>
      <c r="M858" s="155" t="s">
        <v>8511</v>
      </c>
      <c r="N858" s="56" t="s">
        <v>8512</v>
      </c>
      <c r="O858" s="56" t="s">
        <v>8516</v>
      </c>
      <c r="P858" s="113" t="s">
        <v>153</v>
      </c>
      <c r="Q858" s="113" t="s">
        <v>54</v>
      </c>
      <c r="R858" s="113"/>
      <c r="S858" s="113"/>
    </row>
    <row r="859" spans="1:19" x14ac:dyDescent="0.35">
      <c r="A859" s="113" t="s">
        <v>449</v>
      </c>
      <c r="B859" s="94">
        <v>5</v>
      </c>
      <c r="C859" s="84" t="s">
        <v>1986</v>
      </c>
      <c r="D859" s="54" t="s">
        <v>1987</v>
      </c>
      <c r="E859" s="54" t="s">
        <v>8404</v>
      </c>
      <c r="F859" s="68" t="s">
        <v>7967</v>
      </c>
      <c r="G859" s="54" t="s">
        <v>2075</v>
      </c>
      <c r="H859" s="54" t="s">
        <v>2074</v>
      </c>
      <c r="I859" s="68" t="s">
        <v>2445</v>
      </c>
      <c r="J859" s="56" t="s">
        <v>7493</v>
      </c>
      <c r="K859" s="56"/>
      <c r="L859" s="54" t="s">
        <v>91</v>
      </c>
      <c r="M859" s="155" t="s">
        <v>8511</v>
      </c>
      <c r="N859" s="56" t="s">
        <v>8512</v>
      </c>
      <c r="O859" s="56" t="s">
        <v>8516</v>
      </c>
      <c r="P859" s="113" t="s">
        <v>91</v>
      </c>
      <c r="Q859" s="113" t="s">
        <v>54</v>
      </c>
      <c r="R859" s="113"/>
      <c r="S859" s="113"/>
    </row>
    <row r="860" spans="1:19" x14ac:dyDescent="0.35">
      <c r="A860" s="113" t="s">
        <v>449</v>
      </c>
      <c r="B860" s="94">
        <v>6</v>
      </c>
      <c r="C860" s="56" t="s">
        <v>2759</v>
      </c>
      <c r="D860" s="50" t="s">
        <v>3373</v>
      </c>
      <c r="E860" s="56" t="s">
        <v>8409</v>
      </c>
      <c r="F860" s="69" t="s">
        <v>7968</v>
      </c>
      <c r="G860" s="56" t="s">
        <v>3191</v>
      </c>
      <c r="H860" s="50" t="s">
        <v>2963</v>
      </c>
      <c r="I860" s="56"/>
      <c r="J860" s="56" t="s">
        <v>7493</v>
      </c>
      <c r="K860" s="56"/>
      <c r="L860" s="50" t="s">
        <v>7473</v>
      </c>
      <c r="M860" s="153">
        <v>0</v>
      </c>
      <c r="N860" s="50" t="s">
        <v>8512</v>
      </c>
      <c r="O860" s="50" t="s">
        <v>8517</v>
      </c>
      <c r="P860" s="113" t="s">
        <v>100</v>
      </c>
      <c r="Q860" s="113" t="s">
        <v>54</v>
      </c>
      <c r="R860" s="113"/>
      <c r="S860" s="113"/>
    </row>
    <row r="861" spans="1:19" x14ac:dyDescent="0.35">
      <c r="A861" s="113" t="s">
        <v>449</v>
      </c>
      <c r="B861" s="94">
        <v>7</v>
      </c>
      <c r="C861" s="54" t="s">
        <v>1977</v>
      </c>
      <c r="D861" s="54" t="s">
        <v>1983</v>
      </c>
      <c r="E861" s="54" t="s">
        <v>8405</v>
      </c>
      <c r="F861" s="68" t="s">
        <v>7969</v>
      </c>
      <c r="G861" s="54" t="s">
        <v>2076</v>
      </c>
      <c r="H861" s="54" t="s">
        <v>2077</v>
      </c>
      <c r="I861" s="68" t="s">
        <v>2260</v>
      </c>
      <c r="J861" s="56" t="s">
        <v>3434</v>
      </c>
      <c r="K861" s="56" t="s">
        <v>7492</v>
      </c>
      <c r="L861" s="54" t="s">
        <v>91</v>
      </c>
      <c r="M861" s="155">
        <v>0</v>
      </c>
      <c r="N861" s="56" t="s">
        <v>8512</v>
      </c>
      <c r="O861" s="56" t="s">
        <v>8517</v>
      </c>
      <c r="P861" s="113" t="s">
        <v>92</v>
      </c>
      <c r="Q861" s="113" t="s">
        <v>54</v>
      </c>
      <c r="R861" s="113"/>
      <c r="S861" s="113"/>
    </row>
    <row r="862" spans="1:19" x14ac:dyDescent="0.35">
      <c r="A862" s="113" t="s">
        <v>449</v>
      </c>
      <c r="B862" s="94">
        <v>8</v>
      </c>
      <c r="C862" s="54" t="s">
        <v>1978</v>
      </c>
      <c r="D862" s="54" t="s">
        <v>1979</v>
      </c>
      <c r="E862" s="54" t="s">
        <v>8406</v>
      </c>
      <c r="F862" s="68" t="s">
        <v>2261</v>
      </c>
      <c r="G862" s="54" t="s">
        <v>2078</v>
      </c>
      <c r="H862" s="54" t="s">
        <v>2079</v>
      </c>
      <c r="I862" s="68" t="s">
        <v>2446</v>
      </c>
      <c r="J862" s="56" t="s">
        <v>7493</v>
      </c>
      <c r="K862" s="56"/>
      <c r="L862" s="50" t="s">
        <v>7472</v>
      </c>
      <c r="M862" s="153">
        <v>0</v>
      </c>
      <c r="N862" s="50" t="s">
        <v>8512</v>
      </c>
      <c r="O862" s="50" t="s">
        <v>8517</v>
      </c>
      <c r="P862" s="113" t="s">
        <v>156</v>
      </c>
      <c r="Q862" s="113" t="s">
        <v>54</v>
      </c>
      <c r="R862" s="113"/>
      <c r="S862" s="113"/>
    </row>
    <row r="863" spans="1:19" x14ac:dyDescent="0.35">
      <c r="A863" s="113" t="s">
        <v>449</v>
      </c>
      <c r="B863" s="94">
        <v>9</v>
      </c>
      <c r="C863" s="56" t="s">
        <v>2761</v>
      </c>
      <c r="D863" s="56" t="s">
        <v>3347</v>
      </c>
      <c r="E863" s="56" t="s">
        <v>8407</v>
      </c>
      <c r="F863" s="69" t="s">
        <v>7970</v>
      </c>
      <c r="G863" s="56" t="s">
        <v>3193</v>
      </c>
      <c r="H863" s="50" t="s">
        <v>2965</v>
      </c>
      <c r="I863" s="56"/>
      <c r="J863" s="56" t="s">
        <v>7493</v>
      </c>
      <c r="K863" s="56"/>
      <c r="L863" s="50" t="s">
        <v>7472</v>
      </c>
      <c r="M863" s="153">
        <v>0</v>
      </c>
      <c r="N863" s="50" t="s">
        <v>8512</v>
      </c>
      <c r="O863" s="50" t="s">
        <v>8517</v>
      </c>
      <c r="P863" s="113" t="s">
        <v>3012</v>
      </c>
      <c r="Q863" s="113" t="s">
        <v>54</v>
      </c>
      <c r="R863" s="113"/>
      <c r="S863" s="113"/>
    </row>
    <row r="864" spans="1:19" x14ac:dyDescent="0.35">
      <c r="A864" s="113" t="s">
        <v>449</v>
      </c>
      <c r="B864" s="94">
        <v>10</v>
      </c>
      <c r="C864" s="56" t="s">
        <v>2760</v>
      </c>
      <c r="D864" s="56" t="s">
        <v>3348</v>
      </c>
      <c r="E864" s="54" t="s">
        <v>8410</v>
      </c>
      <c r="F864" s="69" t="s">
        <v>7971</v>
      </c>
      <c r="G864" s="56" t="s">
        <v>3192</v>
      </c>
      <c r="H864" s="50" t="s">
        <v>2964</v>
      </c>
      <c r="I864" s="56"/>
      <c r="J864" s="56" t="s">
        <v>7493</v>
      </c>
      <c r="K864" s="56"/>
      <c r="L864" s="50" t="s">
        <v>7472</v>
      </c>
      <c r="M864" s="153">
        <v>0</v>
      </c>
      <c r="N864" s="50" t="s">
        <v>8512</v>
      </c>
      <c r="O864" s="50" t="s">
        <v>8517</v>
      </c>
      <c r="P864" s="113" t="s">
        <v>195</v>
      </c>
      <c r="Q864" s="113" t="s">
        <v>54</v>
      </c>
      <c r="R864" s="113"/>
      <c r="S864" s="113"/>
    </row>
    <row r="865" spans="1:19" x14ac:dyDescent="0.35">
      <c r="A865" s="115" t="s">
        <v>449</v>
      </c>
      <c r="B865" s="100">
        <v>11</v>
      </c>
      <c r="C865" s="101" t="s">
        <v>7517</v>
      </c>
      <c r="D865" s="101" t="s">
        <v>1895</v>
      </c>
      <c r="E865" s="54" t="s">
        <v>8402</v>
      </c>
      <c r="F865" s="101"/>
      <c r="G865" s="101"/>
      <c r="H865" s="101"/>
      <c r="I865" s="101"/>
      <c r="J865" s="103" t="s">
        <v>7493</v>
      </c>
      <c r="K865" s="103"/>
      <c r="L865" s="101" t="s">
        <v>91</v>
      </c>
      <c r="M865" s="154">
        <v>0</v>
      </c>
      <c r="N865" s="103" t="s">
        <v>8512</v>
      </c>
      <c r="O865" s="103" t="s">
        <v>8517</v>
      </c>
      <c r="P865" s="115" t="s">
        <v>91</v>
      </c>
      <c r="Q865" s="115" t="s">
        <v>54</v>
      </c>
      <c r="R865" s="115"/>
      <c r="S865" s="115"/>
    </row>
    <row r="866" spans="1:19" x14ac:dyDescent="0.35">
      <c r="A866" s="113" t="s">
        <v>479</v>
      </c>
      <c r="B866" s="93">
        <v>-99</v>
      </c>
      <c r="C866" s="54" t="s">
        <v>267</v>
      </c>
      <c r="D866" s="54" t="s">
        <v>1923</v>
      </c>
      <c r="E866" s="67"/>
      <c r="F866" s="66" t="s">
        <v>7661</v>
      </c>
      <c r="G866" s="54" t="s">
        <v>480</v>
      </c>
      <c r="H866" s="54" t="s">
        <v>481</v>
      </c>
      <c r="I866" s="68" t="s">
        <v>2223</v>
      </c>
      <c r="J866" s="56" t="s">
        <v>7493</v>
      </c>
      <c r="K866" s="56"/>
      <c r="L866" s="54" t="s">
        <v>153</v>
      </c>
      <c r="M866" s="155">
        <v>0</v>
      </c>
      <c r="N866" s="56" t="s">
        <v>8512</v>
      </c>
      <c r="O866" s="56"/>
      <c r="P866" s="113" t="s">
        <v>153</v>
      </c>
      <c r="Q866" s="113" t="s">
        <v>80</v>
      </c>
      <c r="R866" s="113"/>
      <c r="S866" s="113"/>
    </row>
    <row r="867" spans="1:19" x14ac:dyDescent="0.35">
      <c r="A867" s="113" t="s">
        <v>479</v>
      </c>
      <c r="B867" s="93">
        <v>-99</v>
      </c>
      <c r="C867" s="54" t="s">
        <v>258</v>
      </c>
      <c r="D867" s="54" t="s">
        <v>2048</v>
      </c>
      <c r="E867" s="70"/>
      <c r="F867" s="54" t="s">
        <v>2218</v>
      </c>
      <c r="G867" s="54" t="s">
        <v>465</v>
      </c>
      <c r="H867" s="54" t="s">
        <v>466</v>
      </c>
      <c r="I867" s="68" t="s">
        <v>2392</v>
      </c>
      <c r="J867" s="56" t="s">
        <v>7493</v>
      </c>
      <c r="K867" s="56"/>
      <c r="L867" s="55" t="s">
        <v>91</v>
      </c>
      <c r="M867" s="158">
        <v>0</v>
      </c>
      <c r="N867" s="57" t="s">
        <v>8512</v>
      </c>
      <c r="O867" s="57"/>
      <c r="P867" s="113" t="s">
        <v>100</v>
      </c>
      <c r="Q867" s="113" t="s">
        <v>80</v>
      </c>
      <c r="R867" s="113" t="s">
        <v>7477</v>
      </c>
      <c r="S867" s="113"/>
    </row>
    <row r="868" spans="1:19" x14ac:dyDescent="0.35">
      <c r="A868" s="136" t="s">
        <v>53</v>
      </c>
      <c r="B868" s="77">
        <v>-99</v>
      </c>
      <c r="C868" s="50" t="s">
        <v>126</v>
      </c>
      <c r="D868" s="113"/>
      <c r="E868" s="50"/>
      <c r="F868" s="113"/>
      <c r="G868" s="50" t="s">
        <v>6691</v>
      </c>
      <c r="H868" s="50" t="s">
        <v>6692</v>
      </c>
      <c r="I868" s="113"/>
      <c r="J868" s="50" t="s">
        <v>7493</v>
      </c>
      <c r="K868" s="50"/>
      <c r="L868" s="55" t="s">
        <v>91</v>
      </c>
      <c r="M868" s="158"/>
      <c r="N868" s="57"/>
      <c r="O868" s="57"/>
      <c r="P868" s="132" t="s">
        <v>100</v>
      </c>
      <c r="Q868" s="132" t="s">
        <v>54</v>
      </c>
      <c r="R868" s="113" t="s">
        <v>7477</v>
      </c>
      <c r="S868" s="113"/>
    </row>
    <row r="869" spans="1:19" x14ac:dyDescent="0.35">
      <c r="A869" s="136" t="s">
        <v>53</v>
      </c>
      <c r="B869" s="77">
        <v>-99</v>
      </c>
      <c r="C869" s="50" t="s">
        <v>128</v>
      </c>
      <c r="D869" s="113"/>
      <c r="E869" s="50"/>
      <c r="F869" s="113"/>
      <c r="G869" s="50" t="s">
        <v>6694</v>
      </c>
      <c r="H869" s="50" t="s">
        <v>6695</v>
      </c>
      <c r="I869" s="113"/>
      <c r="J869" s="50" t="s">
        <v>7493</v>
      </c>
      <c r="K869" s="50"/>
      <c r="L869" s="55" t="s">
        <v>91</v>
      </c>
      <c r="M869" s="158"/>
      <c r="N869" s="57"/>
      <c r="O869" s="57"/>
      <c r="P869" s="132" t="s">
        <v>100</v>
      </c>
      <c r="Q869" s="132" t="s">
        <v>54</v>
      </c>
      <c r="R869" s="113" t="s">
        <v>7477</v>
      </c>
      <c r="S869" s="113"/>
    </row>
    <row r="870" spans="1:19" x14ac:dyDescent="0.35">
      <c r="A870" s="113" t="s">
        <v>53</v>
      </c>
      <c r="B870" s="76">
        <v>-99</v>
      </c>
      <c r="C870" s="54" t="s">
        <v>6632</v>
      </c>
      <c r="D870" s="54" t="s">
        <v>1923</v>
      </c>
      <c r="E870" s="50"/>
      <c r="F870" s="54" t="s">
        <v>7661</v>
      </c>
      <c r="G870" s="54" t="s">
        <v>277</v>
      </c>
      <c r="H870" s="54" t="s">
        <v>292</v>
      </c>
      <c r="I870" s="54" t="s">
        <v>2311</v>
      </c>
      <c r="J870" s="56" t="s">
        <v>7493</v>
      </c>
      <c r="K870" s="56"/>
      <c r="L870" s="113" t="s">
        <v>7473</v>
      </c>
      <c r="M870" s="114" t="s">
        <v>8511</v>
      </c>
      <c r="N870" s="113" t="s">
        <v>8513</v>
      </c>
      <c r="O870" s="113"/>
      <c r="P870" s="113" t="s">
        <v>100</v>
      </c>
      <c r="Q870" s="113" t="s">
        <v>54</v>
      </c>
      <c r="R870" s="113" t="s">
        <v>8520</v>
      </c>
      <c r="S870" s="113"/>
    </row>
    <row r="871" spans="1:19" x14ac:dyDescent="0.35">
      <c r="A871" s="136" t="s">
        <v>53</v>
      </c>
      <c r="B871" s="77">
        <v>-99</v>
      </c>
      <c r="C871" s="50" t="s">
        <v>124</v>
      </c>
      <c r="D871" s="113"/>
      <c r="E871" s="50"/>
      <c r="F871" s="113"/>
      <c r="G871" s="50" t="s">
        <v>6687</v>
      </c>
      <c r="H871" s="50" t="s">
        <v>6688</v>
      </c>
      <c r="I871" s="113"/>
      <c r="J871" s="50" t="s">
        <v>7493</v>
      </c>
      <c r="K871" s="50"/>
      <c r="L871" s="55" t="s">
        <v>91</v>
      </c>
      <c r="M871" s="158"/>
      <c r="N871" s="57"/>
      <c r="O871" s="57"/>
      <c r="P871" s="132" t="s">
        <v>100</v>
      </c>
      <c r="Q871" s="132" t="s">
        <v>54</v>
      </c>
      <c r="R871" s="113" t="s">
        <v>7477</v>
      </c>
      <c r="S871" s="113"/>
    </row>
    <row r="872" spans="1:19" x14ac:dyDescent="0.35">
      <c r="A872" s="136" t="s">
        <v>53</v>
      </c>
      <c r="B872" s="77">
        <v>-99</v>
      </c>
      <c r="C872" s="50" t="s">
        <v>119</v>
      </c>
      <c r="D872" s="113"/>
      <c r="E872" s="50"/>
      <c r="F872" s="113"/>
      <c r="G872" s="50" t="s">
        <v>6677</v>
      </c>
      <c r="H872" s="50" t="s">
        <v>6678</v>
      </c>
      <c r="I872" s="113"/>
      <c r="J872" s="50" t="s">
        <v>7493</v>
      </c>
      <c r="K872" s="50"/>
      <c r="L872" s="55" t="s">
        <v>91</v>
      </c>
      <c r="M872" s="158"/>
      <c r="N872" s="57"/>
      <c r="O872" s="57"/>
      <c r="P872" s="132" t="s">
        <v>100</v>
      </c>
      <c r="Q872" s="132" t="s">
        <v>54</v>
      </c>
      <c r="R872" s="113" t="s">
        <v>7477</v>
      </c>
      <c r="S872" s="113"/>
    </row>
    <row r="873" spans="1:19" x14ac:dyDescent="0.35">
      <c r="A873" s="136" t="s">
        <v>53</v>
      </c>
      <c r="B873" s="77">
        <v>-99</v>
      </c>
      <c r="C873" s="50" t="s">
        <v>6633</v>
      </c>
      <c r="D873" s="113"/>
      <c r="E873" s="50"/>
      <c r="F873" s="113"/>
      <c r="G873" s="50" t="s">
        <v>6675</v>
      </c>
      <c r="H873" s="50" t="s">
        <v>6676</v>
      </c>
      <c r="I873" s="113"/>
      <c r="J873" s="50" t="s">
        <v>7493</v>
      </c>
      <c r="K873" s="50"/>
      <c r="L873" s="55" t="s">
        <v>91</v>
      </c>
      <c r="M873" s="158" t="s">
        <v>8511</v>
      </c>
      <c r="N873" s="57" t="s">
        <v>8513</v>
      </c>
      <c r="O873" s="57"/>
      <c r="P873" s="132" t="s">
        <v>100</v>
      </c>
      <c r="Q873" s="132" t="s">
        <v>54</v>
      </c>
      <c r="R873" s="113" t="s">
        <v>7477</v>
      </c>
      <c r="S873" s="113"/>
    </row>
    <row r="874" spans="1:19" x14ac:dyDescent="0.35">
      <c r="A874" s="136" t="s">
        <v>53</v>
      </c>
      <c r="B874" s="77">
        <v>-99</v>
      </c>
      <c r="C874" s="50" t="s">
        <v>129</v>
      </c>
      <c r="D874" s="113"/>
      <c r="E874" s="50"/>
      <c r="F874" s="113"/>
      <c r="G874" s="50" t="s">
        <v>6696</v>
      </c>
      <c r="H874" s="50" t="s">
        <v>6697</v>
      </c>
      <c r="I874" s="113"/>
      <c r="J874" s="50" t="s">
        <v>7493</v>
      </c>
      <c r="K874" s="50"/>
      <c r="L874" s="55" t="s">
        <v>91</v>
      </c>
      <c r="M874" s="158"/>
      <c r="N874" s="57"/>
      <c r="O874" s="57"/>
      <c r="P874" s="132" t="s">
        <v>100</v>
      </c>
      <c r="Q874" s="132" t="s">
        <v>54</v>
      </c>
      <c r="R874" s="113" t="s">
        <v>7477</v>
      </c>
      <c r="S874" s="113"/>
    </row>
    <row r="875" spans="1:19" x14ac:dyDescent="0.35">
      <c r="A875" s="136" t="s">
        <v>53</v>
      </c>
      <c r="B875" s="77">
        <v>-99</v>
      </c>
      <c r="C875" s="50" t="s">
        <v>121</v>
      </c>
      <c r="D875" s="113"/>
      <c r="E875" s="50"/>
      <c r="F875" s="113"/>
      <c r="G875" s="50" t="s">
        <v>6681</v>
      </c>
      <c r="H875" s="50" t="s">
        <v>6682</v>
      </c>
      <c r="I875" s="113"/>
      <c r="J875" s="50" t="s">
        <v>7493</v>
      </c>
      <c r="K875" s="50"/>
      <c r="L875" s="55" t="s">
        <v>91</v>
      </c>
      <c r="M875" s="158"/>
      <c r="N875" s="57"/>
      <c r="O875" s="57"/>
      <c r="P875" s="132" t="s">
        <v>100</v>
      </c>
      <c r="Q875" s="132" t="s">
        <v>54</v>
      </c>
      <c r="R875" s="113" t="s">
        <v>7477</v>
      </c>
      <c r="S875" s="113"/>
    </row>
    <row r="876" spans="1:19" x14ac:dyDescent="0.35">
      <c r="A876" s="136" t="s">
        <v>53</v>
      </c>
      <c r="B876" s="77">
        <v>-99</v>
      </c>
      <c r="C876" s="50" t="s">
        <v>123</v>
      </c>
      <c r="D876" s="113"/>
      <c r="E876" s="50"/>
      <c r="F876" s="113"/>
      <c r="G876" s="50" t="s">
        <v>6685</v>
      </c>
      <c r="H876" s="50" t="s">
        <v>6686</v>
      </c>
      <c r="I876" s="113"/>
      <c r="J876" s="50" t="s">
        <v>7493</v>
      </c>
      <c r="K876" s="50"/>
      <c r="L876" s="55" t="s">
        <v>91</v>
      </c>
      <c r="M876" s="158"/>
      <c r="N876" s="57"/>
      <c r="O876" s="57"/>
      <c r="P876" s="132" t="s">
        <v>100</v>
      </c>
      <c r="Q876" s="132" t="s">
        <v>54</v>
      </c>
      <c r="R876" s="113" t="s">
        <v>7477</v>
      </c>
      <c r="S876" s="113"/>
    </row>
    <row r="877" spans="1:19" x14ac:dyDescent="0.35">
      <c r="A877" s="136" t="s">
        <v>53</v>
      </c>
      <c r="B877" s="77">
        <v>-99</v>
      </c>
      <c r="C877" s="50" t="s">
        <v>130</v>
      </c>
      <c r="D877" s="113"/>
      <c r="E877" s="50"/>
      <c r="F877" s="113"/>
      <c r="G877" s="50" t="s">
        <v>6700</v>
      </c>
      <c r="H877" s="50" t="s">
        <v>6701</v>
      </c>
      <c r="I877" s="113"/>
      <c r="J877" s="50" t="s">
        <v>7493</v>
      </c>
      <c r="K877" s="50"/>
      <c r="L877" s="55" t="s">
        <v>91</v>
      </c>
      <c r="M877" s="158"/>
      <c r="N877" s="57"/>
      <c r="O877" s="57"/>
      <c r="P877" s="132" t="s">
        <v>100</v>
      </c>
      <c r="Q877" s="132" t="s">
        <v>54</v>
      </c>
      <c r="R877" s="113" t="s">
        <v>7477</v>
      </c>
      <c r="S877" s="113"/>
    </row>
    <row r="878" spans="1:19" x14ac:dyDescent="0.35">
      <c r="A878" s="136" t="s">
        <v>53</v>
      </c>
      <c r="B878" s="77">
        <v>-99</v>
      </c>
      <c r="C878" s="50" t="s">
        <v>125</v>
      </c>
      <c r="D878" s="113"/>
      <c r="E878" s="50"/>
      <c r="F878" s="113"/>
      <c r="G878" s="50" t="s">
        <v>6689</v>
      </c>
      <c r="H878" s="50" t="s">
        <v>6690</v>
      </c>
      <c r="I878" s="113"/>
      <c r="J878" s="50" t="s">
        <v>7493</v>
      </c>
      <c r="K878" s="50"/>
      <c r="L878" s="55" t="s">
        <v>91</v>
      </c>
      <c r="M878" s="158"/>
      <c r="N878" s="57"/>
      <c r="O878" s="57"/>
      <c r="P878" s="132" t="s">
        <v>100</v>
      </c>
      <c r="Q878" s="132" t="s">
        <v>54</v>
      </c>
      <c r="R878" s="113" t="s">
        <v>7477</v>
      </c>
      <c r="S878" s="113"/>
    </row>
    <row r="879" spans="1:19" x14ac:dyDescent="0.35">
      <c r="A879" s="136" t="s">
        <v>53</v>
      </c>
      <c r="B879" s="77">
        <v>-99</v>
      </c>
      <c r="C879" s="50" t="s">
        <v>122</v>
      </c>
      <c r="D879" s="113"/>
      <c r="E879" s="50"/>
      <c r="F879" s="113"/>
      <c r="G879" s="50" t="s">
        <v>6683</v>
      </c>
      <c r="H879" s="50" t="s">
        <v>6684</v>
      </c>
      <c r="I879" s="113"/>
      <c r="J879" s="50" t="s">
        <v>7493</v>
      </c>
      <c r="K879" s="50"/>
      <c r="L879" s="55" t="s">
        <v>91</v>
      </c>
      <c r="M879" s="158"/>
      <c r="N879" s="57"/>
      <c r="O879" s="57"/>
      <c r="P879" s="132" t="s">
        <v>100</v>
      </c>
      <c r="Q879" s="132" t="s">
        <v>54</v>
      </c>
      <c r="R879" s="113" t="s">
        <v>7477</v>
      </c>
      <c r="S879" s="113"/>
    </row>
    <row r="880" spans="1:19" x14ac:dyDescent="0.35">
      <c r="A880" s="136" t="s">
        <v>53</v>
      </c>
      <c r="B880" s="77">
        <v>-99</v>
      </c>
      <c r="C880" s="50" t="s">
        <v>131</v>
      </c>
      <c r="D880" s="113"/>
      <c r="E880" s="50"/>
      <c r="F880" s="113"/>
      <c r="G880" s="50" t="s">
        <v>6698</v>
      </c>
      <c r="H880" s="50" t="s">
        <v>6699</v>
      </c>
      <c r="I880" s="113"/>
      <c r="J880" s="50" t="s">
        <v>7493</v>
      </c>
      <c r="K880" s="50"/>
      <c r="L880" s="55" t="s">
        <v>91</v>
      </c>
      <c r="M880" s="158"/>
      <c r="N880" s="57"/>
      <c r="O880" s="57"/>
      <c r="P880" s="132" t="s">
        <v>100</v>
      </c>
      <c r="Q880" s="132" t="s">
        <v>54</v>
      </c>
      <c r="R880" s="113" t="s">
        <v>7477</v>
      </c>
      <c r="S880" s="113"/>
    </row>
    <row r="881" spans="1:19" x14ac:dyDescent="0.35">
      <c r="A881" s="136" t="s">
        <v>53</v>
      </c>
      <c r="B881" s="77">
        <v>-99</v>
      </c>
      <c r="C881" s="50" t="s">
        <v>120</v>
      </c>
      <c r="D881" s="113"/>
      <c r="E881" s="50"/>
      <c r="F881" s="113"/>
      <c r="G881" s="50" t="s">
        <v>6679</v>
      </c>
      <c r="H881" s="50" t="s">
        <v>6680</v>
      </c>
      <c r="I881" s="113"/>
      <c r="J881" s="50" t="s">
        <v>7493</v>
      </c>
      <c r="K881" s="50"/>
      <c r="L881" s="55" t="s">
        <v>91</v>
      </c>
      <c r="M881" s="158"/>
      <c r="N881" s="57"/>
      <c r="O881" s="57"/>
      <c r="P881" s="132" t="s">
        <v>100</v>
      </c>
      <c r="Q881" s="132" t="s">
        <v>54</v>
      </c>
      <c r="R881" s="113" t="s">
        <v>7477</v>
      </c>
      <c r="S881" s="113"/>
    </row>
    <row r="882" spans="1:19" x14ac:dyDescent="0.35">
      <c r="A882" s="136" t="s">
        <v>53</v>
      </c>
      <c r="B882" s="77">
        <v>-99</v>
      </c>
      <c r="C882" s="50" t="s">
        <v>127</v>
      </c>
      <c r="D882" s="113"/>
      <c r="E882" s="50"/>
      <c r="F882" s="113"/>
      <c r="G882" s="50" t="s">
        <v>6693</v>
      </c>
      <c r="H882" s="50" t="s">
        <v>341</v>
      </c>
      <c r="I882" s="113"/>
      <c r="J882" s="50" t="s">
        <v>7493</v>
      </c>
      <c r="K882" s="50"/>
      <c r="L882" s="55" t="s">
        <v>91</v>
      </c>
      <c r="M882" s="158"/>
      <c r="N882" s="57"/>
      <c r="O882" s="57"/>
      <c r="P882" s="132" t="s">
        <v>100</v>
      </c>
      <c r="Q882" s="132" t="s">
        <v>54</v>
      </c>
      <c r="R882" s="113" t="s">
        <v>7477</v>
      </c>
      <c r="S882" s="113"/>
    </row>
    <row r="883" spans="1:19" x14ac:dyDescent="0.35">
      <c r="A883" s="113" t="s">
        <v>53</v>
      </c>
      <c r="B883" s="95">
        <v>-99</v>
      </c>
      <c r="C883" s="56" t="s">
        <v>2590</v>
      </c>
      <c r="D883" s="56" t="s">
        <v>3354</v>
      </c>
      <c r="E883" s="56"/>
      <c r="F883" s="56"/>
      <c r="G883" s="56" t="s">
        <v>3014</v>
      </c>
      <c r="H883" s="50" t="s">
        <v>2795</v>
      </c>
      <c r="I883" s="56"/>
      <c r="J883" s="56" t="s">
        <v>7493</v>
      </c>
      <c r="K883" s="56"/>
      <c r="L883" s="55" t="s">
        <v>91</v>
      </c>
      <c r="M883" s="158">
        <v>0</v>
      </c>
      <c r="N883" s="57" t="s">
        <v>8512</v>
      </c>
      <c r="O883" s="57"/>
      <c r="P883" s="113" t="s">
        <v>100</v>
      </c>
      <c r="Q883" s="113" t="s">
        <v>54</v>
      </c>
      <c r="R883" s="113" t="s">
        <v>7972</v>
      </c>
      <c r="S883" s="113"/>
    </row>
    <row r="884" spans="1:19" x14ac:dyDescent="0.35">
      <c r="A884" s="121" t="s">
        <v>53</v>
      </c>
      <c r="B884" s="78">
        <v>1</v>
      </c>
      <c r="C884" s="110" t="s">
        <v>93</v>
      </c>
      <c r="D884" s="55" t="s">
        <v>1923</v>
      </c>
      <c r="E884" s="62" t="s">
        <v>2130</v>
      </c>
      <c r="F884" s="55" t="s">
        <v>7704</v>
      </c>
      <c r="G884" s="110" t="s">
        <v>6673</v>
      </c>
      <c r="H884" s="50" t="s">
        <v>6674</v>
      </c>
      <c r="I884" s="55" t="s">
        <v>2311</v>
      </c>
      <c r="J884" s="57" t="s">
        <v>7493</v>
      </c>
      <c r="K884" s="57"/>
      <c r="L884" s="55" t="s">
        <v>91</v>
      </c>
      <c r="M884" s="158" t="s">
        <v>8511</v>
      </c>
      <c r="N884" s="57" t="s">
        <v>8513</v>
      </c>
      <c r="O884" s="57" t="s">
        <v>8516</v>
      </c>
      <c r="P884" s="121" t="s">
        <v>91</v>
      </c>
      <c r="Q884" s="121" t="s">
        <v>54</v>
      </c>
      <c r="R884" s="121"/>
      <c r="S884" s="121"/>
    </row>
    <row r="885" spans="1:19" x14ac:dyDescent="0.35">
      <c r="A885" s="113" t="s">
        <v>53</v>
      </c>
      <c r="B885" s="94">
        <v>4</v>
      </c>
      <c r="C885" s="54" t="s">
        <v>116</v>
      </c>
      <c r="D885" s="54" t="s">
        <v>1922</v>
      </c>
      <c r="E885" s="54" t="s">
        <v>8413</v>
      </c>
      <c r="F885" s="54" t="s">
        <v>2146</v>
      </c>
      <c r="G885" s="54" t="s">
        <v>318</v>
      </c>
      <c r="H885" s="54" t="s">
        <v>319</v>
      </c>
      <c r="I885" s="54" t="s">
        <v>2214</v>
      </c>
      <c r="J885" s="56" t="s">
        <v>7493</v>
      </c>
      <c r="K885" s="56"/>
      <c r="L885" s="99" t="s">
        <v>7473</v>
      </c>
      <c r="M885" s="160">
        <v>0</v>
      </c>
      <c r="N885" s="99" t="s">
        <v>8512</v>
      </c>
      <c r="O885" s="99" t="s">
        <v>8517</v>
      </c>
      <c r="P885" s="113" t="s">
        <v>100</v>
      </c>
      <c r="Q885" s="113" t="s">
        <v>54</v>
      </c>
      <c r="R885" s="113"/>
      <c r="S885" s="113"/>
    </row>
    <row r="886" spans="1:19" x14ac:dyDescent="0.35">
      <c r="A886" s="113" t="s">
        <v>53</v>
      </c>
      <c r="B886" s="94">
        <v>5</v>
      </c>
      <c r="C886" s="56" t="s">
        <v>2591</v>
      </c>
      <c r="D886" s="56" t="s">
        <v>2796</v>
      </c>
      <c r="E886" s="54" t="s">
        <v>8413</v>
      </c>
      <c r="F886" s="56" t="s">
        <v>7973</v>
      </c>
      <c r="G886" s="56" t="s">
        <v>3015</v>
      </c>
      <c r="H886" s="50" t="s">
        <v>2796</v>
      </c>
      <c r="I886" s="56"/>
      <c r="J886" s="56" t="s">
        <v>7493</v>
      </c>
      <c r="K886" s="56"/>
      <c r="L886" s="50" t="s">
        <v>7473</v>
      </c>
      <c r="M886" s="153">
        <v>0</v>
      </c>
      <c r="N886" s="50" t="s">
        <v>8512</v>
      </c>
      <c r="O886" s="50" t="s">
        <v>8517</v>
      </c>
      <c r="P886" s="113" t="s">
        <v>100</v>
      </c>
      <c r="Q886" s="113" t="s">
        <v>54</v>
      </c>
      <c r="R886" s="113"/>
      <c r="S886" s="113"/>
    </row>
    <row r="887" spans="1:19" x14ac:dyDescent="0.35">
      <c r="A887" s="113" t="s">
        <v>53</v>
      </c>
      <c r="B887" s="94">
        <v>6</v>
      </c>
      <c r="C887" s="56" t="s">
        <v>2592</v>
      </c>
      <c r="D887" s="57" t="s">
        <v>2797</v>
      </c>
      <c r="E887" s="56" t="s">
        <v>7974</v>
      </c>
      <c r="F887" s="56" t="s">
        <v>7974</v>
      </c>
      <c r="G887" s="56" t="s">
        <v>3016</v>
      </c>
      <c r="H887" s="50" t="s">
        <v>2797</v>
      </c>
      <c r="I887" s="56"/>
      <c r="J887" s="56" t="s">
        <v>7493</v>
      </c>
      <c r="K887" s="56"/>
      <c r="L887" s="50" t="s">
        <v>7473</v>
      </c>
      <c r="M887" s="153">
        <v>0</v>
      </c>
      <c r="N887" s="50" t="s">
        <v>8512</v>
      </c>
      <c r="O887" s="50" t="s">
        <v>8517</v>
      </c>
      <c r="P887" s="113" t="s">
        <v>100</v>
      </c>
      <c r="Q887" s="113" t="s">
        <v>54</v>
      </c>
      <c r="R887" s="113"/>
      <c r="S887" s="113"/>
    </row>
    <row r="888" spans="1:19" x14ac:dyDescent="0.35">
      <c r="A888" s="113" t="s">
        <v>53</v>
      </c>
      <c r="B888" s="94">
        <v>7</v>
      </c>
      <c r="C888" s="56" t="s">
        <v>2593</v>
      </c>
      <c r="D888" s="57" t="s">
        <v>5054</v>
      </c>
      <c r="E888" s="56" t="s">
        <v>8411</v>
      </c>
      <c r="F888" s="56" t="s">
        <v>7975</v>
      </c>
      <c r="G888" s="56" t="s">
        <v>3017</v>
      </c>
      <c r="H888" s="50" t="s">
        <v>2798</v>
      </c>
      <c r="I888" s="56"/>
      <c r="J888" s="56" t="s">
        <v>7493</v>
      </c>
      <c r="K888" s="56"/>
      <c r="L888" s="50" t="s">
        <v>7473</v>
      </c>
      <c r="M888" s="153">
        <v>0</v>
      </c>
      <c r="N888" s="50" t="s">
        <v>8512</v>
      </c>
      <c r="O888" s="50" t="s">
        <v>8517</v>
      </c>
      <c r="P888" s="113" t="s">
        <v>100</v>
      </c>
      <c r="Q888" s="113" t="s">
        <v>54</v>
      </c>
      <c r="R888" s="113"/>
      <c r="S888" s="113"/>
    </row>
    <row r="889" spans="1:19" x14ac:dyDescent="0.35">
      <c r="A889" s="113" t="s">
        <v>53</v>
      </c>
      <c r="B889" s="94">
        <v>8</v>
      </c>
      <c r="C889" s="56" t="s">
        <v>2594</v>
      </c>
      <c r="D889" s="57" t="s">
        <v>2799</v>
      </c>
      <c r="E889" s="56" t="s">
        <v>8412</v>
      </c>
      <c r="F889" s="56" t="s">
        <v>7976</v>
      </c>
      <c r="G889" s="56" t="s">
        <v>634</v>
      </c>
      <c r="H889" s="50" t="s">
        <v>2799</v>
      </c>
      <c r="I889" s="56"/>
      <c r="J889" s="56" t="s">
        <v>7493</v>
      </c>
      <c r="K889" s="56"/>
      <c r="L889" s="50" t="s">
        <v>7473</v>
      </c>
      <c r="M889" s="153">
        <v>0</v>
      </c>
      <c r="N889" s="50" t="s">
        <v>8512</v>
      </c>
      <c r="O889" s="50" t="s">
        <v>8517</v>
      </c>
      <c r="P889" s="113" t="s">
        <v>100</v>
      </c>
      <c r="Q889" s="113" t="s">
        <v>54</v>
      </c>
      <c r="R889" s="113"/>
      <c r="S889" s="113"/>
    </row>
    <row r="890" spans="1:19" x14ac:dyDescent="0.35">
      <c r="A890" s="113" t="s">
        <v>53</v>
      </c>
      <c r="B890" s="94">
        <v>9</v>
      </c>
      <c r="C890" s="84" t="s">
        <v>117</v>
      </c>
      <c r="D890" s="54" t="s">
        <v>321</v>
      </c>
      <c r="E890" s="54" t="s">
        <v>2150</v>
      </c>
      <c r="F890" s="54" t="s">
        <v>2150</v>
      </c>
      <c r="G890" s="54" t="s">
        <v>320</v>
      </c>
      <c r="H890" s="54" t="s">
        <v>321</v>
      </c>
      <c r="I890" s="54" t="s">
        <v>2150</v>
      </c>
      <c r="J890" s="56" t="s">
        <v>7493</v>
      </c>
      <c r="K890" s="56"/>
      <c r="L890" s="54" t="s">
        <v>91</v>
      </c>
      <c r="M890" s="155" t="s">
        <v>8511</v>
      </c>
      <c r="N890" s="56" t="s">
        <v>8513</v>
      </c>
      <c r="O890" s="56" t="s">
        <v>8516</v>
      </c>
      <c r="P890" s="113" t="s">
        <v>91</v>
      </c>
      <c r="Q890" s="113" t="s">
        <v>54</v>
      </c>
      <c r="R890" s="113"/>
      <c r="S890" s="113"/>
    </row>
    <row r="891" spans="1:19" x14ac:dyDescent="0.35">
      <c r="A891" s="113" t="s">
        <v>53</v>
      </c>
      <c r="B891" s="94">
        <v>10</v>
      </c>
      <c r="C891" s="54" t="s">
        <v>118</v>
      </c>
      <c r="D891" s="54" t="s">
        <v>1955</v>
      </c>
      <c r="E891" s="50" t="s">
        <v>8088</v>
      </c>
      <c r="F891" s="54" t="s">
        <v>7678</v>
      </c>
      <c r="G891" s="54" t="s">
        <v>322</v>
      </c>
      <c r="H891" s="54" t="s">
        <v>323</v>
      </c>
      <c r="I891" s="54" t="s">
        <v>2495</v>
      </c>
      <c r="J891" s="56" t="s">
        <v>7493</v>
      </c>
      <c r="K891" s="56"/>
      <c r="L891" s="55" t="s">
        <v>91</v>
      </c>
      <c r="M891" s="158" t="s">
        <v>8511</v>
      </c>
      <c r="N891" s="57" t="s">
        <v>8513</v>
      </c>
      <c r="O891" s="57" t="s">
        <v>8516</v>
      </c>
      <c r="P891" s="113" t="s">
        <v>100</v>
      </c>
      <c r="Q891" s="113" t="s">
        <v>54</v>
      </c>
      <c r="R891" s="113" t="s">
        <v>7477</v>
      </c>
      <c r="S891" s="113"/>
    </row>
    <row r="892" spans="1:19" x14ac:dyDescent="0.35">
      <c r="A892" s="113" t="s">
        <v>53</v>
      </c>
      <c r="B892" s="94">
        <v>12</v>
      </c>
      <c r="C892" s="54" t="s">
        <v>119</v>
      </c>
      <c r="D892" s="54" t="s">
        <v>1956</v>
      </c>
      <c r="E892" s="50" t="s">
        <v>8415</v>
      </c>
      <c r="F892" s="54" t="s">
        <v>7679</v>
      </c>
      <c r="G892" s="54" t="s">
        <v>324</v>
      </c>
      <c r="H892" s="54" t="s">
        <v>325</v>
      </c>
      <c r="I892" s="54" t="s">
        <v>2494</v>
      </c>
      <c r="J892" s="56" t="s">
        <v>7493</v>
      </c>
      <c r="K892" s="56"/>
      <c r="L892" s="55" t="s">
        <v>91</v>
      </c>
      <c r="M892" s="158" t="s">
        <v>8511</v>
      </c>
      <c r="N892" s="57" t="s">
        <v>8513</v>
      </c>
      <c r="O892" s="57" t="s">
        <v>8516</v>
      </c>
      <c r="P892" s="113" t="s">
        <v>100</v>
      </c>
      <c r="Q892" s="113" t="s">
        <v>54</v>
      </c>
      <c r="R892" s="113" t="s">
        <v>7477</v>
      </c>
      <c r="S892" s="113"/>
    </row>
    <row r="893" spans="1:19" x14ac:dyDescent="0.35">
      <c r="A893" s="113" t="s">
        <v>53</v>
      </c>
      <c r="B893" s="94">
        <v>14</v>
      </c>
      <c r="C893" s="54" t="s">
        <v>120</v>
      </c>
      <c r="D893" s="54" t="s">
        <v>1957</v>
      </c>
      <c r="E893" s="50" t="s">
        <v>8261</v>
      </c>
      <c r="F893" s="54" t="s">
        <v>7680</v>
      </c>
      <c r="G893" s="54" t="s">
        <v>326</v>
      </c>
      <c r="H893" s="54" t="s">
        <v>327</v>
      </c>
      <c r="I893" s="54" t="s">
        <v>2493</v>
      </c>
      <c r="J893" s="56" t="s">
        <v>7493</v>
      </c>
      <c r="K893" s="56"/>
      <c r="L893" s="55" t="s">
        <v>91</v>
      </c>
      <c r="M893" s="158" t="s">
        <v>8511</v>
      </c>
      <c r="N893" s="57" t="s">
        <v>8513</v>
      </c>
      <c r="O893" s="57" t="s">
        <v>8516</v>
      </c>
      <c r="P893" s="113" t="s">
        <v>100</v>
      </c>
      <c r="Q893" s="113" t="s">
        <v>54</v>
      </c>
      <c r="R893" s="113" t="s">
        <v>7477</v>
      </c>
      <c r="S893" s="113"/>
    </row>
    <row r="894" spans="1:19" x14ac:dyDescent="0.35">
      <c r="A894" s="113" t="s">
        <v>53</v>
      </c>
      <c r="B894" s="94">
        <v>16</v>
      </c>
      <c r="C894" s="54" t="s">
        <v>121</v>
      </c>
      <c r="D894" s="54" t="s">
        <v>1958</v>
      </c>
      <c r="E894" s="56" t="s">
        <v>8114</v>
      </c>
      <c r="F894" s="54" t="s">
        <v>7681</v>
      </c>
      <c r="G894" s="54" t="s">
        <v>328</v>
      </c>
      <c r="H894" s="54" t="s">
        <v>329</v>
      </c>
      <c r="I894" s="54" t="s">
        <v>2492</v>
      </c>
      <c r="J894" s="56" t="s">
        <v>7493</v>
      </c>
      <c r="K894" s="56"/>
      <c r="L894" s="55" t="s">
        <v>91</v>
      </c>
      <c r="M894" s="158" t="s">
        <v>8511</v>
      </c>
      <c r="N894" s="57" t="s">
        <v>8513</v>
      </c>
      <c r="O894" s="57" t="s">
        <v>8516</v>
      </c>
      <c r="P894" s="113" t="s">
        <v>100</v>
      </c>
      <c r="Q894" s="113" t="s">
        <v>54</v>
      </c>
      <c r="R894" s="113" t="s">
        <v>7477</v>
      </c>
      <c r="S894" s="113"/>
    </row>
    <row r="895" spans="1:19" x14ac:dyDescent="0.35">
      <c r="A895" s="113" t="s">
        <v>53</v>
      </c>
      <c r="B895" s="94">
        <v>18</v>
      </c>
      <c r="C895" s="54" t="s">
        <v>122</v>
      </c>
      <c r="D895" s="54" t="s">
        <v>1959</v>
      </c>
      <c r="E895" s="50" t="s">
        <v>8246</v>
      </c>
      <c r="F895" s="55" t="s">
        <v>8416</v>
      </c>
      <c r="G895" s="54" t="s">
        <v>330</v>
      </c>
      <c r="H895" s="54" t="s">
        <v>331</v>
      </c>
      <c r="I895" s="54" t="s">
        <v>2491</v>
      </c>
      <c r="J895" s="56" t="s">
        <v>7493</v>
      </c>
      <c r="K895" s="56"/>
      <c r="L895" s="55" t="s">
        <v>91</v>
      </c>
      <c r="M895" s="158" t="s">
        <v>8511</v>
      </c>
      <c r="N895" s="57" t="s">
        <v>8513</v>
      </c>
      <c r="O895" s="57" t="s">
        <v>8516</v>
      </c>
      <c r="P895" s="113" t="s">
        <v>100</v>
      </c>
      <c r="Q895" s="113" t="s">
        <v>54</v>
      </c>
      <c r="R895" s="113" t="s">
        <v>7477</v>
      </c>
      <c r="S895" s="113"/>
    </row>
    <row r="896" spans="1:19" x14ac:dyDescent="0.35">
      <c r="A896" s="113" t="s">
        <v>53</v>
      </c>
      <c r="B896" s="94">
        <v>20</v>
      </c>
      <c r="C896" s="54" t="s">
        <v>123</v>
      </c>
      <c r="D896" s="54" t="s">
        <v>1960</v>
      </c>
      <c r="E896" s="50" t="s">
        <v>8164</v>
      </c>
      <c r="F896" s="54" t="s">
        <v>7682</v>
      </c>
      <c r="G896" s="54" t="s">
        <v>332</v>
      </c>
      <c r="H896" s="54" t="s">
        <v>333</v>
      </c>
      <c r="I896" s="54" t="s">
        <v>2332</v>
      </c>
      <c r="J896" s="56" t="s">
        <v>7493</v>
      </c>
      <c r="K896" s="56"/>
      <c r="L896" s="55" t="s">
        <v>91</v>
      </c>
      <c r="M896" s="158" t="s">
        <v>8511</v>
      </c>
      <c r="N896" s="57" t="s">
        <v>8513</v>
      </c>
      <c r="O896" s="57" t="s">
        <v>8516</v>
      </c>
      <c r="P896" s="113" t="s">
        <v>100</v>
      </c>
      <c r="Q896" s="113" t="s">
        <v>54</v>
      </c>
      <c r="R896" s="113" t="s">
        <v>7477</v>
      </c>
      <c r="S896" s="113"/>
    </row>
    <row r="897" spans="1:19" x14ac:dyDescent="0.35">
      <c r="A897" s="113" t="s">
        <v>53</v>
      </c>
      <c r="B897" s="94">
        <v>22</v>
      </c>
      <c r="C897" s="54" t="s">
        <v>124</v>
      </c>
      <c r="D897" s="54" t="s">
        <v>1961</v>
      </c>
      <c r="E897" s="50" t="s">
        <v>8417</v>
      </c>
      <c r="F897" s="54" t="s">
        <v>7683</v>
      </c>
      <c r="G897" s="54" t="s">
        <v>334</v>
      </c>
      <c r="H897" s="54" t="s">
        <v>335</v>
      </c>
      <c r="I897" s="54" t="s">
        <v>2333</v>
      </c>
      <c r="J897" s="56" t="s">
        <v>7493</v>
      </c>
      <c r="K897" s="56"/>
      <c r="L897" s="55" t="s">
        <v>91</v>
      </c>
      <c r="M897" s="158" t="s">
        <v>8511</v>
      </c>
      <c r="N897" s="57" t="s">
        <v>8513</v>
      </c>
      <c r="O897" s="57" t="s">
        <v>8516</v>
      </c>
      <c r="P897" s="113" t="s">
        <v>100</v>
      </c>
      <c r="Q897" s="113" t="s">
        <v>54</v>
      </c>
      <c r="R897" s="113" t="s">
        <v>7477</v>
      </c>
      <c r="S897" s="113"/>
    </row>
    <row r="898" spans="1:19" x14ac:dyDescent="0.35">
      <c r="A898" s="113" t="s">
        <v>53</v>
      </c>
      <c r="B898" s="94">
        <v>24</v>
      </c>
      <c r="C898" s="54" t="s">
        <v>125</v>
      </c>
      <c r="D898" s="54" t="s">
        <v>1962</v>
      </c>
      <c r="E898" s="50" t="s">
        <v>8206</v>
      </c>
      <c r="F898" s="54" t="s">
        <v>7684</v>
      </c>
      <c r="G898" s="54" t="s">
        <v>336</v>
      </c>
      <c r="H898" s="54" t="s">
        <v>337</v>
      </c>
      <c r="I898" s="54" t="s">
        <v>2484</v>
      </c>
      <c r="J898" s="56" t="s">
        <v>7493</v>
      </c>
      <c r="K898" s="56"/>
      <c r="L898" s="55" t="s">
        <v>91</v>
      </c>
      <c r="M898" s="158" t="s">
        <v>8511</v>
      </c>
      <c r="N898" s="57" t="s">
        <v>8513</v>
      </c>
      <c r="O898" s="57" t="s">
        <v>8516</v>
      </c>
      <c r="P898" s="113" t="s">
        <v>100</v>
      </c>
      <c r="Q898" s="113" t="s">
        <v>54</v>
      </c>
      <c r="R898" s="113" t="s">
        <v>7477</v>
      </c>
      <c r="S898" s="113"/>
    </row>
    <row r="899" spans="1:19" x14ac:dyDescent="0.35">
      <c r="A899" s="113" t="s">
        <v>53</v>
      </c>
      <c r="B899" s="94">
        <v>26</v>
      </c>
      <c r="C899" s="54" t="s">
        <v>126</v>
      </c>
      <c r="D899" s="54" t="s">
        <v>1963</v>
      </c>
      <c r="E899" s="54" t="s">
        <v>7600</v>
      </c>
      <c r="F899" s="55" t="s">
        <v>7685</v>
      </c>
      <c r="G899" s="54" t="s">
        <v>338</v>
      </c>
      <c r="H899" s="54" t="s">
        <v>339</v>
      </c>
      <c r="I899" s="54" t="s">
        <v>2485</v>
      </c>
      <c r="J899" s="56" t="s">
        <v>7493</v>
      </c>
      <c r="K899" s="56"/>
      <c r="L899" s="55" t="s">
        <v>91</v>
      </c>
      <c r="M899" s="158" t="s">
        <v>8511</v>
      </c>
      <c r="N899" s="57" t="s">
        <v>8513</v>
      </c>
      <c r="O899" s="57" t="s">
        <v>8516</v>
      </c>
      <c r="P899" s="113" t="s">
        <v>100</v>
      </c>
      <c r="Q899" s="113" t="s">
        <v>54</v>
      </c>
      <c r="R899" s="113" t="s">
        <v>7477</v>
      </c>
      <c r="S899" s="113"/>
    </row>
    <row r="900" spans="1:19" x14ac:dyDescent="0.35">
      <c r="A900" s="113" t="s">
        <v>53</v>
      </c>
      <c r="B900" s="94">
        <v>28</v>
      </c>
      <c r="C900" s="54" t="s">
        <v>127</v>
      </c>
      <c r="D900" s="54" t="s">
        <v>1964</v>
      </c>
      <c r="E900" s="50" t="s">
        <v>8399</v>
      </c>
      <c r="F900" s="54" t="s">
        <v>7686</v>
      </c>
      <c r="G900" s="54" t="s">
        <v>340</v>
      </c>
      <c r="H900" s="54" t="s">
        <v>341</v>
      </c>
      <c r="I900" s="54" t="s">
        <v>2486</v>
      </c>
      <c r="J900" s="56" t="s">
        <v>7493</v>
      </c>
      <c r="K900" s="56"/>
      <c r="L900" s="55" t="s">
        <v>91</v>
      </c>
      <c r="M900" s="158" t="s">
        <v>8511</v>
      </c>
      <c r="N900" s="57" t="s">
        <v>8513</v>
      </c>
      <c r="O900" s="57" t="s">
        <v>8516</v>
      </c>
      <c r="P900" s="113" t="s">
        <v>100</v>
      </c>
      <c r="Q900" s="113" t="s">
        <v>54</v>
      </c>
      <c r="R900" s="113" t="s">
        <v>7477</v>
      </c>
      <c r="S900" s="113"/>
    </row>
    <row r="901" spans="1:19" x14ac:dyDescent="0.35">
      <c r="A901" s="113" t="s">
        <v>53</v>
      </c>
      <c r="B901" s="94">
        <v>30</v>
      </c>
      <c r="C901" s="54" t="s">
        <v>128</v>
      </c>
      <c r="D901" s="54" t="s">
        <v>1965</v>
      </c>
      <c r="E901" s="54" t="s">
        <v>3400</v>
      </c>
      <c r="F901" s="54" t="s">
        <v>7687</v>
      </c>
      <c r="G901" s="54" t="s">
        <v>342</v>
      </c>
      <c r="H901" s="54" t="s">
        <v>343</v>
      </c>
      <c r="I901" s="54" t="s">
        <v>2487</v>
      </c>
      <c r="J901" s="56" t="s">
        <v>7493</v>
      </c>
      <c r="K901" s="56"/>
      <c r="L901" s="55" t="s">
        <v>91</v>
      </c>
      <c r="M901" s="158" t="s">
        <v>8511</v>
      </c>
      <c r="N901" s="57" t="s">
        <v>8513</v>
      </c>
      <c r="O901" s="57" t="s">
        <v>8516</v>
      </c>
      <c r="P901" s="113" t="s">
        <v>100</v>
      </c>
      <c r="Q901" s="113" t="s">
        <v>54</v>
      </c>
      <c r="R901" s="113" t="s">
        <v>7477</v>
      </c>
      <c r="S901" s="113"/>
    </row>
    <row r="902" spans="1:19" x14ac:dyDescent="0.35">
      <c r="A902" s="113" t="s">
        <v>53</v>
      </c>
      <c r="B902" s="94">
        <v>32</v>
      </c>
      <c r="C902" s="54" t="s">
        <v>129</v>
      </c>
      <c r="D902" s="54" t="s">
        <v>1966</v>
      </c>
      <c r="E902" s="50" t="s">
        <v>8110</v>
      </c>
      <c r="F902" s="54" t="s">
        <v>7688</v>
      </c>
      <c r="G902" s="54" t="s">
        <v>344</v>
      </c>
      <c r="H902" s="54" t="s">
        <v>345</v>
      </c>
      <c r="I902" s="54" t="s">
        <v>2488</v>
      </c>
      <c r="J902" s="56" t="s">
        <v>7493</v>
      </c>
      <c r="K902" s="56"/>
      <c r="L902" s="55" t="s">
        <v>91</v>
      </c>
      <c r="M902" s="158" t="s">
        <v>8511</v>
      </c>
      <c r="N902" s="57" t="s">
        <v>8513</v>
      </c>
      <c r="O902" s="57" t="s">
        <v>8516</v>
      </c>
      <c r="P902" s="113" t="s">
        <v>100</v>
      </c>
      <c r="Q902" s="113" t="s">
        <v>54</v>
      </c>
      <c r="R902" s="113" t="s">
        <v>7477</v>
      </c>
      <c r="S902" s="113"/>
    </row>
    <row r="903" spans="1:19" x14ac:dyDescent="0.35">
      <c r="A903" s="113" t="s">
        <v>53</v>
      </c>
      <c r="B903" s="94">
        <v>34</v>
      </c>
      <c r="C903" s="54" t="s">
        <v>130</v>
      </c>
      <c r="D903" s="54" t="s">
        <v>2061</v>
      </c>
      <c r="E903" s="50" t="s">
        <v>8189</v>
      </c>
      <c r="F903" s="54" t="s">
        <v>7689</v>
      </c>
      <c r="G903" s="54" t="s">
        <v>346</v>
      </c>
      <c r="H903" s="54" t="s">
        <v>347</v>
      </c>
      <c r="I903" s="54" t="s">
        <v>2489</v>
      </c>
      <c r="J903" s="56" t="s">
        <v>7493</v>
      </c>
      <c r="K903" s="56"/>
      <c r="L903" s="55" t="s">
        <v>91</v>
      </c>
      <c r="M903" s="158" t="s">
        <v>8511</v>
      </c>
      <c r="N903" s="57" t="s">
        <v>8513</v>
      </c>
      <c r="O903" s="57" t="s">
        <v>8516</v>
      </c>
      <c r="P903" s="113" t="s">
        <v>100</v>
      </c>
      <c r="Q903" s="113" t="s">
        <v>54</v>
      </c>
      <c r="R903" s="113" t="s">
        <v>7477</v>
      </c>
      <c r="S903" s="113"/>
    </row>
    <row r="904" spans="1:19" x14ac:dyDescent="0.35">
      <c r="A904" s="113" t="s">
        <v>53</v>
      </c>
      <c r="B904" s="94">
        <v>36</v>
      </c>
      <c r="C904" s="54" t="s">
        <v>131</v>
      </c>
      <c r="D904" s="54" t="s">
        <v>2062</v>
      </c>
      <c r="E904" s="50" t="s">
        <v>8414</v>
      </c>
      <c r="F904" s="54" t="s">
        <v>7690</v>
      </c>
      <c r="G904" s="54" t="s">
        <v>348</v>
      </c>
      <c r="H904" s="54" t="s">
        <v>349</v>
      </c>
      <c r="I904" s="54" t="s">
        <v>2490</v>
      </c>
      <c r="J904" s="56" t="s">
        <v>7493</v>
      </c>
      <c r="K904" s="56"/>
      <c r="L904" s="55" t="s">
        <v>91</v>
      </c>
      <c r="M904" s="158" t="s">
        <v>8511</v>
      </c>
      <c r="N904" s="57" t="s">
        <v>8513</v>
      </c>
      <c r="O904" s="57" t="s">
        <v>8516</v>
      </c>
      <c r="P904" s="113" t="s">
        <v>100</v>
      </c>
      <c r="Q904" s="113" t="s">
        <v>54</v>
      </c>
      <c r="R904" s="113" t="s">
        <v>7477</v>
      </c>
      <c r="S904" s="113"/>
    </row>
    <row r="905" spans="1:19" x14ac:dyDescent="0.35">
      <c r="A905" s="113" t="s">
        <v>53</v>
      </c>
      <c r="B905" s="94">
        <v>38</v>
      </c>
      <c r="C905" s="56" t="s">
        <v>2595</v>
      </c>
      <c r="D905" s="56" t="s">
        <v>1895</v>
      </c>
      <c r="E905" s="56" t="s">
        <v>8438</v>
      </c>
      <c r="F905" s="56" t="s">
        <v>2172</v>
      </c>
      <c r="G905" s="56" t="s">
        <v>3018</v>
      </c>
      <c r="H905" s="50" t="s">
        <v>2800</v>
      </c>
      <c r="I905" s="56"/>
      <c r="J905" s="56" t="s">
        <v>7493</v>
      </c>
      <c r="K905" s="56"/>
      <c r="L905" s="50" t="s">
        <v>91</v>
      </c>
      <c r="M905" s="153">
        <v>0</v>
      </c>
      <c r="N905" s="50" t="s">
        <v>8512</v>
      </c>
      <c r="O905" s="50" t="s">
        <v>8517</v>
      </c>
      <c r="P905" s="113" t="s">
        <v>91</v>
      </c>
      <c r="Q905" s="113" t="s">
        <v>54</v>
      </c>
      <c r="R905" s="113"/>
      <c r="S905" s="113"/>
    </row>
    <row r="906" spans="1:19" x14ac:dyDescent="0.35">
      <c r="A906" s="111" t="s">
        <v>4298</v>
      </c>
      <c r="B906" s="114">
        <v>-99</v>
      </c>
      <c r="C906" s="51" t="s">
        <v>6791</v>
      </c>
      <c r="D906" s="62" t="s">
        <v>6793</v>
      </c>
      <c r="E906" s="50"/>
      <c r="F906" s="53"/>
      <c r="G906" s="50" t="s">
        <v>6792</v>
      </c>
      <c r="H906" s="50" t="s">
        <v>6793</v>
      </c>
      <c r="I906" s="113"/>
      <c r="J906" s="50" t="s">
        <v>7493</v>
      </c>
      <c r="K906" s="50"/>
      <c r="L906" s="50" t="s">
        <v>7473</v>
      </c>
      <c r="M906" s="153"/>
      <c r="N906" s="50"/>
      <c r="O906" s="50"/>
      <c r="P906" s="109" t="s">
        <v>7476</v>
      </c>
      <c r="Q906" s="109" t="s">
        <v>80</v>
      </c>
      <c r="R906" s="113"/>
      <c r="S906" s="113"/>
    </row>
    <row r="907" spans="1:19" x14ac:dyDescent="0.35">
      <c r="A907" s="111" t="s">
        <v>4298</v>
      </c>
      <c r="B907" s="114">
        <v>-99</v>
      </c>
      <c r="C907" s="51" t="s">
        <v>6794</v>
      </c>
      <c r="D907" s="62" t="s">
        <v>6796</v>
      </c>
      <c r="E907" s="50"/>
      <c r="F907" s="53"/>
      <c r="G907" s="50" t="s">
        <v>6795</v>
      </c>
      <c r="H907" s="50" t="s">
        <v>6796</v>
      </c>
      <c r="I907" s="113"/>
      <c r="J907" s="50" t="s">
        <v>7493</v>
      </c>
      <c r="K907" s="50"/>
      <c r="L907" s="50" t="s">
        <v>7473</v>
      </c>
      <c r="M907" s="153"/>
      <c r="N907" s="50"/>
      <c r="O907" s="50"/>
      <c r="P907" s="109" t="s">
        <v>7476</v>
      </c>
      <c r="Q907" s="109" t="s">
        <v>80</v>
      </c>
      <c r="R907" s="113"/>
      <c r="S907" s="113"/>
    </row>
    <row r="908" spans="1:19" x14ac:dyDescent="0.35">
      <c r="A908" s="111" t="s">
        <v>4665</v>
      </c>
      <c r="B908" s="116">
        <v>-99</v>
      </c>
      <c r="C908" s="113" t="s">
        <v>4113</v>
      </c>
      <c r="D908" s="54"/>
      <c r="E908" s="113"/>
      <c r="F908" s="113"/>
      <c r="G908" s="50" t="s">
        <v>4113</v>
      </c>
      <c r="H908" s="53"/>
      <c r="I908" s="113"/>
      <c r="J908" s="113" t="s">
        <v>7493</v>
      </c>
      <c r="K908" s="113"/>
      <c r="L908" s="121" t="s">
        <v>91</v>
      </c>
      <c r="M908" s="139" t="s">
        <v>8511</v>
      </c>
      <c r="N908" s="121" t="s">
        <v>8513</v>
      </c>
      <c r="O908" s="121"/>
      <c r="P908" s="113"/>
      <c r="Q908" s="113" t="s">
        <v>80</v>
      </c>
      <c r="R908" s="113"/>
      <c r="S908" s="113"/>
    </row>
    <row r="909" spans="1:19" x14ac:dyDescent="0.35">
      <c r="A909" s="115" t="s">
        <v>4665</v>
      </c>
      <c r="B909" s="100">
        <v>1</v>
      </c>
      <c r="C909" s="101" t="s">
        <v>93</v>
      </c>
      <c r="D909" s="101" t="s">
        <v>1923</v>
      </c>
      <c r="E909" s="102"/>
      <c r="F909" s="101" t="s">
        <v>7661</v>
      </c>
      <c r="G909" s="101" t="s">
        <v>277</v>
      </c>
      <c r="H909" s="101" t="s">
        <v>278</v>
      </c>
      <c r="I909" s="101" t="s">
        <v>2311</v>
      </c>
      <c r="J909" s="103" t="s">
        <v>7493</v>
      </c>
      <c r="K909" s="103"/>
      <c r="L909" s="101" t="s">
        <v>91</v>
      </c>
      <c r="M909" s="154" t="s">
        <v>8511</v>
      </c>
      <c r="N909" s="103" t="s">
        <v>8513</v>
      </c>
      <c r="O909" s="103" t="s">
        <v>8516</v>
      </c>
      <c r="P909" s="115" t="s">
        <v>91</v>
      </c>
      <c r="Q909" s="115" t="s">
        <v>80</v>
      </c>
      <c r="R909" s="115"/>
      <c r="S909" s="115"/>
    </row>
    <row r="910" spans="1:19" x14ac:dyDescent="0.35">
      <c r="A910" s="111" t="s">
        <v>4665</v>
      </c>
      <c r="B910" s="112">
        <v>2</v>
      </c>
      <c r="C910" s="113" t="s">
        <v>4114</v>
      </c>
      <c r="D910" s="54" t="s">
        <v>7553</v>
      </c>
      <c r="E910" s="113"/>
      <c r="F910" s="113"/>
      <c r="G910" s="50" t="s">
        <v>465</v>
      </c>
      <c r="H910" s="50" t="s">
        <v>5053</v>
      </c>
      <c r="I910" s="113"/>
      <c r="J910" s="113" t="s">
        <v>7493</v>
      </c>
      <c r="K910" s="113"/>
      <c r="L910" s="99" t="s">
        <v>7473</v>
      </c>
      <c r="M910" s="160" t="s">
        <v>8511</v>
      </c>
      <c r="N910" s="99" t="s">
        <v>8513</v>
      </c>
      <c r="O910" s="99" t="s">
        <v>8516</v>
      </c>
      <c r="P910" s="113" t="s">
        <v>100</v>
      </c>
      <c r="Q910" s="113" t="s">
        <v>80</v>
      </c>
      <c r="R910" s="113"/>
      <c r="S910" s="113"/>
    </row>
    <row r="911" spans="1:19" x14ac:dyDescent="0.35">
      <c r="A911" s="115" t="s">
        <v>4665</v>
      </c>
      <c r="B911" s="100">
        <v>3</v>
      </c>
      <c r="C911" s="101" t="s">
        <v>116</v>
      </c>
      <c r="D911" s="101" t="s">
        <v>6631</v>
      </c>
      <c r="E911" s="102"/>
      <c r="F911" s="101"/>
      <c r="G911" s="101" t="s">
        <v>318</v>
      </c>
      <c r="H911" s="101"/>
      <c r="I911" s="101"/>
      <c r="J911" s="103" t="s">
        <v>7493</v>
      </c>
      <c r="K911" s="103"/>
      <c r="L911" s="55" t="s">
        <v>91</v>
      </c>
      <c r="M911" s="158" t="s">
        <v>8511</v>
      </c>
      <c r="N911" s="57" t="s">
        <v>8513</v>
      </c>
      <c r="O911" s="57" t="s">
        <v>8516</v>
      </c>
      <c r="P911" s="115" t="s">
        <v>100</v>
      </c>
      <c r="Q911" s="115" t="s">
        <v>80</v>
      </c>
      <c r="R911" s="113" t="s">
        <v>7477</v>
      </c>
      <c r="S911" s="113"/>
    </row>
    <row r="912" spans="1:19" x14ac:dyDescent="0.35">
      <c r="A912" s="115" t="s">
        <v>4665</v>
      </c>
      <c r="B912" s="100">
        <v>4</v>
      </c>
      <c r="C912" s="115" t="s">
        <v>2591</v>
      </c>
      <c r="D912" s="102" t="s">
        <v>7538</v>
      </c>
      <c r="E912" s="115"/>
      <c r="F912" s="115"/>
      <c r="G912" s="102" t="s">
        <v>3015</v>
      </c>
      <c r="H912" s="102" t="s">
        <v>2796</v>
      </c>
      <c r="I912" s="115"/>
      <c r="J912" s="115" t="s">
        <v>7493</v>
      </c>
      <c r="K912" s="115"/>
      <c r="L912" s="115" t="s">
        <v>7473</v>
      </c>
      <c r="M912" s="116" t="s">
        <v>8511</v>
      </c>
      <c r="N912" s="115" t="s">
        <v>8512</v>
      </c>
      <c r="O912" s="115" t="s">
        <v>8516</v>
      </c>
      <c r="P912" s="115" t="s">
        <v>100</v>
      </c>
      <c r="Q912" s="115" t="s">
        <v>80</v>
      </c>
      <c r="R912" s="115"/>
      <c r="S912" s="115"/>
    </row>
    <row r="913" spans="1:19" x14ac:dyDescent="0.35">
      <c r="A913" s="115" t="s">
        <v>4665</v>
      </c>
      <c r="B913" s="100">
        <v>5</v>
      </c>
      <c r="C913" s="101" t="s">
        <v>267</v>
      </c>
      <c r="D913" s="101" t="s">
        <v>6408</v>
      </c>
      <c r="E913" s="102"/>
      <c r="F913" s="101" t="s">
        <v>7595</v>
      </c>
      <c r="G913" s="101" t="s">
        <v>480</v>
      </c>
      <c r="H913" s="101" t="s">
        <v>481</v>
      </c>
      <c r="I913" s="101" t="s">
        <v>2223</v>
      </c>
      <c r="J913" s="103" t="s">
        <v>7493</v>
      </c>
      <c r="K913" s="103"/>
      <c r="L913" s="101" t="s">
        <v>153</v>
      </c>
      <c r="M913" s="154" t="s">
        <v>8511</v>
      </c>
      <c r="N913" s="103" t="s">
        <v>8512</v>
      </c>
      <c r="O913" s="103" t="s">
        <v>8516</v>
      </c>
      <c r="P913" s="115" t="s">
        <v>153</v>
      </c>
      <c r="Q913" s="115" t="s">
        <v>80</v>
      </c>
      <c r="R913" s="115"/>
      <c r="S913" s="115"/>
    </row>
    <row r="914" spans="1:19" x14ac:dyDescent="0.35">
      <c r="A914" s="111" t="s">
        <v>4665</v>
      </c>
      <c r="B914" s="112"/>
      <c r="C914" s="113" t="s">
        <v>4674</v>
      </c>
      <c r="D914" s="50" t="s">
        <v>7500</v>
      </c>
      <c r="E914" s="113"/>
      <c r="F914" s="113"/>
      <c r="G914" s="50" t="s">
        <v>6173</v>
      </c>
      <c r="H914" s="50" t="s">
        <v>6174</v>
      </c>
      <c r="I914" s="113"/>
      <c r="J914" s="103" t="s">
        <v>7493</v>
      </c>
      <c r="K914" s="103"/>
      <c r="L914" s="50" t="s">
        <v>7472</v>
      </c>
      <c r="M914" s="153">
        <v>0</v>
      </c>
      <c r="N914" s="50" t="s">
        <v>8512</v>
      </c>
      <c r="O914" s="50" t="s">
        <v>8517</v>
      </c>
      <c r="P914" s="113" t="s">
        <v>235</v>
      </c>
      <c r="Q914" s="113" t="s">
        <v>80</v>
      </c>
      <c r="R914" s="113"/>
      <c r="S914" s="113"/>
    </row>
    <row r="915" spans="1:19" x14ac:dyDescent="0.35">
      <c r="A915" s="111" t="s">
        <v>4665</v>
      </c>
      <c r="B915" s="112"/>
      <c r="C915" s="113" t="s">
        <v>4668</v>
      </c>
      <c r="D915" s="50" t="s">
        <v>7062</v>
      </c>
      <c r="E915" s="113"/>
      <c r="F915" s="113"/>
      <c r="G915" s="50" t="s">
        <v>6161</v>
      </c>
      <c r="H915" s="50" t="s">
        <v>6162</v>
      </c>
      <c r="I915" s="113"/>
      <c r="J915" s="103" t="s">
        <v>7493</v>
      </c>
      <c r="K915" s="103"/>
      <c r="L915" s="50" t="s">
        <v>7472</v>
      </c>
      <c r="M915" s="153">
        <v>0</v>
      </c>
      <c r="N915" s="50" t="s">
        <v>8512</v>
      </c>
      <c r="O915" s="50" t="s">
        <v>8517</v>
      </c>
      <c r="P915" s="113" t="s">
        <v>6356</v>
      </c>
      <c r="Q915" s="113" t="s">
        <v>80</v>
      </c>
      <c r="R915" s="113"/>
      <c r="S915" s="113"/>
    </row>
    <row r="916" spans="1:19" x14ac:dyDescent="0.35">
      <c r="A916" s="111" t="s">
        <v>4665</v>
      </c>
      <c r="B916" s="112"/>
      <c r="C916" s="113" t="s">
        <v>4666</v>
      </c>
      <c r="D916" s="50" t="s">
        <v>7063</v>
      </c>
      <c r="E916" s="113"/>
      <c r="F916" s="113"/>
      <c r="G916" s="50" t="s">
        <v>6157</v>
      </c>
      <c r="H916" s="50" t="s">
        <v>6158</v>
      </c>
      <c r="I916" s="113"/>
      <c r="J916" s="103" t="s">
        <v>7493</v>
      </c>
      <c r="K916" s="103"/>
      <c r="L916" s="50" t="s">
        <v>7472</v>
      </c>
      <c r="M916" s="153">
        <v>0</v>
      </c>
      <c r="N916" s="50" t="s">
        <v>8512</v>
      </c>
      <c r="O916" s="50" t="s">
        <v>8517</v>
      </c>
      <c r="P916" s="113" t="s">
        <v>6356</v>
      </c>
      <c r="Q916" s="113" t="s">
        <v>80</v>
      </c>
      <c r="R916" s="113"/>
      <c r="S916" s="113"/>
    </row>
    <row r="917" spans="1:19" x14ac:dyDescent="0.35">
      <c r="A917" s="111" t="s">
        <v>4665</v>
      </c>
      <c r="B917" s="112"/>
      <c r="C917" s="113" t="s">
        <v>4667</v>
      </c>
      <c r="D917" s="50" t="s">
        <v>7064</v>
      </c>
      <c r="E917" s="113"/>
      <c r="F917" s="113"/>
      <c r="G917" s="50" t="s">
        <v>6159</v>
      </c>
      <c r="H917" s="50" t="s">
        <v>6160</v>
      </c>
      <c r="I917" s="113"/>
      <c r="J917" s="103" t="s">
        <v>7493</v>
      </c>
      <c r="K917" s="103"/>
      <c r="L917" s="50" t="s">
        <v>7472</v>
      </c>
      <c r="M917" s="153">
        <v>0</v>
      </c>
      <c r="N917" s="50" t="s">
        <v>8512</v>
      </c>
      <c r="O917" s="50" t="s">
        <v>8517</v>
      </c>
      <c r="P917" s="113" t="s">
        <v>6356</v>
      </c>
      <c r="Q917" s="113" t="s">
        <v>80</v>
      </c>
      <c r="R917" s="113"/>
      <c r="S917" s="113"/>
    </row>
    <row r="918" spans="1:19" x14ac:dyDescent="0.35">
      <c r="A918" s="111" t="s">
        <v>4665</v>
      </c>
      <c r="B918" s="112"/>
      <c r="C918" s="113" t="s">
        <v>4669</v>
      </c>
      <c r="D918" s="50" t="s">
        <v>7065</v>
      </c>
      <c r="E918" s="113"/>
      <c r="F918" s="113"/>
      <c r="G918" s="50" t="s">
        <v>6163</v>
      </c>
      <c r="H918" s="50" t="s">
        <v>6164</v>
      </c>
      <c r="I918" s="113"/>
      <c r="J918" s="103" t="s">
        <v>7493</v>
      </c>
      <c r="K918" s="103"/>
      <c r="L918" s="50" t="s">
        <v>7472</v>
      </c>
      <c r="M918" s="153">
        <v>0</v>
      </c>
      <c r="N918" s="50" t="s">
        <v>8512</v>
      </c>
      <c r="O918" s="50" t="s">
        <v>8517</v>
      </c>
      <c r="P918" s="113" t="s">
        <v>6356</v>
      </c>
      <c r="Q918" s="113" t="s">
        <v>80</v>
      </c>
      <c r="R918" s="113"/>
      <c r="S918" s="113"/>
    </row>
    <row r="919" spans="1:19" x14ac:dyDescent="0.35">
      <c r="A919" s="111" t="s">
        <v>4665</v>
      </c>
      <c r="B919" s="112"/>
      <c r="C919" s="113" t="s">
        <v>4670</v>
      </c>
      <c r="D919" s="50" t="s">
        <v>7066</v>
      </c>
      <c r="E919" s="113"/>
      <c r="F919" s="113"/>
      <c r="G919" s="50" t="s">
        <v>6165</v>
      </c>
      <c r="H919" s="50" t="s">
        <v>6166</v>
      </c>
      <c r="I919" s="113"/>
      <c r="J919" s="103" t="s">
        <v>7493</v>
      </c>
      <c r="K919" s="103"/>
      <c r="L919" s="50" t="s">
        <v>7472</v>
      </c>
      <c r="M919" s="153">
        <v>0</v>
      </c>
      <c r="N919" s="50" t="s">
        <v>8512</v>
      </c>
      <c r="O919" s="50" t="s">
        <v>8517</v>
      </c>
      <c r="P919" s="113" t="s">
        <v>6356</v>
      </c>
      <c r="Q919" s="113" t="s">
        <v>80</v>
      </c>
      <c r="R919" s="113"/>
      <c r="S919" s="113"/>
    </row>
    <row r="920" spans="1:19" x14ac:dyDescent="0.35">
      <c r="A920" s="111" t="s">
        <v>4665</v>
      </c>
      <c r="B920" s="112"/>
      <c r="C920" s="113" t="s">
        <v>4672</v>
      </c>
      <c r="D920" s="50" t="s">
        <v>6929</v>
      </c>
      <c r="E920" s="113"/>
      <c r="F920" s="113"/>
      <c r="G920" s="50" t="s">
        <v>6169</v>
      </c>
      <c r="H920" s="50" t="s">
        <v>6170</v>
      </c>
      <c r="I920" s="113"/>
      <c r="J920" s="103" t="s">
        <v>7493</v>
      </c>
      <c r="K920" s="103"/>
      <c r="L920" s="50" t="s">
        <v>7472</v>
      </c>
      <c r="M920" s="153">
        <v>0</v>
      </c>
      <c r="N920" s="50" t="s">
        <v>8512</v>
      </c>
      <c r="O920" s="50" t="s">
        <v>8517</v>
      </c>
      <c r="P920" s="113" t="s">
        <v>195</v>
      </c>
      <c r="Q920" s="113" t="s">
        <v>80</v>
      </c>
      <c r="R920" s="113"/>
      <c r="S920" s="113"/>
    </row>
    <row r="921" spans="1:19" x14ac:dyDescent="0.35">
      <c r="A921" s="111" t="s">
        <v>4665</v>
      </c>
      <c r="B921" s="112"/>
      <c r="C921" s="113" t="s">
        <v>4673</v>
      </c>
      <c r="D921" s="50" t="s">
        <v>7067</v>
      </c>
      <c r="E921" s="113"/>
      <c r="F921" s="113"/>
      <c r="G921" s="50" t="s">
        <v>6171</v>
      </c>
      <c r="H921" s="50" t="s">
        <v>6172</v>
      </c>
      <c r="I921" s="113"/>
      <c r="J921" s="103" t="s">
        <v>7493</v>
      </c>
      <c r="K921" s="103"/>
      <c r="L921" s="50" t="s">
        <v>7472</v>
      </c>
      <c r="M921" s="153">
        <v>0</v>
      </c>
      <c r="N921" s="50" t="s">
        <v>8512</v>
      </c>
      <c r="O921" s="50" t="s">
        <v>8517</v>
      </c>
      <c r="P921" s="113" t="s">
        <v>195</v>
      </c>
      <c r="Q921" s="113" t="s">
        <v>80</v>
      </c>
      <c r="R921" s="113"/>
      <c r="S921" s="113"/>
    </row>
    <row r="922" spans="1:19" x14ac:dyDescent="0.35">
      <c r="A922" s="111" t="s">
        <v>4665</v>
      </c>
      <c r="B922" s="112"/>
      <c r="C922" s="113" t="s">
        <v>4671</v>
      </c>
      <c r="D922" s="50" t="s">
        <v>6930</v>
      </c>
      <c r="E922" s="113"/>
      <c r="F922" s="113"/>
      <c r="G922" s="50" t="s">
        <v>6167</v>
      </c>
      <c r="H922" s="50" t="s">
        <v>6168</v>
      </c>
      <c r="I922" s="113"/>
      <c r="J922" s="103" t="s">
        <v>7493</v>
      </c>
      <c r="K922" s="103"/>
      <c r="L922" s="50" t="s">
        <v>7472</v>
      </c>
      <c r="M922" s="153">
        <v>0</v>
      </c>
      <c r="N922" s="50" t="s">
        <v>8512</v>
      </c>
      <c r="O922" s="50" t="s">
        <v>8517</v>
      </c>
      <c r="P922" s="113" t="s">
        <v>195</v>
      </c>
      <c r="Q922" s="113" t="s">
        <v>80</v>
      </c>
      <c r="R922" s="113"/>
      <c r="S922" s="113"/>
    </row>
    <row r="923" spans="1:19" x14ac:dyDescent="0.35">
      <c r="A923" s="111" t="s">
        <v>4665</v>
      </c>
      <c r="B923" s="112"/>
      <c r="C923" s="113" t="s">
        <v>4677</v>
      </c>
      <c r="D923" s="50" t="s">
        <v>7068</v>
      </c>
      <c r="E923" s="113"/>
      <c r="F923" s="113"/>
      <c r="G923" s="50" t="s">
        <v>6179</v>
      </c>
      <c r="H923" s="50" t="s">
        <v>6180</v>
      </c>
      <c r="I923" s="113"/>
      <c r="J923" s="103" t="s">
        <v>7493</v>
      </c>
      <c r="K923" s="103"/>
      <c r="L923" s="50" t="s">
        <v>7472</v>
      </c>
      <c r="M923" s="153">
        <v>0</v>
      </c>
      <c r="N923" s="50" t="s">
        <v>8512</v>
      </c>
      <c r="O923" s="50" t="s">
        <v>8517</v>
      </c>
      <c r="P923" s="113" t="s">
        <v>6357</v>
      </c>
      <c r="Q923" s="113" t="s">
        <v>80</v>
      </c>
      <c r="R923" s="113"/>
      <c r="S923" s="113"/>
    </row>
    <row r="924" spans="1:19" x14ac:dyDescent="0.35">
      <c r="A924" s="111" t="s">
        <v>4665</v>
      </c>
      <c r="B924" s="112"/>
      <c r="C924" s="113" t="s">
        <v>4678</v>
      </c>
      <c r="D924" s="62" t="s">
        <v>7069</v>
      </c>
      <c r="E924" s="113"/>
      <c r="F924" s="113"/>
      <c r="G924" s="50" t="s">
        <v>6181</v>
      </c>
      <c r="H924" s="50" t="s">
        <v>6182</v>
      </c>
      <c r="I924" s="113"/>
      <c r="J924" s="103" t="s">
        <v>7493</v>
      </c>
      <c r="K924" s="103"/>
      <c r="L924" s="50" t="s">
        <v>7472</v>
      </c>
      <c r="M924" s="153">
        <v>0</v>
      </c>
      <c r="N924" s="50" t="s">
        <v>8512</v>
      </c>
      <c r="O924" s="50" t="s">
        <v>8517</v>
      </c>
      <c r="P924" s="113" t="s">
        <v>6345</v>
      </c>
      <c r="Q924" s="113" t="s">
        <v>80</v>
      </c>
      <c r="R924" s="113"/>
      <c r="S924" s="113"/>
    </row>
    <row r="925" spans="1:19" x14ac:dyDescent="0.35">
      <c r="A925" s="111" t="s">
        <v>4665</v>
      </c>
      <c r="B925" s="112"/>
      <c r="C925" s="113" t="s">
        <v>4676</v>
      </c>
      <c r="D925" s="50" t="s">
        <v>7070</v>
      </c>
      <c r="E925" s="113"/>
      <c r="F925" s="113"/>
      <c r="G925" s="50" t="s">
        <v>6177</v>
      </c>
      <c r="H925" s="50" t="s">
        <v>6178</v>
      </c>
      <c r="I925" s="113"/>
      <c r="J925" s="103" t="s">
        <v>7493</v>
      </c>
      <c r="K925" s="103"/>
      <c r="L925" s="50" t="s">
        <v>7472</v>
      </c>
      <c r="M925" s="153">
        <v>0</v>
      </c>
      <c r="N925" s="50" t="s">
        <v>8512</v>
      </c>
      <c r="O925" s="50" t="s">
        <v>8517</v>
      </c>
      <c r="P925" s="113" t="s">
        <v>6339</v>
      </c>
      <c r="Q925" s="113" t="s">
        <v>80</v>
      </c>
      <c r="R925" s="113"/>
      <c r="S925" s="113"/>
    </row>
    <row r="926" spans="1:19" x14ac:dyDescent="0.35">
      <c r="A926" s="111" t="s">
        <v>4665</v>
      </c>
      <c r="B926" s="112"/>
      <c r="C926" s="113" t="s">
        <v>4679</v>
      </c>
      <c r="D926" s="50" t="s">
        <v>7071</v>
      </c>
      <c r="E926" s="113"/>
      <c r="F926" s="113"/>
      <c r="G926" s="50" t="s">
        <v>6183</v>
      </c>
      <c r="H926" s="50" t="s">
        <v>6184</v>
      </c>
      <c r="I926" s="113"/>
      <c r="J926" s="103" t="s">
        <v>7493</v>
      </c>
      <c r="K926" s="103"/>
      <c r="L926" s="50" t="s">
        <v>7472</v>
      </c>
      <c r="M926" s="153">
        <v>0</v>
      </c>
      <c r="N926" s="50" t="s">
        <v>8512</v>
      </c>
      <c r="O926" s="50" t="s">
        <v>8517</v>
      </c>
      <c r="P926" s="113" t="s">
        <v>165</v>
      </c>
      <c r="Q926" s="113" t="s">
        <v>80</v>
      </c>
      <c r="R926" s="113"/>
      <c r="S926" s="113"/>
    </row>
    <row r="927" spans="1:19" x14ac:dyDescent="0.35">
      <c r="A927" s="111" t="s">
        <v>4665</v>
      </c>
      <c r="B927" s="112"/>
      <c r="C927" s="113" t="s">
        <v>4675</v>
      </c>
      <c r="D927" s="50" t="s">
        <v>7061</v>
      </c>
      <c r="E927" s="113"/>
      <c r="F927" s="113"/>
      <c r="G927" s="50" t="s">
        <v>6175</v>
      </c>
      <c r="H927" s="50" t="s">
        <v>6176</v>
      </c>
      <c r="I927" s="113"/>
      <c r="J927" s="103" t="s">
        <v>7493</v>
      </c>
      <c r="K927" s="103"/>
      <c r="L927" s="50" t="s">
        <v>7472</v>
      </c>
      <c r="M927" s="153">
        <v>0</v>
      </c>
      <c r="N927" s="50" t="s">
        <v>8512</v>
      </c>
      <c r="O927" s="50" t="s">
        <v>8517</v>
      </c>
      <c r="P927" s="113" t="s">
        <v>235</v>
      </c>
      <c r="Q927" s="113" t="s">
        <v>80</v>
      </c>
      <c r="R927" s="113"/>
      <c r="S927" s="113"/>
    </row>
    <row r="928" spans="1:19" x14ac:dyDescent="0.35">
      <c r="A928" s="111" t="s">
        <v>4691</v>
      </c>
      <c r="B928" s="116">
        <v>-99</v>
      </c>
      <c r="C928" s="113" t="s">
        <v>4113</v>
      </c>
      <c r="D928" s="54"/>
      <c r="E928" s="113"/>
      <c r="F928" s="113"/>
      <c r="G928" s="50" t="s">
        <v>4113</v>
      </c>
      <c r="H928" s="53"/>
      <c r="I928" s="113"/>
      <c r="J928" s="113" t="s">
        <v>7493</v>
      </c>
      <c r="K928" s="113"/>
      <c r="L928" s="121" t="s">
        <v>91</v>
      </c>
      <c r="M928" s="139" t="s">
        <v>8511</v>
      </c>
      <c r="N928" s="121" t="s">
        <v>8513</v>
      </c>
      <c r="O928" s="121"/>
      <c r="P928" s="113"/>
      <c r="Q928" s="113" t="s">
        <v>80</v>
      </c>
      <c r="R928" s="113"/>
      <c r="S928" s="113"/>
    </row>
    <row r="929" spans="1:19" x14ac:dyDescent="0.35">
      <c r="A929" s="115" t="s">
        <v>4691</v>
      </c>
      <c r="B929" s="100">
        <v>1</v>
      </c>
      <c r="C929" s="101" t="s">
        <v>93</v>
      </c>
      <c r="D929" s="101" t="s">
        <v>1923</v>
      </c>
      <c r="E929" s="102"/>
      <c r="F929" s="101" t="s">
        <v>7661</v>
      </c>
      <c r="G929" s="101" t="s">
        <v>277</v>
      </c>
      <c r="H929" s="101" t="s">
        <v>278</v>
      </c>
      <c r="I929" s="101" t="s">
        <v>2311</v>
      </c>
      <c r="J929" s="103" t="s">
        <v>7493</v>
      </c>
      <c r="K929" s="103"/>
      <c r="L929" s="101" t="s">
        <v>91</v>
      </c>
      <c r="M929" s="154" t="s">
        <v>8511</v>
      </c>
      <c r="N929" s="103" t="s">
        <v>8513</v>
      </c>
      <c r="O929" s="103" t="s">
        <v>8516</v>
      </c>
      <c r="P929" s="115" t="s">
        <v>91</v>
      </c>
      <c r="Q929" s="115" t="s">
        <v>80</v>
      </c>
      <c r="R929" s="115"/>
      <c r="S929" s="115"/>
    </row>
    <row r="930" spans="1:19" x14ac:dyDescent="0.35">
      <c r="A930" s="111" t="s">
        <v>4691</v>
      </c>
      <c r="B930" s="112">
        <v>2</v>
      </c>
      <c r="C930" s="113" t="s">
        <v>4114</v>
      </c>
      <c r="D930" s="54" t="s">
        <v>7553</v>
      </c>
      <c r="E930" s="113"/>
      <c r="F930" s="113"/>
      <c r="G930" s="50" t="s">
        <v>465</v>
      </c>
      <c r="H930" s="50" t="s">
        <v>5053</v>
      </c>
      <c r="I930" s="113"/>
      <c r="J930" s="113" t="s">
        <v>7493</v>
      </c>
      <c r="K930" s="113"/>
      <c r="L930" s="99" t="s">
        <v>7473</v>
      </c>
      <c r="M930" s="160" t="s">
        <v>8511</v>
      </c>
      <c r="N930" s="99" t="s">
        <v>8513</v>
      </c>
      <c r="O930" s="99" t="s">
        <v>8516</v>
      </c>
      <c r="P930" s="113" t="s">
        <v>100</v>
      </c>
      <c r="Q930" s="113" t="s">
        <v>80</v>
      </c>
      <c r="R930" s="113"/>
      <c r="S930" s="113"/>
    </row>
    <row r="931" spans="1:19" x14ac:dyDescent="0.35">
      <c r="A931" s="115" t="s">
        <v>4691</v>
      </c>
      <c r="B931" s="100">
        <v>3</v>
      </c>
      <c r="C931" s="101" t="s">
        <v>116</v>
      </c>
      <c r="D931" s="101" t="s">
        <v>6631</v>
      </c>
      <c r="E931" s="102"/>
      <c r="F931" s="101"/>
      <c r="G931" s="101" t="s">
        <v>318</v>
      </c>
      <c r="H931" s="101"/>
      <c r="I931" s="101"/>
      <c r="J931" s="103" t="s">
        <v>7493</v>
      </c>
      <c r="K931" s="103"/>
      <c r="L931" s="55" t="s">
        <v>91</v>
      </c>
      <c r="M931" s="158" t="s">
        <v>8511</v>
      </c>
      <c r="N931" s="57" t="s">
        <v>8513</v>
      </c>
      <c r="O931" s="57" t="s">
        <v>8516</v>
      </c>
      <c r="P931" s="115" t="s">
        <v>100</v>
      </c>
      <c r="Q931" s="115" t="s">
        <v>80</v>
      </c>
      <c r="R931" s="113" t="s">
        <v>7477</v>
      </c>
      <c r="S931" s="113"/>
    </row>
    <row r="932" spans="1:19" x14ac:dyDescent="0.35">
      <c r="A932" s="115" t="s">
        <v>4691</v>
      </c>
      <c r="B932" s="100">
        <v>4</v>
      </c>
      <c r="C932" s="115" t="s">
        <v>2591</v>
      </c>
      <c r="D932" s="102" t="s">
        <v>7538</v>
      </c>
      <c r="E932" s="115"/>
      <c r="F932" s="115"/>
      <c r="G932" s="102" t="s">
        <v>3015</v>
      </c>
      <c r="H932" s="102" t="s">
        <v>2796</v>
      </c>
      <c r="I932" s="115"/>
      <c r="J932" s="115" t="s">
        <v>7493</v>
      </c>
      <c r="K932" s="115"/>
      <c r="L932" s="115" t="s">
        <v>7473</v>
      </c>
      <c r="M932" s="116" t="s">
        <v>8511</v>
      </c>
      <c r="N932" s="115" t="s">
        <v>8512</v>
      </c>
      <c r="O932" s="115" t="s">
        <v>8516</v>
      </c>
      <c r="P932" s="115" t="s">
        <v>100</v>
      </c>
      <c r="Q932" s="115" t="s">
        <v>80</v>
      </c>
      <c r="R932" s="115"/>
      <c r="S932" s="115"/>
    </row>
    <row r="933" spans="1:19" x14ac:dyDescent="0.35">
      <c r="A933" s="115" t="s">
        <v>4691</v>
      </c>
      <c r="B933" s="100">
        <v>5</v>
      </c>
      <c r="C933" s="101" t="s">
        <v>267</v>
      </c>
      <c r="D933" s="101" t="s">
        <v>6408</v>
      </c>
      <c r="E933" s="102"/>
      <c r="F933" s="101" t="s">
        <v>7595</v>
      </c>
      <c r="G933" s="101" t="s">
        <v>480</v>
      </c>
      <c r="H933" s="101" t="s">
        <v>481</v>
      </c>
      <c r="I933" s="101" t="s">
        <v>2223</v>
      </c>
      <c r="J933" s="103" t="s">
        <v>7493</v>
      </c>
      <c r="K933" s="103"/>
      <c r="L933" s="101" t="s">
        <v>153</v>
      </c>
      <c r="M933" s="154" t="s">
        <v>8511</v>
      </c>
      <c r="N933" s="103" t="s">
        <v>8512</v>
      </c>
      <c r="O933" s="103" t="s">
        <v>8516</v>
      </c>
      <c r="P933" s="115" t="s">
        <v>153</v>
      </c>
      <c r="Q933" s="115" t="s">
        <v>80</v>
      </c>
      <c r="R933" s="115"/>
      <c r="S933" s="115"/>
    </row>
    <row r="934" spans="1:19" x14ac:dyDescent="0.35">
      <c r="A934" s="111" t="s">
        <v>4691</v>
      </c>
      <c r="B934" s="112">
        <v>6</v>
      </c>
      <c r="C934" s="113" t="s">
        <v>4692</v>
      </c>
      <c r="D934" s="50" t="s">
        <v>7072</v>
      </c>
      <c r="E934" s="113"/>
      <c r="F934" s="113"/>
      <c r="G934" s="50" t="s">
        <v>6205</v>
      </c>
      <c r="H934" s="62" t="s">
        <v>7072</v>
      </c>
      <c r="I934" s="113"/>
      <c r="J934" s="103" t="s">
        <v>7493</v>
      </c>
      <c r="K934" s="103"/>
      <c r="L934" s="50" t="s">
        <v>7472</v>
      </c>
      <c r="M934" s="153">
        <v>0</v>
      </c>
      <c r="N934" s="50" t="s">
        <v>8512</v>
      </c>
      <c r="O934" s="50" t="s">
        <v>8517</v>
      </c>
      <c r="P934" s="113" t="s">
        <v>2997</v>
      </c>
      <c r="Q934" s="113" t="s">
        <v>80</v>
      </c>
      <c r="R934" s="113"/>
      <c r="S934" s="113"/>
    </row>
    <row r="935" spans="1:19" x14ac:dyDescent="0.35">
      <c r="A935" s="111" t="s">
        <v>4691</v>
      </c>
      <c r="B935" s="112">
        <v>7</v>
      </c>
      <c r="C935" s="113" t="s">
        <v>4702</v>
      </c>
      <c r="D935" s="50" t="s">
        <v>6931</v>
      </c>
      <c r="E935" s="113"/>
      <c r="F935" s="113"/>
      <c r="G935" s="50" t="s">
        <v>6223</v>
      </c>
      <c r="H935" s="50" t="s">
        <v>6224</v>
      </c>
      <c r="I935" s="113"/>
      <c r="J935" s="103" t="s">
        <v>7493</v>
      </c>
      <c r="K935" s="103"/>
      <c r="L935" s="50" t="s">
        <v>7472</v>
      </c>
      <c r="M935" s="153">
        <v>0</v>
      </c>
      <c r="N935" s="50" t="s">
        <v>8512</v>
      </c>
      <c r="O935" s="50" t="s">
        <v>8517</v>
      </c>
      <c r="P935" s="113" t="s">
        <v>6315</v>
      </c>
      <c r="Q935" s="113" t="s">
        <v>80</v>
      </c>
      <c r="R935" s="113"/>
      <c r="S935" s="113"/>
    </row>
    <row r="936" spans="1:19" x14ac:dyDescent="0.35">
      <c r="A936" s="111" t="s">
        <v>4691</v>
      </c>
      <c r="B936" s="112">
        <v>8</v>
      </c>
      <c r="C936" s="113" t="s">
        <v>4701</v>
      </c>
      <c r="D936" s="50" t="s">
        <v>7088</v>
      </c>
      <c r="E936" s="113"/>
      <c r="F936" s="113"/>
      <c r="G936" s="50" t="s">
        <v>6221</v>
      </c>
      <c r="H936" s="50" t="s">
        <v>6222</v>
      </c>
      <c r="I936" s="113"/>
      <c r="J936" s="103" t="s">
        <v>7493</v>
      </c>
      <c r="K936" s="103"/>
      <c r="L936" s="50" t="s">
        <v>7472</v>
      </c>
      <c r="M936" s="153">
        <v>0</v>
      </c>
      <c r="N936" s="50" t="s">
        <v>8512</v>
      </c>
      <c r="O936" s="50" t="s">
        <v>8517</v>
      </c>
      <c r="P936" s="113" t="s">
        <v>6315</v>
      </c>
      <c r="Q936" s="113" t="s">
        <v>80</v>
      </c>
      <c r="R936" s="113"/>
      <c r="S936" s="113"/>
    </row>
    <row r="937" spans="1:19" x14ac:dyDescent="0.35">
      <c r="A937" s="111" t="s">
        <v>4691</v>
      </c>
      <c r="B937" s="112">
        <v>9</v>
      </c>
      <c r="C937" s="113" t="s">
        <v>4700</v>
      </c>
      <c r="D937" s="50" t="s">
        <v>7081</v>
      </c>
      <c r="E937" s="113"/>
      <c r="F937" s="113"/>
      <c r="G937" s="50" t="s">
        <v>6219</v>
      </c>
      <c r="H937" s="50" t="s">
        <v>6220</v>
      </c>
      <c r="I937" s="113"/>
      <c r="J937" s="103" t="s">
        <v>7493</v>
      </c>
      <c r="K937" s="103"/>
      <c r="L937" s="50" t="s">
        <v>7472</v>
      </c>
      <c r="M937" s="153">
        <v>0</v>
      </c>
      <c r="N937" s="50" t="s">
        <v>8512</v>
      </c>
      <c r="O937" s="50" t="s">
        <v>8517</v>
      </c>
      <c r="P937" s="113" t="s">
        <v>165</v>
      </c>
      <c r="Q937" s="113" t="s">
        <v>80</v>
      </c>
      <c r="R937" s="113"/>
      <c r="S937" s="113"/>
    </row>
    <row r="938" spans="1:19" x14ac:dyDescent="0.35">
      <c r="A938" s="111" t="s">
        <v>4691</v>
      </c>
      <c r="B938" s="112">
        <v>10</v>
      </c>
      <c r="C938" s="113" t="s">
        <v>4707</v>
      </c>
      <c r="D938" s="50" t="s">
        <v>7085</v>
      </c>
      <c r="E938" s="113"/>
      <c r="F938" s="113"/>
      <c r="G938" s="50" t="s">
        <v>6233</v>
      </c>
      <c r="H938" s="50" t="s">
        <v>6234</v>
      </c>
      <c r="I938" s="113"/>
      <c r="J938" s="103" t="s">
        <v>7493</v>
      </c>
      <c r="K938" s="103"/>
      <c r="L938" s="113" t="s">
        <v>7472</v>
      </c>
      <c r="M938" s="114">
        <v>0</v>
      </c>
      <c r="N938" s="113" t="s">
        <v>8512</v>
      </c>
      <c r="O938" s="113" t="s">
        <v>8517</v>
      </c>
      <c r="P938" s="113" t="s">
        <v>100</v>
      </c>
      <c r="Q938" s="113" t="s">
        <v>80</v>
      </c>
      <c r="R938" s="113"/>
      <c r="S938" s="113"/>
    </row>
    <row r="939" spans="1:19" x14ac:dyDescent="0.35">
      <c r="A939" s="111" t="s">
        <v>4691</v>
      </c>
      <c r="B939" s="112">
        <v>11</v>
      </c>
      <c r="C939" s="113" t="s">
        <v>4706</v>
      </c>
      <c r="D939" s="50" t="s">
        <v>7078</v>
      </c>
      <c r="E939" s="113"/>
      <c r="F939" s="113"/>
      <c r="G939" s="50" t="s">
        <v>6231</v>
      </c>
      <c r="H939" s="50" t="s">
        <v>6232</v>
      </c>
      <c r="I939" s="113"/>
      <c r="J939" s="103" t="s">
        <v>7493</v>
      </c>
      <c r="K939" s="103"/>
      <c r="L939" s="113" t="s">
        <v>7472</v>
      </c>
      <c r="M939" s="114">
        <v>0</v>
      </c>
      <c r="N939" s="113" t="s">
        <v>8512</v>
      </c>
      <c r="O939" s="113" t="s">
        <v>8517</v>
      </c>
      <c r="P939" s="113" t="s">
        <v>100</v>
      </c>
      <c r="Q939" s="113" t="s">
        <v>80</v>
      </c>
      <c r="R939" s="113"/>
      <c r="S939" s="113"/>
    </row>
    <row r="940" spans="1:19" x14ac:dyDescent="0.35">
      <c r="A940" s="111" t="s">
        <v>4691</v>
      </c>
      <c r="B940" s="112">
        <v>12</v>
      </c>
      <c r="C940" s="113" t="s">
        <v>4704</v>
      </c>
      <c r="D940" s="50" t="s">
        <v>7082</v>
      </c>
      <c r="E940" s="113"/>
      <c r="F940" s="113"/>
      <c r="G940" s="50" t="s">
        <v>6227</v>
      </c>
      <c r="H940" s="50" t="s">
        <v>6228</v>
      </c>
      <c r="I940" s="113"/>
      <c r="J940" s="103" t="s">
        <v>7493</v>
      </c>
      <c r="K940" s="103"/>
      <c r="L940" s="113" t="s">
        <v>7472</v>
      </c>
      <c r="M940" s="114">
        <v>0</v>
      </c>
      <c r="N940" s="113" t="s">
        <v>8512</v>
      </c>
      <c r="O940" s="113" t="s">
        <v>8517</v>
      </c>
      <c r="P940" s="113" t="s">
        <v>100</v>
      </c>
      <c r="Q940" s="113" t="s">
        <v>80</v>
      </c>
      <c r="R940" s="113"/>
      <c r="S940" s="113"/>
    </row>
    <row r="941" spans="1:19" x14ac:dyDescent="0.35">
      <c r="A941" s="111" t="s">
        <v>4691</v>
      </c>
      <c r="B941" s="112">
        <v>13</v>
      </c>
      <c r="C941" s="113" t="s">
        <v>4703</v>
      </c>
      <c r="D941" s="50" t="s">
        <v>7084</v>
      </c>
      <c r="E941" s="113"/>
      <c r="F941" s="113"/>
      <c r="G941" s="50" t="s">
        <v>6225</v>
      </c>
      <c r="H941" s="50" t="s">
        <v>6226</v>
      </c>
      <c r="I941" s="113"/>
      <c r="J941" s="103" t="s">
        <v>7493</v>
      </c>
      <c r="K941" s="103"/>
      <c r="L941" s="113" t="s">
        <v>7472</v>
      </c>
      <c r="M941" s="114">
        <v>0</v>
      </c>
      <c r="N941" s="113" t="s">
        <v>8512</v>
      </c>
      <c r="O941" s="113" t="s">
        <v>8517</v>
      </c>
      <c r="P941" s="113" t="s">
        <v>100</v>
      </c>
      <c r="Q941" s="113" t="s">
        <v>80</v>
      </c>
      <c r="R941" s="113"/>
      <c r="S941" s="113"/>
    </row>
    <row r="942" spans="1:19" x14ac:dyDescent="0.35">
      <c r="A942" s="111" t="s">
        <v>4691</v>
      </c>
      <c r="B942" s="112">
        <v>14</v>
      </c>
      <c r="C942" s="113" t="s">
        <v>4705</v>
      </c>
      <c r="D942" s="50" t="s">
        <v>7083</v>
      </c>
      <c r="E942" s="113"/>
      <c r="F942" s="113"/>
      <c r="G942" s="50" t="s">
        <v>6229</v>
      </c>
      <c r="H942" s="50" t="s">
        <v>6230</v>
      </c>
      <c r="I942" s="113"/>
      <c r="J942" s="103" t="s">
        <v>7493</v>
      </c>
      <c r="K942" s="103"/>
      <c r="L942" s="113" t="s">
        <v>7472</v>
      </c>
      <c r="M942" s="114">
        <v>0</v>
      </c>
      <c r="N942" s="113" t="s">
        <v>8512</v>
      </c>
      <c r="O942" s="113" t="s">
        <v>8517</v>
      </c>
      <c r="P942" s="113" t="s">
        <v>100</v>
      </c>
      <c r="Q942" s="113" t="s">
        <v>80</v>
      </c>
      <c r="R942" s="113"/>
      <c r="S942" s="113"/>
    </row>
    <row r="943" spans="1:19" x14ac:dyDescent="0.35">
      <c r="A943" s="111" t="s">
        <v>4691</v>
      </c>
      <c r="B943" s="112">
        <v>15</v>
      </c>
      <c r="C943" s="113" t="s">
        <v>4695</v>
      </c>
      <c r="D943" s="50" t="s">
        <v>7075</v>
      </c>
      <c r="E943" s="113"/>
      <c r="F943" s="113"/>
      <c r="G943" s="50" t="s">
        <v>6210</v>
      </c>
      <c r="H943" s="62" t="s">
        <v>7073</v>
      </c>
      <c r="I943" s="113"/>
      <c r="J943" s="103" t="s">
        <v>7493</v>
      </c>
      <c r="K943" s="103"/>
      <c r="L943" s="50" t="s">
        <v>7472</v>
      </c>
      <c r="M943" s="153">
        <v>0</v>
      </c>
      <c r="N943" s="50" t="s">
        <v>8512</v>
      </c>
      <c r="O943" s="50" t="s">
        <v>8517</v>
      </c>
      <c r="P943" s="113" t="s">
        <v>6343</v>
      </c>
      <c r="Q943" s="113" t="s">
        <v>80</v>
      </c>
      <c r="R943" s="113"/>
      <c r="S943" s="113"/>
    </row>
    <row r="944" spans="1:19" x14ac:dyDescent="0.35">
      <c r="A944" s="111" t="s">
        <v>4691</v>
      </c>
      <c r="B944" s="112">
        <v>16</v>
      </c>
      <c r="C944" s="113" t="s">
        <v>4693</v>
      </c>
      <c r="D944" s="50" t="s">
        <v>7074</v>
      </c>
      <c r="E944" s="113"/>
      <c r="F944" s="113"/>
      <c r="G944" s="50" t="s">
        <v>6206</v>
      </c>
      <c r="H944" s="50" t="s">
        <v>6207</v>
      </c>
      <c r="I944" s="113"/>
      <c r="J944" s="103" t="s">
        <v>7493</v>
      </c>
      <c r="K944" s="103"/>
      <c r="L944" s="50" t="s">
        <v>7472</v>
      </c>
      <c r="M944" s="153">
        <v>0</v>
      </c>
      <c r="N944" s="50" t="s">
        <v>8512</v>
      </c>
      <c r="O944" s="50" t="s">
        <v>8517</v>
      </c>
      <c r="P944" s="113" t="s">
        <v>262</v>
      </c>
      <c r="Q944" s="113" t="s">
        <v>80</v>
      </c>
      <c r="R944" s="113"/>
      <c r="S944" s="113"/>
    </row>
    <row r="945" spans="1:19" x14ac:dyDescent="0.35">
      <c r="A945" s="111" t="s">
        <v>4691</v>
      </c>
      <c r="B945" s="112">
        <v>17</v>
      </c>
      <c r="C945" s="113" t="s">
        <v>4699</v>
      </c>
      <c r="D945" s="50" t="s">
        <v>7079</v>
      </c>
      <c r="E945" s="113"/>
      <c r="F945" s="113"/>
      <c r="G945" s="50" t="s">
        <v>6217</v>
      </c>
      <c r="H945" s="50" t="s">
        <v>6218</v>
      </c>
      <c r="I945" s="113"/>
      <c r="J945" s="103" t="s">
        <v>7493</v>
      </c>
      <c r="K945" s="103"/>
      <c r="L945" s="50" t="s">
        <v>7472</v>
      </c>
      <c r="M945" s="153">
        <v>0</v>
      </c>
      <c r="N945" s="50" t="s">
        <v>8512</v>
      </c>
      <c r="O945" s="50" t="s">
        <v>8517</v>
      </c>
      <c r="P945" s="113" t="s">
        <v>6353</v>
      </c>
      <c r="Q945" s="113" t="s">
        <v>80</v>
      </c>
      <c r="R945" s="113"/>
      <c r="S945" s="113"/>
    </row>
    <row r="946" spans="1:19" x14ac:dyDescent="0.35">
      <c r="A946" s="111" t="s">
        <v>4691</v>
      </c>
      <c r="B946" s="112">
        <v>18</v>
      </c>
      <c r="C946" s="113" t="s">
        <v>4697</v>
      </c>
      <c r="D946" s="50" t="s">
        <v>7087</v>
      </c>
      <c r="E946" s="113"/>
      <c r="F946" s="113"/>
      <c r="G946" s="50" t="s">
        <v>6213</v>
      </c>
      <c r="H946" s="50" t="s">
        <v>6214</v>
      </c>
      <c r="I946" s="113"/>
      <c r="J946" s="103" t="s">
        <v>7493</v>
      </c>
      <c r="K946" s="103"/>
      <c r="L946" s="50" t="s">
        <v>7472</v>
      </c>
      <c r="M946" s="153">
        <v>0</v>
      </c>
      <c r="N946" s="50" t="s">
        <v>8512</v>
      </c>
      <c r="O946" s="50" t="s">
        <v>8517</v>
      </c>
      <c r="P946" s="113" t="s">
        <v>6353</v>
      </c>
      <c r="Q946" s="113" t="s">
        <v>80</v>
      </c>
      <c r="R946" s="113"/>
      <c r="S946" s="113"/>
    </row>
    <row r="947" spans="1:19" x14ac:dyDescent="0.35">
      <c r="A947" s="111" t="s">
        <v>4691</v>
      </c>
      <c r="B947" s="112">
        <v>19</v>
      </c>
      <c r="C947" s="113" t="s">
        <v>4698</v>
      </c>
      <c r="D947" s="50" t="s">
        <v>7080</v>
      </c>
      <c r="E947" s="113"/>
      <c r="F947" s="113"/>
      <c r="G947" s="50" t="s">
        <v>6215</v>
      </c>
      <c r="H947" s="50" t="s">
        <v>6216</v>
      </c>
      <c r="I947" s="113"/>
      <c r="J947" s="103" t="s">
        <v>7493</v>
      </c>
      <c r="K947" s="103"/>
      <c r="L947" s="50" t="s">
        <v>7472</v>
      </c>
      <c r="M947" s="153">
        <v>0</v>
      </c>
      <c r="N947" s="50" t="s">
        <v>8512</v>
      </c>
      <c r="O947" s="50" t="s">
        <v>8517</v>
      </c>
      <c r="P947" s="113" t="s">
        <v>6353</v>
      </c>
      <c r="Q947" s="113" t="s">
        <v>80</v>
      </c>
      <c r="R947" s="113"/>
      <c r="S947" s="113"/>
    </row>
    <row r="948" spans="1:19" x14ac:dyDescent="0.35">
      <c r="A948" s="111" t="s">
        <v>4691</v>
      </c>
      <c r="B948" s="112">
        <v>20</v>
      </c>
      <c r="C948" s="113" t="s">
        <v>4694</v>
      </c>
      <c r="D948" s="50" t="s">
        <v>7086</v>
      </c>
      <c r="E948" s="113"/>
      <c r="F948" s="113"/>
      <c r="G948" s="50" t="s">
        <v>6208</v>
      </c>
      <c r="H948" s="50" t="s">
        <v>6209</v>
      </c>
      <c r="I948" s="113"/>
      <c r="J948" s="103" t="s">
        <v>7493</v>
      </c>
      <c r="K948" s="103"/>
      <c r="L948" s="50" t="s">
        <v>7472</v>
      </c>
      <c r="M948" s="153">
        <v>0</v>
      </c>
      <c r="N948" s="50" t="s">
        <v>8512</v>
      </c>
      <c r="O948" s="50" t="s">
        <v>8517</v>
      </c>
      <c r="P948" s="113" t="s">
        <v>262</v>
      </c>
      <c r="Q948" s="113" t="s">
        <v>80</v>
      </c>
      <c r="R948" s="113"/>
      <c r="S948" s="113"/>
    </row>
    <row r="949" spans="1:19" x14ac:dyDescent="0.35">
      <c r="A949" s="111" t="s">
        <v>4691</v>
      </c>
      <c r="B949" s="112">
        <v>21</v>
      </c>
      <c r="C949" s="113" t="s">
        <v>4696</v>
      </c>
      <c r="D949" s="50" t="s">
        <v>7089</v>
      </c>
      <c r="E949" s="113"/>
      <c r="F949" s="113"/>
      <c r="G949" s="50" t="s">
        <v>6211</v>
      </c>
      <c r="H949" s="50" t="s">
        <v>6212</v>
      </c>
      <c r="I949" s="113"/>
      <c r="J949" s="103" t="s">
        <v>7493</v>
      </c>
      <c r="K949" s="103"/>
      <c r="L949" s="50" t="s">
        <v>7472</v>
      </c>
      <c r="M949" s="153">
        <v>0</v>
      </c>
      <c r="N949" s="50" t="s">
        <v>8512</v>
      </c>
      <c r="O949" s="50" t="s">
        <v>8517</v>
      </c>
      <c r="P949" s="113" t="s">
        <v>6343</v>
      </c>
      <c r="Q949" s="113" t="s">
        <v>80</v>
      </c>
      <c r="R949" s="113"/>
      <c r="S949" s="113"/>
    </row>
    <row r="950" spans="1:19" x14ac:dyDescent="0.35">
      <c r="A950" s="111" t="s">
        <v>4299</v>
      </c>
      <c r="B950" s="116">
        <v>-99</v>
      </c>
      <c r="C950" s="113" t="s">
        <v>4113</v>
      </c>
      <c r="D950" s="54"/>
      <c r="E950" s="113"/>
      <c r="F950" s="113"/>
      <c r="G950" s="50" t="s">
        <v>4113</v>
      </c>
      <c r="H950" s="53"/>
      <c r="I950" s="113"/>
      <c r="J950" s="113" t="s">
        <v>7493</v>
      </c>
      <c r="K950" s="113"/>
      <c r="L950" s="121" t="s">
        <v>91</v>
      </c>
      <c r="M950" s="139" t="s">
        <v>8511</v>
      </c>
      <c r="N950" s="121" t="s">
        <v>8513</v>
      </c>
      <c r="O950" s="121"/>
      <c r="P950" s="113"/>
      <c r="Q950" s="113" t="s">
        <v>80</v>
      </c>
      <c r="R950" s="113"/>
      <c r="S950" s="113"/>
    </row>
    <row r="951" spans="1:19" x14ac:dyDescent="0.35">
      <c r="A951" s="115" t="s">
        <v>4299</v>
      </c>
      <c r="B951" s="100">
        <v>1</v>
      </c>
      <c r="C951" s="101" t="s">
        <v>93</v>
      </c>
      <c r="D951" s="101" t="s">
        <v>1923</v>
      </c>
      <c r="E951" s="102"/>
      <c r="F951" s="101" t="s">
        <v>7661</v>
      </c>
      <c r="G951" s="101" t="s">
        <v>277</v>
      </c>
      <c r="H951" s="101" t="s">
        <v>278</v>
      </c>
      <c r="I951" s="101" t="s">
        <v>2311</v>
      </c>
      <c r="J951" s="103" t="s">
        <v>7493</v>
      </c>
      <c r="K951" s="103"/>
      <c r="L951" s="101" t="s">
        <v>91</v>
      </c>
      <c r="M951" s="154" t="s">
        <v>8511</v>
      </c>
      <c r="N951" s="103" t="s">
        <v>8513</v>
      </c>
      <c r="O951" s="103" t="s">
        <v>8516</v>
      </c>
      <c r="P951" s="115" t="s">
        <v>91</v>
      </c>
      <c r="Q951" s="115" t="s">
        <v>80</v>
      </c>
      <c r="R951" s="115"/>
      <c r="S951" s="115"/>
    </row>
    <row r="952" spans="1:19" x14ac:dyDescent="0.35">
      <c r="A952" s="111" t="s">
        <v>4299</v>
      </c>
      <c r="B952" s="112">
        <v>2</v>
      </c>
      <c r="C952" s="113" t="s">
        <v>4114</v>
      </c>
      <c r="D952" s="54" t="s">
        <v>7553</v>
      </c>
      <c r="E952" s="113"/>
      <c r="F952" s="113"/>
      <c r="G952" s="50" t="s">
        <v>465</v>
      </c>
      <c r="H952" s="50" t="s">
        <v>5053</v>
      </c>
      <c r="I952" s="113"/>
      <c r="J952" s="113" t="s">
        <v>7493</v>
      </c>
      <c r="K952" s="113"/>
      <c r="L952" s="99" t="s">
        <v>7473</v>
      </c>
      <c r="M952" s="160" t="s">
        <v>8511</v>
      </c>
      <c r="N952" s="99" t="s">
        <v>8513</v>
      </c>
      <c r="O952" s="99" t="s">
        <v>8516</v>
      </c>
      <c r="P952" s="113" t="s">
        <v>100</v>
      </c>
      <c r="Q952" s="113" t="s">
        <v>80</v>
      </c>
      <c r="R952" s="113"/>
      <c r="S952" s="113"/>
    </row>
    <row r="953" spans="1:19" x14ac:dyDescent="0.35">
      <c r="A953" s="115" t="s">
        <v>4299</v>
      </c>
      <c r="B953" s="100">
        <v>3</v>
      </c>
      <c r="C953" s="101" t="s">
        <v>116</v>
      </c>
      <c r="D953" s="101" t="s">
        <v>6631</v>
      </c>
      <c r="E953" s="102"/>
      <c r="F953" s="101"/>
      <c r="G953" s="101" t="s">
        <v>318</v>
      </c>
      <c r="H953" s="101"/>
      <c r="I953" s="101"/>
      <c r="J953" s="103" t="s">
        <v>7493</v>
      </c>
      <c r="K953" s="103"/>
      <c r="L953" s="55" t="s">
        <v>91</v>
      </c>
      <c r="M953" s="158" t="s">
        <v>8511</v>
      </c>
      <c r="N953" s="57" t="s">
        <v>8513</v>
      </c>
      <c r="O953" s="57" t="s">
        <v>8516</v>
      </c>
      <c r="P953" s="115" t="s">
        <v>100</v>
      </c>
      <c r="Q953" s="115" t="s">
        <v>80</v>
      </c>
      <c r="R953" s="113" t="s">
        <v>7477</v>
      </c>
      <c r="S953" s="113"/>
    </row>
    <row r="954" spans="1:19" x14ac:dyDescent="0.35">
      <c r="A954" s="115" t="s">
        <v>4299</v>
      </c>
      <c r="B954" s="100">
        <v>4</v>
      </c>
      <c r="C954" s="115" t="s">
        <v>2591</v>
      </c>
      <c r="D954" s="102" t="s">
        <v>7538</v>
      </c>
      <c r="E954" s="115"/>
      <c r="F954" s="115"/>
      <c r="G954" s="102" t="s">
        <v>3015</v>
      </c>
      <c r="H954" s="102" t="s">
        <v>2796</v>
      </c>
      <c r="I954" s="115"/>
      <c r="J954" s="115" t="s">
        <v>7493</v>
      </c>
      <c r="K954" s="115"/>
      <c r="L954" s="115" t="s">
        <v>7473</v>
      </c>
      <c r="M954" s="116" t="s">
        <v>8511</v>
      </c>
      <c r="N954" s="115" t="s">
        <v>8512</v>
      </c>
      <c r="O954" s="115" t="s">
        <v>8516</v>
      </c>
      <c r="P954" s="115" t="s">
        <v>100</v>
      </c>
      <c r="Q954" s="115" t="s">
        <v>80</v>
      </c>
      <c r="R954" s="115"/>
      <c r="S954" s="115"/>
    </row>
    <row r="955" spans="1:19" x14ac:dyDescent="0.35">
      <c r="A955" s="115" t="s">
        <v>4299</v>
      </c>
      <c r="B955" s="100">
        <v>5</v>
      </c>
      <c r="C955" s="101" t="s">
        <v>267</v>
      </c>
      <c r="D955" s="101" t="s">
        <v>6408</v>
      </c>
      <c r="E955" s="102"/>
      <c r="F955" s="101" t="s">
        <v>7595</v>
      </c>
      <c r="G955" s="101" t="s">
        <v>480</v>
      </c>
      <c r="H955" s="101" t="s">
        <v>481</v>
      </c>
      <c r="I955" s="101" t="s">
        <v>2223</v>
      </c>
      <c r="J955" s="103" t="s">
        <v>7493</v>
      </c>
      <c r="K955" s="103"/>
      <c r="L955" s="101" t="s">
        <v>153</v>
      </c>
      <c r="M955" s="154" t="s">
        <v>8511</v>
      </c>
      <c r="N955" s="103" t="s">
        <v>8512</v>
      </c>
      <c r="O955" s="103" t="s">
        <v>8516</v>
      </c>
      <c r="P955" s="115" t="s">
        <v>153</v>
      </c>
      <c r="Q955" s="115" t="s">
        <v>80</v>
      </c>
      <c r="R955" s="115"/>
      <c r="S955" s="115"/>
    </row>
    <row r="956" spans="1:19" x14ac:dyDescent="0.35">
      <c r="A956" s="111" t="s">
        <v>4299</v>
      </c>
      <c r="B956" s="112">
        <v>6</v>
      </c>
      <c r="C956" s="113" t="s">
        <v>4348</v>
      </c>
      <c r="D956" s="50" t="s">
        <v>7552</v>
      </c>
      <c r="E956" s="113"/>
      <c r="F956" s="113"/>
      <c r="G956" s="135" t="s">
        <v>5515</v>
      </c>
      <c r="H956" s="135" t="s">
        <v>5516</v>
      </c>
      <c r="I956" s="113"/>
      <c r="J956" s="103" t="s">
        <v>7493</v>
      </c>
      <c r="K956" s="103"/>
      <c r="L956" s="50" t="s">
        <v>7472</v>
      </c>
      <c r="M956" s="153">
        <v>0</v>
      </c>
      <c r="N956" s="50" t="s">
        <v>8512</v>
      </c>
      <c r="O956" s="50" t="s">
        <v>8517</v>
      </c>
      <c r="P956" s="113" t="s">
        <v>6342</v>
      </c>
      <c r="Q956" s="113" t="s">
        <v>80</v>
      </c>
      <c r="R956" s="113"/>
      <c r="S956" s="113"/>
    </row>
    <row r="957" spans="1:19" x14ac:dyDescent="0.35">
      <c r="A957" s="111" t="s">
        <v>4299</v>
      </c>
      <c r="B957" s="93">
        <v>7</v>
      </c>
      <c r="C957" s="54" t="s">
        <v>268</v>
      </c>
      <c r="D957" s="56" t="s">
        <v>6803</v>
      </c>
      <c r="E957" s="70"/>
      <c r="F957" s="54" t="s">
        <v>2226</v>
      </c>
      <c r="G957" s="54" t="s">
        <v>482</v>
      </c>
      <c r="H957" s="54" t="s">
        <v>483</v>
      </c>
      <c r="I957" s="68" t="s">
        <v>2224</v>
      </c>
      <c r="J957" s="56" t="s">
        <v>7493</v>
      </c>
      <c r="K957" s="56"/>
      <c r="L957" s="50" t="s">
        <v>7472</v>
      </c>
      <c r="M957" s="153">
        <v>0</v>
      </c>
      <c r="N957" s="50" t="s">
        <v>8512</v>
      </c>
      <c r="O957" s="50" t="s">
        <v>8517</v>
      </c>
      <c r="P957" s="113" t="s">
        <v>139</v>
      </c>
      <c r="Q957" s="113" t="s">
        <v>80</v>
      </c>
      <c r="R957" s="113"/>
      <c r="S957" s="113"/>
    </row>
    <row r="958" spans="1:19" x14ac:dyDescent="0.35">
      <c r="A958" s="111" t="s">
        <v>4299</v>
      </c>
      <c r="B958" s="93">
        <v>10</v>
      </c>
      <c r="C958" s="54" t="s">
        <v>269</v>
      </c>
      <c r="D958" s="56" t="s">
        <v>7439</v>
      </c>
      <c r="E958" s="70"/>
      <c r="F958" s="55" t="s">
        <v>2277</v>
      </c>
      <c r="G958" s="54" t="s">
        <v>484</v>
      </c>
      <c r="H958" s="54" t="s">
        <v>485</v>
      </c>
      <c r="I958" s="68" t="s">
        <v>2473</v>
      </c>
      <c r="J958" s="56" t="s">
        <v>7493</v>
      </c>
      <c r="K958" s="56"/>
      <c r="L958" s="50" t="s">
        <v>7472</v>
      </c>
      <c r="M958" s="153">
        <v>0</v>
      </c>
      <c r="N958" s="50" t="s">
        <v>8512</v>
      </c>
      <c r="O958" s="50" t="s">
        <v>8517</v>
      </c>
      <c r="P958" s="113" t="s">
        <v>262</v>
      </c>
      <c r="Q958" s="113" t="s">
        <v>80</v>
      </c>
      <c r="R958" s="113"/>
      <c r="S958" s="113"/>
    </row>
    <row r="959" spans="1:19" x14ac:dyDescent="0.35">
      <c r="A959" s="111" t="s">
        <v>4299</v>
      </c>
      <c r="B959" s="93">
        <v>11</v>
      </c>
      <c r="C959" s="54" t="s">
        <v>271</v>
      </c>
      <c r="D959" s="56" t="s">
        <v>7440</v>
      </c>
      <c r="E959" s="70"/>
      <c r="F959" s="54" t="s">
        <v>2278</v>
      </c>
      <c r="G959" s="54" t="s">
        <v>488</v>
      </c>
      <c r="H959" s="54" t="s">
        <v>489</v>
      </c>
      <c r="I959" s="68" t="s">
        <v>2475</v>
      </c>
      <c r="J959" s="56" t="s">
        <v>7493</v>
      </c>
      <c r="K959" s="56"/>
      <c r="L959" s="50" t="s">
        <v>7472</v>
      </c>
      <c r="M959" s="153">
        <v>0</v>
      </c>
      <c r="N959" s="50" t="s">
        <v>8512</v>
      </c>
      <c r="O959" s="50" t="s">
        <v>8517</v>
      </c>
      <c r="P959" s="113" t="s">
        <v>262</v>
      </c>
      <c r="Q959" s="113" t="s">
        <v>80</v>
      </c>
      <c r="R959" s="113"/>
      <c r="S959" s="113"/>
    </row>
    <row r="960" spans="1:19" x14ac:dyDescent="0.35">
      <c r="A960" s="111" t="s">
        <v>4299</v>
      </c>
      <c r="B960" s="93">
        <v>12</v>
      </c>
      <c r="C960" s="54" t="s">
        <v>272</v>
      </c>
      <c r="D960" s="54" t="s">
        <v>3374</v>
      </c>
      <c r="E960" s="70"/>
      <c r="F960" s="54" t="s">
        <v>2225</v>
      </c>
      <c r="G960" s="54" t="s">
        <v>490</v>
      </c>
      <c r="H960" s="54" t="s">
        <v>491</v>
      </c>
      <c r="I960" s="68" t="s">
        <v>2397</v>
      </c>
      <c r="J960" s="56" t="s">
        <v>7493</v>
      </c>
      <c r="K960" s="56"/>
      <c r="L960" s="50" t="s">
        <v>7472</v>
      </c>
      <c r="M960" s="153">
        <v>0</v>
      </c>
      <c r="N960" s="50" t="s">
        <v>8512</v>
      </c>
      <c r="O960" s="50" t="s">
        <v>8517</v>
      </c>
      <c r="P960" s="113" t="s">
        <v>266</v>
      </c>
      <c r="Q960" s="113" t="s">
        <v>80</v>
      </c>
      <c r="R960" s="113"/>
      <c r="S960" s="113"/>
    </row>
    <row r="961" spans="1:19" x14ac:dyDescent="0.35">
      <c r="A961" s="111" t="s">
        <v>4299</v>
      </c>
      <c r="B961" s="93">
        <v>13</v>
      </c>
      <c r="C961" s="54" t="s">
        <v>270</v>
      </c>
      <c r="D961" s="56" t="s">
        <v>7441</v>
      </c>
      <c r="E961" s="70"/>
      <c r="F961" s="54" t="s">
        <v>2279</v>
      </c>
      <c r="G961" s="54" t="s">
        <v>486</v>
      </c>
      <c r="H961" s="54" t="s">
        <v>487</v>
      </c>
      <c r="I961" s="68" t="s">
        <v>2474</v>
      </c>
      <c r="J961" s="56" t="s">
        <v>7493</v>
      </c>
      <c r="K961" s="56"/>
      <c r="L961" s="50" t="s">
        <v>7472</v>
      </c>
      <c r="M961" s="153">
        <v>0</v>
      </c>
      <c r="N961" s="50" t="s">
        <v>8512</v>
      </c>
      <c r="O961" s="50" t="s">
        <v>8517</v>
      </c>
      <c r="P961" s="113" t="s">
        <v>262</v>
      </c>
      <c r="Q961" s="113" t="s">
        <v>80</v>
      </c>
      <c r="R961" s="113"/>
      <c r="S961" s="113"/>
    </row>
    <row r="962" spans="1:19" x14ac:dyDescent="0.35">
      <c r="A962" s="111" t="s">
        <v>4299</v>
      </c>
      <c r="B962" s="112"/>
      <c r="C962" s="113" t="s">
        <v>4378</v>
      </c>
      <c r="D962" s="50" t="s">
        <v>7119</v>
      </c>
      <c r="E962" s="113"/>
      <c r="F962" s="113"/>
      <c r="G962" s="50" t="s">
        <v>5581</v>
      </c>
      <c r="H962" s="50" t="s">
        <v>5582</v>
      </c>
      <c r="I962" s="113"/>
      <c r="J962" s="56" t="s">
        <v>7493</v>
      </c>
      <c r="K962" s="56"/>
      <c r="L962" s="50" t="s">
        <v>7472</v>
      </c>
      <c r="M962" s="153">
        <v>0</v>
      </c>
      <c r="N962" s="50" t="s">
        <v>8512</v>
      </c>
      <c r="O962" s="50" t="s">
        <v>8517</v>
      </c>
      <c r="P962" s="113" t="s">
        <v>6343</v>
      </c>
      <c r="Q962" s="113" t="s">
        <v>80</v>
      </c>
      <c r="R962" s="113"/>
      <c r="S962" s="113"/>
    </row>
    <row r="963" spans="1:19" x14ac:dyDescent="0.35">
      <c r="A963" s="111" t="s">
        <v>4299</v>
      </c>
      <c r="B963" s="112"/>
      <c r="C963" s="113" t="s">
        <v>4325</v>
      </c>
      <c r="D963" s="50" t="s">
        <v>7076</v>
      </c>
      <c r="E963" s="113"/>
      <c r="F963" s="113"/>
      <c r="G963" s="50" t="s">
        <v>5470</v>
      </c>
      <c r="H963" s="50" t="s">
        <v>5471</v>
      </c>
      <c r="I963" s="113"/>
      <c r="J963" s="56" t="s">
        <v>7493</v>
      </c>
      <c r="K963" s="56"/>
      <c r="L963" s="50" t="s">
        <v>7472</v>
      </c>
      <c r="M963" s="153">
        <v>0</v>
      </c>
      <c r="N963" s="50" t="s">
        <v>8512</v>
      </c>
      <c r="O963" s="50" t="s">
        <v>8517</v>
      </c>
      <c r="P963" s="113" t="s">
        <v>6336</v>
      </c>
      <c r="Q963" s="113" t="s">
        <v>80</v>
      </c>
      <c r="R963" s="113"/>
      <c r="S963" s="113"/>
    </row>
    <row r="964" spans="1:19" x14ac:dyDescent="0.35">
      <c r="A964" s="111" t="s">
        <v>4299</v>
      </c>
      <c r="B964" s="112"/>
      <c r="C964" s="113" t="s">
        <v>4342</v>
      </c>
      <c r="D964" s="50" t="s">
        <v>7077</v>
      </c>
      <c r="E964" s="113"/>
      <c r="F964" s="113"/>
      <c r="G964" s="50" t="s">
        <v>5503</v>
      </c>
      <c r="H964" s="50" t="s">
        <v>5504</v>
      </c>
      <c r="I964" s="113"/>
      <c r="J964" s="56" t="s">
        <v>7493</v>
      </c>
      <c r="K964" s="56"/>
      <c r="L964" s="50" t="s">
        <v>7472</v>
      </c>
      <c r="M964" s="153">
        <v>0</v>
      </c>
      <c r="N964" s="50" t="s">
        <v>8512</v>
      </c>
      <c r="O964" s="50" t="s">
        <v>8517</v>
      </c>
      <c r="P964" s="113" t="s">
        <v>262</v>
      </c>
      <c r="Q964" s="113" t="s">
        <v>80</v>
      </c>
      <c r="R964" s="113"/>
      <c r="S964" s="113"/>
    </row>
    <row r="965" spans="1:19" x14ac:dyDescent="0.35">
      <c r="A965" s="111" t="s">
        <v>4299</v>
      </c>
      <c r="B965" s="112"/>
      <c r="C965" s="113" t="s">
        <v>4344</v>
      </c>
      <c r="D965" s="50" t="s">
        <v>7120</v>
      </c>
      <c r="E965" s="113"/>
      <c r="F965" s="113"/>
      <c r="G965" s="50" t="s">
        <v>5507</v>
      </c>
      <c r="H965" s="50" t="s">
        <v>5508</v>
      </c>
      <c r="I965" s="113"/>
      <c r="J965" s="56" t="s">
        <v>7493</v>
      </c>
      <c r="K965" s="56"/>
      <c r="L965" s="50" t="s">
        <v>7472</v>
      </c>
      <c r="M965" s="153">
        <v>0</v>
      </c>
      <c r="N965" s="50" t="s">
        <v>8512</v>
      </c>
      <c r="O965" s="50" t="s">
        <v>8517</v>
      </c>
      <c r="P965" s="113" t="s">
        <v>262</v>
      </c>
      <c r="Q965" s="113" t="s">
        <v>80</v>
      </c>
      <c r="R965" s="113"/>
      <c r="S965" s="113"/>
    </row>
    <row r="966" spans="1:19" x14ac:dyDescent="0.35">
      <c r="A966" s="111" t="s">
        <v>4299</v>
      </c>
      <c r="B966" s="112"/>
      <c r="C966" s="113" t="s">
        <v>4300</v>
      </c>
      <c r="D966" s="50" t="s">
        <v>7121</v>
      </c>
      <c r="E966" s="113"/>
      <c r="F966" s="113"/>
      <c r="G966" s="122" t="s">
        <v>5416</v>
      </c>
      <c r="H966" s="122" t="s">
        <v>5417</v>
      </c>
      <c r="I966" s="113"/>
      <c r="J966" s="56" t="s">
        <v>7493</v>
      </c>
      <c r="K966" s="56"/>
      <c r="L966" s="50" t="s">
        <v>7472</v>
      </c>
      <c r="M966" s="153">
        <v>0</v>
      </c>
      <c r="N966" s="50" t="s">
        <v>8512</v>
      </c>
      <c r="O966" s="50" t="s">
        <v>8517</v>
      </c>
      <c r="P966" s="113" t="s">
        <v>139</v>
      </c>
      <c r="Q966" s="113" t="s">
        <v>80</v>
      </c>
      <c r="R966" s="113"/>
      <c r="S966" s="113"/>
    </row>
    <row r="967" spans="1:19" x14ac:dyDescent="0.35">
      <c r="A967" s="111" t="s">
        <v>4299</v>
      </c>
      <c r="B967" s="112"/>
      <c r="C967" s="113" t="s">
        <v>4300</v>
      </c>
      <c r="D967" s="50" t="s">
        <v>7122</v>
      </c>
      <c r="E967" s="113"/>
      <c r="F967" s="113"/>
      <c r="G967" s="50" t="s">
        <v>5591</v>
      </c>
      <c r="H967" s="51" t="s">
        <v>5592</v>
      </c>
      <c r="I967" s="113"/>
      <c r="J967" s="56" t="s">
        <v>7493</v>
      </c>
      <c r="K967" s="56"/>
      <c r="L967" s="50" t="s">
        <v>7472</v>
      </c>
      <c r="M967" s="153">
        <v>0</v>
      </c>
      <c r="N967" s="50" t="s">
        <v>8512</v>
      </c>
      <c r="O967" s="50" t="s">
        <v>8517</v>
      </c>
      <c r="P967" s="113" t="s">
        <v>139</v>
      </c>
      <c r="Q967" s="113" t="s">
        <v>80</v>
      </c>
      <c r="R967" s="113"/>
      <c r="S967" s="113"/>
    </row>
    <row r="968" spans="1:19" x14ac:dyDescent="0.35">
      <c r="A968" s="111" t="s">
        <v>4299</v>
      </c>
      <c r="B968" s="112"/>
      <c r="C968" s="113" t="s">
        <v>4382</v>
      </c>
      <c r="D968" s="50" t="s">
        <v>7123</v>
      </c>
      <c r="E968" s="113"/>
      <c r="F968" s="113"/>
      <c r="G968" s="50" t="s">
        <v>5589</v>
      </c>
      <c r="H968" s="50" t="s">
        <v>5590</v>
      </c>
      <c r="I968" s="113"/>
      <c r="J968" s="56" t="s">
        <v>7493</v>
      </c>
      <c r="K968" s="56"/>
      <c r="L968" s="50" t="s">
        <v>7472</v>
      </c>
      <c r="M968" s="153">
        <v>0</v>
      </c>
      <c r="N968" s="50" t="s">
        <v>8512</v>
      </c>
      <c r="O968" s="50" t="s">
        <v>8517</v>
      </c>
      <c r="P968" s="113" t="s">
        <v>139</v>
      </c>
      <c r="Q968" s="113" t="s">
        <v>80</v>
      </c>
      <c r="R968" s="113"/>
      <c r="S968" s="113"/>
    </row>
    <row r="969" spans="1:19" x14ac:dyDescent="0.35">
      <c r="A969" s="111" t="s">
        <v>4299</v>
      </c>
      <c r="B969" s="112"/>
      <c r="C969" s="113" t="s">
        <v>4331</v>
      </c>
      <c r="D969" s="50" t="s">
        <v>7124</v>
      </c>
      <c r="E969" s="113"/>
      <c r="F969" s="113"/>
      <c r="G969" s="50" t="s">
        <v>5482</v>
      </c>
      <c r="H969" s="50" t="s">
        <v>5483</v>
      </c>
      <c r="I969" s="113"/>
      <c r="J969" s="56" t="s">
        <v>7493</v>
      </c>
      <c r="K969" s="56"/>
      <c r="L969" s="50" t="s">
        <v>7472</v>
      </c>
      <c r="M969" s="153">
        <v>0</v>
      </c>
      <c r="N969" s="50" t="s">
        <v>8512</v>
      </c>
      <c r="O969" s="50" t="s">
        <v>8517</v>
      </c>
      <c r="P969" s="113" t="s">
        <v>6339</v>
      </c>
      <c r="Q969" s="113" t="s">
        <v>80</v>
      </c>
      <c r="R969" s="113"/>
      <c r="S969" s="113"/>
    </row>
    <row r="970" spans="1:19" x14ac:dyDescent="0.35">
      <c r="A970" s="111" t="s">
        <v>4299</v>
      </c>
      <c r="B970" s="112"/>
      <c r="C970" s="113" t="s">
        <v>4332</v>
      </c>
      <c r="D970" s="50" t="s">
        <v>7125</v>
      </c>
      <c r="E970" s="113"/>
      <c r="F970" s="113"/>
      <c r="G970" s="50" t="s">
        <v>5484</v>
      </c>
      <c r="H970" s="50" t="s">
        <v>5485</v>
      </c>
      <c r="I970" s="113"/>
      <c r="J970" s="56" t="s">
        <v>7493</v>
      </c>
      <c r="K970" s="56"/>
      <c r="L970" s="50" t="s">
        <v>7472</v>
      </c>
      <c r="M970" s="153">
        <v>0</v>
      </c>
      <c r="N970" s="50" t="s">
        <v>8512</v>
      </c>
      <c r="O970" s="50" t="s">
        <v>8517</v>
      </c>
      <c r="P970" s="113" t="s">
        <v>6339</v>
      </c>
      <c r="Q970" s="113" t="s">
        <v>80</v>
      </c>
      <c r="R970" s="113"/>
      <c r="S970" s="113"/>
    </row>
    <row r="971" spans="1:19" x14ac:dyDescent="0.35">
      <c r="A971" s="111" t="s">
        <v>4299</v>
      </c>
      <c r="B971" s="112"/>
      <c r="C971" s="113" t="s">
        <v>4340</v>
      </c>
      <c r="D971" s="50" t="s">
        <v>7126</v>
      </c>
      <c r="E971" s="113"/>
      <c r="F971" s="113"/>
      <c r="G971" s="50" t="s">
        <v>5499</v>
      </c>
      <c r="H971" s="50" t="s">
        <v>5500</v>
      </c>
      <c r="I971" s="113"/>
      <c r="J971" s="56" t="s">
        <v>7493</v>
      </c>
      <c r="K971" s="56"/>
      <c r="L971" s="50" t="s">
        <v>7472</v>
      </c>
      <c r="M971" s="153">
        <v>0</v>
      </c>
      <c r="N971" s="50" t="s">
        <v>8512</v>
      </c>
      <c r="O971" s="50" t="s">
        <v>8517</v>
      </c>
      <c r="P971" s="113" t="s">
        <v>6340</v>
      </c>
      <c r="Q971" s="113" t="s">
        <v>80</v>
      </c>
      <c r="R971" s="113"/>
      <c r="S971" s="113"/>
    </row>
    <row r="972" spans="1:19" x14ac:dyDescent="0.35">
      <c r="A972" s="111" t="s">
        <v>4299</v>
      </c>
      <c r="B972" s="112"/>
      <c r="C972" s="113" t="s">
        <v>4345</v>
      </c>
      <c r="D972" s="50" t="s">
        <v>7127</v>
      </c>
      <c r="E972" s="113"/>
      <c r="F972" s="113"/>
      <c r="G972" s="50" t="s">
        <v>5509</v>
      </c>
      <c r="H972" s="50" t="s">
        <v>5510</v>
      </c>
      <c r="I972" s="113"/>
      <c r="J972" s="56" t="s">
        <v>7493</v>
      </c>
      <c r="K972" s="56"/>
      <c r="L972" s="50" t="s">
        <v>7472</v>
      </c>
      <c r="M972" s="153">
        <v>0</v>
      </c>
      <c r="N972" s="50" t="s">
        <v>8512</v>
      </c>
      <c r="O972" s="50" t="s">
        <v>8517</v>
      </c>
      <c r="P972" s="113" t="s">
        <v>262</v>
      </c>
      <c r="Q972" s="113" t="s">
        <v>80</v>
      </c>
      <c r="R972" s="113"/>
      <c r="S972" s="113"/>
    </row>
    <row r="973" spans="1:19" x14ac:dyDescent="0.35">
      <c r="A973" s="111" t="s">
        <v>4299</v>
      </c>
      <c r="B973" s="112"/>
      <c r="C973" s="113" t="s">
        <v>4394</v>
      </c>
      <c r="D973" s="50" t="s">
        <v>7128</v>
      </c>
      <c r="E973" s="113"/>
      <c r="F973" s="113"/>
      <c r="G973" s="50" t="s">
        <v>5617</v>
      </c>
      <c r="H973" s="50" t="s">
        <v>5618</v>
      </c>
      <c r="I973" s="113"/>
      <c r="J973" s="56" t="s">
        <v>7493</v>
      </c>
      <c r="K973" s="56"/>
      <c r="L973" s="113" t="s">
        <v>7472</v>
      </c>
      <c r="M973" s="114">
        <v>0</v>
      </c>
      <c r="N973" s="113" t="s">
        <v>8512</v>
      </c>
      <c r="O973" s="113" t="s">
        <v>8517</v>
      </c>
      <c r="P973" s="113" t="s">
        <v>100</v>
      </c>
      <c r="Q973" s="113" t="s">
        <v>80</v>
      </c>
      <c r="R973" s="113"/>
      <c r="S973" s="113"/>
    </row>
    <row r="974" spans="1:19" x14ac:dyDescent="0.35">
      <c r="A974" s="111" t="s">
        <v>4299</v>
      </c>
      <c r="B974" s="112"/>
      <c r="C974" s="113" t="s">
        <v>4359</v>
      </c>
      <c r="D974" s="50" t="s">
        <v>7129</v>
      </c>
      <c r="E974" s="113"/>
      <c r="F974" s="113"/>
      <c r="G974" s="50" t="s">
        <v>5537</v>
      </c>
      <c r="H974" s="50" t="s">
        <v>5538</v>
      </c>
      <c r="I974" s="113"/>
      <c r="J974" s="56" t="s">
        <v>7493</v>
      </c>
      <c r="K974" s="56"/>
      <c r="L974" s="50" t="s">
        <v>7472</v>
      </c>
      <c r="M974" s="153">
        <v>0</v>
      </c>
      <c r="N974" s="50" t="s">
        <v>8512</v>
      </c>
      <c r="O974" s="50" t="s">
        <v>8517</v>
      </c>
      <c r="P974" s="113" t="s">
        <v>262</v>
      </c>
      <c r="Q974" s="113" t="s">
        <v>80</v>
      </c>
      <c r="R974" s="113"/>
      <c r="S974" s="113"/>
    </row>
    <row r="975" spans="1:19" x14ac:dyDescent="0.35">
      <c r="A975" s="111" t="s">
        <v>4299</v>
      </c>
      <c r="B975" s="112"/>
      <c r="C975" s="113" t="s">
        <v>4406</v>
      </c>
      <c r="D975" s="50" t="s">
        <v>7130</v>
      </c>
      <c r="E975" s="113"/>
      <c r="F975" s="113"/>
      <c r="G975" s="50" t="s">
        <v>5645</v>
      </c>
      <c r="H975" s="50" t="s">
        <v>5646</v>
      </c>
      <c r="I975" s="113"/>
      <c r="J975" s="56" t="s">
        <v>7493</v>
      </c>
      <c r="K975" s="56"/>
      <c r="L975" s="113" t="s">
        <v>7472</v>
      </c>
      <c r="M975" s="114">
        <v>0</v>
      </c>
      <c r="N975" s="113" t="s">
        <v>8512</v>
      </c>
      <c r="O975" s="113" t="s">
        <v>8517</v>
      </c>
      <c r="P975" s="113" t="s">
        <v>163</v>
      </c>
      <c r="Q975" s="113" t="s">
        <v>80</v>
      </c>
      <c r="R975" s="113"/>
      <c r="S975" s="113"/>
    </row>
    <row r="976" spans="1:19" x14ac:dyDescent="0.35">
      <c r="A976" s="111" t="s">
        <v>4299</v>
      </c>
      <c r="B976" s="112"/>
      <c r="C976" s="113" t="s">
        <v>4327</v>
      </c>
      <c r="D976" s="50" t="s">
        <v>7131</v>
      </c>
      <c r="E976" s="113"/>
      <c r="F976" s="113"/>
      <c r="G976" s="50" t="s">
        <v>5474</v>
      </c>
      <c r="H976" s="50" t="s">
        <v>5475</v>
      </c>
      <c r="I976" s="113"/>
      <c r="J976" s="56" t="s">
        <v>7493</v>
      </c>
      <c r="K976" s="56"/>
      <c r="L976" s="50" t="s">
        <v>7472</v>
      </c>
      <c r="M976" s="153">
        <v>0</v>
      </c>
      <c r="N976" s="50" t="s">
        <v>8512</v>
      </c>
      <c r="O976" s="50" t="s">
        <v>8517</v>
      </c>
      <c r="P976" s="113" t="s">
        <v>6338</v>
      </c>
      <c r="Q976" s="113" t="s">
        <v>80</v>
      </c>
      <c r="R976" s="113"/>
      <c r="S976" s="113"/>
    </row>
    <row r="977" spans="1:19" x14ac:dyDescent="0.35">
      <c r="A977" s="111" t="s">
        <v>4299</v>
      </c>
      <c r="B977" s="112"/>
      <c r="C977" s="113" t="s">
        <v>4323</v>
      </c>
      <c r="D977" s="50" t="s">
        <v>7132</v>
      </c>
      <c r="E977" s="113"/>
      <c r="F977" s="113"/>
      <c r="G977" s="50" t="s">
        <v>5466</v>
      </c>
      <c r="H977" s="50" t="s">
        <v>5467</v>
      </c>
      <c r="I977" s="113"/>
      <c r="J977" s="56" t="s">
        <v>7493</v>
      </c>
      <c r="K977" s="56"/>
      <c r="L977" s="134" t="s">
        <v>7473</v>
      </c>
      <c r="M977" s="162">
        <v>0</v>
      </c>
      <c r="N977" s="134" t="s">
        <v>8512</v>
      </c>
      <c r="O977" s="134" t="s">
        <v>8517</v>
      </c>
      <c r="P977" s="113" t="s">
        <v>6317</v>
      </c>
      <c r="Q977" s="113" t="s">
        <v>80</v>
      </c>
      <c r="R977" s="113"/>
      <c r="S977" s="113"/>
    </row>
    <row r="978" spans="1:19" x14ac:dyDescent="0.35">
      <c r="A978" s="111" t="s">
        <v>4299</v>
      </c>
      <c r="B978" s="112"/>
      <c r="C978" s="113" t="s">
        <v>4324</v>
      </c>
      <c r="D978" s="50" t="s">
        <v>7133</v>
      </c>
      <c r="E978" s="113"/>
      <c r="F978" s="113"/>
      <c r="G978" s="50" t="s">
        <v>5468</v>
      </c>
      <c r="H978" s="50" t="s">
        <v>5469</v>
      </c>
      <c r="I978" s="113"/>
      <c r="J978" s="56" t="s">
        <v>7493</v>
      </c>
      <c r="K978" s="56"/>
      <c r="L978" s="113" t="s">
        <v>7473</v>
      </c>
      <c r="M978" s="114">
        <v>0</v>
      </c>
      <c r="N978" s="113" t="s">
        <v>8512</v>
      </c>
      <c r="O978" s="113" t="s">
        <v>8517</v>
      </c>
      <c r="P978" s="113" t="s">
        <v>7476</v>
      </c>
      <c r="Q978" s="113" t="s">
        <v>80</v>
      </c>
      <c r="R978" s="113"/>
      <c r="S978" s="113"/>
    </row>
    <row r="979" spans="1:19" x14ac:dyDescent="0.35">
      <c r="A979" s="111" t="s">
        <v>4299</v>
      </c>
      <c r="B979" s="112"/>
      <c r="C979" s="113" t="s">
        <v>4330</v>
      </c>
      <c r="D979" s="50" t="s">
        <v>7134</v>
      </c>
      <c r="E979" s="113"/>
      <c r="F979" s="113"/>
      <c r="G979" s="50" t="s">
        <v>5480</v>
      </c>
      <c r="H979" s="50" t="s">
        <v>5481</v>
      </c>
      <c r="I979" s="113"/>
      <c r="J979" s="56" t="s">
        <v>7493</v>
      </c>
      <c r="K979" s="56"/>
      <c r="L979" s="50" t="s">
        <v>7472</v>
      </c>
      <c r="M979" s="153">
        <v>0</v>
      </c>
      <c r="N979" s="50" t="s">
        <v>8512</v>
      </c>
      <c r="O979" s="50" t="s">
        <v>8517</v>
      </c>
      <c r="P979" s="113" t="s">
        <v>6339</v>
      </c>
      <c r="Q979" s="113" t="s">
        <v>80</v>
      </c>
      <c r="R979" s="113"/>
      <c r="S979" s="113"/>
    </row>
    <row r="980" spans="1:19" x14ac:dyDescent="0.35">
      <c r="A980" s="111" t="s">
        <v>4299</v>
      </c>
      <c r="B980" s="112"/>
      <c r="C980" s="113" t="s">
        <v>4346</v>
      </c>
      <c r="D980" s="50" t="s">
        <v>6932</v>
      </c>
      <c r="E980" s="113"/>
      <c r="F980" s="113"/>
      <c r="G980" s="50" t="s">
        <v>5511</v>
      </c>
      <c r="H980" s="50" t="s">
        <v>5512</v>
      </c>
      <c r="I980" s="113"/>
      <c r="J980" s="56" t="s">
        <v>7493</v>
      </c>
      <c r="K980" s="56"/>
      <c r="L980" s="50" t="s">
        <v>7472</v>
      </c>
      <c r="M980" s="153">
        <v>0</v>
      </c>
      <c r="N980" s="50" t="s">
        <v>8512</v>
      </c>
      <c r="O980" s="50" t="s">
        <v>8517</v>
      </c>
      <c r="P980" s="113" t="s">
        <v>262</v>
      </c>
      <c r="Q980" s="113" t="s">
        <v>80</v>
      </c>
      <c r="R980" s="113"/>
      <c r="S980" s="113"/>
    </row>
    <row r="981" spans="1:19" x14ac:dyDescent="0.35">
      <c r="A981" s="111" t="s">
        <v>4299</v>
      </c>
      <c r="B981" s="112"/>
      <c r="C981" s="113" t="s">
        <v>4395</v>
      </c>
      <c r="D981" s="50" t="s">
        <v>7135</v>
      </c>
      <c r="E981" s="113"/>
      <c r="F981" s="113"/>
      <c r="G981" s="50" t="s">
        <v>5619</v>
      </c>
      <c r="H981" s="50" t="s">
        <v>5620</v>
      </c>
      <c r="I981" s="113"/>
      <c r="J981" s="56" t="s">
        <v>7493</v>
      </c>
      <c r="K981" s="56"/>
      <c r="L981" s="113" t="s">
        <v>7472</v>
      </c>
      <c r="M981" s="114">
        <v>0</v>
      </c>
      <c r="N981" s="113" t="s">
        <v>8512</v>
      </c>
      <c r="O981" s="113" t="s">
        <v>8517</v>
      </c>
      <c r="P981" s="113" t="s">
        <v>100</v>
      </c>
      <c r="Q981" s="113" t="s">
        <v>80</v>
      </c>
      <c r="R981" s="113"/>
      <c r="S981" s="113"/>
    </row>
    <row r="982" spans="1:19" x14ac:dyDescent="0.35">
      <c r="A982" s="111" t="s">
        <v>4299</v>
      </c>
      <c r="B982" s="112"/>
      <c r="C982" s="113" t="s">
        <v>4343</v>
      </c>
      <c r="D982" s="50" t="s">
        <v>7136</v>
      </c>
      <c r="E982" s="113"/>
      <c r="F982" s="113"/>
      <c r="G982" s="50" t="s">
        <v>5505</v>
      </c>
      <c r="H982" s="50" t="s">
        <v>5506</v>
      </c>
      <c r="I982" s="113"/>
      <c r="J982" s="56" t="s">
        <v>7493</v>
      </c>
      <c r="K982" s="56"/>
      <c r="L982" s="50" t="s">
        <v>7472</v>
      </c>
      <c r="M982" s="153">
        <v>0</v>
      </c>
      <c r="N982" s="50" t="s">
        <v>8512</v>
      </c>
      <c r="O982" s="50" t="s">
        <v>8517</v>
      </c>
      <c r="P982" s="113" t="s">
        <v>262</v>
      </c>
      <c r="Q982" s="113" t="s">
        <v>80</v>
      </c>
      <c r="R982" s="113"/>
      <c r="S982" s="113"/>
    </row>
    <row r="983" spans="1:19" x14ac:dyDescent="0.35">
      <c r="A983" s="111" t="s">
        <v>4299</v>
      </c>
      <c r="B983" s="112"/>
      <c r="C983" s="113" t="s">
        <v>4357</v>
      </c>
      <c r="D983" s="50" t="s">
        <v>7137</v>
      </c>
      <c r="E983" s="113"/>
      <c r="F983" s="113"/>
      <c r="G983" s="50" t="s">
        <v>5533</v>
      </c>
      <c r="H983" s="50" t="s">
        <v>5534</v>
      </c>
      <c r="I983" s="113"/>
      <c r="J983" s="56" t="s">
        <v>7493</v>
      </c>
      <c r="K983" s="56"/>
      <c r="L983" s="50" t="s">
        <v>7472</v>
      </c>
      <c r="M983" s="153">
        <v>0</v>
      </c>
      <c r="N983" s="50" t="s">
        <v>8512</v>
      </c>
      <c r="O983" s="50" t="s">
        <v>8517</v>
      </c>
      <c r="P983" s="113" t="s">
        <v>262</v>
      </c>
      <c r="Q983" s="113" t="s">
        <v>80</v>
      </c>
      <c r="R983" s="113"/>
      <c r="S983" s="113"/>
    </row>
    <row r="984" spans="1:19" x14ac:dyDescent="0.35">
      <c r="A984" s="111" t="s">
        <v>4299</v>
      </c>
      <c r="B984" s="112"/>
      <c r="C984" s="113" t="s">
        <v>4379</v>
      </c>
      <c r="D984" s="50" t="s">
        <v>7138</v>
      </c>
      <c r="E984" s="113"/>
      <c r="F984" s="113"/>
      <c r="G984" s="50" t="s">
        <v>5583</v>
      </c>
      <c r="H984" s="50" t="s">
        <v>5584</v>
      </c>
      <c r="I984" s="113"/>
      <c r="J984" s="56" t="s">
        <v>7493</v>
      </c>
      <c r="K984" s="56"/>
      <c r="L984" s="50" t="s">
        <v>7472</v>
      </c>
      <c r="M984" s="153">
        <v>0</v>
      </c>
      <c r="N984" s="50" t="s">
        <v>8512</v>
      </c>
      <c r="O984" s="50" t="s">
        <v>8517</v>
      </c>
      <c r="P984" s="113" t="s">
        <v>6343</v>
      </c>
      <c r="Q984" s="113" t="s">
        <v>80</v>
      </c>
      <c r="R984" s="113"/>
      <c r="S984" s="113"/>
    </row>
    <row r="985" spans="1:19" x14ac:dyDescent="0.35">
      <c r="A985" s="111" t="s">
        <v>4299</v>
      </c>
      <c r="B985" s="112"/>
      <c r="C985" s="113" t="s">
        <v>4349</v>
      </c>
      <c r="D985" s="50" t="s">
        <v>7139</v>
      </c>
      <c r="E985" s="113"/>
      <c r="F985" s="113"/>
      <c r="G985" s="50" t="s">
        <v>5517</v>
      </c>
      <c r="H985" s="50" t="s">
        <v>5518</v>
      </c>
      <c r="I985" s="113"/>
      <c r="J985" s="56" t="s">
        <v>7493</v>
      </c>
      <c r="K985" s="56"/>
      <c r="L985" s="50" t="s">
        <v>7472</v>
      </c>
      <c r="M985" s="153">
        <v>0</v>
      </c>
      <c r="N985" s="50" t="s">
        <v>8512</v>
      </c>
      <c r="O985" s="50" t="s">
        <v>8517</v>
      </c>
      <c r="P985" s="113" t="s">
        <v>262</v>
      </c>
      <c r="Q985" s="113" t="s">
        <v>80</v>
      </c>
      <c r="R985" s="113"/>
      <c r="S985" s="113"/>
    </row>
    <row r="986" spans="1:19" x14ac:dyDescent="0.35">
      <c r="A986" s="111" t="s">
        <v>4299</v>
      </c>
      <c r="B986" s="112"/>
      <c r="C986" s="113" t="s">
        <v>4362</v>
      </c>
      <c r="D986" s="50" t="s">
        <v>7140</v>
      </c>
      <c r="E986" s="113"/>
      <c r="F986" s="113"/>
      <c r="G986" s="50" t="s">
        <v>5545</v>
      </c>
      <c r="H986" s="50" t="s">
        <v>5546</v>
      </c>
      <c r="I986" s="113"/>
      <c r="J986" s="56" t="s">
        <v>7493</v>
      </c>
      <c r="K986" s="56"/>
      <c r="L986" s="50" t="s">
        <v>7472</v>
      </c>
      <c r="M986" s="153">
        <v>0</v>
      </c>
      <c r="N986" s="50" t="s">
        <v>8512</v>
      </c>
      <c r="O986" s="50" t="s">
        <v>8517</v>
      </c>
      <c r="P986" s="113" t="s">
        <v>262</v>
      </c>
      <c r="Q986" s="113" t="s">
        <v>80</v>
      </c>
      <c r="R986" s="113"/>
      <c r="S986" s="113"/>
    </row>
    <row r="987" spans="1:19" x14ac:dyDescent="0.35">
      <c r="A987" s="111" t="s">
        <v>4299</v>
      </c>
      <c r="B987" s="112"/>
      <c r="C987" s="113" t="s">
        <v>4367</v>
      </c>
      <c r="D987" s="50" t="s">
        <v>7141</v>
      </c>
      <c r="E987" s="113"/>
      <c r="F987" s="113"/>
      <c r="G987" s="50" t="s">
        <v>5555</v>
      </c>
      <c r="H987" s="50" t="s">
        <v>5556</v>
      </c>
      <c r="I987" s="113"/>
      <c r="J987" s="56" t="s">
        <v>7493</v>
      </c>
      <c r="K987" s="56"/>
      <c r="L987" s="50" t="s">
        <v>7472</v>
      </c>
      <c r="M987" s="153">
        <v>0</v>
      </c>
      <c r="N987" s="50" t="s">
        <v>8512</v>
      </c>
      <c r="O987" s="50" t="s">
        <v>8517</v>
      </c>
      <c r="P987" s="113" t="s">
        <v>262</v>
      </c>
      <c r="Q987" s="113" t="s">
        <v>80</v>
      </c>
      <c r="R987" s="113"/>
      <c r="S987" s="113"/>
    </row>
    <row r="988" spans="1:19" x14ac:dyDescent="0.35">
      <c r="A988" s="111" t="s">
        <v>4299</v>
      </c>
      <c r="B988" s="112"/>
      <c r="C988" s="113" t="s">
        <v>4384</v>
      </c>
      <c r="D988" s="50" t="s">
        <v>6933</v>
      </c>
      <c r="E988" s="113"/>
      <c r="F988" s="113"/>
      <c r="G988" s="50" t="s">
        <v>5595</v>
      </c>
      <c r="H988" s="50" t="s">
        <v>5596</v>
      </c>
      <c r="I988" s="113"/>
      <c r="J988" s="56" t="s">
        <v>7493</v>
      </c>
      <c r="K988" s="56"/>
      <c r="L988" s="50" t="s">
        <v>7472</v>
      </c>
      <c r="M988" s="153">
        <v>0</v>
      </c>
      <c r="N988" s="50" t="s">
        <v>8512</v>
      </c>
      <c r="O988" s="50" t="s">
        <v>8517</v>
      </c>
      <c r="P988" s="113" t="s">
        <v>266</v>
      </c>
      <c r="Q988" s="113" t="s">
        <v>80</v>
      </c>
      <c r="R988" s="113"/>
      <c r="S988" s="113"/>
    </row>
    <row r="989" spans="1:19" x14ac:dyDescent="0.35">
      <c r="A989" s="111" t="s">
        <v>4299</v>
      </c>
      <c r="B989" s="112"/>
      <c r="C989" s="113" t="s">
        <v>4341</v>
      </c>
      <c r="D989" s="62" t="s">
        <v>7142</v>
      </c>
      <c r="E989" s="113"/>
      <c r="F989" s="113"/>
      <c r="G989" s="50" t="s">
        <v>5501</v>
      </c>
      <c r="H989" s="50" t="s">
        <v>5502</v>
      </c>
      <c r="I989" s="113"/>
      <c r="J989" s="56" t="s">
        <v>7493</v>
      </c>
      <c r="K989" s="56"/>
      <c r="L989" s="50" t="s">
        <v>7472</v>
      </c>
      <c r="M989" s="153">
        <v>0</v>
      </c>
      <c r="N989" s="50" t="s">
        <v>8512</v>
      </c>
      <c r="O989" s="50" t="s">
        <v>8517</v>
      </c>
      <c r="P989" s="113" t="s">
        <v>6341</v>
      </c>
      <c r="Q989" s="113" t="s">
        <v>80</v>
      </c>
      <c r="R989" s="113"/>
      <c r="S989" s="113"/>
    </row>
    <row r="990" spans="1:19" x14ac:dyDescent="0.35">
      <c r="A990" s="111" t="s">
        <v>4299</v>
      </c>
      <c r="B990" s="112"/>
      <c r="C990" s="113" t="s">
        <v>4351</v>
      </c>
      <c r="D990" s="62" t="s">
        <v>7145</v>
      </c>
      <c r="E990" s="113"/>
      <c r="F990" s="113"/>
      <c r="G990" s="50" t="s">
        <v>5521</v>
      </c>
      <c r="H990" s="50" t="s">
        <v>5522</v>
      </c>
      <c r="I990" s="113"/>
      <c r="J990" s="56" t="s">
        <v>7493</v>
      </c>
      <c r="K990" s="56"/>
      <c r="L990" s="50" t="s">
        <v>7472</v>
      </c>
      <c r="M990" s="153">
        <v>0</v>
      </c>
      <c r="N990" s="50" t="s">
        <v>8512</v>
      </c>
      <c r="O990" s="50" t="s">
        <v>8517</v>
      </c>
      <c r="P990" s="113" t="s">
        <v>262</v>
      </c>
      <c r="Q990" s="113" t="s">
        <v>80</v>
      </c>
      <c r="R990" s="113"/>
      <c r="S990" s="113"/>
    </row>
    <row r="991" spans="1:19" x14ac:dyDescent="0.35">
      <c r="A991" s="111" t="s">
        <v>4299</v>
      </c>
      <c r="B991" s="112"/>
      <c r="C991" s="113" t="s">
        <v>4405</v>
      </c>
      <c r="D991" s="50" t="s">
        <v>6934</v>
      </c>
      <c r="E991" s="113"/>
      <c r="F991" s="113"/>
      <c r="G991" s="50" t="s">
        <v>5641</v>
      </c>
      <c r="H991" s="50" t="s">
        <v>5642</v>
      </c>
      <c r="I991" s="113"/>
      <c r="J991" s="56" t="s">
        <v>7493</v>
      </c>
      <c r="K991" s="56"/>
      <c r="L991" s="50" t="s">
        <v>7472</v>
      </c>
      <c r="M991" s="153">
        <v>0</v>
      </c>
      <c r="N991" s="50" t="s">
        <v>8512</v>
      </c>
      <c r="O991" s="50" t="s">
        <v>8517</v>
      </c>
      <c r="P991" s="113" t="s">
        <v>156</v>
      </c>
      <c r="Q991" s="113" t="s">
        <v>80</v>
      </c>
      <c r="R991" s="113"/>
      <c r="S991" s="113"/>
    </row>
    <row r="992" spans="1:19" x14ac:dyDescent="0.35">
      <c r="A992" s="111" t="s">
        <v>4299</v>
      </c>
      <c r="B992" s="112"/>
      <c r="C992" s="113" t="s">
        <v>4404</v>
      </c>
      <c r="D992" s="50" t="s">
        <v>7143</v>
      </c>
      <c r="E992" s="113"/>
      <c r="F992" s="113"/>
      <c r="G992" s="50" t="s">
        <v>5639</v>
      </c>
      <c r="H992" s="50" t="s">
        <v>5640</v>
      </c>
      <c r="I992" s="113"/>
      <c r="J992" s="56" t="s">
        <v>7493</v>
      </c>
      <c r="K992" s="56"/>
      <c r="L992" s="113" t="s">
        <v>7472</v>
      </c>
      <c r="M992" s="114">
        <v>0</v>
      </c>
      <c r="N992" s="113" t="s">
        <v>8512</v>
      </c>
      <c r="O992" s="113" t="s">
        <v>8517</v>
      </c>
      <c r="P992" s="113" t="s">
        <v>163</v>
      </c>
      <c r="Q992" s="113" t="s">
        <v>80</v>
      </c>
      <c r="R992" s="113"/>
      <c r="S992" s="113"/>
    </row>
    <row r="993" spans="1:19" x14ac:dyDescent="0.35">
      <c r="A993" s="111" t="s">
        <v>4299</v>
      </c>
      <c r="B993" s="112"/>
      <c r="C993" s="113" t="s">
        <v>4350</v>
      </c>
      <c r="D993" s="62" t="s">
        <v>7144</v>
      </c>
      <c r="E993" s="113"/>
      <c r="F993" s="113"/>
      <c r="G993" s="50" t="s">
        <v>5519</v>
      </c>
      <c r="H993" s="50" t="s">
        <v>5520</v>
      </c>
      <c r="I993" s="113"/>
      <c r="J993" s="56" t="s">
        <v>7493</v>
      </c>
      <c r="K993" s="56"/>
      <c r="L993" s="50" t="s">
        <v>7472</v>
      </c>
      <c r="M993" s="153">
        <v>0</v>
      </c>
      <c r="N993" s="50" t="s">
        <v>8512</v>
      </c>
      <c r="O993" s="50" t="s">
        <v>8517</v>
      </c>
      <c r="P993" s="113" t="s">
        <v>262</v>
      </c>
      <c r="Q993" s="113" t="s">
        <v>80</v>
      </c>
      <c r="R993" s="113"/>
      <c r="S993" s="113"/>
    </row>
    <row r="994" spans="1:19" x14ac:dyDescent="0.35">
      <c r="A994" s="111" t="s">
        <v>4299</v>
      </c>
      <c r="B994" s="112"/>
      <c r="C994" s="113" t="s">
        <v>4317</v>
      </c>
      <c r="D994" s="62" t="s">
        <v>7146</v>
      </c>
      <c r="E994" s="113"/>
      <c r="F994" s="113"/>
      <c r="G994" s="50" t="s">
        <v>5454</v>
      </c>
      <c r="H994" s="50" t="s">
        <v>5455</v>
      </c>
      <c r="I994" s="113"/>
      <c r="J994" s="56" t="s">
        <v>7493</v>
      </c>
      <c r="K994" s="56"/>
      <c r="L994" s="113" t="s">
        <v>91</v>
      </c>
      <c r="M994" s="114">
        <v>0</v>
      </c>
      <c r="N994" s="113" t="s">
        <v>8512</v>
      </c>
      <c r="O994" s="113" t="s">
        <v>8517</v>
      </c>
      <c r="P994" s="113" t="s">
        <v>92</v>
      </c>
      <c r="Q994" s="113" t="s">
        <v>80</v>
      </c>
      <c r="R994" s="113"/>
      <c r="S994" s="113"/>
    </row>
    <row r="995" spans="1:19" x14ac:dyDescent="0.35">
      <c r="A995" s="111" t="s">
        <v>4299</v>
      </c>
      <c r="B995" s="112"/>
      <c r="C995" s="113" t="s">
        <v>4352</v>
      </c>
      <c r="D995" s="50" t="s">
        <v>7147</v>
      </c>
      <c r="E995" s="113"/>
      <c r="F995" s="113"/>
      <c r="G995" s="50" t="s">
        <v>5523</v>
      </c>
      <c r="H995" s="50" t="s">
        <v>5524</v>
      </c>
      <c r="I995" s="113"/>
      <c r="J995" s="56" t="s">
        <v>7493</v>
      </c>
      <c r="K995" s="56"/>
      <c r="L995" s="50" t="s">
        <v>7472</v>
      </c>
      <c r="M995" s="153">
        <v>0</v>
      </c>
      <c r="N995" s="50" t="s">
        <v>8512</v>
      </c>
      <c r="O995" s="50" t="s">
        <v>8517</v>
      </c>
      <c r="P995" s="113" t="s">
        <v>262</v>
      </c>
      <c r="Q995" s="113" t="s">
        <v>80</v>
      </c>
      <c r="R995" s="113"/>
      <c r="S995" s="113"/>
    </row>
    <row r="996" spans="1:19" x14ac:dyDescent="0.35">
      <c r="A996" s="111" t="s">
        <v>4299</v>
      </c>
      <c r="B996" s="112"/>
      <c r="C996" s="113" t="s">
        <v>4304</v>
      </c>
      <c r="D996" s="50" t="s">
        <v>6935</v>
      </c>
      <c r="E996" s="113"/>
      <c r="F996" s="113"/>
      <c r="G996" s="50" t="s">
        <v>5424</v>
      </c>
      <c r="H996" s="50" t="s">
        <v>5425</v>
      </c>
      <c r="I996" s="113"/>
      <c r="J996" s="56" t="s">
        <v>7493</v>
      </c>
      <c r="K996" s="56"/>
      <c r="L996" s="50" t="s">
        <v>7472</v>
      </c>
      <c r="M996" s="153">
        <v>0</v>
      </c>
      <c r="N996" s="50" t="s">
        <v>8512</v>
      </c>
      <c r="O996" s="50" t="s">
        <v>8517</v>
      </c>
      <c r="P996" s="113" t="s">
        <v>195</v>
      </c>
      <c r="Q996" s="113" t="s">
        <v>80</v>
      </c>
      <c r="R996" s="113"/>
      <c r="S996" s="113"/>
    </row>
    <row r="997" spans="1:19" x14ac:dyDescent="0.35">
      <c r="A997" s="111" t="s">
        <v>4299</v>
      </c>
      <c r="B997" s="112"/>
      <c r="C997" s="113" t="s">
        <v>1879</v>
      </c>
      <c r="D997" s="50" t="s">
        <v>7148</v>
      </c>
      <c r="E997" s="113"/>
      <c r="F997" s="113"/>
      <c r="G997" s="50" t="s">
        <v>5643</v>
      </c>
      <c r="H997" s="50" t="s">
        <v>5644</v>
      </c>
      <c r="I997" s="113"/>
      <c r="J997" s="56" t="s">
        <v>7493</v>
      </c>
      <c r="K997" s="56"/>
      <c r="L997" s="113" t="s">
        <v>7472</v>
      </c>
      <c r="M997" s="114">
        <v>0</v>
      </c>
      <c r="N997" s="113" t="s">
        <v>8512</v>
      </c>
      <c r="O997" s="113" t="s">
        <v>8517</v>
      </c>
      <c r="P997" s="113" t="s">
        <v>163</v>
      </c>
      <c r="Q997" s="113" t="s">
        <v>80</v>
      </c>
      <c r="R997" s="113"/>
      <c r="S997" s="113"/>
    </row>
    <row r="998" spans="1:19" x14ac:dyDescent="0.35">
      <c r="A998" s="111" t="s">
        <v>4299</v>
      </c>
      <c r="B998" s="112"/>
      <c r="C998" s="113" t="s">
        <v>4415</v>
      </c>
      <c r="D998" s="50" t="s">
        <v>7149</v>
      </c>
      <c r="E998" s="113"/>
      <c r="F998" s="113"/>
      <c r="G998" s="50" t="s">
        <v>5665</v>
      </c>
      <c r="H998" s="50" t="s">
        <v>5666</v>
      </c>
      <c r="I998" s="113"/>
      <c r="J998" s="56" t="s">
        <v>7493</v>
      </c>
      <c r="K998" s="56"/>
      <c r="L998" s="113" t="s">
        <v>7472</v>
      </c>
      <c r="M998" s="114">
        <v>0</v>
      </c>
      <c r="N998" s="113" t="s">
        <v>8512</v>
      </c>
      <c r="O998" s="113" t="s">
        <v>8517</v>
      </c>
      <c r="P998" s="113" t="s">
        <v>6349</v>
      </c>
      <c r="Q998" s="113" t="s">
        <v>80</v>
      </c>
      <c r="R998" s="113"/>
      <c r="S998" s="113"/>
    </row>
    <row r="999" spans="1:19" x14ac:dyDescent="0.35">
      <c r="A999" s="111" t="s">
        <v>4299</v>
      </c>
      <c r="B999" s="112"/>
      <c r="C999" s="113" t="s">
        <v>4410</v>
      </c>
      <c r="D999" s="50" t="s">
        <v>7150</v>
      </c>
      <c r="E999" s="113"/>
      <c r="F999" s="113"/>
      <c r="G999" s="50" t="s">
        <v>5655</v>
      </c>
      <c r="H999" s="50" t="s">
        <v>5656</v>
      </c>
      <c r="I999" s="113"/>
      <c r="J999" s="56" t="s">
        <v>7493</v>
      </c>
      <c r="K999" s="56"/>
      <c r="L999" s="113" t="s">
        <v>7472</v>
      </c>
      <c r="M999" s="114">
        <v>0</v>
      </c>
      <c r="N999" s="113" t="s">
        <v>8512</v>
      </c>
      <c r="O999" s="113" t="s">
        <v>8517</v>
      </c>
      <c r="P999" s="113" t="s">
        <v>6347</v>
      </c>
      <c r="Q999" s="113" t="s">
        <v>80</v>
      </c>
      <c r="R999" s="113"/>
      <c r="S999" s="113"/>
    </row>
    <row r="1000" spans="1:19" x14ac:dyDescent="0.35">
      <c r="A1000" s="111" t="s">
        <v>4299</v>
      </c>
      <c r="B1000" s="112"/>
      <c r="C1000" s="113" t="s">
        <v>4414</v>
      </c>
      <c r="D1000" s="50" t="s">
        <v>7151</v>
      </c>
      <c r="E1000" s="113"/>
      <c r="F1000" s="113"/>
      <c r="G1000" s="50" t="s">
        <v>5663</v>
      </c>
      <c r="H1000" s="50" t="s">
        <v>5664</v>
      </c>
      <c r="I1000" s="113"/>
      <c r="J1000" s="56" t="s">
        <v>7493</v>
      </c>
      <c r="K1000" s="56"/>
      <c r="L1000" s="113" t="s">
        <v>7472</v>
      </c>
      <c r="M1000" s="114">
        <v>0</v>
      </c>
      <c r="N1000" s="113" t="s">
        <v>8512</v>
      </c>
      <c r="O1000" s="113" t="s">
        <v>8517</v>
      </c>
      <c r="P1000" s="113" t="s">
        <v>6348</v>
      </c>
      <c r="Q1000" s="113" t="s">
        <v>80</v>
      </c>
      <c r="R1000" s="113"/>
      <c r="S1000" s="113"/>
    </row>
    <row r="1001" spans="1:19" x14ac:dyDescent="0.35">
      <c r="A1001" s="111" t="s">
        <v>4299</v>
      </c>
      <c r="B1001" s="112"/>
      <c r="C1001" s="113" t="s">
        <v>4305</v>
      </c>
      <c r="D1001" s="50" t="s">
        <v>6936</v>
      </c>
      <c r="E1001" s="113"/>
      <c r="F1001" s="113"/>
      <c r="G1001" s="50" t="s">
        <v>5426</v>
      </c>
      <c r="H1001" s="50" t="s">
        <v>5427</v>
      </c>
      <c r="I1001" s="113"/>
      <c r="J1001" s="56" t="s">
        <v>7493</v>
      </c>
      <c r="K1001" s="56"/>
      <c r="L1001" s="50" t="s">
        <v>7472</v>
      </c>
      <c r="M1001" s="153">
        <v>0</v>
      </c>
      <c r="N1001" s="50" t="s">
        <v>8512</v>
      </c>
      <c r="O1001" s="50" t="s">
        <v>8517</v>
      </c>
      <c r="P1001" s="113" t="s">
        <v>195</v>
      </c>
      <c r="Q1001" s="113" t="s">
        <v>80</v>
      </c>
      <c r="R1001" s="113"/>
      <c r="S1001" s="113"/>
    </row>
    <row r="1002" spans="1:19" x14ac:dyDescent="0.35">
      <c r="A1002" s="111" t="s">
        <v>4299</v>
      </c>
      <c r="B1002" s="112"/>
      <c r="C1002" s="113" t="s">
        <v>1883</v>
      </c>
      <c r="D1002" s="50" t="s">
        <v>7152</v>
      </c>
      <c r="E1002" s="113"/>
      <c r="F1002" s="113"/>
      <c r="G1002" s="50" t="s">
        <v>5603</v>
      </c>
      <c r="H1002" s="50" t="s">
        <v>5604</v>
      </c>
      <c r="I1002" s="113"/>
      <c r="J1002" s="56" t="s">
        <v>7493</v>
      </c>
      <c r="K1002" s="56"/>
      <c r="L1002" s="50" t="s">
        <v>7472</v>
      </c>
      <c r="M1002" s="153">
        <v>0</v>
      </c>
      <c r="N1002" s="50" t="s">
        <v>8512</v>
      </c>
      <c r="O1002" s="50" t="s">
        <v>8517</v>
      </c>
      <c r="P1002" s="113" t="s">
        <v>1873</v>
      </c>
      <c r="Q1002" s="113" t="s">
        <v>80</v>
      </c>
      <c r="R1002" s="113"/>
      <c r="S1002" s="113"/>
    </row>
    <row r="1003" spans="1:19" x14ac:dyDescent="0.35">
      <c r="A1003" s="111" t="s">
        <v>4299</v>
      </c>
      <c r="B1003" s="112"/>
      <c r="C1003" s="113" t="s">
        <v>4386</v>
      </c>
      <c r="D1003" s="50" t="s">
        <v>7153</v>
      </c>
      <c r="E1003" s="113"/>
      <c r="F1003" s="113"/>
      <c r="G1003" s="50" t="s">
        <v>5599</v>
      </c>
      <c r="H1003" s="50" t="s">
        <v>5600</v>
      </c>
      <c r="I1003" s="113"/>
      <c r="J1003" s="56" t="s">
        <v>7493</v>
      </c>
      <c r="K1003" s="56"/>
      <c r="L1003" s="50" t="s">
        <v>7472</v>
      </c>
      <c r="M1003" s="153">
        <v>0</v>
      </c>
      <c r="N1003" s="50" t="s">
        <v>8512</v>
      </c>
      <c r="O1003" s="50" t="s">
        <v>8517</v>
      </c>
      <c r="P1003" s="113" t="s">
        <v>266</v>
      </c>
      <c r="Q1003" s="113" t="s">
        <v>80</v>
      </c>
      <c r="R1003" s="113"/>
      <c r="S1003" s="113"/>
    </row>
    <row r="1004" spans="1:19" x14ac:dyDescent="0.35">
      <c r="A1004" s="111" t="s">
        <v>4299</v>
      </c>
      <c r="B1004" s="112"/>
      <c r="C1004" s="113" t="s">
        <v>4310</v>
      </c>
      <c r="D1004" s="50" t="s">
        <v>7154</v>
      </c>
      <c r="E1004" s="113"/>
      <c r="F1004" s="113"/>
      <c r="G1004" s="50" t="s">
        <v>5438</v>
      </c>
      <c r="H1004" s="50" t="s">
        <v>5439</v>
      </c>
      <c r="I1004" s="113"/>
      <c r="J1004" s="56" t="s">
        <v>7493</v>
      </c>
      <c r="K1004" s="56"/>
      <c r="L1004" s="50" t="s">
        <v>7472</v>
      </c>
      <c r="M1004" s="153">
        <v>0</v>
      </c>
      <c r="N1004" s="50" t="s">
        <v>8512</v>
      </c>
      <c r="O1004" s="50" t="s">
        <v>8517</v>
      </c>
      <c r="P1004" s="113" t="s">
        <v>6330</v>
      </c>
      <c r="Q1004" s="113" t="s">
        <v>80</v>
      </c>
      <c r="R1004" s="113"/>
      <c r="S1004" s="113"/>
    </row>
    <row r="1005" spans="1:19" x14ac:dyDescent="0.35">
      <c r="A1005" s="111" t="s">
        <v>4299</v>
      </c>
      <c r="B1005" s="112"/>
      <c r="C1005" s="113" t="s">
        <v>4333</v>
      </c>
      <c r="D1005" s="50" t="s">
        <v>7155</v>
      </c>
      <c r="E1005" s="113"/>
      <c r="F1005" s="113"/>
      <c r="G1005" s="50" t="s">
        <v>5486</v>
      </c>
      <c r="H1005" s="50" t="s">
        <v>5487</v>
      </c>
      <c r="I1005" s="113"/>
      <c r="J1005" s="56" t="s">
        <v>7493</v>
      </c>
      <c r="K1005" s="56"/>
      <c r="L1005" s="50" t="s">
        <v>7472</v>
      </c>
      <c r="M1005" s="153">
        <v>0</v>
      </c>
      <c r="N1005" s="50" t="s">
        <v>8512</v>
      </c>
      <c r="O1005" s="50" t="s">
        <v>8517</v>
      </c>
      <c r="P1005" s="113" t="s">
        <v>6339</v>
      </c>
      <c r="Q1005" s="113" t="s">
        <v>80</v>
      </c>
      <c r="R1005" s="113"/>
      <c r="S1005" s="113"/>
    </row>
    <row r="1006" spans="1:19" x14ac:dyDescent="0.35">
      <c r="A1006" s="111" t="s">
        <v>4299</v>
      </c>
      <c r="B1006" s="112"/>
      <c r="C1006" s="113" t="s">
        <v>4318</v>
      </c>
      <c r="D1006" s="62" t="s">
        <v>7156</v>
      </c>
      <c r="E1006" s="113"/>
      <c r="F1006" s="113"/>
      <c r="G1006" s="50" t="s">
        <v>5456</v>
      </c>
      <c r="H1006" s="50" t="s">
        <v>5457</v>
      </c>
      <c r="I1006" s="113"/>
      <c r="J1006" s="56" t="s">
        <v>7493</v>
      </c>
      <c r="K1006" s="56"/>
      <c r="L1006" s="113" t="s">
        <v>91</v>
      </c>
      <c r="M1006" s="114">
        <v>0</v>
      </c>
      <c r="N1006" s="113" t="s">
        <v>8512</v>
      </c>
      <c r="O1006" s="113" t="s">
        <v>8517</v>
      </c>
      <c r="P1006" s="113" t="s">
        <v>92</v>
      </c>
      <c r="Q1006" s="113" t="s">
        <v>80</v>
      </c>
      <c r="R1006" s="113"/>
      <c r="S1006" s="113"/>
    </row>
    <row r="1007" spans="1:19" x14ac:dyDescent="0.35">
      <c r="A1007" s="111" t="s">
        <v>4299</v>
      </c>
      <c r="B1007" s="112"/>
      <c r="C1007" s="113" t="s">
        <v>4321</v>
      </c>
      <c r="D1007" s="62" t="s">
        <v>7157</v>
      </c>
      <c r="E1007" s="113"/>
      <c r="F1007" s="113"/>
      <c r="G1007" s="50" t="s">
        <v>5462</v>
      </c>
      <c r="H1007" s="50" t="s">
        <v>5463</v>
      </c>
      <c r="I1007" s="113"/>
      <c r="J1007" s="56" t="s">
        <v>7493</v>
      </c>
      <c r="K1007" s="56"/>
      <c r="L1007" s="113" t="s">
        <v>91</v>
      </c>
      <c r="M1007" s="114">
        <v>0</v>
      </c>
      <c r="N1007" s="113" t="s">
        <v>8512</v>
      </c>
      <c r="O1007" s="113" t="s">
        <v>8517</v>
      </c>
      <c r="P1007" s="113" t="s">
        <v>92</v>
      </c>
      <c r="Q1007" s="113" t="s">
        <v>80</v>
      </c>
      <c r="R1007" s="113"/>
      <c r="S1007" s="113"/>
    </row>
    <row r="1008" spans="1:19" x14ac:dyDescent="0.35">
      <c r="A1008" s="111" t="s">
        <v>4299</v>
      </c>
      <c r="B1008" s="112"/>
      <c r="C1008" s="113" t="s">
        <v>4320</v>
      </c>
      <c r="D1008" s="62" t="s">
        <v>7158</v>
      </c>
      <c r="E1008" s="113"/>
      <c r="F1008" s="113"/>
      <c r="G1008" s="50" t="s">
        <v>5460</v>
      </c>
      <c r="H1008" s="50" t="s">
        <v>5461</v>
      </c>
      <c r="I1008" s="113"/>
      <c r="J1008" s="56" t="s">
        <v>7493</v>
      </c>
      <c r="K1008" s="56"/>
      <c r="L1008" s="113" t="s">
        <v>91</v>
      </c>
      <c r="M1008" s="114">
        <v>0</v>
      </c>
      <c r="N1008" s="113" t="s">
        <v>8512</v>
      </c>
      <c r="O1008" s="113" t="s">
        <v>8517</v>
      </c>
      <c r="P1008" s="113" t="s">
        <v>92</v>
      </c>
      <c r="Q1008" s="113" t="s">
        <v>80</v>
      </c>
      <c r="R1008" s="113"/>
      <c r="S1008" s="113"/>
    </row>
    <row r="1009" spans="1:19" x14ac:dyDescent="0.35">
      <c r="A1009" s="111" t="s">
        <v>4299</v>
      </c>
      <c r="B1009" s="112"/>
      <c r="C1009" s="113" t="s">
        <v>4319</v>
      </c>
      <c r="D1009" s="62" t="s">
        <v>7159</v>
      </c>
      <c r="E1009" s="113"/>
      <c r="F1009" s="113"/>
      <c r="G1009" s="50" t="s">
        <v>5458</v>
      </c>
      <c r="H1009" s="50" t="s">
        <v>5459</v>
      </c>
      <c r="I1009" s="113"/>
      <c r="J1009" s="56" t="s">
        <v>7493</v>
      </c>
      <c r="K1009" s="56"/>
      <c r="L1009" s="121" t="s">
        <v>91</v>
      </c>
      <c r="M1009" s="139">
        <v>0</v>
      </c>
      <c r="N1009" s="121" t="s">
        <v>8512</v>
      </c>
      <c r="O1009" s="121" t="s">
        <v>8517</v>
      </c>
      <c r="P1009" s="113" t="s">
        <v>92</v>
      </c>
      <c r="Q1009" s="113" t="s">
        <v>80</v>
      </c>
      <c r="R1009" s="113"/>
      <c r="S1009" s="113"/>
    </row>
    <row r="1010" spans="1:19" x14ac:dyDescent="0.35">
      <c r="A1010" s="111" t="s">
        <v>4299</v>
      </c>
      <c r="B1010" s="112"/>
      <c r="C1010" s="113" t="s">
        <v>1880</v>
      </c>
      <c r="D1010" s="50" t="s">
        <v>7160</v>
      </c>
      <c r="E1010" s="113"/>
      <c r="F1010" s="113"/>
      <c r="G1010" s="50" t="s">
        <v>5669</v>
      </c>
      <c r="H1010" s="50" t="s">
        <v>5670</v>
      </c>
      <c r="I1010" s="113"/>
      <c r="J1010" s="56" t="s">
        <v>7493</v>
      </c>
      <c r="K1010" s="56"/>
      <c r="L1010" s="50" t="s">
        <v>7472</v>
      </c>
      <c r="M1010" s="153">
        <v>0</v>
      </c>
      <c r="N1010" s="50" t="s">
        <v>8512</v>
      </c>
      <c r="O1010" s="50" t="s">
        <v>8517</v>
      </c>
      <c r="P1010" s="113" t="s">
        <v>157</v>
      </c>
      <c r="Q1010" s="113" t="s">
        <v>80</v>
      </c>
      <c r="R1010" s="113"/>
      <c r="S1010" s="113"/>
    </row>
    <row r="1011" spans="1:19" x14ac:dyDescent="0.35">
      <c r="A1011" s="111" t="s">
        <v>4299</v>
      </c>
      <c r="B1011" s="112"/>
      <c r="C1011" s="113" t="s">
        <v>4356</v>
      </c>
      <c r="D1011" s="50" t="s">
        <v>7161</v>
      </c>
      <c r="E1011" s="113"/>
      <c r="F1011" s="113"/>
      <c r="G1011" s="50" t="s">
        <v>5531</v>
      </c>
      <c r="H1011" s="50" t="s">
        <v>5532</v>
      </c>
      <c r="I1011" s="113"/>
      <c r="J1011" s="56" t="s">
        <v>7493</v>
      </c>
      <c r="K1011" s="56"/>
      <c r="L1011" s="50" t="s">
        <v>7472</v>
      </c>
      <c r="M1011" s="153">
        <v>0</v>
      </c>
      <c r="N1011" s="50" t="s">
        <v>8512</v>
      </c>
      <c r="O1011" s="50" t="s">
        <v>8517</v>
      </c>
      <c r="P1011" s="113" t="s">
        <v>262</v>
      </c>
      <c r="Q1011" s="113" t="s">
        <v>80</v>
      </c>
      <c r="R1011" s="113"/>
      <c r="S1011" s="113"/>
    </row>
    <row r="1012" spans="1:19" x14ac:dyDescent="0.35">
      <c r="A1012" s="111" t="s">
        <v>4299</v>
      </c>
      <c r="B1012" s="112"/>
      <c r="C1012" s="113" t="s">
        <v>4390</v>
      </c>
      <c r="D1012" s="50" t="s">
        <v>7162</v>
      </c>
      <c r="E1012" s="113"/>
      <c r="F1012" s="113"/>
      <c r="G1012" s="50" t="s">
        <v>5609</v>
      </c>
      <c r="H1012" s="50" t="s">
        <v>5610</v>
      </c>
      <c r="I1012" s="113"/>
      <c r="J1012" s="56" t="s">
        <v>7493</v>
      </c>
      <c r="K1012" s="56"/>
      <c r="L1012" s="50" t="s">
        <v>7472</v>
      </c>
      <c r="M1012" s="153">
        <v>0</v>
      </c>
      <c r="N1012" s="50" t="s">
        <v>8512</v>
      </c>
      <c r="O1012" s="50" t="s">
        <v>8517</v>
      </c>
      <c r="P1012" s="113" t="s">
        <v>6327</v>
      </c>
      <c r="Q1012" s="113" t="s">
        <v>80</v>
      </c>
      <c r="R1012" s="113"/>
      <c r="S1012" s="113"/>
    </row>
    <row r="1013" spans="1:19" x14ac:dyDescent="0.35">
      <c r="A1013" s="111" t="s">
        <v>4299</v>
      </c>
      <c r="B1013" s="112"/>
      <c r="C1013" s="113" t="s">
        <v>4401</v>
      </c>
      <c r="D1013" s="50" t="s">
        <v>7163</v>
      </c>
      <c r="E1013" s="113"/>
      <c r="F1013" s="113"/>
      <c r="G1013" s="50" t="s">
        <v>5633</v>
      </c>
      <c r="H1013" s="50" t="s">
        <v>5634</v>
      </c>
      <c r="I1013" s="113"/>
      <c r="J1013" s="56" t="s">
        <v>7493</v>
      </c>
      <c r="K1013" s="56"/>
      <c r="L1013" s="113" t="s">
        <v>7472</v>
      </c>
      <c r="M1013" s="114">
        <v>0</v>
      </c>
      <c r="N1013" s="113" t="s">
        <v>8512</v>
      </c>
      <c r="O1013" s="113" t="s">
        <v>8517</v>
      </c>
      <c r="P1013" s="113" t="s">
        <v>6346</v>
      </c>
      <c r="Q1013" s="113" t="s">
        <v>80</v>
      </c>
      <c r="R1013" s="113"/>
      <c r="S1013" s="113"/>
    </row>
    <row r="1014" spans="1:19" x14ac:dyDescent="0.35">
      <c r="A1014" s="111" t="s">
        <v>4299</v>
      </c>
      <c r="B1014" s="112"/>
      <c r="C1014" s="113" t="s">
        <v>4387</v>
      </c>
      <c r="D1014" s="50" t="s">
        <v>7164</v>
      </c>
      <c r="E1014" s="113"/>
      <c r="F1014" s="113"/>
      <c r="G1014" s="50" t="s">
        <v>5601</v>
      </c>
      <c r="H1014" s="50" t="s">
        <v>5602</v>
      </c>
      <c r="I1014" s="113"/>
      <c r="J1014" s="56" t="s">
        <v>7493</v>
      </c>
      <c r="K1014" s="56"/>
      <c r="L1014" s="50" t="s">
        <v>7472</v>
      </c>
      <c r="M1014" s="153">
        <v>0</v>
      </c>
      <c r="N1014" s="50" t="s">
        <v>8512</v>
      </c>
      <c r="O1014" s="50" t="s">
        <v>8517</v>
      </c>
      <c r="P1014" s="113" t="s">
        <v>266</v>
      </c>
      <c r="Q1014" s="113" t="s">
        <v>80</v>
      </c>
      <c r="R1014" s="113"/>
      <c r="S1014" s="113"/>
    </row>
    <row r="1015" spans="1:19" x14ac:dyDescent="0.35">
      <c r="A1015" s="111" t="s">
        <v>4299</v>
      </c>
      <c r="B1015" s="112"/>
      <c r="C1015" s="113" t="s">
        <v>4313</v>
      </c>
      <c r="D1015" s="50" t="s">
        <v>7100</v>
      </c>
      <c r="E1015" s="113"/>
      <c r="F1015" s="113"/>
      <c r="G1015" s="50" t="s">
        <v>5444</v>
      </c>
      <c r="H1015" s="50" t="s">
        <v>5445</v>
      </c>
      <c r="I1015" s="113"/>
      <c r="J1015" s="56" t="s">
        <v>7493</v>
      </c>
      <c r="K1015" s="56"/>
      <c r="L1015" s="50" t="s">
        <v>7472</v>
      </c>
      <c r="M1015" s="153">
        <v>0</v>
      </c>
      <c r="N1015" s="50" t="s">
        <v>8512</v>
      </c>
      <c r="O1015" s="50" t="s">
        <v>8517</v>
      </c>
      <c r="P1015" s="113" t="s">
        <v>6333</v>
      </c>
      <c r="Q1015" s="113" t="s">
        <v>80</v>
      </c>
      <c r="R1015" s="113"/>
      <c r="S1015" s="113"/>
    </row>
    <row r="1016" spans="1:19" x14ac:dyDescent="0.35">
      <c r="A1016" s="111" t="s">
        <v>4299</v>
      </c>
      <c r="B1016" s="112"/>
      <c r="C1016" s="113" t="s">
        <v>4315</v>
      </c>
      <c r="D1016" s="50" t="s">
        <v>7101</v>
      </c>
      <c r="E1016" s="113"/>
      <c r="F1016" s="113"/>
      <c r="G1016" s="50" t="s">
        <v>5450</v>
      </c>
      <c r="H1016" s="50" t="s">
        <v>5451</v>
      </c>
      <c r="I1016" s="113"/>
      <c r="J1016" s="56" t="s">
        <v>7493</v>
      </c>
      <c r="K1016" s="56"/>
      <c r="L1016" s="50" t="s">
        <v>7472</v>
      </c>
      <c r="M1016" s="153">
        <v>0</v>
      </c>
      <c r="N1016" s="50" t="s">
        <v>8512</v>
      </c>
      <c r="O1016" s="50" t="s">
        <v>8517</v>
      </c>
      <c r="P1016" s="113" t="s">
        <v>6334</v>
      </c>
      <c r="Q1016" s="113" t="s">
        <v>80</v>
      </c>
      <c r="R1016" s="113"/>
      <c r="S1016" s="113"/>
    </row>
    <row r="1017" spans="1:19" x14ac:dyDescent="0.35">
      <c r="A1017" s="111" t="s">
        <v>4299</v>
      </c>
      <c r="B1017" s="112"/>
      <c r="C1017" s="113" t="s">
        <v>4314</v>
      </c>
      <c r="D1017" s="50" t="s">
        <v>6937</v>
      </c>
      <c r="E1017" s="113"/>
      <c r="F1017" s="113"/>
      <c r="G1017" s="50" t="s">
        <v>5448</v>
      </c>
      <c r="H1017" s="50" t="s">
        <v>5449</v>
      </c>
      <c r="I1017" s="113"/>
      <c r="J1017" s="56" t="s">
        <v>7493</v>
      </c>
      <c r="K1017" s="56"/>
      <c r="L1017" s="50" t="s">
        <v>7472</v>
      </c>
      <c r="M1017" s="153">
        <v>0</v>
      </c>
      <c r="N1017" s="50" t="s">
        <v>8512</v>
      </c>
      <c r="O1017" s="50" t="s">
        <v>8517</v>
      </c>
      <c r="P1017" s="113" t="s">
        <v>6334</v>
      </c>
      <c r="Q1017" s="113" t="s">
        <v>80</v>
      </c>
      <c r="R1017" s="113"/>
      <c r="S1017" s="113"/>
    </row>
    <row r="1018" spans="1:19" x14ac:dyDescent="0.35">
      <c r="A1018" s="111" t="s">
        <v>4299</v>
      </c>
      <c r="B1018" s="112"/>
      <c r="C1018" s="113" t="s">
        <v>4316</v>
      </c>
      <c r="D1018" s="50" t="s">
        <v>6938</v>
      </c>
      <c r="E1018" s="113"/>
      <c r="F1018" s="113"/>
      <c r="G1018" s="50" t="s">
        <v>5452</v>
      </c>
      <c r="H1018" s="50" t="s">
        <v>5453</v>
      </c>
      <c r="I1018" s="113"/>
      <c r="J1018" s="56" t="s">
        <v>7493</v>
      </c>
      <c r="K1018" s="56"/>
      <c r="L1018" s="50" t="s">
        <v>7472</v>
      </c>
      <c r="M1018" s="153">
        <v>0</v>
      </c>
      <c r="N1018" s="50" t="s">
        <v>8512</v>
      </c>
      <c r="O1018" s="50" t="s">
        <v>8517</v>
      </c>
      <c r="P1018" s="113" t="s">
        <v>6335</v>
      </c>
      <c r="Q1018" s="113" t="s">
        <v>80</v>
      </c>
      <c r="R1018" s="113"/>
      <c r="S1018" s="113"/>
    </row>
    <row r="1019" spans="1:19" x14ac:dyDescent="0.35">
      <c r="A1019" s="111" t="s">
        <v>4299</v>
      </c>
      <c r="B1019" s="112"/>
      <c r="C1019" s="113" t="s">
        <v>4302</v>
      </c>
      <c r="D1019" s="50" t="s">
        <v>7165</v>
      </c>
      <c r="E1019" s="113"/>
      <c r="F1019" s="113"/>
      <c r="G1019" s="50" t="s">
        <v>5420</v>
      </c>
      <c r="H1019" s="50" t="s">
        <v>5421</v>
      </c>
      <c r="I1019" s="113"/>
      <c r="J1019" s="56" t="s">
        <v>7493</v>
      </c>
      <c r="K1019" s="56"/>
      <c r="L1019" s="50" t="s">
        <v>7472</v>
      </c>
      <c r="M1019" s="153">
        <v>0</v>
      </c>
      <c r="N1019" s="50" t="s">
        <v>8512</v>
      </c>
      <c r="O1019" s="50" t="s">
        <v>8517</v>
      </c>
      <c r="P1019" s="113" t="s">
        <v>195</v>
      </c>
      <c r="Q1019" s="113" t="s">
        <v>80</v>
      </c>
      <c r="R1019" s="113"/>
      <c r="S1019" s="113"/>
    </row>
    <row r="1020" spans="1:19" x14ac:dyDescent="0.35">
      <c r="A1020" s="111" t="s">
        <v>4299</v>
      </c>
      <c r="B1020" s="112"/>
      <c r="C1020" s="113" t="s">
        <v>4377</v>
      </c>
      <c r="D1020" s="50" t="s">
        <v>7166</v>
      </c>
      <c r="E1020" s="113"/>
      <c r="F1020" s="113"/>
      <c r="G1020" s="50" t="s">
        <v>5579</v>
      </c>
      <c r="H1020" s="50" t="s">
        <v>5580</v>
      </c>
      <c r="I1020" s="113"/>
      <c r="J1020" s="56" t="s">
        <v>7493</v>
      </c>
      <c r="K1020" s="56"/>
      <c r="L1020" s="50" t="s">
        <v>7472</v>
      </c>
      <c r="M1020" s="153">
        <v>0</v>
      </c>
      <c r="N1020" s="50" t="s">
        <v>8512</v>
      </c>
      <c r="O1020" s="50" t="s">
        <v>8517</v>
      </c>
      <c r="P1020" s="113" t="s">
        <v>262</v>
      </c>
      <c r="Q1020" s="113" t="s">
        <v>80</v>
      </c>
      <c r="R1020" s="113"/>
      <c r="S1020" s="113"/>
    </row>
    <row r="1021" spans="1:19" x14ac:dyDescent="0.35">
      <c r="A1021" s="111" t="s">
        <v>4299</v>
      </c>
      <c r="B1021" s="112"/>
      <c r="C1021" s="113" t="s">
        <v>4336</v>
      </c>
      <c r="D1021" s="50" t="s">
        <v>7167</v>
      </c>
      <c r="E1021" s="113"/>
      <c r="F1021" s="113"/>
      <c r="G1021" s="50" t="s">
        <v>5491</v>
      </c>
      <c r="H1021" s="50" t="s">
        <v>5492</v>
      </c>
      <c r="I1021" s="113"/>
      <c r="J1021" s="56" t="s">
        <v>7493</v>
      </c>
      <c r="K1021" s="56"/>
      <c r="L1021" s="50" t="s">
        <v>7472</v>
      </c>
      <c r="M1021" s="153">
        <v>0</v>
      </c>
      <c r="N1021" s="50" t="s">
        <v>8512</v>
      </c>
      <c r="O1021" s="50" t="s">
        <v>8517</v>
      </c>
      <c r="P1021" s="113" t="s">
        <v>6322</v>
      </c>
      <c r="Q1021" s="113" t="s">
        <v>80</v>
      </c>
      <c r="R1021" s="113"/>
      <c r="S1021" s="113"/>
    </row>
    <row r="1022" spans="1:19" x14ac:dyDescent="0.35">
      <c r="A1022" s="111" t="s">
        <v>4299</v>
      </c>
      <c r="B1022" s="112"/>
      <c r="C1022" s="113" t="s">
        <v>4400</v>
      </c>
      <c r="D1022" s="50" t="s">
        <v>7168</v>
      </c>
      <c r="E1022" s="113"/>
      <c r="F1022" s="113"/>
      <c r="G1022" s="50" t="s">
        <v>5631</v>
      </c>
      <c r="H1022" s="50" t="s">
        <v>5632</v>
      </c>
      <c r="I1022" s="113"/>
      <c r="J1022" s="56" t="s">
        <v>7493</v>
      </c>
      <c r="K1022" s="56"/>
      <c r="L1022" s="113" t="s">
        <v>7472</v>
      </c>
      <c r="M1022" s="114">
        <v>0</v>
      </c>
      <c r="N1022" s="113" t="s">
        <v>8512</v>
      </c>
      <c r="O1022" s="113" t="s">
        <v>8517</v>
      </c>
      <c r="P1022" s="113" t="s">
        <v>6346</v>
      </c>
      <c r="Q1022" s="113" t="s">
        <v>80</v>
      </c>
      <c r="R1022" s="113"/>
      <c r="S1022" s="113"/>
    </row>
    <row r="1023" spans="1:19" x14ac:dyDescent="0.35">
      <c r="A1023" s="111" t="s">
        <v>4299</v>
      </c>
      <c r="B1023" s="112"/>
      <c r="C1023" s="113" t="s">
        <v>4322</v>
      </c>
      <c r="D1023" s="62" t="s">
        <v>7489</v>
      </c>
      <c r="E1023" s="113"/>
      <c r="F1023" s="113"/>
      <c r="G1023" s="50" t="s">
        <v>5464</v>
      </c>
      <c r="H1023" s="50" t="s">
        <v>5465</v>
      </c>
      <c r="I1023" s="113"/>
      <c r="J1023" s="56" t="s">
        <v>7493</v>
      </c>
      <c r="K1023" s="56"/>
      <c r="L1023" s="113" t="s">
        <v>91</v>
      </c>
      <c r="M1023" s="114">
        <v>0</v>
      </c>
      <c r="N1023" s="113" t="s">
        <v>8512</v>
      </c>
      <c r="O1023" s="113" t="s">
        <v>8517</v>
      </c>
      <c r="P1023" s="113" t="s">
        <v>92</v>
      </c>
      <c r="Q1023" s="113" t="s">
        <v>80</v>
      </c>
      <c r="R1023" s="113"/>
      <c r="S1023" s="113" t="s">
        <v>7169</v>
      </c>
    </row>
    <row r="1024" spans="1:19" x14ac:dyDescent="0.35">
      <c r="A1024" s="111" t="s">
        <v>4299</v>
      </c>
      <c r="B1024" s="112"/>
      <c r="C1024" s="113" t="s">
        <v>1874</v>
      </c>
      <c r="D1024" s="50" t="s">
        <v>7173</v>
      </c>
      <c r="E1024" s="113"/>
      <c r="F1024" s="113"/>
      <c r="G1024" s="50" t="s">
        <v>5621</v>
      </c>
      <c r="H1024" s="50" t="s">
        <v>5622</v>
      </c>
      <c r="I1024" s="113"/>
      <c r="J1024" s="56" t="s">
        <v>7493</v>
      </c>
      <c r="K1024" s="56"/>
      <c r="L1024" s="113" t="s">
        <v>7472</v>
      </c>
      <c r="M1024" s="114">
        <v>0</v>
      </c>
      <c r="N1024" s="113" t="s">
        <v>8512</v>
      </c>
      <c r="O1024" s="113" t="s">
        <v>8517</v>
      </c>
      <c r="P1024" s="113" t="s">
        <v>100</v>
      </c>
      <c r="Q1024" s="113" t="s">
        <v>80</v>
      </c>
      <c r="R1024" s="113"/>
      <c r="S1024" s="113"/>
    </row>
    <row r="1025" spans="1:19" x14ac:dyDescent="0.35">
      <c r="A1025" s="111" t="s">
        <v>4299</v>
      </c>
      <c r="B1025" s="112"/>
      <c r="C1025" s="113" t="s">
        <v>4392</v>
      </c>
      <c r="D1025" s="50" t="s">
        <v>7170</v>
      </c>
      <c r="E1025" s="113"/>
      <c r="F1025" s="113"/>
      <c r="G1025" s="50" t="s">
        <v>5613</v>
      </c>
      <c r="H1025" s="50" t="s">
        <v>5614</v>
      </c>
      <c r="I1025" s="113"/>
      <c r="J1025" s="56" t="s">
        <v>7493</v>
      </c>
      <c r="K1025" s="56"/>
      <c r="L1025" s="50" t="s">
        <v>7472</v>
      </c>
      <c r="M1025" s="153">
        <v>0</v>
      </c>
      <c r="N1025" s="50" t="s">
        <v>8512</v>
      </c>
      <c r="O1025" s="50" t="s">
        <v>8517</v>
      </c>
      <c r="P1025" s="113" t="s">
        <v>6345</v>
      </c>
      <c r="Q1025" s="113" t="s">
        <v>80</v>
      </c>
      <c r="R1025" s="113"/>
      <c r="S1025" s="113"/>
    </row>
    <row r="1026" spans="1:19" x14ac:dyDescent="0.35">
      <c r="A1026" s="111" t="s">
        <v>4299</v>
      </c>
      <c r="B1026" s="112"/>
      <c r="C1026" s="113" t="s">
        <v>4393</v>
      </c>
      <c r="D1026" s="50" t="s">
        <v>7171</v>
      </c>
      <c r="E1026" s="113"/>
      <c r="F1026" s="113"/>
      <c r="G1026" s="50" t="s">
        <v>5615</v>
      </c>
      <c r="H1026" s="50" t="s">
        <v>5616</v>
      </c>
      <c r="I1026" s="113"/>
      <c r="J1026" s="56" t="s">
        <v>7493</v>
      </c>
      <c r="K1026" s="56"/>
      <c r="L1026" s="50" t="s">
        <v>7472</v>
      </c>
      <c r="M1026" s="153">
        <v>0</v>
      </c>
      <c r="N1026" s="50" t="s">
        <v>8512</v>
      </c>
      <c r="O1026" s="50" t="s">
        <v>8517</v>
      </c>
      <c r="P1026" s="113" t="s">
        <v>6345</v>
      </c>
      <c r="Q1026" s="113" t="s">
        <v>80</v>
      </c>
      <c r="R1026" s="113"/>
      <c r="S1026" s="113"/>
    </row>
    <row r="1027" spans="1:19" x14ac:dyDescent="0.35">
      <c r="A1027" s="111" t="s">
        <v>4299</v>
      </c>
      <c r="B1027" s="112"/>
      <c r="C1027" s="113" t="s">
        <v>4396</v>
      </c>
      <c r="D1027" s="50" t="s">
        <v>7172</v>
      </c>
      <c r="E1027" s="113"/>
      <c r="F1027" s="113"/>
      <c r="G1027" s="50" t="s">
        <v>5623</v>
      </c>
      <c r="H1027" s="50" t="s">
        <v>5624</v>
      </c>
      <c r="I1027" s="113"/>
      <c r="J1027" s="56" t="s">
        <v>7493</v>
      </c>
      <c r="K1027" s="56"/>
      <c r="L1027" s="113" t="s">
        <v>7472</v>
      </c>
      <c r="M1027" s="114">
        <v>0</v>
      </c>
      <c r="N1027" s="113" t="s">
        <v>8512</v>
      </c>
      <c r="O1027" s="113" t="s">
        <v>8517</v>
      </c>
      <c r="P1027" s="113" t="s">
        <v>100</v>
      </c>
      <c r="Q1027" s="113" t="s">
        <v>80</v>
      </c>
      <c r="R1027" s="113"/>
      <c r="S1027" s="113"/>
    </row>
    <row r="1028" spans="1:19" x14ac:dyDescent="0.35">
      <c r="A1028" s="111" t="s">
        <v>4299</v>
      </c>
      <c r="B1028" s="112"/>
      <c r="C1028" s="113" t="s">
        <v>4402</v>
      </c>
      <c r="D1028" s="50" t="s">
        <v>7174</v>
      </c>
      <c r="E1028" s="113"/>
      <c r="F1028" s="113"/>
      <c r="G1028" s="50" t="s">
        <v>5635</v>
      </c>
      <c r="H1028" s="50" t="s">
        <v>5636</v>
      </c>
      <c r="I1028" s="113"/>
      <c r="J1028" s="56" t="s">
        <v>7493</v>
      </c>
      <c r="K1028" s="56"/>
      <c r="L1028" s="113" t="s">
        <v>7472</v>
      </c>
      <c r="M1028" s="114">
        <v>0</v>
      </c>
      <c r="N1028" s="113" t="s">
        <v>8512</v>
      </c>
      <c r="O1028" s="113" t="s">
        <v>8517</v>
      </c>
      <c r="P1028" s="113" t="s">
        <v>6346</v>
      </c>
      <c r="Q1028" s="113" t="s">
        <v>80</v>
      </c>
      <c r="R1028" s="113"/>
      <c r="S1028" s="113"/>
    </row>
    <row r="1029" spans="1:19" x14ac:dyDescent="0.35">
      <c r="A1029" s="111" t="s">
        <v>4299</v>
      </c>
      <c r="B1029" s="112"/>
      <c r="C1029" s="113" t="s">
        <v>4328</v>
      </c>
      <c r="D1029" s="50" t="s">
        <v>7175</v>
      </c>
      <c r="E1029" s="113"/>
      <c r="F1029" s="113"/>
      <c r="G1029" s="50" t="s">
        <v>5476</v>
      </c>
      <c r="H1029" s="50" t="s">
        <v>5477</v>
      </c>
      <c r="I1029" s="113"/>
      <c r="J1029" s="56" t="s">
        <v>7493</v>
      </c>
      <c r="K1029" s="56"/>
      <c r="L1029" s="50" t="s">
        <v>7472</v>
      </c>
      <c r="M1029" s="153">
        <v>0</v>
      </c>
      <c r="N1029" s="50" t="s">
        <v>8512</v>
      </c>
      <c r="O1029" s="50" t="s">
        <v>8517</v>
      </c>
      <c r="P1029" s="113" t="s">
        <v>6319</v>
      </c>
      <c r="Q1029" s="113" t="s">
        <v>80</v>
      </c>
      <c r="R1029" s="113"/>
      <c r="S1029" s="113"/>
    </row>
    <row r="1030" spans="1:19" x14ac:dyDescent="0.35">
      <c r="A1030" s="111" t="s">
        <v>4299</v>
      </c>
      <c r="B1030" s="112"/>
      <c r="C1030" s="113" t="s">
        <v>4374</v>
      </c>
      <c r="D1030" s="50" t="s">
        <v>7176</v>
      </c>
      <c r="E1030" s="113"/>
      <c r="F1030" s="113"/>
      <c r="G1030" s="50" t="s">
        <v>5573</v>
      </c>
      <c r="H1030" s="50" t="s">
        <v>5574</v>
      </c>
      <c r="I1030" s="113"/>
      <c r="J1030" s="56" t="s">
        <v>7493</v>
      </c>
      <c r="K1030" s="56"/>
      <c r="L1030" s="50" t="s">
        <v>7472</v>
      </c>
      <c r="M1030" s="153">
        <v>0</v>
      </c>
      <c r="N1030" s="50" t="s">
        <v>8512</v>
      </c>
      <c r="O1030" s="50" t="s">
        <v>8517</v>
      </c>
      <c r="P1030" s="113" t="s">
        <v>262</v>
      </c>
      <c r="Q1030" s="113" t="s">
        <v>80</v>
      </c>
      <c r="R1030" s="113"/>
      <c r="S1030" s="113"/>
    </row>
    <row r="1031" spans="1:19" x14ac:dyDescent="0.35">
      <c r="A1031" s="111" t="s">
        <v>4299</v>
      </c>
      <c r="B1031" s="112"/>
      <c r="C1031" s="113" t="s">
        <v>4334</v>
      </c>
      <c r="D1031" s="50" t="s">
        <v>7177</v>
      </c>
      <c r="E1031" s="113"/>
      <c r="F1031" s="113"/>
      <c r="G1031" s="50" t="s">
        <v>5488</v>
      </c>
      <c r="H1031" s="50" t="s">
        <v>5489</v>
      </c>
      <c r="I1031" s="113"/>
      <c r="J1031" s="56" t="s">
        <v>7493</v>
      </c>
      <c r="K1031" s="56"/>
      <c r="L1031" s="50" t="s">
        <v>7472</v>
      </c>
      <c r="M1031" s="153">
        <v>0</v>
      </c>
      <c r="N1031" s="50" t="s">
        <v>8512</v>
      </c>
      <c r="O1031" s="50" t="s">
        <v>8517</v>
      </c>
      <c r="P1031" s="113" t="s">
        <v>6339</v>
      </c>
      <c r="Q1031" s="113" t="s">
        <v>80</v>
      </c>
      <c r="R1031" s="113"/>
      <c r="S1031" s="113"/>
    </row>
    <row r="1032" spans="1:19" x14ac:dyDescent="0.35">
      <c r="A1032" s="111" t="s">
        <v>4299</v>
      </c>
      <c r="B1032" s="112"/>
      <c r="C1032" s="113" t="s">
        <v>4358</v>
      </c>
      <c r="D1032" s="50" t="s">
        <v>6939</v>
      </c>
      <c r="E1032" s="113"/>
      <c r="F1032" s="113"/>
      <c r="G1032" s="50" t="s">
        <v>5535</v>
      </c>
      <c r="H1032" s="50" t="s">
        <v>5536</v>
      </c>
      <c r="I1032" s="113"/>
      <c r="J1032" s="56" t="s">
        <v>7493</v>
      </c>
      <c r="K1032" s="56"/>
      <c r="L1032" s="50" t="s">
        <v>7472</v>
      </c>
      <c r="M1032" s="153">
        <v>0</v>
      </c>
      <c r="N1032" s="50" t="s">
        <v>8512</v>
      </c>
      <c r="O1032" s="50" t="s">
        <v>8517</v>
      </c>
      <c r="P1032" s="113" t="s">
        <v>262</v>
      </c>
      <c r="Q1032" s="113" t="s">
        <v>80</v>
      </c>
      <c r="R1032" s="113"/>
      <c r="S1032" s="113"/>
    </row>
    <row r="1033" spans="1:19" x14ac:dyDescent="0.35">
      <c r="A1033" s="111" t="s">
        <v>4299</v>
      </c>
      <c r="B1033" s="112"/>
      <c r="C1033" s="113" t="s">
        <v>4407</v>
      </c>
      <c r="D1033" s="50" t="s">
        <v>7178</v>
      </c>
      <c r="E1033" s="113"/>
      <c r="F1033" s="113"/>
      <c r="G1033" s="50" t="s">
        <v>5649</v>
      </c>
      <c r="H1033" s="50" t="s">
        <v>5650</v>
      </c>
      <c r="I1033" s="113"/>
      <c r="J1033" s="56" t="s">
        <v>7493</v>
      </c>
      <c r="K1033" s="56"/>
      <c r="L1033" s="113" t="s">
        <v>7472</v>
      </c>
      <c r="M1033" s="114">
        <v>0</v>
      </c>
      <c r="N1033" s="113" t="s">
        <v>8512</v>
      </c>
      <c r="O1033" s="113" t="s">
        <v>8517</v>
      </c>
      <c r="P1033" s="113" t="s">
        <v>163</v>
      </c>
      <c r="Q1033" s="113" t="s">
        <v>80</v>
      </c>
      <c r="R1033" s="113"/>
      <c r="S1033" s="113"/>
    </row>
    <row r="1034" spans="1:19" x14ac:dyDescent="0.35">
      <c r="A1034" s="111" t="s">
        <v>4299</v>
      </c>
      <c r="B1034" s="112"/>
      <c r="C1034" s="113" t="s">
        <v>4360</v>
      </c>
      <c r="D1034" s="50" t="s">
        <v>7179</v>
      </c>
      <c r="E1034" s="113"/>
      <c r="F1034" s="113"/>
      <c r="G1034" s="50" t="s">
        <v>5539</v>
      </c>
      <c r="H1034" s="50" t="s">
        <v>5540</v>
      </c>
      <c r="I1034" s="113"/>
      <c r="J1034" s="56" t="s">
        <v>7493</v>
      </c>
      <c r="K1034" s="56"/>
      <c r="L1034" s="50" t="s">
        <v>7472</v>
      </c>
      <c r="M1034" s="153">
        <v>0</v>
      </c>
      <c r="N1034" s="50" t="s">
        <v>8512</v>
      </c>
      <c r="O1034" s="50" t="s">
        <v>8517</v>
      </c>
      <c r="P1034" s="113" t="s">
        <v>262</v>
      </c>
      <c r="Q1034" s="113" t="s">
        <v>80</v>
      </c>
      <c r="R1034" s="113"/>
      <c r="S1034" s="113"/>
    </row>
    <row r="1035" spans="1:19" x14ac:dyDescent="0.35">
      <c r="A1035" s="111" t="s">
        <v>4299</v>
      </c>
      <c r="B1035" s="112"/>
      <c r="C1035" s="113" t="s">
        <v>4306</v>
      </c>
      <c r="D1035" s="50" t="s">
        <v>6940</v>
      </c>
      <c r="E1035" s="113"/>
      <c r="F1035" s="113"/>
      <c r="G1035" s="50" t="s">
        <v>5428</v>
      </c>
      <c r="H1035" s="50" t="s">
        <v>5429</v>
      </c>
      <c r="I1035" s="113"/>
      <c r="J1035" s="56" t="s">
        <v>7493</v>
      </c>
      <c r="K1035" s="56"/>
      <c r="L1035" s="50" t="s">
        <v>7472</v>
      </c>
      <c r="M1035" s="153">
        <v>0</v>
      </c>
      <c r="N1035" s="50" t="s">
        <v>8512</v>
      </c>
      <c r="O1035" s="50" t="s">
        <v>8517</v>
      </c>
      <c r="P1035" s="113" t="s">
        <v>195</v>
      </c>
      <c r="Q1035" s="113" t="s">
        <v>80</v>
      </c>
      <c r="R1035" s="113"/>
      <c r="S1035" s="113"/>
    </row>
    <row r="1036" spans="1:19" x14ac:dyDescent="0.35">
      <c r="A1036" s="111" t="s">
        <v>4299</v>
      </c>
      <c r="B1036" s="112"/>
      <c r="C1036" s="113" t="s">
        <v>4416</v>
      </c>
      <c r="D1036" s="50" t="s">
        <v>7180</v>
      </c>
      <c r="E1036" s="113"/>
      <c r="F1036" s="113"/>
      <c r="G1036" s="50" t="s">
        <v>5667</v>
      </c>
      <c r="H1036" s="50" t="s">
        <v>5668</v>
      </c>
      <c r="I1036" s="113"/>
      <c r="J1036" s="56" t="s">
        <v>7493</v>
      </c>
      <c r="K1036" s="56"/>
      <c r="L1036" s="50" t="s">
        <v>7472</v>
      </c>
      <c r="M1036" s="153">
        <v>0</v>
      </c>
      <c r="N1036" s="50" t="s">
        <v>8512</v>
      </c>
      <c r="O1036" s="50" t="s">
        <v>8517</v>
      </c>
      <c r="P1036" s="113" t="s">
        <v>6350</v>
      </c>
      <c r="Q1036" s="113" t="s">
        <v>80</v>
      </c>
      <c r="R1036" s="113"/>
      <c r="S1036" s="113"/>
    </row>
    <row r="1037" spans="1:19" x14ac:dyDescent="0.35">
      <c r="A1037" s="111" t="s">
        <v>4299</v>
      </c>
      <c r="B1037" s="112"/>
      <c r="C1037" s="113" t="s">
        <v>4403</v>
      </c>
      <c r="D1037" s="50" t="s">
        <v>7479</v>
      </c>
      <c r="E1037" s="113"/>
      <c r="F1037" s="113"/>
      <c r="G1037" s="135" t="s">
        <v>5637</v>
      </c>
      <c r="H1037" s="135" t="s">
        <v>5638</v>
      </c>
      <c r="I1037" s="113"/>
      <c r="J1037" s="56" t="s">
        <v>7493</v>
      </c>
      <c r="K1037" s="56"/>
      <c r="L1037" s="113" t="s">
        <v>7472</v>
      </c>
      <c r="M1037" s="114">
        <v>0</v>
      </c>
      <c r="N1037" s="113" t="s">
        <v>8512</v>
      </c>
      <c r="O1037" s="113" t="s">
        <v>8517</v>
      </c>
      <c r="P1037" s="113" t="s">
        <v>163</v>
      </c>
      <c r="Q1037" s="113" t="s">
        <v>80</v>
      </c>
      <c r="R1037" s="113"/>
      <c r="S1037" s="113"/>
    </row>
    <row r="1038" spans="1:19" x14ac:dyDescent="0.35">
      <c r="A1038" s="111" t="s">
        <v>4299</v>
      </c>
      <c r="B1038" s="112"/>
      <c r="C1038" s="113" t="s">
        <v>4301</v>
      </c>
      <c r="D1038" s="50" t="s">
        <v>7181</v>
      </c>
      <c r="E1038" s="113"/>
      <c r="F1038" s="113"/>
      <c r="G1038" s="50" t="s">
        <v>5418</v>
      </c>
      <c r="H1038" s="50" t="s">
        <v>5419</v>
      </c>
      <c r="I1038" s="113"/>
      <c r="J1038" s="56" t="s">
        <v>7493</v>
      </c>
      <c r="K1038" s="56"/>
      <c r="L1038" s="50" t="s">
        <v>7472</v>
      </c>
      <c r="M1038" s="153">
        <v>0</v>
      </c>
      <c r="N1038" s="50" t="s">
        <v>8512</v>
      </c>
      <c r="O1038" s="50" t="s">
        <v>8517</v>
      </c>
      <c r="P1038" s="113" t="s">
        <v>139</v>
      </c>
      <c r="Q1038" s="113" t="s">
        <v>80</v>
      </c>
      <c r="R1038" s="113"/>
      <c r="S1038" s="113"/>
    </row>
    <row r="1039" spans="1:19" x14ac:dyDescent="0.35">
      <c r="A1039" s="111" t="s">
        <v>4299</v>
      </c>
      <c r="B1039" s="112"/>
      <c r="C1039" s="113" t="s">
        <v>4361</v>
      </c>
      <c r="D1039" s="50" t="s">
        <v>7182</v>
      </c>
      <c r="E1039" s="113"/>
      <c r="F1039" s="113"/>
      <c r="G1039" s="50" t="s">
        <v>5543</v>
      </c>
      <c r="H1039" s="50" t="s">
        <v>5544</v>
      </c>
      <c r="I1039" s="113"/>
      <c r="J1039" s="56" t="s">
        <v>7493</v>
      </c>
      <c r="K1039" s="56"/>
      <c r="L1039" s="50" t="s">
        <v>7472</v>
      </c>
      <c r="M1039" s="153">
        <v>0</v>
      </c>
      <c r="N1039" s="50" t="s">
        <v>8512</v>
      </c>
      <c r="O1039" s="50" t="s">
        <v>8517</v>
      </c>
      <c r="P1039" s="113" t="s">
        <v>262</v>
      </c>
      <c r="Q1039" s="113" t="s">
        <v>80</v>
      </c>
      <c r="R1039" s="113"/>
      <c r="S1039" s="113"/>
    </row>
    <row r="1040" spans="1:19" x14ac:dyDescent="0.35">
      <c r="A1040" s="111" t="s">
        <v>4299</v>
      </c>
      <c r="B1040" s="112"/>
      <c r="C1040" s="113" t="s">
        <v>1877</v>
      </c>
      <c r="D1040" s="50" t="s">
        <v>7183</v>
      </c>
      <c r="E1040" s="113"/>
      <c r="F1040" s="113"/>
      <c r="G1040" s="50" t="s">
        <v>5541</v>
      </c>
      <c r="H1040" s="50" t="s">
        <v>5542</v>
      </c>
      <c r="I1040" s="113"/>
      <c r="J1040" s="56" t="s">
        <v>7493</v>
      </c>
      <c r="K1040" s="56"/>
      <c r="L1040" s="50" t="s">
        <v>7472</v>
      </c>
      <c r="M1040" s="153">
        <v>0</v>
      </c>
      <c r="N1040" s="50" t="s">
        <v>8512</v>
      </c>
      <c r="O1040" s="50" t="s">
        <v>8517</v>
      </c>
      <c r="P1040" s="113" t="s">
        <v>262</v>
      </c>
      <c r="Q1040" s="113" t="s">
        <v>80</v>
      </c>
      <c r="R1040" s="113"/>
      <c r="S1040" s="113"/>
    </row>
    <row r="1041" spans="1:19" x14ac:dyDescent="0.35">
      <c r="A1041" s="111" t="s">
        <v>4299</v>
      </c>
      <c r="B1041" s="112"/>
      <c r="C1041" s="113" t="s">
        <v>4417</v>
      </c>
      <c r="D1041" s="50" t="s">
        <v>7184</v>
      </c>
      <c r="E1041" s="113"/>
      <c r="F1041" s="113"/>
      <c r="G1041" s="50" t="s">
        <v>5671</v>
      </c>
      <c r="H1041" s="50" t="s">
        <v>5672</v>
      </c>
      <c r="I1041" s="113"/>
      <c r="J1041" s="56" t="s">
        <v>7493</v>
      </c>
      <c r="K1041" s="56"/>
      <c r="L1041" s="50" t="s">
        <v>7472</v>
      </c>
      <c r="M1041" s="153">
        <v>0</v>
      </c>
      <c r="N1041" s="50" t="s">
        <v>8512</v>
      </c>
      <c r="O1041" s="50" t="s">
        <v>8517</v>
      </c>
      <c r="P1041" s="113" t="s">
        <v>157</v>
      </c>
      <c r="Q1041" s="113" t="s">
        <v>80</v>
      </c>
      <c r="R1041" s="113"/>
      <c r="S1041" s="113"/>
    </row>
    <row r="1042" spans="1:19" x14ac:dyDescent="0.35">
      <c r="A1042" s="111" t="s">
        <v>4299</v>
      </c>
      <c r="B1042" s="112"/>
      <c r="C1042" s="113" t="s">
        <v>1875</v>
      </c>
      <c r="D1042" s="50" t="s">
        <v>7185</v>
      </c>
      <c r="E1042" s="113"/>
      <c r="F1042" s="113"/>
      <c r="G1042" s="50" t="s">
        <v>5647</v>
      </c>
      <c r="H1042" s="50" t="s">
        <v>5648</v>
      </c>
      <c r="I1042" s="113"/>
      <c r="J1042" s="56" t="s">
        <v>7493</v>
      </c>
      <c r="K1042" s="56"/>
      <c r="L1042" s="113" t="s">
        <v>7472</v>
      </c>
      <c r="M1042" s="114">
        <v>0</v>
      </c>
      <c r="N1042" s="113" t="s">
        <v>8512</v>
      </c>
      <c r="O1042" s="113" t="s">
        <v>8517</v>
      </c>
      <c r="P1042" s="113" t="s">
        <v>163</v>
      </c>
      <c r="Q1042" s="113" t="s">
        <v>80</v>
      </c>
      <c r="R1042" s="113"/>
      <c r="S1042" s="113"/>
    </row>
    <row r="1043" spans="1:19" x14ac:dyDescent="0.35">
      <c r="A1043" s="111" t="s">
        <v>4299</v>
      </c>
      <c r="B1043" s="112"/>
      <c r="C1043" s="113" t="s">
        <v>4307</v>
      </c>
      <c r="D1043" s="50" t="s">
        <v>7186</v>
      </c>
      <c r="E1043" s="113"/>
      <c r="F1043" s="113"/>
      <c r="G1043" s="50" t="s">
        <v>5430</v>
      </c>
      <c r="H1043" s="50" t="s">
        <v>5431</v>
      </c>
      <c r="I1043" s="113"/>
      <c r="J1043" s="56" t="s">
        <v>7493</v>
      </c>
      <c r="K1043" s="56"/>
      <c r="L1043" s="50" t="s">
        <v>7472</v>
      </c>
      <c r="M1043" s="153">
        <v>0</v>
      </c>
      <c r="N1043" s="50" t="s">
        <v>8512</v>
      </c>
      <c r="O1043" s="50" t="s">
        <v>8517</v>
      </c>
      <c r="P1043" s="113" t="s">
        <v>195</v>
      </c>
      <c r="Q1043" s="113" t="s">
        <v>80</v>
      </c>
      <c r="R1043" s="113"/>
      <c r="S1043" s="113"/>
    </row>
    <row r="1044" spans="1:19" x14ac:dyDescent="0.35">
      <c r="A1044" s="111" t="s">
        <v>4299</v>
      </c>
      <c r="B1044" s="112"/>
      <c r="C1044" s="113" t="s">
        <v>4308</v>
      </c>
      <c r="D1044" s="50" t="s">
        <v>7102</v>
      </c>
      <c r="E1044" s="113"/>
      <c r="F1044" s="113"/>
      <c r="G1044" s="50" t="s">
        <v>5432</v>
      </c>
      <c r="H1044" s="50" t="s">
        <v>5433</v>
      </c>
      <c r="I1044" s="113"/>
      <c r="J1044" s="56" t="s">
        <v>7493</v>
      </c>
      <c r="K1044" s="56"/>
      <c r="L1044" s="50" t="s">
        <v>7472</v>
      </c>
      <c r="M1044" s="153">
        <v>0</v>
      </c>
      <c r="N1044" s="50" t="s">
        <v>8512</v>
      </c>
      <c r="O1044" s="50" t="s">
        <v>8517</v>
      </c>
      <c r="P1044" s="113" t="s">
        <v>195</v>
      </c>
      <c r="Q1044" s="113" t="s">
        <v>80</v>
      </c>
      <c r="R1044" s="113"/>
      <c r="S1044" s="113"/>
    </row>
    <row r="1045" spans="1:19" x14ac:dyDescent="0.35">
      <c r="A1045" s="111" t="s">
        <v>4299</v>
      </c>
      <c r="B1045" s="112"/>
      <c r="C1045" s="113" t="s">
        <v>4364</v>
      </c>
      <c r="D1045" s="50" t="s">
        <v>6941</v>
      </c>
      <c r="E1045" s="113"/>
      <c r="F1045" s="113"/>
      <c r="G1045" s="50" t="s">
        <v>5549</v>
      </c>
      <c r="H1045" s="50" t="s">
        <v>5550</v>
      </c>
      <c r="I1045" s="113"/>
      <c r="J1045" s="56" t="s">
        <v>7493</v>
      </c>
      <c r="K1045" s="56"/>
      <c r="L1045" s="50" t="s">
        <v>7472</v>
      </c>
      <c r="M1045" s="153">
        <v>0</v>
      </c>
      <c r="N1045" s="50" t="s">
        <v>8512</v>
      </c>
      <c r="O1045" s="50" t="s">
        <v>8517</v>
      </c>
      <c r="P1045" s="113" t="s">
        <v>262</v>
      </c>
      <c r="Q1045" s="113" t="s">
        <v>80</v>
      </c>
      <c r="R1045" s="113"/>
      <c r="S1045" s="113"/>
    </row>
    <row r="1046" spans="1:19" x14ac:dyDescent="0.35">
      <c r="A1046" s="111" t="s">
        <v>4299</v>
      </c>
      <c r="B1046" s="112"/>
      <c r="C1046" s="113" t="s">
        <v>4381</v>
      </c>
      <c r="D1046" s="50" t="s">
        <v>7103</v>
      </c>
      <c r="E1046" s="113"/>
      <c r="F1046" s="113"/>
      <c r="G1046" s="50" t="s">
        <v>5587</v>
      </c>
      <c r="H1046" s="50" t="s">
        <v>5588</v>
      </c>
      <c r="I1046" s="113"/>
      <c r="J1046" s="56" t="s">
        <v>7493</v>
      </c>
      <c r="K1046" s="56"/>
      <c r="L1046" s="50" t="s">
        <v>7472</v>
      </c>
      <c r="M1046" s="153">
        <v>0</v>
      </c>
      <c r="N1046" s="50" t="s">
        <v>8512</v>
      </c>
      <c r="O1046" s="50" t="s">
        <v>8517</v>
      </c>
      <c r="P1046" s="113" t="s">
        <v>6343</v>
      </c>
      <c r="Q1046" s="113" t="s">
        <v>80</v>
      </c>
      <c r="R1046" s="113"/>
      <c r="S1046" s="113"/>
    </row>
    <row r="1047" spans="1:19" x14ac:dyDescent="0.35">
      <c r="A1047" s="111" t="s">
        <v>4299</v>
      </c>
      <c r="B1047" s="112"/>
      <c r="C1047" s="113" t="s">
        <v>4383</v>
      </c>
      <c r="D1047" s="50" t="s">
        <v>7104</v>
      </c>
      <c r="E1047" s="113"/>
      <c r="F1047" s="113"/>
      <c r="G1047" s="50" t="s">
        <v>5593</v>
      </c>
      <c r="H1047" s="50" t="s">
        <v>5594</v>
      </c>
      <c r="I1047" s="113"/>
      <c r="J1047" s="56" t="s">
        <v>7493</v>
      </c>
      <c r="K1047" s="56"/>
      <c r="L1047" s="50" t="s">
        <v>7472</v>
      </c>
      <c r="M1047" s="153">
        <v>0</v>
      </c>
      <c r="N1047" s="50" t="s">
        <v>8512</v>
      </c>
      <c r="O1047" s="50" t="s">
        <v>8517</v>
      </c>
      <c r="P1047" s="113" t="s">
        <v>139</v>
      </c>
      <c r="Q1047" s="113" t="s">
        <v>80</v>
      </c>
      <c r="R1047" s="113"/>
      <c r="S1047" s="113"/>
    </row>
    <row r="1048" spans="1:19" x14ac:dyDescent="0.35">
      <c r="A1048" s="111" t="s">
        <v>4299</v>
      </c>
      <c r="B1048" s="112"/>
      <c r="C1048" s="113" t="s">
        <v>4365</v>
      </c>
      <c r="D1048" s="50" t="s">
        <v>6942</v>
      </c>
      <c r="E1048" s="113"/>
      <c r="F1048" s="113"/>
      <c r="G1048" s="50" t="s">
        <v>5551</v>
      </c>
      <c r="H1048" s="50" t="s">
        <v>5552</v>
      </c>
      <c r="I1048" s="113"/>
      <c r="J1048" s="56" t="s">
        <v>7493</v>
      </c>
      <c r="K1048" s="56"/>
      <c r="L1048" s="50" t="s">
        <v>7472</v>
      </c>
      <c r="M1048" s="153">
        <v>0</v>
      </c>
      <c r="N1048" s="50" t="s">
        <v>8512</v>
      </c>
      <c r="O1048" s="50" t="s">
        <v>8517</v>
      </c>
      <c r="P1048" s="113" t="s">
        <v>262</v>
      </c>
      <c r="Q1048" s="113" t="s">
        <v>80</v>
      </c>
      <c r="R1048" s="113"/>
      <c r="S1048" s="113"/>
    </row>
    <row r="1049" spans="1:19" x14ac:dyDescent="0.35">
      <c r="A1049" s="111" t="s">
        <v>4299</v>
      </c>
      <c r="B1049" s="112"/>
      <c r="C1049" s="113" t="s">
        <v>4311</v>
      </c>
      <c r="D1049" s="50" t="s">
        <v>6943</v>
      </c>
      <c r="E1049" s="113"/>
      <c r="F1049" s="113"/>
      <c r="G1049" s="50" t="s">
        <v>5440</v>
      </c>
      <c r="H1049" s="50" t="s">
        <v>5441</v>
      </c>
      <c r="I1049" s="113"/>
      <c r="J1049" s="56" t="s">
        <v>7493</v>
      </c>
      <c r="K1049" s="56"/>
      <c r="L1049" s="50" t="s">
        <v>7472</v>
      </c>
      <c r="M1049" s="153">
        <v>0</v>
      </c>
      <c r="N1049" s="50" t="s">
        <v>8512</v>
      </c>
      <c r="O1049" s="50" t="s">
        <v>8517</v>
      </c>
      <c r="P1049" s="113" t="s">
        <v>6331</v>
      </c>
      <c r="Q1049" s="113" t="s">
        <v>80</v>
      </c>
      <c r="R1049" s="113"/>
      <c r="S1049" s="113"/>
    </row>
    <row r="1050" spans="1:19" x14ac:dyDescent="0.35">
      <c r="A1050" s="111" t="s">
        <v>4299</v>
      </c>
      <c r="B1050" s="112"/>
      <c r="C1050" s="113" t="s">
        <v>4312</v>
      </c>
      <c r="D1050" s="50" t="s">
        <v>7105</v>
      </c>
      <c r="E1050" s="113"/>
      <c r="F1050" s="113"/>
      <c r="G1050" s="50" t="s">
        <v>5442</v>
      </c>
      <c r="H1050" s="50" t="s">
        <v>5443</v>
      </c>
      <c r="I1050" s="113"/>
      <c r="J1050" s="56" t="s">
        <v>7493</v>
      </c>
      <c r="K1050" s="56"/>
      <c r="L1050" s="50" t="s">
        <v>7472</v>
      </c>
      <c r="M1050" s="153">
        <v>0</v>
      </c>
      <c r="N1050" s="50" t="s">
        <v>8512</v>
      </c>
      <c r="O1050" s="50" t="s">
        <v>8517</v>
      </c>
      <c r="P1050" s="113" t="s">
        <v>6332</v>
      </c>
      <c r="Q1050" s="113" t="s">
        <v>80</v>
      </c>
      <c r="R1050" s="113"/>
      <c r="S1050" s="113"/>
    </row>
    <row r="1051" spans="1:19" x14ac:dyDescent="0.35">
      <c r="A1051" s="111" t="s">
        <v>4299</v>
      </c>
      <c r="B1051" s="112"/>
      <c r="C1051" s="113" t="s">
        <v>4337</v>
      </c>
      <c r="D1051" s="50" t="s">
        <v>6944</v>
      </c>
      <c r="E1051" s="113"/>
      <c r="F1051" s="113"/>
      <c r="G1051" s="50" t="s">
        <v>5493</v>
      </c>
      <c r="H1051" s="50" t="s">
        <v>5494</v>
      </c>
      <c r="I1051" s="113"/>
      <c r="J1051" s="56" t="s">
        <v>7493</v>
      </c>
      <c r="K1051" s="56"/>
      <c r="L1051" s="50" t="s">
        <v>7472</v>
      </c>
      <c r="M1051" s="153">
        <v>0</v>
      </c>
      <c r="N1051" s="50" t="s">
        <v>8512</v>
      </c>
      <c r="O1051" s="50" t="s">
        <v>8517</v>
      </c>
      <c r="P1051" s="113" t="s">
        <v>6322</v>
      </c>
      <c r="Q1051" s="113" t="s">
        <v>80</v>
      </c>
      <c r="R1051" s="113"/>
      <c r="S1051" s="113"/>
    </row>
    <row r="1052" spans="1:19" x14ac:dyDescent="0.35">
      <c r="A1052" s="111" t="s">
        <v>4299</v>
      </c>
      <c r="B1052" s="112"/>
      <c r="C1052" s="113" t="s">
        <v>4326</v>
      </c>
      <c r="D1052" s="50" t="s">
        <v>7106</v>
      </c>
      <c r="E1052" s="113"/>
      <c r="F1052" s="113"/>
      <c r="G1052" s="50" t="s">
        <v>5472</v>
      </c>
      <c r="H1052" s="50" t="s">
        <v>5473</v>
      </c>
      <c r="I1052" s="113"/>
      <c r="J1052" s="56" t="s">
        <v>7493</v>
      </c>
      <c r="K1052" s="56"/>
      <c r="L1052" s="50" t="s">
        <v>7472</v>
      </c>
      <c r="M1052" s="153">
        <v>0</v>
      </c>
      <c r="N1052" s="50" t="s">
        <v>8512</v>
      </c>
      <c r="O1052" s="50" t="s">
        <v>8517</v>
      </c>
      <c r="P1052" s="113" t="s">
        <v>6337</v>
      </c>
      <c r="Q1052" s="113" t="s">
        <v>80</v>
      </c>
      <c r="R1052" s="113"/>
      <c r="S1052" s="113"/>
    </row>
    <row r="1053" spans="1:19" x14ac:dyDescent="0.35">
      <c r="A1053" s="111" t="s">
        <v>4299</v>
      </c>
      <c r="B1053" s="112"/>
      <c r="C1053" s="113" t="s">
        <v>4368</v>
      </c>
      <c r="D1053" s="50" t="s">
        <v>7107</v>
      </c>
      <c r="E1053" s="113"/>
      <c r="F1053" s="113"/>
      <c r="G1053" s="50" t="s">
        <v>5557</v>
      </c>
      <c r="H1053" s="50" t="s">
        <v>5558</v>
      </c>
      <c r="I1053" s="113"/>
      <c r="J1053" s="56" t="s">
        <v>7493</v>
      </c>
      <c r="K1053" s="56"/>
      <c r="L1053" s="50" t="s">
        <v>7472</v>
      </c>
      <c r="M1053" s="153">
        <v>0</v>
      </c>
      <c r="N1053" s="50" t="s">
        <v>8512</v>
      </c>
      <c r="O1053" s="50" t="s">
        <v>8517</v>
      </c>
      <c r="P1053" s="113" t="s">
        <v>262</v>
      </c>
      <c r="Q1053" s="113" t="s">
        <v>80</v>
      </c>
      <c r="R1053" s="113"/>
      <c r="S1053" s="113"/>
    </row>
    <row r="1054" spans="1:19" x14ac:dyDescent="0.35">
      <c r="A1054" s="111" t="s">
        <v>4299</v>
      </c>
      <c r="B1054" s="112"/>
      <c r="C1054" s="113" t="s">
        <v>4309</v>
      </c>
      <c r="D1054" s="50" t="s">
        <v>6945</v>
      </c>
      <c r="E1054" s="113"/>
      <c r="F1054" s="113"/>
      <c r="G1054" s="50" t="s">
        <v>5434</v>
      </c>
      <c r="H1054" s="50" t="s">
        <v>5435</v>
      </c>
      <c r="I1054" s="113"/>
      <c r="J1054" s="56" t="s">
        <v>7493</v>
      </c>
      <c r="K1054" s="56"/>
      <c r="L1054" s="50" t="s">
        <v>7472</v>
      </c>
      <c r="M1054" s="153">
        <v>0</v>
      </c>
      <c r="N1054" s="50" t="s">
        <v>8512</v>
      </c>
      <c r="O1054" s="50" t="s">
        <v>8517</v>
      </c>
      <c r="P1054" s="113" t="s">
        <v>195</v>
      </c>
      <c r="Q1054" s="113" t="s">
        <v>80</v>
      </c>
      <c r="R1054" s="113"/>
      <c r="S1054" s="113"/>
    </row>
    <row r="1055" spans="1:19" x14ac:dyDescent="0.35">
      <c r="A1055" s="111" t="s">
        <v>4299</v>
      </c>
      <c r="B1055" s="112"/>
      <c r="C1055" s="113" t="s">
        <v>4338</v>
      </c>
      <c r="D1055" s="50" t="s">
        <v>7108</v>
      </c>
      <c r="E1055" s="113"/>
      <c r="F1055" s="113"/>
      <c r="G1055" s="50" t="s">
        <v>5495</v>
      </c>
      <c r="H1055" s="50" t="s">
        <v>5496</v>
      </c>
      <c r="I1055" s="113"/>
      <c r="J1055" s="56" t="s">
        <v>7493</v>
      </c>
      <c r="K1055" s="56"/>
      <c r="L1055" s="50" t="s">
        <v>7472</v>
      </c>
      <c r="M1055" s="153">
        <v>0</v>
      </c>
      <c r="N1055" s="50" t="s">
        <v>8512</v>
      </c>
      <c r="O1055" s="50" t="s">
        <v>8517</v>
      </c>
      <c r="P1055" s="113" t="s">
        <v>6322</v>
      </c>
      <c r="Q1055" s="113" t="s">
        <v>80</v>
      </c>
      <c r="R1055" s="113"/>
      <c r="S1055" s="113"/>
    </row>
    <row r="1056" spans="1:19" x14ac:dyDescent="0.35">
      <c r="A1056" s="111" t="s">
        <v>4299</v>
      </c>
      <c r="B1056" s="112"/>
      <c r="C1056" s="113" t="s">
        <v>4380</v>
      </c>
      <c r="D1056" s="50" t="s">
        <v>7109</v>
      </c>
      <c r="E1056" s="113"/>
      <c r="F1056" s="113"/>
      <c r="G1056" s="50" t="s">
        <v>5585</v>
      </c>
      <c r="H1056" s="50" t="s">
        <v>5586</v>
      </c>
      <c r="I1056" s="113"/>
      <c r="J1056" s="56" t="s">
        <v>7493</v>
      </c>
      <c r="K1056" s="56"/>
      <c r="L1056" s="50" t="s">
        <v>7472</v>
      </c>
      <c r="M1056" s="153">
        <v>0</v>
      </c>
      <c r="N1056" s="50" t="s">
        <v>8512</v>
      </c>
      <c r="O1056" s="50" t="s">
        <v>8517</v>
      </c>
      <c r="P1056" s="113" t="s">
        <v>6343</v>
      </c>
      <c r="Q1056" s="113" t="s">
        <v>80</v>
      </c>
      <c r="R1056" s="113"/>
      <c r="S1056" s="113"/>
    </row>
    <row r="1057" spans="1:19" x14ac:dyDescent="0.35">
      <c r="A1057" s="111" t="s">
        <v>4299</v>
      </c>
      <c r="B1057" s="112"/>
      <c r="C1057" s="113" t="s">
        <v>1878</v>
      </c>
      <c r="D1057" s="50" t="s">
        <v>6946</v>
      </c>
      <c r="E1057" s="113"/>
      <c r="F1057" s="113"/>
      <c r="G1057" s="50" t="s">
        <v>5559</v>
      </c>
      <c r="H1057" s="50" t="s">
        <v>5560</v>
      </c>
      <c r="I1057" s="113"/>
      <c r="J1057" s="56" t="s">
        <v>7493</v>
      </c>
      <c r="K1057" s="56"/>
      <c r="L1057" s="50" t="s">
        <v>7472</v>
      </c>
      <c r="M1057" s="153">
        <v>0</v>
      </c>
      <c r="N1057" s="50" t="s">
        <v>8512</v>
      </c>
      <c r="O1057" s="50" t="s">
        <v>8517</v>
      </c>
      <c r="P1057" s="113" t="s">
        <v>262</v>
      </c>
      <c r="Q1057" s="113" t="s">
        <v>80</v>
      </c>
      <c r="R1057" s="113"/>
      <c r="S1057" s="113"/>
    </row>
    <row r="1058" spans="1:19" x14ac:dyDescent="0.35">
      <c r="A1058" s="111" t="s">
        <v>4299</v>
      </c>
      <c r="B1058" s="112"/>
      <c r="C1058" s="113" t="s">
        <v>1881</v>
      </c>
      <c r="D1058" s="50" t="s">
        <v>6947</v>
      </c>
      <c r="E1058" s="113"/>
      <c r="F1058" s="113"/>
      <c r="G1058" s="50" t="s">
        <v>5436</v>
      </c>
      <c r="H1058" s="50" t="s">
        <v>5437</v>
      </c>
      <c r="I1058" s="113"/>
      <c r="J1058" s="56" t="s">
        <v>7493</v>
      </c>
      <c r="K1058" s="56"/>
      <c r="L1058" s="50" t="s">
        <v>7472</v>
      </c>
      <c r="M1058" s="153">
        <v>0</v>
      </c>
      <c r="N1058" s="50" t="s">
        <v>8512</v>
      </c>
      <c r="O1058" s="50" t="s">
        <v>8517</v>
      </c>
      <c r="P1058" s="113" t="s">
        <v>195</v>
      </c>
      <c r="Q1058" s="113" t="s">
        <v>80</v>
      </c>
      <c r="R1058" s="113"/>
      <c r="S1058" s="113"/>
    </row>
    <row r="1059" spans="1:19" x14ac:dyDescent="0.35">
      <c r="A1059" s="111" t="s">
        <v>4299</v>
      </c>
      <c r="B1059" s="112"/>
      <c r="C1059" s="113" t="s">
        <v>4408</v>
      </c>
      <c r="D1059" s="50" t="s">
        <v>7480</v>
      </c>
      <c r="E1059" s="113"/>
      <c r="F1059" s="113"/>
      <c r="G1059" s="50" t="s">
        <v>5651</v>
      </c>
      <c r="H1059" s="50" t="s">
        <v>5652</v>
      </c>
      <c r="I1059" s="113"/>
      <c r="J1059" s="56" t="s">
        <v>7493</v>
      </c>
      <c r="K1059" s="56"/>
      <c r="L1059" s="113" t="s">
        <v>7472</v>
      </c>
      <c r="M1059" s="114">
        <v>0</v>
      </c>
      <c r="N1059" s="113" t="s">
        <v>8512</v>
      </c>
      <c r="O1059" s="113" t="s">
        <v>8517</v>
      </c>
      <c r="P1059" s="113" t="s">
        <v>163</v>
      </c>
      <c r="Q1059" s="113" t="s">
        <v>80</v>
      </c>
      <c r="R1059" s="113"/>
      <c r="S1059" s="113"/>
    </row>
    <row r="1060" spans="1:19" x14ac:dyDescent="0.35">
      <c r="A1060" s="111" t="s">
        <v>4299</v>
      </c>
      <c r="B1060" s="112"/>
      <c r="C1060" s="113" t="s">
        <v>4411</v>
      </c>
      <c r="D1060" s="50" t="s">
        <v>7481</v>
      </c>
      <c r="E1060" s="113"/>
      <c r="F1060" s="113"/>
      <c r="G1060" s="50" t="s">
        <v>5657</v>
      </c>
      <c r="H1060" s="50" t="s">
        <v>5658</v>
      </c>
      <c r="I1060" s="113"/>
      <c r="J1060" s="56" t="s">
        <v>7493</v>
      </c>
      <c r="K1060" s="56"/>
      <c r="L1060" s="113" t="s">
        <v>7472</v>
      </c>
      <c r="M1060" s="114">
        <v>0</v>
      </c>
      <c r="N1060" s="113" t="s">
        <v>8512</v>
      </c>
      <c r="O1060" s="113" t="s">
        <v>8517</v>
      </c>
      <c r="P1060" s="113" t="s">
        <v>6347</v>
      </c>
      <c r="Q1060" s="113" t="s">
        <v>80</v>
      </c>
      <c r="R1060" s="113"/>
      <c r="S1060" s="113"/>
    </row>
    <row r="1061" spans="1:19" x14ac:dyDescent="0.35">
      <c r="A1061" s="111" t="s">
        <v>4299</v>
      </c>
      <c r="B1061" s="112"/>
      <c r="C1061" s="113" t="s">
        <v>4369</v>
      </c>
      <c r="D1061" s="50" t="s">
        <v>7110</v>
      </c>
      <c r="E1061" s="113"/>
      <c r="F1061" s="113"/>
      <c r="G1061" s="50" t="s">
        <v>5561</v>
      </c>
      <c r="H1061" s="50" t="s">
        <v>5562</v>
      </c>
      <c r="I1061" s="113"/>
      <c r="J1061" s="56" t="s">
        <v>7493</v>
      </c>
      <c r="K1061" s="56"/>
      <c r="L1061" s="50" t="s">
        <v>7472</v>
      </c>
      <c r="M1061" s="153">
        <v>0</v>
      </c>
      <c r="N1061" s="50" t="s">
        <v>8512</v>
      </c>
      <c r="O1061" s="50" t="s">
        <v>8517</v>
      </c>
      <c r="P1061" s="113" t="s">
        <v>262</v>
      </c>
      <c r="Q1061" s="113" t="s">
        <v>80</v>
      </c>
      <c r="R1061" s="113"/>
      <c r="S1061" s="113"/>
    </row>
    <row r="1062" spans="1:19" x14ac:dyDescent="0.35">
      <c r="A1062" s="111" t="s">
        <v>4299</v>
      </c>
      <c r="B1062" s="112"/>
      <c r="C1062" s="113" t="s">
        <v>4388</v>
      </c>
      <c r="D1062" s="50" t="s">
        <v>7111</v>
      </c>
      <c r="E1062" s="113"/>
      <c r="F1062" s="113"/>
      <c r="G1062" s="50" t="s">
        <v>5605</v>
      </c>
      <c r="H1062" s="50" t="s">
        <v>5606</v>
      </c>
      <c r="I1062" s="113"/>
      <c r="J1062" s="56" t="s">
        <v>7493</v>
      </c>
      <c r="K1062" s="56"/>
      <c r="L1062" s="50" t="s">
        <v>7472</v>
      </c>
      <c r="M1062" s="153">
        <v>0</v>
      </c>
      <c r="N1062" s="50" t="s">
        <v>8512</v>
      </c>
      <c r="O1062" s="50" t="s">
        <v>8517</v>
      </c>
      <c r="P1062" s="113" t="s">
        <v>6344</v>
      </c>
      <c r="Q1062" s="113" t="s">
        <v>80</v>
      </c>
      <c r="R1062" s="113"/>
      <c r="S1062" s="113"/>
    </row>
    <row r="1063" spans="1:19" x14ac:dyDescent="0.35">
      <c r="A1063" s="111" t="s">
        <v>4299</v>
      </c>
      <c r="B1063" s="112"/>
      <c r="C1063" s="113" t="s">
        <v>4389</v>
      </c>
      <c r="D1063" s="50" t="s">
        <v>7112</v>
      </c>
      <c r="E1063" s="113"/>
      <c r="F1063" s="113"/>
      <c r="G1063" s="50" t="s">
        <v>5607</v>
      </c>
      <c r="H1063" s="50" t="s">
        <v>5608</v>
      </c>
      <c r="I1063" s="113"/>
      <c r="J1063" s="56" t="s">
        <v>7493</v>
      </c>
      <c r="K1063" s="56"/>
      <c r="L1063" s="50" t="s">
        <v>7472</v>
      </c>
      <c r="M1063" s="153">
        <v>0</v>
      </c>
      <c r="N1063" s="50" t="s">
        <v>8512</v>
      </c>
      <c r="O1063" s="50" t="s">
        <v>8517</v>
      </c>
      <c r="P1063" s="113" t="s">
        <v>6344</v>
      </c>
      <c r="Q1063" s="113" t="s">
        <v>80</v>
      </c>
      <c r="R1063" s="113"/>
      <c r="S1063" s="113"/>
    </row>
    <row r="1064" spans="1:19" x14ac:dyDescent="0.35">
      <c r="A1064" s="111" t="s">
        <v>4299</v>
      </c>
      <c r="B1064" s="112"/>
      <c r="C1064" s="113" t="s">
        <v>1882</v>
      </c>
      <c r="D1064" s="50" t="s">
        <v>6948</v>
      </c>
      <c r="E1064" s="113"/>
      <c r="F1064" s="113"/>
      <c r="G1064" s="50" t="s">
        <v>5446</v>
      </c>
      <c r="H1064" s="50" t="s">
        <v>5447</v>
      </c>
      <c r="I1064" s="113"/>
      <c r="J1064" s="56" t="s">
        <v>7493</v>
      </c>
      <c r="K1064" s="56"/>
      <c r="L1064" s="50" t="s">
        <v>7472</v>
      </c>
      <c r="M1064" s="153">
        <v>0</v>
      </c>
      <c r="N1064" s="50" t="s">
        <v>8512</v>
      </c>
      <c r="O1064" s="50" t="s">
        <v>8517</v>
      </c>
      <c r="P1064" s="113" t="s">
        <v>1884</v>
      </c>
      <c r="Q1064" s="113" t="s">
        <v>80</v>
      </c>
      <c r="R1064" s="113"/>
      <c r="S1064" s="113"/>
    </row>
    <row r="1065" spans="1:19" x14ac:dyDescent="0.35">
      <c r="A1065" s="111" t="s">
        <v>4299</v>
      </c>
      <c r="B1065" s="112"/>
      <c r="C1065" s="113" t="s">
        <v>4412</v>
      </c>
      <c r="D1065" s="50" t="s">
        <v>7482</v>
      </c>
      <c r="E1065" s="113"/>
      <c r="F1065" s="113"/>
      <c r="G1065" s="50" t="s">
        <v>5659</v>
      </c>
      <c r="H1065" s="50" t="s">
        <v>5660</v>
      </c>
      <c r="I1065" s="113"/>
      <c r="J1065" s="56" t="s">
        <v>7493</v>
      </c>
      <c r="K1065" s="56"/>
      <c r="L1065" s="113" t="s">
        <v>7472</v>
      </c>
      <c r="M1065" s="114">
        <v>0</v>
      </c>
      <c r="N1065" s="113" t="s">
        <v>8512</v>
      </c>
      <c r="O1065" s="113" t="s">
        <v>8517</v>
      </c>
      <c r="P1065" s="113" t="s">
        <v>6347</v>
      </c>
      <c r="Q1065" s="113" t="s">
        <v>80</v>
      </c>
      <c r="R1065" s="113"/>
      <c r="S1065" s="113"/>
    </row>
    <row r="1066" spans="1:19" x14ac:dyDescent="0.35">
      <c r="A1066" s="111" t="s">
        <v>4299</v>
      </c>
      <c r="B1066" s="112"/>
      <c r="C1066" s="113" t="s">
        <v>4385</v>
      </c>
      <c r="D1066" s="50" t="s">
        <v>6949</v>
      </c>
      <c r="E1066" s="113"/>
      <c r="F1066" s="113"/>
      <c r="G1066" s="50" t="s">
        <v>5597</v>
      </c>
      <c r="H1066" s="50" t="s">
        <v>5598</v>
      </c>
      <c r="I1066" s="113"/>
      <c r="J1066" s="56" t="s">
        <v>7493</v>
      </c>
      <c r="K1066" s="56"/>
      <c r="L1066" s="50" t="s">
        <v>7472</v>
      </c>
      <c r="M1066" s="153">
        <v>0</v>
      </c>
      <c r="N1066" s="50" t="s">
        <v>8512</v>
      </c>
      <c r="O1066" s="50" t="s">
        <v>8517</v>
      </c>
      <c r="P1066" s="113" t="s">
        <v>266</v>
      </c>
      <c r="Q1066" s="113" t="s">
        <v>80</v>
      </c>
      <c r="R1066" s="113"/>
      <c r="S1066" s="113"/>
    </row>
    <row r="1067" spans="1:19" x14ac:dyDescent="0.35">
      <c r="A1067" s="111" t="s">
        <v>4299</v>
      </c>
      <c r="B1067" s="112"/>
      <c r="C1067" s="113" t="s">
        <v>4303</v>
      </c>
      <c r="D1067" s="50" t="s">
        <v>6950</v>
      </c>
      <c r="E1067" s="113"/>
      <c r="F1067" s="113"/>
      <c r="G1067" s="50" t="s">
        <v>5422</v>
      </c>
      <c r="H1067" s="50" t="s">
        <v>5423</v>
      </c>
      <c r="I1067" s="113"/>
      <c r="J1067" s="56" t="s">
        <v>7493</v>
      </c>
      <c r="K1067" s="56"/>
      <c r="L1067" s="50" t="s">
        <v>7472</v>
      </c>
      <c r="M1067" s="153">
        <v>0</v>
      </c>
      <c r="N1067" s="50" t="s">
        <v>8512</v>
      </c>
      <c r="O1067" s="50" t="s">
        <v>8517</v>
      </c>
      <c r="P1067" s="113" t="s">
        <v>195</v>
      </c>
      <c r="Q1067" s="113" t="s">
        <v>80</v>
      </c>
      <c r="R1067" s="113"/>
      <c r="S1067" s="113"/>
    </row>
    <row r="1068" spans="1:19" x14ac:dyDescent="0.35">
      <c r="A1068" s="111" t="s">
        <v>4299</v>
      </c>
      <c r="B1068" s="112"/>
      <c r="C1068" s="113" t="s">
        <v>1876</v>
      </c>
      <c r="D1068" s="50" t="s">
        <v>6951</v>
      </c>
      <c r="E1068" s="113"/>
      <c r="F1068" s="113"/>
      <c r="G1068" s="50" t="s">
        <v>5567</v>
      </c>
      <c r="H1068" s="50" t="s">
        <v>5568</v>
      </c>
      <c r="I1068" s="113"/>
      <c r="J1068" s="56" t="s">
        <v>7493</v>
      </c>
      <c r="K1068" s="56"/>
      <c r="L1068" s="50" t="s">
        <v>7472</v>
      </c>
      <c r="M1068" s="153">
        <v>0</v>
      </c>
      <c r="N1068" s="50" t="s">
        <v>8512</v>
      </c>
      <c r="O1068" s="50" t="s">
        <v>8517</v>
      </c>
      <c r="P1068" s="113" t="s">
        <v>262</v>
      </c>
      <c r="Q1068" s="113" t="s">
        <v>80</v>
      </c>
      <c r="R1068" s="113"/>
      <c r="S1068" s="113"/>
    </row>
    <row r="1069" spans="1:19" x14ac:dyDescent="0.35">
      <c r="A1069" s="111" t="s">
        <v>4299</v>
      </c>
      <c r="B1069" s="112"/>
      <c r="C1069" s="113" t="s">
        <v>4339</v>
      </c>
      <c r="D1069" s="50" t="s">
        <v>7113</v>
      </c>
      <c r="E1069" s="113"/>
      <c r="F1069" s="113"/>
      <c r="G1069" s="50" t="s">
        <v>5497</v>
      </c>
      <c r="H1069" s="50" t="s">
        <v>5498</v>
      </c>
      <c r="I1069" s="113"/>
      <c r="J1069" s="56" t="s">
        <v>7493</v>
      </c>
      <c r="K1069" s="56"/>
      <c r="L1069" s="50" t="s">
        <v>7472</v>
      </c>
      <c r="M1069" s="153">
        <v>0</v>
      </c>
      <c r="N1069" s="50" t="s">
        <v>8512</v>
      </c>
      <c r="O1069" s="50" t="s">
        <v>8517</v>
      </c>
      <c r="P1069" s="113" t="s">
        <v>6322</v>
      </c>
      <c r="Q1069" s="113" t="s">
        <v>80</v>
      </c>
      <c r="R1069" s="113"/>
      <c r="S1069" s="113"/>
    </row>
    <row r="1070" spans="1:19" x14ac:dyDescent="0.35">
      <c r="A1070" s="111" t="s">
        <v>4299</v>
      </c>
      <c r="B1070" s="112"/>
      <c r="C1070" s="113" t="s">
        <v>4366</v>
      </c>
      <c r="D1070" s="50" t="s">
        <v>6952</v>
      </c>
      <c r="E1070" s="113"/>
      <c r="F1070" s="113"/>
      <c r="G1070" s="50" t="s">
        <v>5553</v>
      </c>
      <c r="H1070" s="50" t="s">
        <v>5554</v>
      </c>
      <c r="I1070" s="113"/>
      <c r="J1070" s="56" t="s">
        <v>7493</v>
      </c>
      <c r="K1070" s="56"/>
      <c r="L1070" s="50" t="s">
        <v>7472</v>
      </c>
      <c r="M1070" s="153">
        <v>0</v>
      </c>
      <c r="N1070" s="50" t="s">
        <v>8512</v>
      </c>
      <c r="O1070" s="50" t="s">
        <v>8517</v>
      </c>
      <c r="P1070" s="113" t="s">
        <v>262</v>
      </c>
      <c r="Q1070" s="113" t="s">
        <v>80</v>
      </c>
      <c r="R1070" s="113"/>
      <c r="S1070" s="113"/>
    </row>
    <row r="1071" spans="1:19" x14ac:dyDescent="0.35">
      <c r="A1071" s="111" t="s">
        <v>4299</v>
      </c>
      <c r="B1071" s="112"/>
      <c r="C1071" s="113" t="s">
        <v>4363</v>
      </c>
      <c r="D1071" s="50" t="s">
        <v>6953</v>
      </c>
      <c r="E1071" s="113"/>
      <c r="F1071" s="113"/>
      <c r="G1071" s="50" t="s">
        <v>5547</v>
      </c>
      <c r="H1071" s="50" t="s">
        <v>5548</v>
      </c>
      <c r="I1071" s="113"/>
      <c r="J1071" s="56" t="s">
        <v>7493</v>
      </c>
      <c r="K1071" s="56"/>
      <c r="L1071" s="50" t="s">
        <v>7472</v>
      </c>
      <c r="M1071" s="153">
        <v>0</v>
      </c>
      <c r="N1071" s="50" t="s">
        <v>8512</v>
      </c>
      <c r="O1071" s="50" t="s">
        <v>8517</v>
      </c>
      <c r="P1071" s="113" t="s">
        <v>262</v>
      </c>
      <c r="Q1071" s="113" t="s">
        <v>80</v>
      </c>
      <c r="R1071" s="113"/>
      <c r="S1071" s="113"/>
    </row>
    <row r="1072" spans="1:19" x14ac:dyDescent="0.35">
      <c r="A1072" s="111" t="s">
        <v>4299</v>
      </c>
      <c r="B1072" s="112"/>
      <c r="C1072" s="113" t="s">
        <v>4329</v>
      </c>
      <c r="D1072" s="50" t="s">
        <v>6954</v>
      </c>
      <c r="E1072" s="113"/>
      <c r="F1072" s="113"/>
      <c r="G1072" s="50" t="s">
        <v>5478</v>
      </c>
      <c r="H1072" s="50" t="s">
        <v>5479</v>
      </c>
      <c r="I1072" s="113"/>
      <c r="J1072" s="56" t="s">
        <v>7493</v>
      </c>
      <c r="K1072" s="56"/>
      <c r="L1072" s="50" t="s">
        <v>7472</v>
      </c>
      <c r="M1072" s="153">
        <v>0</v>
      </c>
      <c r="N1072" s="50" t="s">
        <v>8512</v>
      </c>
      <c r="O1072" s="50" t="s">
        <v>8517</v>
      </c>
      <c r="P1072" s="113" t="s">
        <v>6319</v>
      </c>
      <c r="Q1072" s="113" t="s">
        <v>80</v>
      </c>
      <c r="R1072" s="113"/>
      <c r="S1072" s="113"/>
    </row>
    <row r="1073" spans="1:19" x14ac:dyDescent="0.35">
      <c r="A1073" s="111" t="s">
        <v>4299</v>
      </c>
      <c r="B1073" s="112"/>
      <c r="C1073" s="113" t="s">
        <v>4371</v>
      </c>
      <c r="D1073" s="50" t="s">
        <v>6955</v>
      </c>
      <c r="E1073" s="113"/>
      <c r="F1073" s="113"/>
      <c r="G1073" s="50" t="s">
        <v>5565</v>
      </c>
      <c r="H1073" s="50" t="s">
        <v>5566</v>
      </c>
      <c r="I1073" s="113"/>
      <c r="J1073" s="56" t="s">
        <v>7493</v>
      </c>
      <c r="K1073" s="56"/>
      <c r="L1073" s="50" t="s">
        <v>7472</v>
      </c>
      <c r="M1073" s="153">
        <v>0</v>
      </c>
      <c r="N1073" s="50" t="s">
        <v>8512</v>
      </c>
      <c r="O1073" s="50" t="s">
        <v>8517</v>
      </c>
      <c r="P1073" s="113" t="s">
        <v>262</v>
      </c>
      <c r="Q1073" s="113" t="s">
        <v>80</v>
      </c>
      <c r="R1073" s="113"/>
      <c r="S1073" s="113"/>
    </row>
    <row r="1074" spans="1:19" x14ac:dyDescent="0.35">
      <c r="A1074" s="111" t="s">
        <v>4299</v>
      </c>
      <c r="B1074" s="112"/>
      <c r="C1074" s="113" t="s">
        <v>4355</v>
      </c>
      <c r="D1074" s="50" t="s">
        <v>7114</v>
      </c>
      <c r="E1074" s="113"/>
      <c r="F1074" s="113"/>
      <c r="G1074" s="50" t="s">
        <v>5529</v>
      </c>
      <c r="H1074" s="50" t="s">
        <v>5530</v>
      </c>
      <c r="I1074" s="113"/>
      <c r="J1074" s="56" t="s">
        <v>7493</v>
      </c>
      <c r="K1074" s="56"/>
      <c r="L1074" s="50" t="s">
        <v>7472</v>
      </c>
      <c r="M1074" s="153">
        <v>0</v>
      </c>
      <c r="N1074" s="50" t="s">
        <v>8512</v>
      </c>
      <c r="O1074" s="50" t="s">
        <v>8517</v>
      </c>
      <c r="P1074" s="113" t="s">
        <v>262</v>
      </c>
      <c r="Q1074" s="113" t="s">
        <v>80</v>
      </c>
      <c r="R1074" s="113"/>
      <c r="S1074" s="113"/>
    </row>
    <row r="1075" spans="1:19" x14ac:dyDescent="0.35">
      <c r="A1075" s="111" t="s">
        <v>4299</v>
      </c>
      <c r="B1075" s="112"/>
      <c r="C1075" s="113" t="s">
        <v>4370</v>
      </c>
      <c r="D1075" s="50" t="s">
        <v>6956</v>
      </c>
      <c r="E1075" s="113"/>
      <c r="F1075" s="113"/>
      <c r="G1075" s="50" t="s">
        <v>5563</v>
      </c>
      <c r="H1075" s="50" t="s">
        <v>5564</v>
      </c>
      <c r="I1075" s="113"/>
      <c r="J1075" s="56" t="s">
        <v>7493</v>
      </c>
      <c r="K1075" s="56"/>
      <c r="L1075" s="50" t="s">
        <v>7472</v>
      </c>
      <c r="M1075" s="153">
        <v>0</v>
      </c>
      <c r="N1075" s="50" t="s">
        <v>8512</v>
      </c>
      <c r="O1075" s="50" t="s">
        <v>8517</v>
      </c>
      <c r="P1075" s="113" t="s">
        <v>262</v>
      </c>
      <c r="Q1075" s="113" t="s">
        <v>80</v>
      </c>
      <c r="R1075" s="113"/>
      <c r="S1075" s="113"/>
    </row>
    <row r="1076" spans="1:19" x14ac:dyDescent="0.35">
      <c r="A1076" s="111" t="s">
        <v>4299</v>
      </c>
      <c r="B1076" s="112"/>
      <c r="C1076" s="113" t="s">
        <v>4418</v>
      </c>
      <c r="D1076" s="50" t="s">
        <v>6957</v>
      </c>
      <c r="E1076" s="113"/>
      <c r="F1076" s="113"/>
      <c r="G1076" s="50" t="s">
        <v>5673</v>
      </c>
      <c r="H1076" s="50" t="s">
        <v>5674</v>
      </c>
      <c r="I1076" s="113"/>
      <c r="J1076" s="56" t="s">
        <v>7493</v>
      </c>
      <c r="K1076" s="56"/>
      <c r="L1076" s="50" t="s">
        <v>7472</v>
      </c>
      <c r="M1076" s="153">
        <v>0</v>
      </c>
      <c r="N1076" s="50" t="s">
        <v>8512</v>
      </c>
      <c r="O1076" s="50" t="s">
        <v>8517</v>
      </c>
      <c r="P1076" s="113" t="s">
        <v>157</v>
      </c>
      <c r="Q1076" s="113" t="s">
        <v>80</v>
      </c>
      <c r="R1076" s="113"/>
      <c r="S1076" s="113"/>
    </row>
    <row r="1077" spans="1:19" x14ac:dyDescent="0.35">
      <c r="A1077" s="111" t="s">
        <v>4299</v>
      </c>
      <c r="B1077" s="112"/>
      <c r="C1077" s="113" t="s">
        <v>4397</v>
      </c>
      <c r="D1077" s="50" t="s">
        <v>7483</v>
      </c>
      <c r="E1077" s="113"/>
      <c r="F1077" s="113"/>
      <c r="G1077" s="50" t="s">
        <v>5625</v>
      </c>
      <c r="H1077" s="50" t="s">
        <v>5626</v>
      </c>
      <c r="I1077" s="113"/>
      <c r="J1077" s="56" t="s">
        <v>7493</v>
      </c>
      <c r="K1077" s="56"/>
      <c r="L1077" s="113" t="s">
        <v>7472</v>
      </c>
      <c r="M1077" s="114">
        <v>0</v>
      </c>
      <c r="N1077" s="113" t="s">
        <v>8512</v>
      </c>
      <c r="O1077" s="113" t="s">
        <v>8517</v>
      </c>
      <c r="P1077" s="113" t="s">
        <v>100</v>
      </c>
      <c r="Q1077" s="113" t="s">
        <v>80</v>
      </c>
      <c r="R1077" s="113"/>
      <c r="S1077" s="113"/>
    </row>
    <row r="1078" spans="1:19" x14ac:dyDescent="0.35">
      <c r="A1078" s="111" t="s">
        <v>4299</v>
      </c>
      <c r="B1078" s="112"/>
      <c r="C1078" s="113" t="s">
        <v>4398</v>
      </c>
      <c r="D1078" s="50" t="s">
        <v>7484</v>
      </c>
      <c r="E1078" s="113"/>
      <c r="F1078" s="113"/>
      <c r="G1078" s="50" t="s">
        <v>5627</v>
      </c>
      <c r="H1078" s="50" t="s">
        <v>5628</v>
      </c>
      <c r="I1078" s="113"/>
      <c r="J1078" s="56" t="s">
        <v>7493</v>
      </c>
      <c r="K1078" s="56"/>
      <c r="L1078" s="113" t="s">
        <v>7472</v>
      </c>
      <c r="M1078" s="114">
        <v>0</v>
      </c>
      <c r="N1078" s="113" t="s">
        <v>8512</v>
      </c>
      <c r="O1078" s="113" t="s">
        <v>8517</v>
      </c>
      <c r="P1078" s="113" t="s">
        <v>100</v>
      </c>
      <c r="Q1078" s="113" t="s">
        <v>80</v>
      </c>
      <c r="R1078" s="113"/>
      <c r="S1078" s="113"/>
    </row>
    <row r="1079" spans="1:19" x14ac:dyDescent="0.35">
      <c r="A1079" s="111" t="s">
        <v>4299</v>
      </c>
      <c r="B1079" s="112"/>
      <c r="C1079" s="113" t="s">
        <v>4409</v>
      </c>
      <c r="D1079" s="50" t="s">
        <v>7485</v>
      </c>
      <c r="E1079" s="113"/>
      <c r="F1079" s="113"/>
      <c r="G1079" s="50" t="s">
        <v>5653</v>
      </c>
      <c r="H1079" s="50" t="s">
        <v>5654</v>
      </c>
      <c r="I1079" s="113"/>
      <c r="J1079" s="56" t="s">
        <v>7493</v>
      </c>
      <c r="K1079" s="56"/>
      <c r="L1079" s="113" t="s">
        <v>7472</v>
      </c>
      <c r="M1079" s="114">
        <v>0</v>
      </c>
      <c r="N1079" s="113" t="s">
        <v>8512</v>
      </c>
      <c r="O1079" s="113" t="s">
        <v>8517</v>
      </c>
      <c r="P1079" s="113" t="s">
        <v>163</v>
      </c>
      <c r="Q1079" s="113" t="s">
        <v>80</v>
      </c>
      <c r="R1079" s="113"/>
      <c r="S1079" s="113"/>
    </row>
    <row r="1080" spans="1:19" x14ac:dyDescent="0.35">
      <c r="A1080" s="111" t="s">
        <v>4299</v>
      </c>
      <c r="B1080" s="112"/>
      <c r="C1080" s="113" t="s">
        <v>4413</v>
      </c>
      <c r="D1080" s="50" t="s">
        <v>7486</v>
      </c>
      <c r="E1080" s="113"/>
      <c r="F1080" s="113"/>
      <c r="G1080" s="50" t="s">
        <v>5661</v>
      </c>
      <c r="H1080" s="50" t="s">
        <v>5662</v>
      </c>
      <c r="I1080" s="113"/>
      <c r="J1080" s="56" t="s">
        <v>7493</v>
      </c>
      <c r="K1080" s="56"/>
      <c r="L1080" s="113" t="s">
        <v>7472</v>
      </c>
      <c r="M1080" s="114">
        <v>0</v>
      </c>
      <c r="N1080" s="113" t="s">
        <v>8512</v>
      </c>
      <c r="O1080" s="113" t="s">
        <v>8517</v>
      </c>
      <c r="P1080" s="113" t="s">
        <v>6347</v>
      </c>
      <c r="Q1080" s="113" t="s">
        <v>80</v>
      </c>
      <c r="R1080" s="113"/>
      <c r="S1080" s="113"/>
    </row>
    <row r="1081" spans="1:19" x14ac:dyDescent="0.35">
      <c r="A1081" s="111" t="s">
        <v>4299</v>
      </c>
      <c r="B1081" s="112"/>
      <c r="C1081" s="113" t="s">
        <v>4335</v>
      </c>
      <c r="D1081" s="50" t="s">
        <v>7115</v>
      </c>
      <c r="E1081" s="113"/>
      <c r="F1081" s="113"/>
      <c r="G1081" s="50" t="s">
        <v>5490</v>
      </c>
      <c r="H1081" s="50" t="s">
        <v>485</v>
      </c>
      <c r="I1081" s="113"/>
      <c r="J1081" s="56" t="s">
        <v>7493</v>
      </c>
      <c r="K1081" s="56"/>
      <c r="L1081" s="50" t="s">
        <v>7472</v>
      </c>
      <c r="M1081" s="153">
        <v>0</v>
      </c>
      <c r="N1081" s="50" t="s">
        <v>8512</v>
      </c>
      <c r="O1081" s="50" t="s">
        <v>8517</v>
      </c>
      <c r="P1081" s="113" t="s">
        <v>6322</v>
      </c>
      <c r="Q1081" s="113" t="s">
        <v>80</v>
      </c>
      <c r="R1081" s="113"/>
      <c r="S1081" s="113"/>
    </row>
    <row r="1082" spans="1:19" x14ac:dyDescent="0.35">
      <c r="A1082" s="111" t="s">
        <v>4299</v>
      </c>
      <c r="B1082" s="112"/>
      <c r="C1082" s="113" t="s">
        <v>4347</v>
      </c>
      <c r="D1082" s="50" t="s">
        <v>6958</v>
      </c>
      <c r="E1082" s="113"/>
      <c r="F1082" s="113"/>
      <c r="G1082" s="50" t="s">
        <v>5513</v>
      </c>
      <c r="H1082" s="50" t="s">
        <v>5514</v>
      </c>
      <c r="I1082" s="113"/>
      <c r="J1082" s="56" t="s">
        <v>7493</v>
      </c>
      <c r="K1082" s="56"/>
      <c r="L1082" s="50" t="s">
        <v>7472</v>
      </c>
      <c r="M1082" s="153">
        <v>0</v>
      </c>
      <c r="N1082" s="50" t="s">
        <v>8512</v>
      </c>
      <c r="O1082" s="50" t="s">
        <v>8517</v>
      </c>
      <c r="P1082" s="113" t="s">
        <v>6327</v>
      </c>
      <c r="Q1082" s="113" t="s">
        <v>80</v>
      </c>
      <c r="R1082" s="113"/>
      <c r="S1082" s="113"/>
    </row>
    <row r="1083" spans="1:19" x14ac:dyDescent="0.35">
      <c r="A1083" s="111" t="s">
        <v>4299</v>
      </c>
      <c r="B1083" s="112"/>
      <c r="C1083" s="113" t="s">
        <v>4375</v>
      </c>
      <c r="D1083" s="50" t="s">
        <v>7116</v>
      </c>
      <c r="E1083" s="113"/>
      <c r="F1083" s="113"/>
      <c r="G1083" s="50" t="s">
        <v>5575</v>
      </c>
      <c r="H1083" s="50" t="s">
        <v>5576</v>
      </c>
      <c r="I1083" s="113"/>
      <c r="J1083" s="56" t="s">
        <v>7493</v>
      </c>
      <c r="K1083" s="56"/>
      <c r="L1083" s="50" t="s">
        <v>7472</v>
      </c>
      <c r="M1083" s="153">
        <v>0</v>
      </c>
      <c r="N1083" s="50" t="s">
        <v>8512</v>
      </c>
      <c r="O1083" s="50" t="s">
        <v>8517</v>
      </c>
      <c r="P1083" s="113" t="s">
        <v>262</v>
      </c>
      <c r="Q1083" s="113" t="s">
        <v>80</v>
      </c>
      <c r="R1083" s="113"/>
      <c r="S1083" s="113"/>
    </row>
    <row r="1084" spans="1:19" x14ac:dyDescent="0.35">
      <c r="A1084" s="111" t="s">
        <v>4299</v>
      </c>
      <c r="B1084" s="112"/>
      <c r="C1084" s="113" t="s">
        <v>4373</v>
      </c>
      <c r="D1084" s="50" t="s">
        <v>7117</v>
      </c>
      <c r="E1084" s="113"/>
      <c r="F1084" s="113"/>
      <c r="G1084" s="50" t="s">
        <v>5571</v>
      </c>
      <c r="H1084" s="50" t="s">
        <v>5572</v>
      </c>
      <c r="I1084" s="113"/>
      <c r="J1084" s="56" t="s">
        <v>7493</v>
      </c>
      <c r="K1084" s="56"/>
      <c r="L1084" s="50" t="s">
        <v>7472</v>
      </c>
      <c r="M1084" s="153">
        <v>0</v>
      </c>
      <c r="N1084" s="50" t="s">
        <v>8512</v>
      </c>
      <c r="O1084" s="50" t="s">
        <v>8517</v>
      </c>
      <c r="P1084" s="113" t="s">
        <v>262</v>
      </c>
      <c r="Q1084" s="113" t="s">
        <v>80</v>
      </c>
      <c r="R1084" s="113"/>
      <c r="S1084" s="113"/>
    </row>
    <row r="1085" spans="1:19" x14ac:dyDescent="0.35">
      <c r="A1085" s="111" t="s">
        <v>4299</v>
      </c>
      <c r="B1085" s="112"/>
      <c r="C1085" s="113" t="s">
        <v>4372</v>
      </c>
      <c r="D1085" s="50" t="s">
        <v>7118</v>
      </c>
      <c r="E1085" s="113"/>
      <c r="F1085" s="113"/>
      <c r="G1085" s="50" t="s">
        <v>5569</v>
      </c>
      <c r="H1085" s="50" t="s">
        <v>5570</v>
      </c>
      <c r="I1085" s="113"/>
      <c r="J1085" s="56" t="s">
        <v>7493</v>
      </c>
      <c r="K1085" s="56"/>
      <c r="L1085" s="50" t="s">
        <v>7472</v>
      </c>
      <c r="M1085" s="153">
        <v>0</v>
      </c>
      <c r="N1085" s="50" t="s">
        <v>8512</v>
      </c>
      <c r="O1085" s="50" t="s">
        <v>8517</v>
      </c>
      <c r="P1085" s="113" t="s">
        <v>262</v>
      </c>
      <c r="Q1085" s="113" t="s">
        <v>80</v>
      </c>
      <c r="R1085" s="113"/>
      <c r="S1085" s="113"/>
    </row>
    <row r="1086" spans="1:19" x14ac:dyDescent="0.35">
      <c r="A1086" s="111" t="s">
        <v>4299</v>
      </c>
      <c r="B1086" s="112"/>
      <c r="C1086" s="113" t="s">
        <v>4376</v>
      </c>
      <c r="D1086" s="50" t="s">
        <v>6959</v>
      </c>
      <c r="E1086" s="113"/>
      <c r="F1086" s="113"/>
      <c r="G1086" s="50" t="s">
        <v>5577</v>
      </c>
      <c r="H1086" s="50" t="s">
        <v>5578</v>
      </c>
      <c r="I1086" s="113"/>
      <c r="J1086" s="56" t="s">
        <v>7493</v>
      </c>
      <c r="K1086" s="56"/>
      <c r="L1086" s="50" t="s">
        <v>7472</v>
      </c>
      <c r="M1086" s="153">
        <v>0</v>
      </c>
      <c r="N1086" s="50" t="s">
        <v>8512</v>
      </c>
      <c r="O1086" s="50" t="s">
        <v>8517</v>
      </c>
      <c r="P1086" s="113" t="s">
        <v>262</v>
      </c>
      <c r="Q1086" s="113" t="s">
        <v>80</v>
      </c>
      <c r="R1086" s="113"/>
      <c r="S1086" s="113"/>
    </row>
    <row r="1087" spans="1:19" x14ac:dyDescent="0.35">
      <c r="A1087" s="111" t="s">
        <v>4299</v>
      </c>
      <c r="B1087" s="112"/>
      <c r="C1087" s="113" t="s">
        <v>4391</v>
      </c>
      <c r="D1087" s="50" t="s">
        <v>6960</v>
      </c>
      <c r="E1087" s="113"/>
      <c r="F1087" s="113"/>
      <c r="G1087" s="50" t="s">
        <v>5611</v>
      </c>
      <c r="H1087" s="50" t="s">
        <v>5612</v>
      </c>
      <c r="I1087" s="113"/>
      <c r="J1087" s="56" t="s">
        <v>7493</v>
      </c>
      <c r="K1087" s="56"/>
      <c r="L1087" s="50" t="s">
        <v>7472</v>
      </c>
      <c r="M1087" s="153">
        <v>0</v>
      </c>
      <c r="N1087" s="50" t="s">
        <v>8512</v>
      </c>
      <c r="O1087" s="50" t="s">
        <v>8517</v>
      </c>
      <c r="P1087" s="113" t="s">
        <v>6327</v>
      </c>
      <c r="Q1087" s="113" t="s">
        <v>80</v>
      </c>
      <c r="R1087" s="113"/>
      <c r="S1087" s="113"/>
    </row>
    <row r="1088" spans="1:19" x14ac:dyDescent="0.35">
      <c r="A1088" s="111" t="s">
        <v>4299</v>
      </c>
      <c r="B1088" s="112"/>
      <c r="C1088" s="113" t="s">
        <v>4399</v>
      </c>
      <c r="D1088" s="50" t="s">
        <v>7487</v>
      </c>
      <c r="E1088" s="113"/>
      <c r="F1088" s="113"/>
      <c r="G1088" s="50" t="s">
        <v>5629</v>
      </c>
      <c r="H1088" s="50" t="s">
        <v>5630</v>
      </c>
      <c r="I1088" s="113"/>
      <c r="J1088" s="56" t="s">
        <v>7493</v>
      </c>
      <c r="K1088" s="56"/>
      <c r="L1088" s="113" t="s">
        <v>7472</v>
      </c>
      <c r="M1088" s="114">
        <v>0</v>
      </c>
      <c r="N1088" s="113" t="s">
        <v>8512</v>
      </c>
      <c r="O1088" s="113" t="s">
        <v>8517</v>
      </c>
      <c r="P1088" s="113" t="s">
        <v>100</v>
      </c>
      <c r="Q1088" s="113" t="s">
        <v>80</v>
      </c>
      <c r="R1088" s="113"/>
      <c r="S1088" s="113"/>
    </row>
    <row r="1089" spans="1:19" x14ac:dyDescent="0.35">
      <c r="A1089" s="111" t="s">
        <v>4299</v>
      </c>
      <c r="B1089" s="112"/>
      <c r="C1089" s="113" t="s">
        <v>4353</v>
      </c>
      <c r="D1089" s="50" t="s">
        <v>6961</v>
      </c>
      <c r="E1089" s="113"/>
      <c r="F1089" s="113"/>
      <c r="G1089" s="53" t="s">
        <v>5525</v>
      </c>
      <c r="H1089" s="53" t="s">
        <v>5526</v>
      </c>
      <c r="I1089" s="113"/>
      <c r="J1089" s="56" t="s">
        <v>7493</v>
      </c>
      <c r="K1089" s="56"/>
      <c r="L1089" s="50" t="s">
        <v>7472</v>
      </c>
      <c r="M1089" s="153">
        <v>0</v>
      </c>
      <c r="N1089" s="50" t="s">
        <v>8512</v>
      </c>
      <c r="O1089" s="50" t="s">
        <v>8517</v>
      </c>
      <c r="P1089" s="113" t="s">
        <v>195</v>
      </c>
      <c r="Q1089" s="113" t="s">
        <v>80</v>
      </c>
      <c r="R1089" s="113"/>
      <c r="S1089" s="113"/>
    </row>
    <row r="1090" spans="1:19" x14ac:dyDescent="0.35">
      <c r="A1090" s="111" t="s">
        <v>4299</v>
      </c>
      <c r="B1090" s="112"/>
      <c r="C1090" s="113" t="s">
        <v>4354</v>
      </c>
      <c r="D1090" s="50" t="s">
        <v>6962</v>
      </c>
      <c r="E1090" s="113"/>
      <c r="F1090" s="113"/>
      <c r="G1090" s="53" t="s">
        <v>5527</v>
      </c>
      <c r="H1090" s="53" t="s">
        <v>5528</v>
      </c>
      <c r="I1090" s="113"/>
      <c r="J1090" s="56" t="s">
        <v>7493</v>
      </c>
      <c r="K1090" s="56"/>
      <c r="L1090" s="50" t="s">
        <v>7472</v>
      </c>
      <c r="M1090" s="153">
        <v>0</v>
      </c>
      <c r="N1090" s="50" t="s">
        <v>8512</v>
      </c>
      <c r="O1090" s="50" t="s">
        <v>8517</v>
      </c>
      <c r="P1090" s="113" t="s">
        <v>195</v>
      </c>
      <c r="Q1090" s="113" t="s">
        <v>80</v>
      </c>
      <c r="R1090" s="113"/>
      <c r="S1090" s="113"/>
    </row>
    <row r="1091" spans="1:19" x14ac:dyDescent="0.35">
      <c r="A1091" s="113" t="s">
        <v>6798</v>
      </c>
      <c r="B1091" s="112">
        <v>-99</v>
      </c>
      <c r="C1091" s="113" t="s">
        <v>267</v>
      </c>
      <c r="D1091" s="50" t="s">
        <v>2056</v>
      </c>
      <c r="E1091" s="113"/>
      <c r="F1091" s="113"/>
      <c r="G1091" s="62" t="s">
        <v>480</v>
      </c>
      <c r="H1091" s="62" t="s">
        <v>481</v>
      </c>
      <c r="I1091" s="113"/>
      <c r="J1091" s="56" t="s">
        <v>7493</v>
      </c>
      <c r="K1091" s="56"/>
      <c r="L1091" s="113" t="s">
        <v>153</v>
      </c>
      <c r="M1091" s="114" t="s">
        <v>8511</v>
      </c>
      <c r="N1091" s="113" t="s">
        <v>8513</v>
      </c>
      <c r="O1091" s="113"/>
      <c r="P1091" s="113" t="s">
        <v>153</v>
      </c>
      <c r="Q1091" s="113" t="s">
        <v>80</v>
      </c>
      <c r="R1091" s="113"/>
      <c r="S1091" s="113"/>
    </row>
    <row r="1092" spans="1:19" x14ac:dyDescent="0.35">
      <c r="A1092" s="113" t="s">
        <v>6798</v>
      </c>
      <c r="B1092" s="112">
        <v>-99</v>
      </c>
      <c r="C1092" s="113" t="s">
        <v>4114</v>
      </c>
      <c r="D1092" s="54" t="s">
        <v>7553</v>
      </c>
      <c r="E1092" s="113"/>
      <c r="F1092" s="113"/>
      <c r="G1092" s="62" t="s">
        <v>465</v>
      </c>
      <c r="H1092" s="62" t="s">
        <v>5053</v>
      </c>
      <c r="I1092" s="113"/>
      <c r="J1092" s="56" t="s">
        <v>7493</v>
      </c>
      <c r="K1092" s="56"/>
      <c r="L1092" s="55" t="s">
        <v>91</v>
      </c>
      <c r="M1092" s="158" t="s">
        <v>8511</v>
      </c>
      <c r="N1092" s="57" t="s">
        <v>8513</v>
      </c>
      <c r="O1092" s="57"/>
      <c r="P1092" s="113" t="s">
        <v>100</v>
      </c>
      <c r="Q1092" s="113" t="s">
        <v>80</v>
      </c>
      <c r="R1092" s="113" t="s">
        <v>7477</v>
      </c>
      <c r="S1092" s="113"/>
    </row>
    <row r="1093" spans="1:19" x14ac:dyDescent="0.35">
      <c r="A1093" s="111" t="s">
        <v>4680</v>
      </c>
      <c r="B1093" s="116">
        <v>-99</v>
      </c>
      <c r="C1093" s="113" t="s">
        <v>4113</v>
      </c>
      <c r="D1093" s="54"/>
      <c r="E1093" s="113"/>
      <c r="F1093" s="113"/>
      <c r="G1093" s="50" t="s">
        <v>4113</v>
      </c>
      <c r="H1093" s="53"/>
      <c r="I1093" s="113"/>
      <c r="J1093" s="113" t="s">
        <v>7493</v>
      </c>
      <c r="K1093" s="113"/>
      <c r="L1093" s="121" t="s">
        <v>91</v>
      </c>
      <c r="M1093" s="139" t="s">
        <v>8511</v>
      </c>
      <c r="N1093" s="121" t="s">
        <v>8513</v>
      </c>
      <c r="O1093" s="121"/>
      <c r="P1093" s="113"/>
      <c r="Q1093" s="113" t="s">
        <v>80</v>
      </c>
      <c r="R1093" s="113"/>
      <c r="S1093" s="113"/>
    </row>
    <row r="1094" spans="1:19" x14ac:dyDescent="0.35">
      <c r="A1094" s="115" t="s">
        <v>4680</v>
      </c>
      <c r="B1094" s="100">
        <v>1</v>
      </c>
      <c r="C1094" s="101" t="s">
        <v>93</v>
      </c>
      <c r="D1094" s="101" t="s">
        <v>1923</v>
      </c>
      <c r="E1094" s="102"/>
      <c r="F1094" s="101" t="s">
        <v>7661</v>
      </c>
      <c r="G1094" s="101" t="s">
        <v>277</v>
      </c>
      <c r="H1094" s="101" t="s">
        <v>278</v>
      </c>
      <c r="I1094" s="101" t="s">
        <v>2311</v>
      </c>
      <c r="J1094" s="103" t="s">
        <v>7493</v>
      </c>
      <c r="K1094" s="103"/>
      <c r="L1094" s="101" t="s">
        <v>91</v>
      </c>
      <c r="M1094" s="154" t="s">
        <v>8511</v>
      </c>
      <c r="N1094" s="103" t="s">
        <v>8513</v>
      </c>
      <c r="O1094" s="103" t="s">
        <v>8516</v>
      </c>
      <c r="P1094" s="115" t="s">
        <v>91</v>
      </c>
      <c r="Q1094" s="115" t="s">
        <v>80</v>
      </c>
      <c r="R1094" s="115"/>
      <c r="S1094" s="115"/>
    </row>
    <row r="1095" spans="1:19" x14ac:dyDescent="0.35">
      <c r="A1095" s="111" t="s">
        <v>4680</v>
      </c>
      <c r="B1095" s="112">
        <v>2</v>
      </c>
      <c r="C1095" s="113" t="s">
        <v>4114</v>
      </c>
      <c r="D1095" s="54" t="s">
        <v>7553</v>
      </c>
      <c r="E1095" s="113"/>
      <c r="F1095" s="113"/>
      <c r="G1095" s="50" t="s">
        <v>465</v>
      </c>
      <c r="H1095" s="50" t="s">
        <v>5053</v>
      </c>
      <c r="I1095" s="113"/>
      <c r="J1095" s="113" t="s">
        <v>7493</v>
      </c>
      <c r="K1095" s="113"/>
      <c r="L1095" s="99" t="s">
        <v>7473</v>
      </c>
      <c r="M1095" s="160" t="s">
        <v>8511</v>
      </c>
      <c r="N1095" s="99" t="s">
        <v>8513</v>
      </c>
      <c r="O1095" s="99" t="s">
        <v>8516</v>
      </c>
      <c r="P1095" s="113" t="s">
        <v>100</v>
      </c>
      <c r="Q1095" s="113" t="s">
        <v>80</v>
      </c>
      <c r="R1095" s="113"/>
      <c r="S1095" s="113"/>
    </row>
    <row r="1096" spans="1:19" x14ac:dyDescent="0.35">
      <c r="A1096" s="115" t="s">
        <v>4680</v>
      </c>
      <c r="B1096" s="100">
        <v>3</v>
      </c>
      <c r="C1096" s="101" t="s">
        <v>116</v>
      </c>
      <c r="D1096" s="101" t="s">
        <v>6631</v>
      </c>
      <c r="E1096" s="102"/>
      <c r="F1096" s="101"/>
      <c r="G1096" s="101" t="s">
        <v>318</v>
      </c>
      <c r="H1096" s="101"/>
      <c r="I1096" s="101"/>
      <c r="J1096" s="103" t="s">
        <v>7493</v>
      </c>
      <c r="K1096" s="103"/>
      <c r="L1096" s="55" t="s">
        <v>91</v>
      </c>
      <c r="M1096" s="158" t="s">
        <v>8511</v>
      </c>
      <c r="N1096" s="57" t="s">
        <v>8513</v>
      </c>
      <c r="O1096" s="57" t="s">
        <v>8516</v>
      </c>
      <c r="P1096" s="115" t="s">
        <v>100</v>
      </c>
      <c r="Q1096" s="115" t="s">
        <v>80</v>
      </c>
      <c r="R1096" s="113" t="s">
        <v>7477</v>
      </c>
      <c r="S1096" s="113"/>
    </row>
    <row r="1097" spans="1:19" x14ac:dyDescent="0.35">
      <c r="A1097" s="115" t="s">
        <v>4680</v>
      </c>
      <c r="B1097" s="100">
        <v>4</v>
      </c>
      <c r="C1097" s="115" t="s">
        <v>2591</v>
      </c>
      <c r="D1097" s="102" t="s">
        <v>7538</v>
      </c>
      <c r="E1097" s="115"/>
      <c r="F1097" s="115"/>
      <c r="G1097" s="102" t="s">
        <v>3015</v>
      </c>
      <c r="H1097" s="102" t="s">
        <v>2796</v>
      </c>
      <c r="I1097" s="115"/>
      <c r="J1097" s="115" t="s">
        <v>7493</v>
      </c>
      <c r="K1097" s="115"/>
      <c r="L1097" s="115" t="s">
        <v>7473</v>
      </c>
      <c r="M1097" s="116" t="s">
        <v>8511</v>
      </c>
      <c r="N1097" s="115" t="s">
        <v>8512</v>
      </c>
      <c r="O1097" s="115" t="s">
        <v>8516</v>
      </c>
      <c r="P1097" s="115" t="s">
        <v>100</v>
      </c>
      <c r="Q1097" s="115" t="s">
        <v>80</v>
      </c>
      <c r="R1097" s="115"/>
      <c r="S1097" s="115"/>
    </row>
    <row r="1098" spans="1:19" x14ac:dyDescent="0.35">
      <c r="A1098" s="115" t="s">
        <v>4680</v>
      </c>
      <c r="B1098" s="100">
        <v>5</v>
      </c>
      <c r="C1098" s="101" t="s">
        <v>267</v>
      </c>
      <c r="D1098" s="101" t="s">
        <v>6408</v>
      </c>
      <c r="E1098" s="102"/>
      <c r="F1098" s="101" t="s">
        <v>7595</v>
      </c>
      <c r="G1098" s="101" t="s">
        <v>480</v>
      </c>
      <c r="H1098" s="101" t="s">
        <v>481</v>
      </c>
      <c r="I1098" s="101" t="s">
        <v>2223</v>
      </c>
      <c r="J1098" s="103" t="s">
        <v>7493</v>
      </c>
      <c r="K1098" s="103"/>
      <c r="L1098" s="101" t="s">
        <v>153</v>
      </c>
      <c r="M1098" s="154" t="s">
        <v>8511</v>
      </c>
      <c r="N1098" s="103" t="s">
        <v>8512</v>
      </c>
      <c r="O1098" s="103" t="s">
        <v>8516</v>
      </c>
      <c r="P1098" s="115" t="s">
        <v>153</v>
      </c>
      <c r="Q1098" s="115" t="s">
        <v>80</v>
      </c>
      <c r="R1098" s="115"/>
      <c r="S1098" s="115"/>
    </row>
    <row r="1099" spans="1:19" x14ac:dyDescent="0.35">
      <c r="A1099" s="111" t="s">
        <v>4680</v>
      </c>
      <c r="B1099" s="112">
        <v>6</v>
      </c>
      <c r="C1099" s="113" t="s">
        <v>4688</v>
      </c>
      <c r="D1099" s="50" t="s">
        <v>7090</v>
      </c>
      <c r="E1099" s="113"/>
      <c r="F1099" s="113"/>
      <c r="G1099" s="50" t="s">
        <v>6199</v>
      </c>
      <c r="H1099" s="50" t="s">
        <v>6200</v>
      </c>
      <c r="I1099" s="113"/>
      <c r="J1099" s="56" t="s">
        <v>7493</v>
      </c>
      <c r="K1099" s="56"/>
      <c r="L1099" s="50" t="s">
        <v>7472</v>
      </c>
      <c r="M1099" s="153">
        <v>0</v>
      </c>
      <c r="N1099" s="50" t="s">
        <v>8512</v>
      </c>
      <c r="O1099" s="50" t="s">
        <v>8517</v>
      </c>
      <c r="P1099" s="113" t="s">
        <v>6315</v>
      </c>
      <c r="Q1099" s="113" t="s">
        <v>80</v>
      </c>
      <c r="R1099" s="113"/>
      <c r="S1099" s="113"/>
    </row>
    <row r="1100" spans="1:19" x14ac:dyDescent="0.35">
      <c r="A1100" s="111" t="s">
        <v>4680</v>
      </c>
      <c r="B1100" s="112">
        <v>7</v>
      </c>
      <c r="C1100" s="113" t="s">
        <v>4687</v>
      </c>
      <c r="D1100" s="50" t="s">
        <v>7091</v>
      </c>
      <c r="E1100" s="113"/>
      <c r="F1100" s="113"/>
      <c r="G1100" s="50" t="s">
        <v>6197</v>
      </c>
      <c r="H1100" s="50" t="s">
        <v>6198</v>
      </c>
      <c r="I1100" s="113"/>
      <c r="J1100" s="56" t="s">
        <v>7493</v>
      </c>
      <c r="K1100" s="56"/>
      <c r="L1100" s="50" t="s">
        <v>7472</v>
      </c>
      <c r="M1100" s="153">
        <v>0</v>
      </c>
      <c r="N1100" s="50" t="s">
        <v>8512</v>
      </c>
      <c r="O1100" s="50" t="s">
        <v>8517</v>
      </c>
      <c r="P1100" s="113" t="s">
        <v>165</v>
      </c>
      <c r="Q1100" s="113" t="s">
        <v>80</v>
      </c>
      <c r="R1100" s="113"/>
      <c r="S1100" s="113"/>
    </row>
    <row r="1101" spans="1:19" x14ac:dyDescent="0.35">
      <c r="A1101" s="111" t="s">
        <v>4680</v>
      </c>
      <c r="B1101" s="112">
        <v>8</v>
      </c>
      <c r="C1101" s="113" t="s">
        <v>4683</v>
      </c>
      <c r="D1101" s="50" t="s">
        <v>7095</v>
      </c>
      <c r="E1101" s="113"/>
      <c r="F1101" s="113"/>
      <c r="G1101" s="50" t="s">
        <v>6189</v>
      </c>
      <c r="H1101" s="50" t="s">
        <v>6190</v>
      </c>
      <c r="I1101" s="113"/>
      <c r="J1101" s="56" t="s">
        <v>7493</v>
      </c>
      <c r="K1101" s="56"/>
      <c r="L1101" s="50" t="s">
        <v>7472</v>
      </c>
      <c r="M1101" s="153">
        <v>0</v>
      </c>
      <c r="N1101" s="50" t="s">
        <v>8512</v>
      </c>
      <c r="O1101" s="50" t="s">
        <v>8517</v>
      </c>
      <c r="P1101" s="113" t="s">
        <v>262</v>
      </c>
      <c r="Q1101" s="113" t="s">
        <v>80</v>
      </c>
      <c r="R1101" s="113"/>
      <c r="S1101" s="113"/>
    </row>
    <row r="1102" spans="1:19" x14ac:dyDescent="0.35">
      <c r="A1102" s="111" t="s">
        <v>4680</v>
      </c>
      <c r="B1102" s="112">
        <v>9</v>
      </c>
      <c r="C1102" s="113" t="s">
        <v>4689</v>
      </c>
      <c r="D1102" s="50" t="s">
        <v>7093</v>
      </c>
      <c r="E1102" s="113"/>
      <c r="F1102" s="113"/>
      <c r="G1102" s="50" t="s">
        <v>6201</v>
      </c>
      <c r="H1102" s="50" t="s">
        <v>6202</v>
      </c>
      <c r="I1102" s="113"/>
      <c r="J1102" s="56" t="s">
        <v>7493</v>
      </c>
      <c r="K1102" s="56"/>
      <c r="L1102" s="113" t="s">
        <v>7473</v>
      </c>
      <c r="M1102" s="114">
        <v>0</v>
      </c>
      <c r="N1102" s="113" t="s">
        <v>8512</v>
      </c>
      <c r="O1102" s="113" t="s">
        <v>8517</v>
      </c>
      <c r="P1102" s="113" t="s">
        <v>100</v>
      </c>
      <c r="Q1102" s="113" t="s">
        <v>80</v>
      </c>
      <c r="R1102" s="113"/>
      <c r="S1102" s="113"/>
    </row>
    <row r="1103" spans="1:19" x14ac:dyDescent="0.35">
      <c r="A1103" s="111" t="s">
        <v>4680</v>
      </c>
      <c r="B1103" s="112">
        <v>10</v>
      </c>
      <c r="C1103" s="113" t="s">
        <v>4682</v>
      </c>
      <c r="D1103" s="50" t="s">
        <v>7092</v>
      </c>
      <c r="E1103" s="113"/>
      <c r="F1103" s="113"/>
      <c r="G1103" s="50" t="s">
        <v>6187</v>
      </c>
      <c r="H1103" s="50" t="s">
        <v>6188</v>
      </c>
      <c r="I1103" s="113"/>
      <c r="J1103" s="103" t="s">
        <v>7493</v>
      </c>
      <c r="K1103" s="103"/>
      <c r="L1103" s="50" t="s">
        <v>7472</v>
      </c>
      <c r="M1103" s="153">
        <v>0</v>
      </c>
      <c r="N1103" s="50" t="s">
        <v>8512</v>
      </c>
      <c r="O1103" s="50" t="s">
        <v>8517</v>
      </c>
      <c r="P1103" s="113" t="s">
        <v>262</v>
      </c>
      <c r="Q1103" s="113" t="s">
        <v>80</v>
      </c>
      <c r="R1103" s="113"/>
      <c r="S1103" s="113"/>
    </row>
    <row r="1104" spans="1:19" x14ac:dyDescent="0.35">
      <c r="A1104" s="111" t="s">
        <v>4680</v>
      </c>
      <c r="B1104" s="112">
        <v>11</v>
      </c>
      <c r="C1104" s="113" t="s">
        <v>4690</v>
      </c>
      <c r="D1104" s="50" t="s">
        <v>7094</v>
      </c>
      <c r="E1104" s="113"/>
      <c r="F1104" s="113"/>
      <c r="G1104" s="50" t="s">
        <v>6203</v>
      </c>
      <c r="H1104" s="50" t="s">
        <v>6204</v>
      </c>
      <c r="I1104" s="113"/>
      <c r="J1104" s="103" t="s">
        <v>7493</v>
      </c>
      <c r="K1104" s="103"/>
      <c r="L1104" s="113" t="s">
        <v>7473</v>
      </c>
      <c r="M1104" s="114">
        <v>0</v>
      </c>
      <c r="N1104" s="113" t="s">
        <v>8512</v>
      </c>
      <c r="O1104" s="113" t="s">
        <v>8517</v>
      </c>
      <c r="P1104" s="113" t="s">
        <v>100</v>
      </c>
      <c r="Q1104" s="113" t="s">
        <v>80</v>
      </c>
      <c r="R1104" s="113"/>
      <c r="S1104" s="113"/>
    </row>
    <row r="1105" spans="1:19" x14ac:dyDescent="0.35">
      <c r="A1105" s="111" t="s">
        <v>4680</v>
      </c>
      <c r="B1105" s="112">
        <v>12</v>
      </c>
      <c r="C1105" s="113" t="s">
        <v>4684</v>
      </c>
      <c r="D1105" s="50" t="s">
        <v>7099</v>
      </c>
      <c r="E1105" s="113"/>
      <c r="F1105" s="113"/>
      <c r="G1105" s="50" t="s">
        <v>6191</v>
      </c>
      <c r="H1105" s="50" t="s">
        <v>6192</v>
      </c>
      <c r="I1105" s="113"/>
      <c r="J1105" s="103" t="s">
        <v>7493</v>
      </c>
      <c r="K1105" s="103"/>
      <c r="L1105" s="50" t="s">
        <v>7472</v>
      </c>
      <c r="M1105" s="153">
        <v>0</v>
      </c>
      <c r="N1105" s="50" t="s">
        <v>8512</v>
      </c>
      <c r="O1105" s="50" t="s">
        <v>8517</v>
      </c>
      <c r="P1105" s="113" t="s">
        <v>262</v>
      </c>
      <c r="Q1105" s="113" t="s">
        <v>80</v>
      </c>
      <c r="R1105" s="113"/>
      <c r="S1105" s="113"/>
    </row>
    <row r="1106" spans="1:19" x14ac:dyDescent="0.35">
      <c r="A1106" s="111" t="s">
        <v>4680</v>
      </c>
      <c r="B1106" s="112">
        <v>13</v>
      </c>
      <c r="C1106" s="113" t="s">
        <v>4686</v>
      </c>
      <c r="D1106" s="50" t="s">
        <v>7098</v>
      </c>
      <c r="E1106" s="113"/>
      <c r="F1106" s="113"/>
      <c r="G1106" s="50" t="s">
        <v>6195</v>
      </c>
      <c r="H1106" s="50" t="s">
        <v>6196</v>
      </c>
      <c r="I1106" s="113"/>
      <c r="J1106" s="103" t="s">
        <v>7493</v>
      </c>
      <c r="K1106" s="103"/>
      <c r="L1106" s="50" t="s">
        <v>7472</v>
      </c>
      <c r="M1106" s="153">
        <v>0</v>
      </c>
      <c r="N1106" s="50" t="s">
        <v>8512</v>
      </c>
      <c r="O1106" s="50" t="s">
        <v>8517</v>
      </c>
      <c r="P1106" s="113" t="s">
        <v>262</v>
      </c>
      <c r="Q1106" s="113" t="s">
        <v>80</v>
      </c>
      <c r="R1106" s="113"/>
      <c r="S1106" s="113"/>
    </row>
    <row r="1107" spans="1:19" x14ac:dyDescent="0.35">
      <c r="A1107" s="111" t="s">
        <v>4680</v>
      </c>
      <c r="B1107" s="112">
        <v>14</v>
      </c>
      <c r="C1107" s="113" t="s">
        <v>4685</v>
      </c>
      <c r="D1107" s="50" t="s">
        <v>7097</v>
      </c>
      <c r="E1107" s="113"/>
      <c r="F1107" s="113"/>
      <c r="G1107" s="50" t="s">
        <v>6193</v>
      </c>
      <c r="H1107" s="50" t="s">
        <v>6194</v>
      </c>
      <c r="I1107" s="113"/>
      <c r="J1107" s="103" t="s">
        <v>7493</v>
      </c>
      <c r="K1107" s="103"/>
      <c r="L1107" s="50" t="s">
        <v>7472</v>
      </c>
      <c r="M1107" s="153">
        <v>0</v>
      </c>
      <c r="N1107" s="50" t="s">
        <v>8512</v>
      </c>
      <c r="O1107" s="50" t="s">
        <v>8517</v>
      </c>
      <c r="P1107" s="113" t="s">
        <v>262</v>
      </c>
      <c r="Q1107" s="113" t="s">
        <v>80</v>
      </c>
      <c r="R1107" s="113"/>
      <c r="S1107" s="113"/>
    </row>
    <row r="1108" spans="1:19" x14ac:dyDescent="0.35">
      <c r="A1108" s="111" t="s">
        <v>4680</v>
      </c>
      <c r="B1108" s="112">
        <v>15</v>
      </c>
      <c r="C1108" s="113" t="s">
        <v>4681</v>
      </c>
      <c r="D1108" s="50" t="s">
        <v>7096</v>
      </c>
      <c r="E1108" s="113"/>
      <c r="F1108" s="113"/>
      <c r="G1108" s="50" t="s">
        <v>6185</v>
      </c>
      <c r="H1108" s="50" t="s">
        <v>6186</v>
      </c>
      <c r="I1108" s="113"/>
      <c r="J1108" s="103" t="s">
        <v>7493</v>
      </c>
      <c r="K1108" s="103"/>
      <c r="L1108" s="50" t="s">
        <v>7472</v>
      </c>
      <c r="M1108" s="153">
        <v>0</v>
      </c>
      <c r="N1108" s="50" t="s">
        <v>8512</v>
      </c>
      <c r="O1108" s="50" t="s">
        <v>8517</v>
      </c>
      <c r="P1108" s="113" t="s">
        <v>195</v>
      </c>
      <c r="Q1108" s="113" t="s">
        <v>80</v>
      </c>
      <c r="R1108" s="113"/>
      <c r="S1108" s="113"/>
    </row>
    <row r="1109" spans="1:19" x14ac:dyDescent="0.35">
      <c r="A1109" s="111" t="s">
        <v>4419</v>
      </c>
      <c r="B1109" s="116">
        <v>-99</v>
      </c>
      <c r="C1109" s="113" t="s">
        <v>4113</v>
      </c>
      <c r="D1109" s="54"/>
      <c r="E1109" s="113"/>
      <c r="F1109" s="113"/>
      <c r="G1109" s="50" t="s">
        <v>4113</v>
      </c>
      <c r="H1109" s="53"/>
      <c r="I1109" s="113"/>
      <c r="J1109" s="113" t="s">
        <v>7493</v>
      </c>
      <c r="K1109" s="113"/>
      <c r="L1109" s="121" t="s">
        <v>91</v>
      </c>
      <c r="M1109" s="139" t="s">
        <v>8511</v>
      </c>
      <c r="N1109" s="121" t="s">
        <v>8513</v>
      </c>
      <c r="O1109" s="121"/>
      <c r="P1109" s="113"/>
      <c r="Q1109" s="113" t="s">
        <v>80</v>
      </c>
      <c r="R1109" s="113"/>
      <c r="S1109" s="113"/>
    </row>
    <row r="1110" spans="1:19" x14ac:dyDescent="0.35">
      <c r="A1110" s="115" t="s">
        <v>4419</v>
      </c>
      <c r="B1110" s="100">
        <v>1</v>
      </c>
      <c r="C1110" s="101" t="s">
        <v>93</v>
      </c>
      <c r="D1110" s="101" t="s">
        <v>1923</v>
      </c>
      <c r="E1110" s="102"/>
      <c r="F1110" s="101" t="s">
        <v>7661</v>
      </c>
      <c r="G1110" s="101" t="s">
        <v>277</v>
      </c>
      <c r="H1110" s="101" t="s">
        <v>278</v>
      </c>
      <c r="I1110" s="101" t="s">
        <v>2311</v>
      </c>
      <c r="J1110" s="103" t="s">
        <v>7493</v>
      </c>
      <c r="K1110" s="103"/>
      <c r="L1110" s="101" t="s">
        <v>91</v>
      </c>
      <c r="M1110" s="154" t="s">
        <v>8511</v>
      </c>
      <c r="N1110" s="103" t="s">
        <v>8513</v>
      </c>
      <c r="O1110" s="103" t="s">
        <v>8516</v>
      </c>
      <c r="P1110" s="115" t="s">
        <v>91</v>
      </c>
      <c r="Q1110" s="115" t="s">
        <v>80</v>
      </c>
      <c r="R1110" s="115"/>
      <c r="S1110" s="115"/>
    </row>
    <row r="1111" spans="1:19" x14ac:dyDescent="0.35">
      <c r="A1111" s="111" t="s">
        <v>4419</v>
      </c>
      <c r="B1111" s="112">
        <v>2</v>
      </c>
      <c r="C1111" s="113" t="s">
        <v>4114</v>
      </c>
      <c r="D1111" s="54" t="s">
        <v>7553</v>
      </c>
      <c r="E1111" s="113"/>
      <c r="F1111" s="113"/>
      <c r="G1111" s="50" t="s">
        <v>465</v>
      </c>
      <c r="H1111" s="50" t="s">
        <v>5053</v>
      </c>
      <c r="I1111" s="113"/>
      <c r="J1111" s="113" t="s">
        <v>7493</v>
      </c>
      <c r="K1111" s="113"/>
      <c r="L1111" s="99" t="s">
        <v>7473</v>
      </c>
      <c r="M1111" s="160" t="s">
        <v>8511</v>
      </c>
      <c r="N1111" s="99" t="s">
        <v>8513</v>
      </c>
      <c r="O1111" s="99" t="s">
        <v>8516</v>
      </c>
      <c r="P1111" s="113" t="s">
        <v>100</v>
      </c>
      <c r="Q1111" s="113" t="s">
        <v>80</v>
      </c>
      <c r="R1111" s="113"/>
      <c r="S1111" s="113"/>
    </row>
    <row r="1112" spans="1:19" x14ac:dyDescent="0.35">
      <c r="A1112" s="115" t="s">
        <v>4419</v>
      </c>
      <c r="B1112" s="100">
        <v>3</v>
      </c>
      <c r="C1112" s="101" t="s">
        <v>116</v>
      </c>
      <c r="D1112" s="101" t="s">
        <v>6631</v>
      </c>
      <c r="E1112" s="102"/>
      <c r="F1112" s="101"/>
      <c r="G1112" s="101" t="s">
        <v>318</v>
      </c>
      <c r="H1112" s="101"/>
      <c r="I1112" s="101"/>
      <c r="J1112" s="103" t="s">
        <v>7493</v>
      </c>
      <c r="K1112" s="103"/>
      <c r="L1112" s="55" t="s">
        <v>91</v>
      </c>
      <c r="M1112" s="158" t="s">
        <v>8511</v>
      </c>
      <c r="N1112" s="57" t="s">
        <v>8513</v>
      </c>
      <c r="O1112" s="57" t="s">
        <v>8516</v>
      </c>
      <c r="P1112" s="115" t="s">
        <v>100</v>
      </c>
      <c r="Q1112" s="115" t="s">
        <v>80</v>
      </c>
      <c r="R1112" s="113" t="s">
        <v>7477</v>
      </c>
      <c r="S1112" s="113"/>
    </row>
    <row r="1113" spans="1:19" x14ac:dyDescent="0.35">
      <c r="A1113" s="115" t="s">
        <v>4419</v>
      </c>
      <c r="B1113" s="100">
        <v>4</v>
      </c>
      <c r="C1113" s="115" t="s">
        <v>2591</v>
      </c>
      <c r="D1113" s="102" t="s">
        <v>7538</v>
      </c>
      <c r="E1113" s="115"/>
      <c r="F1113" s="115"/>
      <c r="G1113" s="102" t="s">
        <v>3015</v>
      </c>
      <c r="H1113" s="102" t="s">
        <v>2796</v>
      </c>
      <c r="I1113" s="115"/>
      <c r="J1113" s="115" t="s">
        <v>7493</v>
      </c>
      <c r="K1113" s="115"/>
      <c r="L1113" s="115" t="s">
        <v>7473</v>
      </c>
      <c r="M1113" s="116" t="s">
        <v>8511</v>
      </c>
      <c r="N1113" s="115" t="s">
        <v>8512</v>
      </c>
      <c r="O1113" s="115" t="s">
        <v>8516</v>
      </c>
      <c r="P1113" s="115" t="s">
        <v>100</v>
      </c>
      <c r="Q1113" s="115" t="s">
        <v>80</v>
      </c>
      <c r="R1113" s="115"/>
      <c r="S1113" s="115"/>
    </row>
    <row r="1114" spans="1:19" x14ac:dyDescent="0.35">
      <c r="A1114" s="115" t="s">
        <v>4419</v>
      </c>
      <c r="B1114" s="100">
        <v>5</v>
      </c>
      <c r="C1114" s="101" t="s">
        <v>267</v>
      </c>
      <c r="D1114" s="101" t="s">
        <v>6408</v>
      </c>
      <c r="E1114" s="102"/>
      <c r="F1114" s="101" t="s">
        <v>7595</v>
      </c>
      <c r="G1114" s="101" t="s">
        <v>480</v>
      </c>
      <c r="H1114" s="101" t="s">
        <v>481</v>
      </c>
      <c r="I1114" s="101" t="s">
        <v>2223</v>
      </c>
      <c r="J1114" s="103" t="s">
        <v>7493</v>
      </c>
      <c r="K1114" s="103"/>
      <c r="L1114" s="101" t="s">
        <v>153</v>
      </c>
      <c r="M1114" s="154" t="s">
        <v>8511</v>
      </c>
      <c r="N1114" s="103" t="s">
        <v>8512</v>
      </c>
      <c r="O1114" s="103" t="s">
        <v>8516</v>
      </c>
      <c r="P1114" s="115" t="s">
        <v>153</v>
      </c>
      <c r="Q1114" s="115" t="s">
        <v>80</v>
      </c>
      <c r="R1114" s="115"/>
      <c r="S1114" s="115"/>
    </row>
    <row r="1115" spans="1:19" x14ac:dyDescent="0.35">
      <c r="A1115" s="111" t="s">
        <v>4419</v>
      </c>
      <c r="B1115" s="112"/>
      <c r="C1115" s="113" t="s">
        <v>4420</v>
      </c>
      <c r="D1115" s="113" t="s">
        <v>6963</v>
      </c>
      <c r="E1115" s="113"/>
      <c r="F1115" s="113"/>
      <c r="G1115" s="50" t="s">
        <v>5675</v>
      </c>
      <c r="H1115" s="50" t="s">
        <v>5676</v>
      </c>
      <c r="I1115" s="113"/>
      <c r="J1115" s="103" t="s">
        <v>7493</v>
      </c>
      <c r="K1115" s="103"/>
      <c r="L1115" s="50" t="s">
        <v>7472</v>
      </c>
      <c r="M1115" s="153">
        <v>0</v>
      </c>
      <c r="N1115" s="50" t="s">
        <v>8512</v>
      </c>
      <c r="O1115" s="50" t="s">
        <v>8517</v>
      </c>
      <c r="P1115" s="113" t="s">
        <v>195</v>
      </c>
      <c r="Q1115" s="113" t="s">
        <v>80</v>
      </c>
      <c r="R1115" s="113"/>
      <c r="S1115" s="113"/>
    </row>
    <row r="1116" spans="1:19" x14ac:dyDescent="0.35">
      <c r="A1116" s="111" t="s">
        <v>4419</v>
      </c>
      <c r="B1116" s="112"/>
      <c r="C1116" s="113" t="s">
        <v>4446</v>
      </c>
      <c r="D1116" s="113" t="s">
        <v>6964</v>
      </c>
      <c r="E1116" s="113"/>
      <c r="F1116" s="113"/>
      <c r="G1116" s="50" t="s">
        <v>5726</v>
      </c>
      <c r="H1116" s="50" t="s">
        <v>5727</v>
      </c>
      <c r="I1116" s="113"/>
      <c r="J1116" s="103" t="s">
        <v>7493</v>
      </c>
      <c r="K1116" s="103"/>
      <c r="L1116" s="50" t="s">
        <v>7472</v>
      </c>
      <c r="M1116" s="153">
        <v>0</v>
      </c>
      <c r="N1116" s="50" t="s">
        <v>8512</v>
      </c>
      <c r="O1116" s="50" t="s">
        <v>8517</v>
      </c>
      <c r="P1116" s="113" t="s">
        <v>262</v>
      </c>
      <c r="Q1116" s="113" t="s">
        <v>80</v>
      </c>
      <c r="R1116" s="113"/>
      <c r="S1116" s="113"/>
    </row>
    <row r="1117" spans="1:19" x14ac:dyDescent="0.35">
      <c r="A1117" s="111" t="s">
        <v>4419</v>
      </c>
      <c r="B1117" s="112"/>
      <c r="C1117" s="113" t="s">
        <v>4466</v>
      </c>
      <c r="D1117" s="113" t="s">
        <v>6965</v>
      </c>
      <c r="E1117" s="113"/>
      <c r="F1117" s="113"/>
      <c r="G1117" s="50" t="s">
        <v>5766</v>
      </c>
      <c r="H1117" s="50" t="s">
        <v>5767</v>
      </c>
      <c r="I1117" s="113"/>
      <c r="J1117" s="103" t="s">
        <v>7493</v>
      </c>
      <c r="K1117" s="103"/>
      <c r="L1117" s="50" t="s">
        <v>7472</v>
      </c>
      <c r="M1117" s="153">
        <v>0</v>
      </c>
      <c r="N1117" s="50" t="s">
        <v>8512</v>
      </c>
      <c r="O1117" s="50" t="s">
        <v>8517</v>
      </c>
      <c r="P1117" s="113" t="s">
        <v>195</v>
      </c>
      <c r="Q1117" s="113" t="s">
        <v>80</v>
      </c>
      <c r="R1117" s="113"/>
      <c r="S1117" s="113"/>
    </row>
    <row r="1118" spans="1:19" x14ac:dyDescent="0.35">
      <c r="A1118" s="111" t="s">
        <v>4419</v>
      </c>
      <c r="B1118" s="112"/>
      <c r="C1118" s="113" t="s">
        <v>4479</v>
      </c>
      <c r="D1118" s="113" t="s">
        <v>7189</v>
      </c>
      <c r="E1118" s="113"/>
      <c r="F1118" s="113"/>
      <c r="G1118" s="50" t="s">
        <v>5792</v>
      </c>
      <c r="H1118" s="50" t="s">
        <v>5793</v>
      </c>
      <c r="I1118" s="113"/>
      <c r="J1118" s="103" t="s">
        <v>7493</v>
      </c>
      <c r="K1118" s="103"/>
      <c r="L1118" s="50" t="s">
        <v>7472</v>
      </c>
      <c r="M1118" s="153">
        <v>0</v>
      </c>
      <c r="N1118" s="50" t="s">
        <v>8512</v>
      </c>
      <c r="O1118" s="50" t="s">
        <v>8517</v>
      </c>
      <c r="P1118" s="113" t="s">
        <v>262</v>
      </c>
      <c r="Q1118" s="113" t="s">
        <v>80</v>
      </c>
      <c r="R1118" s="113"/>
      <c r="S1118" s="113"/>
    </row>
    <row r="1119" spans="1:19" x14ac:dyDescent="0.35">
      <c r="A1119" s="111" t="s">
        <v>4419</v>
      </c>
      <c r="B1119" s="112"/>
      <c r="C1119" s="113" t="s">
        <v>4450</v>
      </c>
      <c r="D1119" s="113" t="s">
        <v>7190</v>
      </c>
      <c r="E1119" s="113"/>
      <c r="F1119" s="113"/>
      <c r="G1119" s="50" t="s">
        <v>5734</v>
      </c>
      <c r="H1119" s="50" t="s">
        <v>5735</v>
      </c>
      <c r="I1119" s="113"/>
      <c r="J1119" s="103" t="s">
        <v>7493</v>
      </c>
      <c r="K1119" s="103"/>
      <c r="L1119" s="50" t="s">
        <v>7472</v>
      </c>
      <c r="M1119" s="153">
        <v>0</v>
      </c>
      <c r="N1119" s="50" t="s">
        <v>8512</v>
      </c>
      <c r="O1119" s="50" t="s">
        <v>8517</v>
      </c>
      <c r="P1119" s="113" t="s">
        <v>262</v>
      </c>
      <c r="Q1119" s="113" t="s">
        <v>80</v>
      </c>
      <c r="R1119" s="113"/>
      <c r="S1119" s="113"/>
    </row>
    <row r="1120" spans="1:19" x14ac:dyDescent="0.35">
      <c r="A1120" s="121" t="s">
        <v>4419</v>
      </c>
      <c r="B1120" s="139"/>
      <c r="C1120" s="121" t="s">
        <v>4453</v>
      </c>
      <c r="D1120" s="121" t="s">
        <v>7191</v>
      </c>
      <c r="E1120" s="121"/>
      <c r="F1120" s="121"/>
      <c r="G1120" s="62" t="s">
        <v>5740</v>
      </c>
      <c r="H1120" s="62" t="s">
        <v>5741</v>
      </c>
      <c r="I1120" s="121"/>
      <c r="J1120" s="121" t="s">
        <v>7493</v>
      </c>
      <c r="K1120" s="121"/>
      <c r="L1120" s="50" t="s">
        <v>7472</v>
      </c>
      <c r="M1120" s="153">
        <v>0</v>
      </c>
      <c r="N1120" s="50" t="s">
        <v>8512</v>
      </c>
      <c r="O1120" s="50" t="s">
        <v>8517</v>
      </c>
      <c r="P1120" s="121" t="s">
        <v>6343</v>
      </c>
      <c r="Q1120" s="121" t="s">
        <v>80</v>
      </c>
      <c r="R1120" s="121"/>
      <c r="S1120" s="121"/>
    </row>
    <row r="1121" spans="1:19" x14ac:dyDescent="0.35">
      <c r="A1121" s="111" t="s">
        <v>4419</v>
      </c>
      <c r="B1121" s="112"/>
      <c r="C1121" s="113" t="s">
        <v>4495</v>
      </c>
      <c r="D1121" s="113" t="s">
        <v>7192</v>
      </c>
      <c r="E1121" s="113"/>
      <c r="F1121" s="113"/>
      <c r="G1121" s="50" t="s">
        <v>5824</v>
      </c>
      <c r="H1121" s="50" t="s">
        <v>5825</v>
      </c>
      <c r="I1121" s="113"/>
      <c r="J1121" s="103" t="s">
        <v>7493</v>
      </c>
      <c r="K1121" s="103"/>
      <c r="L1121" s="50" t="s">
        <v>7472</v>
      </c>
      <c r="M1121" s="153">
        <v>0</v>
      </c>
      <c r="N1121" s="50" t="s">
        <v>8512</v>
      </c>
      <c r="O1121" s="50" t="s">
        <v>8517</v>
      </c>
      <c r="P1121" s="113" t="s">
        <v>6343</v>
      </c>
      <c r="Q1121" s="113" t="s">
        <v>80</v>
      </c>
      <c r="R1121" s="113"/>
      <c r="S1121" s="113"/>
    </row>
    <row r="1122" spans="1:19" x14ac:dyDescent="0.35">
      <c r="A1122" s="111" t="s">
        <v>4419</v>
      </c>
      <c r="B1122" s="112"/>
      <c r="C1122" s="113" t="s">
        <v>4445</v>
      </c>
      <c r="D1122" s="113" t="s">
        <v>7194</v>
      </c>
      <c r="E1122" s="113"/>
      <c r="F1122" s="113"/>
      <c r="G1122" s="50" t="s">
        <v>5724</v>
      </c>
      <c r="H1122" s="50" t="s">
        <v>5725</v>
      </c>
      <c r="I1122" s="113"/>
      <c r="J1122" s="103" t="s">
        <v>7493</v>
      </c>
      <c r="K1122" s="103"/>
      <c r="L1122" s="50" t="s">
        <v>7472</v>
      </c>
      <c r="M1122" s="153">
        <v>0</v>
      </c>
      <c r="N1122" s="50" t="s">
        <v>8512</v>
      </c>
      <c r="O1122" s="50" t="s">
        <v>8517</v>
      </c>
      <c r="P1122" s="113" t="s">
        <v>158</v>
      </c>
      <c r="Q1122" s="113" t="s">
        <v>80</v>
      </c>
      <c r="R1122" s="113"/>
      <c r="S1122" s="113"/>
    </row>
    <row r="1123" spans="1:19" x14ac:dyDescent="0.35">
      <c r="A1123" s="111" t="s">
        <v>4419</v>
      </c>
      <c r="B1123" s="112"/>
      <c r="C1123" s="113" t="s">
        <v>4502</v>
      </c>
      <c r="D1123" s="113" t="s">
        <v>7193</v>
      </c>
      <c r="E1123" s="113"/>
      <c r="F1123" s="113"/>
      <c r="G1123" s="50" t="s">
        <v>5838</v>
      </c>
      <c r="H1123" s="50" t="s">
        <v>5839</v>
      </c>
      <c r="I1123" s="113"/>
      <c r="J1123" s="103" t="s">
        <v>7493</v>
      </c>
      <c r="K1123" s="103"/>
      <c r="L1123" s="50" t="s">
        <v>7472</v>
      </c>
      <c r="M1123" s="153">
        <v>0</v>
      </c>
      <c r="N1123" s="50" t="s">
        <v>8512</v>
      </c>
      <c r="O1123" s="50" t="s">
        <v>8517</v>
      </c>
      <c r="P1123" s="113" t="s">
        <v>262</v>
      </c>
      <c r="Q1123" s="113" t="s">
        <v>80</v>
      </c>
      <c r="R1123" s="113"/>
      <c r="S1123" s="113"/>
    </row>
    <row r="1124" spans="1:19" x14ac:dyDescent="0.35">
      <c r="A1124" s="111" t="s">
        <v>4419</v>
      </c>
      <c r="B1124" s="112"/>
      <c r="C1124" s="113" t="s">
        <v>4447</v>
      </c>
      <c r="D1124" s="113" t="s">
        <v>7195</v>
      </c>
      <c r="E1124" s="113"/>
      <c r="F1124" s="113"/>
      <c r="G1124" s="50" t="s">
        <v>5728</v>
      </c>
      <c r="H1124" s="50" t="s">
        <v>5729</v>
      </c>
      <c r="I1124" s="113"/>
      <c r="J1124" s="103" t="s">
        <v>7493</v>
      </c>
      <c r="K1124" s="103"/>
      <c r="L1124" s="50" t="s">
        <v>7472</v>
      </c>
      <c r="M1124" s="153">
        <v>0</v>
      </c>
      <c r="N1124" s="50" t="s">
        <v>8512</v>
      </c>
      <c r="O1124" s="50" t="s">
        <v>8517</v>
      </c>
      <c r="P1124" s="113" t="s">
        <v>262</v>
      </c>
      <c r="Q1124" s="113" t="s">
        <v>80</v>
      </c>
      <c r="R1124" s="113"/>
      <c r="S1124" s="113"/>
    </row>
    <row r="1125" spans="1:19" x14ac:dyDescent="0.35">
      <c r="A1125" s="111" t="s">
        <v>4419</v>
      </c>
      <c r="B1125" s="112"/>
      <c r="C1125" s="113" t="s">
        <v>4423</v>
      </c>
      <c r="D1125" s="113" t="s">
        <v>7196</v>
      </c>
      <c r="E1125" s="113"/>
      <c r="F1125" s="113"/>
      <c r="G1125" s="50" t="s">
        <v>5681</v>
      </c>
      <c r="H1125" s="50" t="s">
        <v>5682</v>
      </c>
      <c r="I1125" s="113"/>
      <c r="J1125" s="103" t="s">
        <v>7493</v>
      </c>
      <c r="K1125" s="103"/>
      <c r="L1125" s="50" t="s">
        <v>7472</v>
      </c>
      <c r="M1125" s="153">
        <v>0</v>
      </c>
      <c r="N1125" s="50" t="s">
        <v>8512</v>
      </c>
      <c r="O1125" s="50" t="s">
        <v>8517</v>
      </c>
      <c r="P1125" s="113" t="s">
        <v>195</v>
      </c>
      <c r="Q1125" s="113" t="s">
        <v>80</v>
      </c>
      <c r="R1125" s="113"/>
      <c r="S1125" s="113"/>
    </row>
    <row r="1126" spans="1:19" x14ac:dyDescent="0.35">
      <c r="A1126" s="111" t="s">
        <v>4419</v>
      </c>
      <c r="B1126" s="112"/>
      <c r="C1126" s="113" t="s">
        <v>4481</v>
      </c>
      <c r="D1126" s="113" t="s">
        <v>7197</v>
      </c>
      <c r="E1126" s="113"/>
      <c r="F1126" s="113"/>
      <c r="G1126" s="50" t="s">
        <v>5796</v>
      </c>
      <c r="H1126" s="50" t="s">
        <v>5797</v>
      </c>
      <c r="I1126" s="113"/>
      <c r="J1126" s="103" t="s">
        <v>7493</v>
      </c>
      <c r="K1126" s="103"/>
      <c r="L1126" s="50" t="s">
        <v>7472</v>
      </c>
      <c r="M1126" s="153">
        <v>0</v>
      </c>
      <c r="N1126" s="50" t="s">
        <v>8512</v>
      </c>
      <c r="O1126" s="50" t="s">
        <v>8517</v>
      </c>
      <c r="P1126" s="113" t="s">
        <v>262</v>
      </c>
      <c r="Q1126" s="113" t="s">
        <v>80</v>
      </c>
      <c r="R1126" s="113"/>
      <c r="S1126" s="113"/>
    </row>
    <row r="1127" spans="1:19" x14ac:dyDescent="0.35">
      <c r="A1127" s="111" t="s">
        <v>4419</v>
      </c>
      <c r="B1127" s="112"/>
      <c r="C1127" s="113" t="s">
        <v>4468</v>
      </c>
      <c r="D1127" s="113" t="s">
        <v>7198</v>
      </c>
      <c r="E1127" s="113"/>
      <c r="F1127" s="113"/>
      <c r="G1127" s="50" t="s">
        <v>5770</v>
      </c>
      <c r="H1127" s="50" t="s">
        <v>5771</v>
      </c>
      <c r="I1127" s="113"/>
      <c r="J1127" s="103" t="s">
        <v>7493</v>
      </c>
      <c r="K1127" s="103"/>
      <c r="L1127" s="50" t="s">
        <v>7472</v>
      </c>
      <c r="M1127" s="153">
        <v>0</v>
      </c>
      <c r="N1127" s="50" t="s">
        <v>8512</v>
      </c>
      <c r="O1127" s="50" t="s">
        <v>8517</v>
      </c>
      <c r="P1127" s="113" t="s">
        <v>195</v>
      </c>
      <c r="Q1127" s="113" t="s">
        <v>80</v>
      </c>
      <c r="R1127" s="113"/>
      <c r="S1127" s="113"/>
    </row>
    <row r="1128" spans="1:19" x14ac:dyDescent="0.35">
      <c r="A1128" s="111" t="s">
        <v>4419</v>
      </c>
      <c r="B1128" s="112"/>
      <c r="C1128" s="113" t="s">
        <v>4424</v>
      </c>
      <c r="D1128" s="113" t="s">
        <v>6966</v>
      </c>
      <c r="E1128" s="113"/>
      <c r="F1128" s="113"/>
      <c r="G1128" s="50" t="s">
        <v>5683</v>
      </c>
      <c r="H1128" s="50" t="s">
        <v>5684</v>
      </c>
      <c r="I1128" s="113"/>
      <c r="J1128" s="103" t="s">
        <v>7493</v>
      </c>
      <c r="K1128" s="103"/>
      <c r="L1128" s="50" t="s">
        <v>7472</v>
      </c>
      <c r="M1128" s="153">
        <v>0</v>
      </c>
      <c r="N1128" s="50" t="s">
        <v>8512</v>
      </c>
      <c r="O1128" s="50" t="s">
        <v>8517</v>
      </c>
      <c r="P1128" s="113" t="s">
        <v>195</v>
      </c>
      <c r="Q1128" s="113" t="s">
        <v>80</v>
      </c>
      <c r="R1128" s="113"/>
      <c r="S1128" s="113"/>
    </row>
    <row r="1129" spans="1:19" x14ac:dyDescent="0.35">
      <c r="A1129" s="111" t="s">
        <v>4419</v>
      </c>
      <c r="B1129" s="112"/>
      <c r="C1129" s="113" t="s">
        <v>4503</v>
      </c>
      <c r="D1129" s="113" t="s">
        <v>7199</v>
      </c>
      <c r="E1129" s="113"/>
      <c r="F1129" s="113"/>
      <c r="G1129" s="50" t="s">
        <v>5840</v>
      </c>
      <c r="H1129" s="50" t="s">
        <v>5841</v>
      </c>
      <c r="I1129" s="113"/>
      <c r="J1129" s="103" t="s">
        <v>7493</v>
      </c>
      <c r="K1129" s="103"/>
      <c r="L1129" s="50" t="s">
        <v>7472</v>
      </c>
      <c r="M1129" s="153">
        <v>0</v>
      </c>
      <c r="N1129" s="50" t="s">
        <v>8512</v>
      </c>
      <c r="O1129" s="50" t="s">
        <v>8517</v>
      </c>
      <c r="P1129" s="113" t="s">
        <v>262</v>
      </c>
      <c r="Q1129" s="113" t="s">
        <v>80</v>
      </c>
      <c r="R1129" s="113"/>
      <c r="S1129" s="113"/>
    </row>
    <row r="1130" spans="1:19" x14ac:dyDescent="0.35">
      <c r="A1130" s="111" t="s">
        <v>4419</v>
      </c>
      <c r="B1130" s="112"/>
      <c r="C1130" s="113" t="s">
        <v>4449</v>
      </c>
      <c r="D1130" s="113" t="s">
        <v>7200</v>
      </c>
      <c r="E1130" s="113"/>
      <c r="F1130" s="113"/>
      <c r="G1130" s="50" t="s">
        <v>5732</v>
      </c>
      <c r="H1130" s="50" t="s">
        <v>5733</v>
      </c>
      <c r="I1130" s="113"/>
      <c r="J1130" s="103" t="s">
        <v>7493</v>
      </c>
      <c r="K1130" s="103"/>
      <c r="L1130" s="50" t="s">
        <v>7472</v>
      </c>
      <c r="M1130" s="153">
        <v>0</v>
      </c>
      <c r="N1130" s="50" t="s">
        <v>8512</v>
      </c>
      <c r="O1130" s="50" t="s">
        <v>8517</v>
      </c>
      <c r="P1130" s="113" t="s">
        <v>262</v>
      </c>
      <c r="Q1130" s="113" t="s">
        <v>80</v>
      </c>
      <c r="R1130" s="113"/>
      <c r="S1130" s="113"/>
    </row>
    <row r="1131" spans="1:19" x14ac:dyDescent="0.35">
      <c r="A1131" s="111" t="s">
        <v>4419</v>
      </c>
      <c r="B1131" s="112"/>
      <c r="C1131" s="113" t="s">
        <v>4461</v>
      </c>
      <c r="D1131" s="113" t="s">
        <v>5757</v>
      </c>
      <c r="E1131" s="113"/>
      <c r="F1131" s="113"/>
      <c r="G1131" s="50" t="s">
        <v>5756</v>
      </c>
      <c r="H1131" s="50" t="s">
        <v>5757</v>
      </c>
      <c r="I1131" s="113"/>
      <c r="J1131" s="103" t="s">
        <v>7493</v>
      </c>
      <c r="K1131" s="103"/>
      <c r="L1131" s="50" t="s">
        <v>7472</v>
      </c>
      <c r="M1131" s="153">
        <v>0</v>
      </c>
      <c r="N1131" s="50" t="s">
        <v>8512</v>
      </c>
      <c r="O1131" s="50" t="s">
        <v>8517</v>
      </c>
      <c r="P1131" s="113" t="s">
        <v>6350</v>
      </c>
      <c r="Q1131" s="113" t="s">
        <v>80</v>
      </c>
      <c r="R1131" s="113"/>
      <c r="S1131" s="113"/>
    </row>
    <row r="1132" spans="1:19" x14ac:dyDescent="0.35">
      <c r="A1132" s="111" t="s">
        <v>4419</v>
      </c>
      <c r="B1132" s="112"/>
      <c r="C1132" s="113" t="s">
        <v>4448</v>
      </c>
      <c r="D1132" s="113" t="s">
        <v>7201</v>
      </c>
      <c r="E1132" s="113"/>
      <c r="F1132" s="113"/>
      <c r="G1132" s="50" t="s">
        <v>5730</v>
      </c>
      <c r="H1132" s="50" t="s">
        <v>5731</v>
      </c>
      <c r="I1132" s="113"/>
      <c r="J1132" s="103" t="s">
        <v>7493</v>
      </c>
      <c r="K1132" s="103"/>
      <c r="L1132" s="50" t="s">
        <v>7472</v>
      </c>
      <c r="M1132" s="153">
        <v>0</v>
      </c>
      <c r="N1132" s="50" t="s">
        <v>8512</v>
      </c>
      <c r="O1132" s="50" t="s">
        <v>8517</v>
      </c>
      <c r="P1132" s="113" t="s">
        <v>262</v>
      </c>
      <c r="Q1132" s="113" t="s">
        <v>80</v>
      </c>
      <c r="R1132" s="113"/>
      <c r="S1132" s="113"/>
    </row>
    <row r="1133" spans="1:19" x14ac:dyDescent="0.35">
      <c r="A1133" s="111" t="s">
        <v>4419</v>
      </c>
      <c r="B1133" s="112"/>
      <c r="C1133" s="113" t="s">
        <v>4425</v>
      </c>
      <c r="D1133" s="113" t="s">
        <v>6967</v>
      </c>
      <c r="E1133" s="113"/>
      <c r="F1133" s="113"/>
      <c r="G1133" s="50" t="s">
        <v>5685</v>
      </c>
      <c r="H1133" s="50" t="s">
        <v>5686</v>
      </c>
      <c r="I1133" s="113"/>
      <c r="J1133" s="103" t="s">
        <v>7493</v>
      </c>
      <c r="K1133" s="103"/>
      <c r="L1133" s="50" t="s">
        <v>7472</v>
      </c>
      <c r="M1133" s="153">
        <v>0</v>
      </c>
      <c r="N1133" s="50" t="s">
        <v>8512</v>
      </c>
      <c r="O1133" s="50" t="s">
        <v>8517</v>
      </c>
      <c r="P1133" s="113" t="s">
        <v>195</v>
      </c>
      <c r="Q1133" s="113" t="s">
        <v>80</v>
      </c>
      <c r="R1133" s="113"/>
      <c r="S1133" s="113"/>
    </row>
    <row r="1134" spans="1:19" x14ac:dyDescent="0.35">
      <c r="A1134" s="111" t="s">
        <v>4419</v>
      </c>
      <c r="B1134" s="112"/>
      <c r="C1134" s="113" t="s">
        <v>4482</v>
      </c>
      <c r="D1134" s="113" t="s">
        <v>7202</v>
      </c>
      <c r="E1134" s="113"/>
      <c r="F1134" s="113"/>
      <c r="G1134" s="50" t="s">
        <v>5798</v>
      </c>
      <c r="H1134" s="50" t="s">
        <v>5799</v>
      </c>
      <c r="I1134" s="113"/>
      <c r="J1134" s="103" t="s">
        <v>7493</v>
      </c>
      <c r="K1134" s="103"/>
      <c r="L1134" s="50" t="s">
        <v>7472</v>
      </c>
      <c r="M1134" s="153">
        <v>0</v>
      </c>
      <c r="N1134" s="50" t="s">
        <v>8512</v>
      </c>
      <c r="O1134" s="50" t="s">
        <v>8517</v>
      </c>
      <c r="P1134" s="113" t="s">
        <v>262</v>
      </c>
      <c r="Q1134" s="113" t="s">
        <v>80</v>
      </c>
      <c r="R1134" s="113"/>
      <c r="S1134" s="113"/>
    </row>
    <row r="1135" spans="1:19" x14ac:dyDescent="0.35">
      <c r="A1135" s="111" t="s">
        <v>4419</v>
      </c>
      <c r="B1135" s="112"/>
      <c r="C1135" s="113" t="s">
        <v>4469</v>
      </c>
      <c r="D1135" s="113" t="s">
        <v>7203</v>
      </c>
      <c r="E1135" s="113"/>
      <c r="F1135" s="113"/>
      <c r="G1135" s="50" t="s">
        <v>5772</v>
      </c>
      <c r="H1135" s="50" t="s">
        <v>5773</v>
      </c>
      <c r="I1135" s="113"/>
      <c r="J1135" s="103" t="s">
        <v>7493</v>
      </c>
      <c r="K1135" s="103"/>
      <c r="L1135" s="50" t="s">
        <v>7472</v>
      </c>
      <c r="M1135" s="153">
        <v>0</v>
      </c>
      <c r="N1135" s="50" t="s">
        <v>8512</v>
      </c>
      <c r="O1135" s="50" t="s">
        <v>8517</v>
      </c>
      <c r="P1135" s="113" t="s">
        <v>195</v>
      </c>
      <c r="Q1135" s="113" t="s">
        <v>80</v>
      </c>
      <c r="R1135" s="113"/>
      <c r="S1135" s="113"/>
    </row>
    <row r="1136" spans="1:19" x14ac:dyDescent="0.35">
      <c r="A1136" s="111" t="s">
        <v>4419</v>
      </c>
      <c r="B1136" s="112"/>
      <c r="C1136" s="113" t="s">
        <v>4456</v>
      </c>
      <c r="D1136" s="113" t="s">
        <v>7204</v>
      </c>
      <c r="E1136" s="113"/>
      <c r="F1136" s="113"/>
      <c r="G1136" s="50" t="s">
        <v>5746</v>
      </c>
      <c r="H1136" s="50" t="s">
        <v>5747</v>
      </c>
      <c r="I1136" s="113"/>
      <c r="J1136" s="103" t="s">
        <v>7493</v>
      </c>
      <c r="K1136" s="103"/>
      <c r="L1136" s="113" t="s">
        <v>7472</v>
      </c>
      <c r="M1136" s="114">
        <v>0</v>
      </c>
      <c r="N1136" s="113" t="s">
        <v>8512</v>
      </c>
      <c r="O1136" s="113" t="s">
        <v>8517</v>
      </c>
      <c r="P1136" s="113" t="s">
        <v>100</v>
      </c>
      <c r="Q1136" s="113" t="s">
        <v>80</v>
      </c>
      <c r="R1136" s="113"/>
      <c r="S1136" s="113"/>
    </row>
    <row r="1137" spans="1:19" x14ac:dyDescent="0.35">
      <c r="A1137" s="111" t="s">
        <v>4419</v>
      </c>
      <c r="B1137" s="112"/>
      <c r="C1137" s="113" t="s">
        <v>4464</v>
      </c>
      <c r="D1137" s="113" t="s">
        <v>5763</v>
      </c>
      <c r="E1137" s="113"/>
      <c r="F1137" s="113"/>
      <c r="G1137" s="50" t="s">
        <v>5762</v>
      </c>
      <c r="H1137" s="50" t="s">
        <v>5763</v>
      </c>
      <c r="I1137" s="113"/>
      <c r="J1137" s="103" t="s">
        <v>7493</v>
      </c>
      <c r="K1137" s="103"/>
      <c r="L1137" s="50" t="s">
        <v>7472</v>
      </c>
      <c r="M1137" s="153">
        <v>0</v>
      </c>
      <c r="N1137" s="50" t="s">
        <v>8512</v>
      </c>
      <c r="O1137" s="50" t="s">
        <v>8517</v>
      </c>
      <c r="P1137" s="113" t="s">
        <v>157</v>
      </c>
      <c r="Q1137" s="113" t="s">
        <v>80</v>
      </c>
      <c r="R1137" s="113"/>
      <c r="S1137" s="113"/>
    </row>
    <row r="1138" spans="1:19" x14ac:dyDescent="0.35">
      <c r="A1138" s="111" t="s">
        <v>4419</v>
      </c>
      <c r="B1138" s="112"/>
      <c r="C1138" s="113" t="s">
        <v>4458</v>
      </c>
      <c r="D1138" s="113" t="s">
        <v>7205</v>
      </c>
      <c r="E1138" s="113"/>
      <c r="F1138" s="113"/>
      <c r="G1138" s="50" t="s">
        <v>5750</v>
      </c>
      <c r="H1138" s="50" t="s">
        <v>5751</v>
      </c>
      <c r="I1138" s="113"/>
      <c r="J1138" s="103" t="s">
        <v>7493</v>
      </c>
      <c r="K1138" s="103"/>
      <c r="L1138" s="113" t="s">
        <v>7472</v>
      </c>
      <c r="M1138" s="114">
        <v>0</v>
      </c>
      <c r="N1138" s="113" t="s">
        <v>8512</v>
      </c>
      <c r="O1138" s="113" t="s">
        <v>8517</v>
      </c>
      <c r="P1138" s="113" t="s">
        <v>100</v>
      </c>
      <c r="Q1138" s="113" t="s">
        <v>80</v>
      </c>
      <c r="R1138" s="113"/>
      <c r="S1138" s="113"/>
    </row>
    <row r="1139" spans="1:19" x14ac:dyDescent="0.35">
      <c r="A1139" s="111" t="s">
        <v>4419</v>
      </c>
      <c r="B1139" s="112"/>
      <c r="C1139" s="113" t="s">
        <v>4459</v>
      </c>
      <c r="D1139" s="113" t="s">
        <v>7206</v>
      </c>
      <c r="E1139" s="113"/>
      <c r="F1139" s="113"/>
      <c r="G1139" s="50" t="s">
        <v>5752</v>
      </c>
      <c r="H1139" s="50" t="s">
        <v>5753</v>
      </c>
      <c r="I1139" s="113"/>
      <c r="J1139" s="103" t="s">
        <v>7493</v>
      </c>
      <c r="K1139" s="103"/>
      <c r="L1139" s="113" t="s">
        <v>7472</v>
      </c>
      <c r="M1139" s="114">
        <v>0</v>
      </c>
      <c r="N1139" s="113" t="s">
        <v>8512</v>
      </c>
      <c r="O1139" s="113" t="s">
        <v>8517</v>
      </c>
      <c r="P1139" s="113" t="s">
        <v>100</v>
      </c>
      <c r="Q1139" s="113" t="s">
        <v>80</v>
      </c>
      <c r="R1139" s="113"/>
      <c r="S1139" s="113"/>
    </row>
    <row r="1140" spans="1:19" x14ac:dyDescent="0.35">
      <c r="A1140" s="111" t="s">
        <v>4419</v>
      </c>
      <c r="B1140" s="112"/>
      <c r="C1140" s="113" t="s">
        <v>4457</v>
      </c>
      <c r="D1140" s="113" t="s">
        <v>7207</v>
      </c>
      <c r="E1140" s="113"/>
      <c r="F1140" s="113"/>
      <c r="G1140" s="50" t="s">
        <v>5748</v>
      </c>
      <c r="H1140" s="50" t="s">
        <v>5749</v>
      </c>
      <c r="I1140" s="113"/>
      <c r="J1140" s="103" t="s">
        <v>7493</v>
      </c>
      <c r="K1140" s="103"/>
      <c r="L1140" s="113" t="s">
        <v>7472</v>
      </c>
      <c r="M1140" s="114">
        <v>0</v>
      </c>
      <c r="N1140" s="113" t="s">
        <v>8512</v>
      </c>
      <c r="O1140" s="113" t="s">
        <v>8517</v>
      </c>
      <c r="P1140" s="113" t="s">
        <v>100</v>
      </c>
      <c r="Q1140" s="113" t="s">
        <v>80</v>
      </c>
      <c r="R1140" s="113"/>
      <c r="S1140" s="113"/>
    </row>
    <row r="1141" spans="1:19" x14ac:dyDescent="0.35">
      <c r="A1141" s="111" t="s">
        <v>4419</v>
      </c>
      <c r="B1141" s="112"/>
      <c r="C1141" s="113" t="s">
        <v>4454</v>
      </c>
      <c r="D1141" s="113" t="s">
        <v>7208</v>
      </c>
      <c r="E1141" s="113"/>
      <c r="F1141" s="113"/>
      <c r="G1141" s="50" t="s">
        <v>5742</v>
      </c>
      <c r="H1141" s="50" t="s">
        <v>5743</v>
      </c>
      <c r="I1141" s="113"/>
      <c r="J1141" s="103" t="s">
        <v>7493</v>
      </c>
      <c r="K1141" s="103"/>
      <c r="L1141" s="50" t="s">
        <v>7472</v>
      </c>
      <c r="M1141" s="153">
        <v>0</v>
      </c>
      <c r="N1141" s="50" t="s">
        <v>8512</v>
      </c>
      <c r="O1141" s="50" t="s">
        <v>8517</v>
      </c>
      <c r="P1141" s="113" t="s">
        <v>6343</v>
      </c>
      <c r="Q1141" s="113" t="s">
        <v>80</v>
      </c>
      <c r="R1141" s="113"/>
      <c r="S1141" s="113"/>
    </row>
    <row r="1142" spans="1:19" x14ac:dyDescent="0.35">
      <c r="A1142" s="111" t="s">
        <v>4419</v>
      </c>
      <c r="B1142" s="112"/>
      <c r="C1142" s="113" t="s">
        <v>4437</v>
      </c>
      <c r="D1142" s="113" t="s">
        <v>7209</v>
      </c>
      <c r="E1142" s="113"/>
      <c r="F1142" s="113"/>
      <c r="G1142" s="50" t="s">
        <v>5709</v>
      </c>
      <c r="H1142" s="50" t="s">
        <v>5710</v>
      </c>
      <c r="I1142" s="113"/>
      <c r="J1142" s="103" t="s">
        <v>7493</v>
      </c>
      <c r="K1142" s="103"/>
      <c r="L1142" s="50" t="s">
        <v>7472</v>
      </c>
      <c r="M1142" s="153">
        <v>0</v>
      </c>
      <c r="N1142" s="50" t="s">
        <v>8512</v>
      </c>
      <c r="O1142" s="50" t="s">
        <v>8517</v>
      </c>
      <c r="P1142" s="113" t="s">
        <v>158</v>
      </c>
      <c r="Q1142" s="113" t="s">
        <v>80</v>
      </c>
      <c r="R1142" s="113"/>
      <c r="S1142" s="113"/>
    </row>
    <row r="1143" spans="1:19" x14ac:dyDescent="0.35">
      <c r="A1143" s="111" t="s">
        <v>4419</v>
      </c>
      <c r="B1143" s="112"/>
      <c r="C1143" s="113" t="s">
        <v>4439</v>
      </c>
      <c r="D1143" s="113" t="s">
        <v>7210</v>
      </c>
      <c r="E1143" s="113"/>
      <c r="F1143" s="113"/>
      <c r="G1143" s="50" t="s">
        <v>5713</v>
      </c>
      <c r="H1143" s="50" t="s">
        <v>5714</v>
      </c>
      <c r="I1143" s="113"/>
      <c r="J1143" s="103" t="s">
        <v>7493</v>
      </c>
      <c r="K1143" s="103"/>
      <c r="L1143" s="50" t="s">
        <v>7472</v>
      </c>
      <c r="M1143" s="153">
        <v>0</v>
      </c>
      <c r="N1143" s="50" t="s">
        <v>8512</v>
      </c>
      <c r="O1143" s="50" t="s">
        <v>8517</v>
      </c>
      <c r="P1143" s="113" t="s">
        <v>158</v>
      </c>
      <c r="Q1143" s="113" t="s">
        <v>80</v>
      </c>
      <c r="R1143" s="113"/>
      <c r="S1143" s="113"/>
    </row>
    <row r="1144" spans="1:19" x14ac:dyDescent="0.35">
      <c r="A1144" s="111" t="s">
        <v>4419</v>
      </c>
      <c r="B1144" s="112"/>
      <c r="C1144" s="113" t="s">
        <v>4438</v>
      </c>
      <c r="D1144" s="113" t="s">
        <v>7211</v>
      </c>
      <c r="E1144" s="113"/>
      <c r="F1144" s="113"/>
      <c r="G1144" s="50" t="s">
        <v>5711</v>
      </c>
      <c r="H1144" s="50" t="s">
        <v>5712</v>
      </c>
      <c r="I1144" s="113"/>
      <c r="J1144" s="103" t="s">
        <v>7493</v>
      </c>
      <c r="K1144" s="103"/>
      <c r="L1144" s="50" t="s">
        <v>7472</v>
      </c>
      <c r="M1144" s="153">
        <v>0</v>
      </c>
      <c r="N1144" s="50" t="s">
        <v>8512</v>
      </c>
      <c r="O1144" s="50" t="s">
        <v>8517</v>
      </c>
      <c r="P1144" s="113" t="s">
        <v>158</v>
      </c>
      <c r="Q1144" s="113" t="s">
        <v>80</v>
      </c>
      <c r="R1144" s="113"/>
      <c r="S1144" s="113"/>
    </row>
    <row r="1145" spans="1:19" x14ac:dyDescent="0.35">
      <c r="A1145" s="111" t="s">
        <v>4419</v>
      </c>
      <c r="B1145" s="112"/>
      <c r="C1145" s="113" t="s">
        <v>4455</v>
      </c>
      <c r="D1145" s="113" t="s">
        <v>7212</v>
      </c>
      <c r="E1145" s="113"/>
      <c r="F1145" s="113"/>
      <c r="G1145" s="50" t="s">
        <v>5744</v>
      </c>
      <c r="H1145" s="50" t="s">
        <v>5745</v>
      </c>
      <c r="I1145" s="113"/>
      <c r="J1145" s="103" t="s">
        <v>7493</v>
      </c>
      <c r="K1145" s="103"/>
      <c r="L1145" s="50" t="s">
        <v>7472</v>
      </c>
      <c r="M1145" s="153">
        <v>0</v>
      </c>
      <c r="N1145" s="50" t="s">
        <v>8512</v>
      </c>
      <c r="O1145" s="50" t="s">
        <v>8517</v>
      </c>
      <c r="P1145" s="113" t="s">
        <v>6343</v>
      </c>
      <c r="Q1145" s="113" t="s">
        <v>80</v>
      </c>
      <c r="R1145" s="113"/>
      <c r="S1145" s="113"/>
    </row>
    <row r="1146" spans="1:19" x14ac:dyDescent="0.35">
      <c r="A1146" s="111" t="s">
        <v>4419</v>
      </c>
      <c r="B1146" s="112"/>
      <c r="C1146" s="113" t="s">
        <v>4460</v>
      </c>
      <c r="D1146" s="113" t="s">
        <v>7213</v>
      </c>
      <c r="E1146" s="113"/>
      <c r="F1146" s="113"/>
      <c r="G1146" s="50" t="s">
        <v>5754</v>
      </c>
      <c r="H1146" s="50" t="s">
        <v>5755</v>
      </c>
      <c r="I1146" s="113"/>
      <c r="J1146" s="103" t="s">
        <v>7493</v>
      </c>
      <c r="K1146" s="103"/>
      <c r="L1146" s="113" t="s">
        <v>7472</v>
      </c>
      <c r="M1146" s="114">
        <v>0</v>
      </c>
      <c r="N1146" s="113" t="s">
        <v>8512</v>
      </c>
      <c r="O1146" s="113" t="s">
        <v>8517</v>
      </c>
      <c r="P1146" s="113" t="s">
        <v>100</v>
      </c>
      <c r="Q1146" s="113" t="s">
        <v>80</v>
      </c>
      <c r="R1146" s="113"/>
      <c r="S1146" s="113"/>
    </row>
    <row r="1147" spans="1:19" x14ac:dyDescent="0.35">
      <c r="A1147" s="111" t="s">
        <v>4419</v>
      </c>
      <c r="B1147" s="112"/>
      <c r="C1147" s="113" t="s">
        <v>4465</v>
      </c>
      <c r="D1147" s="113" t="s">
        <v>7214</v>
      </c>
      <c r="E1147" s="113"/>
      <c r="F1147" s="113"/>
      <c r="G1147" s="50" t="s">
        <v>5764</v>
      </c>
      <c r="H1147" s="50" t="s">
        <v>5765</v>
      </c>
      <c r="I1147" s="113"/>
      <c r="J1147" s="103" t="s">
        <v>7493</v>
      </c>
      <c r="K1147" s="103"/>
      <c r="L1147" s="50" t="s">
        <v>7472</v>
      </c>
      <c r="M1147" s="153">
        <v>0</v>
      </c>
      <c r="N1147" s="50" t="s">
        <v>8512</v>
      </c>
      <c r="O1147" s="50" t="s">
        <v>8517</v>
      </c>
      <c r="P1147" s="113" t="s">
        <v>157</v>
      </c>
      <c r="Q1147" s="113" t="s">
        <v>80</v>
      </c>
      <c r="R1147" s="113"/>
      <c r="S1147" s="113"/>
    </row>
    <row r="1148" spans="1:19" x14ac:dyDescent="0.35">
      <c r="A1148" s="111" t="s">
        <v>4419</v>
      </c>
      <c r="B1148" s="112"/>
      <c r="C1148" s="113" t="s">
        <v>4485</v>
      </c>
      <c r="D1148" s="113" t="s">
        <v>7216</v>
      </c>
      <c r="E1148" s="113"/>
      <c r="F1148" s="113"/>
      <c r="G1148" s="50" t="s">
        <v>5804</v>
      </c>
      <c r="H1148" s="50" t="s">
        <v>5805</v>
      </c>
      <c r="I1148" s="113"/>
      <c r="J1148" s="103" t="s">
        <v>7493</v>
      </c>
      <c r="K1148" s="103"/>
      <c r="L1148" s="50" t="s">
        <v>7472</v>
      </c>
      <c r="M1148" s="153">
        <v>0</v>
      </c>
      <c r="N1148" s="50" t="s">
        <v>8512</v>
      </c>
      <c r="O1148" s="50" t="s">
        <v>8517</v>
      </c>
      <c r="P1148" s="113" t="s">
        <v>262</v>
      </c>
      <c r="Q1148" s="113" t="s">
        <v>80</v>
      </c>
      <c r="R1148" s="113"/>
      <c r="S1148" s="113"/>
    </row>
    <row r="1149" spans="1:19" x14ac:dyDescent="0.35">
      <c r="A1149" s="111" t="s">
        <v>4419</v>
      </c>
      <c r="B1149" s="112"/>
      <c r="C1149" s="113" t="s">
        <v>4496</v>
      </c>
      <c r="D1149" s="113" t="s">
        <v>7215</v>
      </c>
      <c r="E1149" s="113"/>
      <c r="F1149" s="113"/>
      <c r="G1149" s="50" t="s">
        <v>5826</v>
      </c>
      <c r="H1149" s="50" t="s">
        <v>5827</v>
      </c>
      <c r="I1149" s="113"/>
      <c r="J1149" s="103" t="s">
        <v>7493</v>
      </c>
      <c r="K1149" s="103"/>
      <c r="L1149" s="50" t="s">
        <v>7472</v>
      </c>
      <c r="M1149" s="153">
        <v>0</v>
      </c>
      <c r="N1149" s="50" t="s">
        <v>8512</v>
      </c>
      <c r="O1149" s="50" t="s">
        <v>8517</v>
      </c>
      <c r="P1149" s="113" t="s">
        <v>6343</v>
      </c>
      <c r="Q1149" s="113" t="s">
        <v>80</v>
      </c>
      <c r="R1149" s="113"/>
      <c r="S1149" s="113"/>
    </row>
    <row r="1150" spans="1:19" x14ac:dyDescent="0.35">
      <c r="A1150" s="111" t="s">
        <v>4419</v>
      </c>
      <c r="B1150" s="112"/>
      <c r="C1150" s="113" t="s">
        <v>4497</v>
      </c>
      <c r="D1150" s="113" t="s">
        <v>7214</v>
      </c>
      <c r="E1150" s="113"/>
      <c r="F1150" s="113"/>
      <c r="G1150" s="50" t="s">
        <v>5828</v>
      </c>
      <c r="H1150" s="50" t="s">
        <v>5829</v>
      </c>
      <c r="I1150" s="113"/>
      <c r="J1150" s="103" t="s">
        <v>7493</v>
      </c>
      <c r="K1150" s="103"/>
      <c r="L1150" s="50" t="s">
        <v>7472</v>
      </c>
      <c r="M1150" s="153">
        <v>0</v>
      </c>
      <c r="N1150" s="50" t="s">
        <v>8512</v>
      </c>
      <c r="O1150" s="50" t="s">
        <v>8517</v>
      </c>
      <c r="P1150" s="113" t="s">
        <v>157</v>
      </c>
      <c r="Q1150" s="113" t="s">
        <v>80</v>
      </c>
      <c r="R1150" s="113"/>
      <c r="S1150" s="113"/>
    </row>
    <row r="1151" spans="1:19" x14ac:dyDescent="0.35">
      <c r="A1151" s="111" t="s">
        <v>4419</v>
      </c>
      <c r="B1151" s="112"/>
      <c r="C1151" s="113" t="s">
        <v>4477</v>
      </c>
      <c r="D1151" s="113" t="s">
        <v>7263</v>
      </c>
      <c r="E1151" s="113"/>
      <c r="F1151" s="113"/>
      <c r="G1151" s="50" t="s">
        <v>5788</v>
      </c>
      <c r="H1151" s="50" t="s">
        <v>5789</v>
      </c>
      <c r="I1151" s="113"/>
      <c r="J1151" s="103" t="s">
        <v>7493</v>
      </c>
      <c r="K1151" s="103"/>
      <c r="L1151" s="50" t="s">
        <v>7472</v>
      </c>
      <c r="M1151" s="153">
        <v>0</v>
      </c>
      <c r="N1151" s="50" t="s">
        <v>8512</v>
      </c>
      <c r="O1151" s="50" t="s">
        <v>8517</v>
      </c>
      <c r="P1151" s="113" t="s">
        <v>235</v>
      </c>
      <c r="Q1151" s="113" t="s">
        <v>80</v>
      </c>
      <c r="R1151" s="113"/>
      <c r="S1151" s="113"/>
    </row>
    <row r="1152" spans="1:19" x14ac:dyDescent="0.35">
      <c r="A1152" s="111" t="s">
        <v>4419</v>
      </c>
      <c r="B1152" s="112"/>
      <c r="C1152" s="113" t="s">
        <v>4483</v>
      </c>
      <c r="D1152" s="113" t="s">
        <v>7217</v>
      </c>
      <c r="E1152" s="113"/>
      <c r="F1152" s="113"/>
      <c r="G1152" s="50" t="s">
        <v>5800</v>
      </c>
      <c r="H1152" s="50" t="s">
        <v>5801</v>
      </c>
      <c r="I1152" s="113"/>
      <c r="J1152" s="103" t="s">
        <v>7493</v>
      </c>
      <c r="K1152" s="103"/>
      <c r="L1152" s="50" t="s">
        <v>7472</v>
      </c>
      <c r="M1152" s="153">
        <v>0</v>
      </c>
      <c r="N1152" s="50" t="s">
        <v>8512</v>
      </c>
      <c r="O1152" s="50" t="s">
        <v>8517</v>
      </c>
      <c r="P1152" s="113" t="s">
        <v>262</v>
      </c>
      <c r="Q1152" s="113" t="s">
        <v>80</v>
      </c>
      <c r="R1152" s="113"/>
      <c r="S1152" s="113"/>
    </row>
    <row r="1153" spans="1:19" x14ac:dyDescent="0.35">
      <c r="A1153" s="111" t="s">
        <v>4419</v>
      </c>
      <c r="B1153" s="112"/>
      <c r="C1153" s="113" t="s">
        <v>4470</v>
      </c>
      <c r="D1153" s="113" t="s">
        <v>7218</v>
      </c>
      <c r="E1153" s="113"/>
      <c r="F1153" s="113"/>
      <c r="G1153" s="50" t="s">
        <v>5774</v>
      </c>
      <c r="H1153" s="50" t="s">
        <v>5775</v>
      </c>
      <c r="I1153" s="113"/>
      <c r="J1153" s="103" t="s">
        <v>7493</v>
      </c>
      <c r="K1153" s="103"/>
      <c r="L1153" s="50" t="s">
        <v>7472</v>
      </c>
      <c r="M1153" s="153">
        <v>0</v>
      </c>
      <c r="N1153" s="50" t="s">
        <v>8512</v>
      </c>
      <c r="O1153" s="50" t="s">
        <v>8517</v>
      </c>
      <c r="P1153" s="113" t="s">
        <v>195</v>
      </c>
      <c r="Q1153" s="113" t="s">
        <v>80</v>
      </c>
      <c r="R1153" s="113"/>
      <c r="S1153" s="113"/>
    </row>
    <row r="1154" spans="1:19" x14ac:dyDescent="0.35">
      <c r="A1154" s="111" t="s">
        <v>4419</v>
      </c>
      <c r="B1154" s="112"/>
      <c r="C1154" s="113" t="s">
        <v>4429</v>
      </c>
      <c r="D1154" s="113" t="s">
        <v>7187</v>
      </c>
      <c r="E1154" s="113"/>
      <c r="F1154" s="113"/>
      <c r="G1154" s="50" t="s">
        <v>5693</v>
      </c>
      <c r="H1154" s="50" t="s">
        <v>5694</v>
      </c>
      <c r="I1154" s="113"/>
      <c r="J1154" s="103" t="s">
        <v>7493</v>
      </c>
      <c r="K1154" s="103"/>
      <c r="L1154" s="50" t="s">
        <v>7472</v>
      </c>
      <c r="M1154" s="153">
        <v>0</v>
      </c>
      <c r="N1154" s="50" t="s">
        <v>8512</v>
      </c>
      <c r="O1154" s="50" t="s">
        <v>8517</v>
      </c>
      <c r="P1154" s="113" t="s">
        <v>195</v>
      </c>
      <c r="Q1154" s="113" t="s">
        <v>80</v>
      </c>
      <c r="R1154" s="113"/>
      <c r="S1154" s="113"/>
    </row>
    <row r="1155" spans="1:19" x14ac:dyDescent="0.35">
      <c r="A1155" s="111" t="s">
        <v>4419</v>
      </c>
      <c r="B1155" s="112"/>
      <c r="C1155" s="113" t="s">
        <v>4440</v>
      </c>
      <c r="D1155" s="113" t="s">
        <v>7220</v>
      </c>
      <c r="E1155" s="113"/>
      <c r="F1155" s="113"/>
      <c r="G1155" s="50" t="s">
        <v>5715</v>
      </c>
      <c r="H1155" s="50" t="s">
        <v>5706</v>
      </c>
      <c r="I1155" s="113"/>
      <c r="J1155" s="103" t="s">
        <v>7493</v>
      </c>
      <c r="K1155" s="103"/>
      <c r="L1155" s="50" t="s">
        <v>7472</v>
      </c>
      <c r="M1155" s="153">
        <v>0</v>
      </c>
      <c r="N1155" s="50" t="s">
        <v>8512</v>
      </c>
      <c r="O1155" s="50" t="s">
        <v>8517</v>
      </c>
      <c r="P1155" s="113" t="s">
        <v>158</v>
      </c>
      <c r="Q1155" s="113" t="s">
        <v>80</v>
      </c>
      <c r="R1155" s="113"/>
      <c r="S1155" s="113"/>
    </row>
    <row r="1156" spans="1:19" x14ac:dyDescent="0.35">
      <c r="A1156" s="111" t="s">
        <v>4419</v>
      </c>
      <c r="B1156" s="112"/>
      <c r="C1156" s="113" t="s">
        <v>4435</v>
      </c>
      <c r="D1156" s="113" t="s">
        <v>7221</v>
      </c>
      <c r="E1156" s="113"/>
      <c r="F1156" s="113"/>
      <c r="G1156" s="50" t="s">
        <v>5705</v>
      </c>
      <c r="H1156" s="50" t="s">
        <v>5706</v>
      </c>
      <c r="I1156" s="113"/>
      <c r="J1156" s="103" t="s">
        <v>7493</v>
      </c>
      <c r="K1156" s="103"/>
      <c r="L1156" s="50" t="s">
        <v>7472</v>
      </c>
      <c r="M1156" s="153">
        <v>0</v>
      </c>
      <c r="N1156" s="50" t="s">
        <v>8512</v>
      </c>
      <c r="O1156" s="50" t="s">
        <v>8517</v>
      </c>
      <c r="P1156" s="113" t="s">
        <v>6322</v>
      </c>
      <c r="Q1156" s="113" t="s">
        <v>80</v>
      </c>
      <c r="R1156" s="113"/>
      <c r="S1156" s="113"/>
    </row>
    <row r="1157" spans="1:19" x14ac:dyDescent="0.35">
      <c r="A1157" s="111" t="s">
        <v>4419</v>
      </c>
      <c r="B1157" s="112"/>
      <c r="C1157" s="113" t="s">
        <v>4486</v>
      </c>
      <c r="D1157" s="113" t="s">
        <v>7222</v>
      </c>
      <c r="E1157" s="113"/>
      <c r="F1157" s="113"/>
      <c r="G1157" s="50" t="s">
        <v>5806</v>
      </c>
      <c r="H1157" s="50" t="s">
        <v>5807</v>
      </c>
      <c r="I1157" s="113"/>
      <c r="J1157" s="103" t="s">
        <v>7493</v>
      </c>
      <c r="K1157" s="103"/>
      <c r="L1157" s="50" t="s">
        <v>7472</v>
      </c>
      <c r="M1157" s="153">
        <v>0</v>
      </c>
      <c r="N1157" s="50" t="s">
        <v>8512</v>
      </c>
      <c r="O1157" s="50" t="s">
        <v>8517</v>
      </c>
      <c r="P1157" s="113" t="s">
        <v>262</v>
      </c>
      <c r="Q1157" s="113" t="s">
        <v>80</v>
      </c>
      <c r="R1157" s="113"/>
      <c r="S1157" s="113"/>
    </row>
    <row r="1158" spans="1:19" x14ac:dyDescent="0.35">
      <c r="A1158" s="111" t="s">
        <v>4419</v>
      </c>
      <c r="B1158" s="112"/>
      <c r="C1158" s="113" t="s">
        <v>4478</v>
      </c>
      <c r="D1158" s="113" t="s">
        <v>7223</v>
      </c>
      <c r="E1158" s="113"/>
      <c r="F1158" s="113"/>
      <c r="G1158" s="50" t="s">
        <v>5790</v>
      </c>
      <c r="H1158" s="50" t="s">
        <v>5791</v>
      </c>
      <c r="I1158" s="113"/>
      <c r="J1158" s="103" t="s">
        <v>7493</v>
      </c>
      <c r="K1158" s="103"/>
      <c r="L1158" s="50" t="s">
        <v>7472</v>
      </c>
      <c r="M1158" s="153">
        <v>0</v>
      </c>
      <c r="N1158" s="50" t="s">
        <v>8512</v>
      </c>
      <c r="O1158" s="50" t="s">
        <v>8517</v>
      </c>
      <c r="P1158" s="113" t="s">
        <v>6322</v>
      </c>
      <c r="Q1158" s="113" t="s">
        <v>80</v>
      </c>
      <c r="R1158" s="113"/>
      <c r="S1158" s="113"/>
    </row>
    <row r="1159" spans="1:19" x14ac:dyDescent="0.35">
      <c r="A1159" s="111" t="s">
        <v>4419</v>
      </c>
      <c r="B1159" s="112"/>
      <c r="C1159" s="113" t="s">
        <v>4451</v>
      </c>
      <c r="D1159" s="113" t="s">
        <v>7219</v>
      </c>
      <c r="E1159" s="113"/>
      <c r="F1159" s="113"/>
      <c r="G1159" s="50" t="s">
        <v>5736</v>
      </c>
      <c r="H1159" s="50" t="s">
        <v>5737</v>
      </c>
      <c r="I1159" s="113"/>
      <c r="J1159" s="103" t="s">
        <v>7493</v>
      </c>
      <c r="K1159" s="103"/>
      <c r="L1159" s="50" t="s">
        <v>7472</v>
      </c>
      <c r="M1159" s="153">
        <v>0</v>
      </c>
      <c r="N1159" s="50" t="s">
        <v>8512</v>
      </c>
      <c r="O1159" s="50" t="s">
        <v>8517</v>
      </c>
      <c r="P1159" s="113" t="s">
        <v>262</v>
      </c>
      <c r="Q1159" s="113" t="s">
        <v>80</v>
      </c>
      <c r="R1159" s="113"/>
      <c r="S1159" s="113"/>
    </row>
    <row r="1160" spans="1:19" x14ac:dyDescent="0.35">
      <c r="A1160" s="111" t="s">
        <v>4419</v>
      </c>
      <c r="B1160" s="112"/>
      <c r="C1160" s="113" t="s">
        <v>4428</v>
      </c>
      <c r="D1160" s="113" t="s">
        <v>7224</v>
      </c>
      <c r="E1160" s="113"/>
      <c r="F1160" s="113"/>
      <c r="G1160" s="50" t="s">
        <v>5691</v>
      </c>
      <c r="H1160" s="50" t="s">
        <v>5692</v>
      </c>
      <c r="I1160" s="113"/>
      <c r="J1160" s="103" t="s">
        <v>7493</v>
      </c>
      <c r="K1160" s="103"/>
      <c r="L1160" s="50" t="s">
        <v>7472</v>
      </c>
      <c r="M1160" s="153">
        <v>0</v>
      </c>
      <c r="N1160" s="50" t="s">
        <v>8512</v>
      </c>
      <c r="O1160" s="50" t="s">
        <v>8517</v>
      </c>
      <c r="P1160" s="113" t="s">
        <v>195</v>
      </c>
      <c r="Q1160" s="113" t="s">
        <v>80</v>
      </c>
      <c r="R1160" s="113"/>
      <c r="S1160" s="113"/>
    </row>
    <row r="1161" spans="1:19" x14ac:dyDescent="0.35">
      <c r="A1161" s="111" t="s">
        <v>4419</v>
      </c>
      <c r="B1161" s="112"/>
      <c r="C1161" s="113" t="s">
        <v>4487</v>
      </c>
      <c r="D1161" s="113" t="s">
        <v>7225</v>
      </c>
      <c r="E1161" s="113"/>
      <c r="F1161" s="113"/>
      <c r="G1161" s="50" t="s">
        <v>5808</v>
      </c>
      <c r="H1161" s="50" t="s">
        <v>5809</v>
      </c>
      <c r="I1161" s="113"/>
      <c r="J1161" s="103" t="s">
        <v>7493</v>
      </c>
      <c r="K1161" s="103"/>
      <c r="L1161" s="50" t="s">
        <v>7472</v>
      </c>
      <c r="M1161" s="153">
        <v>0</v>
      </c>
      <c r="N1161" s="50" t="s">
        <v>8512</v>
      </c>
      <c r="O1161" s="50" t="s">
        <v>8517</v>
      </c>
      <c r="P1161" s="113" t="s">
        <v>262</v>
      </c>
      <c r="Q1161" s="113" t="s">
        <v>80</v>
      </c>
      <c r="R1161" s="113"/>
      <c r="S1161" s="113"/>
    </row>
    <row r="1162" spans="1:19" x14ac:dyDescent="0.35">
      <c r="A1162" s="111" t="s">
        <v>4419</v>
      </c>
      <c r="B1162" s="112"/>
      <c r="C1162" s="113" t="s">
        <v>4471</v>
      </c>
      <c r="D1162" s="113" t="s">
        <v>6968</v>
      </c>
      <c r="E1162" s="113"/>
      <c r="F1162" s="113"/>
      <c r="G1162" s="50" t="s">
        <v>5776</v>
      </c>
      <c r="H1162" s="50" t="s">
        <v>5777</v>
      </c>
      <c r="I1162" s="113"/>
      <c r="J1162" s="103" t="s">
        <v>7493</v>
      </c>
      <c r="K1162" s="103"/>
      <c r="L1162" s="50" t="s">
        <v>7472</v>
      </c>
      <c r="M1162" s="153">
        <v>0</v>
      </c>
      <c r="N1162" s="50" t="s">
        <v>8512</v>
      </c>
      <c r="O1162" s="50" t="s">
        <v>8517</v>
      </c>
      <c r="P1162" s="113" t="s">
        <v>195</v>
      </c>
      <c r="Q1162" s="113" t="s">
        <v>80</v>
      </c>
      <c r="R1162" s="113"/>
      <c r="S1162" s="113"/>
    </row>
    <row r="1163" spans="1:19" x14ac:dyDescent="0.35">
      <c r="A1163" s="111" t="s">
        <v>4419</v>
      </c>
      <c r="B1163" s="112"/>
      <c r="C1163" s="113" t="s">
        <v>4462</v>
      </c>
      <c r="D1163" s="113" t="s">
        <v>7226</v>
      </c>
      <c r="E1163" s="113"/>
      <c r="F1163" s="113"/>
      <c r="G1163" s="50" t="s">
        <v>5758</v>
      </c>
      <c r="H1163" s="50" t="s">
        <v>5759</v>
      </c>
      <c r="I1163" s="113"/>
      <c r="J1163" s="103" t="s">
        <v>7493</v>
      </c>
      <c r="K1163" s="103"/>
      <c r="L1163" s="50" t="s">
        <v>7472</v>
      </c>
      <c r="M1163" s="153">
        <v>0</v>
      </c>
      <c r="N1163" s="50" t="s">
        <v>8512</v>
      </c>
      <c r="O1163" s="50" t="s">
        <v>8517</v>
      </c>
      <c r="P1163" s="113" t="s">
        <v>6350</v>
      </c>
      <c r="Q1163" s="113" t="s">
        <v>80</v>
      </c>
      <c r="R1163" s="113"/>
      <c r="S1163" s="113"/>
    </row>
    <row r="1164" spans="1:19" x14ac:dyDescent="0.35">
      <c r="A1164" s="111" t="s">
        <v>4419</v>
      </c>
      <c r="B1164" s="112"/>
      <c r="C1164" s="113" t="s">
        <v>4426</v>
      </c>
      <c r="D1164" s="113" t="s">
        <v>7227</v>
      </c>
      <c r="E1164" s="113"/>
      <c r="F1164" s="113"/>
      <c r="G1164" s="50" t="s">
        <v>5687</v>
      </c>
      <c r="H1164" s="50" t="s">
        <v>5688</v>
      </c>
      <c r="I1164" s="113"/>
      <c r="J1164" s="103" t="s">
        <v>7493</v>
      </c>
      <c r="K1164" s="103"/>
      <c r="L1164" s="50" t="s">
        <v>7472</v>
      </c>
      <c r="M1164" s="153">
        <v>0</v>
      </c>
      <c r="N1164" s="50" t="s">
        <v>8512</v>
      </c>
      <c r="O1164" s="50" t="s">
        <v>8517</v>
      </c>
      <c r="P1164" s="113" t="s">
        <v>195</v>
      </c>
      <c r="Q1164" s="113" t="s">
        <v>80</v>
      </c>
      <c r="R1164" s="113"/>
      <c r="S1164" s="113"/>
    </row>
    <row r="1165" spans="1:19" x14ac:dyDescent="0.35">
      <c r="A1165" s="111" t="s">
        <v>4419</v>
      </c>
      <c r="B1165" s="112"/>
      <c r="C1165" s="113" t="s">
        <v>4430</v>
      </c>
      <c r="D1165" s="113" t="s">
        <v>7188</v>
      </c>
      <c r="E1165" s="113"/>
      <c r="F1165" s="113"/>
      <c r="G1165" s="50" t="s">
        <v>5695</v>
      </c>
      <c r="H1165" s="50" t="s">
        <v>5696</v>
      </c>
      <c r="I1165" s="113"/>
      <c r="J1165" s="103" t="s">
        <v>7493</v>
      </c>
      <c r="K1165" s="103"/>
      <c r="L1165" s="50" t="s">
        <v>7472</v>
      </c>
      <c r="M1165" s="153">
        <v>0</v>
      </c>
      <c r="N1165" s="50" t="s">
        <v>8512</v>
      </c>
      <c r="O1165" s="50" t="s">
        <v>8517</v>
      </c>
      <c r="P1165" s="113" t="s">
        <v>195</v>
      </c>
      <c r="Q1165" s="113" t="s">
        <v>80</v>
      </c>
      <c r="R1165" s="113"/>
      <c r="S1165" s="113"/>
    </row>
    <row r="1166" spans="1:19" x14ac:dyDescent="0.35">
      <c r="A1166" s="111" t="s">
        <v>4419</v>
      </c>
      <c r="B1166" s="112"/>
      <c r="C1166" s="113" t="s">
        <v>4488</v>
      </c>
      <c r="D1166" s="113" t="s">
        <v>7228</v>
      </c>
      <c r="E1166" s="113"/>
      <c r="F1166" s="113"/>
      <c r="G1166" s="50" t="s">
        <v>5810</v>
      </c>
      <c r="H1166" s="62" t="s">
        <v>5811</v>
      </c>
      <c r="I1166" s="113"/>
      <c r="J1166" s="103" t="s">
        <v>7493</v>
      </c>
      <c r="K1166" s="103"/>
      <c r="L1166" s="50" t="s">
        <v>7472</v>
      </c>
      <c r="M1166" s="153">
        <v>0</v>
      </c>
      <c r="N1166" s="50" t="s">
        <v>8512</v>
      </c>
      <c r="O1166" s="50" t="s">
        <v>8517</v>
      </c>
      <c r="P1166" s="113" t="s">
        <v>262</v>
      </c>
      <c r="Q1166" s="113" t="s">
        <v>80</v>
      </c>
      <c r="R1166" s="113"/>
      <c r="S1166" s="113"/>
    </row>
    <row r="1167" spans="1:19" x14ac:dyDescent="0.35">
      <c r="A1167" s="111" t="s">
        <v>4419</v>
      </c>
      <c r="B1167" s="112"/>
      <c r="C1167" s="113" t="s">
        <v>4473</v>
      </c>
      <c r="D1167" s="113" t="s">
        <v>6969</v>
      </c>
      <c r="E1167" s="113"/>
      <c r="F1167" s="113"/>
      <c r="G1167" s="50" t="s">
        <v>5780</v>
      </c>
      <c r="H1167" s="50" t="s">
        <v>5781</v>
      </c>
      <c r="I1167" s="113"/>
      <c r="J1167" s="103" t="s">
        <v>7493</v>
      </c>
      <c r="K1167" s="103"/>
      <c r="L1167" s="50" t="s">
        <v>7472</v>
      </c>
      <c r="M1167" s="153">
        <v>0</v>
      </c>
      <c r="N1167" s="50" t="s">
        <v>8512</v>
      </c>
      <c r="O1167" s="50" t="s">
        <v>8517</v>
      </c>
      <c r="P1167" s="113" t="s">
        <v>195</v>
      </c>
      <c r="Q1167" s="113" t="s">
        <v>80</v>
      </c>
      <c r="R1167" s="113"/>
      <c r="S1167" s="113"/>
    </row>
    <row r="1168" spans="1:19" x14ac:dyDescent="0.35">
      <c r="A1168" s="111" t="s">
        <v>4419</v>
      </c>
      <c r="B1168" s="112"/>
      <c r="C1168" s="113" t="s">
        <v>4489</v>
      </c>
      <c r="D1168" s="113" t="s">
        <v>7229</v>
      </c>
      <c r="E1168" s="113"/>
      <c r="F1168" s="113"/>
      <c r="G1168" s="50" t="s">
        <v>5812</v>
      </c>
      <c r="H1168" s="62" t="s">
        <v>5813</v>
      </c>
      <c r="I1168" s="113"/>
      <c r="J1168" s="103" t="s">
        <v>7493</v>
      </c>
      <c r="K1168" s="103"/>
      <c r="L1168" s="50" t="s">
        <v>7472</v>
      </c>
      <c r="M1168" s="153">
        <v>0</v>
      </c>
      <c r="N1168" s="50" t="s">
        <v>8512</v>
      </c>
      <c r="O1168" s="50" t="s">
        <v>8517</v>
      </c>
      <c r="P1168" s="113" t="s">
        <v>262</v>
      </c>
      <c r="Q1168" s="113" t="s">
        <v>80</v>
      </c>
      <c r="R1168" s="113"/>
      <c r="S1168" s="113"/>
    </row>
    <row r="1169" spans="1:19" x14ac:dyDescent="0.35">
      <c r="A1169" s="111" t="s">
        <v>4419</v>
      </c>
      <c r="B1169" s="112"/>
      <c r="C1169" s="113" t="s">
        <v>4472</v>
      </c>
      <c r="D1169" s="113" t="s">
        <v>7230</v>
      </c>
      <c r="E1169" s="113"/>
      <c r="F1169" s="113"/>
      <c r="G1169" s="50" t="s">
        <v>5778</v>
      </c>
      <c r="H1169" s="50" t="s">
        <v>5779</v>
      </c>
      <c r="I1169" s="113"/>
      <c r="J1169" s="103" t="s">
        <v>7493</v>
      </c>
      <c r="K1169" s="103"/>
      <c r="L1169" s="50" t="s">
        <v>7472</v>
      </c>
      <c r="M1169" s="153">
        <v>0</v>
      </c>
      <c r="N1169" s="50" t="s">
        <v>8512</v>
      </c>
      <c r="O1169" s="50" t="s">
        <v>8517</v>
      </c>
      <c r="P1169" s="113" t="s">
        <v>195</v>
      </c>
      <c r="Q1169" s="113" t="s">
        <v>80</v>
      </c>
      <c r="R1169" s="113"/>
      <c r="S1169" s="113"/>
    </row>
    <row r="1170" spans="1:19" x14ac:dyDescent="0.35">
      <c r="A1170" s="111" t="s">
        <v>4419</v>
      </c>
      <c r="B1170" s="112"/>
      <c r="C1170" s="113" t="s">
        <v>4434</v>
      </c>
      <c r="D1170" s="113" t="s">
        <v>6970</v>
      </c>
      <c r="E1170" s="113"/>
      <c r="F1170" s="113"/>
      <c r="G1170" s="50" t="s">
        <v>5703</v>
      </c>
      <c r="H1170" s="50" t="s">
        <v>5704</v>
      </c>
      <c r="I1170" s="113"/>
      <c r="J1170" s="103" t="s">
        <v>7493</v>
      </c>
      <c r="K1170" s="103"/>
      <c r="L1170" s="50" t="s">
        <v>7472</v>
      </c>
      <c r="M1170" s="153">
        <v>0</v>
      </c>
      <c r="N1170" s="50" t="s">
        <v>8512</v>
      </c>
      <c r="O1170" s="50" t="s">
        <v>8517</v>
      </c>
      <c r="P1170" s="113" t="s">
        <v>6351</v>
      </c>
      <c r="Q1170" s="113" t="s">
        <v>80</v>
      </c>
      <c r="R1170" s="113"/>
      <c r="S1170" s="113"/>
    </row>
    <row r="1171" spans="1:19" x14ac:dyDescent="0.35">
      <c r="A1171" s="111" t="s">
        <v>4419</v>
      </c>
      <c r="B1171" s="112"/>
      <c r="C1171" s="121" t="s">
        <v>4484</v>
      </c>
      <c r="D1171" s="113" t="s">
        <v>7231</v>
      </c>
      <c r="E1171" s="113"/>
      <c r="F1171" s="113"/>
      <c r="G1171" s="50" t="s">
        <v>5802</v>
      </c>
      <c r="H1171" s="62" t="s">
        <v>5803</v>
      </c>
      <c r="I1171" s="113"/>
      <c r="J1171" s="103" t="s">
        <v>7493</v>
      </c>
      <c r="K1171" s="103"/>
      <c r="L1171" s="50" t="s">
        <v>7472</v>
      </c>
      <c r="M1171" s="153">
        <v>0</v>
      </c>
      <c r="N1171" s="50" t="s">
        <v>8512</v>
      </c>
      <c r="O1171" s="50" t="s">
        <v>8517</v>
      </c>
      <c r="P1171" s="113" t="s">
        <v>262</v>
      </c>
      <c r="Q1171" s="113" t="s">
        <v>80</v>
      </c>
      <c r="R1171" s="113"/>
      <c r="S1171" s="113"/>
    </row>
    <row r="1172" spans="1:19" x14ac:dyDescent="0.35">
      <c r="A1172" s="111" t="s">
        <v>4419</v>
      </c>
      <c r="B1172" s="112"/>
      <c r="C1172" s="113" t="s">
        <v>4463</v>
      </c>
      <c r="D1172" s="113" t="s">
        <v>5761</v>
      </c>
      <c r="E1172" s="113"/>
      <c r="F1172" s="113"/>
      <c r="G1172" s="50" t="s">
        <v>5760</v>
      </c>
      <c r="H1172" s="50" t="s">
        <v>5761</v>
      </c>
      <c r="I1172" s="113"/>
      <c r="J1172" s="103" t="s">
        <v>7493</v>
      </c>
      <c r="K1172" s="103"/>
      <c r="L1172" s="50" t="s">
        <v>7472</v>
      </c>
      <c r="M1172" s="153">
        <v>0</v>
      </c>
      <c r="N1172" s="50" t="s">
        <v>8512</v>
      </c>
      <c r="O1172" s="50" t="s">
        <v>8517</v>
      </c>
      <c r="P1172" s="113" t="s">
        <v>6350</v>
      </c>
      <c r="Q1172" s="113" t="s">
        <v>80</v>
      </c>
      <c r="R1172" s="113"/>
      <c r="S1172" s="113"/>
    </row>
    <row r="1173" spans="1:19" x14ac:dyDescent="0.35">
      <c r="A1173" s="111" t="s">
        <v>4419</v>
      </c>
      <c r="B1173" s="112"/>
      <c r="C1173" s="113" t="s">
        <v>4452</v>
      </c>
      <c r="D1173" s="113" t="s">
        <v>7232</v>
      </c>
      <c r="E1173" s="113"/>
      <c r="F1173" s="113"/>
      <c r="G1173" s="50" t="s">
        <v>5738</v>
      </c>
      <c r="H1173" s="50" t="s">
        <v>5739</v>
      </c>
      <c r="I1173" s="113"/>
      <c r="J1173" s="103" t="s">
        <v>7493</v>
      </c>
      <c r="K1173" s="103"/>
      <c r="L1173" s="50" t="s">
        <v>7472</v>
      </c>
      <c r="M1173" s="153">
        <v>0</v>
      </c>
      <c r="N1173" s="50" t="s">
        <v>8512</v>
      </c>
      <c r="O1173" s="50" t="s">
        <v>8517</v>
      </c>
      <c r="P1173" s="113" t="s">
        <v>262</v>
      </c>
      <c r="Q1173" s="113" t="s">
        <v>80</v>
      </c>
      <c r="R1173" s="113"/>
      <c r="S1173" s="113"/>
    </row>
    <row r="1174" spans="1:19" x14ac:dyDescent="0.35">
      <c r="A1174" s="111" t="s">
        <v>4419</v>
      </c>
      <c r="B1174" s="112"/>
      <c r="C1174" s="113" t="s">
        <v>4431</v>
      </c>
      <c r="D1174" s="113" t="s">
        <v>6971</v>
      </c>
      <c r="E1174" s="113"/>
      <c r="F1174" s="113"/>
      <c r="G1174" s="50" t="s">
        <v>5697</v>
      </c>
      <c r="H1174" s="50" t="s">
        <v>5698</v>
      </c>
      <c r="I1174" s="113"/>
      <c r="J1174" s="103" t="s">
        <v>7493</v>
      </c>
      <c r="K1174" s="103"/>
      <c r="L1174" s="50" t="s">
        <v>7472</v>
      </c>
      <c r="M1174" s="153">
        <v>0</v>
      </c>
      <c r="N1174" s="50" t="s">
        <v>8512</v>
      </c>
      <c r="O1174" s="50" t="s">
        <v>8517</v>
      </c>
      <c r="P1174" s="113" t="s">
        <v>195</v>
      </c>
      <c r="Q1174" s="113" t="s">
        <v>80</v>
      </c>
      <c r="R1174" s="113"/>
      <c r="S1174" s="113"/>
    </row>
    <row r="1175" spans="1:19" x14ac:dyDescent="0.35">
      <c r="A1175" s="111" t="s">
        <v>4419</v>
      </c>
      <c r="B1175" s="112"/>
      <c r="C1175" s="113" t="s">
        <v>4490</v>
      </c>
      <c r="D1175" s="113" t="s">
        <v>7233</v>
      </c>
      <c r="E1175" s="113"/>
      <c r="F1175" s="113"/>
      <c r="G1175" s="50" t="s">
        <v>5814</v>
      </c>
      <c r="H1175" s="50" t="s">
        <v>5815</v>
      </c>
      <c r="I1175" s="113"/>
      <c r="J1175" s="103" t="s">
        <v>7493</v>
      </c>
      <c r="K1175" s="103"/>
      <c r="L1175" s="50" t="s">
        <v>7472</v>
      </c>
      <c r="M1175" s="153">
        <v>0</v>
      </c>
      <c r="N1175" s="50" t="s">
        <v>8512</v>
      </c>
      <c r="O1175" s="50" t="s">
        <v>8517</v>
      </c>
      <c r="P1175" s="113" t="s">
        <v>262</v>
      </c>
      <c r="Q1175" s="113" t="s">
        <v>80</v>
      </c>
      <c r="R1175" s="113"/>
      <c r="S1175" s="113"/>
    </row>
    <row r="1176" spans="1:19" x14ac:dyDescent="0.35">
      <c r="A1176" s="111" t="s">
        <v>4419</v>
      </c>
      <c r="B1176" s="112"/>
      <c r="C1176" s="113" t="s">
        <v>4474</v>
      </c>
      <c r="D1176" s="113" t="s">
        <v>7234</v>
      </c>
      <c r="E1176" s="113"/>
      <c r="F1176" s="113"/>
      <c r="G1176" s="50" t="s">
        <v>5782</v>
      </c>
      <c r="H1176" s="50" t="s">
        <v>5783</v>
      </c>
      <c r="I1176" s="113"/>
      <c r="J1176" s="103" t="s">
        <v>7493</v>
      </c>
      <c r="K1176" s="103"/>
      <c r="L1176" s="50" t="s">
        <v>7472</v>
      </c>
      <c r="M1176" s="153">
        <v>0</v>
      </c>
      <c r="N1176" s="50" t="s">
        <v>8512</v>
      </c>
      <c r="O1176" s="50" t="s">
        <v>8517</v>
      </c>
      <c r="P1176" s="113" t="s">
        <v>195</v>
      </c>
      <c r="Q1176" s="113" t="s">
        <v>80</v>
      </c>
      <c r="R1176" s="113"/>
      <c r="S1176" s="113"/>
    </row>
    <row r="1177" spans="1:19" x14ac:dyDescent="0.35">
      <c r="A1177" s="111" t="s">
        <v>4419</v>
      </c>
      <c r="B1177" s="112"/>
      <c r="C1177" s="113" t="s">
        <v>4427</v>
      </c>
      <c r="D1177" s="113" t="s">
        <v>7235</v>
      </c>
      <c r="E1177" s="113"/>
      <c r="F1177" s="113"/>
      <c r="G1177" s="50" t="s">
        <v>5689</v>
      </c>
      <c r="H1177" s="50" t="s">
        <v>5690</v>
      </c>
      <c r="I1177" s="113"/>
      <c r="J1177" s="103" t="s">
        <v>7493</v>
      </c>
      <c r="K1177" s="103"/>
      <c r="L1177" s="50" t="s">
        <v>7472</v>
      </c>
      <c r="M1177" s="153">
        <v>0</v>
      </c>
      <c r="N1177" s="50" t="s">
        <v>8512</v>
      </c>
      <c r="O1177" s="50" t="s">
        <v>8517</v>
      </c>
      <c r="P1177" s="113" t="s">
        <v>195</v>
      </c>
      <c r="Q1177" s="113" t="s">
        <v>80</v>
      </c>
      <c r="R1177" s="113"/>
      <c r="S1177" s="113"/>
    </row>
    <row r="1178" spans="1:19" x14ac:dyDescent="0.35">
      <c r="A1178" s="111" t="s">
        <v>4419</v>
      </c>
      <c r="B1178" s="112"/>
      <c r="C1178" s="121" t="s">
        <v>4441</v>
      </c>
      <c r="D1178" s="121" t="s">
        <v>7240</v>
      </c>
      <c r="E1178" s="113"/>
      <c r="F1178" s="113"/>
      <c r="G1178" s="50" t="s">
        <v>5716</v>
      </c>
      <c r="H1178" s="50" t="s">
        <v>5717</v>
      </c>
      <c r="I1178" s="113"/>
      <c r="J1178" s="103" t="s">
        <v>7493</v>
      </c>
      <c r="K1178" s="103"/>
      <c r="L1178" s="50" t="s">
        <v>7472</v>
      </c>
      <c r="M1178" s="153">
        <v>0</v>
      </c>
      <c r="N1178" s="50" t="s">
        <v>8512</v>
      </c>
      <c r="O1178" s="50" t="s">
        <v>8517</v>
      </c>
      <c r="P1178" s="113" t="s">
        <v>158</v>
      </c>
      <c r="Q1178" s="113" t="s">
        <v>80</v>
      </c>
      <c r="R1178" s="113"/>
      <c r="S1178" s="113"/>
    </row>
    <row r="1179" spans="1:19" x14ac:dyDescent="0.35">
      <c r="A1179" s="111" t="s">
        <v>4419</v>
      </c>
      <c r="B1179" s="112"/>
      <c r="C1179" s="121" t="s">
        <v>4491</v>
      </c>
      <c r="D1179" s="121" t="s">
        <v>7241</v>
      </c>
      <c r="E1179" s="113"/>
      <c r="F1179" s="113"/>
      <c r="G1179" s="50" t="s">
        <v>5816</v>
      </c>
      <c r="H1179" s="50" t="s">
        <v>5817</v>
      </c>
      <c r="I1179" s="113"/>
      <c r="J1179" s="103" t="s">
        <v>7493</v>
      </c>
      <c r="K1179" s="103"/>
      <c r="L1179" s="50" t="s">
        <v>7472</v>
      </c>
      <c r="M1179" s="153">
        <v>0</v>
      </c>
      <c r="N1179" s="50" t="s">
        <v>8512</v>
      </c>
      <c r="O1179" s="50" t="s">
        <v>8517</v>
      </c>
      <c r="P1179" s="113" t="s">
        <v>262</v>
      </c>
      <c r="Q1179" s="113" t="s">
        <v>80</v>
      </c>
      <c r="R1179" s="113"/>
      <c r="S1179" s="113"/>
    </row>
    <row r="1180" spans="1:19" x14ac:dyDescent="0.35">
      <c r="A1180" s="111" t="s">
        <v>4419</v>
      </c>
      <c r="B1180" s="112"/>
      <c r="C1180" s="113" t="s">
        <v>4500</v>
      </c>
      <c r="D1180" s="113" t="s">
        <v>7238</v>
      </c>
      <c r="E1180" s="113"/>
      <c r="F1180" s="113"/>
      <c r="G1180" s="50" t="s">
        <v>5834</v>
      </c>
      <c r="H1180" s="50" t="s">
        <v>5835</v>
      </c>
      <c r="I1180" s="113"/>
      <c r="J1180" s="103" t="s">
        <v>7493</v>
      </c>
      <c r="K1180" s="103"/>
      <c r="L1180" s="50" t="s">
        <v>7472</v>
      </c>
      <c r="M1180" s="153">
        <v>0</v>
      </c>
      <c r="N1180" s="50" t="s">
        <v>8512</v>
      </c>
      <c r="O1180" s="50" t="s">
        <v>8517</v>
      </c>
      <c r="P1180" s="113" t="s">
        <v>262</v>
      </c>
      <c r="Q1180" s="113" t="s">
        <v>80</v>
      </c>
      <c r="R1180" s="113"/>
      <c r="S1180" s="113"/>
    </row>
    <row r="1181" spans="1:19" x14ac:dyDescent="0.35">
      <c r="A1181" s="111" t="s">
        <v>4419</v>
      </c>
      <c r="B1181" s="112"/>
      <c r="C1181" s="113" t="s">
        <v>4498</v>
      </c>
      <c r="D1181" s="113" t="s">
        <v>7239</v>
      </c>
      <c r="E1181" s="113"/>
      <c r="F1181" s="113"/>
      <c r="G1181" s="50" t="s">
        <v>5830</v>
      </c>
      <c r="H1181" s="50" t="s">
        <v>5831</v>
      </c>
      <c r="I1181" s="113"/>
      <c r="J1181" s="103" t="s">
        <v>7493</v>
      </c>
      <c r="K1181" s="103"/>
      <c r="L1181" s="50" t="s">
        <v>7472</v>
      </c>
      <c r="M1181" s="153">
        <v>0</v>
      </c>
      <c r="N1181" s="50" t="s">
        <v>8512</v>
      </c>
      <c r="O1181" s="50" t="s">
        <v>8517</v>
      </c>
      <c r="P1181" s="113" t="s">
        <v>262</v>
      </c>
      <c r="Q1181" s="113" t="s">
        <v>80</v>
      </c>
      <c r="R1181" s="113"/>
      <c r="S1181" s="113"/>
    </row>
    <row r="1182" spans="1:19" x14ac:dyDescent="0.35">
      <c r="A1182" s="111" t="s">
        <v>4419</v>
      </c>
      <c r="B1182" s="112"/>
      <c r="C1182" s="121" t="s">
        <v>4436</v>
      </c>
      <c r="D1182" s="113" t="s">
        <v>7236</v>
      </c>
      <c r="E1182" s="113"/>
      <c r="F1182" s="113"/>
      <c r="G1182" s="50" t="s">
        <v>5707</v>
      </c>
      <c r="H1182" s="50" t="s">
        <v>5708</v>
      </c>
      <c r="I1182" s="113"/>
      <c r="J1182" s="103" t="s">
        <v>7493</v>
      </c>
      <c r="K1182" s="103"/>
      <c r="L1182" s="50" t="s">
        <v>7472</v>
      </c>
      <c r="M1182" s="153">
        <v>0</v>
      </c>
      <c r="N1182" s="50" t="s">
        <v>8512</v>
      </c>
      <c r="O1182" s="50" t="s">
        <v>8517</v>
      </c>
      <c r="P1182" s="113" t="s">
        <v>158</v>
      </c>
      <c r="Q1182" s="113" t="s">
        <v>80</v>
      </c>
      <c r="R1182" s="113"/>
      <c r="S1182" s="113"/>
    </row>
    <row r="1183" spans="1:19" x14ac:dyDescent="0.35">
      <c r="A1183" s="111" t="s">
        <v>4419</v>
      </c>
      <c r="B1183" s="112"/>
      <c r="C1183" s="113" t="s">
        <v>4421</v>
      </c>
      <c r="D1183" s="113" t="s">
        <v>7243</v>
      </c>
      <c r="E1183" s="113"/>
      <c r="F1183" s="113"/>
      <c r="G1183" s="50" t="s">
        <v>5677</v>
      </c>
      <c r="H1183" s="50" t="s">
        <v>5678</v>
      </c>
      <c r="I1183" s="113"/>
      <c r="J1183" s="103" t="s">
        <v>7493</v>
      </c>
      <c r="K1183" s="103"/>
      <c r="L1183" s="50" t="s">
        <v>7472</v>
      </c>
      <c r="M1183" s="153">
        <v>0</v>
      </c>
      <c r="N1183" s="50" t="s">
        <v>8512</v>
      </c>
      <c r="O1183" s="50" t="s">
        <v>8517</v>
      </c>
      <c r="P1183" s="113" t="s">
        <v>195</v>
      </c>
      <c r="Q1183" s="113" t="s">
        <v>80</v>
      </c>
      <c r="R1183" s="113"/>
      <c r="S1183" s="113"/>
    </row>
    <row r="1184" spans="1:19" x14ac:dyDescent="0.35">
      <c r="A1184" s="111" t="s">
        <v>4419</v>
      </c>
      <c r="B1184" s="112"/>
      <c r="C1184" s="121" t="s">
        <v>4480</v>
      </c>
      <c r="D1184" s="113" t="s">
        <v>7237</v>
      </c>
      <c r="E1184" s="113"/>
      <c r="F1184" s="113"/>
      <c r="G1184" s="50" t="s">
        <v>5794</v>
      </c>
      <c r="H1184" s="50" t="s">
        <v>5795</v>
      </c>
      <c r="I1184" s="113"/>
      <c r="J1184" s="103" t="s">
        <v>7493</v>
      </c>
      <c r="K1184" s="103"/>
      <c r="L1184" s="50" t="s">
        <v>7472</v>
      </c>
      <c r="M1184" s="153">
        <v>0</v>
      </c>
      <c r="N1184" s="50" t="s">
        <v>8512</v>
      </c>
      <c r="O1184" s="50" t="s">
        <v>8517</v>
      </c>
      <c r="P1184" s="113" t="s">
        <v>262</v>
      </c>
      <c r="Q1184" s="113" t="s">
        <v>80</v>
      </c>
      <c r="R1184" s="113"/>
      <c r="S1184" s="113"/>
    </row>
    <row r="1185" spans="1:19" x14ac:dyDescent="0.35">
      <c r="A1185" s="111" t="s">
        <v>4419</v>
      </c>
      <c r="B1185" s="112"/>
      <c r="C1185" s="113" t="s">
        <v>4467</v>
      </c>
      <c r="D1185" s="113" t="s">
        <v>7242</v>
      </c>
      <c r="E1185" s="113"/>
      <c r="F1185" s="113"/>
      <c r="G1185" s="50" t="s">
        <v>5768</v>
      </c>
      <c r="H1185" s="50" t="s">
        <v>5769</v>
      </c>
      <c r="I1185" s="113"/>
      <c r="J1185" s="103" t="s">
        <v>7493</v>
      </c>
      <c r="K1185" s="103"/>
      <c r="L1185" s="50" t="s">
        <v>7472</v>
      </c>
      <c r="M1185" s="153">
        <v>0</v>
      </c>
      <c r="N1185" s="50" t="s">
        <v>8512</v>
      </c>
      <c r="O1185" s="50" t="s">
        <v>8517</v>
      </c>
      <c r="P1185" s="113" t="s">
        <v>195</v>
      </c>
      <c r="Q1185" s="113" t="s">
        <v>80</v>
      </c>
      <c r="R1185" s="113"/>
      <c r="S1185" s="113"/>
    </row>
    <row r="1186" spans="1:19" x14ac:dyDescent="0.35">
      <c r="A1186" s="111" t="s">
        <v>4419</v>
      </c>
      <c r="B1186" s="112"/>
      <c r="C1186" s="113" t="s">
        <v>4422</v>
      </c>
      <c r="D1186" s="113" t="s">
        <v>7244</v>
      </c>
      <c r="E1186" s="113"/>
      <c r="F1186" s="113"/>
      <c r="G1186" s="50" t="s">
        <v>5679</v>
      </c>
      <c r="H1186" s="50" t="s">
        <v>5680</v>
      </c>
      <c r="I1186" s="113"/>
      <c r="J1186" s="103" t="s">
        <v>7493</v>
      </c>
      <c r="K1186" s="103"/>
      <c r="L1186" s="50" t="s">
        <v>7472</v>
      </c>
      <c r="M1186" s="153">
        <v>0</v>
      </c>
      <c r="N1186" s="50" t="s">
        <v>8512</v>
      </c>
      <c r="O1186" s="50" t="s">
        <v>8517</v>
      </c>
      <c r="P1186" s="113" t="s">
        <v>195</v>
      </c>
      <c r="Q1186" s="113" t="s">
        <v>80</v>
      </c>
      <c r="R1186" s="113"/>
      <c r="S1186" s="113"/>
    </row>
    <row r="1187" spans="1:19" x14ac:dyDescent="0.35">
      <c r="A1187" s="111" t="s">
        <v>4419</v>
      </c>
      <c r="B1187" s="112"/>
      <c r="C1187" s="113" t="s">
        <v>4499</v>
      </c>
      <c r="D1187" s="113" t="s">
        <v>7245</v>
      </c>
      <c r="E1187" s="113"/>
      <c r="F1187" s="113"/>
      <c r="G1187" s="50" t="s">
        <v>5832</v>
      </c>
      <c r="H1187" s="50" t="s">
        <v>5833</v>
      </c>
      <c r="I1187" s="113"/>
      <c r="J1187" s="103" t="s">
        <v>7493</v>
      </c>
      <c r="K1187" s="103"/>
      <c r="L1187" s="50" t="s">
        <v>7472</v>
      </c>
      <c r="M1187" s="153">
        <v>0</v>
      </c>
      <c r="N1187" s="50" t="s">
        <v>8512</v>
      </c>
      <c r="O1187" s="50" t="s">
        <v>8517</v>
      </c>
      <c r="P1187" s="113" t="s">
        <v>262</v>
      </c>
      <c r="Q1187" s="113" t="s">
        <v>80</v>
      </c>
      <c r="R1187" s="113"/>
      <c r="S1187" s="113"/>
    </row>
    <row r="1188" spans="1:19" x14ac:dyDescent="0.35">
      <c r="A1188" s="111" t="s">
        <v>4419</v>
      </c>
      <c r="B1188" s="112"/>
      <c r="C1188" s="113" t="s">
        <v>4501</v>
      </c>
      <c r="D1188" s="113" t="s">
        <v>7246</v>
      </c>
      <c r="E1188" s="113"/>
      <c r="F1188" s="113"/>
      <c r="G1188" s="50" t="s">
        <v>5836</v>
      </c>
      <c r="H1188" s="50" t="s">
        <v>5837</v>
      </c>
      <c r="I1188" s="113"/>
      <c r="J1188" s="103" t="s">
        <v>7493</v>
      </c>
      <c r="K1188" s="103"/>
      <c r="L1188" s="50" t="s">
        <v>7472</v>
      </c>
      <c r="M1188" s="153">
        <v>0</v>
      </c>
      <c r="N1188" s="50" t="s">
        <v>8512</v>
      </c>
      <c r="O1188" s="50" t="s">
        <v>8517</v>
      </c>
      <c r="P1188" s="113" t="s">
        <v>262</v>
      </c>
      <c r="Q1188" s="113" t="s">
        <v>80</v>
      </c>
      <c r="R1188" s="113"/>
      <c r="S1188" s="113"/>
    </row>
    <row r="1189" spans="1:19" x14ac:dyDescent="0.35">
      <c r="A1189" s="111" t="s">
        <v>4419</v>
      </c>
      <c r="B1189" s="112"/>
      <c r="C1189" s="113" t="s">
        <v>4443</v>
      </c>
      <c r="D1189" s="113" t="s">
        <v>7247</v>
      </c>
      <c r="E1189" s="113"/>
      <c r="F1189" s="113"/>
      <c r="G1189" s="50" t="s">
        <v>5720</v>
      </c>
      <c r="H1189" s="50" t="s">
        <v>5721</v>
      </c>
      <c r="I1189" s="113"/>
      <c r="J1189" s="103" t="s">
        <v>7493</v>
      </c>
      <c r="K1189" s="103"/>
      <c r="L1189" s="50" t="s">
        <v>7472</v>
      </c>
      <c r="M1189" s="153">
        <v>0</v>
      </c>
      <c r="N1189" s="50" t="s">
        <v>8512</v>
      </c>
      <c r="O1189" s="50" t="s">
        <v>8517</v>
      </c>
      <c r="P1189" s="113" t="s">
        <v>158</v>
      </c>
      <c r="Q1189" s="113" t="s">
        <v>80</v>
      </c>
      <c r="R1189" s="113"/>
      <c r="S1189" s="113"/>
    </row>
    <row r="1190" spans="1:19" x14ac:dyDescent="0.35">
      <c r="A1190" s="111" t="s">
        <v>4419</v>
      </c>
      <c r="B1190" s="112"/>
      <c r="C1190" s="113" t="s">
        <v>4432</v>
      </c>
      <c r="D1190" s="113" t="s">
        <v>6972</v>
      </c>
      <c r="E1190" s="113"/>
      <c r="F1190" s="113"/>
      <c r="G1190" s="50" t="s">
        <v>5699</v>
      </c>
      <c r="H1190" s="50" t="s">
        <v>5700</v>
      </c>
      <c r="I1190" s="113"/>
      <c r="J1190" s="103" t="s">
        <v>7493</v>
      </c>
      <c r="K1190" s="103"/>
      <c r="L1190" s="50" t="s">
        <v>7472</v>
      </c>
      <c r="M1190" s="153">
        <v>0</v>
      </c>
      <c r="N1190" s="50" t="s">
        <v>8512</v>
      </c>
      <c r="O1190" s="50" t="s">
        <v>8517</v>
      </c>
      <c r="P1190" s="113" t="s">
        <v>195</v>
      </c>
      <c r="Q1190" s="113" t="s">
        <v>80</v>
      </c>
      <c r="R1190" s="113"/>
      <c r="S1190" s="113"/>
    </row>
    <row r="1191" spans="1:19" x14ac:dyDescent="0.35">
      <c r="A1191" s="111" t="s">
        <v>4419</v>
      </c>
      <c r="B1191" s="112"/>
      <c r="C1191" s="113" t="s">
        <v>4493</v>
      </c>
      <c r="D1191" s="113" t="s">
        <v>7248</v>
      </c>
      <c r="E1191" s="113"/>
      <c r="F1191" s="113"/>
      <c r="G1191" s="50" t="s">
        <v>5820</v>
      </c>
      <c r="H1191" s="50" t="s">
        <v>5821</v>
      </c>
      <c r="I1191" s="113"/>
      <c r="J1191" s="103" t="s">
        <v>7493</v>
      </c>
      <c r="K1191" s="103"/>
      <c r="L1191" s="50" t="s">
        <v>7472</v>
      </c>
      <c r="M1191" s="153">
        <v>0</v>
      </c>
      <c r="N1191" s="50" t="s">
        <v>8512</v>
      </c>
      <c r="O1191" s="50" t="s">
        <v>8517</v>
      </c>
      <c r="P1191" s="113" t="s">
        <v>262</v>
      </c>
      <c r="Q1191" s="113" t="s">
        <v>80</v>
      </c>
      <c r="R1191" s="113"/>
      <c r="S1191" s="113"/>
    </row>
    <row r="1192" spans="1:19" x14ac:dyDescent="0.35">
      <c r="A1192" s="111" t="s">
        <v>4419</v>
      </c>
      <c r="B1192" s="112"/>
      <c r="C1192" s="113" t="s">
        <v>4475</v>
      </c>
      <c r="D1192" s="113" t="s">
        <v>7249</v>
      </c>
      <c r="E1192" s="113"/>
      <c r="F1192" s="113"/>
      <c r="G1192" s="50" t="s">
        <v>5784</v>
      </c>
      <c r="H1192" s="50" t="s">
        <v>5785</v>
      </c>
      <c r="I1192" s="113"/>
      <c r="J1192" s="103" t="s">
        <v>7493</v>
      </c>
      <c r="K1192" s="103"/>
      <c r="L1192" s="50" t="s">
        <v>7472</v>
      </c>
      <c r="M1192" s="153">
        <v>0</v>
      </c>
      <c r="N1192" s="50" t="s">
        <v>8512</v>
      </c>
      <c r="O1192" s="50" t="s">
        <v>8517</v>
      </c>
      <c r="P1192" s="113" t="s">
        <v>195</v>
      </c>
      <c r="Q1192" s="113" t="s">
        <v>80</v>
      </c>
      <c r="R1192" s="113"/>
      <c r="S1192" s="113"/>
    </row>
    <row r="1193" spans="1:19" x14ac:dyDescent="0.35">
      <c r="A1193" s="111" t="s">
        <v>4419</v>
      </c>
      <c r="B1193" s="112"/>
      <c r="C1193" s="113" t="s">
        <v>4442</v>
      </c>
      <c r="D1193" s="113" t="s">
        <v>7250</v>
      </c>
      <c r="E1193" s="113"/>
      <c r="F1193" s="113"/>
      <c r="G1193" s="50" t="s">
        <v>5718</v>
      </c>
      <c r="H1193" s="50" t="s">
        <v>5719</v>
      </c>
      <c r="I1193" s="113"/>
      <c r="J1193" s="103" t="s">
        <v>7493</v>
      </c>
      <c r="K1193" s="103"/>
      <c r="L1193" s="50" t="s">
        <v>7472</v>
      </c>
      <c r="M1193" s="153">
        <v>0</v>
      </c>
      <c r="N1193" s="50" t="s">
        <v>8512</v>
      </c>
      <c r="O1193" s="50" t="s">
        <v>8517</v>
      </c>
      <c r="P1193" s="113" t="s">
        <v>158</v>
      </c>
      <c r="Q1193" s="113" t="s">
        <v>80</v>
      </c>
      <c r="R1193" s="113"/>
      <c r="S1193" s="113"/>
    </row>
    <row r="1194" spans="1:19" x14ac:dyDescent="0.35">
      <c r="A1194" s="111" t="s">
        <v>4419</v>
      </c>
      <c r="B1194" s="112"/>
      <c r="C1194" s="113" t="s">
        <v>4492</v>
      </c>
      <c r="D1194" s="113" t="s">
        <v>7251</v>
      </c>
      <c r="E1194" s="113"/>
      <c r="F1194" s="113"/>
      <c r="G1194" s="50" t="s">
        <v>5818</v>
      </c>
      <c r="H1194" s="50" t="s">
        <v>5819</v>
      </c>
      <c r="I1194" s="113"/>
      <c r="J1194" s="103" t="s">
        <v>7493</v>
      </c>
      <c r="K1194" s="103"/>
      <c r="L1194" s="50" t="s">
        <v>7472</v>
      </c>
      <c r="M1194" s="153">
        <v>0</v>
      </c>
      <c r="N1194" s="50" t="s">
        <v>8512</v>
      </c>
      <c r="O1194" s="50" t="s">
        <v>8517</v>
      </c>
      <c r="P1194" s="113" t="s">
        <v>262</v>
      </c>
      <c r="Q1194" s="113" t="s">
        <v>80</v>
      </c>
      <c r="R1194" s="113"/>
      <c r="S1194" s="113"/>
    </row>
    <row r="1195" spans="1:19" x14ac:dyDescent="0.35">
      <c r="A1195" s="111" t="s">
        <v>4419</v>
      </c>
      <c r="B1195" s="112"/>
      <c r="C1195" s="113" t="s">
        <v>4433</v>
      </c>
      <c r="D1195" s="113" t="s">
        <v>7252</v>
      </c>
      <c r="E1195" s="113"/>
      <c r="F1195" s="113"/>
      <c r="G1195" s="50" t="s">
        <v>5701</v>
      </c>
      <c r="H1195" s="50" t="s">
        <v>5702</v>
      </c>
      <c r="I1195" s="113"/>
      <c r="J1195" s="103" t="s">
        <v>7493</v>
      </c>
      <c r="K1195" s="103"/>
      <c r="L1195" s="50" t="s">
        <v>7472</v>
      </c>
      <c r="M1195" s="153">
        <v>0</v>
      </c>
      <c r="N1195" s="50" t="s">
        <v>8512</v>
      </c>
      <c r="O1195" s="50" t="s">
        <v>8517</v>
      </c>
      <c r="P1195" s="113" t="s">
        <v>195</v>
      </c>
      <c r="Q1195" s="113" t="s">
        <v>80</v>
      </c>
      <c r="R1195" s="113"/>
      <c r="S1195" s="113"/>
    </row>
    <row r="1196" spans="1:19" x14ac:dyDescent="0.35">
      <c r="A1196" s="111" t="s">
        <v>4419</v>
      </c>
      <c r="B1196" s="112"/>
      <c r="C1196" s="113" t="s">
        <v>4476</v>
      </c>
      <c r="D1196" s="113" t="s">
        <v>7253</v>
      </c>
      <c r="E1196" s="113"/>
      <c r="F1196" s="113"/>
      <c r="G1196" s="50" t="s">
        <v>5786</v>
      </c>
      <c r="H1196" s="50" t="s">
        <v>5787</v>
      </c>
      <c r="I1196" s="113"/>
      <c r="J1196" s="103" t="s">
        <v>7493</v>
      </c>
      <c r="K1196" s="103"/>
      <c r="L1196" s="50" t="s">
        <v>7472</v>
      </c>
      <c r="M1196" s="153">
        <v>0</v>
      </c>
      <c r="N1196" s="50" t="s">
        <v>8512</v>
      </c>
      <c r="O1196" s="50" t="s">
        <v>8517</v>
      </c>
      <c r="P1196" s="113" t="s">
        <v>195</v>
      </c>
      <c r="Q1196" s="113" t="s">
        <v>80</v>
      </c>
      <c r="R1196" s="113"/>
      <c r="S1196" s="113"/>
    </row>
    <row r="1197" spans="1:19" x14ac:dyDescent="0.35">
      <c r="A1197" s="111" t="s">
        <v>4419</v>
      </c>
      <c r="B1197" s="112"/>
      <c r="C1197" s="113" t="s">
        <v>4444</v>
      </c>
      <c r="D1197" s="113" t="s">
        <v>7254</v>
      </c>
      <c r="E1197" s="113"/>
      <c r="F1197" s="113"/>
      <c r="G1197" s="50" t="s">
        <v>5722</v>
      </c>
      <c r="H1197" s="50" t="s">
        <v>5723</v>
      </c>
      <c r="I1197" s="113"/>
      <c r="J1197" s="103" t="s">
        <v>7493</v>
      </c>
      <c r="K1197" s="103"/>
      <c r="L1197" s="50" t="s">
        <v>7472</v>
      </c>
      <c r="M1197" s="153">
        <v>0</v>
      </c>
      <c r="N1197" s="50" t="s">
        <v>8512</v>
      </c>
      <c r="O1197" s="50" t="s">
        <v>8517</v>
      </c>
      <c r="P1197" s="113" t="s">
        <v>158</v>
      </c>
      <c r="Q1197" s="113" t="s">
        <v>80</v>
      </c>
      <c r="R1197" s="113"/>
      <c r="S1197" s="113"/>
    </row>
    <row r="1198" spans="1:19" x14ac:dyDescent="0.35">
      <c r="A1198" s="111" t="s">
        <v>4419</v>
      </c>
      <c r="B1198" s="112"/>
      <c r="C1198" s="113" t="s">
        <v>4494</v>
      </c>
      <c r="D1198" s="113" t="s">
        <v>6973</v>
      </c>
      <c r="E1198" s="113"/>
      <c r="F1198" s="113"/>
      <c r="G1198" s="50" t="s">
        <v>5822</v>
      </c>
      <c r="H1198" s="50" t="s">
        <v>5823</v>
      </c>
      <c r="I1198" s="113"/>
      <c r="J1198" s="103" t="s">
        <v>7493</v>
      </c>
      <c r="K1198" s="103"/>
      <c r="L1198" s="50" t="s">
        <v>7472</v>
      </c>
      <c r="M1198" s="153">
        <v>0</v>
      </c>
      <c r="N1198" s="50" t="s">
        <v>8512</v>
      </c>
      <c r="O1198" s="50" t="s">
        <v>8517</v>
      </c>
      <c r="P1198" s="113" t="s">
        <v>262</v>
      </c>
      <c r="Q1198" s="113" t="s">
        <v>80</v>
      </c>
      <c r="R1198" s="113"/>
      <c r="S1198" s="113"/>
    </row>
    <row r="1199" spans="1:19" x14ac:dyDescent="0.35">
      <c r="A1199" s="115" t="s">
        <v>4708</v>
      </c>
      <c r="B1199" s="116">
        <v>-99</v>
      </c>
      <c r="C1199" s="101" t="s">
        <v>4113</v>
      </c>
      <c r="D1199" s="101"/>
      <c r="E1199" s="102"/>
      <c r="F1199" s="101"/>
      <c r="G1199" s="115" t="s">
        <v>4113</v>
      </c>
      <c r="H1199" s="101"/>
      <c r="I1199" s="101"/>
      <c r="J1199" s="103" t="s">
        <v>7493</v>
      </c>
      <c r="K1199" s="103"/>
      <c r="L1199" s="101" t="s">
        <v>91</v>
      </c>
      <c r="M1199" s="154" t="s">
        <v>8511</v>
      </c>
      <c r="N1199" s="103" t="s">
        <v>8513</v>
      </c>
      <c r="O1199" s="103"/>
      <c r="P1199" s="115"/>
      <c r="Q1199" s="115" t="s">
        <v>80</v>
      </c>
      <c r="R1199" s="115"/>
      <c r="S1199" s="115"/>
    </row>
    <row r="1200" spans="1:19" x14ac:dyDescent="0.35">
      <c r="A1200" s="115" t="s">
        <v>4708</v>
      </c>
      <c r="B1200" s="100">
        <v>1</v>
      </c>
      <c r="C1200" s="101" t="s">
        <v>93</v>
      </c>
      <c r="D1200" s="101" t="s">
        <v>1923</v>
      </c>
      <c r="E1200" s="102"/>
      <c r="F1200" s="101" t="s">
        <v>7661</v>
      </c>
      <c r="G1200" s="101" t="s">
        <v>277</v>
      </c>
      <c r="H1200" s="101" t="s">
        <v>278</v>
      </c>
      <c r="I1200" s="101" t="s">
        <v>2311</v>
      </c>
      <c r="J1200" s="103" t="s">
        <v>7493</v>
      </c>
      <c r="K1200" s="103"/>
      <c r="L1200" s="101" t="s">
        <v>91</v>
      </c>
      <c r="M1200" s="154" t="s">
        <v>8511</v>
      </c>
      <c r="N1200" s="103" t="s">
        <v>8513</v>
      </c>
      <c r="O1200" s="103" t="s">
        <v>8516</v>
      </c>
      <c r="P1200" s="115" t="s">
        <v>91</v>
      </c>
      <c r="Q1200" s="115" t="s">
        <v>80</v>
      </c>
      <c r="R1200" s="115"/>
      <c r="S1200" s="115"/>
    </row>
    <row r="1201" spans="1:19" x14ac:dyDescent="0.35">
      <c r="A1201" s="111" t="s">
        <v>4708</v>
      </c>
      <c r="B1201" s="112">
        <v>2</v>
      </c>
      <c r="C1201" s="113" t="s">
        <v>4114</v>
      </c>
      <c r="D1201" s="54" t="s">
        <v>7553</v>
      </c>
      <c r="E1201" s="113"/>
      <c r="F1201" s="113"/>
      <c r="G1201" s="50" t="s">
        <v>465</v>
      </c>
      <c r="H1201" s="50" t="s">
        <v>5053</v>
      </c>
      <c r="I1201" s="113"/>
      <c r="J1201" s="103" t="s">
        <v>7493</v>
      </c>
      <c r="K1201" s="103"/>
      <c r="L1201" s="99" t="s">
        <v>7473</v>
      </c>
      <c r="M1201" s="160" t="s">
        <v>8511</v>
      </c>
      <c r="N1201" s="99" t="s">
        <v>8513</v>
      </c>
      <c r="O1201" s="99" t="s">
        <v>8516</v>
      </c>
      <c r="P1201" s="113" t="s">
        <v>100</v>
      </c>
      <c r="Q1201" s="113" t="s">
        <v>80</v>
      </c>
      <c r="R1201" s="113"/>
      <c r="S1201" s="113"/>
    </row>
    <row r="1202" spans="1:19" x14ac:dyDescent="0.35">
      <c r="A1202" s="115" t="s">
        <v>4708</v>
      </c>
      <c r="B1202" s="100">
        <v>3</v>
      </c>
      <c r="C1202" s="101" t="s">
        <v>116</v>
      </c>
      <c r="D1202" s="103" t="s">
        <v>6631</v>
      </c>
      <c r="E1202" s="102"/>
      <c r="F1202" s="101"/>
      <c r="G1202" s="101" t="s">
        <v>318</v>
      </c>
      <c r="H1202" s="101"/>
      <c r="I1202" s="101"/>
      <c r="J1202" s="103" t="s">
        <v>7493</v>
      </c>
      <c r="K1202" s="103"/>
      <c r="L1202" s="55" t="s">
        <v>91</v>
      </c>
      <c r="M1202" s="158" t="s">
        <v>8511</v>
      </c>
      <c r="N1202" s="57" t="s">
        <v>8513</v>
      </c>
      <c r="O1202" s="57" t="s">
        <v>8516</v>
      </c>
      <c r="P1202" s="115" t="s">
        <v>100</v>
      </c>
      <c r="Q1202" s="115" t="s">
        <v>80</v>
      </c>
      <c r="R1202" s="113" t="s">
        <v>7477</v>
      </c>
      <c r="S1202" s="113"/>
    </row>
    <row r="1203" spans="1:19" x14ac:dyDescent="0.35">
      <c r="A1203" s="115" t="s">
        <v>4708</v>
      </c>
      <c r="B1203" s="100">
        <v>4</v>
      </c>
      <c r="C1203" s="101" t="s">
        <v>2591</v>
      </c>
      <c r="D1203" s="103" t="s">
        <v>7538</v>
      </c>
      <c r="E1203" s="102"/>
      <c r="F1203" s="101"/>
      <c r="G1203" s="101" t="s">
        <v>3015</v>
      </c>
      <c r="H1203" s="101" t="s">
        <v>2796</v>
      </c>
      <c r="I1203" s="101"/>
      <c r="J1203" s="103" t="s">
        <v>7493</v>
      </c>
      <c r="K1203" s="103"/>
      <c r="L1203" s="55" t="s">
        <v>7473</v>
      </c>
      <c r="M1203" s="158" t="s">
        <v>8511</v>
      </c>
      <c r="N1203" s="121" t="s">
        <v>8512</v>
      </c>
      <c r="O1203" s="57" t="s">
        <v>8516</v>
      </c>
      <c r="P1203" s="115" t="s">
        <v>100</v>
      </c>
      <c r="Q1203" s="115" t="s">
        <v>80</v>
      </c>
      <c r="R1203" s="113"/>
      <c r="S1203" s="113"/>
    </row>
    <row r="1204" spans="1:19" x14ac:dyDescent="0.35">
      <c r="A1204" s="115" t="s">
        <v>4708</v>
      </c>
      <c r="B1204" s="100">
        <v>5</v>
      </c>
      <c r="C1204" s="101" t="s">
        <v>267</v>
      </c>
      <c r="D1204" s="101" t="s">
        <v>6408</v>
      </c>
      <c r="E1204" s="102"/>
      <c r="F1204" s="101" t="s">
        <v>7595</v>
      </c>
      <c r="G1204" s="101" t="s">
        <v>480</v>
      </c>
      <c r="H1204" s="101" t="s">
        <v>481</v>
      </c>
      <c r="I1204" s="101" t="s">
        <v>2223</v>
      </c>
      <c r="J1204" s="103" t="s">
        <v>7493</v>
      </c>
      <c r="K1204" s="103"/>
      <c r="L1204" s="101" t="s">
        <v>153</v>
      </c>
      <c r="M1204" s="154" t="s">
        <v>8511</v>
      </c>
      <c r="N1204" s="103" t="s">
        <v>8512</v>
      </c>
      <c r="O1204" s="103" t="s">
        <v>8516</v>
      </c>
      <c r="P1204" s="115" t="s">
        <v>153</v>
      </c>
      <c r="Q1204" s="115" t="s">
        <v>80</v>
      </c>
      <c r="R1204" s="115"/>
      <c r="S1204" s="115"/>
    </row>
    <row r="1205" spans="1:19" x14ac:dyDescent="0.35">
      <c r="A1205" s="111" t="s">
        <v>4708</v>
      </c>
      <c r="B1205" s="112"/>
      <c r="C1205" s="113" t="s">
        <v>4729</v>
      </c>
      <c r="D1205" s="50" t="s">
        <v>7287</v>
      </c>
      <c r="E1205" s="113"/>
      <c r="F1205" s="113"/>
      <c r="G1205" s="50" t="s">
        <v>6275</v>
      </c>
      <c r="H1205" s="50" t="s">
        <v>6276</v>
      </c>
      <c r="I1205" s="113"/>
      <c r="J1205" s="103" t="s">
        <v>7493</v>
      </c>
      <c r="K1205" s="103"/>
      <c r="L1205" s="113" t="s">
        <v>7472</v>
      </c>
      <c r="M1205" s="114">
        <v>0</v>
      </c>
      <c r="N1205" s="113" t="s">
        <v>8512</v>
      </c>
      <c r="O1205" s="113" t="s">
        <v>8517</v>
      </c>
      <c r="P1205" s="113" t="s">
        <v>6362</v>
      </c>
      <c r="Q1205" s="113" t="s">
        <v>80</v>
      </c>
      <c r="R1205" s="113"/>
      <c r="S1205" s="113"/>
    </row>
    <row r="1206" spans="1:19" x14ac:dyDescent="0.35">
      <c r="A1206" s="111" t="s">
        <v>4708</v>
      </c>
      <c r="B1206" s="112"/>
      <c r="C1206" s="113" t="s">
        <v>4734</v>
      </c>
      <c r="D1206" s="50" t="s">
        <v>7257</v>
      </c>
      <c r="E1206" s="113"/>
      <c r="F1206" s="113"/>
      <c r="G1206" s="50" t="s">
        <v>6285</v>
      </c>
      <c r="H1206" s="50" t="s">
        <v>6286</v>
      </c>
      <c r="I1206" s="113"/>
      <c r="J1206" s="103" t="s">
        <v>7493</v>
      </c>
      <c r="K1206" s="103"/>
      <c r="L1206" s="113" t="s">
        <v>7472</v>
      </c>
      <c r="M1206" s="114">
        <v>0</v>
      </c>
      <c r="N1206" s="113" t="s">
        <v>8512</v>
      </c>
      <c r="O1206" s="113" t="s">
        <v>8517</v>
      </c>
      <c r="P1206" s="113" t="s">
        <v>163</v>
      </c>
      <c r="Q1206" s="113" t="s">
        <v>80</v>
      </c>
      <c r="R1206" s="113"/>
      <c r="S1206" s="113"/>
    </row>
    <row r="1207" spans="1:19" x14ac:dyDescent="0.35">
      <c r="A1207" s="111" t="s">
        <v>4708</v>
      </c>
      <c r="B1207" s="112"/>
      <c r="C1207" s="113" t="s">
        <v>4719</v>
      </c>
      <c r="D1207" s="50" t="s">
        <v>7268</v>
      </c>
      <c r="E1207" s="113"/>
      <c r="F1207" s="113"/>
      <c r="G1207" s="50" t="s">
        <v>6255</v>
      </c>
      <c r="H1207" s="50" t="s">
        <v>6256</v>
      </c>
      <c r="I1207" s="113"/>
      <c r="J1207" s="103" t="s">
        <v>7493</v>
      </c>
      <c r="K1207" s="103"/>
      <c r="L1207" s="50" t="s">
        <v>7472</v>
      </c>
      <c r="M1207" s="153">
        <v>0</v>
      </c>
      <c r="N1207" s="50" t="s">
        <v>8512</v>
      </c>
      <c r="O1207" s="50" t="s">
        <v>8517</v>
      </c>
      <c r="P1207" s="113" t="s">
        <v>262</v>
      </c>
      <c r="Q1207" s="113" t="s">
        <v>80</v>
      </c>
      <c r="R1207" s="113"/>
      <c r="S1207" s="113"/>
    </row>
    <row r="1208" spans="1:19" x14ac:dyDescent="0.35">
      <c r="A1208" s="111" t="s">
        <v>4708</v>
      </c>
      <c r="B1208" s="112"/>
      <c r="C1208" s="113" t="s">
        <v>4722</v>
      </c>
      <c r="D1208" s="50" t="s">
        <v>7267</v>
      </c>
      <c r="E1208" s="113"/>
      <c r="F1208" s="113"/>
      <c r="G1208" s="50" t="s">
        <v>6261</v>
      </c>
      <c r="H1208" s="50" t="s">
        <v>6262</v>
      </c>
      <c r="I1208" s="113"/>
      <c r="J1208" s="103" t="s">
        <v>7493</v>
      </c>
      <c r="K1208" s="103"/>
      <c r="L1208" s="50" t="s">
        <v>7472</v>
      </c>
      <c r="M1208" s="153">
        <v>0</v>
      </c>
      <c r="N1208" s="50" t="s">
        <v>8512</v>
      </c>
      <c r="O1208" s="50" t="s">
        <v>8517</v>
      </c>
      <c r="P1208" s="113" t="s">
        <v>262</v>
      </c>
      <c r="Q1208" s="113" t="s">
        <v>80</v>
      </c>
      <c r="R1208" s="113"/>
      <c r="S1208" s="113"/>
    </row>
    <row r="1209" spans="1:19" x14ac:dyDescent="0.35">
      <c r="A1209" s="111" t="s">
        <v>4708</v>
      </c>
      <c r="B1209" s="112"/>
      <c r="C1209" s="113" t="s">
        <v>4732</v>
      </c>
      <c r="D1209" s="50" t="s">
        <v>7266</v>
      </c>
      <c r="E1209" s="113"/>
      <c r="F1209" s="113"/>
      <c r="G1209" s="50" t="s">
        <v>6281</v>
      </c>
      <c r="H1209" s="50" t="s">
        <v>6282</v>
      </c>
      <c r="I1209" s="113"/>
      <c r="J1209" s="103" t="s">
        <v>7493</v>
      </c>
      <c r="K1209" s="103"/>
      <c r="L1209" s="113" t="s">
        <v>7472</v>
      </c>
      <c r="M1209" s="114">
        <v>0</v>
      </c>
      <c r="N1209" s="113" t="s">
        <v>8512</v>
      </c>
      <c r="O1209" s="113" t="s">
        <v>8517</v>
      </c>
      <c r="P1209" s="113" t="s">
        <v>163</v>
      </c>
      <c r="Q1209" s="113" t="s">
        <v>80</v>
      </c>
      <c r="R1209" s="113"/>
      <c r="S1209" s="113"/>
    </row>
    <row r="1210" spans="1:19" x14ac:dyDescent="0.35">
      <c r="A1210" s="111" t="s">
        <v>4708</v>
      </c>
      <c r="B1210" s="112"/>
      <c r="C1210" s="113" t="s">
        <v>4738</v>
      </c>
      <c r="D1210" s="50" t="s">
        <v>7261</v>
      </c>
      <c r="E1210" s="113"/>
      <c r="F1210" s="113"/>
      <c r="G1210" s="50" t="s">
        <v>6293</v>
      </c>
      <c r="H1210" s="50" t="s">
        <v>6294</v>
      </c>
      <c r="I1210" s="113"/>
      <c r="J1210" s="103" t="s">
        <v>7493</v>
      </c>
      <c r="K1210" s="103"/>
      <c r="L1210" s="113" t="s">
        <v>7472</v>
      </c>
      <c r="M1210" s="114">
        <v>0</v>
      </c>
      <c r="N1210" s="113" t="s">
        <v>8512</v>
      </c>
      <c r="O1210" s="113" t="s">
        <v>8517</v>
      </c>
      <c r="P1210" s="113" t="s">
        <v>6363</v>
      </c>
      <c r="Q1210" s="113" t="s">
        <v>80</v>
      </c>
      <c r="R1210" s="113"/>
      <c r="S1210" s="113"/>
    </row>
    <row r="1211" spans="1:19" x14ac:dyDescent="0.35">
      <c r="A1211" s="111" t="s">
        <v>4708</v>
      </c>
      <c r="B1211" s="112"/>
      <c r="C1211" s="113" t="s">
        <v>4710</v>
      </c>
      <c r="D1211" s="50" t="s">
        <v>7258</v>
      </c>
      <c r="E1211" s="113"/>
      <c r="F1211" s="113"/>
      <c r="G1211" s="50" t="s">
        <v>6237</v>
      </c>
      <c r="H1211" s="50" t="s">
        <v>6238</v>
      </c>
      <c r="I1211" s="113"/>
      <c r="J1211" s="103" t="s">
        <v>7493</v>
      </c>
      <c r="K1211" s="103"/>
      <c r="L1211" s="50" t="s">
        <v>7472</v>
      </c>
      <c r="M1211" s="153">
        <v>0</v>
      </c>
      <c r="N1211" s="50" t="s">
        <v>8512</v>
      </c>
      <c r="O1211" s="50" t="s">
        <v>8517</v>
      </c>
      <c r="P1211" s="113" t="s">
        <v>6330</v>
      </c>
      <c r="Q1211" s="113" t="s">
        <v>80</v>
      </c>
      <c r="R1211" s="113"/>
      <c r="S1211" s="113"/>
    </row>
    <row r="1212" spans="1:19" x14ac:dyDescent="0.35">
      <c r="A1212" s="111" t="s">
        <v>4708</v>
      </c>
      <c r="B1212" s="112"/>
      <c r="C1212" s="113" t="s">
        <v>4716</v>
      </c>
      <c r="D1212" s="50" t="s">
        <v>7259</v>
      </c>
      <c r="E1212" s="113"/>
      <c r="F1212" s="113"/>
      <c r="G1212" s="50" t="s">
        <v>6249</v>
      </c>
      <c r="H1212" s="50" t="s">
        <v>6250</v>
      </c>
      <c r="I1212" s="113"/>
      <c r="J1212" s="103" t="s">
        <v>7493</v>
      </c>
      <c r="K1212" s="103"/>
      <c r="L1212" s="50" t="s">
        <v>7472</v>
      </c>
      <c r="M1212" s="153">
        <v>0</v>
      </c>
      <c r="N1212" s="50" t="s">
        <v>8512</v>
      </c>
      <c r="O1212" s="50" t="s">
        <v>8517</v>
      </c>
      <c r="P1212" s="113" t="s">
        <v>6360</v>
      </c>
      <c r="Q1212" s="113" t="s">
        <v>80</v>
      </c>
      <c r="R1212" s="113"/>
      <c r="S1212" s="113"/>
    </row>
    <row r="1213" spans="1:19" x14ac:dyDescent="0.35">
      <c r="A1213" s="111" t="s">
        <v>4708</v>
      </c>
      <c r="B1213" s="112"/>
      <c r="C1213" s="113" t="s">
        <v>4727</v>
      </c>
      <c r="D1213" s="50" t="s">
        <v>7260</v>
      </c>
      <c r="E1213" s="113"/>
      <c r="F1213" s="113"/>
      <c r="G1213" s="50" t="s">
        <v>6271</v>
      </c>
      <c r="H1213" s="50" t="s">
        <v>6272</v>
      </c>
      <c r="I1213" s="113"/>
      <c r="J1213" s="103" t="s">
        <v>7493</v>
      </c>
      <c r="K1213" s="103"/>
      <c r="L1213" s="50" t="s">
        <v>7472</v>
      </c>
      <c r="M1213" s="153">
        <v>0</v>
      </c>
      <c r="N1213" s="50" t="s">
        <v>8512</v>
      </c>
      <c r="O1213" s="50" t="s">
        <v>8517</v>
      </c>
      <c r="P1213" s="113" t="s">
        <v>266</v>
      </c>
      <c r="Q1213" s="113" t="s">
        <v>80</v>
      </c>
      <c r="R1213" s="113"/>
      <c r="S1213" s="113"/>
    </row>
    <row r="1214" spans="1:19" x14ac:dyDescent="0.35">
      <c r="A1214" s="111" t="s">
        <v>4708</v>
      </c>
      <c r="B1214" s="112"/>
      <c r="C1214" s="113" t="s">
        <v>4728</v>
      </c>
      <c r="D1214" s="50" t="s">
        <v>7262</v>
      </c>
      <c r="E1214" s="113"/>
      <c r="F1214" s="113"/>
      <c r="G1214" s="50" t="s">
        <v>6273</v>
      </c>
      <c r="H1214" s="50" t="s">
        <v>6274</v>
      </c>
      <c r="I1214" s="113"/>
      <c r="J1214" s="103" t="s">
        <v>7493</v>
      </c>
      <c r="K1214" s="103"/>
      <c r="L1214" s="50" t="s">
        <v>7472</v>
      </c>
      <c r="M1214" s="153">
        <v>0</v>
      </c>
      <c r="N1214" s="50" t="s">
        <v>8512</v>
      </c>
      <c r="O1214" s="50" t="s">
        <v>8517</v>
      </c>
      <c r="P1214" s="113" t="s">
        <v>6361</v>
      </c>
      <c r="Q1214" s="113" t="s">
        <v>80</v>
      </c>
      <c r="R1214" s="113"/>
      <c r="S1214" s="113"/>
    </row>
    <row r="1215" spans="1:19" x14ac:dyDescent="0.35">
      <c r="A1215" s="111" t="s">
        <v>4708</v>
      </c>
      <c r="B1215" s="112"/>
      <c r="C1215" s="113" t="s">
        <v>4724</v>
      </c>
      <c r="D1215" s="50" t="s">
        <v>7264</v>
      </c>
      <c r="E1215" s="113"/>
      <c r="F1215" s="113"/>
      <c r="G1215" s="50" t="s">
        <v>6265</v>
      </c>
      <c r="H1215" s="50" t="s">
        <v>6266</v>
      </c>
      <c r="I1215" s="113"/>
      <c r="J1215" s="103" t="s">
        <v>7493</v>
      </c>
      <c r="K1215" s="103"/>
      <c r="L1215" s="50" t="s">
        <v>7472</v>
      </c>
      <c r="M1215" s="153">
        <v>0</v>
      </c>
      <c r="N1215" s="50" t="s">
        <v>8512</v>
      </c>
      <c r="O1215" s="50" t="s">
        <v>8517</v>
      </c>
      <c r="P1215" s="113" t="s">
        <v>6343</v>
      </c>
      <c r="Q1215" s="113" t="s">
        <v>80</v>
      </c>
      <c r="R1215" s="113"/>
      <c r="S1215" s="113"/>
    </row>
    <row r="1216" spans="1:19" x14ac:dyDescent="0.35">
      <c r="A1216" s="111" t="s">
        <v>4708</v>
      </c>
      <c r="B1216" s="112"/>
      <c r="C1216" s="113" t="s">
        <v>4717</v>
      </c>
      <c r="D1216" s="50" t="s">
        <v>7265</v>
      </c>
      <c r="E1216" s="113"/>
      <c r="F1216" s="113"/>
      <c r="G1216" s="50" t="s">
        <v>6251</v>
      </c>
      <c r="H1216" s="50" t="s">
        <v>6252</v>
      </c>
      <c r="I1216" s="113"/>
      <c r="J1216" s="103" t="s">
        <v>7493</v>
      </c>
      <c r="K1216" s="103"/>
      <c r="L1216" s="50" t="s">
        <v>7472</v>
      </c>
      <c r="M1216" s="153">
        <v>0</v>
      </c>
      <c r="N1216" s="50" t="s">
        <v>8512</v>
      </c>
      <c r="O1216" s="50" t="s">
        <v>8517</v>
      </c>
      <c r="P1216" s="113" t="s">
        <v>262</v>
      </c>
      <c r="Q1216" s="113" t="s">
        <v>80</v>
      </c>
      <c r="R1216" s="113"/>
      <c r="S1216" s="113"/>
    </row>
    <row r="1217" spans="1:19" x14ac:dyDescent="0.35">
      <c r="A1217" s="111" t="s">
        <v>4708</v>
      </c>
      <c r="B1217" s="112"/>
      <c r="C1217" s="113" t="s">
        <v>4740</v>
      </c>
      <c r="D1217" s="50" t="s">
        <v>6974</v>
      </c>
      <c r="E1217" s="113"/>
      <c r="F1217" s="113"/>
      <c r="G1217" s="50" t="s">
        <v>6297</v>
      </c>
      <c r="H1217" s="50" t="s">
        <v>6298</v>
      </c>
      <c r="I1217" s="113"/>
      <c r="J1217" s="103" t="s">
        <v>7493</v>
      </c>
      <c r="K1217" s="103"/>
      <c r="L1217" s="50" t="s">
        <v>7472</v>
      </c>
      <c r="M1217" s="153">
        <v>0</v>
      </c>
      <c r="N1217" s="50" t="s">
        <v>8512</v>
      </c>
      <c r="O1217" s="50" t="s">
        <v>8517</v>
      </c>
      <c r="P1217" s="113" t="s">
        <v>195</v>
      </c>
      <c r="Q1217" s="113" t="s">
        <v>80</v>
      </c>
      <c r="R1217" s="113"/>
      <c r="S1217" s="113"/>
    </row>
    <row r="1218" spans="1:19" x14ac:dyDescent="0.35">
      <c r="A1218" s="111" t="s">
        <v>4708</v>
      </c>
      <c r="B1218" s="112"/>
      <c r="C1218" s="113" t="s">
        <v>4709</v>
      </c>
      <c r="D1218" s="50" t="s">
        <v>7255</v>
      </c>
      <c r="E1218" s="113"/>
      <c r="F1218" s="113"/>
      <c r="G1218" s="50" t="s">
        <v>6235</v>
      </c>
      <c r="H1218" s="50" t="s">
        <v>6236</v>
      </c>
      <c r="I1218" s="113"/>
      <c r="J1218" s="103" t="s">
        <v>7493</v>
      </c>
      <c r="K1218" s="103"/>
      <c r="L1218" s="50" t="s">
        <v>7472</v>
      </c>
      <c r="M1218" s="153">
        <v>0</v>
      </c>
      <c r="N1218" s="50" t="s">
        <v>8512</v>
      </c>
      <c r="O1218" s="50" t="s">
        <v>8517</v>
      </c>
      <c r="P1218" s="113" t="s">
        <v>195</v>
      </c>
      <c r="Q1218" s="113" t="s">
        <v>80</v>
      </c>
      <c r="R1218" s="113"/>
      <c r="S1218" s="113"/>
    </row>
    <row r="1219" spans="1:19" x14ac:dyDescent="0.35">
      <c r="A1219" s="111" t="s">
        <v>4708</v>
      </c>
      <c r="B1219" s="112"/>
      <c r="C1219" s="113" t="s">
        <v>4711</v>
      </c>
      <c r="D1219" s="50" t="s">
        <v>7256</v>
      </c>
      <c r="E1219" s="113"/>
      <c r="F1219" s="113"/>
      <c r="G1219" s="50" t="s">
        <v>6239</v>
      </c>
      <c r="H1219" s="50" t="s">
        <v>6240</v>
      </c>
      <c r="I1219" s="113"/>
      <c r="J1219" s="103" t="s">
        <v>7493</v>
      </c>
      <c r="K1219" s="103"/>
      <c r="L1219" s="50" t="s">
        <v>7472</v>
      </c>
      <c r="M1219" s="153">
        <v>0</v>
      </c>
      <c r="N1219" s="50" t="s">
        <v>8512</v>
      </c>
      <c r="O1219" s="50" t="s">
        <v>8517</v>
      </c>
      <c r="P1219" s="113" t="s">
        <v>6330</v>
      </c>
      <c r="Q1219" s="113" t="s">
        <v>80</v>
      </c>
      <c r="R1219" s="113"/>
      <c r="S1219" s="113"/>
    </row>
    <row r="1220" spans="1:19" x14ac:dyDescent="0.35">
      <c r="A1220" s="111" t="s">
        <v>4708</v>
      </c>
      <c r="B1220" s="112"/>
      <c r="C1220" s="113" t="s">
        <v>4741</v>
      </c>
      <c r="D1220" s="50" t="s">
        <v>7269</v>
      </c>
      <c r="E1220" s="113"/>
      <c r="F1220" s="113"/>
      <c r="G1220" s="50" t="s">
        <v>6299</v>
      </c>
      <c r="H1220" s="50" t="s">
        <v>6300</v>
      </c>
      <c r="I1220" s="113"/>
      <c r="J1220" s="103" t="s">
        <v>7493</v>
      </c>
      <c r="K1220" s="103"/>
      <c r="L1220" s="113" t="s">
        <v>7472</v>
      </c>
      <c r="M1220" s="114">
        <v>0</v>
      </c>
      <c r="N1220" s="113" t="s">
        <v>8512</v>
      </c>
      <c r="O1220" s="113" t="s">
        <v>8517</v>
      </c>
      <c r="P1220" s="113" t="s">
        <v>6363</v>
      </c>
      <c r="Q1220" s="113" t="s">
        <v>80</v>
      </c>
      <c r="R1220" s="113"/>
      <c r="S1220" s="113"/>
    </row>
    <row r="1221" spans="1:19" x14ac:dyDescent="0.35">
      <c r="A1221" s="111" t="s">
        <v>4708</v>
      </c>
      <c r="B1221" s="112"/>
      <c r="C1221" s="113" t="s">
        <v>4712</v>
      </c>
      <c r="D1221" s="50" t="s">
        <v>7270</v>
      </c>
      <c r="E1221" s="113"/>
      <c r="F1221" s="113"/>
      <c r="G1221" s="50" t="s">
        <v>6241</v>
      </c>
      <c r="H1221" s="50" t="s">
        <v>6242</v>
      </c>
      <c r="I1221" s="113"/>
      <c r="J1221" s="103" t="s">
        <v>7493</v>
      </c>
      <c r="K1221" s="103"/>
      <c r="L1221" s="50" t="s">
        <v>7472</v>
      </c>
      <c r="M1221" s="153">
        <v>0</v>
      </c>
      <c r="N1221" s="50" t="s">
        <v>8512</v>
      </c>
      <c r="O1221" s="50" t="s">
        <v>8517</v>
      </c>
      <c r="P1221" s="113" t="s">
        <v>6331</v>
      </c>
      <c r="Q1221" s="113" t="s">
        <v>80</v>
      </c>
      <c r="R1221" s="113"/>
      <c r="S1221" s="113"/>
    </row>
    <row r="1222" spans="1:19" x14ac:dyDescent="0.35">
      <c r="A1222" s="111" t="s">
        <v>4708</v>
      </c>
      <c r="B1222" s="112"/>
      <c r="C1222" s="113" t="s">
        <v>4713</v>
      </c>
      <c r="D1222" s="50" t="s">
        <v>7271</v>
      </c>
      <c r="E1222" s="113"/>
      <c r="F1222" s="113"/>
      <c r="G1222" s="50" t="s">
        <v>6243</v>
      </c>
      <c r="H1222" s="50" t="s">
        <v>6244</v>
      </c>
      <c r="I1222" s="113"/>
      <c r="J1222" s="103" t="s">
        <v>7493</v>
      </c>
      <c r="K1222" s="103"/>
      <c r="L1222" s="50" t="s">
        <v>7472</v>
      </c>
      <c r="M1222" s="153">
        <v>0</v>
      </c>
      <c r="N1222" s="50" t="s">
        <v>8512</v>
      </c>
      <c r="O1222" s="50" t="s">
        <v>8517</v>
      </c>
      <c r="P1222" s="113" t="s">
        <v>6358</v>
      </c>
      <c r="Q1222" s="113" t="s">
        <v>80</v>
      </c>
      <c r="R1222" s="113"/>
      <c r="S1222" s="113"/>
    </row>
    <row r="1223" spans="1:19" x14ac:dyDescent="0.35">
      <c r="A1223" s="111" t="s">
        <v>4708</v>
      </c>
      <c r="B1223" s="112"/>
      <c r="C1223" s="113" t="s">
        <v>4715</v>
      </c>
      <c r="D1223" s="50" t="s">
        <v>7272</v>
      </c>
      <c r="E1223" s="113"/>
      <c r="F1223" s="113"/>
      <c r="G1223" s="50" t="s">
        <v>6247</v>
      </c>
      <c r="H1223" s="50" t="s">
        <v>6248</v>
      </c>
      <c r="I1223" s="113"/>
      <c r="J1223" s="103" t="s">
        <v>7493</v>
      </c>
      <c r="K1223" s="103"/>
      <c r="L1223" s="50" t="s">
        <v>7472</v>
      </c>
      <c r="M1223" s="153">
        <v>0</v>
      </c>
      <c r="N1223" s="50" t="s">
        <v>8512</v>
      </c>
      <c r="O1223" s="50" t="s">
        <v>8517</v>
      </c>
      <c r="P1223" s="113" t="s">
        <v>6359</v>
      </c>
      <c r="Q1223" s="113" t="s">
        <v>80</v>
      </c>
      <c r="R1223" s="113"/>
      <c r="S1223" s="113"/>
    </row>
    <row r="1224" spans="1:19" x14ac:dyDescent="0.35">
      <c r="A1224" s="111" t="s">
        <v>4708</v>
      </c>
      <c r="B1224" s="112"/>
      <c r="C1224" s="113" t="s">
        <v>4714</v>
      </c>
      <c r="D1224" s="50" t="s">
        <v>7273</v>
      </c>
      <c r="E1224" s="113"/>
      <c r="F1224" s="113"/>
      <c r="G1224" s="50" t="s">
        <v>6245</v>
      </c>
      <c r="H1224" s="50" t="s">
        <v>6246</v>
      </c>
      <c r="I1224" s="113"/>
      <c r="J1224" s="103" t="s">
        <v>7493</v>
      </c>
      <c r="K1224" s="103"/>
      <c r="L1224" s="50" t="s">
        <v>7472</v>
      </c>
      <c r="M1224" s="153">
        <v>0</v>
      </c>
      <c r="N1224" s="50" t="s">
        <v>8512</v>
      </c>
      <c r="O1224" s="50" t="s">
        <v>8517</v>
      </c>
      <c r="P1224" s="113" t="s">
        <v>6352</v>
      </c>
      <c r="Q1224" s="113" t="s">
        <v>80</v>
      </c>
      <c r="R1224" s="113"/>
      <c r="S1224" s="113"/>
    </row>
    <row r="1225" spans="1:19" x14ac:dyDescent="0.35">
      <c r="A1225" s="111" t="s">
        <v>4708</v>
      </c>
      <c r="B1225" s="112"/>
      <c r="C1225" s="113" t="s">
        <v>4718</v>
      </c>
      <c r="D1225" s="50" t="s">
        <v>7274</v>
      </c>
      <c r="E1225" s="113"/>
      <c r="F1225" s="113"/>
      <c r="G1225" s="50" t="s">
        <v>6253</v>
      </c>
      <c r="H1225" s="50" t="s">
        <v>6254</v>
      </c>
      <c r="I1225" s="113"/>
      <c r="J1225" s="103" t="s">
        <v>7493</v>
      </c>
      <c r="K1225" s="103"/>
      <c r="L1225" s="50" t="s">
        <v>7472</v>
      </c>
      <c r="M1225" s="153">
        <v>0</v>
      </c>
      <c r="N1225" s="50" t="s">
        <v>8512</v>
      </c>
      <c r="O1225" s="50" t="s">
        <v>8517</v>
      </c>
      <c r="P1225" s="113" t="s">
        <v>262</v>
      </c>
      <c r="Q1225" s="113" t="s">
        <v>80</v>
      </c>
      <c r="R1225" s="113"/>
      <c r="S1225" s="113"/>
    </row>
    <row r="1226" spans="1:19" x14ac:dyDescent="0.35">
      <c r="A1226" s="111" t="s">
        <v>4708</v>
      </c>
      <c r="B1226" s="112"/>
      <c r="C1226" s="113" t="s">
        <v>4725</v>
      </c>
      <c r="D1226" s="50" t="s">
        <v>7275</v>
      </c>
      <c r="E1226" s="113"/>
      <c r="F1226" s="113"/>
      <c r="G1226" s="50" t="s">
        <v>6267</v>
      </c>
      <c r="H1226" s="50" t="s">
        <v>6268</v>
      </c>
      <c r="I1226" s="113"/>
      <c r="J1226" s="103" t="s">
        <v>7493</v>
      </c>
      <c r="K1226" s="103"/>
      <c r="L1226" s="50" t="s">
        <v>7472</v>
      </c>
      <c r="M1226" s="153">
        <v>0</v>
      </c>
      <c r="N1226" s="50" t="s">
        <v>8512</v>
      </c>
      <c r="O1226" s="50" t="s">
        <v>8517</v>
      </c>
      <c r="P1226" s="113" t="s">
        <v>6343</v>
      </c>
      <c r="Q1226" s="113" t="s">
        <v>80</v>
      </c>
      <c r="R1226" s="113"/>
      <c r="S1226" s="113"/>
    </row>
    <row r="1227" spans="1:19" x14ac:dyDescent="0.35">
      <c r="A1227" s="111" t="s">
        <v>4708</v>
      </c>
      <c r="B1227" s="112"/>
      <c r="C1227" s="113" t="s">
        <v>4735</v>
      </c>
      <c r="D1227" s="50" t="s">
        <v>7276</v>
      </c>
      <c r="E1227" s="113"/>
      <c r="F1227" s="113"/>
      <c r="G1227" s="50" t="s">
        <v>6287</v>
      </c>
      <c r="H1227" s="50" t="s">
        <v>6288</v>
      </c>
      <c r="I1227" s="113"/>
      <c r="J1227" s="103" t="s">
        <v>7493</v>
      </c>
      <c r="K1227" s="103"/>
      <c r="L1227" s="113" t="s">
        <v>7472</v>
      </c>
      <c r="M1227" s="114">
        <v>0</v>
      </c>
      <c r="N1227" s="113" t="s">
        <v>8512</v>
      </c>
      <c r="O1227" s="113" t="s">
        <v>8517</v>
      </c>
      <c r="P1227" s="113" t="s">
        <v>163</v>
      </c>
      <c r="Q1227" s="113" t="s">
        <v>80</v>
      </c>
      <c r="R1227" s="113"/>
      <c r="S1227" s="113"/>
    </row>
    <row r="1228" spans="1:19" x14ac:dyDescent="0.35">
      <c r="A1228" s="111" t="s">
        <v>4708</v>
      </c>
      <c r="B1228" s="112"/>
      <c r="C1228" s="113" t="s">
        <v>4720</v>
      </c>
      <c r="D1228" s="50" t="s">
        <v>7277</v>
      </c>
      <c r="E1228" s="113"/>
      <c r="F1228" s="113"/>
      <c r="G1228" s="50" t="s">
        <v>6257</v>
      </c>
      <c r="H1228" s="50" t="s">
        <v>6258</v>
      </c>
      <c r="I1228" s="113"/>
      <c r="J1228" s="103" t="s">
        <v>7493</v>
      </c>
      <c r="K1228" s="103"/>
      <c r="L1228" s="50" t="s">
        <v>7472</v>
      </c>
      <c r="M1228" s="153">
        <v>0</v>
      </c>
      <c r="N1228" s="50" t="s">
        <v>8512</v>
      </c>
      <c r="O1228" s="50" t="s">
        <v>8517</v>
      </c>
      <c r="P1228" s="113" t="s">
        <v>262</v>
      </c>
      <c r="Q1228" s="113" t="s">
        <v>80</v>
      </c>
      <c r="R1228" s="113"/>
      <c r="S1228" s="113"/>
    </row>
    <row r="1229" spans="1:19" x14ac:dyDescent="0.35">
      <c r="A1229" s="111" t="s">
        <v>4708</v>
      </c>
      <c r="B1229" s="112"/>
      <c r="C1229" s="113" t="s">
        <v>4726</v>
      </c>
      <c r="D1229" s="50" t="s">
        <v>7278</v>
      </c>
      <c r="E1229" s="113"/>
      <c r="F1229" s="113"/>
      <c r="G1229" s="50" t="s">
        <v>6269</v>
      </c>
      <c r="H1229" s="50" t="s">
        <v>6270</v>
      </c>
      <c r="I1229" s="113"/>
      <c r="J1229" s="103" t="s">
        <v>7493</v>
      </c>
      <c r="K1229" s="103"/>
      <c r="L1229" s="50" t="s">
        <v>7472</v>
      </c>
      <c r="M1229" s="153">
        <v>0</v>
      </c>
      <c r="N1229" s="50" t="s">
        <v>8512</v>
      </c>
      <c r="O1229" s="50" t="s">
        <v>8517</v>
      </c>
      <c r="P1229" s="113" t="s">
        <v>6343</v>
      </c>
      <c r="Q1229" s="113" t="s">
        <v>80</v>
      </c>
      <c r="R1229" s="113"/>
      <c r="S1229" s="113"/>
    </row>
    <row r="1230" spans="1:19" x14ac:dyDescent="0.35">
      <c r="A1230" s="111" t="s">
        <v>4708</v>
      </c>
      <c r="B1230" s="112"/>
      <c r="C1230" s="113" t="s">
        <v>4733</v>
      </c>
      <c r="D1230" s="50" t="s">
        <v>7279</v>
      </c>
      <c r="E1230" s="113"/>
      <c r="F1230" s="113"/>
      <c r="G1230" s="50" t="s">
        <v>6283</v>
      </c>
      <c r="H1230" s="50" t="s">
        <v>6284</v>
      </c>
      <c r="I1230" s="113"/>
      <c r="J1230" s="103" t="s">
        <v>7493</v>
      </c>
      <c r="K1230" s="103"/>
      <c r="L1230" s="113" t="s">
        <v>7472</v>
      </c>
      <c r="M1230" s="114">
        <v>0</v>
      </c>
      <c r="N1230" s="113" t="s">
        <v>8512</v>
      </c>
      <c r="O1230" s="113" t="s">
        <v>8517</v>
      </c>
      <c r="P1230" s="113" t="s">
        <v>163</v>
      </c>
      <c r="Q1230" s="113" t="s">
        <v>80</v>
      </c>
      <c r="R1230" s="113"/>
      <c r="S1230" s="113"/>
    </row>
    <row r="1231" spans="1:19" x14ac:dyDescent="0.35">
      <c r="A1231" s="111" t="s">
        <v>4708</v>
      </c>
      <c r="B1231" s="112"/>
      <c r="C1231" s="113" t="s">
        <v>4739</v>
      </c>
      <c r="D1231" s="50" t="s">
        <v>7280</v>
      </c>
      <c r="E1231" s="113"/>
      <c r="F1231" s="113"/>
      <c r="G1231" s="50" t="s">
        <v>6295</v>
      </c>
      <c r="H1231" s="50" t="s">
        <v>6296</v>
      </c>
      <c r="I1231" s="113"/>
      <c r="J1231" s="103" t="s">
        <v>7493</v>
      </c>
      <c r="K1231" s="103"/>
      <c r="L1231" s="113" t="s">
        <v>7472</v>
      </c>
      <c r="M1231" s="114">
        <v>0</v>
      </c>
      <c r="N1231" s="113" t="s">
        <v>8512</v>
      </c>
      <c r="O1231" s="113" t="s">
        <v>8517</v>
      </c>
      <c r="P1231" s="113" t="s">
        <v>6363</v>
      </c>
      <c r="Q1231" s="113" t="s">
        <v>80</v>
      </c>
      <c r="R1231" s="113"/>
      <c r="S1231" s="113"/>
    </row>
    <row r="1232" spans="1:19" x14ac:dyDescent="0.35">
      <c r="A1232" s="111" t="s">
        <v>4708</v>
      </c>
      <c r="B1232" s="112"/>
      <c r="C1232" s="113" t="s">
        <v>4736</v>
      </c>
      <c r="D1232" s="50" t="s">
        <v>7281</v>
      </c>
      <c r="E1232" s="113"/>
      <c r="F1232" s="113"/>
      <c r="G1232" s="50" t="s">
        <v>6289</v>
      </c>
      <c r="H1232" s="50" t="s">
        <v>6290</v>
      </c>
      <c r="I1232" s="113"/>
      <c r="J1232" s="103" t="s">
        <v>7493</v>
      </c>
      <c r="K1232" s="103"/>
      <c r="L1232" s="113" t="s">
        <v>7472</v>
      </c>
      <c r="M1232" s="114">
        <v>0</v>
      </c>
      <c r="N1232" s="113" t="s">
        <v>8512</v>
      </c>
      <c r="O1232" s="113" t="s">
        <v>8517</v>
      </c>
      <c r="P1232" s="113" t="s">
        <v>163</v>
      </c>
      <c r="Q1232" s="113" t="s">
        <v>80</v>
      </c>
      <c r="R1232" s="113"/>
      <c r="S1232" s="113"/>
    </row>
    <row r="1233" spans="1:19" x14ac:dyDescent="0.35">
      <c r="A1233" s="111" t="s">
        <v>4708</v>
      </c>
      <c r="B1233" s="112"/>
      <c r="C1233" s="113" t="s">
        <v>4737</v>
      </c>
      <c r="D1233" s="50" t="s">
        <v>7282</v>
      </c>
      <c r="E1233" s="113"/>
      <c r="F1233" s="113"/>
      <c r="G1233" s="50" t="s">
        <v>6291</v>
      </c>
      <c r="H1233" s="50" t="s">
        <v>6292</v>
      </c>
      <c r="I1233" s="113"/>
      <c r="J1233" s="103" t="s">
        <v>7493</v>
      </c>
      <c r="K1233" s="103"/>
      <c r="L1233" s="113" t="s">
        <v>7472</v>
      </c>
      <c r="M1233" s="114">
        <v>0</v>
      </c>
      <c r="N1233" s="113" t="s">
        <v>8512</v>
      </c>
      <c r="O1233" s="113" t="s">
        <v>8517</v>
      </c>
      <c r="P1233" s="113" t="s">
        <v>163</v>
      </c>
      <c r="Q1233" s="113" t="s">
        <v>80</v>
      </c>
      <c r="R1233" s="113"/>
      <c r="S1233" s="113"/>
    </row>
    <row r="1234" spans="1:19" x14ac:dyDescent="0.35">
      <c r="A1234" s="111" t="s">
        <v>4708</v>
      </c>
      <c r="B1234" s="112"/>
      <c r="C1234" s="113" t="s">
        <v>4721</v>
      </c>
      <c r="D1234" s="50" t="s">
        <v>7283</v>
      </c>
      <c r="E1234" s="113"/>
      <c r="F1234" s="113"/>
      <c r="G1234" s="50" t="s">
        <v>6259</v>
      </c>
      <c r="H1234" s="50" t="s">
        <v>6260</v>
      </c>
      <c r="I1234" s="113"/>
      <c r="J1234" s="103" t="s">
        <v>7493</v>
      </c>
      <c r="K1234" s="103"/>
      <c r="L1234" s="50" t="s">
        <v>7472</v>
      </c>
      <c r="M1234" s="153">
        <v>0</v>
      </c>
      <c r="N1234" s="50" t="s">
        <v>8512</v>
      </c>
      <c r="O1234" s="50" t="s">
        <v>8517</v>
      </c>
      <c r="P1234" s="113" t="s">
        <v>262</v>
      </c>
      <c r="Q1234" s="113" t="s">
        <v>80</v>
      </c>
      <c r="R1234" s="113"/>
      <c r="S1234" s="113"/>
    </row>
    <row r="1235" spans="1:19" x14ac:dyDescent="0.35">
      <c r="A1235" s="111" t="s">
        <v>4708</v>
      </c>
      <c r="B1235" s="112"/>
      <c r="C1235" s="113" t="s">
        <v>4723</v>
      </c>
      <c r="D1235" s="50" t="s">
        <v>7284</v>
      </c>
      <c r="E1235" s="113"/>
      <c r="F1235" s="113"/>
      <c r="G1235" s="50" t="s">
        <v>6263</v>
      </c>
      <c r="H1235" s="50" t="s">
        <v>6264</v>
      </c>
      <c r="I1235" s="113"/>
      <c r="J1235" s="103" t="s">
        <v>7493</v>
      </c>
      <c r="K1235" s="103"/>
      <c r="L1235" s="50" t="s">
        <v>7472</v>
      </c>
      <c r="M1235" s="153">
        <v>0</v>
      </c>
      <c r="N1235" s="50" t="s">
        <v>8512</v>
      </c>
      <c r="O1235" s="50" t="s">
        <v>8517</v>
      </c>
      <c r="P1235" s="113" t="s">
        <v>262</v>
      </c>
      <c r="Q1235" s="113" t="s">
        <v>80</v>
      </c>
      <c r="R1235" s="113"/>
      <c r="S1235" s="113"/>
    </row>
    <row r="1236" spans="1:19" x14ac:dyDescent="0.35">
      <c r="A1236" s="111" t="s">
        <v>4708</v>
      </c>
      <c r="B1236" s="112"/>
      <c r="C1236" s="113" t="s">
        <v>4730</v>
      </c>
      <c r="D1236" s="50" t="s">
        <v>7286</v>
      </c>
      <c r="E1236" s="113"/>
      <c r="F1236" s="113"/>
      <c r="G1236" s="50" t="s">
        <v>6277</v>
      </c>
      <c r="H1236" s="50" t="s">
        <v>6278</v>
      </c>
      <c r="I1236" s="113"/>
      <c r="J1236" s="103" t="s">
        <v>7493</v>
      </c>
      <c r="K1236" s="103"/>
      <c r="L1236" s="113" t="s">
        <v>7472</v>
      </c>
      <c r="M1236" s="114">
        <v>0</v>
      </c>
      <c r="N1236" s="113" t="s">
        <v>8512</v>
      </c>
      <c r="O1236" s="113" t="s">
        <v>8517</v>
      </c>
      <c r="P1236" s="113" t="s">
        <v>6362</v>
      </c>
      <c r="Q1236" s="113" t="s">
        <v>80</v>
      </c>
      <c r="R1236" s="113"/>
      <c r="S1236" s="113"/>
    </row>
    <row r="1237" spans="1:19" x14ac:dyDescent="0.35">
      <c r="A1237" s="111" t="s">
        <v>4708</v>
      </c>
      <c r="B1237" s="112"/>
      <c r="C1237" s="113" t="s">
        <v>4731</v>
      </c>
      <c r="D1237" s="50" t="s">
        <v>7285</v>
      </c>
      <c r="E1237" s="113"/>
      <c r="F1237" s="113"/>
      <c r="G1237" s="50" t="s">
        <v>6279</v>
      </c>
      <c r="H1237" s="50" t="s">
        <v>6280</v>
      </c>
      <c r="I1237" s="113"/>
      <c r="J1237" s="103" t="s">
        <v>7493</v>
      </c>
      <c r="K1237" s="103"/>
      <c r="L1237" s="113" t="s">
        <v>7472</v>
      </c>
      <c r="M1237" s="114">
        <v>0</v>
      </c>
      <c r="N1237" s="113" t="s">
        <v>8512</v>
      </c>
      <c r="O1237" s="113" t="s">
        <v>8517</v>
      </c>
      <c r="P1237" s="113" t="s">
        <v>6362</v>
      </c>
      <c r="Q1237" s="113" t="s">
        <v>80</v>
      </c>
      <c r="R1237" s="113"/>
      <c r="S1237" s="113"/>
    </row>
    <row r="1238" spans="1:19" x14ac:dyDescent="0.35">
      <c r="A1238" s="115" t="s">
        <v>4536</v>
      </c>
      <c r="B1238" s="116">
        <v>-99</v>
      </c>
      <c r="C1238" s="101" t="s">
        <v>4113</v>
      </c>
      <c r="D1238" s="101"/>
      <c r="E1238" s="102"/>
      <c r="F1238" s="101"/>
      <c r="G1238" s="115" t="s">
        <v>4113</v>
      </c>
      <c r="H1238" s="101"/>
      <c r="I1238" s="101"/>
      <c r="J1238" s="103" t="s">
        <v>7493</v>
      </c>
      <c r="K1238" s="103"/>
      <c r="L1238" s="101" t="s">
        <v>91</v>
      </c>
      <c r="M1238" s="154" t="s">
        <v>8511</v>
      </c>
      <c r="N1238" s="103" t="s">
        <v>8513</v>
      </c>
      <c r="O1238" s="103"/>
      <c r="P1238" s="115"/>
      <c r="Q1238" s="115" t="s">
        <v>80</v>
      </c>
      <c r="R1238" s="115"/>
      <c r="S1238" s="115"/>
    </row>
    <row r="1239" spans="1:19" x14ac:dyDescent="0.35">
      <c r="A1239" s="115" t="s">
        <v>4536</v>
      </c>
      <c r="B1239" s="100">
        <v>1</v>
      </c>
      <c r="C1239" s="101" t="s">
        <v>93</v>
      </c>
      <c r="D1239" s="101" t="s">
        <v>1923</v>
      </c>
      <c r="E1239" s="102"/>
      <c r="F1239" s="101" t="s">
        <v>7661</v>
      </c>
      <c r="G1239" s="101" t="s">
        <v>277</v>
      </c>
      <c r="H1239" s="101" t="s">
        <v>278</v>
      </c>
      <c r="I1239" s="101" t="s">
        <v>2311</v>
      </c>
      <c r="J1239" s="103" t="s">
        <v>7493</v>
      </c>
      <c r="K1239" s="103"/>
      <c r="L1239" s="101" t="s">
        <v>91</v>
      </c>
      <c r="M1239" s="154" t="s">
        <v>8511</v>
      </c>
      <c r="N1239" s="103" t="s">
        <v>8513</v>
      </c>
      <c r="O1239" s="103" t="s">
        <v>8516</v>
      </c>
      <c r="P1239" s="115" t="s">
        <v>91</v>
      </c>
      <c r="Q1239" s="115" t="s">
        <v>80</v>
      </c>
      <c r="R1239" s="115"/>
      <c r="S1239" s="115"/>
    </row>
    <row r="1240" spans="1:19" x14ac:dyDescent="0.35">
      <c r="A1240" s="111" t="s">
        <v>4536</v>
      </c>
      <c r="B1240" s="112">
        <v>2</v>
      </c>
      <c r="C1240" s="113" t="s">
        <v>4114</v>
      </c>
      <c r="D1240" s="54" t="s">
        <v>7553</v>
      </c>
      <c r="E1240" s="113"/>
      <c r="F1240" s="113"/>
      <c r="G1240" s="50" t="s">
        <v>465</v>
      </c>
      <c r="H1240" s="50" t="s">
        <v>5053</v>
      </c>
      <c r="I1240" s="113"/>
      <c r="J1240" s="103" t="s">
        <v>7493</v>
      </c>
      <c r="K1240" s="103"/>
      <c r="L1240" s="99" t="s">
        <v>7473</v>
      </c>
      <c r="M1240" s="160" t="s">
        <v>8511</v>
      </c>
      <c r="N1240" s="99" t="s">
        <v>8513</v>
      </c>
      <c r="O1240" s="99" t="s">
        <v>8516</v>
      </c>
      <c r="P1240" s="113" t="s">
        <v>100</v>
      </c>
      <c r="Q1240" s="113" t="s">
        <v>80</v>
      </c>
      <c r="R1240" s="113"/>
      <c r="S1240" s="113"/>
    </row>
    <row r="1241" spans="1:19" x14ac:dyDescent="0.35">
      <c r="A1241" s="115" t="s">
        <v>4536</v>
      </c>
      <c r="B1241" s="100">
        <v>3</v>
      </c>
      <c r="C1241" s="101" t="s">
        <v>116</v>
      </c>
      <c r="D1241" s="103" t="s">
        <v>6631</v>
      </c>
      <c r="E1241" s="102"/>
      <c r="F1241" s="101"/>
      <c r="G1241" s="101" t="s">
        <v>318</v>
      </c>
      <c r="H1241" s="101"/>
      <c r="I1241" s="101"/>
      <c r="J1241" s="103" t="s">
        <v>7493</v>
      </c>
      <c r="K1241" s="103"/>
      <c r="L1241" s="55" t="s">
        <v>91</v>
      </c>
      <c r="M1241" s="158" t="s">
        <v>8511</v>
      </c>
      <c r="N1241" s="57" t="s">
        <v>8513</v>
      </c>
      <c r="O1241" s="57" t="s">
        <v>8516</v>
      </c>
      <c r="P1241" s="115" t="s">
        <v>100</v>
      </c>
      <c r="Q1241" s="115" t="s">
        <v>80</v>
      </c>
      <c r="R1241" s="113" t="s">
        <v>7477</v>
      </c>
      <c r="S1241" s="113"/>
    </row>
    <row r="1242" spans="1:19" x14ac:dyDescent="0.35">
      <c r="A1242" s="115" t="s">
        <v>4536</v>
      </c>
      <c r="B1242" s="100">
        <v>4</v>
      </c>
      <c r="C1242" s="101" t="s">
        <v>2591</v>
      </c>
      <c r="D1242" s="103" t="s">
        <v>7538</v>
      </c>
      <c r="E1242" s="102"/>
      <c r="F1242" s="101"/>
      <c r="G1242" s="101" t="s">
        <v>3015</v>
      </c>
      <c r="H1242" s="101" t="s">
        <v>2796</v>
      </c>
      <c r="I1242" s="101"/>
      <c r="J1242" s="103" t="s">
        <v>7493</v>
      </c>
      <c r="K1242" s="103"/>
      <c r="L1242" s="55" t="s">
        <v>7473</v>
      </c>
      <c r="M1242" s="158" t="s">
        <v>8511</v>
      </c>
      <c r="N1242" s="121" t="s">
        <v>8512</v>
      </c>
      <c r="O1242" s="57" t="s">
        <v>8516</v>
      </c>
      <c r="P1242" s="115" t="s">
        <v>100</v>
      </c>
      <c r="Q1242" s="115" t="s">
        <v>80</v>
      </c>
      <c r="R1242" s="113" t="s">
        <v>7477</v>
      </c>
      <c r="S1242" s="113"/>
    </row>
    <row r="1243" spans="1:19" x14ac:dyDescent="0.35">
      <c r="A1243" s="115" t="s">
        <v>4536</v>
      </c>
      <c r="B1243" s="100">
        <v>5</v>
      </c>
      <c r="C1243" s="101" t="s">
        <v>267</v>
      </c>
      <c r="D1243" s="101" t="s">
        <v>6408</v>
      </c>
      <c r="E1243" s="102"/>
      <c r="F1243" s="101" t="s">
        <v>7595</v>
      </c>
      <c r="G1243" s="101" t="s">
        <v>480</v>
      </c>
      <c r="H1243" s="101" t="s">
        <v>481</v>
      </c>
      <c r="I1243" s="101" t="s">
        <v>2223</v>
      </c>
      <c r="J1243" s="103" t="s">
        <v>7493</v>
      </c>
      <c r="K1243" s="103"/>
      <c r="L1243" s="101" t="s">
        <v>153</v>
      </c>
      <c r="M1243" s="154" t="s">
        <v>8511</v>
      </c>
      <c r="N1243" s="103" t="s">
        <v>8512</v>
      </c>
      <c r="O1243" s="103" t="s">
        <v>8516</v>
      </c>
      <c r="P1243" s="115" t="s">
        <v>153</v>
      </c>
      <c r="Q1243" s="115" t="s">
        <v>80</v>
      </c>
      <c r="R1243" s="115"/>
      <c r="S1243" s="115"/>
    </row>
    <row r="1244" spans="1:19" x14ac:dyDescent="0.35">
      <c r="A1244" s="111" t="s">
        <v>4536</v>
      </c>
      <c r="B1244" s="112">
        <v>8</v>
      </c>
      <c r="C1244" s="113" t="s">
        <v>4537</v>
      </c>
      <c r="D1244" s="56" t="s">
        <v>1889</v>
      </c>
      <c r="E1244" s="113"/>
      <c r="F1244" s="113"/>
      <c r="G1244" s="50" t="s">
        <v>5903</v>
      </c>
      <c r="H1244" s="50" t="s">
        <v>2846</v>
      </c>
      <c r="I1244" s="113"/>
      <c r="J1244" s="103" t="s">
        <v>7493</v>
      </c>
      <c r="K1244" s="103"/>
      <c r="L1244" s="50" t="s">
        <v>7472</v>
      </c>
      <c r="M1244" s="153" t="s">
        <v>8511</v>
      </c>
      <c r="N1244" s="50" t="s">
        <v>8512</v>
      </c>
      <c r="O1244" s="50" t="s">
        <v>8516</v>
      </c>
      <c r="P1244" s="113" t="s">
        <v>156</v>
      </c>
      <c r="Q1244" s="113" t="s">
        <v>80</v>
      </c>
      <c r="R1244" s="113"/>
      <c r="S1244" s="113"/>
    </row>
    <row r="1245" spans="1:19" x14ac:dyDescent="0.35">
      <c r="A1245" s="111" t="s">
        <v>4536</v>
      </c>
      <c r="B1245" s="112">
        <v>9</v>
      </c>
      <c r="C1245" s="113" t="s">
        <v>4538</v>
      </c>
      <c r="D1245" s="56" t="s">
        <v>1890</v>
      </c>
      <c r="E1245" s="113"/>
      <c r="F1245" s="113"/>
      <c r="G1245" s="50" t="s">
        <v>5904</v>
      </c>
      <c r="H1245" s="50" t="s">
        <v>2847</v>
      </c>
      <c r="I1245" s="113"/>
      <c r="J1245" s="103" t="s">
        <v>7493</v>
      </c>
      <c r="K1245" s="103"/>
      <c r="L1245" s="50" t="s">
        <v>7472</v>
      </c>
      <c r="M1245" s="153" t="s">
        <v>8511</v>
      </c>
      <c r="N1245" s="50" t="s">
        <v>8512</v>
      </c>
      <c r="O1245" s="50" t="s">
        <v>8516</v>
      </c>
      <c r="P1245" s="113" t="s">
        <v>156</v>
      </c>
      <c r="Q1245" s="113" t="s">
        <v>80</v>
      </c>
      <c r="R1245" s="113"/>
      <c r="S1245" s="113"/>
    </row>
    <row r="1246" spans="1:19" x14ac:dyDescent="0.35">
      <c r="A1246" s="111" t="s">
        <v>4536</v>
      </c>
      <c r="B1246" s="112">
        <v>12</v>
      </c>
      <c r="C1246" s="113" t="s">
        <v>4539</v>
      </c>
      <c r="D1246" s="50" t="s">
        <v>7343</v>
      </c>
      <c r="E1246" s="113"/>
      <c r="F1246" s="113"/>
      <c r="G1246" s="50" t="s">
        <v>5905</v>
      </c>
      <c r="H1246" s="50" t="s">
        <v>5906</v>
      </c>
      <c r="I1246" s="113"/>
      <c r="J1246" s="103" t="s">
        <v>7493</v>
      </c>
      <c r="K1246" s="103"/>
      <c r="L1246" s="50" t="s">
        <v>7472</v>
      </c>
      <c r="M1246" s="153">
        <v>0</v>
      </c>
      <c r="N1246" s="50" t="s">
        <v>8512</v>
      </c>
      <c r="O1246" s="50" t="s">
        <v>8517</v>
      </c>
      <c r="P1246" s="113" t="s">
        <v>221</v>
      </c>
      <c r="Q1246" s="113" t="s">
        <v>80</v>
      </c>
      <c r="R1246" s="113"/>
      <c r="S1246" s="113"/>
    </row>
    <row r="1247" spans="1:19" x14ac:dyDescent="0.35">
      <c r="A1247" s="111" t="s">
        <v>4536</v>
      </c>
      <c r="B1247" s="112">
        <v>13</v>
      </c>
      <c r="C1247" s="113" t="s">
        <v>4540</v>
      </c>
      <c r="D1247" s="50" t="s">
        <v>7342</v>
      </c>
      <c r="E1247" s="113"/>
      <c r="F1247" s="113"/>
      <c r="G1247" s="50" t="s">
        <v>5907</v>
      </c>
      <c r="H1247" s="50" t="s">
        <v>5908</v>
      </c>
      <c r="I1247" s="113"/>
      <c r="J1247" s="103" t="s">
        <v>7493</v>
      </c>
      <c r="K1247" s="103"/>
      <c r="L1247" s="50" t="s">
        <v>7472</v>
      </c>
      <c r="M1247" s="153">
        <v>0</v>
      </c>
      <c r="N1247" s="50" t="s">
        <v>8512</v>
      </c>
      <c r="O1247" s="50" t="s">
        <v>8517</v>
      </c>
      <c r="P1247" s="113" t="s">
        <v>6352</v>
      </c>
      <c r="Q1247" s="113" t="s">
        <v>80</v>
      </c>
      <c r="R1247" s="113"/>
      <c r="S1247" s="113"/>
    </row>
    <row r="1248" spans="1:19" x14ac:dyDescent="0.35">
      <c r="A1248" s="111" t="s">
        <v>4536</v>
      </c>
      <c r="B1248" s="112">
        <v>14</v>
      </c>
      <c r="C1248" s="113" t="s">
        <v>4541</v>
      </c>
      <c r="D1248" s="50" t="s">
        <v>7341</v>
      </c>
      <c r="E1248" s="113"/>
      <c r="F1248" s="113"/>
      <c r="G1248" s="50" t="s">
        <v>5909</v>
      </c>
      <c r="H1248" s="50" t="s">
        <v>5910</v>
      </c>
      <c r="I1248" s="113"/>
      <c r="J1248" s="103" t="s">
        <v>7493</v>
      </c>
      <c r="K1248" s="103"/>
      <c r="L1248" s="50" t="s">
        <v>7472</v>
      </c>
      <c r="M1248" s="153">
        <v>0</v>
      </c>
      <c r="N1248" s="50" t="s">
        <v>8512</v>
      </c>
      <c r="O1248" s="50" t="s">
        <v>8517</v>
      </c>
      <c r="P1248" s="113" t="s">
        <v>2997</v>
      </c>
      <c r="Q1248" s="113" t="s">
        <v>80</v>
      </c>
      <c r="R1248" s="113"/>
      <c r="S1248" s="113"/>
    </row>
    <row r="1249" spans="1:19" x14ac:dyDescent="0.35">
      <c r="A1249" s="111" t="s">
        <v>4536</v>
      </c>
      <c r="B1249" s="112">
        <v>22</v>
      </c>
      <c r="C1249" s="113" t="s">
        <v>4542</v>
      </c>
      <c r="D1249" s="50" t="s">
        <v>7339</v>
      </c>
      <c r="E1249" s="113"/>
      <c r="F1249" s="113"/>
      <c r="G1249" s="50" t="s">
        <v>5911</v>
      </c>
      <c r="H1249" s="50" t="s">
        <v>5912</v>
      </c>
      <c r="I1249" s="113"/>
      <c r="J1249" s="103" t="s">
        <v>7493</v>
      </c>
      <c r="K1249" s="103"/>
      <c r="L1249" s="50" t="s">
        <v>7472</v>
      </c>
      <c r="M1249" s="153">
        <v>0</v>
      </c>
      <c r="N1249" s="50" t="s">
        <v>8512</v>
      </c>
      <c r="O1249" s="50" t="s">
        <v>8517</v>
      </c>
      <c r="P1249" s="113" t="s">
        <v>6304</v>
      </c>
      <c r="Q1249" s="113" t="s">
        <v>80</v>
      </c>
      <c r="R1249" s="113"/>
      <c r="S1249" s="113"/>
    </row>
    <row r="1250" spans="1:19" x14ac:dyDescent="0.35">
      <c r="A1250" s="111" t="s">
        <v>4536</v>
      </c>
      <c r="B1250" s="112">
        <v>23</v>
      </c>
      <c r="C1250" s="113" t="s">
        <v>4543</v>
      </c>
      <c r="D1250" s="50" t="s">
        <v>7340</v>
      </c>
      <c r="E1250" s="113"/>
      <c r="F1250" s="113"/>
      <c r="G1250" s="50" t="s">
        <v>5913</v>
      </c>
      <c r="H1250" s="50" t="s">
        <v>5914</v>
      </c>
      <c r="I1250" s="113"/>
      <c r="J1250" s="103" t="s">
        <v>7493</v>
      </c>
      <c r="K1250" s="103"/>
      <c r="L1250" s="50" t="s">
        <v>7472</v>
      </c>
      <c r="M1250" s="153">
        <v>0</v>
      </c>
      <c r="N1250" s="50" t="s">
        <v>8512</v>
      </c>
      <c r="O1250" s="50" t="s">
        <v>8517</v>
      </c>
      <c r="P1250" s="113" t="s">
        <v>6304</v>
      </c>
      <c r="Q1250" s="113" t="s">
        <v>80</v>
      </c>
      <c r="R1250" s="113"/>
      <c r="S1250" s="113"/>
    </row>
    <row r="1251" spans="1:19" x14ac:dyDescent="0.35">
      <c r="A1251" s="111" t="s">
        <v>4536</v>
      </c>
      <c r="B1251" s="112">
        <v>25</v>
      </c>
      <c r="C1251" s="113" t="s">
        <v>4544</v>
      </c>
      <c r="D1251" s="50" t="s">
        <v>7344</v>
      </c>
      <c r="E1251" s="113"/>
      <c r="F1251" s="113"/>
      <c r="G1251" s="50" t="s">
        <v>5915</v>
      </c>
      <c r="H1251" s="50" t="s">
        <v>5916</v>
      </c>
      <c r="I1251" s="113"/>
      <c r="J1251" s="103" t="s">
        <v>7493</v>
      </c>
      <c r="K1251" s="103"/>
      <c r="L1251" s="50" t="s">
        <v>7472</v>
      </c>
      <c r="M1251" s="153">
        <v>0</v>
      </c>
      <c r="N1251" s="50" t="s">
        <v>8512</v>
      </c>
      <c r="O1251" s="50" t="s">
        <v>8517</v>
      </c>
      <c r="P1251" s="113" t="s">
        <v>6304</v>
      </c>
      <c r="Q1251" s="113" t="s">
        <v>80</v>
      </c>
      <c r="R1251" s="113"/>
      <c r="S1251" s="113"/>
    </row>
    <row r="1252" spans="1:19" x14ac:dyDescent="0.35">
      <c r="A1252" s="111" t="s">
        <v>4536</v>
      </c>
      <c r="B1252" s="112">
        <v>32</v>
      </c>
      <c r="C1252" s="113" t="s">
        <v>4567</v>
      </c>
      <c r="D1252" s="50" t="s">
        <v>7499</v>
      </c>
      <c r="E1252" s="113"/>
      <c r="F1252" s="113"/>
      <c r="G1252" s="50" t="s">
        <v>5961</v>
      </c>
      <c r="H1252" s="50" t="s">
        <v>5962</v>
      </c>
      <c r="I1252" s="113"/>
      <c r="J1252" s="103" t="s">
        <v>7493</v>
      </c>
      <c r="K1252" s="103"/>
      <c r="L1252" s="50" t="s">
        <v>7472</v>
      </c>
      <c r="M1252" s="153">
        <v>0</v>
      </c>
      <c r="N1252" s="50" t="s">
        <v>8512</v>
      </c>
      <c r="O1252" s="50" t="s">
        <v>8517</v>
      </c>
      <c r="P1252" s="113" t="s">
        <v>235</v>
      </c>
      <c r="Q1252" s="113" t="s">
        <v>80</v>
      </c>
      <c r="R1252" s="113"/>
      <c r="S1252" s="113"/>
    </row>
    <row r="1253" spans="1:19" x14ac:dyDescent="0.35">
      <c r="A1253" s="111" t="s">
        <v>4536</v>
      </c>
      <c r="B1253" s="112">
        <v>33</v>
      </c>
      <c r="C1253" s="113" t="s">
        <v>4546</v>
      </c>
      <c r="D1253" s="50" t="s">
        <v>7356</v>
      </c>
      <c r="E1253" s="113"/>
      <c r="F1253" s="113"/>
      <c r="G1253" s="50" t="s">
        <v>5919</v>
      </c>
      <c r="H1253" s="62" t="s">
        <v>5920</v>
      </c>
      <c r="I1253" s="113"/>
      <c r="J1253" s="103" t="s">
        <v>7493</v>
      </c>
      <c r="K1253" s="103"/>
      <c r="L1253" s="50" t="s">
        <v>7472</v>
      </c>
      <c r="M1253" s="153">
        <v>0</v>
      </c>
      <c r="N1253" s="50" t="s">
        <v>8512</v>
      </c>
      <c r="O1253" s="50" t="s">
        <v>8517</v>
      </c>
      <c r="P1253" s="113" t="s">
        <v>3002</v>
      </c>
      <c r="Q1253" s="113" t="s">
        <v>80</v>
      </c>
      <c r="R1253" s="113"/>
      <c r="S1253" s="113"/>
    </row>
    <row r="1254" spans="1:19" x14ac:dyDescent="0.35">
      <c r="A1254" s="111" t="s">
        <v>4536</v>
      </c>
      <c r="B1254" s="112">
        <v>33</v>
      </c>
      <c r="C1254" s="113" t="s">
        <v>4568</v>
      </c>
      <c r="D1254" s="50" t="s">
        <v>7345</v>
      </c>
      <c r="E1254" s="113"/>
      <c r="F1254" s="113"/>
      <c r="G1254" s="50" t="s">
        <v>5963</v>
      </c>
      <c r="H1254" s="50" t="s">
        <v>5964</v>
      </c>
      <c r="I1254" s="113"/>
      <c r="J1254" s="103" t="s">
        <v>7493</v>
      </c>
      <c r="K1254" s="103"/>
      <c r="L1254" s="50" t="s">
        <v>7472</v>
      </c>
      <c r="M1254" s="153">
        <v>0</v>
      </c>
      <c r="N1254" s="50" t="s">
        <v>8512</v>
      </c>
      <c r="O1254" s="50" t="s">
        <v>8517</v>
      </c>
      <c r="P1254" s="113" t="s">
        <v>235</v>
      </c>
      <c r="Q1254" s="113" t="s">
        <v>80</v>
      </c>
      <c r="R1254" s="113"/>
      <c r="S1254" s="113"/>
    </row>
    <row r="1255" spans="1:19" x14ac:dyDescent="0.35">
      <c r="A1255" s="111" t="s">
        <v>4536</v>
      </c>
      <c r="B1255" s="112">
        <v>34</v>
      </c>
      <c r="C1255" s="113" t="s">
        <v>4547</v>
      </c>
      <c r="D1255" s="50" t="s">
        <v>7355</v>
      </c>
      <c r="E1255" s="113"/>
      <c r="F1255" s="113"/>
      <c r="G1255" s="50" t="s">
        <v>5921</v>
      </c>
      <c r="H1255" s="62" t="s">
        <v>5922</v>
      </c>
      <c r="I1255" s="113"/>
      <c r="J1255" s="103" t="s">
        <v>7493</v>
      </c>
      <c r="K1255" s="103"/>
      <c r="L1255" s="50" t="s">
        <v>7472</v>
      </c>
      <c r="M1255" s="153">
        <v>0</v>
      </c>
      <c r="N1255" s="50" t="s">
        <v>8512</v>
      </c>
      <c r="O1255" s="50" t="s">
        <v>8517</v>
      </c>
      <c r="P1255" s="113" t="s">
        <v>3002</v>
      </c>
      <c r="Q1255" s="113" t="s">
        <v>80</v>
      </c>
      <c r="R1255" s="113"/>
      <c r="S1255" s="113"/>
    </row>
    <row r="1256" spans="1:19" x14ac:dyDescent="0.35">
      <c r="A1256" s="111" t="s">
        <v>4536</v>
      </c>
      <c r="B1256" s="112">
        <v>34</v>
      </c>
      <c r="C1256" s="113" t="s">
        <v>4569</v>
      </c>
      <c r="D1256" s="50" t="s">
        <v>7346</v>
      </c>
      <c r="E1256" s="113"/>
      <c r="F1256" s="113"/>
      <c r="G1256" s="50" t="s">
        <v>5965</v>
      </c>
      <c r="H1256" s="50" t="s">
        <v>5966</v>
      </c>
      <c r="I1256" s="113"/>
      <c r="J1256" s="103" t="s">
        <v>7493</v>
      </c>
      <c r="K1256" s="103"/>
      <c r="L1256" s="50" t="s">
        <v>7472</v>
      </c>
      <c r="M1256" s="153">
        <v>0</v>
      </c>
      <c r="N1256" s="50" t="s">
        <v>8512</v>
      </c>
      <c r="O1256" s="50" t="s">
        <v>8517</v>
      </c>
      <c r="P1256" s="113" t="s">
        <v>235</v>
      </c>
      <c r="Q1256" s="113" t="s">
        <v>80</v>
      </c>
      <c r="R1256" s="113"/>
      <c r="S1256" s="113"/>
    </row>
    <row r="1257" spans="1:19" x14ac:dyDescent="0.35">
      <c r="A1257" s="111" t="s">
        <v>4536</v>
      </c>
      <c r="B1257" s="112">
        <v>35</v>
      </c>
      <c r="C1257" s="113" t="s">
        <v>4570</v>
      </c>
      <c r="D1257" s="50" t="s">
        <v>7347</v>
      </c>
      <c r="E1257" s="113"/>
      <c r="F1257" s="113"/>
      <c r="G1257" s="50" t="s">
        <v>5967</v>
      </c>
      <c r="H1257" s="50" t="s">
        <v>5968</v>
      </c>
      <c r="I1257" s="113"/>
      <c r="J1257" s="103" t="s">
        <v>7493</v>
      </c>
      <c r="K1257" s="103"/>
      <c r="L1257" s="50" t="s">
        <v>7472</v>
      </c>
      <c r="M1257" s="153">
        <v>0</v>
      </c>
      <c r="N1257" s="50" t="s">
        <v>8512</v>
      </c>
      <c r="O1257" s="50" t="s">
        <v>8517</v>
      </c>
      <c r="P1257" s="113" t="s">
        <v>235</v>
      </c>
      <c r="Q1257" s="113" t="s">
        <v>80</v>
      </c>
      <c r="R1257" s="113"/>
      <c r="S1257" s="113"/>
    </row>
    <row r="1258" spans="1:19" x14ac:dyDescent="0.35">
      <c r="A1258" s="111" t="s">
        <v>4536</v>
      </c>
      <c r="B1258" s="112">
        <v>35</v>
      </c>
      <c r="C1258" s="113" t="s">
        <v>4548</v>
      </c>
      <c r="D1258" s="50" t="s">
        <v>7354</v>
      </c>
      <c r="E1258" s="113"/>
      <c r="F1258" s="113"/>
      <c r="G1258" s="50" t="s">
        <v>5923</v>
      </c>
      <c r="H1258" s="62" t="s">
        <v>5924</v>
      </c>
      <c r="I1258" s="113"/>
      <c r="J1258" s="103" t="s">
        <v>7493</v>
      </c>
      <c r="K1258" s="103"/>
      <c r="L1258" s="50" t="s">
        <v>7472</v>
      </c>
      <c r="M1258" s="153">
        <v>0</v>
      </c>
      <c r="N1258" s="50" t="s">
        <v>8512</v>
      </c>
      <c r="O1258" s="50" t="s">
        <v>8517</v>
      </c>
      <c r="P1258" s="113" t="s">
        <v>3002</v>
      </c>
      <c r="Q1258" s="113" t="s">
        <v>80</v>
      </c>
      <c r="R1258" s="113"/>
      <c r="S1258" s="113"/>
    </row>
    <row r="1259" spans="1:19" x14ac:dyDescent="0.35">
      <c r="A1259" s="111" t="s">
        <v>4536</v>
      </c>
      <c r="B1259" s="112">
        <v>36</v>
      </c>
      <c r="C1259" s="113" t="s">
        <v>4571</v>
      </c>
      <c r="D1259" s="50" t="s">
        <v>7348</v>
      </c>
      <c r="E1259" s="113"/>
      <c r="F1259" s="113"/>
      <c r="G1259" s="50" t="s">
        <v>5969</v>
      </c>
      <c r="H1259" s="50" t="s">
        <v>5970</v>
      </c>
      <c r="I1259" s="113"/>
      <c r="J1259" s="103" t="s">
        <v>7493</v>
      </c>
      <c r="K1259" s="103"/>
      <c r="L1259" s="50" t="s">
        <v>7472</v>
      </c>
      <c r="M1259" s="153">
        <v>0</v>
      </c>
      <c r="N1259" s="50" t="s">
        <v>8512</v>
      </c>
      <c r="O1259" s="50" t="s">
        <v>8517</v>
      </c>
      <c r="P1259" s="113" t="s">
        <v>235</v>
      </c>
      <c r="Q1259" s="113" t="s">
        <v>80</v>
      </c>
      <c r="R1259" s="113"/>
      <c r="S1259" s="113"/>
    </row>
    <row r="1260" spans="1:19" x14ac:dyDescent="0.35">
      <c r="A1260" s="111" t="s">
        <v>4536</v>
      </c>
      <c r="B1260" s="112">
        <v>37</v>
      </c>
      <c r="C1260" s="113" t="s">
        <v>4572</v>
      </c>
      <c r="D1260" s="50" t="s">
        <v>7349</v>
      </c>
      <c r="E1260" s="113"/>
      <c r="F1260" s="113"/>
      <c r="G1260" s="50" t="s">
        <v>5971</v>
      </c>
      <c r="H1260" s="50" t="s">
        <v>5972</v>
      </c>
      <c r="I1260" s="113"/>
      <c r="J1260" s="103" t="s">
        <v>7493</v>
      </c>
      <c r="K1260" s="103"/>
      <c r="L1260" s="50" t="s">
        <v>7472</v>
      </c>
      <c r="M1260" s="153">
        <v>0</v>
      </c>
      <c r="N1260" s="50" t="s">
        <v>8512</v>
      </c>
      <c r="O1260" s="50" t="s">
        <v>8517</v>
      </c>
      <c r="P1260" s="113" t="s">
        <v>235</v>
      </c>
      <c r="Q1260" s="113" t="s">
        <v>80</v>
      </c>
      <c r="R1260" s="113"/>
      <c r="S1260" s="113"/>
    </row>
    <row r="1261" spans="1:19" x14ac:dyDescent="0.35">
      <c r="A1261" s="111" t="s">
        <v>4536</v>
      </c>
      <c r="B1261" s="112">
        <v>38</v>
      </c>
      <c r="C1261" s="113" t="s">
        <v>4573</v>
      </c>
      <c r="D1261" s="50" t="s">
        <v>7350</v>
      </c>
      <c r="E1261" s="113"/>
      <c r="F1261" s="113"/>
      <c r="G1261" s="50" t="s">
        <v>5973</v>
      </c>
      <c r="H1261" s="50" t="s">
        <v>5974</v>
      </c>
      <c r="I1261" s="113"/>
      <c r="J1261" s="103" t="s">
        <v>7493</v>
      </c>
      <c r="K1261" s="103"/>
      <c r="L1261" s="50" t="s">
        <v>7472</v>
      </c>
      <c r="M1261" s="153">
        <v>0</v>
      </c>
      <c r="N1261" s="50" t="s">
        <v>8512</v>
      </c>
      <c r="O1261" s="50" t="s">
        <v>8517</v>
      </c>
      <c r="P1261" s="113" t="s">
        <v>235</v>
      </c>
      <c r="Q1261" s="113" t="s">
        <v>80</v>
      </c>
      <c r="R1261" s="113"/>
      <c r="S1261" s="113"/>
    </row>
    <row r="1262" spans="1:19" x14ac:dyDescent="0.35">
      <c r="A1262" s="111" t="s">
        <v>4536</v>
      </c>
      <c r="B1262" s="112">
        <v>39</v>
      </c>
      <c r="C1262" s="113" t="s">
        <v>4574</v>
      </c>
      <c r="D1262" s="50" t="s">
        <v>7351</v>
      </c>
      <c r="E1262" s="113"/>
      <c r="F1262" s="113"/>
      <c r="G1262" s="50" t="s">
        <v>5975</v>
      </c>
      <c r="H1262" s="50" t="s">
        <v>5976</v>
      </c>
      <c r="I1262" s="113"/>
      <c r="J1262" s="103" t="s">
        <v>7493</v>
      </c>
      <c r="K1262" s="103"/>
      <c r="L1262" s="50" t="s">
        <v>7472</v>
      </c>
      <c r="M1262" s="153">
        <v>0</v>
      </c>
      <c r="N1262" s="50" t="s">
        <v>8512</v>
      </c>
      <c r="O1262" s="50" t="s">
        <v>8517</v>
      </c>
      <c r="P1262" s="113" t="s">
        <v>235</v>
      </c>
      <c r="Q1262" s="113" t="s">
        <v>80</v>
      </c>
      <c r="R1262" s="113"/>
      <c r="S1262" s="113"/>
    </row>
    <row r="1263" spans="1:19" x14ac:dyDescent="0.35">
      <c r="A1263" s="111" t="s">
        <v>4536</v>
      </c>
      <c r="B1263" s="112">
        <v>40</v>
      </c>
      <c r="C1263" s="113" t="s">
        <v>4575</v>
      </c>
      <c r="D1263" s="50" t="s">
        <v>7352</v>
      </c>
      <c r="E1263" s="113"/>
      <c r="F1263" s="113"/>
      <c r="G1263" s="50" t="s">
        <v>5977</v>
      </c>
      <c r="H1263" s="50" t="s">
        <v>5978</v>
      </c>
      <c r="I1263" s="113"/>
      <c r="J1263" s="103" t="s">
        <v>7493</v>
      </c>
      <c r="K1263" s="103"/>
      <c r="L1263" s="50" t="s">
        <v>7472</v>
      </c>
      <c r="M1263" s="153">
        <v>0</v>
      </c>
      <c r="N1263" s="50" t="s">
        <v>8512</v>
      </c>
      <c r="O1263" s="50" t="s">
        <v>8517</v>
      </c>
      <c r="P1263" s="113" t="s">
        <v>235</v>
      </c>
      <c r="Q1263" s="113" t="s">
        <v>80</v>
      </c>
      <c r="R1263" s="113"/>
      <c r="S1263" s="113"/>
    </row>
    <row r="1264" spans="1:19" x14ac:dyDescent="0.35">
      <c r="A1264" s="111" t="s">
        <v>4536</v>
      </c>
      <c r="B1264" s="112">
        <v>41</v>
      </c>
      <c r="C1264" s="113" t="s">
        <v>4576</v>
      </c>
      <c r="D1264" s="50" t="s">
        <v>7353</v>
      </c>
      <c r="E1264" s="113"/>
      <c r="F1264" s="113"/>
      <c r="G1264" s="50" t="s">
        <v>5979</v>
      </c>
      <c r="H1264" s="50" t="s">
        <v>5980</v>
      </c>
      <c r="I1264" s="113"/>
      <c r="J1264" s="103" t="s">
        <v>7493</v>
      </c>
      <c r="K1264" s="103"/>
      <c r="L1264" s="50" t="s">
        <v>7472</v>
      </c>
      <c r="M1264" s="153">
        <v>0</v>
      </c>
      <c r="N1264" s="50" t="s">
        <v>8512</v>
      </c>
      <c r="O1264" s="50" t="s">
        <v>8517</v>
      </c>
      <c r="P1264" s="113" t="s">
        <v>235</v>
      </c>
      <c r="Q1264" s="113" t="s">
        <v>80</v>
      </c>
      <c r="R1264" s="113"/>
      <c r="S1264" s="113"/>
    </row>
    <row r="1265" spans="1:19" x14ac:dyDescent="0.35">
      <c r="A1265" s="111" t="s">
        <v>4536</v>
      </c>
      <c r="B1265" s="112">
        <v>52</v>
      </c>
      <c r="C1265" s="113" t="s">
        <v>4549</v>
      </c>
      <c r="D1265" s="50" t="s">
        <v>7357</v>
      </c>
      <c r="E1265" s="113"/>
      <c r="F1265" s="113"/>
      <c r="G1265" s="50" t="s">
        <v>5925</v>
      </c>
      <c r="H1265" s="50" t="s">
        <v>5926</v>
      </c>
      <c r="I1265" s="113"/>
      <c r="J1265" s="103" t="s">
        <v>7493</v>
      </c>
      <c r="K1265" s="103"/>
      <c r="L1265" s="50" t="s">
        <v>7472</v>
      </c>
      <c r="M1265" s="153">
        <v>0</v>
      </c>
      <c r="N1265" s="50" t="s">
        <v>8512</v>
      </c>
      <c r="O1265" s="50" t="s">
        <v>8517</v>
      </c>
      <c r="P1265" s="113" t="s">
        <v>6304</v>
      </c>
      <c r="Q1265" s="113" t="s">
        <v>80</v>
      </c>
      <c r="R1265" s="113"/>
      <c r="S1265" s="113"/>
    </row>
    <row r="1266" spans="1:19" x14ac:dyDescent="0.35">
      <c r="A1266" s="111" t="s">
        <v>4536</v>
      </c>
      <c r="B1266" s="112">
        <v>53</v>
      </c>
      <c r="C1266" s="113" t="s">
        <v>4550</v>
      </c>
      <c r="D1266" s="50" t="s">
        <v>7358</v>
      </c>
      <c r="E1266" s="113"/>
      <c r="F1266" s="113"/>
      <c r="G1266" s="50" t="s">
        <v>5927</v>
      </c>
      <c r="H1266" s="50" t="s">
        <v>5928</v>
      </c>
      <c r="I1266" s="113"/>
      <c r="J1266" s="103" t="s">
        <v>7493</v>
      </c>
      <c r="K1266" s="103"/>
      <c r="L1266" s="50" t="s">
        <v>7472</v>
      </c>
      <c r="M1266" s="153">
        <v>0</v>
      </c>
      <c r="N1266" s="50" t="s">
        <v>8512</v>
      </c>
      <c r="O1266" s="50" t="s">
        <v>8517</v>
      </c>
      <c r="P1266" s="113" t="s">
        <v>6304</v>
      </c>
      <c r="Q1266" s="113" t="s">
        <v>80</v>
      </c>
      <c r="R1266" s="113"/>
      <c r="S1266" s="113"/>
    </row>
    <row r="1267" spans="1:19" x14ac:dyDescent="0.35">
      <c r="A1267" s="111" t="s">
        <v>4536</v>
      </c>
      <c r="B1267" s="112">
        <v>54</v>
      </c>
      <c r="C1267" s="113" t="s">
        <v>4551</v>
      </c>
      <c r="D1267" s="50" t="s">
        <v>7359</v>
      </c>
      <c r="E1267" s="113"/>
      <c r="F1267" s="113"/>
      <c r="G1267" s="50" t="s">
        <v>5929</v>
      </c>
      <c r="H1267" s="50" t="s">
        <v>5930</v>
      </c>
      <c r="I1267" s="113"/>
      <c r="J1267" s="103" t="s">
        <v>7493</v>
      </c>
      <c r="K1267" s="103"/>
      <c r="L1267" s="50" t="s">
        <v>7472</v>
      </c>
      <c r="M1267" s="153">
        <v>0</v>
      </c>
      <c r="N1267" s="50" t="s">
        <v>8512</v>
      </c>
      <c r="O1267" s="50" t="s">
        <v>8517</v>
      </c>
      <c r="P1267" s="113" t="s">
        <v>6304</v>
      </c>
      <c r="Q1267" s="113" t="s">
        <v>80</v>
      </c>
      <c r="R1267" s="113"/>
      <c r="S1267" s="113"/>
    </row>
    <row r="1268" spans="1:19" x14ac:dyDescent="0.35">
      <c r="A1268" s="111" t="s">
        <v>4536</v>
      </c>
      <c r="B1268" s="112">
        <v>55</v>
      </c>
      <c r="C1268" s="113" t="s">
        <v>4552</v>
      </c>
      <c r="D1268" s="50" t="s">
        <v>7360</v>
      </c>
      <c r="E1268" s="113"/>
      <c r="F1268" s="113"/>
      <c r="G1268" s="50" t="s">
        <v>5931</v>
      </c>
      <c r="H1268" s="50" t="s">
        <v>5932</v>
      </c>
      <c r="I1268" s="113"/>
      <c r="J1268" s="103" t="s">
        <v>7493</v>
      </c>
      <c r="K1268" s="103"/>
      <c r="L1268" s="50" t="s">
        <v>7472</v>
      </c>
      <c r="M1268" s="153">
        <v>0</v>
      </c>
      <c r="N1268" s="50" t="s">
        <v>8512</v>
      </c>
      <c r="O1268" s="50" t="s">
        <v>8517</v>
      </c>
      <c r="P1268" s="113" t="s">
        <v>6304</v>
      </c>
      <c r="Q1268" s="113" t="s">
        <v>80</v>
      </c>
      <c r="R1268" s="113"/>
      <c r="S1268" s="113"/>
    </row>
    <row r="1269" spans="1:19" x14ac:dyDescent="0.35">
      <c r="A1269" s="111" t="s">
        <v>4536</v>
      </c>
      <c r="B1269" s="112">
        <v>56</v>
      </c>
      <c r="C1269" s="113" t="s">
        <v>4553</v>
      </c>
      <c r="D1269" s="50" t="s">
        <v>7361</v>
      </c>
      <c r="E1269" s="113"/>
      <c r="F1269" s="113"/>
      <c r="G1269" s="50" t="s">
        <v>5933</v>
      </c>
      <c r="H1269" s="50" t="s">
        <v>5934</v>
      </c>
      <c r="I1269" s="113"/>
      <c r="J1269" s="103" t="s">
        <v>7493</v>
      </c>
      <c r="K1269" s="103"/>
      <c r="L1269" s="50" t="s">
        <v>7472</v>
      </c>
      <c r="M1269" s="153">
        <v>0</v>
      </c>
      <c r="N1269" s="50" t="s">
        <v>8512</v>
      </c>
      <c r="O1269" s="50" t="s">
        <v>8517</v>
      </c>
      <c r="P1269" s="113" t="s">
        <v>6304</v>
      </c>
      <c r="Q1269" s="113" t="s">
        <v>80</v>
      </c>
      <c r="R1269" s="113"/>
      <c r="S1269" s="113"/>
    </row>
    <row r="1270" spans="1:19" x14ac:dyDescent="0.35">
      <c r="A1270" s="111" t="s">
        <v>4536</v>
      </c>
      <c r="B1270" s="112">
        <v>63</v>
      </c>
      <c r="C1270" s="113" t="s">
        <v>4554</v>
      </c>
      <c r="D1270" s="50" t="s">
        <v>7362</v>
      </c>
      <c r="E1270" s="113"/>
      <c r="F1270" s="113"/>
      <c r="G1270" s="50" t="s">
        <v>5935</v>
      </c>
      <c r="H1270" s="50" t="s">
        <v>5936</v>
      </c>
      <c r="I1270" s="113"/>
      <c r="J1270" s="103" t="s">
        <v>7493</v>
      </c>
      <c r="K1270" s="103"/>
      <c r="L1270" s="50" t="s">
        <v>7472</v>
      </c>
      <c r="M1270" s="153">
        <v>0</v>
      </c>
      <c r="N1270" s="50" t="s">
        <v>8512</v>
      </c>
      <c r="O1270" s="50" t="s">
        <v>8517</v>
      </c>
      <c r="P1270" s="113" t="s">
        <v>6304</v>
      </c>
      <c r="Q1270" s="113" t="s">
        <v>80</v>
      </c>
      <c r="R1270" s="113"/>
      <c r="S1270" s="113"/>
    </row>
    <row r="1271" spans="1:19" x14ac:dyDescent="0.35">
      <c r="A1271" s="111" t="s">
        <v>4536</v>
      </c>
      <c r="B1271" s="112">
        <v>63</v>
      </c>
      <c r="C1271" s="113" t="s">
        <v>4555</v>
      </c>
      <c r="D1271" s="50" t="s">
        <v>7363</v>
      </c>
      <c r="E1271" s="113"/>
      <c r="F1271" s="113"/>
      <c r="G1271" s="50" t="s">
        <v>5937</v>
      </c>
      <c r="H1271" s="50" t="s">
        <v>5938</v>
      </c>
      <c r="I1271" s="113"/>
      <c r="J1271" s="103" t="s">
        <v>7493</v>
      </c>
      <c r="K1271" s="103"/>
      <c r="L1271" s="50" t="s">
        <v>7472</v>
      </c>
      <c r="M1271" s="153">
        <v>0</v>
      </c>
      <c r="N1271" s="50" t="s">
        <v>8512</v>
      </c>
      <c r="O1271" s="50" t="s">
        <v>8517</v>
      </c>
      <c r="P1271" s="113" t="s">
        <v>6304</v>
      </c>
      <c r="Q1271" s="113" t="s">
        <v>80</v>
      </c>
      <c r="R1271" s="113"/>
      <c r="S1271" s="113"/>
    </row>
    <row r="1272" spans="1:19" x14ac:dyDescent="0.35">
      <c r="A1272" s="111" t="s">
        <v>4536</v>
      </c>
      <c r="B1272" s="112">
        <v>64</v>
      </c>
      <c r="C1272" s="113" t="s">
        <v>4556</v>
      </c>
      <c r="D1272" s="50" t="s">
        <v>7364</v>
      </c>
      <c r="E1272" s="113"/>
      <c r="F1272" s="113"/>
      <c r="G1272" s="50" t="s">
        <v>5939</v>
      </c>
      <c r="H1272" s="50" t="s">
        <v>5940</v>
      </c>
      <c r="I1272" s="113"/>
      <c r="J1272" s="103" t="s">
        <v>7493</v>
      </c>
      <c r="K1272" s="103"/>
      <c r="L1272" s="50" t="s">
        <v>7472</v>
      </c>
      <c r="M1272" s="153">
        <v>0</v>
      </c>
      <c r="N1272" s="50" t="s">
        <v>8512</v>
      </c>
      <c r="O1272" s="50" t="s">
        <v>8517</v>
      </c>
      <c r="P1272" s="113" t="s">
        <v>6304</v>
      </c>
      <c r="Q1272" s="113" t="s">
        <v>80</v>
      </c>
      <c r="R1272" s="113"/>
      <c r="S1272" s="113"/>
    </row>
    <row r="1273" spans="1:19" x14ac:dyDescent="0.35">
      <c r="A1273" s="111" t="s">
        <v>4536</v>
      </c>
      <c r="B1273" s="112">
        <v>65</v>
      </c>
      <c r="C1273" s="113" t="s">
        <v>4557</v>
      </c>
      <c r="D1273" s="50" t="s">
        <v>7365</v>
      </c>
      <c r="E1273" s="113"/>
      <c r="F1273" s="113"/>
      <c r="G1273" s="50" t="s">
        <v>5941</v>
      </c>
      <c r="H1273" s="50" t="s">
        <v>5942</v>
      </c>
      <c r="I1273" s="113"/>
      <c r="J1273" s="103" t="s">
        <v>7493</v>
      </c>
      <c r="K1273" s="103"/>
      <c r="L1273" s="50" t="s">
        <v>7472</v>
      </c>
      <c r="M1273" s="153">
        <v>0</v>
      </c>
      <c r="N1273" s="50" t="s">
        <v>8512</v>
      </c>
      <c r="O1273" s="50" t="s">
        <v>8517</v>
      </c>
      <c r="P1273" s="113" t="s">
        <v>6304</v>
      </c>
      <c r="Q1273" s="113" t="s">
        <v>80</v>
      </c>
      <c r="R1273" s="113"/>
      <c r="S1273" s="113"/>
    </row>
    <row r="1274" spans="1:19" x14ac:dyDescent="0.35">
      <c r="A1274" s="111" t="s">
        <v>4536</v>
      </c>
      <c r="B1274" s="112">
        <v>72</v>
      </c>
      <c r="C1274" s="113" t="s">
        <v>4558</v>
      </c>
      <c r="D1274" s="50" t="s">
        <v>7366</v>
      </c>
      <c r="E1274" s="113"/>
      <c r="F1274" s="113"/>
      <c r="G1274" s="50" t="s">
        <v>5943</v>
      </c>
      <c r="H1274" s="50" t="s">
        <v>5944</v>
      </c>
      <c r="I1274" s="113"/>
      <c r="J1274" s="103" t="s">
        <v>7493</v>
      </c>
      <c r="K1274" s="103"/>
      <c r="L1274" s="50" t="s">
        <v>7472</v>
      </c>
      <c r="M1274" s="153">
        <v>0</v>
      </c>
      <c r="N1274" s="50" t="s">
        <v>8512</v>
      </c>
      <c r="O1274" s="50" t="s">
        <v>8517</v>
      </c>
      <c r="P1274" s="113" t="s">
        <v>6304</v>
      </c>
      <c r="Q1274" s="113" t="s">
        <v>80</v>
      </c>
      <c r="R1274" s="113"/>
      <c r="S1274" s="113"/>
    </row>
    <row r="1275" spans="1:19" x14ac:dyDescent="0.35">
      <c r="A1275" s="111" t="s">
        <v>4536</v>
      </c>
      <c r="B1275" s="112">
        <v>102</v>
      </c>
      <c r="C1275" s="113" t="s">
        <v>4559</v>
      </c>
      <c r="D1275" s="50" t="s">
        <v>7367</v>
      </c>
      <c r="E1275" s="113"/>
      <c r="F1275" s="113"/>
      <c r="G1275" s="50" t="s">
        <v>5945</v>
      </c>
      <c r="H1275" s="50" t="s">
        <v>5946</v>
      </c>
      <c r="I1275" s="113"/>
      <c r="J1275" s="103" t="s">
        <v>7493</v>
      </c>
      <c r="K1275" s="103"/>
      <c r="L1275" s="50" t="s">
        <v>7472</v>
      </c>
      <c r="M1275" s="153">
        <v>0</v>
      </c>
      <c r="N1275" s="50" t="s">
        <v>8512</v>
      </c>
      <c r="O1275" s="50" t="s">
        <v>8517</v>
      </c>
      <c r="P1275" s="113" t="s">
        <v>6304</v>
      </c>
      <c r="Q1275" s="113" t="s">
        <v>80</v>
      </c>
      <c r="R1275" s="113"/>
      <c r="S1275" s="113"/>
    </row>
    <row r="1276" spans="1:19" x14ac:dyDescent="0.35">
      <c r="A1276" s="111" t="s">
        <v>4536</v>
      </c>
      <c r="B1276" s="112">
        <v>103</v>
      </c>
      <c r="C1276" s="113" t="s">
        <v>4560</v>
      </c>
      <c r="D1276" s="50" t="s">
        <v>7368</v>
      </c>
      <c r="E1276" s="113"/>
      <c r="F1276" s="113"/>
      <c r="G1276" s="50" t="s">
        <v>5947</v>
      </c>
      <c r="H1276" s="50" t="s">
        <v>5948</v>
      </c>
      <c r="I1276" s="113"/>
      <c r="J1276" s="103" t="s">
        <v>7493</v>
      </c>
      <c r="K1276" s="103"/>
      <c r="L1276" s="50" t="s">
        <v>7472</v>
      </c>
      <c r="M1276" s="153">
        <v>0</v>
      </c>
      <c r="N1276" s="50" t="s">
        <v>8512</v>
      </c>
      <c r="O1276" s="50" t="s">
        <v>8517</v>
      </c>
      <c r="P1276" s="113" t="s">
        <v>6304</v>
      </c>
      <c r="Q1276" s="113" t="s">
        <v>80</v>
      </c>
      <c r="R1276" s="113"/>
      <c r="S1276" s="113"/>
    </row>
    <row r="1277" spans="1:19" x14ac:dyDescent="0.35">
      <c r="A1277" s="111" t="s">
        <v>4536</v>
      </c>
      <c r="B1277" s="112">
        <v>104</v>
      </c>
      <c r="C1277" s="113" t="s">
        <v>4561</v>
      </c>
      <c r="D1277" s="50" t="s">
        <v>7369</v>
      </c>
      <c r="E1277" s="113"/>
      <c r="F1277" s="113"/>
      <c r="G1277" s="50" t="s">
        <v>5949</v>
      </c>
      <c r="H1277" s="50" t="s">
        <v>5950</v>
      </c>
      <c r="I1277" s="113"/>
      <c r="J1277" s="103" t="s">
        <v>7493</v>
      </c>
      <c r="K1277" s="103"/>
      <c r="L1277" s="50" t="s">
        <v>7472</v>
      </c>
      <c r="M1277" s="153">
        <v>0</v>
      </c>
      <c r="N1277" s="50" t="s">
        <v>8512</v>
      </c>
      <c r="O1277" s="50" t="s">
        <v>8517</v>
      </c>
      <c r="P1277" s="113" t="s">
        <v>6304</v>
      </c>
      <c r="Q1277" s="113" t="s">
        <v>80</v>
      </c>
      <c r="R1277" s="113"/>
      <c r="S1277" s="113"/>
    </row>
    <row r="1278" spans="1:19" x14ac:dyDescent="0.35">
      <c r="A1278" s="111" t="s">
        <v>4536</v>
      </c>
      <c r="B1278" s="112">
        <v>105</v>
      </c>
      <c r="C1278" s="113" t="s">
        <v>4562</v>
      </c>
      <c r="D1278" s="50" t="s">
        <v>7370</v>
      </c>
      <c r="E1278" s="113"/>
      <c r="F1278" s="113"/>
      <c r="G1278" s="50" t="s">
        <v>5951</v>
      </c>
      <c r="H1278" s="50" t="s">
        <v>5952</v>
      </c>
      <c r="I1278" s="113"/>
      <c r="J1278" s="103" t="s">
        <v>7493</v>
      </c>
      <c r="K1278" s="103"/>
      <c r="L1278" s="50" t="s">
        <v>7472</v>
      </c>
      <c r="M1278" s="153">
        <v>0</v>
      </c>
      <c r="N1278" s="50" t="s">
        <v>8512</v>
      </c>
      <c r="O1278" s="50" t="s">
        <v>8517</v>
      </c>
      <c r="P1278" s="113" t="s">
        <v>6304</v>
      </c>
      <c r="Q1278" s="113" t="s">
        <v>80</v>
      </c>
      <c r="R1278" s="113"/>
      <c r="S1278" s="113"/>
    </row>
    <row r="1279" spans="1:19" x14ac:dyDescent="0.35">
      <c r="A1279" s="111" t="s">
        <v>4536</v>
      </c>
      <c r="B1279" s="112">
        <v>106</v>
      </c>
      <c r="C1279" s="113" t="s">
        <v>4563</v>
      </c>
      <c r="D1279" s="50" t="s">
        <v>7371</v>
      </c>
      <c r="E1279" s="113"/>
      <c r="F1279" s="113"/>
      <c r="G1279" s="50" t="s">
        <v>5953</v>
      </c>
      <c r="H1279" s="50" t="s">
        <v>5954</v>
      </c>
      <c r="I1279" s="113"/>
      <c r="J1279" s="103" t="s">
        <v>7493</v>
      </c>
      <c r="K1279" s="103"/>
      <c r="L1279" s="50" t="s">
        <v>7472</v>
      </c>
      <c r="M1279" s="153">
        <v>0</v>
      </c>
      <c r="N1279" s="50" t="s">
        <v>8512</v>
      </c>
      <c r="O1279" s="50" t="s">
        <v>8517</v>
      </c>
      <c r="P1279" s="113" t="s">
        <v>6304</v>
      </c>
      <c r="Q1279" s="113" t="s">
        <v>80</v>
      </c>
      <c r="R1279" s="113"/>
      <c r="S1279" s="113"/>
    </row>
    <row r="1280" spans="1:19" x14ac:dyDescent="0.35">
      <c r="A1280" s="111" t="s">
        <v>4536</v>
      </c>
      <c r="B1280" s="112">
        <v>107</v>
      </c>
      <c r="C1280" s="113" t="s">
        <v>4564</v>
      </c>
      <c r="D1280" s="50" t="s">
        <v>7372</v>
      </c>
      <c r="E1280" s="113"/>
      <c r="F1280" s="113"/>
      <c r="G1280" s="50" t="s">
        <v>5955</v>
      </c>
      <c r="H1280" s="50" t="s">
        <v>5956</v>
      </c>
      <c r="I1280" s="113"/>
      <c r="J1280" s="103" t="s">
        <v>7493</v>
      </c>
      <c r="K1280" s="103"/>
      <c r="L1280" s="50" t="s">
        <v>7472</v>
      </c>
      <c r="M1280" s="153">
        <v>0</v>
      </c>
      <c r="N1280" s="50" t="s">
        <v>8512</v>
      </c>
      <c r="O1280" s="50" t="s">
        <v>8517</v>
      </c>
      <c r="P1280" s="113" t="s">
        <v>6304</v>
      </c>
      <c r="Q1280" s="113" t="s">
        <v>80</v>
      </c>
      <c r="R1280" s="113"/>
      <c r="S1280" s="113"/>
    </row>
    <row r="1281" spans="1:19" x14ac:dyDescent="0.35">
      <c r="A1281" s="111" t="s">
        <v>4536</v>
      </c>
      <c r="B1281" s="112">
        <v>108</v>
      </c>
      <c r="C1281" s="113" t="s">
        <v>4565</v>
      </c>
      <c r="D1281" s="50" t="s">
        <v>7373</v>
      </c>
      <c r="E1281" s="113"/>
      <c r="F1281" s="113"/>
      <c r="G1281" s="50" t="s">
        <v>5957</v>
      </c>
      <c r="H1281" s="50" t="s">
        <v>5958</v>
      </c>
      <c r="I1281" s="113"/>
      <c r="J1281" s="103" t="s">
        <v>7493</v>
      </c>
      <c r="K1281" s="103"/>
      <c r="L1281" s="50" t="s">
        <v>7472</v>
      </c>
      <c r="M1281" s="153">
        <v>0</v>
      </c>
      <c r="N1281" s="50" t="s">
        <v>8512</v>
      </c>
      <c r="O1281" s="50" t="s">
        <v>8517</v>
      </c>
      <c r="P1281" s="113" t="s">
        <v>6304</v>
      </c>
      <c r="Q1281" s="113" t="s">
        <v>80</v>
      </c>
      <c r="R1281" s="113"/>
      <c r="S1281" s="113"/>
    </row>
    <row r="1282" spans="1:19" x14ac:dyDescent="0.35">
      <c r="A1282" s="111" t="s">
        <v>4536</v>
      </c>
      <c r="B1282" s="112">
        <v>109</v>
      </c>
      <c r="C1282" s="113" t="s">
        <v>4566</v>
      </c>
      <c r="D1282" s="50" t="s">
        <v>7374</v>
      </c>
      <c r="E1282" s="113"/>
      <c r="F1282" s="113"/>
      <c r="G1282" s="50" t="s">
        <v>5959</v>
      </c>
      <c r="H1282" s="50" t="s">
        <v>5960</v>
      </c>
      <c r="I1282" s="113"/>
      <c r="J1282" s="103" t="s">
        <v>7493</v>
      </c>
      <c r="K1282" s="103"/>
      <c r="L1282" s="50" t="s">
        <v>7472</v>
      </c>
      <c r="M1282" s="153">
        <v>0</v>
      </c>
      <c r="N1282" s="50" t="s">
        <v>8512</v>
      </c>
      <c r="O1282" s="50" t="s">
        <v>8517</v>
      </c>
      <c r="P1282" s="113" t="s">
        <v>6304</v>
      </c>
      <c r="Q1282" s="113" t="s">
        <v>80</v>
      </c>
      <c r="R1282" s="113"/>
      <c r="S1282" s="113"/>
    </row>
    <row r="1283" spans="1:19" x14ac:dyDescent="0.35">
      <c r="A1283" s="111" t="s">
        <v>4536</v>
      </c>
      <c r="B1283" s="112"/>
      <c r="C1283" s="113" t="s">
        <v>4603</v>
      </c>
      <c r="D1283" s="50" t="s">
        <v>7375</v>
      </c>
      <c r="E1283" s="113"/>
      <c r="F1283" s="113"/>
      <c r="G1283" s="50" t="s">
        <v>6033</v>
      </c>
      <c r="H1283" s="62" t="s">
        <v>6034</v>
      </c>
      <c r="I1283" s="113"/>
      <c r="J1283" s="103" t="s">
        <v>7493</v>
      </c>
      <c r="K1283" s="103"/>
      <c r="L1283" s="50" t="s">
        <v>7472</v>
      </c>
      <c r="M1283" s="153">
        <v>0</v>
      </c>
      <c r="N1283" s="50" t="s">
        <v>8512</v>
      </c>
      <c r="O1283" s="50" t="s">
        <v>8517</v>
      </c>
      <c r="P1283" s="113" t="s">
        <v>262</v>
      </c>
      <c r="Q1283" s="113" t="s">
        <v>80</v>
      </c>
      <c r="R1283" s="113"/>
      <c r="S1283" s="113"/>
    </row>
    <row r="1284" spans="1:19" x14ac:dyDescent="0.35">
      <c r="A1284" s="111" t="s">
        <v>4536</v>
      </c>
      <c r="B1284" s="112"/>
      <c r="C1284" s="113" t="s">
        <v>4601</v>
      </c>
      <c r="D1284" s="62" t="s">
        <v>7320</v>
      </c>
      <c r="E1284" s="113"/>
      <c r="F1284" s="113"/>
      <c r="G1284" s="50" t="s">
        <v>6029</v>
      </c>
      <c r="H1284" s="50" t="s">
        <v>6030</v>
      </c>
      <c r="I1284" s="113"/>
      <c r="J1284" s="103" t="s">
        <v>7493</v>
      </c>
      <c r="K1284" s="103"/>
      <c r="L1284" s="50" t="s">
        <v>7472</v>
      </c>
      <c r="M1284" s="153">
        <v>0</v>
      </c>
      <c r="N1284" s="50" t="s">
        <v>8512</v>
      </c>
      <c r="O1284" s="50" t="s">
        <v>8517</v>
      </c>
      <c r="P1284" s="113" t="s">
        <v>262</v>
      </c>
      <c r="Q1284" s="113" t="s">
        <v>80</v>
      </c>
      <c r="R1284" s="113"/>
      <c r="S1284" s="113"/>
    </row>
    <row r="1285" spans="1:19" x14ac:dyDescent="0.35">
      <c r="A1285" s="111" t="s">
        <v>4536</v>
      </c>
      <c r="B1285" s="112"/>
      <c r="C1285" s="113" t="s">
        <v>4602</v>
      </c>
      <c r="D1285" s="62" t="s">
        <v>7321</v>
      </c>
      <c r="E1285" s="113"/>
      <c r="F1285" s="113"/>
      <c r="G1285" s="50" t="s">
        <v>6031</v>
      </c>
      <c r="H1285" s="50" t="s">
        <v>6032</v>
      </c>
      <c r="I1285" s="113"/>
      <c r="J1285" s="103" t="s">
        <v>7493</v>
      </c>
      <c r="K1285" s="103"/>
      <c r="L1285" s="50" t="s">
        <v>7472</v>
      </c>
      <c r="M1285" s="153">
        <v>0</v>
      </c>
      <c r="N1285" s="50" t="s">
        <v>8512</v>
      </c>
      <c r="O1285" s="50" t="s">
        <v>8517</v>
      </c>
      <c r="P1285" s="113" t="s">
        <v>262</v>
      </c>
      <c r="Q1285" s="113" t="s">
        <v>80</v>
      </c>
      <c r="R1285" s="113"/>
      <c r="S1285" s="113"/>
    </row>
    <row r="1286" spans="1:19" x14ac:dyDescent="0.35">
      <c r="A1286" s="111" t="s">
        <v>4536</v>
      </c>
      <c r="B1286" s="112"/>
      <c r="C1286" s="113" t="s">
        <v>4545</v>
      </c>
      <c r="D1286" s="50" t="s">
        <v>7376</v>
      </c>
      <c r="E1286" s="113"/>
      <c r="F1286" s="113"/>
      <c r="G1286" s="50" t="s">
        <v>5917</v>
      </c>
      <c r="H1286" s="50" t="s">
        <v>5918</v>
      </c>
      <c r="I1286" s="113"/>
      <c r="J1286" s="103" t="s">
        <v>7493</v>
      </c>
      <c r="K1286" s="103"/>
      <c r="L1286" s="50" t="s">
        <v>7472</v>
      </c>
      <c r="M1286" s="153">
        <v>0</v>
      </c>
      <c r="N1286" s="50" t="s">
        <v>8512</v>
      </c>
      <c r="O1286" s="50" t="s">
        <v>8517</v>
      </c>
      <c r="P1286" s="113" t="s">
        <v>6304</v>
      </c>
      <c r="Q1286" s="113" t="s">
        <v>80</v>
      </c>
      <c r="R1286" s="113"/>
      <c r="S1286" s="113"/>
    </row>
    <row r="1287" spans="1:19" x14ac:dyDescent="0.35">
      <c r="A1287" s="111" t="s">
        <v>4536</v>
      </c>
      <c r="B1287" s="112"/>
      <c r="C1287" s="113" t="s">
        <v>4659</v>
      </c>
      <c r="D1287" s="50" t="s">
        <v>7378</v>
      </c>
      <c r="E1287" s="113"/>
      <c r="F1287" s="113"/>
      <c r="G1287" s="50" t="s">
        <v>6145</v>
      </c>
      <c r="H1287" s="50" t="s">
        <v>6146</v>
      </c>
      <c r="I1287" s="113"/>
      <c r="J1287" s="103" t="s">
        <v>7493</v>
      </c>
      <c r="K1287" s="103"/>
      <c r="L1287" s="50" t="s">
        <v>7472</v>
      </c>
      <c r="M1287" s="153">
        <v>0</v>
      </c>
      <c r="N1287" s="50" t="s">
        <v>8512</v>
      </c>
      <c r="O1287" s="50" t="s">
        <v>8517</v>
      </c>
      <c r="P1287" s="113" t="s">
        <v>262</v>
      </c>
      <c r="Q1287" s="113" t="s">
        <v>80</v>
      </c>
      <c r="R1287" s="113"/>
      <c r="S1287" s="113"/>
    </row>
    <row r="1288" spans="1:19" x14ac:dyDescent="0.35">
      <c r="A1288" s="111" t="s">
        <v>4536</v>
      </c>
      <c r="B1288" s="112"/>
      <c r="C1288" s="113" t="s">
        <v>4660</v>
      </c>
      <c r="D1288" s="50" t="s">
        <v>7377</v>
      </c>
      <c r="E1288" s="113"/>
      <c r="F1288" s="113"/>
      <c r="G1288" s="50" t="s">
        <v>6147</v>
      </c>
      <c r="H1288" s="50" t="s">
        <v>6148</v>
      </c>
      <c r="I1288" s="113"/>
      <c r="J1288" s="103" t="s">
        <v>7493</v>
      </c>
      <c r="K1288" s="103"/>
      <c r="L1288" s="50" t="s">
        <v>7472</v>
      </c>
      <c r="M1288" s="153">
        <v>0</v>
      </c>
      <c r="N1288" s="50" t="s">
        <v>8512</v>
      </c>
      <c r="O1288" s="50" t="s">
        <v>8517</v>
      </c>
      <c r="P1288" s="113" t="s">
        <v>262</v>
      </c>
      <c r="Q1288" s="113" t="s">
        <v>80</v>
      </c>
      <c r="R1288" s="113"/>
      <c r="S1288" s="113"/>
    </row>
    <row r="1289" spans="1:19" x14ac:dyDescent="0.35">
      <c r="A1289" s="111" t="s">
        <v>4536</v>
      </c>
      <c r="B1289" s="112"/>
      <c r="C1289" s="113" t="s">
        <v>4657</v>
      </c>
      <c r="D1289" s="50" t="s">
        <v>6975</v>
      </c>
      <c r="E1289" s="113"/>
      <c r="F1289" s="113"/>
      <c r="G1289" s="50" t="s">
        <v>6141</v>
      </c>
      <c r="H1289" s="50" t="s">
        <v>6142</v>
      </c>
      <c r="I1289" s="113"/>
      <c r="J1289" s="103" t="s">
        <v>7493</v>
      </c>
      <c r="K1289" s="103"/>
      <c r="L1289" s="50" t="s">
        <v>7472</v>
      </c>
      <c r="M1289" s="153">
        <v>0</v>
      </c>
      <c r="N1289" s="50" t="s">
        <v>8512</v>
      </c>
      <c r="O1289" s="50" t="s">
        <v>8517</v>
      </c>
      <c r="P1289" s="113" t="s">
        <v>262</v>
      </c>
      <c r="Q1289" s="113" t="s">
        <v>80</v>
      </c>
      <c r="R1289" s="113"/>
      <c r="S1289" s="113"/>
    </row>
    <row r="1290" spans="1:19" x14ac:dyDescent="0.35">
      <c r="A1290" s="111" t="s">
        <v>4536</v>
      </c>
      <c r="B1290" s="112"/>
      <c r="C1290" s="113" t="s">
        <v>4626</v>
      </c>
      <c r="D1290" s="50" t="s">
        <v>7379</v>
      </c>
      <c r="E1290" s="113"/>
      <c r="F1290" s="113"/>
      <c r="G1290" s="50" t="s">
        <v>6079</v>
      </c>
      <c r="H1290" s="50" t="s">
        <v>6080</v>
      </c>
      <c r="I1290" s="113"/>
      <c r="J1290" s="103" t="s">
        <v>7493</v>
      </c>
      <c r="K1290" s="103"/>
      <c r="L1290" s="50" t="s">
        <v>7472</v>
      </c>
      <c r="M1290" s="153">
        <v>0</v>
      </c>
      <c r="N1290" s="50" t="s">
        <v>8512</v>
      </c>
      <c r="O1290" s="50" t="s">
        <v>8517</v>
      </c>
      <c r="P1290" s="113" t="s">
        <v>262</v>
      </c>
      <c r="Q1290" s="113" t="s">
        <v>80</v>
      </c>
      <c r="R1290" s="113"/>
      <c r="S1290" s="113"/>
    </row>
    <row r="1291" spans="1:19" x14ac:dyDescent="0.35">
      <c r="A1291" s="111" t="s">
        <v>4536</v>
      </c>
      <c r="B1291" s="112"/>
      <c r="C1291" s="113" t="s">
        <v>4658</v>
      </c>
      <c r="D1291" s="50" t="s">
        <v>7383</v>
      </c>
      <c r="E1291" s="113"/>
      <c r="F1291" s="113"/>
      <c r="G1291" s="50" t="s">
        <v>6143</v>
      </c>
      <c r="H1291" s="50" t="s">
        <v>6144</v>
      </c>
      <c r="I1291" s="113"/>
      <c r="J1291" s="103" t="s">
        <v>7493</v>
      </c>
      <c r="K1291" s="103"/>
      <c r="L1291" s="50" t="s">
        <v>7472</v>
      </c>
      <c r="M1291" s="153">
        <v>0</v>
      </c>
      <c r="N1291" s="50" t="s">
        <v>8512</v>
      </c>
      <c r="O1291" s="50" t="s">
        <v>8517</v>
      </c>
      <c r="P1291" s="113" t="s">
        <v>262</v>
      </c>
      <c r="Q1291" s="113" t="s">
        <v>80</v>
      </c>
      <c r="R1291" s="113"/>
      <c r="S1291" s="113"/>
    </row>
    <row r="1292" spans="1:19" x14ac:dyDescent="0.35">
      <c r="A1292" s="111" t="s">
        <v>4536</v>
      </c>
      <c r="B1292" s="112"/>
      <c r="C1292" s="113" t="s">
        <v>4627</v>
      </c>
      <c r="D1292" s="50" t="s">
        <v>7384</v>
      </c>
      <c r="E1292" s="113"/>
      <c r="F1292" s="113"/>
      <c r="G1292" s="50" t="s">
        <v>6081</v>
      </c>
      <c r="H1292" s="50" t="s">
        <v>6082</v>
      </c>
      <c r="I1292" s="113"/>
      <c r="J1292" s="103" t="s">
        <v>7493</v>
      </c>
      <c r="K1292" s="103"/>
      <c r="L1292" s="50" t="s">
        <v>7472</v>
      </c>
      <c r="M1292" s="153">
        <v>0</v>
      </c>
      <c r="N1292" s="50" t="s">
        <v>8512</v>
      </c>
      <c r="O1292" s="50" t="s">
        <v>8517</v>
      </c>
      <c r="P1292" s="113" t="s">
        <v>262</v>
      </c>
      <c r="Q1292" s="113" t="s">
        <v>80</v>
      </c>
      <c r="R1292" s="113"/>
      <c r="S1292" s="113"/>
    </row>
    <row r="1293" spans="1:19" x14ac:dyDescent="0.35">
      <c r="A1293" s="111" t="s">
        <v>4536</v>
      </c>
      <c r="B1293" s="112"/>
      <c r="C1293" s="113" t="s">
        <v>4661</v>
      </c>
      <c r="D1293" s="50" t="s">
        <v>7380</v>
      </c>
      <c r="E1293" s="113"/>
      <c r="F1293" s="113"/>
      <c r="G1293" s="50" t="s">
        <v>6149</v>
      </c>
      <c r="H1293" s="50" t="s">
        <v>6150</v>
      </c>
      <c r="I1293" s="113"/>
      <c r="J1293" s="103" t="s">
        <v>7493</v>
      </c>
      <c r="K1293" s="103"/>
      <c r="L1293" s="50" t="s">
        <v>7472</v>
      </c>
      <c r="M1293" s="153">
        <v>0</v>
      </c>
      <c r="N1293" s="50" t="s">
        <v>8512</v>
      </c>
      <c r="O1293" s="50" t="s">
        <v>8517</v>
      </c>
      <c r="P1293" s="113" t="s">
        <v>262</v>
      </c>
      <c r="Q1293" s="113" t="s">
        <v>80</v>
      </c>
      <c r="R1293" s="113"/>
      <c r="S1293" s="113"/>
    </row>
    <row r="1294" spans="1:19" x14ac:dyDescent="0.35">
      <c r="A1294" s="111" t="s">
        <v>4536</v>
      </c>
      <c r="B1294" s="112"/>
      <c r="C1294" s="113" t="s">
        <v>4662</v>
      </c>
      <c r="D1294" s="50" t="s">
        <v>7381</v>
      </c>
      <c r="E1294" s="113"/>
      <c r="F1294" s="113"/>
      <c r="G1294" s="50" t="s">
        <v>6151</v>
      </c>
      <c r="H1294" s="50" t="s">
        <v>6152</v>
      </c>
      <c r="I1294" s="113"/>
      <c r="J1294" s="103" t="s">
        <v>7493</v>
      </c>
      <c r="K1294" s="103"/>
      <c r="L1294" s="50" t="s">
        <v>7472</v>
      </c>
      <c r="M1294" s="153">
        <v>0</v>
      </c>
      <c r="N1294" s="50" t="s">
        <v>8512</v>
      </c>
      <c r="O1294" s="50" t="s">
        <v>8517</v>
      </c>
      <c r="P1294" s="113" t="s">
        <v>262</v>
      </c>
      <c r="Q1294" s="113" t="s">
        <v>80</v>
      </c>
      <c r="R1294" s="113"/>
      <c r="S1294" s="113"/>
    </row>
    <row r="1295" spans="1:19" x14ac:dyDescent="0.35">
      <c r="A1295" s="111" t="s">
        <v>4536</v>
      </c>
      <c r="B1295" s="112"/>
      <c r="C1295" s="113" t="s">
        <v>4578</v>
      </c>
      <c r="D1295" s="50" t="s">
        <v>6976</v>
      </c>
      <c r="E1295" s="113"/>
      <c r="F1295" s="113"/>
      <c r="G1295" s="50" t="s">
        <v>5983</v>
      </c>
      <c r="H1295" s="50" t="s">
        <v>5984</v>
      </c>
      <c r="I1295" s="113"/>
      <c r="J1295" s="103" t="s">
        <v>7493</v>
      </c>
      <c r="K1295" s="103"/>
      <c r="L1295" s="50" t="s">
        <v>7472</v>
      </c>
      <c r="M1295" s="153">
        <v>0</v>
      </c>
      <c r="N1295" s="50" t="s">
        <v>8512</v>
      </c>
      <c r="O1295" s="50" t="s">
        <v>8517</v>
      </c>
      <c r="P1295" s="113" t="s">
        <v>262</v>
      </c>
      <c r="Q1295" s="113" t="s">
        <v>80</v>
      </c>
      <c r="R1295" s="113"/>
      <c r="S1295" s="113"/>
    </row>
    <row r="1296" spans="1:19" x14ac:dyDescent="0.35">
      <c r="A1296" s="111" t="s">
        <v>4536</v>
      </c>
      <c r="B1296" s="112"/>
      <c r="C1296" s="113" t="s">
        <v>4628</v>
      </c>
      <c r="D1296" s="50" t="s">
        <v>7382</v>
      </c>
      <c r="E1296" s="113"/>
      <c r="F1296" s="113"/>
      <c r="G1296" s="50" t="s">
        <v>6083</v>
      </c>
      <c r="H1296" s="50" t="s">
        <v>6084</v>
      </c>
      <c r="I1296" s="113"/>
      <c r="J1296" s="103" t="s">
        <v>7493</v>
      </c>
      <c r="K1296" s="103"/>
      <c r="L1296" s="50" t="s">
        <v>7472</v>
      </c>
      <c r="M1296" s="153">
        <v>0</v>
      </c>
      <c r="N1296" s="50" t="s">
        <v>8512</v>
      </c>
      <c r="O1296" s="50" t="s">
        <v>8517</v>
      </c>
      <c r="P1296" s="113" t="s">
        <v>262</v>
      </c>
      <c r="Q1296" s="113" t="s">
        <v>80</v>
      </c>
      <c r="R1296" s="113"/>
      <c r="S1296" s="113"/>
    </row>
    <row r="1297" spans="1:19" x14ac:dyDescent="0.35">
      <c r="A1297" s="111" t="s">
        <v>4536</v>
      </c>
      <c r="B1297" s="112"/>
      <c r="C1297" s="113" t="s">
        <v>4579</v>
      </c>
      <c r="D1297" s="50" t="s">
        <v>7385</v>
      </c>
      <c r="E1297" s="113"/>
      <c r="F1297" s="113"/>
      <c r="G1297" s="50" t="s">
        <v>5985</v>
      </c>
      <c r="H1297" s="50" t="s">
        <v>5986</v>
      </c>
      <c r="I1297" s="113"/>
      <c r="J1297" s="103" t="s">
        <v>7493</v>
      </c>
      <c r="K1297" s="103"/>
      <c r="L1297" s="50" t="s">
        <v>7472</v>
      </c>
      <c r="M1297" s="153">
        <v>0</v>
      </c>
      <c r="N1297" s="50" t="s">
        <v>8512</v>
      </c>
      <c r="O1297" s="50" t="s">
        <v>8517</v>
      </c>
      <c r="P1297" s="113" t="s">
        <v>262</v>
      </c>
      <c r="Q1297" s="113" t="s">
        <v>80</v>
      </c>
      <c r="R1297" s="113"/>
      <c r="S1297" s="113"/>
    </row>
    <row r="1298" spans="1:19" x14ac:dyDescent="0.35">
      <c r="A1298" s="111" t="s">
        <v>4536</v>
      </c>
      <c r="B1298" s="112"/>
      <c r="C1298" s="113" t="s">
        <v>4629</v>
      </c>
      <c r="D1298" s="50" t="s">
        <v>7386</v>
      </c>
      <c r="E1298" s="113"/>
      <c r="F1298" s="113"/>
      <c r="G1298" s="50" t="s">
        <v>6085</v>
      </c>
      <c r="H1298" s="50" t="s">
        <v>6086</v>
      </c>
      <c r="I1298" s="113"/>
      <c r="J1298" s="103" t="s">
        <v>7493</v>
      </c>
      <c r="K1298" s="103"/>
      <c r="L1298" s="50" t="s">
        <v>7472</v>
      </c>
      <c r="M1298" s="153">
        <v>0</v>
      </c>
      <c r="N1298" s="50" t="s">
        <v>8512</v>
      </c>
      <c r="O1298" s="50" t="s">
        <v>8517</v>
      </c>
      <c r="P1298" s="113" t="s">
        <v>262</v>
      </c>
      <c r="Q1298" s="113" t="s">
        <v>80</v>
      </c>
      <c r="R1298" s="113"/>
      <c r="S1298" s="113"/>
    </row>
    <row r="1299" spans="1:19" x14ac:dyDescent="0.35">
      <c r="A1299" s="111" t="s">
        <v>4536</v>
      </c>
      <c r="B1299" s="112"/>
      <c r="C1299" s="113" t="s">
        <v>4663</v>
      </c>
      <c r="D1299" s="50" t="s">
        <v>7387</v>
      </c>
      <c r="E1299" s="113"/>
      <c r="F1299" s="113"/>
      <c r="G1299" s="50" t="s">
        <v>6153</v>
      </c>
      <c r="H1299" s="50" t="s">
        <v>6154</v>
      </c>
      <c r="I1299" s="113"/>
      <c r="J1299" s="103" t="s">
        <v>7493</v>
      </c>
      <c r="K1299" s="103"/>
      <c r="L1299" s="50" t="s">
        <v>7472</v>
      </c>
      <c r="M1299" s="153">
        <v>0</v>
      </c>
      <c r="N1299" s="50" t="s">
        <v>8512</v>
      </c>
      <c r="O1299" s="50" t="s">
        <v>8517</v>
      </c>
      <c r="P1299" s="113" t="s">
        <v>262</v>
      </c>
      <c r="Q1299" s="113" t="s">
        <v>80</v>
      </c>
      <c r="R1299" s="113"/>
      <c r="S1299" s="113"/>
    </row>
    <row r="1300" spans="1:19" x14ac:dyDescent="0.35">
      <c r="A1300" s="111" t="s">
        <v>4536</v>
      </c>
      <c r="B1300" s="112"/>
      <c r="C1300" s="113" t="s">
        <v>4664</v>
      </c>
      <c r="D1300" s="50" t="s">
        <v>7388</v>
      </c>
      <c r="E1300" s="113"/>
      <c r="F1300" s="113"/>
      <c r="G1300" s="50" t="s">
        <v>6155</v>
      </c>
      <c r="H1300" s="50" t="s">
        <v>6156</v>
      </c>
      <c r="I1300" s="113"/>
      <c r="J1300" s="103" t="s">
        <v>7493</v>
      </c>
      <c r="K1300" s="103"/>
      <c r="L1300" s="50" t="s">
        <v>7472</v>
      </c>
      <c r="M1300" s="153">
        <v>0</v>
      </c>
      <c r="N1300" s="50" t="s">
        <v>8512</v>
      </c>
      <c r="O1300" s="50" t="s">
        <v>8517</v>
      </c>
      <c r="P1300" s="113" t="s">
        <v>262</v>
      </c>
      <c r="Q1300" s="113" t="s">
        <v>80</v>
      </c>
      <c r="R1300" s="113"/>
      <c r="S1300" s="113"/>
    </row>
    <row r="1301" spans="1:19" x14ac:dyDescent="0.35">
      <c r="A1301" s="111" t="s">
        <v>4536</v>
      </c>
      <c r="B1301" s="112"/>
      <c r="C1301" s="113" t="s">
        <v>4645</v>
      </c>
      <c r="D1301" s="50" t="s">
        <v>7389</v>
      </c>
      <c r="E1301" s="113"/>
      <c r="F1301" s="113"/>
      <c r="G1301" s="50" t="s">
        <v>6117</v>
      </c>
      <c r="H1301" s="50" t="s">
        <v>6118</v>
      </c>
      <c r="I1301" s="113"/>
      <c r="J1301" s="103" t="s">
        <v>7493</v>
      </c>
      <c r="K1301" s="103"/>
      <c r="L1301" s="50" t="s">
        <v>7472</v>
      </c>
      <c r="M1301" s="153">
        <v>0</v>
      </c>
      <c r="N1301" s="50" t="s">
        <v>8512</v>
      </c>
      <c r="O1301" s="50" t="s">
        <v>8517</v>
      </c>
      <c r="P1301" s="113" t="s">
        <v>262</v>
      </c>
      <c r="Q1301" s="113" t="s">
        <v>80</v>
      </c>
      <c r="R1301" s="113"/>
      <c r="S1301" s="113"/>
    </row>
    <row r="1302" spans="1:19" x14ac:dyDescent="0.35">
      <c r="A1302" s="111" t="s">
        <v>4536</v>
      </c>
      <c r="B1302" s="112"/>
      <c r="C1302" s="113" t="s">
        <v>4646</v>
      </c>
      <c r="D1302" s="50" t="s">
        <v>7390</v>
      </c>
      <c r="E1302" s="113"/>
      <c r="F1302" s="113"/>
      <c r="G1302" s="50" t="s">
        <v>6119</v>
      </c>
      <c r="H1302" s="62" t="s">
        <v>6120</v>
      </c>
      <c r="I1302" s="113"/>
      <c r="J1302" s="103" t="s">
        <v>7493</v>
      </c>
      <c r="K1302" s="103"/>
      <c r="L1302" s="50" t="s">
        <v>7472</v>
      </c>
      <c r="M1302" s="153">
        <v>0</v>
      </c>
      <c r="N1302" s="50" t="s">
        <v>8512</v>
      </c>
      <c r="O1302" s="50" t="s">
        <v>8517</v>
      </c>
      <c r="P1302" s="113" t="s">
        <v>262</v>
      </c>
      <c r="Q1302" s="113" t="s">
        <v>80</v>
      </c>
      <c r="R1302" s="113"/>
      <c r="S1302" s="113"/>
    </row>
    <row r="1303" spans="1:19" x14ac:dyDescent="0.35">
      <c r="A1303" s="111" t="s">
        <v>4536</v>
      </c>
      <c r="B1303" s="112"/>
      <c r="C1303" s="113" t="s">
        <v>4581</v>
      </c>
      <c r="D1303" s="50" t="s">
        <v>7322</v>
      </c>
      <c r="E1303" s="113"/>
      <c r="F1303" s="113"/>
      <c r="G1303" s="50" t="s">
        <v>5989</v>
      </c>
      <c r="H1303" s="50" t="s">
        <v>5990</v>
      </c>
      <c r="I1303" s="113"/>
      <c r="J1303" s="103" t="s">
        <v>7493</v>
      </c>
      <c r="K1303" s="103"/>
      <c r="L1303" s="50" t="s">
        <v>7472</v>
      </c>
      <c r="M1303" s="153">
        <v>0</v>
      </c>
      <c r="N1303" s="50" t="s">
        <v>8512</v>
      </c>
      <c r="O1303" s="50" t="s">
        <v>8517</v>
      </c>
      <c r="P1303" s="113" t="s">
        <v>262</v>
      </c>
      <c r="Q1303" s="113" t="s">
        <v>80</v>
      </c>
      <c r="R1303" s="113"/>
      <c r="S1303" s="113"/>
    </row>
    <row r="1304" spans="1:19" x14ac:dyDescent="0.35">
      <c r="A1304" s="111" t="s">
        <v>4536</v>
      </c>
      <c r="B1304" s="112"/>
      <c r="C1304" s="113" t="s">
        <v>4584</v>
      </c>
      <c r="D1304" s="50" t="s">
        <v>7323</v>
      </c>
      <c r="E1304" s="113"/>
      <c r="F1304" s="113"/>
      <c r="G1304" s="50" t="s">
        <v>5995</v>
      </c>
      <c r="H1304" s="50" t="s">
        <v>5996</v>
      </c>
      <c r="I1304" s="113"/>
      <c r="J1304" s="103" t="s">
        <v>7493</v>
      </c>
      <c r="K1304" s="103"/>
      <c r="L1304" s="50" t="s">
        <v>7472</v>
      </c>
      <c r="M1304" s="153">
        <v>0</v>
      </c>
      <c r="N1304" s="50" t="s">
        <v>8512</v>
      </c>
      <c r="O1304" s="50" t="s">
        <v>8517</v>
      </c>
      <c r="P1304" s="113" t="s">
        <v>262</v>
      </c>
      <c r="Q1304" s="113" t="s">
        <v>80</v>
      </c>
      <c r="R1304" s="113"/>
      <c r="S1304" s="113"/>
    </row>
    <row r="1305" spans="1:19" x14ac:dyDescent="0.35">
      <c r="A1305" s="111" t="s">
        <v>4536</v>
      </c>
      <c r="B1305" s="112"/>
      <c r="C1305" s="113" t="s">
        <v>4580</v>
      </c>
      <c r="D1305" s="50" t="s">
        <v>7391</v>
      </c>
      <c r="E1305" s="113"/>
      <c r="F1305" s="113"/>
      <c r="G1305" s="50" t="s">
        <v>5987</v>
      </c>
      <c r="H1305" s="50" t="s">
        <v>5988</v>
      </c>
      <c r="I1305" s="113"/>
      <c r="J1305" s="103" t="s">
        <v>7493</v>
      </c>
      <c r="K1305" s="103"/>
      <c r="L1305" s="50" t="s">
        <v>7472</v>
      </c>
      <c r="M1305" s="153">
        <v>0</v>
      </c>
      <c r="N1305" s="50" t="s">
        <v>8512</v>
      </c>
      <c r="O1305" s="50" t="s">
        <v>8517</v>
      </c>
      <c r="P1305" s="113" t="s">
        <v>262</v>
      </c>
      <c r="Q1305" s="113" t="s">
        <v>80</v>
      </c>
      <c r="R1305" s="113"/>
      <c r="S1305" s="113"/>
    </row>
    <row r="1306" spans="1:19" x14ac:dyDescent="0.35">
      <c r="A1306" s="111" t="s">
        <v>4536</v>
      </c>
      <c r="B1306" s="112"/>
      <c r="C1306" s="113" t="s">
        <v>4587</v>
      </c>
      <c r="D1306" s="50" t="s">
        <v>7324</v>
      </c>
      <c r="E1306" s="113"/>
      <c r="F1306" s="113"/>
      <c r="G1306" s="50" t="s">
        <v>6001</v>
      </c>
      <c r="H1306" s="50" t="s">
        <v>6002</v>
      </c>
      <c r="I1306" s="113"/>
      <c r="J1306" s="103" t="s">
        <v>7493</v>
      </c>
      <c r="K1306" s="103"/>
      <c r="L1306" s="50" t="s">
        <v>7472</v>
      </c>
      <c r="M1306" s="153">
        <v>0</v>
      </c>
      <c r="N1306" s="50" t="s">
        <v>8512</v>
      </c>
      <c r="O1306" s="50" t="s">
        <v>8517</v>
      </c>
      <c r="P1306" s="113" t="s">
        <v>262</v>
      </c>
      <c r="Q1306" s="113" t="s">
        <v>80</v>
      </c>
      <c r="R1306" s="113"/>
      <c r="S1306" s="113"/>
    </row>
    <row r="1307" spans="1:19" x14ac:dyDescent="0.35">
      <c r="A1307" s="111" t="s">
        <v>4536</v>
      </c>
      <c r="B1307" s="112"/>
      <c r="C1307" s="113" t="s">
        <v>4588</v>
      </c>
      <c r="D1307" s="50" t="s">
        <v>7325</v>
      </c>
      <c r="E1307" s="113"/>
      <c r="F1307" s="113"/>
      <c r="G1307" s="50" t="s">
        <v>6003</v>
      </c>
      <c r="H1307" s="50" t="s">
        <v>6004</v>
      </c>
      <c r="I1307" s="113"/>
      <c r="J1307" s="103" t="s">
        <v>7493</v>
      </c>
      <c r="K1307" s="103"/>
      <c r="L1307" s="50" t="s">
        <v>7472</v>
      </c>
      <c r="M1307" s="153">
        <v>0</v>
      </c>
      <c r="N1307" s="50" t="s">
        <v>8512</v>
      </c>
      <c r="O1307" s="50" t="s">
        <v>8517</v>
      </c>
      <c r="P1307" s="113" t="s">
        <v>262</v>
      </c>
      <c r="Q1307" s="113" t="s">
        <v>80</v>
      </c>
      <c r="R1307" s="113"/>
      <c r="S1307" s="113"/>
    </row>
    <row r="1308" spans="1:19" x14ac:dyDescent="0.35">
      <c r="A1308" s="111" t="s">
        <v>4536</v>
      </c>
      <c r="B1308" s="112"/>
      <c r="C1308" s="113" t="s">
        <v>4591</v>
      </c>
      <c r="D1308" s="50" t="s">
        <v>7326</v>
      </c>
      <c r="E1308" s="113"/>
      <c r="F1308" s="113"/>
      <c r="G1308" s="50" t="s">
        <v>6009</v>
      </c>
      <c r="H1308" s="50" t="s">
        <v>6010</v>
      </c>
      <c r="I1308" s="113"/>
      <c r="J1308" s="103" t="s">
        <v>7493</v>
      </c>
      <c r="K1308" s="103"/>
      <c r="L1308" s="50" t="s">
        <v>7472</v>
      </c>
      <c r="M1308" s="153">
        <v>0</v>
      </c>
      <c r="N1308" s="50" t="s">
        <v>8512</v>
      </c>
      <c r="O1308" s="50" t="s">
        <v>8517</v>
      </c>
      <c r="P1308" s="113" t="s">
        <v>262</v>
      </c>
      <c r="Q1308" s="113" t="s">
        <v>80</v>
      </c>
      <c r="R1308" s="113"/>
      <c r="S1308" s="113"/>
    </row>
    <row r="1309" spans="1:19" x14ac:dyDescent="0.35">
      <c r="A1309" s="111" t="s">
        <v>4536</v>
      </c>
      <c r="B1309" s="112"/>
      <c r="C1309" s="113" t="s">
        <v>4592</v>
      </c>
      <c r="D1309" s="50" t="s">
        <v>7327</v>
      </c>
      <c r="E1309" s="113"/>
      <c r="F1309" s="113"/>
      <c r="G1309" s="50" t="s">
        <v>6011</v>
      </c>
      <c r="H1309" s="50" t="s">
        <v>6012</v>
      </c>
      <c r="I1309" s="113"/>
      <c r="J1309" s="103" t="s">
        <v>7493</v>
      </c>
      <c r="K1309" s="103"/>
      <c r="L1309" s="50" t="s">
        <v>7472</v>
      </c>
      <c r="M1309" s="153">
        <v>0</v>
      </c>
      <c r="N1309" s="50" t="s">
        <v>8512</v>
      </c>
      <c r="O1309" s="50" t="s">
        <v>8517</v>
      </c>
      <c r="P1309" s="113" t="s">
        <v>262</v>
      </c>
      <c r="Q1309" s="113" t="s">
        <v>80</v>
      </c>
      <c r="R1309" s="113"/>
      <c r="S1309" s="113"/>
    </row>
    <row r="1310" spans="1:19" x14ac:dyDescent="0.35">
      <c r="A1310" s="111" t="s">
        <v>4536</v>
      </c>
      <c r="B1310" s="112"/>
      <c r="C1310" s="113" t="s">
        <v>4594</v>
      </c>
      <c r="D1310" s="50" t="s">
        <v>7328</v>
      </c>
      <c r="E1310" s="113"/>
      <c r="F1310" s="113"/>
      <c r="G1310" s="50" t="s">
        <v>6015</v>
      </c>
      <c r="H1310" s="50" t="s">
        <v>6016</v>
      </c>
      <c r="I1310" s="113"/>
      <c r="J1310" s="103" t="s">
        <v>7493</v>
      </c>
      <c r="K1310" s="103"/>
      <c r="L1310" s="50" t="s">
        <v>7472</v>
      </c>
      <c r="M1310" s="153">
        <v>0</v>
      </c>
      <c r="N1310" s="50" t="s">
        <v>8512</v>
      </c>
      <c r="O1310" s="50" t="s">
        <v>8517</v>
      </c>
      <c r="P1310" s="113" t="s">
        <v>262</v>
      </c>
      <c r="Q1310" s="113" t="s">
        <v>80</v>
      </c>
      <c r="R1310" s="113"/>
      <c r="S1310" s="113"/>
    </row>
    <row r="1311" spans="1:19" x14ac:dyDescent="0.35">
      <c r="A1311" s="111" t="s">
        <v>4536</v>
      </c>
      <c r="B1311" s="112"/>
      <c r="C1311" s="113" t="s">
        <v>4585</v>
      </c>
      <c r="D1311" s="50" t="s">
        <v>7329</v>
      </c>
      <c r="E1311" s="113"/>
      <c r="F1311" s="113"/>
      <c r="G1311" s="50" t="s">
        <v>5997</v>
      </c>
      <c r="H1311" s="50" t="s">
        <v>5998</v>
      </c>
      <c r="I1311" s="113"/>
      <c r="J1311" s="103" t="s">
        <v>7493</v>
      </c>
      <c r="K1311" s="103"/>
      <c r="L1311" s="50" t="s">
        <v>7472</v>
      </c>
      <c r="M1311" s="153">
        <v>0</v>
      </c>
      <c r="N1311" s="50" t="s">
        <v>8512</v>
      </c>
      <c r="O1311" s="50" t="s">
        <v>8517</v>
      </c>
      <c r="P1311" s="113" t="s">
        <v>262</v>
      </c>
      <c r="Q1311" s="113" t="s">
        <v>80</v>
      </c>
      <c r="R1311" s="113"/>
      <c r="S1311" s="113"/>
    </row>
    <row r="1312" spans="1:19" x14ac:dyDescent="0.35">
      <c r="A1312" s="111" t="s">
        <v>4536</v>
      </c>
      <c r="B1312" s="112"/>
      <c r="C1312" s="113" t="s">
        <v>4639</v>
      </c>
      <c r="D1312" s="50" t="s">
        <v>7393</v>
      </c>
      <c r="E1312" s="113"/>
      <c r="F1312" s="113"/>
      <c r="G1312" s="50" t="s">
        <v>6105</v>
      </c>
      <c r="H1312" s="50" t="s">
        <v>6106</v>
      </c>
      <c r="I1312" s="113"/>
      <c r="J1312" s="103" t="s">
        <v>7493</v>
      </c>
      <c r="K1312" s="103"/>
      <c r="L1312" s="113" t="s">
        <v>7472</v>
      </c>
      <c r="M1312" s="114">
        <v>0</v>
      </c>
      <c r="N1312" s="113" t="s">
        <v>8512</v>
      </c>
      <c r="O1312" s="113" t="s">
        <v>8517</v>
      </c>
      <c r="P1312" s="113" t="s">
        <v>100</v>
      </c>
      <c r="Q1312" s="113" t="s">
        <v>80</v>
      </c>
      <c r="R1312" s="113"/>
      <c r="S1312" s="113"/>
    </row>
    <row r="1313" spans="1:19" x14ac:dyDescent="0.35">
      <c r="A1313" s="111" t="s">
        <v>4536</v>
      </c>
      <c r="B1313" s="112"/>
      <c r="C1313" s="113" t="s">
        <v>4638</v>
      </c>
      <c r="D1313" s="50" t="s">
        <v>7392</v>
      </c>
      <c r="E1313" s="113"/>
      <c r="F1313" s="113"/>
      <c r="G1313" s="50" t="s">
        <v>6103</v>
      </c>
      <c r="H1313" s="50" t="s">
        <v>6104</v>
      </c>
      <c r="I1313" s="113"/>
      <c r="J1313" s="103" t="s">
        <v>7493</v>
      </c>
      <c r="K1313" s="103"/>
      <c r="L1313" s="113" t="s">
        <v>7472</v>
      </c>
      <c r="M1313" s="114">
        <v>0</v>
      </c>
      <c r="N1313" s="113" t="s">
        <v>8512</v>
      </c>
      <c r="O1313" s="113" t="s">
        <v>8517</v>
      </c>
      <c r="P1313" s="113" t="s">
        <v>100</v>
      </c>
      <c r="Q1313" s="113" t="s">
        <v>80</v>
      </c>
      <c r="R1313" s="113"/>
      <c r="S1313" s="113"/>
    </row>
    <row r="1314" spans="1:19" x14ac:dyDescent="0.35">
      <c r="A1314" s="111" t="s">
        <v>4536</v>
      </c>
      <c r="B1314" s="112"/>
      <c r="C1314" s="113" t="s">
        <v>4640</v>
      </c>
      <c r="D1314" s="50" t="s">
        <v>7394</v>
      </c>
      <c r="E1314" s="113"/>
      <c r="F1314" s="113"/>
      <c r="G1314" s="50" t="s">
        <v>6107</v>
      </c>
      <c r="H1314" s="50" t="s">
        <v>6108</v>
      </c>
      <c r="I1314" s="113"/>
      <c r="J1314" s="103" t="s">
        <v>7493</v>
      </c>
      <c r="K1314" s="103"/>
      <c r="L1314" s="113" t="s">
        <v>7472</v>
      </c>
      <c r="M1314" s="114">
        <v>0</v>
      </c>
      <c r="N1314" s="113" t="s">
        <v>8512</v>
      </c>
      <c r="O1314" s="113" t="s">
        <v>8517</v>
      </c>
      <c r="P1314" s="113" t="s">
        <v>100</v>
      </c>
      <c r="Q1314" s="113" t="s">
        <v>80</v>
      </c>
      <c r="R1314" s="113"/>
      <c r="S1314" s="113"/>
    </row>
    <row r="1315" spans="1:19" x14ac:dyDescent="0.35">
      <c r="A1315" s="111" t="s">
        <v>4536</v>
      </c>
      <c r="B1315" s="112"/>
      <c r="C1315" s="113" t="s">
        <v>4577</v>
      </c>
      <c r="D1315" s="50" t="s">
        <v>7330</v>
      </c>
      <c r="E1315" s="113"/>
      <c r="F1315" s="113"/>
      <c r="G1315" s="50" t="s">
        <v>5981</v>
      </c>
      <c r="H1315" s="50" t="s">
        <v>5982</v>
      </c>
      <c r="I1315" s="113"/>
      <c r="J1315" s="103" t="s">
        <v>7493</v>
      </c>
      <c r="K1315" s="103"/>
      <c r="L1315" s="50" t="s">
        <v>7472</v>
      </c>
      <c r="M1315" s="153">
        <v>0</v>
      </c>
      <c r="N1315" s="50" t="s">
        <v>8512</v>
      </c>
      <c r="O1315" s="50" t="s">
        <v>8517</v>
      </c>
      <c r="P1315" s="113" t="s">
        <v>262</v>
      </c>
      <c r="Q1315" s="113" t="s">
        <v>80</v>
      </c>
      <c r="R1315" s="113"/>
      <c r="S1315" s="113"/>
    </row>
    <row r="1316" spans="1:19" x14ac:dyDescent="0.35">
      <c r="A1316" s="111" t="s">
        <v>4536</v>
      </c>
      <c r="B1316" s="112"/>
      <c r="C1316" s="113" t="s">
        <v>4597</v>
      </c>
      <c r="D1316" s="50" t="s">
        <v>7395</v>
      </c>
      <c r="E1316" s="113"/>
      <c r="F1316" s="113"/>
      <c r="G1316" s="50" t="s">
        <v>6021</v>
      </c>
      <c r="H1316" s="50" t="s">
        <v>6022</v>
      </c>
      <c r="I1316" s="113"/>
      <c r="J1316" s="103" t="s">
        <v>7493</v>
      </c>
      <c r="K1316" s="103"/>
      <c r="L1316" s="50" t="s">
        <v>7472</v>
      </c>
      <c r="M1316" s="153">
        <v>0</v>
      </c>
      <c r="N1316" s="50" t="s">
        <v>8512</v>
      </c>
      <c r="O1316" s="50" t="s">
        <v>8517</v>
      </c>
      <c r="P1316" s="113" t="s">
        <v>6343</v>
      </c>
      <c r="Q1316" s="113" t="s">
        <v>80</v>
      </c>
      <c r="R1316" s="113"/>
      <c r="S1316" s="113"/>
    </row>
    <row r="1317" spans="1:19" x14ac:dyDescent="0.35">
      <c r="A1317" s="111" t="s">
        <v>4536</v>
      </c>
      <c r="B1317" s="112"/>
      <c r="C1317" s="113" t="s">
        <v>4590</v>
      </c>
      <c r="D1317" s="50" t="s">
        <v>7396</v>
      </c>
      <c r="E1317" s="113"/>
      <c r="F1317" s="113"/>
      <c r="G1317" s="122" t="s">
        <v>6007</v>
      </c>
      <c r="H1317" s="122" t="s">
        <v>6008</v>
      </c>
      <c r="I1317" s="113"/>
      <c r="J1317" s="103" t="s">
        <v>7493</v>
      </c>
      <c r="K1317" s="103"/>
      <c r="L1317" s="50" t="s">
        <v>7472</v>
      </c>
      <c r="M1317" s="153">
        <v>0</v>
      </c>
      <c r="N1317" s="50" t="s">
        <v>8512</v>
      </c>
      <c r="O1317" s="50" t="s">
        <v>8517</v>
      </c>
      <c r="P1317" s="113" t="s">
        <v>6353</v>
      </c>
      <c r="Q1317" s="113" t="s">
        <v>80</v>
      </c>
      <c r="R1317" s="113"/>
      <c r="S1317" s="113"/>
    </row>
    <row r="1318" spans="1:19" x14ac:dyDescent="0.35">
      <c r="A1318" s="111" t="s">
        <v>4536</v>
      </c>
      <c r="B1318" s="112"/>
      <c r="C1318" s="113" t="s">
        <v>4582</v>
      </c>
      <c r="D1318" s="50" t="s">
        <v>7397</v>
      </c>
      <c r="E1318" s="113"/>
      <c r="F1318" s="113"/>
      <c r="G1318" s="50" t="s">
        <v>5991</v>
      </c>
      <c r="H1318" s="50" t="s">
        <v>5992</v>
      </c>
      <c r="I1318" s="113"/>
      <c r="J1318" s="103" t="s">
        <v>7493</v>
      </c>
      <c r="K1318" s="103"/>
      <c r="L1318" s="50" t="s">
        <v>7472</v>
      </c>
      <c r="M1318" s="153">
        <v>0</v>
      </c>
      <c r="N1318" s="50" t="s">
        <v>8512</v>
      </c>
      <c r="O1318" s="50" t="s">
        <v>8517</v>
      </c>
      <c r="P1318" s="113" t="s">
        <v>262</v>
      </c>
      <c r="Q1318" s="113" t="s">
        <v>80</v>
      </c>
      <c r="R1318" s="113"/>
      <c r="S1318" s="113"/>
    </row>
    <row r="1319" spans="1:19" x14ac:dyDescent="0.35">
      <c r="A1319" s="111" t="s">
        <v>4536</v>
      </c>
      <c r="B1319" s="112"/>
      <c r="C1319" s="113" t="s">
        <v>4598</v>
      </c>
      <c r="D1319" s="50" t="s">
        <v>7398</v>
      </c>
      <c r="E1319" s="113"/>
      <c r="F1319" s="113"/>
      <c r="G1319" s="50" t="s">
        <v>6023</v>
      </c>
      <c r="H1319" s="50" t="s">
        <v>6024</v>
      </c>
      <c r="I1319" s="113"/>
      <c r="J1319" s="103" t="s">
        <v>7493</v>
      </c>
      <c r="K1319" s="103"/>
      <c r="L1319" s="50" t="s">
        <v>7472</v>
      </c>
      <c r="M1319" s="153">
        <v>0</v>
      </c>
      <c r="N1319" s="50" t="s">
        <v>8512</v>
      </c>
      <c r="O1319" s="50" t="s">
        <v>8517</v>
      </c>
      <c r="P1319" s="113" t="s">
        <v>6343</v>
      </c>
      <c r="Q1319" s="113" t="s">
        <v>80</v>
      </c>
      <c r="R1319" s="113"/>
      <c r="S1319" s="113"/>
    </row>
    <row r="1320" spans="1:19" x14ac:dyDescent="0.35">
      <c r="A1320" s="111" t="s">
        <v>4536</v>
      </c>
      <c r="B1320" s="112"/>
      <c r="C1320" s="113" t="s">
        <v>4593</v>
      </c>
      <c r="D1320" s="50" t="s">
        <v>7331</v>
      </c>
      <c r="E1320" s="113"/>
      <c r="F1320" s="113"/>
      <c r="G1320" s="50" t="s">
        <v>6013</v>
      </c>
      <c r="H1320" s="50" t="s">
        <v>6014</v>
      </c>
      <c r="I1320" s="113"/>
      <c r="J1320" s="103" t="s">
        <v>7493</v>
      </c>
      <c r="K1320" s="103"/>
      <c r="L1320" s="50" t="s">
        <v>7472</v>
      </c>
      <c r="M1320" s="153">
        <v>0</v>
      </c>
      <c r="N1320" s="50" t="s">
        <v>8512</v>
      </c>
      <c r="O1320" s="50" t="s">
        <v>8517</v>
      </c>
      <c r="P1320" s="113" t="s">
        <v>6354</v>
      </c>
      <c r="Q1320" s="113" t="s">
        <v>80</v>
      </c>
      <c r="R1320" s="113"/>
      <c r="S1320" s="113"/>
    </row>
    <row r="1321" spans="1:19" x14ac:dyDescent="0.35">
      <c r="A1321" s="111" t="s">
        <v>4536</v>
      </c>
      <c r="B1321" s="112"/>
      <c r="C1321" s="113" t="s">
        <v>4589</v>
      </c>
      <c r="D1321" s="50" t="s">
        <v>7399</v>
      </c>
      <c r="E1321" s="113"/>
      <c r="F1321" s="113"/>
      <c r="G1321" s="122" t="s">
        <v>6005</v>
      </c>
      <c r="H1321" s="122" t="s">
        <v>6006</v>
      </c>
      <c r="I1321" s="113"/>
      <c r="J1321" s="103" t="s">
        <v>7493</v>
      </c>
      <c r="K1321" s="103"/>
      <c r="L1321" s="50" t="s">
        <v>7472</v>
      </c>
      <c r="M1321" s="153">
        <v>0</v>
      </c>
      <c r="N1321" s="50" t="s">
        <v>8512</v>
      </c>
      <c r="O1321" s="50" t="s">
        <v>8517</v>
      </c>
      <c r="P1321" s="113" t="s">
        <v>6353</v>
      </c>
      <c r="Q1321" s="113" t="s">
        <v>80</v>
      </c>
      <c r="R1321" s="113"/>
      <c r="S1321" s="113"/>
    </row>
    <row r="1322" spans="1:19" x14ac:dyDescent="0.35">
      <c r="A1322" s="111" t="s">
        <v>4536</v>
      </c>
      <c r="B1322" s="112"/>
      <c r="C1322" s="113" t="s">
        <v>4583</v>
      </c>
      <c r="D1322" s="50" t="s">
        <v>7400</v>
      </c>
      <c r="E1322" s="113"/>
      <c r="F1322" s="113"/>
      <c r="G1322" s="135" t="s">
        <v>5993</v>
      </c>
      <c r="H1322" s="135" t="s">
        <v>5994</v>
      </c>
      <c r="I1322" s="113"/>
      <c r="J1322" s="103" t="s">
        <v>7493</v>
      </c>
      <c r="K1322" s="103"/>
      <c r="L1322" s="50" t="s">
        <v>7472</v>
      </c>
      <c r="M1322" s="153">
        <v>0</v>
      </c>
      <c r="N1322" s="50" t="s">
        <v>8512</v>
      </c>
      <c r="O1322" s="50" t="s">
        <v>8517</v>
      </c>
      <c r="P1322" s="113" t="s">
        <v>262</v>
      </c>
      <c r="Q1322" s="113" t="s">
        <v>80</v>
      </c>
      <c r="R1322" s="113"/>
      <c r="S1322" s="113"/>
    </row>
    <row r="1323" spans="1:19" x14ac:dyDescent="0.35">
      <c r="A1323" s="111" t="s">
        <v>4536</v>
      </c>
      <c r="B1323" s="112"/>
      <c r="C1323" s="113" t="s">
        <v>4586</v>
      </c>
      <c r="D1323" s="50" t="s">
        <v>7401</v>
      </c>
      <c r="E1323" s="113"/>
      <c r="F1323" s="113"/>
      <c r="G1323" s="50" t="s">
        <v>5999</v>
      </c>
      <c r="H1323" s="50" t="s">
        <v>6000</v>
      </c>
      <c r="I1323" s="113"/>
      <c r="J1323" s="103" t="s">
        <v>7493</v>
      </c>
      <c r="K1323" s="103"/>
      <c r="L1323" s="50" t="s">
        <v>7472</v>
      </c>
      <c r="M1323" s="153">
        <v>0</v>
      </c>
      <c r="N1323" s="50" t="s">
        <v>8512</v>
      </c>
      <c r="O1323" s="50" t="s">
        <v>8517</v>
      </c>
      <c r="P1323" s="113" t="s">
        <v>262</v>
      </c>
      <c r="Q1323" s="113" t="s">
        <v>80</v>
      </c>
      <c r="R1323" s="113"/>
      <c r="S1323" s="113"/>
    </row>
    <row r="1324" spans="1:19" x14ac:dyDescent="0.35">
      <c r="A1324" s="111" t="s">
        <v>4536</v>
      </c>
      <c r="B1324" s="112"/>
      <c r="C1324" s="113" t="s">
        <v>4616</v>
      </c>
      <c r="D1324" s="50" t="s">
        <v>7402</v>
      </c>
      <c r="E1324" s="113"/>
      <c r="F1324" s="113"/>
      <c r="G1324" s="50" t="s">
        <v>6059</v>
      </c>
      <c r="H1324" s="50" t="s">
        <v>6060</v>
      </c>
      <c r="I1324" s="113"/>
      <c r="J1324" s="103" t="s">
        <v>7493</v>
      </c>
      <c r="K1324" s="103"/>
      <c r="L1324" s="50" t="s">
        <v>7472</v>
      </c>
      <c r="M1324" s="153">
        <v>0</v>
      </c>
      <c r="N1324" s="50" t="s">
        <v>8512</v>
      </c>
      <c r="O1324" s="50" t="s">
        <v>8517</v>
      </c>
      <c r="P1324" s="113" t="s">
        <v>262</v>
      </c>
      <c r="Q1324" s="113" t="s">
        <v>80</v>
      </c>
      <c r="R1324" s="113"/>
      <c r="S1324" s="113"/>
    </row>
    <row r="1325" spans="1:19" x14ac:dyDescent="0.35">
      <c r="A1325" s="111" t="s">
        <v>4536</v>
      </c>
      <c r="B1325" s="112"/>
      <c r="C1325" s="113" t="s">
        <v>4605</v>
      </c>
      <c r="D1325" s="50" t="s">
        <v>7332</v>
      </c>
      <c r="E1325" s="113"/>
      <c r="F1325" s="113"/>
      <c r="G1325" s="50" t="s">
        <v>6037</v>
      </c>
      <c r="H1325" s="50" t="s">
        <v>6038</v>
      </c>
      <c r="I1325" s="113"/>
      <c r="J1325" s="103" t="s">
        <v>7493</v>
      </c>
      <c r="K1325" s="103"/>
      <c r="L1325" s="50" t="s">
        <v>7472</v>
      </c>
      <c r="M1325" s="153">
        <v>0</v>
      </c>
      <c r="N1325" s="50" t="s">
        <v>8512</v>
      </c>
      <c r="O1325" s="50" t="s">
        <v>8517</v>
      </c>
      <c r="P1325" s="113" t="s">
        <v>262</v>
      </c>
      <c r="Q1325" s="113" t="s">
        <v>80</v>
      </c>
      <c r="R1325" s="113"/>
      <c r="S1325" s="113"/>
    </row>
    <row r="1326" spans="1:19" x14ac:dyDescent="0.35">
      <c r="A1326" s="111" t="s">
        <v>4536</v>
      </c>
      <c r="B1326" s="112"/>
      <c r="C1326" s="113" t="s">
        <v>4606</v>
      </c>
      <c r="D1326" s="50" t="s">
        <v>7333</v>
      </c>
      <c r="E1326" s="113"/>
      <c r="F1326" s="113"/>
      <c r="G1326" s="50" t="s">
        <v>6039</v>
      </c>
      <c r="H1326" s="50" t="s">
        <v>6040</v>
      </c>
      <c r="I1326" s="113"/>
      <c r="J1326" s="103" t="s">
        <v>7493</v>
      </c>
      <c r="K1326" s="103"/>
      <c r="L1326" s="50" t="s">
        <v>7472</v>
      </c>
      <c r="M1326" s="153">
        <v>0</v>
      </c>
      <c r="N1326" s="50" t="s">
        <v>8512</v>
      </c>
      <c r="O1326" s="50" t="s">
        <v>8517</v>
      </c>
      <c r="P1326" s="113" t="s">
        <v>262</v>
      </c>
      <c r="Q1326" s="113" t="s">
        <v>80</v>
      </c>
      <c r="R1326" s="113"/>
      <c r="S1326" s="113"/>
    </row>
    <row r="1327" spans="1:19" x14ac:dyDescent="0.35">
      <c r="A1327" s="111" t="s">
        <v>4536</v>
      </c>
      <c r="B1327" s="112"/>
      <c r="C1327" s="113" t="s">
        <v>4607</v>
      </c>
      <c r="D1327" s="50" t="s">
        <v>7334</v>
      </c>
      <c r="E1327" s="113"/>
      <c r="F1327" s="113"/>
      <c r="G1327" s="50" t="s">
        <v>6041</v>
      </c>
      <c r="H1327" s="50" t="s">
        <v>6042</v>
      </c>
      <c r="I1327" s="113"/>
      <c r="J1327" s="103" t="s">
        <v>7493</v>
      </c>
      <c r="K1327" s="103"/>
      <c r="L1327" s="50" t="s">
        <v>7472</v>
      </c>
      <c r="M1327" s="153">
        <v>0</v>
      </c>
      <c r="N1327" s="50" t="s">
        <v>8512</v>
      </c>
      <c r="O1327" s="50" t="s">
        <v>8517</v>
      </c>
      <c r="P1327" s="113" t="s">
        <v>262</v>
      </c>
      <c r="Q1327" s="113" t="s">
        <v>80</v>
      </c>
      <c r="R1327" s="113"/>
      <c r="S1327" s="113"/>
    </row>
    <row r="1328" spans="1:19" x14ac:dyDescent="0.35">
      <c r="A1328" s="111" t="s">
        <v>4536</v>
      </c>
      <c r="B1328" s="112"/>
      <c r="C1328" s="113" t="s">
        <v>4611</v>
      </c>
      <c r="D1328" s="50" t="s">
        <v>7403</v>
      </c>
      <c r="E1328" s="113"/>
      <c r="F1328" s="113"/>
      <c r="G1328" s="50" t="s">
        <v>6049</v>
      </c>
      <c r="H1328" s="50" t="s">
        <v>6050</v>
      </c>
      <c r="I1328" s="113"/>
      <c r="J1328" s="103" t="s">
        <v>7493</v>
      </c>
      <c r="K1328" s="103"/>
      <c r="L1328" s="50" t="s">
        <v>7472</v>
      </c>
      <c r="M1328" s="153">
        <v>0</v>
      </c>
      <c r="N1328" s="50" t="s">
        <v>8512</v>
      </c>
      <c r="O1328" s="50" t="s">
        <v>8517</v>
      </c>
      <c r="P1328" s="113" t="s">
        <v>262</v>
      </c>
      <c r="Q1328" s="113" t="s">
        <v>80</v>
      </c>
      <c r="R1328" s="113"/>
      <c r="S1328" s="113"/>
    </row>
    <row r="1329" spans="1:19" x14ac:dyDescent="0.35">
      <c r="A1329" s="111" t="s">
        <v>4536</v>
      </c>
      <c r="B1329" s="112"/>
      <c r="C1329" s="113" t="s">
        <v>4615</v>
      </c>
      <c r="D1329" s="50" t="s">
        <v>7404</v>
      </c>
      <c r="E1329" s="113"/>
      <c r="F1329" s="113"/>
      <c r="G1329" s="50" t="s">
        <v>6057</v>
      </c>
      <c r="H1329" s="50" t="s">
        <v>6058</v>
      </c>
      <c r="I1329" s="113"/>
      <c r="J1329" s="103" t="s">
        <v>7493</v>
      </c>
      <c r="K1329" s="103"/>
      <c r="L1329" s="50" t="s">
        <v>7472</v>
      </c>
      <c r="M1329" s="153">
        <v>0</v>
      </c>
      <c r="N1329" s="50" t="s">
        <v>8512</v>
      </c>
      <c r="O1329" s="50" t="s">
        <v>8517</v>
      </c>
      <c r="P1329" s="113" t="s">
        <v>262</v>
      </c>
      <c r="Q1329" s="113" t="s">
        <v>80</v>
      </c>
      <c r="R1329" s="113"/>
      <c r="S1329" s="113"/>
    </row>
    <row r="1330" spans="1:19" x14ac:dyDescent="0.35">
      <c r="A1330" s="111" t="s">
        <v>4536</v>
      </c>
      <c r="B1330" s="112"/>
      <c r="C1330" s="113" t="s">
        <v>4618</v>
      </c>
      <c r="D1330" s="50" t="s">
        <v>7405</v>
      </c>
      <c r="E1330" s="113"/>
      <c r="F1330" s="113"/>
      <c r="G1330" s="50" t="s">
        <v>6063</v>
      </c>
      <c r="H1330" s="50" t="s">
        <v>6064</v>
      </c>
      <c r="I1330" s="113"/>
      <c r="J1330" s="103" t="s">
        <v>7493</v>
      </c>
      <c r="K1330" s="103"/>
      <c r="L1330" s="50" t="s">
        <v>7472</v>
      </c>
      <c r="M1330" s="153">
        <v>0</v>
      </c>
      <c r="N1330" s="50" t="s">
        <v>8512</v>
      </c>
      <c r="O1330" s="50" t="s">
        <v>8517</v>
      </c>
      <c r="P1330" s="113" t="s">
        <v>262</v>
      </c>
      <c r="Q1330" s="113" t="s">
        <v>80</v>
      </c>
      <c r="R1330" s="113"/>
      <c r="S1330" s="113"/>
    </row>
    <row r="1331" spans="1:19" x14ac:dyDescent="0.35">
      <c r="A1331" s="111" t="s">
        <v>4536</v>
      </c>
      <c r="B1331" s="112"/>
      <c r="C1331" s="113" t="s">
        <v>4623</v>
      </c>
      <c r="D1331" s="50" t="s">
        <v>7406</v>
      </c>
      <c r="E1331" s="113"/>
      <c r="F1331" s="113"/>
      <c r="G1331" s="50" t="s">
        <v>6073</v>
      </c>
      <c r="H1331" s="50" t="s">
        <v>6074</v>
      </c>
      <c r="I1331" s="113"/>
      <c r="J1331" s="103" t="s">
        <v>7493</v>
      </c>
      <c r="K1331" s="103"/>
      <c r="L1331" s="50" t="s">
        <v>7472</v>
      </c>
      <c r="M1331" s="153">
        <v>0</v>
      </c>
      <c r="N1331" s="50" t="s">
        <v>8512</v>
      </c>
      <c r="O1331" s="50" t="s">
        <v>8517</v>
      </c>
      <c r="P1331" s="113" t="s">
        <v>262</v>
      </c>
      <c r="Q1331" s="113" t="s">
        <v>80</v>
      </c>
      <c r="R1331" s="113"/>
      <c r="S1331" s="113"/>
    </row>
    <row r="1332" spans="1:19" x14ac:dyDescent="0.35">
      <c r="A1332" s="111" t="s">
        <v>4536</v>
      </c>
      <c r="B1332" s="112"/>
      <c r="C1332" s="113" t="s">
        <v>4654</v>
      </c>
      <c r="D1332" s="50" t="s">
        <v>7407</v>
      </c>
      <c r="E1332" s="113"/>
      <c r="F1332" s="113"/>
      <c r="G1332" s="50" t="s">
        <v>6135</v>
      </c>
      <c r="H1332" s="50" t="s">
        <v>6136</v>
      </c>
      <c r="I1332" s="113"/>
      <c r="J1332" s="103" t="s">
        <v>7493</v>
      </c>
      <c r="K1332" s="103"/>
      <c r="L1332" s="50" t="s">
        <v>7472</v>
      </c>
      <c r="M1332" s="153">
        <v>0</v>
      </c>
      <c r="N1332" s="50" t="s">
        <v>8512</v>
      </c>
      <c r="O1332" s="50" t="s">
        <v>8517</v>
      </c>
      <c r="P1332" s="113" t="s">
        <v>262</v>
      </c>
      <c r="Q1332" s="113" t="s">
        <v>80</v>
      </c>
      <c r="R1332" s="113"/>
      <c r="S1332" s="113"/>
    </row>
    <row r="1333" spans="1:19" x14ac:dyDescent="0.35">
      <c r="A1333" s="111" t="s">
        <v>4536</v>
      </c>
      <c r="B1333" s="112"/>
      <c r="C1333" s="113" t="s">
        <v>4608</v>
      </c>
      <c r="D1333" s="50" t="s">
        <v>7408</v>
      </c>
      <c r="E1333" s="113"/>
      <c r="F1333" s="113"/>
      <c r="G1333" s="50" t="s">
        <v>6043</v>
      </c>
      <c r="H1333" s="50" t="s">
        <v>6044</v>
      </c>
      <c r="I1333" s="113"/>
      <c r="J1333" s="103" t="s">
        <v>7493</v>
      </c>
      <c r="K1333" s="103"/>
      <c r="L1333" s="50" t="s">
        <v>7472</v>
      </c>
      <c r="M1333" s="153">
        <v>0</v>
      </c>
      <c r="N1333" s="50" t="s">
        <v>8512</v>
      </c>
      <c r="O1333" s="50" t="s">
        <v>8517</v>
      </c>
      <c r="P1333" s="113" t="s">
        <v>262</v>
      </c>
      <c r="Q1333" s="113" t="s">
        <v>80</v>
      </c>
      <c r="R1333" s="113"/>
      <c r="S1333" s="113"/>
    </row>
    <row r="1334" spans="1:19" x14ac:dyDescent="0.35">
      <c r="A1334" s="111" t="s">
        <v>4536</v>
      </c>
      <c r="B1334" s="112"/>
      <c r="C1334" s="113" t="s">
        <v>4609</v>
      </c>
      <c r="D1334" s="50" t="s">
        <v>7409</v>
      </c>
      <c r="E1334" s="113"/>
      <c r="F1334" s="113"/>
      <c r="G1334" s="50" t="s">
        <v>6045</v>
      </c>
      <c r="H1334" s="50" t="s">
        <v>6046</v>
      </c>
      <c r="I1334" s="113"/>
      <c r="J1334" s="103" t="s">
        <v>7493</v>
      </c>
      <c r="K1334" s="103"/>
      <c r="L1334" s="50" t="s">
        <v>7472</v>
      </c>
      <c r="M1334" s="153">
        <v>0</v>
      </c>
      <c r="N1334" s="50" t="s">
        <v>8512</v>
      </c>
      <c r="O1334" s="50" t="s">
        <v>8517</v>
      </c>
      <c r="P1334" s="113" t="s">
        <v>262</v>
      </c>
      <c r="Q1334" s="113" t="s">
        <v>80</v>
      </c>
      <c r="R1334" s="113"/>
      <c r="S1334" s="113"/>
    </row>
    <row r="1335" spans="1:19" x14ac:dyDescent="0.35">
      <c r="A1335" s="111" t="s">
        <v>4536</v>
      </c>
      <c r="B1335" s="112"/>
      <c r="C1335" s="113" t="s">
        <v>4612</v>
      </c>
      <c r="D1335" s="50" t="s">
        <v>7410</v>
      </c>
      <c r="E1335" s="113"/>
      <c r="F1335" s="113"/>
      <c r="G1335" s="50" t="s">
        <v>6051</v>
      </c>
      <c r="H1335" s="50" t="s">
        <v>6052</v>
      </c>
      <c r="I1335" s="113"/>
      <c r="J1335" s="103" t="s">
        <v>7493</v>
      </c>
      <c r="K1335" s="103"/>
      <c r="L1335" s="50" t="s">
        <v>7472</v>
      </c>
      <c r="M1335" s="153">
        <v>0</v>
      </c>
      <c r="N1335" s="50" t="s">
        <v>8512</v>
      </c>
      <c r="O1335" s="50" t="s">
        <v>8517</v>
      </c>
      <c r="P1335" s="113" t="s">
        <v>262</v>
      </c>
      <c r="Q1335" s="113" t="s">
        <v>80</v>
      </c>
      <c r="R1335" s="113"/>
      <c r="S1335" s="113"/>
    </row>
    <row r="1336" spans="1:19" x14ac:dyDescent="0.35">
      <c r="A1336" s="111" t="s">
        <v>4536</v>
      </c>
      <c r="B1336" s="112"/>
      <c r="C1336" s="113" t="s">
        <v>4617</v>
      </c>
      <c r="D1336" s="50" t="s">
        <v>7411</v>
      </c>
      <c r="E1336" s="113"/>
      <c r="F1336" s="113"/>
      <c r="G1336" s="50" t="s">
        <v>6061</v>
      </c>
      <c r="H1336" s="50" t="s">
        <v>6062</v>
      </c>
      <c r="I1336" s="113"/>
      <c r="J1336" s="103" t="s">
        <v>7493</v>
      </c>
      <c r="K1336" s="103"/>
      <c r="L1336" s="50" t="s">
        <v>7472</v>
      </c>
      <c r="M1336" s="153">
        <v>0</v>
      </c>
      <c r="N1336" s="50" t="s">
        <v>8512</v>
      </c>
      <c r="O1336" s="50" t="s">
        <v>8517</v>
      </c>
      <c r="P1336" s="113" t="s">
        <v>262</v>
      </c>
      <c r="Q1336" s="113" t="s">
        <v>80</v>
      </c>
      <c r="R1336" s="113"/>
      <c r="S1336" s="113"/>
    </row>
    <row r="1337" spans="1:19" x14ac:dyDescent="0.35">
      <c r="A1337" s="111" t="s">
        <v>4536</v>
      </c>
      <c r="B1337" s="112"/>
      <c r="C1337" s="113" t="s">
        <v>4610</v>
      </c>
      <c r="D1337" s="50" t="s">
        <v>7412</v>
      </c>
      <c r="E1337" s="113"/>
      <c r="F1337" s="113"/>
      <c r="G1337" s="50" t="s">
        <v>6047</v>
      </c>
      <c r="H1337" s="50" t="s">
        <v>6048</v>
      </c>
      <c r="I1337" s="113"/>
      <c r="J1337" s="103" t="s">
        <v>7493</v>
      </c>
      <c r="K1337" s="103"/>
      <c r="L1337" s="50" t="s">
        <v>7472</v>
      </c>
      <c r="M1337" s="153">
        <v>0</v>
      </c>
      <c r="N1337" s="50" t="s">
        <v>8512</v>
      </c>
      <c r="O1337" s="50" t="s">
        <v>8517</v>
      </c>
      <c r="P1337" s="113" t="s">
        <v>262</v>
      </c>
      <c r="Q1337" s="113" t="s">
        <v>80</v>
      </c>
      <c r="R1337" s="113"/>
      <c r="S1337" s="113"/>
    </row>
    <row r="1338" spans="1:19" x14ac:dyDescent="0.35">
      <c r="A1338" s="111" t="s">
        <v>4536</v>
      </c>
      <c r="B1338" s="112"/>
      <c r="C1338" s="113" t="s">
        <v>4595</v>
      </c>
      <c r="D1338" s="50" t="s">
        <v>7414</v>
      </c>
      <c r="E1338" s="113"/>
      <c r="F1338" s="113"/>
      <c r="G1338" s="50" t="s">
        <v>6017</v>
      </c>
      <c r="H1338" s="50" t="s">
        <v>6018</v>
      </c>
      <c r="I1338" s="113"/>
      <c r="J1338" s="103" t="s">
        <v>7493</v>
      </c>
      <c r="K1338" s="103"/>
      <c r="L1338" s="50" t="s">
        <v>7472</v>
      </c>
      <c r="M1338" s="153">
        <v>0</v>
      </c>
      <c r="N1338" s="50" t="s">
        <v>8512</v>
      </c>
      <c r="O1338" s="50" t="s">
        <v>8517</v>
      </c>
      <c r="P1338" s="113" t="s">
        <v>262</v>
      </c>
      <c r="Q1338" s="113" t="s">
        <v>80</v>
      </c>
      <c r="R1338" s="113"/>
      <c r="S1338" s="113"/>
    </row>
    <row r="1339" spans="1:19" x14ac:dyDescent="0.35">
      <c r="A1339" s="111" t="s">
        <v>4536</v>
      </c>
      <c r="B1339" s="112"/>
      <c r="C1339" s="113" t="s">
        <v>4613</v>
      </c>
      <c r="D1339" s="50" t="s">
        <v>7413</v>
      </c>
      <c r="E1339" s="113"/>
      <c r="F1339" s="113"/>
      <c r="G1339" s="50" t="s">
        <v>6053</v>
      </c>
      <c r="H1339" s="50" t="s">
        <v>6054</v>
      </c>
      <c r="I1339" s="113"/>
      <c r="J1339" s="103" t="s">
        <v>7493</v>
      </c>
      <c r="K1339" s="103"/>
      <c r="L1339" s="50" t="s">
        <v>7472</v>
      </c>
      <c r="M1339" s="153">
        <v>0</v>
      </c>
      <c r="N1339" s="50" t="s">
        <v>8512</v>
      </c>
      <c r="O1339" s="50" t="s">
        <v>8517</v>
      </c>
      <c r="P1339" s="113" t="s">
        <v>262</v>
      </c>
      <c r="Q1339" s="113" t="s">
        <v>80</v>
      </c>
      <c r="R1339" s="113"/>
      <c r="S1339" s="113"/>
    </row>
    <row r="1340" spans="1:19" x14ac:dyDescent="0.35">
      <c r="A1340" s="111" t="s">
        <v>4536</v>
      </c>
      <c r="B1340" s="112"/>
      <c r="C1340" s="113" t="s">
        <v>4652</v>
      </c>
      <c r="D1340" s="50" t="s">
        <v>7415</v>
      </c>
      <c r="E1340" s="113"/>
      <c r="F1340" s="113"/>
      <c r="G1340" s="50" t="s">
        <v>6131</v>
      </c>
      <c r="H1340" s="50" t="s">
        <v>6132</v>
      </c>
      <c r="I1340" s="113"/>
      <c r="J1340" s="103" t="s">
        <v>7493</v>
      </c>
      <c r="K1340" s="103"/>
      <c r="L1340" s="50" t="s">
        <v>7472</v>
      </c>
      <c r="M1340" s="153">
        <v>0</v>
      </c>
      <c r="N1340" s="50" t="s">
        <v>8512</v>
      </c>
      <c r="O1340" s="50" t="s">
        <v>8517</v>
      </c>
      <c r="P1340" s="113" t="s">
        <v>262</v>
      </c>
      <c r="Q1340" s="113" t="s">
        <v>80</v>
      </c>
      <c r="R1340" s="113"/>
      <c r="S1340" s="113"/>
    </row>
    <row r="1341" spans="1:19" x14ac:dyDescent="0.35">
      <c r="A1341" s="111" t="s">
        <v>4536</v>
      </c>
      <c r="B1341" s="112"/>
      <c r="C1341" s="113" t="s">
        <v>4653</v>
      </c>
      <c r="D1341" s="50" t="s">
        <v>7416</v>
      </c>
      <c r="E1341" s="113"/>
      <c r="F1341" s="113"/>
      <c r="G1341" s="50" t="s">
        <v>6133</v>
      </c>
      <c r="H1341" s="50" t="s">
        <v>6134</v>
      </c>
      <c r="I1341" s="113"/>
      <c r="J1341" s="103" t="s">
        <v>7493</v>
      </c>
      <c r="K1341" s="103"/>
      <c r="L1341" s="50" t="s">
        <v>7472</v>
      </c>
      <c r="M1341" s="153">
        <v>0</v>
      </c>
      <c r="N1341" s="50" t="s">
        <v>8512</v>
      </c>
      <c r="O1341" s="50" t="s">
        <v>8517</v>
      </c>
      <c r="P1341" s="113" t="s">
        <v>6355</v>
      </c>
      <c r="Q1341" s="113" t="s">
        <v>80</v>
      </c>
      <c r="R1341" s="113"/>
      <c r="S1341" s="113"/>
    </row>
    <row r="1342" spans="1:19" x14ac:dyDescent="0.35">
      <c r="A1342" s="111" t="s">
        <v>4536</v>
      </c>
      <c r="B1342" s="112"/>
      <c r="C1342" s="113" t="s">
        <v>4648</v>
      </c>
      <c r="D1342" s="50" t="s">
        <v>7417</v>
      </c>
      <c r="E1342" s="113"/>
      <c r="F1342" s="113"/>
      <c r="G1342" s="50" t="s">
        <v>6123</v>
      </c>
      <c r="H1342" s="62" t="s">
        <v>6124</v>
      </c>
      <c r="I1342" s="113"/>
      <c r="J1342" s="103" t="s">
        <v>7493</v>
      </c>
      <c r="K1342" s="103"/>
      <c r="L1342" s="50" t="s">
        <v>7472</v>
      </c>
      <c r="M1342" s="153">
        <v>0</v>
      </c>
      <c r="N1342" s="50" t="s">
        <v>8512</v>
      </c>
      <c r="O1342" s="50" t="s">
        <v>8517</v>
      </c>
      <c r="P1342" s="113" t="s">
        <v>262</v>
      </c>
      <c r="Q1342" s="113" t="s">
        <v>80</v>
      </c>
      <c r="R1342" s="113"/>
      <c r="S1342" s="113"/>
    </row>
    <row r="1343" spans="1:19" x14ac:dyDescent="0.35">
      <c r="A1343" s="111" t="s">
        <v>4536</v>
      </c>
      <c r="B1343" s="112"/>
      <c r="C1343" s="113" t="s">
        <v>4651</v>
      </c>
      <c r="D1343" s="50" t="s">
        <v>7419</v>
      </c>
      <c r="E1343" s="113"/>
      <c r="F1343" s="113"/>
      <c r="G1343" s="50" t="s">
        <v>6129</v>
      </c>
      <c r="H1343" s="50" t="s">
        <v>6130</v>
      </c>
      <c r="I1343" s="113"/>
      <c r="J1343" s="103" t="s">
        <v>7493</v>
      </c>
      <c r="K1343" s="103"/>
      <c r="L1343" s="50" t="s">
        <v>7472</v>
      </c>
      <c r="M1343" s="153">
        <v>0</v>
      </c>
      <c r="N1343" s="50" t="s">
        <v>8512</v>
      </c>
      <c r="O1343" s="50" t="s">
        <v>8517</v>
      </c>
      <c r="P1343" s="113" t="s">
        <v>262</v>
      </c>
      <c r="Q1343" s="113" t="s">
        <v>80</v>
      </c>
      <c r="R1343" s="113"/>
      <c r="S1343" s="113"/>
    </row>
    <row r="1344" spans="1:19" x14ac:dyDescent="0.35">
      <c r="A1344" s="111" t="s">
        <v>4536</v>
      </c>
      <c r="B1344" s="112"/>
      <c r="C1344" s="113" t="s">
        <v>4604</v>
      </c>
      <c r="D1344" s="50" t="s">
        <v>7418</v>
      </c>
      <c r="E1344" s="113"/>
      <c r="F1344" s="113"/>
      <c r="G1344" s="50" t="s">
        <v>6035</v>
      </c>
      <c r="H1344" s="62" t="s">
        <v>6036</v>
      </c>
      <c r="I1344" s="113"/>
      <c r="J1344" s="103" t="s">
        <v>7493</v>
      </c>
      <c r="K1344" s="103"/>
      <c r="L1344" s="50" t="s">
        <v>7472</v>
      </c>
      <c r="M1344" s="153">
        <v>0</v>
      </c>
      <c r="N1344" s="50" t="s">
        <v>8512</v>
      </c>
      <c r="O1344" s="50" t="s">
        <v>8517</v>
      </c>
      <c r="P1344" s="113" t="s">
        <v>262</v>
      </c>
      <c r="Q1344" s="113" t="s">
        <v>80</v>
      </c>
      <c r="R1344" s="113"/>
      <c r="S1344" s="113"/>
    </row>
    <row r="1345" spans="1:19" x14ac:dyDescent="0.35">
      <c r="A1345" s="111" t="s">
        <v>4536</v>
      </c>
      <c r="B1345" s="112"/>
      <c r="C1345" s="113" t="s">
        <v>4622</v>
      </c>
      <c r="D1345" s="50" t="s">
        <v>7335</v>
      </c>
      <c r="E1345" s="113"/>
      <c r="F1345" s="113"/>
      <c r="G1345" s="50" t="s">
        <v>6071</v>
      </c>
      <c r="H1345" s="50" t="s">
        <v>6072</v>
      </c>
      <c r="I1345" s="113"/>
      <c r="J1345" s="103" t="s">
        <v>7493</v>
      </c>
      <c r="K1345" s="103"/>
      <c r="L1345" s="50" t="s">
        <v>7472</v>
      </c>
      <c r="M1345" s="153">
        <v>0</v>
      </c>
      <c r="N1345" s="50" t="s">
        <v>8512</v>
      </c>
      <c r="O1345" s="50" t="s">
        <v>8517</v>
      </c>
      <c r="P1345" s="113" t="s">
        <v>262</v>
      </c>
      <c r="Q1345" s="113" t="s">
        <v>80</v>
      </c>
      <c r="R1345" s="113"/>
      <c r="S1345" s="113"/>
    </row>
    <row r="1346" spans="1:19" x14ac:dyDescent="0.35">
      <c r="A1346" s="111" t="s">
        <v>4536</v>
      </c>
      <c r="B1346" s="112"/>
      <c r="C1346" s="113" t="s">
        <v>4621</v>
      </c>
      <c r="D1346" s="50" t="s">
        <v>7336</v>
      </c>
      <c r="E1346" s="113"/>
      <c r="F1346" s="113"/>
      <c r="G1346" s="50" t="s">
        <v>6069</v>
      </c>
      <c r="H1346" s="50" t="s">
        <v>6070</v>
      </c>
      <c r="I1346" s="113"/>
      <c r="J1346" s="103" t="s">
        <v>7493</v>
      </c>
      <c r="K1346" s="103"/>
      <c r="L1346" s="50" t="s">
        <v>7472</v>
      </c>
      <c r="M1346" s="153">
        <v>0</v>
      </c>
      <c r="N1346" s="50" t="s">
        <v>8512</v>
      </c>
      <c r="O1346" s="50" t="s">
        <v>8517</v>
      </c>
      <c r="P1346" s="113" t="s">
        <v>262</v>
      </c>
      <c r="Q1346" s="113" t="s">
        <v>80</v>
      </c>
      <c r="R1346" s="113"/>
      <c r="S1346" s="113"/>
    </row>
    <row r="1347" spans="1:19" x14ac:dyDescent="0.35">
      <c r="A1347" s="111" t="s">
        <v>4536</v>
      </c>
      <c r="B1347" s="112"/>
      <c r="C1347" s="113" t="s">
        <v>4642</v>
      </c>
      <c r="D1347" s="50" t="s">
        <v>7420</v>
      </c>
      <c r="E1347" s="113"/>
      <c r="F1347" s="113"/>
      <c r="G1347" s="50" t="s">
        <v>6111</v>
      </c>
      <c r="H1347" s="50" t="s">
        <v>6112</v>
      </c>
      <c r="I1347" s="113"/>
      <c r="J1347" s="103" t="s">
        <v>7493</v>
      </c>
      <c r="K1347" s="103"/>
      <c r="L1347" s="113" t="s">
        <v>7472</v>
      </c>
      <c r="M1347" s="114">
        <v>0</v>
      </c>
      <c r="N1347" s="113" t="s">
        <v>8512</v>
      </c>
      <c r="O1347" s="113" t="s">
        <v>8517</v>
      </c>
      <c r="P1347" s="113" t="s">
        <v>100</v>
      </c>
      <c r="Q1347" s="113" t="s">
        <v>80</v>
      </c>
      <c r="R1347" s="113"/>
      <c r="S1347" s="113"/>
    </row>
    <row r="1348" spans="1:19" x14ac:dyDescent="0.35">
      <c r="A1348" s="111" t="s">
        <v>4536</v>
      </c>
      <c r="B1348" s="112"/>
      <c r="C1348" s="113" t="s">
        <v>4641</v>
      </c>
      <c r="D1348" s="50" t="s">
        <v>7421</v>
      </c>
      <c r="E1348" s="113"/>
      <c r="F1348" s="113"/>
      <c r="G1348" s="50" t="s">
        <v>6109</v>
      </c>
      <c r="H1348" s="50" t="s">
        <v>6110</v>
      </c>
      <c r="I1348" s="113"/>
      <c r="J1348" s="103" t="s">
        <v>7493</v>
      </c>
      <c r="K1348" s="103"/>
      <c r="L1348" s="113" t="s">
        <v>7472</v>
      </c>
      <c r="M1348" s="114">
        <v>0</v>
      </c>
      <c r="N1348" s="113" t="s">
        <v>8512</v>
      </c>
      <c r="O1348" s="113" t="s">
        <v>8517</v>
      </c>
      <c r="P1348" s="113" t="s">
        <v>100</v>
      </c>
      <c r="Q1348" s="113" t="s">
        <v>80</v>
      </c>
      <c r="R1348" s="113"/>
      <c r="S1348" s="113"/>
    </row>
    <row r="1349" spans="1:19" x14ac:dyDescent="0.35">
      <c r="A1349" s="111" t="s">
        <v>4536</v>
      </c>
      <c r="B1349" s="112"/>
      <c r="C1349" s="113" t="s">
        <v>4643</v>
      </c>
      <c r="D1349" s="50" t="s">
        <v>7422</v>
      </c>
      <c r="E1349" s="113"/>
      <c r="F1349" s="113"/>
      <c r="G1349" s="50" t="s">
        <v>6113</v>
      </c>
      <c r="H1349" s="50" t="s">
        <v>6114</v>
      </c>
      <c r="I1349" s="113"/>
      <c r="J1349" s="103" t="s">
        <v>7493</v>
      </c>
      <c r="K1349" s="103"/>
      <c r="L1349" s="113" t="s">
        <v>7472</v>
      </c>
      <c r="M1349" s="114">
        <v>0</v>
      </c>
      <c r="N1349" s="113" t="s">
        <v>8512</v>
      </c>
      <c r="O1349" s="113" t="s">
        <v>8517</v>
      </c>
      <c r="P1349" s="113" t="s">
        <v>100</v>
      </c>
      <c r="Q1349" s="113" t="s">
        <v>80</v>
      </c>
      <c r="R1349" s="113"/>
      <c r="S1349" s="113"/>
    </row>
    <row r="1350" spans="1:19" x14ac:dyDescent="0.35">
      <c r="A1350" s="111" t="s">
        <v>4536</v>
      </c>
      <c r="B1350" s="112"/>
      <c r="C1350" s="113" t="s">
        <v>4596</v>
      </c>
      <c r="D1350" s="50" t="s">
        <v>6977</v>
      </c>
      <c r="E1350" s="113"/>
      <c r="F1350" s="113"/>
      <c r="G1350" s="50" t="s">
        <v>6019</v>
      </c>
      <c r="H1350" s="50" t="s">
        <v>6020</v>
      </c>
      <c r="I1350" s="113"/>
      <c r="J1350" s="103" t="s">
        <v>7493</v>
      </c>
      <c r="K1350" s="103"/>
      <c r="L1350" s="50" t="s">
        <v>7472</v>
      </c>
      <c r="M1350" s="153">
        <v>0</v>
      </c>
      <c r="N1350" s="50" t="s">
        <v>8512</v>
      </c>
      <c r="O1350" s="50" t="s">
        <v>8517</v>
      </c>
      <c r="P1350" s="113" t="s">
        <v>262</v>
      </c>
      <c r="Q1350" s="113" t="s">
        <v>80</v>
      </c>
      <c r="R1350" s="113"/>
      <c r="S1350" s="113"/>
    </row>
    <row r="1351" spans="1:19" x14ac:dyDescent="0.35">
      <c r="A1351" s="111" t="s">
        <v>4536</v>
      </c>
      <c r="B1351" s="112"/>
      <c r="C1351" s="113" t="s">
        <v>4599</v>
      </c>
      <c r="D1351" s="50" t="s">
        <v>6978</v>
      </c>
      <c r="E1351" s="113"/>
      <c r="F1351" s="113"/>
      <c r="G1351" s="50" t="s">
        <v>6025</v>
      </c>
      <c r="H1351" s="50" t="s">
        <v>6026</v>
      </c>
      <c r="I1351" s="113"/>
      <c r="J1351" s="103" t="s">
        <v>7493</v>
      </c>
      <c r="K1351" s="103"/>
      <c r="L1351" s="50" t="s">
        <v>7472</v>
      </c>
      <c r="M1351" s="153">
        <v>0</v>
      </c>
      <c r="N1351" s="50" t="s">
        <v>8512</v>
      </c>
      <c r="O1351" s="50" t="s">
        <v>8517</v>
      </c>
      <c r="P1351" s="113" t="s">
        <v>195</v>
      </c>
      <c r="Q1351" s="113" t="s">
        <v>80</v>
      </c>
      <c r="R1351" s="113"/>
      <c r="S1351" s="113"/>
    </row>
    <row r="1352" spans="1:19" x14ac:dyDescent="0.35">
      <c r="A1352" s="111" t="s">
        <v>4536</v>
      </c>
      <c r="B1352" s="112"/>
      <c r="C1352" s="113" t="s">
        <v>4630</v>
      </c>
      <c r="D1352" s="50" t="s">
        <v>7423</v>
      </c>
      <c r="E1352" s="113"/>
      <c r="F1352" s="113"/>
      <c r="G1352" s="50" t="s">
        <v>6087</v>
      </c>
      <c r="H1352" s="50" t="s">
        <v>6088</v>
      </c>
      <c r="I1352" s="113"/>
      <c r="J1352" s="103" t="s">
        <v>7493</v>
      </c>
      <c r="K1352" s="103"/>
      <c r="L1352" s="50" t="s">
        <v>7472</v>
      </c>
      <c r="M1352" s="153">
        <v>0</v>
      </c>
      <c r="N1352" s="50" t="s">
        <v>8512</v>
      </c>
      <c r="O1352" s="50" t="s">
        <v>8517</v>
      </c>
      <c r="P1352" s="113" t="s">
        <v>6343</v>
      </c>
      <c r="Q1352" s="113" t="s">
        <v>80</v>
      </c>
      <c r="R1352" s="113"/>
      <c r="S1352" s="113"/>
    </row>
    <row r="1353" spans="1:19" x14ac:dyDescent="0.35">
      <c r="A1353" s="111" t="s">
        <v>4536</v>
      </c>
      <c r="B1353" s="112"/>
      <c r="C1353" s="113" t="s">
        <v>4631</v>
      </c>
      <c r="D1353" s="50" t="s">
        <v>7424</v>
      </c>
      <c r="E1353" s="113"/>
      <c r="F1353" s="113"/>
      <c r="G1353" s="50" t="s">
        <v>6089</v>
      </c>
      <c r="H1353" s="50" t="s">
        <v>6090</v>
      </c>
      <c r="I1353" s="113"/>
      <c r="J1353" s="103" t="s">
        <v>7493</v>
      </c>
      <c r="K1353" s="103"/>
      <c r="L1353" s="50" t="s">
        <v>7472</v>
      </c>
      <c r="M1353" s="153">
        <v>0</v>
      </c>
      <c r="N1353" s="50" t="s">
        <v>8512</v>
      </c>
      <c r="O1353" s="50" t="s">
        <v>8517</v>
      </c>
      <c r="P1353" s="113" t="s">
        <v>6343</v>
      </c>
      <c r="Q1353" s="113" t="s">
        <v>80</v>
      </c>
      <c r="R1353" s="113"/>
      <c r="S1353" s="113"/>
    </row>
    <row r="1354" spans="1:19" x14ac:dyDescent="0.35">
      <c r="A1354" s="111" t="s">
        <v>4536</v>
      </c>
      <c r="B1354" s="112"/>
      <c r="C1354" s="113" t="s">
        <v>4625</v>
      </c>
      <c r="D1354" s="50" t="s">
        <v>7337</v>
      </c>
      <c r="E1354" s="113"/>
      <c r="F1354" s="113"/>
      <c r="G1354" s="50" t="s">
        <v>6077</v>
      </c>
      <c r="H1354" s="50" t="s">
        <v>6078</v>
      </c>
      <c r="I1354" s="113"/>
      <c r="J1354" s="103" t="s">
        <v>7493</v>
      </c>
      <c r="K1354" s="103"/>
      <c r="L1354" s="50" t="s">
        <v>7472</v>
      </c>
      <c r="M1354" s="153">
        <v>0</v>
      </c>
      <c r="N1354" s="50" t="s">
        <v>8512</v>
      </c>
      <c r="O1354" s="50" t="s">
        <v>8517</v>
      </c>
      <c r="P1354" s="113" t="s">
        <v>262</v>
      </c>
      <c r="Q1354" s="113" t="s">
        <v>80</v>
      </c>
      <c r="R1354" s="113"/>
      <c r="S1354" s="113"/>
    </row>
    <row r="1355" spans="1:19" x14ac:dyDescent="0.35">
      <c r="A1355" s="111" t="s">
        <v>4536</v>
      </c>
      <c r="B1355" s="112"/>
      <c r="C1355" s="113" t="s">
        <v>4624</v>
      </c>
      <c r="D1355" s="50" t="s">
        <v>7338</v>
      </c>
      <c r="E1355" s="113"/>
      <c r="F1355" s="113"/>
      <c r="G1355" s="50" t="s">
        <v>6075</v>
      </c>
      <c r="H1355" s="50" t="s">
        <v>6076</v>
      </c>
      <c r="I1355" s="113"/>
      <c r="J1355" s="103" t="s">
        <v>7493</v>
      </c>
      <c r="K1355" s="103"/>
      <c r="L1355" s="50" t="s">
        <v>7472</v>
      </c>
      <c r="M1355" s="153">
        <v>0</v>
      </c>
      <c r="N1355" s="50" t="s">
        <v>8512</v>
      </c>
      <c r="O1355" s="50" t="s">
        <v>8517</v>
      </c>
      <c r="P1355" s="113" t="s">
        <v>262</v>
      </c>
      <c r="Q1355" s="113" t="s">
        <v>80</v>
      </c>
      <c r="R1355" s="113"/>
      <c r="S1355" s="113"/>
    </row>
    <row r="1356" spans="1:19" x14ac:dyDescent="0.35">
      <c r="A1356" s="111" t="s">
        <v>4536</v>
      </c>
      <c r="B1356" s="112"/>
      <c r="C1356" s="113" t="s">
        <v>4632</v>
      </c>
      <c r="D1356" s="50" t="s">
        <v>7425</v>
      </c>
      <c r="E1356" s="113"/>
      <c r="F1356" s="113"/>
      <c r="G1356" s="50" t="s">
        <v>6091</v>
      </c>
      <c r="H1356" s="50" t="s">
        <v>6092</v>
      </c>
      <c r="I1356" s="113"/>
      <c r="J1356" s="103" t="s">
        <v>7493</v>
      </c>
      <c r="K1356" s="103"/>
      <c r="L1356" s="50" t="s">
        <v>7472</v>
      </c>
      <c r="M1356" s="153">
        <v>0</v>
      </c>
      <c r="N1356" s="50" t="s">
        <v>8512</v>
      </c>
      <c r="O1356" s="50" t="s">
        <v>8517</v>
      </c>
      <c r="P1356" s="113" t="s">
        <v>6343</v>
      </c>
      <c r="Q1356" s="113" t="s">
        <v>80</v>
      </c>
      <c r="R1356" s="113"/>
      <c r="S1356" s="113"/>
    </row>
    <row r="1357" spans="1:19" x14ac:dyDescent="0.35">
      <c r="A1357" s="111" t="s">
        <v>4536</v>
      </c>
      <c r="B1357" s="112"/>
      <c r="C1357" s="113" t="s">
        <v>4633</v>
      </c>
      <c r="D1357" s="50" t="s">
        <v>7426</v>
      </c>
      <c r="E1357" s="113"/>
      <c r="F1357" s="113"/>
      <c r="G1357" s="50" t="s">
        <v>6093</v>
      </c>
      <c r="H1357" s="50" t="s">
        <v>6094</v>
      </c>
      <c r="I1357" s="113"/>
      <c r="J1357" s="103" t="s">
        <v>7493</v>
      </c>
      <c r="K1357" s="103"/>
      <c r="L1357" s="50" t="s">
        <v>7472</v>
      </c>
      <c r="M1357" s="153">
        <v>0</v>
      </c>
      <c r="N1357" s="50" t="s">
        <v>8512</v>
      </c>
      <c r="O1357" s="50" t="s">
        <v>8517</v>
      </c>
      <c r="P1357" s="113" t="s">
        <v>6343</v>
      </c>
      <c r="Q1357" s="113" t="s">
        <v>80</v>
      </c>
      <c r="R1357" s="113"/>
      <c r="S1357" s="113"/>
    </row>
    <row r="1358" spans="1:19" x14ac:dyDescent="0.35">
      <c r="A1358" s="111" t="s">
        <v>4536</v>
      </c>
      <c r="B1358" s="112"/>
      <c r="C1358" s="113" t="s">
        <v>4636</v>
      </c>
      <c r="D1358" s="50" t="s">
        <v>7427</v>
      </c>
      <c r="E1358" s="113"/>
      <c r="F1358" s="113"/>
      <c r="G1358" s="50" t="s">
        <v>6099</v>
      </c>
      <c r="H1358" s="50" t="s">
        <v>6100</v>
      </c>
      <c r="I1358" s="113"/>
      <c r="J1358" s="103" t="s">
        <v>7493</v>
      </c>
      <c r="K1358" s="103"/>
      <c r="L1358" s="50" t="s">
        <v>7472</v>
      </c>
      <c r="M1358" s="153">
        <v>0</v>
      </c>
      <c r="N1358" s="50" t="s">
        <v>8512</v>
      </c>
      <c r="O1358" s="50" t="s">
        <v>8517</v>
      </c>
      <c r="P1358" s="113" t="s">
        <v>6343</v>
      </c>
      <c r="Q1358" s="113" t="s">
        <v>80</v>
      </c>
      <c r="R1358" s="113"/>
      <c r="S1358" s="113"/>
    </row>
    <row r="1359" spans="1:19" x14ac:dyDescent="0.35">
      <c r="A1359" s="111" t="s">
        <v>4536</v>
      </c>
      <c r="B1359" s="112"/>
      <c r="C1359" s="113" t="s">
        <v>4634</v>
      </c>
      <c r="D1359" s="50" t="s">
        <v>7428</v>
      </c>
      <c r="E1359" s="113"/>
      <c r="F1359" s="113"/>
      <c r="G1359" s="50" t="s">
        <v>6095</v>
      </c>
      <c r="H1359" s="50" t="s">
        <v>6096</v>
      </c>
      <c r="I1359" s="113"/>
      <c r="J1359" s="103" t="s">
        <v>7493</v>
      </c>
      <c r="K1359" s="103"/>
      <c r="L1359" s="50" t="s">
        <v>7472</v>
      </c>
      <c r="M1359" s="153">
        <v>0</v>
      </c>
      <c r="N1359" s="50" t="s">
        <v>8512</v>
      </c>
      <c r="O1359" s="50" t="s">
        <v>8517</v>
      </c>
      <c r="P1359" s="113" t="s">
        <v>6343</v>
      </c>
      <c r="Q1359" s="113" t="s">
        <v>80</v>
      </c>
      <c r="R1359" s="113"/>
      <c r="S1359" s="113"/>
    </row>
    <row r="1360" spans="1:19" x14ac:dyDescent="0.35">
      <c r="A1360" s="111" t="s">
        <v>4536</v>
      </c>
      <c r="B1360" s="112"/>
      <c r="C1360" s="113" t="s">
        <v>4635</v>
      </c>
      <c r="D1360" s="50" t="s">
        <v>7429</v>
      </c>
      <c r="E1360" s="113"/>
      <c r="F1360" s="113"/>
      <c r="G1360" s="50" t="s">
        <v>6097</v>
      </c>
      <c r="H1360" s="50" t="s">
        <v>6098</v>
      </c>
      <c r="I1360" s="113"/>
      <c r="J1360" s="103" t="s">
        <v>7493</v>
      </c>
      <c r="K1360" s="103"/>
      <c r="L1360" s="50" t="s">
        <v>7472</v>
      </c>
      <c r="M1360" s="153">
        <v>0</v>
      </c>
      <c r="N1360" s="50" t="s">
        <v>8512</v>
      </c>
      <c r="O1360" s="50" t="s">
        <v>8517</v>
      </c>
      <c r="P1360" s="113" t="s">
        <v>6343</v>
      </c>
      <c r="Q1360" s="113" t="s">
        <v>80</v>
      </c>
      <c r="R1360" s="113"/>
      <c r="S1360" s="113"/>
    </row>
    <row r="1361" spans="1:19" x14ac:dyDescent="0.35">
      <c r="A1361" s="111" t="s">
        <v>4536</v>
      </c>
      <c r="B1361" s="112"/>
      <c r="C1361" s="113" t="s">
        <v>4620</v>
      </c>
      <c r="D1361" s="50" t="s">
        <v>6979</v>
      </c>
      <c r="E1361" s="113"/>
      <c r="F1361" s="113"/>
      <c r="G1361" s="50" t="s">
        <v>6067</v>
      </c>
      <c r="H1361" s="50" t="s">
        <v>6068</v>
      </c>
      <c r="I1361" s="113"/>
      <c r="J1361" s="103" t="s">
        <v>7493</v>
      </c>
      <c r="K1361" s="103"/>
      <c r="L1361" s="50" t="s">
        <v>7472</v>
      </c>
      <c r="M1361" s="153">
        <v>0</v>
      </c>
      <c r="N1361" s="50" t="s">
        <v>8512</v>
      </c>
      <c r="O1361" s="50" t="s">
        <v>8517</v>
      </c>
      <c r="P1361" s="113" t="s">
        <v>262</v>
      </c>
      <c r="Q1361" s="113" t="s">
        <v>80</v>
      </c>
      <c r="R1361" s="113"/>
      <c r="S1361" s="113"/>
    </row>
    <row r="1362" spans="1:19" x14ac:dyDescent="0.35">
      <c r="A1362" s="111" t="s">
        <v>4536</v>
      </c>
      <c r="B1362" s="112"/>
      <c r="C1362" s="113" t="s">
        <v>4619</v>
      </c>
      <c r="D1362" s="50" t="s">
        <v>6980</v>
      </c>
      <c r="E1362" s="113"/>
      <c r="F1362" s="113"/>
      <c r="G1362" s="50" t="s">
        <v>6065</v>
      </c>
      <c r="H1362" s="50" t="s">
        <v>6066</v>
      </c>
      <c r="I1362" s="113"/>
      <c r="J1362" s="103" t="s">
        <v>7493</v>
      </c>
      <c r="K1362" s="103"/>
      <c r="L1362" s="50" t="s">
        <v>7472</v>
      </c>
      <c r="M1362" s="153">
        <v>0</v>
      </c>
      <c r="N1362" s="50" t="s">
        <v>8512</v>
      </c>
      <c r="O1362" s="50" t="s">
        <v>8517</v>
      </c>
      <c r="P1362" s="113" t="s">
        <v>262</v>
      </c>
      <c r="Q1362" s="113" t="s">
        <v>80</v>
      </c>
      <c r="R1362" s="113"/>
      <c r="S1362" s="113"/>
    </row>
    <row r="1363" spans="1:19" x14ac:dyDescent="0.35">
      <c r="A1363" s="111" t="s">
        <v>4536</v>
      </c>
      <c r="B1363" s="112"/>
      <c r="C1363" s="113" t="s">
        <v>4637</v>
      </c>
      <c r="D1363" s="50" t="s">
        <v>7430</v>
      </c>
      <c r="E1363" s="113"/>
      <c r="F1363" s="113"/>
      <c r="G1363" s="50" t="s">
        <v>6101</v>
      </c>
      <c r="H1363" s="50" t="s">
        <v>6102</v>
      </c>
      <c r="I1363" s="113"/>
      <c r="J1363" s="103" t="s">
        <v>7493</v>
      </c>
      <c r="K1363" s="103"/>
      <c r="L1363" s="50" t="s">
        <v>7472</v>
      </c>
      <c r="M1363" s="153">
        <v>0</v>
      </c>
      <c r="N1363" s="50" t="s">
        <v>8512</v>
      </c>
      <c r="O1363" s="50" t="s">
        <v>8517</v>
      </c>
      <c r="P1363" s="113" t="s">
        <v>6343</v>
      </c>
      <c r="Q1363" s="113" t="s">
        <v>80</v>
      </c>
      <c r="R1363" s="113"/>
      <c r="S1363" s="113"/>
    </row>
    <row r="1364" spans="1:19" x14ac:dyDescent="0.35">
      <c r="A1364" s="111" t="s">
        <v>4536</v>
      </c>
      <c r="B1364" s="112"/>
      <c r="C1364" s="113" t="s">
        <v>4600</v>
      </c>
      <c r="D1364" s="50" t="s">
        <v>7431</v>
      </c>
      <c r="E1364" s="113"/>
      <c r="F1364" s="113"/>
      <c r="G1364" s="61" t="s">
        <v>6027</v>
      </c>
      <c r="H1364" s="50" t="s">
        <v>6028</v>
      </c>
      <c r="I1364" s="113"/>
      <c r="J1364" s="103" t="s">
        <v>7493</v>
      </c>
      <c r="K1364" s="103"/>
      <c r="L1364" s="50" t="s">
        <v>7472</v>
      </c>
      <c r="M1364" s="153">
        <v>0</v>
      </c>
      <c r="N1364" s="50" t="s">
        <v>8512</v>
      </c>
      <c r="O1364" s="50" t="s">
        <v>8517</v>
      </c>
      <c r="P1364" s="113" t="s">
        <v>6339</v>
      </c>
      <c r="Q1364" s="113" t="s">
        <v>80</v>
      </c>
      <c r="R1364" s="113"/>
      <c r="S1364" s="113"/>
    </row>
    <row r="1365" spans="1:19" x14ac:dyDescent="0.35">
      <c r="A1365" s="111" t="s">
        <v>4536</v>
      </c>
      <c r="B1365" s="112"/>
      <c r="C1365" s="113" t="s">
        <v>4614</v>
      </c>
      <c r="D1365" s="50" t="s">
        <v>7432</v>
      </c>
      <c r="E1365" s="113"/>
      <c r="F1365" s="113"/>
      <c r="G1365" s="50" t="s">
        <v>6055</v>
      </c>
      <c r="H1365" s="50" t="s">
        <v>6056</v>
      </c>
      <c r="I1365" s="113"/>
      <c r="J1365" s="103" t="s">
        <v>7493</v>
      </c>
      <c r="K1365" s="103"/>
      <c r="L1365" s="50" t="s">
        <v>7472</v>
      </c>
      <c r="M1365" s="153">
        <v>0</v>
      </c>
      <c r="N1365" s="50" t="s">
        <v>8512</v>
      </c>
      <c r="O1365" s="50" t="s">
        <v>8517</v>
      </c>
      <c r="P1365" s="113" t="s">
        <v>262</v>
      </c>
      <c r="Q1365" s="113" t="s">
        <v>80</v>
      </c>
      <c r="R1365" s="113"/>
      <c r="S1365" s="113"/>
    </row>
    <row r="1366" spans="1:19" x14ac:dyDescent="0.35">
      <c r="A1366" s="111" t="s">
        <v>4536</v>
      </c>
      <c r="B1366" s="112"/>
      <c r="C1366" s="113" t="s">
        <v>4644</v>
      </c>
      <c r="D1366" s="50" t="s">
        <v>7433</v>
      </c>
      <c r="E1366" s="113"/>
      <c r="F1366" s="113"/>
      <c r="G1366" s="50" t="s">
        <v>6115</v>
      </c>
      <c r="H1366" s="50" t="s">
        <v>6116</v>
      </c>
      <c r="I1366" s="113"/>
      <c r="J1366" s="103" t="s">
        <v>7493</v>
      </c>
      <c r="K1366" s="103"/>
      <c r="L1366" s="50" t="s">
        <v>7472</v>
      </c>
      <c r="M1366" s="153">
        <v>0</v>
      </c>
      <c r="N1366" s="50" t="s">
        <v>8512</v>
      </c>
      <c r="O1366" s="50" t="s">
        <v>8517</v>
      </c>
      <c r="P1366" s="113" t="s">
        <v>6329</v>
      </c>
      <c r="Q1366" s="113" t="s">
        <v>80</v>
      </c>
      <c r="R1366" s="113"/>
      <c r="S1366" s="113"/>
    </row>
    <row r="1367" spans="1:19" x14ac:dyDescent="0.35">
      <c r="A1367" s="111" t="s">
        <v>4536</v>
      </c>
      <c r="B1367" s="112"/>
      <c r="C1367" s="113" t="s">
        <v>4656</v>
      </c>
      <c r="D1367" s="50" t="s">
        <v>6981</v>
      </c>
      <c r="E1367" s="113"/>
      <c r="F1367" s="113"/>
      <c r="G1367" s="50" t="s">
        <v>6139</v>
      </c>
      <c r="H1367" s="50" t="s">
        <v>6140</v>
      </c>
      <c r="I1367" s="113"/>
      <c r="J1367" s="103" t="s">
        <v>7493</v>
      </c>
      <c r="K1367" s="103"/>
      <c r="L1367" s="50" t="s">
        <v>7472</v>
      </c>
      <c r="M1367" s="153">
        <v>0</v>
      </c>
      <c r="N1367" s="50" t="s">
        <v>8512</v>
      </c>
      <c r="O1367" s="50" t="s">
        <v>8517</v>
      </c>
      <c r="P1367" s="113" t="s">
        <v>262</v>
      </c>
      <c r="Q1367" s="113" t="s">
        <v>80</v>
      </c>
      <c r="R1367" s="113"/>
      <c r="S1367" s="113"/>
    </row>
    <row r="1368" spans="1:19" x14ac:dyDescent="0.35">
      <c r="A1368" s="111" t="s">
        <v>4536</v>
      </c>
      <c r="B1368" s="112"/>
      <c r="C1368" s="113" t="s">
        <v>4647</v>
      </c>
      <c r="D1368" s="50" t="s">
        <v>7434</v>
      </c>
      <c r="E1368" s="113"/>
      <c r="F1368" s="113"/>
      <c r="G1368" s="50" t="s">
        <v>6121</v>
      </c>
      <c r="H1368" s="62" t="s">
        <v>6122</v>
      </c>
      <c r="I1368" s="113"/>
      <c r="J1368" s="103" t="s">
        <v>7493</v>
      </c>
      <c r="K1368" s="103"/>
      <c r="L1368" s="50" t="s">
        <v>7472</v>
      </c>
      <c r="M1368" s="153">
        <v>0</v>
      </c>
      <c r="N1368" s="50" t="s">
        <v>8512</v>
      </c>
      <c r="O1368" s="50" t="s">
        <v>8517</v>
      </c>
      <c r="P1368" s="113" t="s">
        <v>262</v>
      </c>
      <c r="Q1368" s="113" t="s">
        <v>80</v>
      </c>
      <c r="R1368" s="113"/>
      <c r="S1368" s="113"/>
    </row>
    <row r="1369" spans="1:19" x14ac:dyDescent="0.35">
      <c r="A1369" s="111" t="s">
        <v>4536</v>
      </c>
      <c r="B1369" s="112"/>
      <c r="C1369" s="113" t="s">
        <v>4649</v>
      </c>
      <c r="D1369" s="50" t="s">
        <v>7435</v>
      </c>
      <c r="E1369" s="113"/>
      <c r="F1369" s="113"/>
      <c r="G1369" s="50" t="s">
        <v>6125</v>
      </c>
      <c r="H1369" s="62" t="s">
        <v>6126</v>
      </c>
      <c r="I1369" s="113"/>
      <c r="J1369" s="103" t="s">
        <v>7493</v>
      </c>
      <c r="K1369" s="103"/>
      <c r="L1369" s="50" t="s">
        <v>7472</v>
      </c>
      <c r="M1369" s="153">
        <v>0</v>
      </c>
      <c r="N1369" s="50" t="s">
        <v>8512</v>
      </c>
      <c r="O1369" s="50" t="s">
        <v>8517</v>
      </c>
      <c r="P1369" s="113" t="s">
        <v>262</v>
      </c>
      <c r="Q1369" s="113" t="s">
        <v>80</v>
      </c>
      <c r="R1369" s="113"/>
      <c r="S1369" s="113"/>
    </row>
    <row r="1370" spans="1:19" x14ac:dyDescent="0.35">
      <c r="A1370" s="111" t="s">
        <v>4536</v>
      </c>
      <c r="B1370" s="112"/>
      <c r="C1370" s="113" t="s">
        <v>4650</v>
      </c>
      <c r="D1370" s="50" t="s">
        <v>7436</v>
      </c>
      <c r="E1370" s="113"/>
      <c r="F1370" s="113"/>
      <c r="G1370" s="50" t="s">
        <v>6127</v>
      </c>
      <c r="H1370" s="62" t="s">
        <v>6128</v>
      </c>
      <c r="I1370" s="113"/>
      <c r="J1370" s="103" t="s">
        <v>7493</v>
      </c>
      <c r="K1370" s="103"/>
      <c r="L1370" s="50" t="s">
        <v>7472</v>
      </c>
      <c r="M1370" s="153">
        <v>0</v>
      </c>
      <c r="N1370" s="50" t="s">
        <v>8512</v>
      </c>
      <c r="O1370" s="50" t="s">
        <v>8517</v>
      </c>
      <c r="P1370" s="113" t="s">
        <v>262</v>
      </c>
      <c r="Q1370" s="113" t="s">
        <v>80</v>
      </c>
      <c r="R1370" s="113"/>
      <c r="S1370" s="113"/>
    </row>
    <row r="1371" spans="1:19" x14ac:dyDescent="0.35">
      <c r="A1371" s="111" t="s">
        <v>4536</v>
      </c>
      <c r="B1371" s="112"/>
      <c r="C1371" s="113" t="s">
        <v>4655</v>
      </c>
      <c r="D1371" s="50" t="s">
        <v>7437</v>
      </c>
      <c r="E1371" s="113"/>
      <c r="F1371" s="113"/>
      <c r="G1371" s="50" t="s">
        <v>6137</v>
      </c>
      <c r="H1371" s="50" t="s">
        <v>6138</v>
      </c>
      <c r="I1371" s="113"/>
      <c r="J1371" s="103" t="s">
        <v>7493</v>
      </c>
      <c r="K1371" s="103"/>
      <c r="L1371" s="50" t="s">
        <v>7472</v>
      </c>
      <c r="M1371" s="153">
        <v>0</v>
      </c>
      <c r="N1371" s="50" t="s">
        <v>8512</v>
      </c>
      <c r="O1371" s="50" t="s">
        <v>8517</v>
      </c>
      <c r="P1371" s="113" t="s">
        <v>262</v>
      </c>
      <c r="Q1371" s="113" t="s">
        <v>80</v>
      </c>
      <c r="R1371" s="113"/>
      <c r="S1371" s="113"/>
    </row>
    <row r="1372" spans="1:19" x14ac:dyDescent="0.35">
      <c r="A1372" s="115" t="s">
        <v>4504</v>
      </c>
      <c r="B1372" s="116">
        <v>-99</v>
      </c>
      <c r="C1372" s="101" t="s">
        <v>4113</v>
      </c>
      <c r="D1372" s="101"/>
      <c r="E1372" s="102"/>
      <c r="F1372" s="101"/>
      <c r="G1372" s="115" t="s">
        <v>4113</v>
      </c>
      <c r="H1372" s="101"/>
      <c r="I1372" s="101"/>
      <c r="J1372" s="103" t="s">
        <v>7493</v>
      </c>
      <c r="K1372" s="103"/>
      <c r="L1372" s="101" t="s">
        <v>91</v>
      </c>
      <c r="M1372" s="154" t="s">
        <v>8511</v>
      </c>
      <c r="N1372" s="103" t="s">
        <v>8513</v>
      </c>
      <c r="O1372" s="103"/>
      <c r="P1372" s="115"/>
      <c r="Q1372" s="115" t="s">
        <v>80</v>
      </c>
      <c r="R1372" s="115"/>
      <c r="S1372" s="115"/>
    </row>
    <row r="1373" spans="1:19" x14ac:dyDescent="0.35">
      <c r="A1373" s="115" t="s">
        <v>4504</v>
      </c>
      <c r="B1373" s="100">
        <v>1</v>
      </c>
      <c r="C1373" s="101" t="s">
        <v>93</v>
      </c>
      <c r="D1373" s="101" t="s">
        <v>1923</v>
      </c>
      <c r="E1373" s="102"/>
      <c r="F1373" s="101" t="s">
        <v>7661</v>
      </c>
      <c r="G1373" s="101" t="s">
        <v>277</v>
      </c>
      <c r="H1373" s="101" t="s">
        <v>278</v>
      </c>
      <c r="I1373" s="101" t="s">
        <v>2311</v>
      </c>
      <c r="J1373" s="103" t="s">
        <v>7493</v>
      </c>
      <c r="K1373" s="103"/>
      <c r="L1373" s="101" t="s">
        <v>91</v>
      </c>
      <c r="M1373" s="154" t="s">
        <v>8511</v>
      </c>
      <c r="N1373" s="103" t="s">
        <v>8513</v>
      </c>
      <c r="O1373" s="103" t="s">
        <v>8516</v>
      </c>
      <c r="P1373" s="115" t="s">
        <v>91</v>
      </c>
      <c r="Q1373" s="115" t="s">
        <v>80</v>
      </c>
      <c r="R1373" s="115"/>
      <c r="S1373" s="115"/>
    </row>
    <row r="1374" spans="1:19" x14ac:dyDescent="0.35">
      <c r="A1374" s="111" t="s">
        <v>4504</v>
      </c>
      <c r="B1374" s="112">
        <v>2</v>
      </c>
      <c r="C1374" s="113" t="s">
        <v>4114</v>
      </c>
      <c r="D1374" s="54" t="s">
        <v>7553</v>
      </c>
      <c r="E1374" s="113"/>
      <c r="F1374" s="113"/>
      <c r="G1374" s="50" t="s">
        <v>465</v>
      </c>
      <c r="H1374" s="50" t="s">
        <v>5053</v>
      </c>
      <c r="I1374" s="113"/>
      <c r="J1374" s="103" t="s">
        <v>7493</v>
      </c>
      <c r="K1374" s="103"/>
      <c r="L1374" s="99" t="s">
        <v>7473</v>
      </c>
      <c r="M1374" s="160" t="s">
        <v>8511</v>
      </c>
      <c r="N1374" s="99" t="s">
        <v>8513</v>
      </c>
      <c r="O1374" s="99" t="s">
        <v>8516</v>
      </c>
      <c r="P1374" s="113" t="s">
        <v>100</v>
      </c>
      <c r="Q1374" s="113" t="s">
        <v>80</v>
      </c>
      <c r="R1374" s="113"/>
      <c r="S1374" s="113"/>
    </row>
    <row r="1375" spans="1:19" x14ac:dyDescent="0.35">
      <c r="A1375" s="115" t="s">
        <v>4504</v>
      </c>
      <c r="B1375" s="100">
        <v>3</v>
      </c>
      <c r="C1375" s="101" t="s">
        <v>116</v>
      </c>
      <c r="D1375" s="103" t="s">
        <v>6631</v>
      </c>
      <c r="E1375" s="102"/>
      <c r="F1375" s="101"/>
      <c r="G1375" s="101" t="s">
        <v>318</v>
      </c>
      <c r="H1375" s="101"/>
      <c r="I1375" s="101"/>
      <c r="J1375" s="103" t="s">
        <v>7493</v>
      </c>
      <c r="K1375" s="103"/>
      <c r="L1375" s="55" t="s">
        <v>91</v>
      </c>
      <c r="M1375" s="158" t="s">
        <v>8511</v>
      </c>
      <c r="N1375" s="57" t="s">
        <v>8513</v>
      </c>
      <c r="O1375" s="57" t="s">
        <v>8516</v>
      </c>
      <c r="P1375" s="115" t="s">
        <v>100</v>
      </c>
      <c r="Q1375" s="115" t="s">
        <v>80</v>
      </c>
      <c r="R1375" s="113" t="s">
        <v>7477</v>
      </c>
      <c r="S1375" s="113"/>
    </row>
    <row r="1376" spans="1:19" x14ac:dyDescent="0.35">
      <c r="A1376" s="115" t="s">
        <v>4504</v>
      </c>
      <c r="B1376" s="100">
        <v>4</v>
      </c>
      <c r="C1376" s="101" t="s">
        <v>2591</v>
      </c>
      <c r="D1376" s="103" t="s">
        <v>7538</v>
      </c>
      <c r="E1376" s="102"/>
      <c r="F1376" s="101"/>
      <c r="G1376" s="101" t="s">
        <v>3015</v>
      </c>
      <c r="H1376" s="101" t="s">
        <v>2796</v>
      </c>
      <c r="I1376" s="101"/>
      <c r="J1376" s="103" t="s">
        <v>7493</v>
      </c>
      <c r="K1376" s="103"/>
      <c r="L1376" s="55" t="s">
        <v>7473</v>
      </c>
      <c r="M1376" s="158" t="s">
        <v>8511</v>
      </c>
      <c r="N1376" s="121" t="s">
        <v>8512</v>
      </c>
      <c r="O1376" s="57" t="s">
        <v>8516</v>
      </c>
      <c r="P1376" s="115" t="s">
        <v>100</v>
      </c>
      <c r="Q1376" s="115" t="s">
        <v>80</v>
      </c>
      <c r="R1376" s="113" t="s">
        <v>7477</v>
      </c>
      <c r="S1376" s="113"/>
    </row>
    <row r="1377" spans="1:19" x14ac:dyDescent="0.35">
      <c r="A1377" s="115" t="s">
        <v>4504</v>
      </c>
      <c r="B1377" s="100">
        <v>5</v>
      </c>
      <c r="C1377" s="101" t="s">
        <v>267</v>
      </c>
      <c r="D1377" s="101" t="s">
        <v>6408</v>
      </c>
      <c r="E1377" s="102"/>
      <c r="F1377" s="101" t="s">
        <v>7595</v>
      </c>
      <c r="G1377" s="101" t="s">
        <v>480</v>
      </c>
      <c r="H1377" s="101" t="s">
        <v>481</v>
      </c>
      <c r="I1377" s="101" t="s">
        <v>2223</v>
      </c>
      <c r="J1377" s="103" t="s">
        <v>7493</v>
      </c>
      <c r="K1377" s="103"/>
      <c r="L1377" s="101" t="s">
        <v>153</v>
      </c>
      <c r="M1377" s="154" t="s">
        <v>8511</v>
      </c>
      <c r="N1377" s="103" t="s">
        <v>8512</v>
      </c>
      <c r="O1377" s="103" t="s">
        <v>8516</v>
      </c>
      <c r="P1377" s="115" t="s">
        <v>153</v>
      </c>
      <c r="Q1377" s="115" t="s">
        <v>80</v>
      </c>
      <c r="R1377" s="115"/>
      <c r="S1377" s="115"/>
    </row>
    <row r="1378" spans="1:19" x14ac:dyDescent="0.35">
      <c r="A1378" s="111" t="s">
        <v>4504</v>
      </c>
      <c r="B1378" s="112"/>
      <c r="C1378" s="113" t="s">
        <v>4506</v>
      </c>
      <c r="D1378" s="50" t="s">
        <v>7289</v>
      </c>
      <c r="E1378" s="113"/>
      <c r="F1378" s="113"/>
      <c r="G1378" s="50" t="s">
        <v>5843</v>
      </c>
      <c r="H1378" s="50" t="s">
        <v>5844</v>
      </c>
      <c r="I1378" s="113"/>
      <c r="J1378" s="103" t="s">
        <v>7493</v>
      </c>
      <c r="K1378" s="103"/>
      <c r="L1378" s="50" t="s">
        <v>7472</v>
      </c>
      <c r="M1378" s="153">
        <v>0</v>
      </c>
      <c r="N1378" s="50" t="s">
        <v>8512</v>
      </c>
      <c r="O1378" s="50" t="s">
        <v>8517</v>
      </c>
      <c r="P1378" s="113" t="s">
        <v>165</v>
      </c>
      <c r="Q1378" s="113" t="s">
        <v>80</v>
      </c>
      <c r="R1378" s="113"/>
      <c r="S1378" s="113"/>
    </row>
    <row r="1379" spans="1:19" x14ac:dyDescent="0.35">
      <c r="A1379" s="111" t="s">
        <v>4504</v>
      </c>
      <c r="B1379" s="112"/>
      <c r="C1379" s="113" t="s">
        <v>4507</v>
      </c>
      <c r="D1379" s="50" t="s">
        <v>7290</v>
      </c>
      <c r="E1379" s="113"/>
      <c r="F1379" s="113"/>
      <c r="G1379" s="50" t="s">
        <v>5845</v>
      </c>
      <c r="H1379" s="50" t="s">
        <v>5846</v>
      </c>
      <c r="I1379" s="113"/>
      <c r="J1379" s="103" t="s">
        <v>7493</v>
      </c>
      <c r="K1379" s="103"/>
      <c r="L1379" s="50" t="s">
        <v>7472</v>
      </c>
      <c r="M1379" s="153">
        <v>0</v>
      </c>
      <c r="N1379" s="50" t="s">
        <v>8512</v>
      </c>
      <c r="O1379" s="50" t="s">
        <v>8517</v>
      </c>
      <c r="P1379" s="113" t="s">
        <v>165</v>
      </c>
      <c r="Q1379" s="113" t="s">
        <v>80</v>
      </c>
      <c r="R1379" s="113"/>
      <c r="S1379" s="113"/>
    </row>
    <row r="1380" spans="1:19" x14ac:dyDescent="0.35">
      <c r="A1380" s="111" t="s">
        <v>4504</v>
      </c>
      <c r="B1380" s="112"/>
      <c r="C1380" s="113" t="s">
        <v>4521</v>
      </c>
      <c r="D1380" s="50" t="s">
        <v>7299</v>
      </c>
      <c r="E1380" s="113"/>
      <c r="F1380" s="113"/>
      <c r="G1380" s="50" t="s">
        <v>5873</v>
      </c>
      <c r="H1380" s="50" t="s">
        <v>5874</v>
      </c>
      <c r="I1380" s="113"/>
      <c r="J1380" s="103" t="s">
        <v>7493</v>
      </c>
      <c r="K1380" s="103"/>
      <c r="L1380" s="50" t="s">
        <v>7472</v>
      </c>
      <c r="M1380" s="153">
        <v>0</v>
      </c>
      <c r="N1380" s="50" t="s">
        <v>8512</v>
      </c>
      <c r="O1380" s="50" t="s">
        <v>8517</v>
      </c>
      <c r="P1380" s="113" t="s">
        <v>6315</v>
      </c>
      <c r="Q1380" s="113" t="s">
        <v>80</v>
      </c>
      <c r="R1380" s="113"/>
      <c r="S1380" s="113"/>
    </row>
    <row r="1381" spans="1:19" x14ac:dyDescent="0.35">
      <c r="A1381" s="111" t="s">
        <v>4504</v>
      </c>
      <c r="B1381" s="112"/>
      <c r="C1381" s="113" t="s">
        <v>4512</v>
      </c>
      <c r="D1381" s="50" t="s">
        <v>7300</v>
      </c>
      <c r="E1381" s="113"/>
      <c r="F1381" s="113"/>
      <c r="G1381" s="50" t="s">
        <v>5855</v>
      </c>
      <c r="H1381" s="50" t="s">
        <v>5856</v>
      </c>
      <c r="I1381" s="113"/>
      <c r="J1381" s="103" t="s">
        <v>7493</v>
      </c>
      <c r="K1381" s="103"/>
      <c r="L1381" s="50" t="s">
        <v>7472</v>
      </c>
      <c r="M1381" s="153">
        <v>0</v>
      </c>
      <c r="N1381" s="50" t="s">
        <v>8512</v>
      </c>
      <c r="O1381" s="50" t="s">
        <v>8517</v>
      </c>
      <c r="P1381" s="113" t="s">
        <v>165</v>
      </c>
      <c r="Q1381" s="113" t="s">
        <v>80</v>
      </c>
      <c r="R1381" s="113"/>
      <c r="S1381" s="113"/>
    </row>
    <row r="1382" spans="1:19" x14ac:dyDescent="0.35">
      <c r="A1382" s="111" t="s">
        <v>4504</v>
      </c>
      <c r="B1382" s="112"/>
      <c r="C1382" s="113" t="s">
        <v>4522</v>
      </c>
      <c r="D1382" s="50" t="s">
        <v>7291</v>
      </c>
      <c r="E1382" s="113"/>
      <c r="F1382" s="113"/>
      <c r="G1382" s="50" t="s">
        <v>5875</v>
      </c>
      <c r="H1382" s="50" t="s">
        <v>5876</v>
      </c>
      <c r="I1382" s="113"/>
      <c r="J1382" s="103" t="s">
        <v>7493</v>
      </c>
      <c r="K1382" s="103"/>
      <c r="L1382" s="50" t="s">
        <v>7472</v>
      </c>
      <c r="M1382" s="153">
        <v>0</v>
      </c>
      <c r="N1382" s="50" t="s">
        <v>8512</v>
      </c>
      <c r="O1382" s="50" t="s">
        <v>8517</v>
      </c>
      <c r="P1382" s="113" t="s">
        <v>6315</v>
      </c>
      <c r="Q1382" s="113" t="s">
        <v>80</v>
      </c>
      <c r="R1382" s="113"/>
      <c r="S1382" s="113"/>
    </row>
    <row r="1383" spans="1:19" x14ac:dyDescent="0.35">
      <c r="A1383" s="111" t="s">
        <v>4504</v>
      </c>
      <c r="B1383" s="112"/>
      <c r="C1383" s="113" t="s">
        <v>4510</v>
      </c>
      <c r="D1383" s="50" t="s">
        <v>7301</v>
      </c>
      <c r="E1383" s="113"/>
      <c r="F1383" s="113"/>
      <c r="G1383" s="50" t="s">
        <v>5851</v>
      </c>
      <c r="H1383" s="50" t="s">
        <v>5852</v>
      </c>
      <c r="I1383" s="113"/>
      <c r="J1383" s="103" t="s">
        <v>7493</v>
      </c>
      <c r="K1383" s="103"/>
      <c r="L1383" s="50" t="s">
        <v>7472</v>
      </c>
      <c r="M1383" s="153">
        <v>0</v>
      </c>
      <c r="N1383" s="50" t="s">
        <v>8512</v>
      </c>
      <c r="O1383" s="50" t="s">
        <v>8517</v>
      </c>
      <c r="P1383" s="113" t="s">
        <v>165</v>
      </c>
      <c r="Q1383" s="113" t="s">
        <v>80</v>
      </c>
      <c r="R1383" s="113"/>
      <c r="S1383" s="113"/>
    </row>
    <row r="1384" spans="1:19" x14ac:dyDescent="0.35">
      <c r="A1384" s="111" t="s">
        <v>4504</v>
      </c>
      <c r="B1384" s="112"/>
      <c r="C1384" s="113" t="s">
        <v>4515</v>
      </c>
      <c r="D1384" s="50" t="s">
        <v>7292</v>
      </c>
      <c r="E1384" s="113"/>
      <c r="F1384" s="113"/>
      <c r="G1384" s="50" t="s">
        <v>5861</v>
      </c>
      <c r="H1384" s="50" t="s">
        <v>5862</v>
      </c>
      <c r="I1384" s="113"/>
      <c r="J1384" s="103" t="s">
        <v>7493</v>
      </c>
      <c r="K1384" s="103"/>
      <c r="L1384" s="50" t="s">
        <v>7472</v>
      </c>
      <c r="M1384" s="153">
        <v>0</v>
      </c>
      <c r="N1384" s="50" t="s">
        <v>8512</v>
      </c>
      <c r="O1384" s="50" t="s">
        <v>8517</v>
      </c>
      <c r="P1384" s="113" t="s">
        <v>6315</v>
      </c>
      <c r="Q1384" s="113" t="s">
        <v>80</v>
      </c>
      <c r="R1384" s="113"/>
      <c r="S1384" s="113"/>
    </row>
    <row r="1385" spans="1:19" x14ac:dyDescent="0.35">
      <c r="A1385" s="111" t="s">
        <v>4504</v>
      </c>
      <c r="B1385" s="112"/>
      <c r="C1385" s="113" t="s">
        <v>4525</v>
      </c>
      <c r="D1385" s="50" t="s">
        <v>7302</v>
      </c>
      <c r="E1385" s="113"/>
      <c r="F1385" s="113"/>
      <c r="G1385" s="50" t="s">
        <v>5881</v>
      </c>
      <c r="H1385" s="50" t="s">
        <v>5882</v>
      </c>
      <c r="I1385" s="113"/>
      <c r="J1385" s="103" t="s">
        <v>7493</v>
      </c>
      <c r="K1385" s="103"/>
      <c r="L1385" s="113" t="s">
        <v>7473</v>
      </c>
      <c r="M1385" s="114">
        <v>0</v>
      </c>
      <c r="N1385" s="113" t="s">
        <v>8512</v>
      </c>
      <c r="O1385" s="113" t="s">
        <v>8517</v>
      </c>
      <c r="P1385" s="113" t="s">
        <v>100</v>
      </c>
      <c r="Q1385" s="113" t="s">
        <v>80</v>
      </c>
      <c r="R1385" s="113"/>
      <c r="S1385" s="113"/>
    </row>
    <row r="1386" spans="1:19" x14ac:dyDescent="0.35">
      <c r="A1386" s="111" t="s">
        <v>4504</v>
      </c>
      <c r="B1386" s="112"/>
      <c r="C1386" s="113" t="s">
        <v>4516</v>
      </c>
      <c r="D1386" s="50" t="s">
        <v>7293</v>
      </c>
      <c r="E1386" s="113"/>
      <c r="F1386" s="113"/>
      <c r="G1386" s="50" t="s">
        <v>5863</v>
      </c>
      <c r="H1386" s="50" t="s">
        <v>5864</v>
      </c>
      <c r="I1386" s="113"/>
      <c r="J1386" s="103" t="s">
        <v>7493</v>
      </c>
      <c r="K1386" s="103"/>
      <c r="L1386" s="50" t="s">
        <v>7472</v>
      </c>
      <c r="M1386" s="153">
        <v>0</v>
      </c>
      <c r="N1386" s="50" t="s">
        <v>8512</v>
      </c>
      <c r="O1386" s="50" t="s">
        <v>8517</v>
      </c>
      <c r="P1386" s="113" t="s">
        <v>6315</v>
      </c>
      <c r="Q1386" s="113" t="s">
        <v>80</v>
      </c>
      <c r="R1386" s="113"/>
      <c r="S1386" s="113"/>
    </row>
    <row r="1387" spans="1:19" x14ac:dyDescent="0.35">
      <c r="A1387" s="111" t="s">
        <v>4504</v>
      </c>
      <c r="B1387" s="112"/>
      <c r="C1387" s="113" t="s">
        <v>4514</v>
      </c>
      <c r="D1387" s="50" t="s">
        <v>7294</v>
      </c>
      <c r="E1387" s="113"/>
      <c r="F1387" s="113"/>
      <c r="G1387" s="50" t="s">
        <v>5859</v>
      </c>
      <c r="H1387" s="50" t="s">
        <v>5860</v>
      </c>
      <c r="I1387" s="113"/>
      <c r="J1387" s="103" t="s">
        <v>7493</v>
      </c>
      <c r="K1387" s="103"/>
      <c r="L1387" s="50" t="s">
        <v>7472</v>
      </c>
      <c r="M1387" s="153">
        <v>0</v>
      </c>
      <c r="N1387" s="50" t="s">
        <v>8512</v>
      </c>
      <c r="O1387" s="50" t="s">
        <v>8517</v>
      </c>
      <c r="P1387" s="113" t="s">
        <v>165</v>
      </c>
      <c r="Q1387" s="113" t="s">
        <v>80</v>
      </c>
      <c r="R1387" s="113"/>
      <c r="S1387" s="113"/>
    </row>
    <row r="1388" spans="1:19" x14ac:dyDescent="0.35">
      <c r="A1388" s="111" t="s">
        <v>4504</v>
      </c>
      <c r="B1388" s="112"/>
      <c r="C1388" s="113" t="s">
        <v>4523</v>
      </c>
      <c r="D1388" s="50" t="s">
        <v>7295</v>
      </c>
      <c r="E1388" s="113"/>
      <c r="F1388" s="113"/>
      <c r="G1388" s="50" t="s">
        <v>5877</v>
      </c>
      <c r="H1388" s="50" t="s">
        <v>5878</v>
      </c>
      <c r="I1388" s="113"/>
      <c r="J1388" s="103" t="s">
        <v>7493</v>
      </c>
      <c r="K1388" s="103"/>
      <c r="L1388" s="50" t="s">
        <v>7472</v>
      </c>
      <c r="M1388" s="153">
        <v>0</v>
      </c>
      <c r="N1388" s="50" t="s">
        <v>8512</v>
      </c>
      <c r="O1388" s="50" t="s">
        <v>8517</v>
      </c>
      <c r="P1388" s="113" t="s">
        <v>6315</v>
      </c>
      <c r="Q1388" s="113" t="s">
        <v>80</v>
      </c>
      <c r="R1388" s="113"/>
      <c r="S1388" s="113"/>
    </row>
    <row r="1389" spans="1:19" x14ac:dyDescent="0.35">
      <c r="A1389" s="111" t="s">
        <v>4504</v>
      </c>
      <c r="B1389" s="112"/>
      <c r="C1389" s="113" t="s">
        <v>4511</v>
      </c>
      <c r="D1389" s="50" t="s">
        <v>7303</v>
      </c>
      <c r="E1389" s="113"/>
      <c r="F1389" s="113"/>
      <c r="G1389" s="50" t="s">
        <v>5853</v>
      </c>
      <c r="H1389" s="50" t="s">
        <v>5854</v>
      </c>
      <c r="I1389" s="113"/>
      <c r="J1389" s="103" t="s">
        <v>7493</v>
      </c>
      <c r="K1389" s="103"/>
      <c r="L1389" s="50" t="s">
        <v>7472</v>
      </c>
      <c r="M1389" s="153">
        <v>0</v>
      </c>
      <c r="N1389" s="50" t="s">
        <v>8512</v>
      </c>
      <c r="O1389" s="50" t="s">
        <v>8517</v>
      </c>
      <c r="P1389" s="113" t="s">
        <v>165</v>
      </c>
      <c r="Q1389" s="113" t="s">
        <v>80</v>
      </c>
      <c r="R1389" s="113"/>
      <c r="S1389" s="113"/>
    </row>
    <row r="1390" spans="1:19" x14ac:dyDescent="0.35">
      <c r="A1390" s="111" t="s">
        <v>4504</v>
      </c>
      <c r="B1390" s="112"/>
      <c r="C1390" s="113" t="s">
        <v>4519</v>
      </c>
      <c r="D1390" s="50" t="s">
        <v>7304</v>
      </c>
      <c r="E1390" s="113"/>
      <c r="F1390" s="113"/>
      <c r="G1390" s="50" t="s">
        <v>5869</v>
      </c>
      <c r="H1390" s="50" t="s">
        <v>5870</v>
      </c>
      <c r="I1390" s="113"/>
      <c r="J1390" s="103" t="s">
        <v>7493</v>
      </c>
      <c r="K1390" s="103"/>
      <c r="L1390" s="50" t="s">
        <v>7472</v>
      </c>
      <c r="M1390" s="153">
        <v>0</v>
      </c>
      <c r="N1390" s="50" t="s">
        <v>8512</v>
      </c>
      <c r="O1390" s="50" t="s">
        <v>8517</v>
      </c>
      <c r="P1390" s="113" t="s">
        <v>6315</v>
      </c>
      <c r="Q1390" s="113" t="s">
        <v>80</v>
      </c>
      <c r="R1390" s="113"/>
      <c r="S1390" s="113"/>
    </row>
    <row r="1391" spans="1:19" x14ac:dyDescent="0.35">
      <c r="A1391" s="111" t="s">
        <v>4504</v>
      </c>
      <c r="B1391" s="112"/>
      <c r="C1391" s="113" t="s">
        <v>4520</v>
      </c>
      <c r="D1391" s="50" t="s">
        <v>7305</v>
      </c>
      <c r="E1391" s="113"/>
      <c r="F1391" s="113"/>
      <c r="G1391" s="50" t="s">
        <v>5871</v>
      </c>
      <c r="H1391" s="50" t="s">
        <v>5872</v>
      </c>
      <c r="I1391" s="113"/>
      <c r="J1391" s="103" t="s">
        <v>7493</v>
      </c>
      <c r="K1391" s="103"/>
      <c r="L1391" s="50" t="s">
        <v>7472</v>
      </c>
      <c r="M1391" s="153">
        <v>0</v>
      </c>
      <c r="N1391" s="50" t="s">
        <v>8512</v>
      </c>
      <c r="O1391" s="50" t="s">
        <v>8517</v>
      </c>
      <c r="P1391" s="113" t="s">
        <v>6315</v>
      </c>
      <c r="Q1391" s="113" t="s">
        <v>80</v>
      </c>
      <c r="R1391" s="113"/>
      <c r="S1391" s="113"/>
    </row>
    <row r="1392" spans="1:19" x14ac:dyDescent="0.35">
      <c r="A1392" s="111" t="s">
        <v>4504</v>
      </c>
      <c r="B1392" s="112"/>
      <c r="C1392" s="113" t="s">
        <v>4508</v>
      </c>
      <c r="D1392" s="50" t="s">
        <v>7296</v>
      </c>
      <c r="E1392" s="113"/>
      <c r="F1392" s="113"/>
      <c r="G1392" s="50" t="s">
        <v>5847</v>
      </c>
      <c r="H1392" s="50" t="s">
        <v>5848</v>
      </c>
      <c r="I1392" s="113"/>
      <c r="J1392" s="103" t="s">
        <v>7493</v>
      </c>
      <c r="K1392" s="103"/>
      <c r="L1392" s="50" t="s">
        <v>7472</v>
      </c>
      <c r="M1392" s="153">
        <v>0</v>
      </c>
      <c r="N1392" s="50" t="s">
        <v>8512</v>
      </c>
      <c r="O1392" s="50" t="s">
        <v>8517</v>
      </c>
      <c r="P1392" s="113" t="s">
        <v>165</v>
      </c>
      <c r="Q1392" s="113" t="s">
        <v>80</v>
      </c>
      <c r="R1392" s="113"/>
      <c r="S1392" s="113"/>
    </row>
    <row r="1393" spans="1:19" x14ac:dyDescent="0.35">
      <c r="A1393" s="111" t="s">
        <v>4504</v>
      </c>
      <c r="B1393" s="112"/>
      <c r="C1393" s="113" t="s">
        <v>4509</v>
      </c>
      <c r="D1393" s="50" t="s">
        <v>7297</v>
      </c>
      <c r="E1393" s="113"/>
      <c r="F1393" s="113"/>
      <c r="G1393" s="50" t="s">
        <v>5849</v>
      </c>
      <c r="H1393" s="50" t="s">
        <v>5850</v>
      </c>
      <c r="I1393" s="113"/>
      <c r="J1393" s="103" t="s">
        <v>7493</v>
      </c>
      <c r="K1393" s="103"/>
      <c r="L1393" s="50" t="s">
        <v>7472</v>
      </c>
      <c r="M1393" s="153">
        <v>0</v>
      </c>
      <c r="N1393" s="50" t="s">
        <v>8512</v>
      </c>
      <c r="O1393" s="50" t="s">
        <v>8517</v>
      </c>
      <c r="P1393" s="113" t="s">
        <v>165</v>
      </c>
      <c r="Q1393" s="113" t="s">
        <v>80</v>
      </c>
      <c r="R1393" s="113"/>
      <c r="S1393" s="113"/>
    </row>
    <row r="1394" spans="1:19" x14ac:dyDescent="0.35">
      <c r="A1394" s="111" t="s">
        <v>4504</v>
      </c>
      <c r="B1394" s="112"/>
      <c r="C1394" s="113" t="s">
        <v>4518</v>
      </c>
      <c r="D1394" s="50" t="s">
        <v>7306</v>
      </c>
      <c r="E1394" s="113"/>
      <c r="F1394" s="113"/>
      <c r="G1394" s="50" t="s">
        <v>5867</v>
      </c>
      <c r="H1394" s="50" t="s">
        <v>5868</v>
      </c>
      <c r="I1394" s="113"/>
      <c r="J1394" s="103" t="s">
        <v>7493</v>
      </c>
      <c r="K1394" s="103"/>
      <c r="L1394" s="50" t="s">
        <v>7472</v>
      </c>
      <c r="M1394" s="153">
        <v>0</v>
      </c>
      <c r="N1394" s="50" t="s">
        <v>8512</v>
      </c>
      <c r="O1394" s="50" t="s">
        <v>8517</v>
      </c>
      <c r="P1394" s="113" t="s">
        <v>6315</v>
      </c>
      <c r="Q1394" s="113" t="s">
        <v>80</v>
      </c>
      <c r="R1394" s="113"/>
      <c r="S1394" s="113"/>
    </row>
    <row r="1395" spans="1:19" x14ac:dyDescent="0.35">
      <c r="A1395" s="111" t="s">
        <v>4504</v>
      </c>
      <c r="B1395" s="112"/>
      <c r="C1395" s="113" t="s">
        <v>4517</v>
      </c>
      <c r="D1395" s="50" t="s">
        <v>7307</v>
      </c>
      <c r="E1395" s="113"/>
      <c r="F1395" s="113"/>
      <c r="G1395" s="50" t="s">
        <v>5865</v>
      </c>
      <c r="H1395" s="50" t="s">
        <v>5866</v>
      </c>
      <c r="I1395" s="113"/>
      <c r="J1395" s="103" t="s">
        <v>7493</v>
      </c>
      <c r="K1395" s="103"/>
      <c r="L1395" s="50" t="s">
        <v>7472</v>
      </c>
      <c r="M1395" s="153">
        <v>0</v>
      </c>
      <c r="N1395" s="50" t="s">
        <v>8512</v>
      </c>
      <c r="O1395" s="50" t="s">
        <v>8517</v>
      </c>
      <c r="P1395" s="113" t="s">
        <v>6315</v>
      </c>
      <c r="Q1395" s="113" t="s">
        <v>80</v>
      </c>
      <c r="R1395" s="113"/>
      <c r="S1395" s="113"/>
    </row>
    <row r="1396" spans="1:19" x14ac:dyDescent="0.35">
      <c r="A1396" s="111" t="s">
        <v>4504</v>
      </c>
      <c r="B1396" s="112"/>
      <c r="C1396" s="113" t="s">
        <v>4526</v>
      </c>
      <c r="D1396" s="50" t="s">
        <v>7308</v>
      </c>
      <c r="E1396" s="113"/>
      <c r="F1396" s="113"/>
      <c r="G1396" s="50" t="s">
        <v>5883</v>
      </c>
      <c r="H1396" s="50" t="s">
        <v>5884</v>
      </c>
      <c r="I1396" s="113"/>
      <c r="J1396" s="103" t="s">
        <v>7493</v>
      </c>
      <c r="K1396" s="103"/>
      <c r="L1396" s="113" t="s">
        <v>7472</v>
      </c>
      <c r="M1396" s="114">
        <v>0</v>
      </c>
      <c r="N1396" s="113" t="s">
        <v>8512</v>
      </c>
      <c r="O1396" s="113" t="s">
        <v>8517</v>
      </c>
      <c r="P1396" s="113" t="s">
        <v>100</v>
      </c>
      <c r="Q1396" s="113" t="s">
        <v>80</v>
      </c>
      <c r="R1396" s="113"/>
      <c r="S1396" s="113"/>
    </row>
    <row r="1397" spans="1:19" x14ac:dyDescent="0.35">
      <c r="A1397" s="111" t="s">
        <v>4504</v>
      </c>
      <c r="B1397" s="112"/>
      <c r="C1397" s="113" t="s">
        <v>4513</v>
      </c>
      <c r="D1397" s="50" t="s">
        <v>7298</v>
      </c>
      <c r="E1397" s="113"/>
      <c r="F1397" s="113"/>
      <c r="G1397" s="50" t="s">
        <v>5857</v>
      </c>
      <c r="H1397" s="50" t="s">
        <v>5858</v>
      </c>
      <c r="I1397" s="113"/>
      <c r="J1397" s="103" t="s">
        <v>7493</v>
      </c>
      <c r="K1397" s="103"/>
      <c r="L1397" s="50" t="s">
        <v>7472</v>
      </c>
      <c r="M1397" s="153">
        <v>0</v>
      </c>
      <c r="N1397" s="50" t="s">
        <v>8512</v>
      </c>
      <c r="O1397" s="50" t="s">
        <v>8517</v>
      </c>
      <c r="P1397" s="113" t="s">
        <v>165</v>
      </c>
      <c r="Q1397" s="113" t="s">
        <v>80</v>
      </c>
      <c r="R1397" s="113"/>
      <c r="S1397" s="113"/>
    </row>
    <row r="1398" spans="1:19" x14ac:dyDescent="0.35">
      <c r="A1398" s="111" t="s">
        <v>4504</v>
      </c>
      <c r="B1398" s="112"/>
      <c r="C1398" s="113" t="s">
        <v>4527</v>
      </c>
      <c r="D1398" s="50" t="s">
        <v>7309</v>
      </c>
      <c r="E1398" s="113"/>
      <c r="F1398" s="113"/>
      <c r="G1398" s="50" t="s">
        <v>5885</v>
      </c>
      <c r="H1398" s="50" t="s">
        <v>5886</v>
      </c>
      <c r="I1398" s="113"/>
      <c r="J1398" s="103" t="s">
        <v>7493</v>
      </c>
      <c r="K1398" s="103"/>
      <c r="L1398" s="113" t="s">
        <v>7472</v>
      </c>
      <c r="M1398" s="114">
        <v>0</v>
      </c>
      <c r="N1398" s="113" t="s">
        <v>8512</v>
      </c>
      <c r="O1398" s="113" t="s">
        <v>8517</v>
      </c>
      <c r="P1398" s="113" t="s">
        <v>100</v>
      </c>
      <c r="Q1398" s="113" t="s">
        <v>80</v>
      </c>
      <c r="R1398" s="113"/>
      <c r="S1398" s="113"/>
    </row>
    <row r="1399" spans="1:19" x14ac:dyDescent="0.35">
      <c r="A1399" s="111" t="s">
        <v>4504</v>
      </c>
      <c r="B1399" s="112"/>
      <c r="C1399" s="113" t="s">
        <v>4528</v>
      </c>
      <c r="D1399" s="50" t="s">
        <v>7310</v>
      </c>
      <c r="E1399" s="113"/>
      <c r="F1399" s="113"/>
      <c r="G1399" s="50" t="s">
        <v>5887</v>
      </c>
      <c r="H1399" s="50" t="s">
        <v>5888</v>
      </c>
      <c r="I1399" s="113"/>
      <c r="J1399" s="103" t="s">
        <v>7493</v>
      </c>
      <c r="K1399" s="103"/>
      <c r="L1399" s="113" t="s">
        <v>7472</v>
      </c>
      <c r="M1399" s="114">
        <v>0</v>
      </c>
      <c r="N1399" s="113" t="s">
        <v>8512</v>
      </c>
      <c r="O1399" s="113" t="s">
        <v>8517</v>
      </c>
      <c r="P1399" s="113" t="s">
        <v>100</v>
      </c>
      <c r="Q1399" s="113" t="s">
        <v>80</v>
      </c>
      <c r="R1399" s="113"/>
      <c r="S1399" s="113"/>
    </row>
    <row r="1400" spans="1:19" x14ac:dyDescent="0.35">
      <c r="A1400" s="111" t="s">
        <v>4504</v>
      </c>
      <c r="B1400" s="112"/>
      <c r="C1400" s="113" t="s">
        <v>4529</v>
      </c>
      <c r="D1400" s="50" t="s">
        <v>7311</v>
      </c>
      <c r="E1400" s="113"/>
      <c r="F1400" s="113"/>
      <c r="G1400" s="50" t="s">
        <v>5889</v>
      </c>
      <c r="H1400" s="50" t="s">
        <v>5890</v>
      </c>
      <c r="I1400" s="113"/>
      <c r="J1400" s="103" t="s">
        <v>7493</v>
      </c>
      <c r="K1400" s="103"/>
      <c r="L1400" s="113" t="s">
        <v>7472</v>
      </c>
      <c r="M1400" s="114">
        <v>0</v>
      </c>
      <c r="N1400" s="113" t="s">
        <v>8512</v>
      </c>
      <c r="O1400" s="113" t="s">
        <v>8517</v>
      </c>
      <c r="P1400" s="113" t="s">
        <v>100</v>
      </c>
      <c r="Q1400" s="113" t="s">
        <v>80</v>
      </c>
      <c r="R1400" s="113"/>
      <c r="S1400" s="113"/>
    </row>
    <row r="1401" spans="1:19" x14ac:dyDescent="0.35">
      <c r="A1401" s="111" t="s">
        <v>4504</v>
      </c>
      <c r="B1401" s="112"/>
      <c r="C1401" s="113" t="s">
        <v>4531</v>
      </c>
      <c r="D1401" s="50" t="s">
        <v>7312</v>
      </c>
      <c r="E1401" s="113"/>
      <c r="F1401" s="113"/>
      <c r="G1401" s="50" t="s">
        <v>5893</v>
      </c>
      <c r="H1401" s="50" t="s">
        <v>5894</v>
      </c>
      <c r="I1401" s="113"/>
      <c r="J1401" s="103" t="s">
        <v>7493</v>
      </c>
      <c r="K1401" s="103"/>
      <c r="L1401" s="113" t="s">
        <v>7472</v>
      </c>
      <c r="M1401" s="114">
        <v>0</v>
      </c>
      <c r="N1401" s="113" t="s">
        <v>8512</v>
      </c>
      <c r="O1401" s="113" t="s">
        <v>8517</v>
      </c>
      <c r="P1401" s="113" t="s">
        <v>100</v>
      </c>
      <c r="Q1401" s="113" t="s">
        <v>80</v>
      </c>
      <c r="R1401" s="113"/>
      <c r="S1401" s="113"/>
    </row>
    <row r="1402" spans="1:19" x14ac:dyDescent="0.35">
      <c r="A1402" s="111" t="s">
        <v>4504</v>
      </c>
      <c r="B1402" s="112"/>
      <c r="C1402" s="113" t="s">
        <v>4530</v>
      </c>
      <c r="D1402" s="50" t="s">
        <v>7313</v>
      </c>
      <c r="E1402" s="113"/>
      <c r="F1402" s="113"/>
      <c r="G1402" s="50" t="s">
        <v>5891</v>
      </c>
      <c r="H1402" s="50" t="s">
        <v>5892</v>
      </c>
      <c r="I1402" s="113"/>
      <c r="J1402" s="103" t="s">
        <v>7493</v>
      </c>
      <c r="K1402" s="103"/>
      <c r="L1402" s="113" t="s">
        <v>7472</v>
      </c>
      <c r="M1402" s="114">
        <v>0</v>
      </c>
      <c r="N1402" s="113" t="s">
        <v>8512</v>
      </c>
      <c r="O1402" s="113" t="s">
        <v>8517</v>
      </c>
      <c r="P1402" s="113" t="s">
        <v>100</v>
      </c>
      <c r="Q1402" s="113" t="s">
        <v>80</v>
      </c>
      <c r="R1402" s="113"/>
      <c r="S1402" s="113"/>
    </row>
    <row r="1403" spans="1:19" x14ac:dyDescent="0.35">
      <c r="A1403" s="111" t="s">
        <v>4504</v>
      </c>
      <c r="B1403" s="112"/>
      <c r="C1403" s="113" t="s">
        <v>4524</v>
      </c>
      <c r="D1403" s="50" t="s">
        <v>7314</v>
      </c>
      <c r="E1403" s="113"/>
      <c r="F1403" s="113"/>
      <c r="G1403" s="50" t="s">
        <v>5879</v>
      </c>
      <c r="H1403" s="50" t="s">
        <v>5880</v>
      </c>
      <c r="I1403" s="113"/>
      <c r="J1403" s="103" t="s">
        <v>7493</v>
      </c>
      <c r="K1403" s="103"/>
      <c r="L1403" s="113" t="s">
        <v>7472</v>
      </c>
      <c r="M1403" s="114">
        <v>0</v>
      </c>
      <c r="N1403" s="113" t="s">
        <v>8512</v>
      </c>
      <c r="O1403" s="113" t="s">
        <v>8517</v>
      </c>
      <c r="P1403" s="113" t="s">
        <v>100</v>
      </c>
      <c r="Q1403" s="113" t="s">
        <v>80</v>
      </c>
      <c r="R1403" s="113"/>
      <c r="S1403" s="113"/>
    </row>
    <row r="1404" spans="1:19" x14ac:dyDescent="0.35">
      <c r="A1404" s="111" t="s">
        <v>4504</v>
      </c>
      <c r="B1404" s="112"/>
      <c r="C1404" s="113" t="s">
        <v>4532</v>
      </c>
      <c r="D1404" s="50" t="s">
        <v>7315</v>
      </c>
      <c r="E1404" s="113"/>
      <c r="F1404" s="113"/>
      <c r="G1404" s="50" t="s">
        <v>5895</v>
      </c>
      <c r="H1404" s="50" t="s">
        <v>5896</v>
      </c>
      <c r="I1404" s="113"/>
      <c r="J1404" s="103" t="s">
        <v>7493</v>
      </c>
      <c r="K1404" s="103"/>
      <c r="L1404" s="113" t="s">
        <v>7472</v>
      </c>
      <c r="M1404" s="114">
        <v>0</v>
      </c>
      <c r="N1404" s="113" t="s">
        <v>8512</v>
      </c>
      <c r="O1404" s="113" t="s">
        <v>8517</v>
      </c>
      <c r="P1404" s="113" t="s">
        <v>100</v>
      </c>
      <c r="Q1404" s="113" t="s">
        <v>80</v>
      </c>
      <c r="R1404" s="113"/>
      <c r="S1404" s="113"/>
    </row>
    <row r="1405" spans="1:19" x14ac:dyDescent="0.35">
      <c r="A1405" s="111" t="s">
        <v>4504</v>
      </c>
      <c r="B1405" s="112"/>
      <c r="C1405" s="113" t="s">
        <v>4533</v>
      </c>
      <c r="D1405" s="50" t="s">
        <v>7316</v>
      </c>
      <c r="E1405" s="113"/>
      <c r="F1405" s="113"/>
      <c r="G1405" s="50" t="s">
        <v>5897</v>
      </c>
      <c r="H1405" s="50" t="s">
        <v>5898</v>
      </c>
      <c r="I1405" s="113"/>
      <c r="J1405" s="103" t="s">
        <v>7493</v>
      </c>
      <c r="K1405" s="103"/>
      <c r="L1405" s="113" t="s">
        <v>7472</v>
      </c>
      <c r="M1405" s="114">
        <v>0</v>
      </c>
      <c r="N1405" s="113" t="s">
        <v>8512</v>
      </c>
      <c r="O1405" s="113" t="s">
        <v>8517</v>
      </c>
      <c r="P1405" s="113" t="s">
        <v>100</v>
      </c>
      <c r="Q1405" s="113" t="s">
        <v>80</v>
      </c>
      <c r="R1405" s="113"/>
      <c r="S1405" s="113"/>
    </row>
    <row r="1406" spans="1:19" x14ac:dyDescent="0.35">
      <c r="A1406" s="111" t="s">
        <v>4504</v>
      </c>
      <c r="B1406" s="112"/>
      <c r="C1406" s="113" t="s">
        <v>4534</v>
      </c>
      <c r="D1406" s="50" t="s">
        <v>7317</v>
      </c>
      <c r="E1406" s="113"/>
      <c r="F1406" s="113"/>
      <c r="G1406" s="50" t="s">
        <v>5899</v>
      </c>
      <c r="H1406" s="50" t="s">
        <v>5900</v>
      </c>
      <c r="I1406" s="113"/>
      <c r="J1406" s="103" t="s">
        <v>7493</v>
      </c>
      <c r="K1406" s="103"/>
      <c r="L1406" s="113" t="s">
        <v>7472</v>
      </c>
      <c r="M1406" s="114">
        <v>0</v>
      </c>
      <c r="N1406" s="113" t="s">
        <v>8512</v>
      </c>
      <c r="O1406" s="113" t="s">
        <v>8517</v>
      </c>
      <c r="P1406" s="113" t="s">
        <v>100</v>
      </c>
      <c r="Q1406" s="113" t="s">
        <v>80</v>
      </c>
      <c r="R1406" s="113"/>
      <c r="S1406" s="113"/>
    </row>
    <row r="1407" spans="1:19" x14ac:dyDescent="0.35">
      <c r="A1407" s="111" t="s">
        <v>4504</v>
      </c>
      <c r="B1407" s="112"/>
      <c r="C1407" s="113" t="s">
        <v>4505</v>
      </c>
      <c r="D1407" s="50" t="s">
        <v>7288</v>
      </c>
      <c r="E1407" s="113"/>
      <c r="F1407" s="113"/>
      <c r="G1407" s="50" t="s">
        <v>5842</v>
      </c>
      <c r="H1407" s="50" t="s">
        <v>2834</v>
      </c>
      <c r="I1407" s="113"/>
      <c r="J1407" s="103" t="s">
        <v>7493</v>
      </c>
      <c r="K1407" s="103"/>
      <c r="L1407" s="50" t="s">
        <v>7472</v>
      </c>
      <c r="M1407" s="153">
        <v>0</v>
      </c>
      <c r="N1407" s="50" t="s">
        <v>8512</v>
      </c>
      <c r="O1407" s="50" t="s">
        <v>8517</v>
      </c>
      <c r="P1407" s="113" t="s">
        <v>139</v>
      </c>
      <c r="Q1407" s="113" t="s">
        <v>80</v>
      </c>
      <c r="R1407" s="113"/>
      <c r="S1407" s="113"/>
    </row>
    <row r="1408" spans="1:19" x14ac:dyDescent="0.35">
      <c r="A1408" s="111" t="s">
        <v>4504</v>
      </c>
      <c r="B1408" s="112"/>
      <c r="C1408" s="113" t="s">
        <v>4535</v>
      </c>
      <c r="D1408" s="50" t="s">
        <v>7318</v>
      </c>
      <c r="E1408" s="113"/>
      <c r="F1408" s="113"/>
      <c r="G1408" s="50" t="s">
        <v>5901</v>
      </c>
      <c r="H1408" s="50" t="s">
        <v>5902</v>
      </c>
      <c r="I1408" s="113"/>
      <c r="J1408" s="103" t="s">
        <v>7493</v>
      </c>
      <c r="K1408" s="103"/>
      <c r="L1408" s="113" t="s">
        <v>7472</v>
      </c>
      <c r="M1408" s="114">
        <v>0</v>
      </c>
      <c r="N1408" s="113" t="s">
        <v>8512</v>
      </c>
      <c r="O1408" s="113" t="s">
        <v>8517</v>
      </c>
      <c r="P1408" s="113" t="s">
        <v>100</v>
      </c>
      <c r="Q1408" s="113" t="s">
        <v>80</v>
      </c>
      <c r="R1408" s="113"/>
      <c r="S1408" s="113"/>
    </row>
    <row r="1409" spans="1:19" x14ac:dyDescent="0.35">
      <c r="A1409" s="111" t="s">
        <v>77</v>
      </c>
      <c r="B1409" s="114">
        <v>-99</v>
      </c>
      <c r="C1409" s="113" t="s">
        <v>6786</v>
      </c>
      <c r="D1409" s="50" t="s">
        <v>7319</v>
      </c>
      <c r="E1409" s="113"/>
      <c r="F1409" s="113"/>
      <c r="G1409" s="113" t="s">
        <v>6787</v>
      </c>
      <c r="H1409" s="113" t="s">
        <v>6788</v>
      </c>
      <c r="I1409" s="113"/>
      <c r="J1409" s="103" t="s">
        <v>7493</v>
      </c>
      <c r="K1409" s="103"/>
      <c r="L1409" s="134" t="s">
        <v>7473</v>
      </c>
      <c r="M1409" s="162"/>
      <c r="N1409" s="134"/>
      <c r="O1409" s="134"/>
      <c r="P1409" s="113" t="s">
        <v>3000</v>
      </c>
      <c r="Q1409" s="113" t="s">
        <v>74</v>
      </c>
      <c r="R1409" s="113"/>
      <c r="S1409" s="113"/>
    </row>
    <row r="1410" spans="1:19" x14ac:dyDescent="0.35">
      <c r="A1410" s="111" t="s">
        <v>77</v>
      </c>
      <c r="B1410" s="114">
        <v>-99</v>
      </c>
      <c r="C1410" s="113" t="s">
        <v>2995</v>
      </c>
      <c r="D1410" s="113"/>
      <c r="E1410" s="113"/>
      <c r="F1410" s="113"/>
      <c r="G1410" s="113" t="s">
        <v>6784</v>
      </c>
      <c r="H1410" s="113" t="s">
        <v>6785</v>
      </c>
      <c r="I1410" s="113"/>
      <c r="J1410" s="56" t="s">
        <v>7493</v>
      </c>
      <c r="K1410" s="56"/>
      <c r="L1410" s="50" t="s">
        <v>7474</v>
      </c>
      <c r="M1410" s="153">
        <v>0</v>
      </c>
      <c r="N1410" s="50" t="s">
        <v>8512</v>
      </c>
      <c r="O1410" s="50"/>
      <c r="P1410" s="113" t="s">
        <v>3952</v>
      </c>
      <c r="Q1410" s="113" t="s">
        <v>74</v>
      </c>
      <c r="R1410" s="113"/>
      <c r="S1410" s="113"/>
    </row>
    <row r="1411" spans="1:19" x14ac:dyDescent="0.35">
      <c r="A1411" s="121" t="s">
        <v>77</v>
      </c>
      <c r="B1411" s="139">
        <v>1</v>
      </c>
      <c r="C1411" s="121" t="s">
        <v>4045</v>
      </c>
      <c r="D1411" s="55" t="s">
        <v>6476</v>
      </c>
      <c r="E1411" s="121" t="s">
        <v>8467</v>
      </c>
      <c r="F1411" s="121" t="s">
        <v>7997</v>
      </c>
      <c r="G1411" s="121" t="s">
        <v>4919</v>
      </c>
      <c r="H1411" s="121" t="s">
        <v>4920</v>
      </c>
      <c r="I1411" s="121"/>
      <c r="J1411" s="57" t="s">
        <v>7493</v>
      </c>
      <c r="K1411" s="57"/>
      <c r="L1411" s="121" t="s">
        <v>7473</v>
      </c>
      <c r="M1411" s="139" t="s">
        <v>8511</v>
      </c>
      <c r="N1411" s="121" t="s">
        <v>8513</v>
      </c>
      <c r="O1411" s="121" t="s">
        <v>8516</v>
      </c>
      <c r="P1411" s="121" t="s">
        <v>100</v>
      </c>
      <c r="Q1411" s="121" t="s">
        <v>74</v>
      </c>
      <c r="R1411" s="121"/>
      <c r="S1411" s="121"/>
    </row>
    <row r="1412" spans="1:19" x14ac:dyDescent="0.35">
      <c r="A1412" s="113" t="s">
        <v>77</v>
      </c>
      <c r="B1412" s="93">
        <v>2</v>
      </c>
      <c r="C1412" s="54" t="s">
        <v>236</v>
      </c>
      <c r="D1412" s="54" t="s">
        <v>1917</v>
      </c>
      <c r="E1412" s="50" t="s">
        <v>8439</v>
      </c>
      <c r="F1412" s="68" t="s">
        <v>7708</v>
      </c>
      <c r="G1412" s="54" t="s">
        <v>550</v>
      </c>
      <c r="H1412" s="54" t="s">
        <v>573</v>
      </c>
      <c r="I1412" s="68" t="s">
        <v>2433</v>
      </c>
      <c r="J1412" s="56" t="s">
        <v>7493</v>
      </c>
      <c r="K1412" s="56"/>
      <c r="L1412" s="54" t="s">
        <v>91</v>
      </c>
      <c r="M1412" s="155" t="s">
        <v>8511</v>
      </c>
      <c r="N1412" s="56" t="s">
        <v>8513</v>
      </c>
      <c r="O1412" s="56" t="s">
        <v>8516</v>
      </c>
      <c r="P1412" s="113" t="s">
        <v>92</v>
      </c>
      <c r="Q1412" s="113" t="s">
        <v>74</v>
      </c>
      <c r="R1412" s="113"/>
      <c r="S1412" s="113"/>
    </row>
    <row r="1413" spans="1:19" x14ac:dyDescent="0.35">
      <c r="A1413" s="113" t="s">
        <v>77</v>
      </c>
      <c r="B1413" s="93">
        <v>3</v>
      </c>
      <c r="C1413" s="54" t="s">
        <v>251</v>
      </c>
      <c r="D1413" s="54" t="s">
        <v>2056</v>
      </c>
      <c r="E1413" s="50" t="s">
        <v>8440</v>
      </c>
      <c r="F1413" s="68" t="s">
        <v>7591</v>
      </c>
      <c r="G1413" s="54" t="s">
        <v>574</v>
      </c>
      <c r="H1413" s="54" t="s">
        <v>575</v>
      </c>
      <c r="I1413" s="68" t="s">
        <v>2434</v>
      </c>
      <c r="J1413" s="56" t="s">
        <v>7493</v>
      </c>
      <c r="K1413" s="56"/>
      <c r="L1413" s="54" t="s">
        <v>153</v>
      </c>
      <c r="M1413" s="155" t="s">
        <v>8511</v>
      </c>
      <c r="N1413" s="56" t="s">
        <v>8512</v>
      </c>
      <c r="O1413" s="56" t="s">
        <v>8516</v>
      </c>
      <c r="P1413" s="113" t="s">
        <v>153</v>
      </c>
      <c r="Q1413" s="113" t="s">
        <v>74</v>
      </c>
      <c r="R1413" s="113"/>
      <c r="S1413" s="113"/>
    </row>
    <row r="1414" spans="1:19" x14ac:dyDescent="0.35">
      <c r="A1414" s="113" t="s">
        <v>77</v>
      </c>
      <c r="B1414" s="93">
        <v>4</v>
      </c>
      <c r="C1414" s="54" t="s">
        <v>253</v>
      </c>
      <c r="D1414" s="54" t="s">
        <v>6490</v>
      </c>
      <c r="E1414" s="50" t="s">
        <v>8441</v>
      </c>
      <c r="F1414" s="68" t="s">
        <v>2254</v>
      </c>
      <c r="G1414" s="54" t="s">
        <v>578</v>
      </c>
      <c r="H1414" s="54" t="s">
        <v>579</v>
      </c>
      <c r="I1414" s="68" t="s">
        <v>2436</v>
      </c>
      <c r="J1414" s="56" t="s">
        <v>7493</v>
      </c>
      <c r="K1414" s="56"/>
      <c r="L1414" s="50" t="s">
        <v>7472</v>
      </c>
      <c r="M1414" s="153">
        <v>2</v>
      </c>
      <c r="N1414" s="50" t="s">
        <v>8512</v>
      </c>
      <c r="O1414" s="50" t="s">
        <v>8517</v>
      </c>
      <c r="P1414" s="113" t="s">
        <v>235</v>
      </c>
      <c r="Q1414" s="113" t="s">
        <v>74</v>
      </c>
      <c r="R1414" s="113"/>
      <c r="S1414" s="113"/>
    </row>
    <row r="1415" spans="1:19" x14ac:dyDescent="0.35">
      <c r="A1415" s="113" t="s">
        <v>77</v>
      </c>
      <c r="B1415" s="93">
        <v>5</v>
      </c>
      <c r="C1415" s="54" t="s">
        <v>254</v>
      </c>
      <c r="D1415" s="54" t="s">
        <v>6491</v>
      </c>
      <c r="E1415" s="50" t="s">
        <v>8442</v>
      </c>
      <c r="F1415" s="68" t="s">
        <v>2253</v>
      </c>
      <c r="G1415" s="54" t="s">
        <v>580</v>
      </c>
      <c r="H1415" s="54" t="s">
        <v>581</v>
      </c>
      <c r="I1415" s="68" t="s">
        <v>2437</v>
      </c>
      <c r="J1415" s="56" t="s">
        <v>7493</v>
      </c>
      <c r="K1415" s="56"/>
      <c r="L1415" s="50" t="s">
        <v>7472</v>
      </c>
      <c r="M1415" s="153">
        <v>2</v>
      </c>
      <c r="N1415" s="50" t="s">
        <v>8512</v>
      </c>
      <c r="O1415" s="50" t="s">
        <v>8517</v>
      </c>
      <c r="P1415" s="113" t="s">
        <v>235</v>
      </c>
      <c r="Q1415" s="113" t="s">
        <v>74</v>
      </c>
      <c r="R1415" s="113"/>
      <c r="S1415" s="113"/>
    </row>
    <row r="1416" spans="1:19" x14ac:dyDescent="0.35">
      <c r="A1416" s="113" t="s">
        <v>77</v>
      </c>
      <c r="B1416" s="112">
        <v>6</v>
      </c>
      <c r="C1416" s="113" t="s">
        <v>4105</v>
      </c>
      <c r="D1416" s="54" t="s">
        <v>6495</v>
      </c>
      <c r="E1416" s="113" t="s">
        <v>8461</v>
      </c>
      <c r="F1416" s="111" t="s">
        <v>7992</v>
      </c>
      <c r="G1416" s="113" t="s">
        <v>5037</v>
      </c>
      <c r="H1416" s="113" t="s">
        <v>5038</v>
      </c>
      <c r="I1416" s="113"/>
      <c r="J1416" s="56" t="s">
        <v>7493</v>
      </c>
      <c r="K1416" s="56"/>
      <c r="L1416" s="50" t="s">
        <v>7472</v>
      </c>
      <c r="M1416" s="153">
        <v>0</v>
      </c>
      <c r="N1416" s="50" t="s">
        <v>8512</v>
      </c>
      <c r="O1416" s="50" t="s">
        <v>8517</v>
      </c>
      <c r="P1416" s="113" t="s">
        <v>235</v>
      </c>
      <c r="Q1416" s="113" t="s">
        <v>74</v>
      </c>
      <c r="R1416" s="113"/>
      <c r="S1416" s="113"/>
    </row>
    <row r="1417" spans="1:19" x14ac:dyDescent="0.35">
      <c r="A1417" s="113" t="s">
        <v>77</v>
      </c>
      <c r="B1417" s="112">
        <v>7</v>
      </c>
      <c r="C1417" s="113" t="s">
        <v>4107</v>
      </c>
      <c r="D1417" s="55" t="s">
        <v>6496</v>
      </c>
      <c r="E1417" s="113" t="s">
        <v>8462</v>
      </c>
      <c r="F1417" s="111" t="s">
        <v>7993</v>
      </c>
      <c r="G1417" s="113" t="s">
        <v>5041</v>
      </c>
      <c r="H1417" s="113" t="s">
        <v>5042</v>
      </c>
      <c r="I1417" s="113"/>
      <c r="J1417" s="56" t="s">
        <v>7493</v>
      </c>
      <c r="K1417" s="56"/>
      <c r="L1417" s="50" t="s">
        <v>7472</v>
      </c>
      <c r="M1417" s="153">
        <v>0</v>
      </c>
      <c r="N1417" s="50" t="s">
        <v>8512</v>
      </c>
      <c r="O1417" s="50" t="s">
        <v>8517</v>
      </c>
      <c r="P1417" s="113" t="s">
        <v>235</v>
      </c>
      <c r="Q1417" s="113" t="s">
        <v>74</v>
      </c>
      <c r="R1417" s="113"/>
      <c r="S1417" s="113"/>
    </row>
    <row r="1418" spans="1:19" x14ac:dyDescent="0.35">
      <c r="A1418" s="113" t="s">
        <v>77</v>
      </c>
      <c r="B1418" s="112">
        <v>8</v>
      </c>
      <c r="C1418" s="121" t="s">
        <v>4106</v>
      </c>
      <c r="D1418" s="54" t="s">
        <v>6497</v>
      </c>
      <c r="E1418" s="113" t="s">
        <v>8455</v>
      </c>
      <c r="F1418" s="111" t="s">
        <v>7994</v>
      </c>
      <c r="G1418" s="113" t="s">
        <v>5039</v>
      </c>
      <c r="H1418" s="113" t="s">
        <v>5040</v>
      </c>
      <c r="I1418" s="113"/>
      <c r="J1418" s="56" t="s">
        <v>7493</v>
      </c>
      <c r="K1418" s="56"/>
      <c r="L1418" s="50" t="s">
        <v>7472</v>
      </c>
      <c r="M1418" s="153">
        <v>0</v>
      </c>
      <c r="N1418" s="50" t="s">
        <v>8512</v>
      </c>
      <c r="O1418" s="50" t="s">
        <v>8517</v>
      </c>
      <c r="P1418" s="113" t="s">
        <v>235</v>
      </c>
      <c r="Q1418" s="113" t="s">
        <v>74</v>
      </c>
      <c r="R1418" s="113"/>
      <c r="S1418" s="113"/>
    </row>
    <row r="1419" spans="1:19" x14ac:dyDescent="0.35">
      <c r="A1419" s="113" t="s">
        <v>77</v>
      </c>
      <c r="B1419" s="112">
        <v>9</v>
      </c>
      <c r="C1419" s="121" t="s">
        <v>4108</v>
      </c>
      <c r="D1419" s="54" t="s">
        <v>6497</v>
      </c>
      <c r="E1419" s="113" t="s">
        <v>8455</v>
      </c>
      <c r="F1419" s="121" t="s">
        <v>7994</v>
      </c>
      <c r="G1419" s="113" t="s">
        <v>5043</v>
      </c>
      <c r="H1419" s="113" t="s">
        <v>5044</v>
      </c>
      <c r="I1419" s="113"/>
      <c r="J1419" s="56" t="s">
        <v>7493</v>
      </c>
      <c r="K1419" s="56"/>
      <c r="L1419" s="50" t="s">
        <v>7472</v>
      </c>
      <c r="M1419" s="153">
        <v>0</v>
      </c>
      <c r="N1419" s="50" t="s">
        <v>8512</v>
      </c>
      <c r="O1419" s="50" t="s">
        <v>8517</v>
      </c>
      <c r="P1419" s="113" t="s">
        <v>235</v>
      </c>
      <c r="Q1419" s="113" t="s">
        <v>74</v>
      </c>
      <c r="R1419" s="121" t="s">
        <v>7996</v>
      </c>
      <c r="S1419" s="121"/>
    </row>
    <row r="1420" spans="1:19" x14ac:dyDescent="0.35">
      <c r="A1420" s="113" t="s">
        <v>77</v>
      </c>
      <c r="B1420" s="112">
        <v>10</v>
      </c>
      <c r="C1420" s="113" t="s">
        <v>4093</v>
      </c>
      <c r="D1420" s="50" t="s">
        <v>6481</v>
      </c>
      <c r="E1420" s="113" t="s">
        <v>8464</v>
      </c>
      <c r="F1420" s="111" t="s">
        <v>8453</v>
      </c>
      <c r="G1420" s="113" t="s">
        <v>5013</v>
      </c>
      <c r="H1420" s="113" t="s">
        <v>5014</v>
      </c>
      <c r="I1420" s="113"/>
      <c r="J1420" s="56" t="s">
        <v>7493</v>
      </c>
      <c r="K1420" s="56"/>
      <c r="L1420" s="50" t="s">
        <v>7472</v>
      </c>
      <c r="M1420" s="153">
        <v>0</v>
      </c>
      <c r="N1420" s="50" t="s">
        <v>8512</v>
      </c>
      <c r="O1420" s="50" t="s">
        <v>8517</v>
      </c>
      <c r="P1420" s="113" t="s">
        <v>235</v>
      </c>
      <c r="Q1420" s="113" t="s">
        <v>74</v>
      </c>
      <c r="R1420" s="113"/>
      <c r="S1420" s="113"/>
    </row>
    <row r="1421" spans="1:19" x14ac:dyDescent="0.35">
      <c r="A1421" s="113" t="s">
        <v>77</v>
      </c>
      <c r="B1421" s="112">
        <v>11</v>
      </c>
      <c r="C1421" s="113" t="s">
        <v>4096</v>
      </c>
      <c r="D1421" s="50" t="s">
        <v>6484</v>
      </c>
      <c r="E1421" s="113" t="s">
        <v>8460</v>
      </c>
      <c r="F1421" s="111" t="s">
        <v>8452</v>
      </c>
      <c r="G1421" s="113" t="s">
        <v>5019</v>
      </c>
      <c r="H1421" s="113" t="s">
        <v>5020</v>
      </c>
      <c r="I1421" s="113"/>
      <c r="J1421" s="56" t="s">
        <v>7493</v>
      </c>
      <c r="K1421" s="56"/>
      <c r="L1421" s="50" t="s">
        <v>7472</v>
      </c>
      <c r="M1421" s="153">
        <v>0</v>
      </c>
      <c r="N1421" s="50" t="s">
        <v>8512</v>
      </c>
      <c r="O1421" s="50" t="s">
        <v>8517</v>
      </c>
      <c r="P1421" s="113" t="s">
        <v>235</v>
      </c>
      <c r="Q1421" s="113" t="s">
        <v>74</v>
      </c>
      <c r="R1421" s="113"/>
      <c r="S1421" s="113"/>
    </row>
    <row r="1422" spans="1:19" x14ac:dyDescent="0.35">
      <c r="A1422" s="113" t="s">
        <v>77</v>
      </c>
      <c r="B1422" s="93">
        <v>12</v>
      </c>
      <c r="C1422" s="54" t="s">
        <v>257</v>
      </c>
      <c r="D1422" s="54" t="s">
        <v>1909</v>
      </c>
      <c r="E1422" s="50" t="s">
        <v>8444</v>
      </c>
      <c r="F1422" s="68" t="s">
        <v>2257</v>
      </c>
      <c r="G1422" s="54" t="s">
        <v>586</v>
      </c>
      <c r="H1422" s="54" t="s">
        <v>587</v>
      </c>
      <c r="I1422" s="68" t="s">
        <v>2440</v>
      </c>
      <c r="J1422" s="56" t="s">
        <v>7493</v>
      </c>
      <c r="K1422" s="56"/>
      <c r="L1422" s="50" t="s">
        <v>7472</v>
      </c>
      <c r="M1422" s="153">
        <v>1</v>
      </c>
      <c r="N1422" s="50" t="s">
        <v>8512</v>
      </c>
      <c r="O1422" s="50" t="s">
        <v>8517</v>
      </c>
      <c r="P1422" s="113" t="s">
        <v>235</v>
      </c>
      <c r="Q1422" s="113" t="s">
        <v>74</v>
      </c>
      <c r="R1422" s="113"/>
      <c r="S1422" s="113"/>
    </row>
    <row r="1423" spans="1:19" x14ac:dyDescent="0.35">
      <c r="A1423" s="113" t="s">
        <v>77</v>
      </c>
      <c r="B1423" s="93">
        <v>13</v>
      </c>
      <c r="C1423" s="54" t="s">
        <v>255</v>
      </c>
      <c r="D1423" s="54" t="s">
        <v>1906</v>
      </c>
      <c r="E1423" s="50" t="s">
        <v>8447</v>
      </c>
      <c r="F1423" s="68" t="s">
        <v>2255</v>
      </c>
      <c r="G1423" s="54" t="s">
        <v>582</v>
      </c>
      <c r="H1423" s="54" t="s">
        <v>583</v>
      </c>
      <c r="I1423" s="68" t="s">
        <v>2438</v>
      </c>
      <c r="J1423" s="56" t="s">
        <v>7493</v>
      </c>
      <c r="K1423" s="56"/>
      <c r="L1423" s="50" t="s">
        <v>7472</v>
      </c>
      <c r="M1423" s="153">
        <v>2</v>
      </c>
      <c r="N1423" s="50" t="s">
        <v>8512</v>
      </c>
      <c r="O1423" s="50" t="s">
        <v>8517</v>
      </c>
      <c r="P1423" s="113" t="s">
        <v>165</v>
      </c>
      <c r="Q1423" s="113" t="s">
        <v>74</v>
      </c>
      <c r="R1423" s="113"/>
      <c r="S1423" s="113"/>
    </row>
    <row r="1424" spans="1:19" x14ac:dyDescent="0.35">
      <c r="A1424" s="113" t="s">
        <v>77</v>
      </c>
      <c r="B1424" s="93">
        <v>14</v>
      </c>
      <c r="C1424" s="54" t="s">
        <v>252</v>
      </c>
      <c r="D1424" s="54" t="s">
        <v>2066</v>
      </c>
      <c r="E1424" s="50" t="s">
        <v>2435</v>
      </c>
      <c r="F1424" s="68" t="s">
        <v>2252</v>
      </c>
      <c r="G1424" s="54" t="s">
        <v>576</v>
      </c>
      <c r="H1424" s="54" t="s">
        <v>577</v>
      </c>
      <c r="I1424" s="68" t="s">
        <v>2435</v>
      </c>
      <c r="J1424" s="56" t="s">
        <v>7493</v>
      </c>
      <c r="K1424" s="56"/>
      <c r="L1424" s="50" t="s">
        <v>7472</v>
      </c>
      <c r="M1424" s="153">
        <v>2</v>
      </c>
      <c r="N1424" s="50" t="s">
        <v>8512</v>
      </c>
      <c r="O1424" s="50" t="s">
        <v>8517</v>
      </c>
      <c r="P1424" s="113" t="s">
        <v>249</v>
      </c>
      <c r="Q1424" s="113" t="s">
        <v>74</v>
      </c>
      <c r="R1424" s="113"/>
      <c r="S1424" s="113"/>
    </row>
    <row r="1425" spans="1:19" x14ac:dyDescent="0.35">
      <c r="A1425" s="113" t="s">
        <v>77</v>
      </c>
      <c r="B1425" s="112">
        <v>15</v>
      </c>
      <c r="C1425" s="113" t="s">
        <v>4091</v>
      </c>
      <c r="D1425" s="50" t="s">
        <v>6478</v>
      </c>
      <c r="E1425" s="113" t="s">
        <v>8451</v>
      </c>
      <c r="F1425" s="111" t="s">
        <v>7980</v>
      </c>
      <c r="G1425" s="113" t="s">
        <v>5009</v>
      </c>
      <c r="H1425" s="113" t="s">
        <v>5010</v>
      </c>
      <c r="I1425" s="113"/>
      <c r="J1425" s="56" t="s">
        <v>7493</v>
      </c>
      <c r="K1425" s="56"/>
      <c r="L1425" s="50" t="s">
        <v>7472</v>
      </c>
      <c r="M1425" s="153">
        <v>0</v>
      </c>
      <c r="N1425" s="50" t="s">
        <v>8512</v>
      </c>
      <c r="O1425" s="50" t="s">
        <v>8517</v>
      </c>
      <c r="P1425" s="113" t="s">
        <v>249</v>
      </c>
      <c r="Q1425" s="113" t="s">
        <v>74</v>
      </c>
      <c r="R1425" s="113"/>
      <c r="S1425" s="113"/>
    </row>
    <row r="1426" spans="1:19" x14ac:dyDescent="0.35">
      <c r="A1426" s="113" t="s">
        <v>77</v>
      </c>
      <c r="B1426" s="112">
        <v>16</v>
      </c>
      <c r="C1426" s="113" t="s">
        <v>4090</v>
      </c>
      <c r="D1426" s="50" t="s">
        <v>6480</v>
      </c>
      <c r="E1426" s="113" t="s">
        <v>8450</v>
      </c>
      <c r="F1426" s="111" t="s">
        <v>7979</v>
      </c>
      <c r="G1426" s="113" t="s">
        <v>5007</v>
      </c>
      <c r="H1426" s="113" t="s">
        <v>5008</v>
      </c>
      <c r="I1426" s="113"/>
      <c r="J1426" s="56" t="s">
        <v>7493</v>
      </c>
      <c r="K1426" s="56"/>
      <c r="L1426" s="50" t="s">
        <v>7472</v>
      </c>
      <c r="M1426" s="153">
        <v>0</v>
      </c>
      <c r="N1426" s="50" t="s">
        <v>8512</v>
      </c>
      <c r="O1426" s="50" t="s">
        <v>8517</v>
      </c>
      <c r="P1426" s="113" t="s">
        <v>6314</v>
      </c>
      <c r="Q1426" s="113" t="s">
        <v>74</v>
      </c>
      <c r="R1426" s="113"/>
      <c r="S1426" s="113"/>
    </row>
    <row r="1427" spans="1:19" x14ac:dyDescent="0.35">
      <c r="A1427" s="113" t="s">
        <v>77</v>
      </c>
      <c r="B1427" s="112">
        <v>17</v>
      </c>
      <c r="C1427" s="113" t="s">
        <v>4089</v>
      </c>
      <c r="D1427" s="50" t="s">
        <v>5006</v>
      </c>
      <c r="E1427" s="113" t="s">
        <v>8445</v>
      </c>
      <c r="F1427" s="111" t="s">
        <v>7978</v>
      </c>
      <c r="G1427" s="113" t="s">
        <v>5005</v>
      </c>
      <c r="H1427" s="113" t="s">
        <v>5006</v>
      </c>
      <c r="I1427" s="113"/>
      <c r="J1427" s="56" t="s">
        <v>7493</v>
      </c>
      <c r="K1427" s="56"/>
      <c r="L1427" s="113" t="s">
        <v>7472</v>
      </c>
      <c r="M1427" s="114">
        <v>0</v>
      </c>
      <c r="N1427" s="113" t="s">
        <v>8512</v>
      </c>
      <c r="O1427" s="113" t="s">
        <v>8517</v>
      </c>
      <c r="P1427" s="113" t="s">
        <v>100</v>
      </c>
      <c r="Q1427" s="113" t="s">
        <v>74</v>
      </c>
      <c r="R1427" s="113"/>
      <c r="S1427" s="113"/>
    </row>
    <row r="1428" spans="1:19" x14ac:dyDescent="0.35">
      <c r="A1428" s="113" t="s">
        <v>77</v>
      </c>
      <c r="B1428" s="112">
        <v>18</v>
      </c>
      <c r="C1428" s="113" t="s">
        <v>4087</v>
      </c>
      <c r="D1428" s="50" t="s">
        <v>7998</v>
      </c>
      <c r="E1428" s="113" t="s">
        <v>8449</v>
      </c>
      <c r="F1428" s="111" t="s">
        <v>8448</v>
      </c>
      <c r="G1428" s="113" t="s">
        <v>5001</v>
      </c>
      <c r="H1428" s="113" t="s">
        <v>5002</v>
      </c>
      <c r="I1428" s="113"/>
      <c r="J1428" s="56" t="s">
        <v>7493</v>
      </c>
      <c r="K1428" s="56"/>
      <c r="L1428" s="50" t="s">
        <v>7472</v>
      </c>
      <c r="M1428" s="153">
        <v>1</v>
      </c>
      <c r="N1428" s="50" t="s">
        <v>8512</v>
      </c>
      <c r="O1428" s="50" t="s">
        <v>8517</v>
      </c>
      <c r="P1428" s="113" t="s">
        <v>6308</v>
      </c>
      <c r="Q1428" s="113" t="s">
        <v>74</v>
      </c>
      <c r="R1428" s="113"/>
      <c r="S1428" s="113"/>
    </row>
    <row r="1429" spans="1:19" x14ac:dyDescent="0.35">
      <c r="A1429" s="113" t="s">
        <v>77</v>
      </c>
      <c r="B1429" s="112">
        <v>18</v>
      </c>
      <c r="C1429" s="113" t="s">
        <v>4092</v>
      </c>
      <c r="D1429" s="50" t="s">
        <v>6479</v>
      </c>
      <c r="E1429" s="113" t="s">
        <v>8446</v>
      </c>
      <c r="F1429" s="111" t="s">
        <v>7981</v>
      </c>
      <c r="G1429" s="113" t="s">
        <v>5011</v>
      </c>
      <c r="H1429" s="113" t="s">
        <v>5012</v>
      </c>
      <c r="I1429" s="113"/>
      <c r="J1429" s="56" t="s">
        <v>7493</v>
      </c>
      <c r="K1429" s="56"/>
      <c r="L1429" s="113" t="s">
        <v>7472</v>
      </c>
      <c r="M1429" s="114">
        <v>0</v>
      </c>
      <c r="N1429" s="113" t="s">
        <v>8512</v>
      </c>
      <c r="O1429" s="113" t="s">
        <v>8517</v>
      </c>
      <c r="P1429" s="113" t="s">
        <v>3013</v>
      </c>
      <c r="Q1429" s="113" t="s">
        <v>74</v>
      </c>
      <c r="R1429" s="113"/>
      <c r="S1429" s="113"/>
    </row>
    <row r="1430" spans="1:19" x14ac:dyDescent="0.35">
      <c r="A1430" s="113" t="s">
        <v>77</v>
      </c>
      <c r="B1430" s="112">
        <v>19</v>
      </c>
      <c r="C1430" s="113" t="s">
        <v>4097</v>
      </c>
      <c r="D1430" s="50" t="s">
        <v>6485</v>
      </c>
      <c r="E1430" s="113" t="s">
        <v>8468</v>
      </c>
      <c r="F1430" s="111" t="s">
        <v>7984</v>
      </c>
      <c r="G1430" s="113" t="s">
        <v>5021</v>
      </c>
      <c r="H1430" s="113" t="s">
        <v>5022</v>
      </c>
      <c r="I1430" s="113"/>
      <c r="J1430" s="56" t="s">
        <v>7493</v>
      </c>
      <c r="K1430" s="56"/>
      <c r="L1430" s="113" t="s">
        <v>7472</v>
      </c>
      <c r="M1430" s="114">
        <v>0</v>
      </c>
      <c r="N1430" s="113" t="s">
        <v>8512</v>
      </c>
      <c r="O1430" s="113" t="s">
        <v>8517</v>
      </c>
      <c r="P1430" s="113" t="s">
        <v>3013</v>
      </c>
      <c r="Q1430" s="113" t="s">
        <v>74</v>
      </c>
      <c r="R1430" s="113"/>
      <c r="S1430" s="113"/>
    </row>
    <row r="1431" spans="1:19" x14ac:dyDescent="0.35">
      <c r="A1431" s="113" t="s">
        <v>77</v>
      </c>
      <c r="B1431" s="112">
        <v>20</v>
      </c>
      <c r="C1431" s="113" t="s">
        <v>4098</v>
      </c>
      <c r="D1431" s="50" t="s">
        <v>6486</v>
      </c>
      <c r="E1431" s="113" t="s">
        <v>8469</v>
      </c>
      <c r="F1431" s="111" t="s">
        <v>7985</v>
      </c>
      <c r="G1431" s="113" t="s">
        <v>5023</v>
      </c>
      <c r="H1431" s="113" t="s">
        <v>5024</v>
      </c>
      <c r="I1431" s="113"/>
      <c r="J1431" s="56" t="s">
        <v>7493</v>
      </c>
      <c r="K1431" s="56"/>
      <c r="L1431" s="113" t="s">
        <v>7472</v>
      </c>
      <c r="M1431" s="114">
        <v>0</v>
      </c>
      <c r="N1431" s="113" t="s">
        <v>8512</v>
      </c>
      <c r="O1431" s="113" t="s">
        <v>8517</v>
      </c>
      <c r="P1431" s="113" t="s">
        <v>3013</v>
      </c>
      <c r="Q1431" s="113" t="s">
        <v>74</v>
      </c>
      <c r="R1431" s="113"/>
      <c r="S1431" s="113"/>
    </row>
    <row r="1432" spans="1:19" x14ac:dyDescent="0.35">
      <c r="A1432" s="113" t="s">
        <v>77</v>
      </c>
      <c r="B1432" s="112">
        <v>21</v>
      </c>
      <c r="C1432" s="113" t="s">
        <v>4099</v>
      </c>
      <c r="D1432" s="50" t="s">
        <v>6487</v>
      </c>
      <c r="E1432" s="113" t="s">
        <v>8470</v>
      </c>
      <c r="F1432" s="111" t="s">
        <v>7986</v>
      </c>
      <c r="G1432" s="113" t="s">
        <v>5025</v>
      </c>
      <c r="H1432" s="113" t="s">
        <v>5026</v>
      </c>
      <c r="I1432" s="113"/>
      <c r="J1432" s="56" t="s">
        <v>7493</v>
      </c>
      <c r="K1432" s="56"/>
      <c r="L1432" s="113" t="s">
        <v>7472</v>
      </c>
      <c r="M1432" s="114">
        <v>0</v>
      </c>
      <c r="N1432" s="113" t="s">
        <v>8512</v>
      </c>
      <c r="O1432" s="113" t="s">
        <v>8517</v>
      </c>
      <c r="P1432" s="113" t="s">
        <v>3013</v>
      </c>
      <c r="Q1432" s="113" t="s">
        <v>74</v>
      </c>
      <c r="R1432" s="113"/>
      <c r="S1432" s="113"/>
    </row>
    <row r="1433" spans="1:19" x14ac:dyDescent="0.35">
      <c r="A1433" s="113" t="s">
        <v>77</v>
      </c>
      <c r="B1433" s="112">
        <v>22</v>
      </c>
      <c r="C1433" s="113" t="s">
        <v>4094</v>
      </c>
      <c r="D1433" s="50" t="s">
        <v>6482</v>
      </c>
      <c r="E1433" s="113" t="s">
        <v>8454</v>
      </c>
      <c r="F1433" s="111" t="s">
        <v>7982</v>
      </c>
      <c r="G1433" s="113" t="s">
        <v>5015</v>
      </c>
      <c r="H1433" s="113" t="s">
        <v>5016</v>
      </c>
      <c r="I1433" s="113"/>
      <c r="J1433" s="56" t="s">
        <v>7493</v>
      </c>
      <c r="K1433" s="56"/>
      <c r="L1433" s="50" t="s">
        <v>7472</v>
      </c>
      <c r="M1433" s="153">
        <v>0</v>
      </c>
      <c r="N1433" s="50" t="s">
        <v>8512</v>
      </c>
      <c r="O1433" s="50" t="s">
        <v>8517</v>
      </c>
      <c r="P1433" s="113" t="s">
        <v>6315</v>
      </c>
      <c r="Q1433" s="113" t="s">
        <v>74</v>
      </c>
      <c r="R1433" s="113"/>
      <c r="S1433" s="113"/>
    </row>
    <row r="1434" spans="1:19" x14ac:dyDescent="0.35">
      <c r="A1434" s="113" t="s">
        <v>77</v>
      </c>
      <c r="B1434" s="112">
        <v>23</v>
      </c>
      <c r="C1434" s="113" t="s">
        <v>4095</v>
      </c>
      <c r="D1434" s="50" t="s">
        <v>6483</v>
      </c>
      <c r="E1434" s="113" t="s">
        <v>8456</v>
      </c>
      <c r="F1434" s="111" t="s">
        <v>7983</v>
      </c>
      <c r="G1434" s="113" t="s">
        <v>5017</v>
      </c>
      <c r="H1434" s="113" t="s">
        <v>5018</v>
      </c>
      <c r="I1434" s="113"/>
      <c r="J1434" s="56" t="s">
        <v>7493</v>
      </c>
      <c r="K1434" s="56"/>
      <c r="L1434" s="50" t="s">
        <v>7472</v>
      </c>
      <c r="M1434" s="153">
        <v>0</v>
      </c>
      <c r="N1434" s="50" t="s">
        <v>8512</v>
      </c>
      <c r="O1434" s="50" t="s">
        <v>8517</v>
      </c>
      <c r="P1434" s="113" t="s">
        <v>6315</v>
      </c>
      <c r="Q1434" s="113" t="s">
        <v>74</v>
      </c>
      <c r="R1434" s="113"/>
      <c r="S1434" s="113"/>
    </row>
    <row r="1435" spans="1:19" x14ac:dyDescent="0.35">
      <c r="A1435" s="113" t="s">
        <v>77</v>
      </c>
      <c r="B1435" s="112">
        <v>24</v>
      </c>
      <c r="C1435" s="113" t="s">
        <v>4104</v>
      </c>
      <c r="D1435" s="50" t="s">
        <v>6492</v>
      </c>
      <c r="E1435" s="113" t="s">
        <v>8457</v>
      </c>
      <c r="F1435" s="111" t="s">
        <v>7989</v>
      </c>
      <c r="G1435" s="113" t="s">
        <v>5035</v>
      </c>
      <c r="H1435" s="113" t="s">
        <v>5036</v>
      </c>
      <c r="I1435" s="113"/>
      <c r="J1435" s="56" t="s">
        <v>7493</v>
      </c>
      <c r="K1435" s="56"/>
      <c r="L1435" s="50" t="s">
        <v>7472</v>
      </c>
      <c r="M1435" s="153">
        <v>0</v>
      </c>
      <c r="N1435" s="50" t="s">
        <v>8512</v>
      </c>
      <c r="O1435" s="50" t="s">
        <v>8517</v>
      </c>
      <c r="P1435" s="113" t="s">
        <v>195</v>
      </c>
      <c r="Q1435" s="113" t="s">
        <v>74</v>
      </c>
      <c r="R1435" s="113"/>
      <c r="S1435" s="113"/>
    </row>
    <row r="1436" spans="1:19" x14ac:dyDescent="0.35">
      <c r="A1436" s="113" t="s">
        <v>77</v>
      </c>
      <c r="B1436" s="112">
        <v>24</v>
      </c>
      <c r="C1436" s="113" t="s">
        <v>4111</v>
      </c>
      <c r="D1436" s="50" t="s">
        <v>6498</v>
      </c>
      <c r="E1436" s="113" t="s">
        <v>8463</v>
      </c>
      <c r="F1436" s="111" t="s">
        <v>7995</v>
      </c>
      <c r="G1436" s="113" t="s">
        <v>5049</v>
      </c>
      <c r="H1436" s="113" t="s">
        <v>5050</v>
      </c>
      <c r="I1436" s="113"/>
      <c r="J1436" s="56" t="s">
        <v>7493</v>
      </c>
      <c r="K1436" s="56"/>
      <c r="L1436" s="50" t="s">
        <v>7472</v>
      </c>
      <c r="M1436" s="153">
        <v>0</v>
      </c>
      <c r="N1436" s="50" t="s">
        <v>8512</v>
      </c>
      <c r="O1436" s="50" t="s">
        <v>8517</v>
      </c>
      <c r="P1436" s="113" t="s">
        <v>6316</v>
      </c>
      <c r="Q1436" s="113" t="s">
        <v>74</v>
      </c>
      <c r="R1436" s="113"/>
      <c r="S1436" s="113"/>
    </row>
    <row r="1437" spans="1:19" x14ac:dyDescent="0.35">
      <c r="A1437" s="113" t="s">
        <v>77</v>
      </c>
      <c r="B1437" s="112">
        <v>25</v>
      </c>
      <c r="C1437" s="113" t="s">
        <v>4103</v>
      </c>
      <c r="D1437" s="50" t="s">
        <v>6493</v>
      </c>
      <c r="E1437" s="113" t="s">
        <v>8458</v>
      </c>
      <c r="F1437" s="111" t="s">
        <v>7990</v>
      </c>
      <c r="G1437" s="113" t="s">
        <v>5033</v>
      </c>
      <c r="H1437" s="113" t="s">
        <v>5034</v>
      </c>
      <c r="I1437" s="113"/>
      <c r="J1437" s="56" t="s">
        <v>7493</v>
      </c>
      <c r="K1437" s="56"/>
      <c r="L1437" s="50" t="s">
        <v>7472</v>
      </c>
      <c r="M1437" s="153">
        <v>0</v>
      </c>
      <c r="N1437" s="50" t="s">
        <v>8512</v>
      </c>
      <c r="O1437" s="50" t="s">
        <v>8517</v>
      </c>
      <c r="P1437" s="113" t="s">
        <v>195</v>
      </c>
      <c r="Q1437" s="113" t="s">
        <v>74</v>
      </c>
      <c r="R1437" s="113"/>
      <c r="S1437" s="113"/>
    </row>
    <row r="1438" spans="1:19" x14ac:dyDescent="0.35">
      <c r="A1438" s="113" t="s">
        <v>77</v>
      </c>
      <c r="B1438" s="93">
        <v>25</v>
      </c>
      <c r="C1438" s="54" t="s">
        <v>256</v>
      </c>
      <c r="D1438" s="54" t="s">
        <v>1907</v>
      </c>
      <c r="E1438" s="50" t="s">
        <v>8443</v>
      </c>
      <c r="F1438" s="68" t="s">
        <v>2256</v>
      </c>
      <c r="G1438" s="54" t="s">
        <v>584</v>
      </c>
      <c r="H1438" s="54" t="s">
        <v>585</v>
      </c>
      <c r="I1438" s="68" t="s">
        <v>2439</v>
      </c>
      <c r="J1438" s="56" t="s">
        <v>7493</v>
      </c>
      <c r="K1438" s="56"/>
      <c r="L1438" s="50" t="s">
        <v>7472</v>
      </c>
      <c r="M1438" s="153">
        <v>1</v>
      </c>
      <c r="N1438" s="50" t="s">
        <v>8512</v>
      </c>
      <c r="O1438" s="50" t="s">
        <v>8517</v>
      </c>
      <c r="P1438" s="113" t="s">
        <v>250</v>
      </c>
      <c r="Q1438" s="113" t="s">
        <v>74</v>
      </c>
      <c r="R1438" s="113"/>
      <c r="S1438" s="113"/>
    </row>
    <row r="1439" spans="1:19" x14ac:dyDescent="0.35">
      <c r="A1439" s="113" t="s">
        <v>77</v>
      </c>
      <c r="B1439" s="112">
        <v>26</v>
      </c>
      <c r="C1439" s="113" t="s">
        <v>4088</v>
      </c>
      <c r="D1439" s="50" t="s">
        <v>6477</v>
      </c>
      <c r="E1439" s="113" t="s">
        <v>8465</v>
      </c>
      <c r="F1439" s="111" t="s">
        <v>7977</v>
      </c>
      <c r="G1439" s="113" t="s">
        <v>5003</v>
      </c>
      <c r="H1439" s="113" t="s">
        <v>5004</v>
      </c>
      <c r="I1439" s="113"/>
      <c r="J1439" s="56" t="s">
        <v>7493</v>
      </c>
      <c r="K1439" s="56"/>
      <c r="L1439" s="50" t="s">
        <v>7472</v>
      </c>
      <c r="M1439" s="153">
        <v>0</v>
      </c>
      <c r="N1439" s="50" t="s">
        <v>8512</v>
      </c>
      <c r="O1439" s="50" t="s">
        <v>8517</v>
      </c>
      <c r="P1439" s="113" t="s">
        <v>6310</v>
      </c>
      <c r="Q1439" s="113" t="s">
        <v>74</v>
      </c>
      <c r="R1439" s="113"/>
      <c r="S1439" s="113"/>
    </row>
    <row r="1440" spans="1:19" x14ac:dyDescent="0.35">
      <c r="A1440" s="113" t="s">
        <v>77</v>
      </c>
      <c r="B1440" s="112">
        <v>26</v>
      </c>
      <c r="C1440" s="113" t="s">
        <v>4102</v>
      </c>
      <c r="D1440" s="50" t="s">
        <v>6494</v>
      </c>
      <c r="E1440" s="113" t="s">
        <v>8459</v>
      </c>
      <c r="F1440" s="111" t="s">
        <v>7991</v>
      </c>
      <c r="G1440" s="113" t="s">
        <v>5031</v>
      </c>
      <c r="H1440" s="113" t="s">
        <v>5032</v>
      </c>
      <c r="I1440" s="113"/>
      <c r="J1440" s="56" t="s">
        <v>7493</v>
      </c>
      <c r="K1440" s="56"/>
      <c r="L1440" s="50" t="s">
        <v>7472</v>
      </c>
      <c r="M1440" s="153">
        <v>0</v>
      </c>
      <c r="N1440" s="50" t="s">
        <v>8512</v>
      </c>
      <c r="O1440" s="50" t="s">
        <v>8517</v>
      </c>
      <c r="P1440" s="113" t="s">
        <v>195</v>
      </c>
      <c r="Q1440" s="113" t="s">
        <v>74</v>
      </c>
      <c r="R1440" s="113"/>
      <c r="S1440" s="113"/>
    </row>
    <row r="1441" spans="1:19" x14ac:dyDescent="0.35">
      <c r="A1441" s="113" t="s">
        <v>77</v>
      </c>
      <c r="B1441" s="112">
        <v>27</v>
      </c>
      <c r="C1441" s="113" t="s">
        <v>4100</v>
      </c>
      <c r="D1441" s="50" t="s">
        <v>6488</v>
      </c>
      <c r="E1441" s="113" t="s">
        <v>8466</v>
      </c>
      <c r="F1441" s="111" t="s">
        <v>7987</v>
      </c>
      <c r="G1441" s="113" t="s">
        <v>5027</v>
      </c>
      <c r="H1441" s="113" t="s">
        <v>5028</v>
      </c>
      <c r="I1441" s="113"/>
      <c r="J1441" s="56" t="s">
        <v>7493</v>
      </c>
      <c r="K1441" s="56"/>
      <c r="L1441" s="50" t="s">
        <v>7472</v>
      </c>
      <c r="M1441" s="153">
        <v>0</v>
      </c>
      <c r="N1441" s="50" t="s">
        <v>8512</v>
      </c>
      <c r="O1441" s="50" t="s">
        <v>8517</v>
      </c>
      <c r="P1441" s="113" t="s">
        <v>3002</v>
      </c>
      <c r="Q1441" s="113" t="s">
        <v>74</v>
      </c>
      <c r="R1441" s="113"/>
      <c r="S1441" s="113"/>
    </row>
    <row r="1442" spans="1:19" x14ac:dyDescent="0.35">
      <c r="A1442" s="113" t="s">
        <v>77</v>
      </c>
      <c r="B1442" s="112">
        <v>29</v>
      </c>
      <c r="C1442" s="113" t="s">
        <v>4101</v>
      </c>
      <c r="D1442" s="62" t="s">
        <v>6489</v>
      </c>
      <c r="E1442" s="113" t="s">
        <v>8492</v>
      </c>
      <c r="F1442" s="111" t="s">
        <v>7988</v>
      </c>
      <c r="G1442" s="113" t="s">
        <v>5029</v>
      </c>
      <c r="H1442" s="113" t="s">
        <v>5030</v>
      </c>
      <c r="I1442" s="113"/>
      <c r="J1442" s="113" t="s">
        <v>3413</v>
      </c>
      <c r="K1442" s="113" t="s">
        <v>7492</v>
      </c>
      <c r="L1442" s="113" t="s">
        <v>91</v>
      </c>
      <c r="M1442" s="114">
        <v>0</v>
      </c>
      <c r="N1442" s="113" t="s">
        <v>8512</v>
      </c>
      <c r="O1442" s="113" t="s">
        <v>8517</v>
      </c>
      <c r="P1442" s="113" t="s">
        <v>92</v>
      </c>
      <c r="Q1442" s="113" t="s">
        <v>74</v>
      </c>
      <c r="R1442" s="113"/>
      <c r="S1442" s="113"/>
    </row>
    <row r="1443" spans="1:19" x14ac:dyDescent="0.35">
      <c r="A1443" s="113" t="s">
        <v>73</v>
      </c>
      <c r="B1443" s="112">
        <v>-99</v>
      </c>
      <c r="C1443" s="113" t="s">
        <v>4053</v>
      </c>
      <c r="D1443" s="50" t="s">
        <v>6517</v>
      </c>
      <c r="E1443" s="113"/>
      <c r="F1443" s="111" t="s">
        <v>8018</v>
      </c>
      <c r="G1443" s="113" t="s">
        <v>4933</v>
      </c>
      <c r="H1443" s="113" t="s">
        <v>4934</v>
      </c>
      <c r="I1443" s="113"/>
      <c r="J1443" s="56" t="s">
        <v>7493</v>
      </c>
      <c r="K1443" s="56"/>
      <c r="L1443" s="50" t="s">
        <v>7472</v>
      </c>
      <c r="M1443" s="153">
        <v>0</v>
      </c>
      <c r="N1443" s="50" t="s">
        <v>8515</v>
      </c>
      <c r="O1443" s="50"/>
      <c r="P1443" s="113" t="s">
        <v>6310</v>
      </c>
      <c r="Q1443" s="113" t="s">
        <v>74</v>
      </c>
      <c r="R1443" s="113" t="s">
        <v>7585</v>
      </c>
      <c r="S1443" s="113"/>
    </row>
    <row r="1444" spans="1:19" x14ac:dyDescent="0.35">
      <c r="A1444" s="113" t="s">
        <v>73</v>
      </c>
      <c r="B1444" s="112">
        <v>-99</v>
      </c>
      <c r="C1444" s="113" t="s">
        <v>4052</v>
      </c>
      <c r="D1444" s="50" t="s">
        <v>6516</v>
      </c>
      <c r="E1444" s="113"/>
      <c r="F1444" s="111" t="s">
        <v>8017</v>
      </c>
      <c r="G1444" s="113" t="s">
        <v>4931</v>
      </c>
      <c r="H1444" s="113" t="s">
        <v>4932</v>
      </c>
      <c r="I1444" s="113"/>
      <c r="J1444" s="56" t="s">
        <v>7493</v>
      </c>
      <c r="K1444" s="56"/>
      <c r="L1444" s="50" t="s">
        <v>7472</v>
      </c>
      <c r="M1444" s="153">
        <v>0</v>
      </c>
      <c r="N1444" s="50" t="s">
        <v>8515</v>
      </c>
      <c r="O1444" s="50"/>
      <c r="P1444" s="113" t="s">
        <v>3002</v>
      </c>
      <c r="Q1444" s="113" t="s">
        <v>74</v>
      </c>
      <c r="R1444" s="113" t="s">
        <v>7585</v>
      </c>
      <c r="S1444" s="113"/>
    </row>
    <row r="1445" spans="1:19" x14ac:dyDescent="0.35">
      <c r="A1445" s="113" t="s">
        <v>73</v>
      </c>
      <c r="B1445" s="112">
        <v>-99</v>
      </c>
      <c r="C1445" s="113" t="s">
        <v>4110</v>
      </c>
      <c r="D1445" s="50"/>
      <c r="E1445" s="113"/>
      <c r="F1445" s="113"/>
      <c r="G1445" s="113" t="s">
        <v>5047</v>
      </c>
      <c r="H1445" s="113" t="s">
        <v>5048</v>
      </c>
      <c r="I1445" s="113"/>
      <c r="J1445" s="56" t="s">
        <v>7493</v>
      </c>
      <c r="K1445" s="56"/>
      <c r="L1445" s="50" t="s">
        <v>7472</v>
      </c>
      <c r="M1445" s="153">
        <v>0</v>
      </c>
      <c r="N1445" s="50" t="s">
        <v>8515</v>
      </c>
      <c r="O1445" s="50"/>
      <c r="P1445" s="113" t="s">
        <v>235</v>
      </c>
      <c r="Q1445" s="113" t="s">
        <v>74</v>
      </c>
      <c r="R1445" s="113" t="s">
        <v>7585</v>
      </c>
      <c r="S1445" s="113"/>
    </row>
    <row r="1446" spans="1:19" x14ac:dyDescent="0.35">
      <c r="A1446" s="113" t="s">
        <v>73</v>
      </c>
      <c r="B1446" s="112">
        <v>-99</v>
      </c>
      <c r="C1446" s="113" t="s">
        <v>4058</v>
      </c>
      <c r="D1446" s="50" t="s">
        <v>6524</v>
      </c>
      <c r="E1446" s="113"/>
      <c r="F1446" s="111" t="s">
        <v>8023</v>
      </c>
      <c r="G1446" s="113" t="s">
        <v>4943</v>
      </c>
      <c r="H1446" s="113" t="s">
        <v>4944</v>
      </c>
      <c r="I1446" s="113"/>
      <c r="J1446" s="56" t="s">
        <v>7493</v>
      </c>
      <c r="K1446" s="56"/>
      <c r="L1446" s="50" t="s">
        <v>7472</v>
      </c>
      <c r="M1446" s="153">
        <v>0</v>
      </c>
      <c r="N1446" s="50" t="s">
        <v>8515</v>
      </c>
      <c r="O1446" s="50"/>
      <c r="P1446" s="113" t="s">
        <v>235</v>
      </c>
      <c r="Q1446" s="113" t="s">
        <v>74</v>
      </c>
      <c r="R1446" s="113" t="s">
        <v>7585</v>
      </c>
      <c r="S1446" s="113"/>
    </row>
    <row r="1447" spans="1:19" x14ac:dyDescent="0.35">
      <c r="A1447" s="113" t="s">
        <v>73</v>
      </c>
      <c r="B1447" s="112">
        <v>-99</v>
      </c>
      <c r="C1447" s="113" t="s">
        <v>4109</v>
      </c>
      <c r="D1447" s="50"/>
      <c r="E1447" s="113"/>
      <c r="F1447" s="113"/>
      <c r="G1447" s="113" t="s">
        <v>5045</v>
      </c>
      <c r="H1447" s="113" t="s">
        <v>5046</v>
      </c>
      <c r="I1447" s="113"/>
      <c r="J1447" s="56" t="s">
        <v>7493</v>
      </c>
      <c r="K1447" s="56"/>
      <c r="L1447" s="50" t="s">
        <v>7472</v>
      </c>
      <c r="M1447" s="153">
        <v>0</v>
      </c>
      <c r="N1447" s="50" t="s">
        <v>8515</v>
      </c>
      <c r="O1447" s="50"/>
      <c r="P1447" s="113" t="s">
        <v>235</v>
      </c>
      <c r="Q1447" s="113" t="s">
        <v>74</v>
      </c>
      <c r="R1447" s="113" t="s">
        <v>7585</v>
      </c>
      <c r="S1447" s="113"/>
    </row>
    <row r="1448" spans="1:19" x14ac:dyDescent="0.35">
      <c r="A1448" s="113" t="s">
        <v>73</v>
      </c>
      <c r="B1448" s="112">
        <v>-99</v>
      </c>
      <c r="C1448" s="113" t="s">
        <v>4059</v>
      </c>
      <c r="D1448" s="50" t="s">
        <v>6525</v>
      </c>
      <c r="E1448" s="113"/>
      <c r="F1448" s="111" t="s">
        <v>8024</v>
      </c>
      <c r="G1448" s="113" t="s">
        <v>4945</v>
      </c>
      <c r="H1448" s="113" t="s">
        <v>4946</v>
      </c>
      <c r="I1448" s="113"/>
      <c r="J1448" s="56" t="s">
        <v>7493</v>
      </c>
      <c r="K1448" s="56"/>
      <c r="L1448" s="50" t="s">
        <v>7472</v>
      </c>
      <c r="M1448" s="153">
        <v>0</v>
      </c>
      <c r="N1448" s="50" t="s">
        <v>8515</v>
      </c>
      <c r="O1448" s="50"/>
      <c r="P1448" s="113" t="s">
        <v>235</v>
      </c>
      <c r="Q1448" s="113" t="s">
        <v>74</v>
      </c>
      <c r="R1448" s="113" t="s">
        <v>7585</v>
      </c>
      <c r="S1448" s="113"/>
    </row>
    <row r="1449" spans="1:19" x14ac:dyDescent="0.35">
      <c r="A1449" s="113" t="s">
        <v>73</v>
      </c>
      <c r="B1449" s="112">
        <v>-99</v>
      </c>
      <c r="C1449" s="121" t="s">
        <v>4084</v>
      </c>
      <c r="D1449" s="50"/>
      <c r="E1449" s="113"/>
      <c r="F1449" s="113" t="s">
        <v>8033</v>
      </c>
      <c r="G1449" s="113" t="s">
        <v>4995</v>
      </c>
      <c r="H1449" s="113" t="s">
        <v>4996</v>
      </c>
      <c r="I1449" s="113"/>
      <c r="J1449" s="56" t="s">
        <v>7493</v>
      </c>
      <c r="K1449" s="56"/>
      <c r="L1449" s="121" t="s">
        <v>7473</v>
      </c>
      <c r="M1449" s="139">
        <v>0</v>
      </c>
      <c r="N1449" s="121" t="s">
        <v>8512</v>
      </c>
      <c r="O1449" s="121"/>
      <c r="P1449" s="113" t="s">
        <v>100</v>
      </c>
      <c r="Q1449" s="113" t="s">
        <v>74</v>
      </c>
      <c r="R1449" s="113"/>
      <c r="S1449" s="113"/>
    </row>
    <row r="1450" spans="1:19" x14ac:dyDescent="0.35">
      <c r="A1450" s="113" t="s">
        <v>73</v>
      </c>
      <c r="B1450" s="112">
        <v>-99</v>
      </c>
      <c r="C1450" s="121" t="s">
        <v>4085</v>
      </c>
      <c r="D1450" s="113" t="s">
        <v>4998</v>
      </c>
      <c r="E1450" s="113"/>
      <c r="F1450" s="111" t="s">
        <v>8034</v>
      </c>
      <c r="G1450" s="113" t="s">
        <v>4997</v>
      </c>
      <c r="H1450" s="113" t="s">
        <v>4998</v>
      </c>
      <c r="I1450" s="113"/>
      <c r="J1450" s="56" t="s">
        <v>7493</v>
      </c>
      <c r="K1450" s="56"/>
      <c r="L1450" s="113" t="s">
        <v>7472</v>
      </c>
      <c r="M1450" s="114">
        <v>0</v>
      </c>
      <c r="N1450" s="113" t="s">
        <v>8512</v>
      </c>
      <c r="O1450" s="113"/>
      <c r="P1450" s="113" t="s">
        <v>100</v>
      </c>
      <c r="Q1450" s="113" t="s">
        <v>74</v>
      </c>
      <c r="R1450" s="113"/>
      <c r="S1450" s="113"/>
    </row>
    <row r="1451" spans="1:19" x14ac:dyDescent="0.35">
      <c r="A1451" s="113" t="s">
        <v>73</v>
      </c>
      <c r="B1451" s="112">
        <v>-99</v>
      </c>
      <c r="C1451" s="113" t="s">
        <v>4112</v>
      </c>
      <c r="D1451" s="50"/>
      <c r="E1451" s="113"/>
      <c r="F1451" s="113"/>
      <c r="G1451" s="113" t="s">
        <v>5051</v>
      </c>
      <c r="H1451" s="113" t="s">
        <v>5052</v>
      </c>
      <c r="I1451" s="113"/>
      <c r="J1451" s="56" t="s">
        <v>7493</v>
      </c>
      <c r="K1451" s="56"/>
      <c r="L1451" s="50" t="s">
        <v>7472</v>
      </c>
      <c r="M1451" s="153">
        <v>0</v>
      </c>
      <c r="N1451" s="50" t="s">
        <v>8515</v>
      </c>
      <c r="O1451" s="50"/>
      <c r="P1451" s="113" t="s">
        <v>6315</v>
      </c>
      <c r="Q1451" s="113" t="s">
        <v>74</v>
      </c>
      <c r="R1451" s="113" t="s">
        <v>7585</v>
      </c>
      <c r="S1451" s="113"/>
    </row>
    <row r="1452" spans="1:19" x14ac:dyDescent="0.35">
      <c r="A1452" s="113" t="s">
        <v>73</v>
      </c>
      <c r="B1452" s="112">
        <v>-99</v>
      </c>
      <c r="C1452" s="113" t="s">
        <v>4083</v>
      </c>
      <c r="D1452" s="50" t="s">
        <v>6531</v>
      </c>
      <c r="E1452" s="113"/>
      <c r="F1452" s="113"/>
      <c r="G1452" s="113" t="s">
        <v>4993</v>
      </c>
      <c r="H1452" s="113" t="s">
        <v>4994</v>
      </c>
      <c r="I1452" s="113"/>
      <c r="J1452" s="56" t="s">
        <v>7493</v>
      </c>
      <c r="K1452" s="56"/>
      <c r="L1452" s="50" t="s">
        <v>7472</v>
      </c>
      <c r="M1452" s="153">
        <v>0</v>
      </c>
      <c r="N1452" s="50" t="s">
        <v>8515</v>
      </c>
      <c r="O1452" s="50"/>
      <c r="P1452" s="113" t="s">
        <v>165</v>
      </c>
      <c r="Q1452" s="113" t="s">
        <v>74</v>
      </c>
      <c r="R1452" s="113" t="s">
        <v>7585</v>
      </c>
      <c r="S1452" s="113"/>
    </row>
    <row r="1453" spans="1:19" x14ac:dyDescent="0.35">
      <c r="A1453" s="113" t="s">
        <v>73</v>
      </c>
      <c r="B1453" s="112">
        <v>-99</v>
      </c>
      <c r="C1453" s="113" t="s">
        <v>4060</v>
      </c>
      <c r="D1453" s="50" t="s">
        <v>6526</v>
      </c>
      <c r="E1453" s="113"/>
      <c r="F1453" s="111" t="s">
        <v>8025</v>
      </c>
      <c r="G1453" s="113" t="s">
        <v>4947</v>
      </c>
      <c r="H1453" s="113" t="s">
        <v>4948</v>
      </c>
      <c r="I1453" s="113"/>
      <c r="J1453" s="56" t="s">
        <v>7493</v>
      </c>
      <c r="K1453" s="56"/>
      <c r="L1453" s="50" t="s">
        <v>7472</v>
      </c>
      <c r="M1453" s="153">
        <v>0</v>
      </c>
      <c r="N1453" s="50" t="s">
        <v>8515</v>
      </c>
      <c r="O1453" s="50"/>
      <c r="P1453" s="113" t="s">
        <v>165</v>
      </c>
      <c r="Q1453" s="113" t="s">
        <v>74</v>
      </c>
      <c r="R1453" s="113" t="s">
        <v>7585</v>
      </c>
      <c r="S1453" s="113"/>
    </row>
    <row r="1454" spans="1:19" x14ac:dyDescent="0.35">
      <c r="A1454" s="113" t="s">
        <v>73</v>
      </c>
      <c r="B1454" s="112">
        <v>-99</v>
      </c>
      <c r="C1454" s="113" t="s">
        <v>4086</v>
      </c>
      <c r="D1454" s="50" t="s">
        <v>6530</v>
      </c>
      <c r="E1454" s="113"/>
      <c r="F1454" s="113"/>
      <c r="G1454" s="113" t="s">
        <v>4999</v>
      </c>
      <c r="H1454" s="113" t="s">
        <v>5000</v>
      </c>
      <c r="I1454" s="113"/>
      <c r="J1454" s="56" t="s">
        <v>7493</v>
      </c>
      <c r="K1454" s="56"/>
      <c r="L1454" s="113" t="s">
        <v>7472</v>
      </c>
      <c r="M1454" s="114">
        <v>0</v>
      </c>
      <c r="N1454" s="50" t="s">
        <v>8515</v>
      </c>
      <c r="O1454" s="50"/>
      <c r="P1454" s="113" t="s">
        <v>6313</v>
      </c>
      <c r="Q1454" s="113" t="s">
        <v>74</v>
      </c>
      <c r="R1454" s="113" t="s">
        <v>7585</v>
      </c>
      <c r="S1454" s="113"/>
    </row>
    <row r="1455" spans="1:19" x14ac:dyDescent="0.35">
      <c r="A1455" s="113" t="s">
        <v>73</v>
      </c>
      <c r="B1455" s="112">
        <v>-99</v>
      </c>
      <c r="C1455" s="113" t="s">
        <v>4067</v>
      </c>
      <c r="D1455" s="54" t="s">
        <v>6499</v>
      </c>
      <c r="E1455" s="113"/>
      <c r="F1455" s="113"/>
      <c r="G1455" s="113" t="s">
        <v>4961</v>
      </c>
      <c r="H1455" s="113" t="s">
        <v>4962</v>
      </c>
      <c r="I1455" s="113"/>
      <c r="J1455" s="56" t="s">
        <v>7493</v>
      </c>
      <c r="K1455" s="56"/>
      <c r="L1455" s="50" t="s">
        <v>7472</v>
      </c>
      <c r="M1455" s="153">
        <v>0</v>
      </c>
      <c r="N1455" s="50" t="s">
        <v>8515</v>
      </c>
      <c r="O1455" s="50"/>
      <c r="P1455" s="113" t="s">
        <v>249</v>
      </c>
      <c r="Q1455" s="113" t="s">
        <v>74</v>
      </c>
      <c r="R1455" s="113" t="s">
        <v>7585</v>
      </c>
      <c r="S1455" s="113"/>
    </row>
    <row r="1456" spans="1:19" x14ac:dyDescent="0.35">
      <c r="A1456" s="113" t="s">
        <v>73</v>
      </c>
      <c r="B1456" s="112">
        <v>-99</v>
      </c>
      <c r="C1456" s="113" t="s">
        <v>4068</v>
      </c>
      <c r="D1456" s="54" t="s">
        <v>6500</v>
      </c>
      <c r="E1456" s="113"/>
      <c r="F1456" s="111" t="s">
        <v>7999</v>
      </c>
      <c r="G1456" s="113" t="s">
        <v>4963</v>
      </c>
      <c r="H1456" s="113" t="s">
        <v>4964</v>
      </c>
      <c r="I1456" s="113"/>
      <c r="J1456" s="56" t="s">
        <v>7493</v>
      </c>
      <c r="K1456" s="56"/>
      <c r="L1456" s="50" t="s">
        <v>7472</v>
      </c>
      <c r="M1456" s="153">
        <v>0</v>
      </c>
      <c r="N1456" s="50" t="s">
        <v>8515</v>
      </c>
      <c r="O1456" s="50"/>
      <c r="P1456" s="113" t="s">
        <v>249</v>
      </c>
      <c r="Q1456" s="113" t="s">
        <v>74</v>
      </c>
      <c r="R1456" s="113" t="s">
        <v>7585</v>
      </c>
      <c r="S1456" s="113"/>
    </row>
    <row r="1457" spans="1:19" x14ac:dyDescent="0.35">
      <c r="A1457" s="113" t="s">
        <v>73</v>
      </c>
      <c r="B1457" s="112">
        <v>-99</v>
      </c>
      <c r="C1457" s="113" t="s">
        <v>4069</v>
      </c>
      <c r="D1457" s="54" t="s">
        <v>6502</v>
      </c>
      <c r="E1457" s="113"/>
      <c r="F1457" s="111" t="s">
        <v>8000</v>
      </c>
      <c r="G1457" s="113" t="s">
        <v>4965</v>
      </c>
      <c r="H1457" s="113" t="s">
        <v>4966</v>
      </c>
      <c r="I1457" s="113"/>
      <c r="J1457" s="56" t="s">
        <v>7493</v>
      </c>
      <c r="K1457" s="56"/>
      <c r="L1457" s="50" t="s">
        <v>7472</v>
      </c>
      <c r="M1457" s="153">
        <v>0</v>
      </c>
      <c r="N1457" s="50" t="s">
        <v>8515</v>
      </c>
      <c r="O1457" s="50"/>
      <c r="P1457" s="113" t="s">
        <v>249</v>
      </c>
      <c r="Q1457" s="113" t="s">
        <v>74</v>
      </c>
      <c r="R1457" s="113" t="s">
        <v>7585</v>
      </c>
      <c r="S1457" s="113"/>
    </row>
    <row r="1458" spans="1:19" x14ac:dyDescent="0.35">
      <c r="A1458" s="113" t="s">
        <v>73</v>
      </c>
      <c r="B1458" s="112">
        <v>-99</v>
      </c>
      <c r="C1458" s="113" t="s">
        <v>4070</v>
      </c>
      <c r="D1458" s="54" t="s">
        <v>6503</v>
      </c>
      <c r="E1458" s="113"/>
      <c r="F1458" s="111" t="s">
        <v>8001</v>
      </c>
      <c r="G1458" s="113" t="s">
        <v>4967</v>
      </c>
      <c r="H1458" s="113" t="s">
        <v>4968</v>
      </c>
      <c r="I1458" s="113"/>
      <c r="J1458" s="56" t="s">
        <v>7493</v>
      </c>
      <c r="K1458" s="56"/>
      <c r="L1458" s="50" t="s">
        <v>7472</v>
      </c>
      <c r="M1458" s="153">
        <v>0</v>
      </c>
      <c r="N1458" s="50" t="s">
        <v>8515</v>
      </c>
      <c r="O1458" s="50"/>
      <c r="P1458" s="113" t="s">
        <v>249</v>
      </c>
      <c r="Q1458" s="113" t="s">
        <v>74</v>
      </c>
      <c r="R1458" s="113" t="s">
        <v>7585</v>
      </c>
      <c r="S1458" s="113"/>
    </row>
    <row r="1459" spans="1:19" x14ac:dyDescent="0.35">
      <c r="A1459" s="113" t="s">
        <v>73</v>
      </c>
      <c r="B1459" s="112">
        <v>-99</v>
      </c>
      <c r="C1459" s="113" t="s">
        <v>4071</v>
      </c>
      <c r="D1459" s="54" t="s">
        <v>6501</v>
      </c>
      <c r="E1459" s="113"/>
      <c r="F1459" s="111" t="s">
        <v>8003</v>
      </c>
      <c r="G1459" s="113" t="s">
        <v>4969</v>
      </c>
      <c r="H1459" s="113" t="s">
        <v>4970</v>
      </c>
      <c r="I1459" s="113"/>
      <c r="J1459" s="56" t="s">
        <v>7493</v>
      </c>
      <c r="K1459" s="56"/>
      <c r="L1459" s="50" t="s">
        <v>7472</v>
      </c>
      <c r="M1459" s="153">
        <v>0</v>
      </c>
      <c r="N1459" s="50" t="s">
        <v>8515</v>
      </c>
      <c r="O1459" s="50"/>
      <c r="P1459" s="113" t="s">
        <v>249</v>
      </c>
      <c r="Q1459" s="113" t="s">
        <v>74</v>
      </c>
      <c r="R1459" s="113" t="s">
        <v>7585</v>
      </c>
      <c r="S1459" s="113"/>
    </row>
    <row r="1460" spans="1:19" x14ac:dyDescent="0.35">
      <c r="A1460" s="113" t="s">
        <v>73</v>
      </c>
      <c r="B1460" s="112">
        <v>-99</v>
      </c>
      <c r="C1460" s="113" t="s">
        <v>4061</v>
      </c>
      <c r="D1460" s="50" t="s">
        <v>6527</v>
      </c>
      <c r="E1460" s="113"/>
      <c r="F1460" s="111" t="s">
        <v>8026</v>
      </c>
      <c r="G1460" s="113" t="s">
        <v>4949</v>
      </c>
      <c r="H1460" s="113" t="s">
        <v>4950</v>
      </c>
      <c r="I1460" s="113"/>
      <c r="J1460" s="56" t="s">
        <v>7493</v>
      </c>
      <c r="K1460" s="56"/>
      <c r="L1460" s="50" t="s">
        <v>7472</v>
      </c>
      <c r="M1460" s="153">
        <v>0</v>
      </c>
      <c r="N1460" s="50" t="s">
        <v>8515</v>
      </c>
      <c r="O1460" s="50"/>
      <c r="P1460" s="113" t="s">
        <v>249</v>
      </c>
      <c r="Q1460" s="113" t="s">
        <v>74</v>
      </c>
      <c r="R1460" s="113" t="s">
        <v>7585</v>
      </c>
      <c r="S1460" s="113"/>
    </row>
    <row r="1461" spans="1:19" x14ac:dyDescent="0.35">
      <c r="A1461" s="113" t="s">
        <v>73</v>
      </c>
      <c r="B1461" s="112">
        <v>-99</v>
      </c>
      <c r="C1461" s="113" t="s">
        <v>4057</v>
      </c>
      <c r="D1461" s="62" t="s">
        <v>6523</v>
      </c>
      <c r="E1461" s="113"/>
      <c r="F1461" s="111" t="s">
        <v>8022</v>
      </c>
      <c r="G1461" s="113" t="s">
        <v>4941</v>
      </c>
      <c r="H1461" s="113" t="s">
        <v>4942</v>
      </c>
      <c r="I1461" s="113"/>
      <c r="J1461" s="56" t="s">
        <v>7493</v>
      </c>
      <c r="K1461" s="56"/>
      <c r="L1461" s="50" t="s">
        <v>7474</v>
      </c>
      <c r="M1461" s="153">
        <v>0</v>
      </c>
      <c r="N1461" s="50" t="s">
        <v>8515</v>
      </c>
      <c r="O1461" s="50"/>
      <c r="P1461" s="113" t="s">
        <v>3952</v>
      </c>
      <c r="Q1461" s="113" t="s">
        <v>74</v>
      </c>
      <c r="R1461" s="113" t="s">
        <v>7585</v>
      </c>
      <c r="S1461" s="113"/>
    </row>
    <row r="1462" spans="1:19" x14ac:dyDescent="0.35">
      <c r="A1462" s="113" t="s">
        <v>73</v>
      </c>
      <c r="B1462" s="112">
        <v>-99</v>
      </c>
      <c r="C1462" s="113" t="s">
        <v>4072</v>
      </c>
      <c r="D1462" s="54" t="s">
        <v>4972</v>
      </c>
      <c r="E1462" s="113"/>
      <c r="F1462" s="111" t="s">
        <v>8004</v>
      </c>
      <c r="G1462" s="113" t="s">
        <v>4971</v>
      </c>
      <c r="H1462" s="113" t="s">
        <v>4972</v>
      </c>
      <c r="I1462" s="113"/>
      <c r="J1462" s="56" t="s">
        <v>7493</v>
      </c>
      <c r="K1462" s="56"/>
      <c r="L1462" s="50" t="s">
        <v>7472</v>
      </c>
      <c r="M1462" s="153">
        <v>0</v>
      </c>
      <c r="N1462" s="50" t="s">
        <v>8515</v>
      </c>
      <c r="O1462" s="50"/>
      <c r="P1462" s="113" t="s">
        <v>195</v>
      </c>
      <c r="Q1462" s="113" t="s">
        <v>74</v>
      </c>
      <c r="R1462" s="113" t="s">
        <v>7585</v>
      </c>
      <c r="S1462" s="113"/>
    </row>
    <row r="1463" spans="1:19" x14ac:dyDescent="0.35">
      <c r="A1463" s="113" t="s">
        <v>73</v>
      </c>
      <c r="B1463" s="93">
        <v>-99</v>
      </c>
      <c r="C1463" s="55" t="s">
        <v>248</v>
      </c>
      <c r="D1463" s="57"/>
      <c r="E1463" s="62"/>
      <c r="F1463" s="55"/>
      <c r="G1463" s="55" t="s">
        <v>571</v>
      </c>
      <c r="H1463" s="55" t="s">
        <v>572</v>
      </c>
      <c r="I1463" s="55" t="s">
        <v>2432</v>
      </c>
      <c r="J1463" s="57" t="s">
        <v>7493</v>
      </c>
      <c r="K1463" s="57"/>
      <c r="L1463" s="50" t="s">
        <v>7472</v>
      </c>
      <c r="M1463" s="153">
        <v>2</v>
      </c>
      <c r="N1463" s="50" t="s">
        <v>8515</v>
      </c>
      <c r="O1463" s="50"/>
      <c r="P1463" s="113" t="s">
        <v>235</v>
      </c>
      <c r="Q1463" s="113" t="s">
        <v>74</v>
      </c>
      <c r="R1463" s="113" t="s">
        <v>7585</v>
      </c>
      <c r="S1463" s="113"/>
    </row>
    <row r="1464" spans="1:19" x14ac:dyDescent="0.35">
      <c r="A1464" s="113" t="s">
        <v>73</v>
      </c>
      <c r="B1464" s="112">
        <v>-99</v>
      </c>
      <c r="C1464" s="113" t="s">
        <v>4073</v>
      </c>
      <c r="D1464" s="50" t="s">
        <v>6508</v>
      </c>
      <c r="E1464" s="113"/>
      <c r="F1464" s="111" t="s">
        <v>8008</v>
      </c>
      <c r="G1464" s="113" t="s">
        <v>4973</v>
      </c>
      <c r="H1464" s="113" t="s">
        <v>4974</v>
      </c>
      <c r="I1464" s="113"/>
      <c r="J1464" s="56" t="s">
        <v>7493</v>
      </c>
      <c r="K1464" s="56"/>
      <c r="L1464" s="50" t="s">
        <v>7472</v>
      </c>
      <c r="M1464" s="153">
        <v>0</v>
      </c>
      <c r="N1464" s="50" t="s">
        <v>8515</v>
      </c>
      <c r="O1464" s="50"/>
      <c r="P1464" s="113" t="s">
        <v>235</v>
      </c>
      <c r="Q1464" s="113" t="s">
        <v>74</v>
      </c>
      <c r="R1464" s="113" t="s">
        <v>7585</v>
      </c>
      <c r="S1464" s="113"/>
    </row>
    <row r="1465" spans="1:19" x14ac:dyDescent="0.35">
      <c r="A1465" s="113" t="s">
        <v>73</v>
      </c>
      <c r="B1465" s="112">
        <v>-99</v>
      </c>
      <c r="C1465" s="113" t="s">
        <v>4074</v>
      </c>
      <c r="D1465" s="50" t="s">
        <v>6510</v>
      </c>
      <c r="E1465" s="113"/>
      <c r="F1465" s="111" t="s">
        <v>8010</v>
      </c>
      <c r="G1465" s="113" t="s">
        <v>4975</v>
      </c>
      <c r="H1465" s="113" t="s">
        <v>4976</v>
      </c>
      <c r="I1465" s="113"/>
      <c r="J1465" s="56" t="s">
        <v>7493</v>
      </c>
      <c r="K1465" s="56"/>
      <c r="L1465" s="50" t="s">
        <v>7472</v>
      </c>
      <c r="M1465" s="153">
        <v>0</v>
      </c>
      <c r="N1465" s="50" t="s">
        <v>8515</v>
      </c>
      <c r="O1465" s="50"/>
      <c r="P1465" s="113" t="s">
        <v>235</v>
      </c>
      <c r="Q1465" s="113" t="s">
        <v>74</v>
      </c>
      <c r="R1465" s="113" t="s">
        <v>7585</v>
      </c>
      <c r="S1465" s="113"/>
    </row>
    <row r="1466" spans="1:19" x14ac:dyDescent="0.35">
      <c r="A1466" s="113" t="s">
        <v>73</v>
      </c>
      <c r="B1466" s="112">
        <v>-99</v>
      </c>
      <c r="C1466" s="113" t="s">
        <v>4075</v>
      </c>
      <c r="D1466" s="50" t="s">
        <v>6511</v>
      </c>
      <c r="E1466" s="113"/>
      <c r="F1466" s="111" t="s">
        <v>8012</v>
      </c>
      <c r="G1466" s="113" t="s">
        <v>4977</v>
      </c>
      <c r="H1466" s="113" t="s">
        <v>4978</v>
      </c>
      <c r="I1466" s="113"/>
      <c r="J1466" s="56" t="s">
        <v>7493</v>
      </c>
      <c r="K1466" s="56"/>
      <c r="L1466" s="50" t="s">
        <v>7472</v>
      </c>
      <c r="M1466" s="153">
        <v>0</v>
      </c>
      <c r="N1466" s="50" t="s">
        <v>8515</v>
      </c>
      <c r="O1466" s="50"/>
      <c r="P1466" s="113" t="s">
        <v>235</v>
      </c>
      <c r="Q1466" s="113" t="s">
        <v>74</v>
      </c>
      <c r="R1466" s="113" t="s">
        <v>7585</v>
      </c>
      <c r="S1466" s="113"/>
    </row>
    <row r="1467" spans="1:19" x14ac:dyDescent="0.35">
      <c r="A1467" s="113" t="s">
        <v>73</v>
      </c>
      <c r="B1467" s="112">
        <v>-99</v>
      </c>
      <c r="C1467" s="113" t="s">
        <v>4076</v>
      </c>
      <c r="D1467" s="50" t="s">
        <v>6513</v>
      </c>
      <c r="F1467" s="111" t="s">
        <v>8014</v>
      </c>
      <c r="G1467" s="113" t="s">
        <v>4979</v>
      </c>
      <c r="H1467" s="113" t="s">
        <v>4980</v>
      </c>
      <c r="I1467" s="113"/>
      <c r="J1467" s="56" t="s">
        <v>7493</v>
      </c>
      <c r="K1467" s="56"/>
      <c r="L1467" s="50" t="s">
        <v>7472</v>
      </c>
      <c r="M1467" s="153">
        <v>0</v>
      </c>
      <c r="N1467" s="50" t="s">
        <v>8515</v>
      </c>
      <c r="O1467" s="50"/>
      <c r="P1467" s="113" t="s">
        <v>235</v>
      </c>
      <c r="Q1467" s="113" t="s">
        <v>74</v>
      </c>
      <c r="R1467" s="113" t="s">
        <v>7585</v>
      </c>
      <c r="S1467" s="113"/>
    </row>
    <row r="1468" spans="1:19" x14ac:dyDescent="0.35">
      <c r="A1468" s="113" t="s">
        <v>73</v>
      </c>
      <c r="B1468" s="112">
        <v>-99</v>
      </c>
      <c r="C1468" s="113" t="s">
        <v>4077</v>
      </c>
      <c r="D1468" s="50" t="s">
        <v>6515</v>
      </c>
      <c r="F1468" s="111" t="s">
        <v>8016</v>
      </c>
      <c r="G1468" s="113" t="s">
        <v>4981</v>
      </c>
      <c r="H1468" s="113" t="s">
        <v>4982</v>
      </c>
      <c r="I1468" s="113"/>
      <c r="J1468" s="56" t="s">
        <v>7493</v>
      </c>
      <c r="K1468" s="56"/>
      <c r="L1468" s="50" t="s">
        <v>7472</v>
      </c>
      <c r="M1468" s="153">
        <v>0</v>
      </c>
      <c r="N1468" s="50" t="s">
        <v>8515</v>
      </c>
      <c r="O1468" s="50"/>
      <c r="P1468" s="113" t="s">
        <v>235</v>
      </c>
      <c r="Q1468" s="113" t="s">
        <v>74</v>
      </c>
      <c r="R1468" s="113" t="s">
        <v>7585</v>
      </c>
      <c r="S1468" s="113"/>
    </row>
    <row r="1469" spans="1:19" x14ac:dyDescent="0.35">
      <c r="A1469" s="113" t="s">
        <v>73</v>
      </c>
      <c r="B1469" s="112">
        <v>-99</v>
      </c>
      <c r="C1469" s="113" t="s">
        <v>4078</v>
      </c>
      <c r="D1469" s="50" t="s">
        <v>6521</v>
      </c>
      <c r="E1469" s="113"/>
      <c r="F1469" s="111" t="s">
        <v>8020</v>
      </c>
      <c r="G1469" s="113" t="s">
        <v>4983</v>
      </c>
      <c r="H1469" s="113" t="s">
        <v>4984</v>
      </c>
      <c r="I1469" s="113"/>
      <c r="J1469" s="56" t="s">
        <v>7493</v>
      </c>
      <c r="K1469" s="56"/>
      <c r="L1469" s="50" t="s">
        <v>7472</v>
      </c>
      <c r="M1469" s="153">
        <v>0</v>
      </c>
      <c r="N1469" s="50" t="s">
        <v>8515</v>
      </c>
      <c r="O1469" s="50"/>
      <c r="P1469" s="113" t="s">
        <v>235</v>
      </c>
      <c r="Q1469" s="113" t="s">
        <v>74</v>
      </c>
      <c r="R1469" s="113" t="s">
        <v>7585</v>
      </c>
      <c r="S1469" s="113"/>
    </row>
    <row r="1470" spans="1:19" x14ac:dyDescent="0.35">
      <c r="A1470" s="113" t="s">
        <v>73</v>
      </c>
      <c r="B1470" s="112">
        <v>-99</v>
      </c>
      <c r="C1470" s="113" t="s">
        <v>4079</v>
      </c>
      <c r="D1470" s="50" t="s">
        <v>6522</v>
      </c>
      <c r="E1470" s="113"/>
      <c r="F1470" s="111" t="s">
        <v>8021</v>
      </c>
      <c r="G1470" s="113" t="s">
        <v>4985</v>
      </c>
      <c r="H1470" s="113" t="s">
        <v>4986</v>
      </c>
      <c r="I1470" s="113"/>
      <c r="J1470" s="56" t="s">
        <v>7493</v>
      </c>
      <c r="K1470" s="56"/>
      <c r="L1470" s="50" t="s">
        <v>7472</v>
      </c>
      <c r="M1470" s="153">
        <v>0</v>
      </c>
      <c r="N1470" s="50" t="s">
        <v>8515</v>
      </c>
      <c r="O1470" s="50"/>
      <c r="P1470" s="113" t="s">
        <v>235</v>
      </c>
      <c r="Q1470" s="113" t="s">
        <v>74</v>
      </c>
      <c r="R1470" s="113" t="s">
        <v>7585</v>
      </c>
      <c r="S1470" s="113"/>
    </row>
    <row r="1471" spans="1:19" x14ac:dyDescent="0.35">
      <c r="A1471" s="113" t="s">
        <v>73</v>
      </c>
      <c r="B1471" s="112">
        <v>-99</v>
      </c>
      <c r="C1471" s="113" t="s">
        <v>4050</v>
      </c>
      <c r="D1471" s="50" t="s">
        <v>6509</v>
      </c>
      <c r="E1471" s="113"/>
      <c r="F1471" s="111" t="s">
        <v>8011</v>
      </c>
      <c r="G1471" s="113" t="s">
        <v>4927</v>
      </c>
      <c r="H1471" s="113" t="s">
        <v>4928</v>
      </c>
      <c r="I1471" s="113"/>
      <c r="J1471" s="56" t="s">
        <v>7493</v>
      </c>
      <c r="K1471" s="56"/>
      <c r="L1471" s="50" t="s">
        <v>7472</v>
      </c>
      <c r="M1471" s="153">
        <v>0</v>
      </c>
      <c r="N1471" s="50" t="s">
        <v>8515</v>
      </c>
      <c r="O1471" s="50"/>
      <c r="P1471" s="113" t="s">
        <v>235</v>
      </c>
      <c r="Q1471" s="113" t="s">
        <v>74</v>
      </c>
      <c r="R1471" s="113" t="s">
        <v>7585</v>
      </c>
      <c r="S1471" s="113"/>
    </row>
    <row r="1472" spans="1:19" x14ac:dyDescent="0.35">
      <c r="A1472" s="113" t="s">
        <v>73</v>
      </c>
      <c r="B1472" s="112">
        <v>-99</v>
      </c>
      <c r="C1472" s="54" t="s">
        <v>245</v>
      </c>
      <c r="D1472" s="50" t="s">
        <v>6507</v>
      </c>
      <c r="E1472" s="50"/>
      <c r="F1472" s="68" t="s">
        <v>8009</v>
      </c>
      <c r="G1472" s="54" t="s">
        <v>565</v>
      </c>
      <c r="H1472" s="54" t="s">
        <v>566</v>
      </c>
      <c r="I1472" s="68" t="s">
        <v>2429</v>
      </c>
      <c r="J1472" s="56" t="s">
        <v>7493</v>
      </c>
      <c r="K1472" s="56"/>
      <c r="L1472" s="50" t="s">
        <v>7472</v>
      </c>
      <c r="M1472" s="153">
        <v>0</v>
      </c>
      <c r="N1472" s="50" t="s">
        <v>8515</v>
      </c>
      <c r="O1472" s="50"/>
      <c r="P1472" s="113" t="s">
        <v>235</v>
      </c>
      <c r="Q1472" s="113" t="s">
        <v>74</v>
      </c>
      <c r="R1472" s="113" t="s">
        <v>7585</v>
      </c>
      <c r="S1472" s="113"/>
    </row>
    <row r="1473" spans="1:19" x14ac:dyDescent="0.35">
      <c r="A1473" s="113" t="s">
        <v>73</v>
      </c>
      <c r="B1473" s="112">
        <v>-99</v>
      </c>
      <c r="C1473" s="113" t="s">
        <v>4049</v>
      </c>
      <c r="D1473" s="50" t="s">
        <v>6506</v>
      </c>
      <c r="E1473" s="113"/>
      <c r="F1473" s="111" t="s">
        <v>8006</v>
      </c>
      <c r="G1473" s="113" t="s">
        <v>4925</v>
      </c>
      <c r="H1473" s="113" t="s">
        <v>4926</v>
      </c>
      <c r="I1473" s="113"/>
      <c r="J1473" s="56" t="s">
        <v>7493</v>
      </c>
      <c r="K1473" s="56"/>
      <c r="L1473" s="113" t="s">
        <v>153</v>
      </c>
      <c r="M1473" s="114">
        <v>0</v>
      </c>
      <c r="N1473" s="50" t="s">
        <v>8515</v>
      </c>
      <c r="O1473" s="50"/>
      <c r="P1473" s="113" t="s">
        <v>153</v>
      </c>
      <c r="Q1473" s="113" t="s">
        <v>74</v>
      </c>
      <c r="R1473" s="113" t="s">
        <v>7585</v>
      </c>
      <c r="S1473" s="113"/>
    </row>
    <row r="1474" spans="1:19" x14ac:dyDescent="0.35">
      <c r="A1474" s="113" t="s">
        <v>73</v>
      </c>
      <c r="B1474" s="112">
        <v>-99</v>
      </c>
      <c r="C1474" s="113" t="s">
        <v>4048</v>
      </c>
      <c r="D1474" s="50" t="s">
        <v>6505</v>
      </c>
      <c r="E1474" s="113"/>
      <c r="F1474" s="111" t="s">
        <v>8007</v>
      </c>
      <c r="G1474" s="113" t="s">
        <v>4923</v>
      </c>
      <c r="H1474" s="113" t="s">
        <v>4924</v>
      </c>
      <c r="I1474" s="113"/>
      <c r="J1474" s="56" t="s">
        <v>7493</v>
      </c>
      <c r="K1474" s="56"/>
      <c r="L1474" s="113" t="s">
        <v>153</v>
      </c>
      <c r="M1474" s="114">
        <v>0</v>
      </c>
      <c r="N1474" s="50" t="s">
        <v>8515</v>
      </c>
      <c r="O1474" s="50"/>
      <c r="P1474" s="113" t="s">
        <v>153</v>
      </c>
      <c r="Q1474" s="113" t="s">
        <v>74</v>
      </c>
      <c r="R1474" s="113" t="s">
        <v>7585</v>
      </c>
      <c r="S1474" s="113"/>
    </row>
    <row r="1475" spans="1:19" x14ac:dyDescent="0.35">
      <c r="A1475" s="113" t="s">
        <v>73</v>
      </c>
      <c r="B1475" s="114">
        <v>-99</v>
      </c>
      <c r="C1475" s="121" t="s">
        <v>6789</v>
      </c>
      <c r="D1475" s="113"/>
      <c r="E1475" s="113"/>
      <c r="F1475" s="113"/>
      <c r="G1475" s="113" t="s">
        <v>550</v>
      </c>
      <c r="H1475" s="113" t="s">
        <v>551</v>
      </c>
      <c r="I1475" s="113"/>
      <c r="J1475" s="56" t="s">
        <v>7493</v>
      </c>
      <c r="K1475" s="56"/>
      <c r="L1475" s="113" t="s">
        <v>91</v>
      </c>
      <c r="M1475" s="114" t="s">
        <v>8511</v>
      </c>
      <c r="N1475" s="113" t="s">
        <v>8513</v>
      </c>
      <c r="O1475" s="113"/>
      <c r="P1475" s="113" t="s">
        <v>91</v>
      </c>
      <c r="Q1475" s="113" t="s">
        <v>74</v>
      </c>
      <c r="R1475" s="113"/>
      <c r="S1475" s="113"/>
    </row>
    <row r="1476" spans="1:19" x14ac:dyDescent="0.35">
      <c r="A1476" s="121" t="s">
        <v>73</v>
      </c>
      <c r="B1476" s="139">
        <v>1</v>
      </c>
      <c r="C1476" s="121" t="s">
        <v>4045</v>
      </c>
      <c r="D1476" s="55" t="s">
        <v>6476</v>
      </c>
      <c r="E1476" s="121" t="s">
        <v>8467</v>
      </c>
      <c r="F1476" s="121"/>
      <c r="G1476" s="121" t="s">
        <v>4919</v>
      </c>
      <c r="H1476" s="121" t="s">
        <v>4920</v>
      </c>
      <c r="I1476" s="121"/>
      <c r="J1476" s="57" t="s">
        <v>7493</v>
      </c>
      <c r="K1476" s="57"/>
      <c r="L1476" s="121" t="s">
        <v>7473</v>
      </c>
      <c r="M1476" s="139" t="s">
        <v>8511</v>
      </c>
      <c r="N1476" s="121" t="s">
        <v>8513</v>
      </c>
      <c r="O1476" s="121" t="s">
        <v>8516</v>
      </c>
      <c r="P1476" s="121" t="s">
        <v>100</v>
      </c>
      <c r="Q1476" s="121" t="s">
        <v>74</v>
      </c>
      <c r="R1476" s="121"/>
      <c r="S1476" s="121"/>
    </row>
    <row r="1477" spans="1:19" x14ac:dyDescent="0.35">
      <c r="A1477" s="113" t="s">
        <v>73</v>
      </c>
      <c r="B1477" s="112">
        <v>1</v>
      </c>
      <c r="C1477" s="121" t="s">
        <v>6407</v>
      </c>
      <c r="D1477" s="121"/>
      <c r="E1477" s="121" t="s">
        <v>8467</v>
      </c>
      <c r="F1477" s="111" t="s">
        <v>8038</v>
      </c>
      <c r="G1477" s="113" t="s">
        <v>4919</v>
      </c>
      <c r="H1477" s="113" t="s">
        <v>4920</v>
      </c>
      <c r="I1477" s="113"/>
      <c r="J1477" s="56" t="s">
        <v>7493</v>
      </c>
      <c r="K1477" s="56"/>
      <c r="L1477" s="113" t="s">
        <v>7473</v>
      </c>
      <c r="M1477" s="114" t="s">
        <v>8511</v>
      </c>
      <c r="N1477" s="113" t="s">
        <v>8513</v>
      </c>
      <c r="O1477" s="113" t="s">
        <v>8516</v>
      </c>
      <c r="P1477" s="113" t="s">
        <v>100</v>
      </c>
      <c r="Q1477" s="113" t="s">
        <v>74</v>
      </c>
      <c r="R1477" s="113"/>
      <c r="S1477" s="113"/>
    </row>
    <row r="1478" spans="1:19" x14ac:dyDescent="0.35">
      <c r="A1478" s="113" t="s">
        <v>73</v>
      </c>
      <c r="B1478" s="112">
        <v>2</v>
      </c>
      <c r="C1478" s="121" t="s">
        <v>4046</v>
      </c>
      <c r="D1478" s="62" t="s">
        <v>8472</v>
      </c>
      <c r="E1478" s="50" t="s">
        <v>8471</v>
      </c>
      <c r="F1478" s="113"/>
      <c r="G1478" s="113" t="s">
        <v>550</v>
      </c>
      <c r="H1478" s="113" t="s">
        <v>551</v>
      </c>
      <c r="I1478" s="113"/>
      <c r="J1478" s="56" t="s">
        <v>7493</v>
      </c>
      <c r="K1478" s="56"/>
      <c r="L1478" s="113" t="s">
        <v>91</v>
      </c>
      <c r="M1478" s="114" t="s">
        <v>8511</v>
      </c>
      <c r="N1478" s="113" t="s">
        <v>8513</v>
      </c>
      <c r="O1478" s="113" t="s">
        <v>8516</v>
      </c>
      <c r="P1478" s="113" t="s">
        <v>91</v>
      </c>
      <c r="Q1478" s="113" t="s">
        <v>74</v>
      </c>
      <c r="R1478" s="113"/>
      <c r="S1478" s="113"/>
    </row>
    <row r="1479" spans="1:19" x14ac:dyDescent="0.35">
      <c r="A1479" s="113" t="s">
        <v>73</v>
      </c>
      <c r="B1479" s="112">
        <v>2</v>
      </c>
      <c r="C1479" s="113" t="s">
        <v>236</v>
      </c>
      <c r="D1479" s="50" t="s">
        <v>1939</v>
      </c>
      <c r="E1479" s="50" t="s">
        <v>8439</v>
      </c>
      <c r="F1479" s="68" t="s">
        <v>7710</v>
      </c>
      <c r="G1479" s="54" t="s">
        <v>550</v>
      </c>
      <c r="H1479" s="54" t="s">
        <v>551</v>
      </c>
      <c r="I1479" s="68" t="s">
        <v>2423</v>
      </c>
      <c r="J1479" s="56" t="s">
        <v>7493</v>
      </c>
      <c r="K1479" s="56"/>
      <c r="L1479" s="121" t="s">
        <v>91</v>
      </c>
      <c r="M1479" s="139" t="s">
        <v>8511</v>
      </c>
      <c r="N1479" s="121" t="s">
        <v>8513</v>
      </c>
      <c r="O1479" s="121" t="s">
        <v>8516</v>
      </c>
      <c r="P1479" s="113" t="s">
        <v>100</v>
      </c>
      <c r="Q1479" s="113" t="s">
        <v>74</v>
      </c>
      <c r="R1479" s="113" t="s">
        <v>7488</v>
      </c>
      <c r="S1479" s="113"/>
    </row>
    <row r="1480" spans="1:19" x14ac:dyDescent="0.35">
      <c r="A1480" s="113" t="s">
        <v>73</v>
      </c>
      <c r="B1480" s="112">
        <v>3</v>
      </c>
      <c r="C1480" s="113" t="s">
        <v>237</v>
      </c>
      <c r="D1480" s="56" t="s">
        <v>553</v>
      </c>
      <c r="E1480" s="50" t="s">
        <v>8473</v>
      </c>
      <c r="F1480" s="68" t="s">
        <v>2242</v>
      </c>
      <c r="G1480" s="54" t="s">
        <v>552</v>
      </c>
      <c r="H1480" s="54" t="s">
        <v>553</v>
      </c>
      <c r="I1480" s="68" t="s">
        <v>2424</v>
      </c>
      <c r="J1480" s="56" t="s">
        <v>7493</v>
      </c>
      <c r="K1480" s="56"/>
      <c r="L1480" s="113" t="s">
        <v>91</v>
      </c>
      <c r="M1480" s="114" t="s">
        <v>8511</v>
      </c>
      <c r="N1480" s="113" t="s">
        <v>8512</v>
      </c>
      <c r="O1480" s="113" t="s">
        <v>8516</v>
      </c>
      <c r="P1480" s="113" t="s">
        <v>91</v>
      </c>
      <c r="Q1480" s="113" t="s">
        <v>74</v>
      </c>
      <c r="R1480" s="113"/>
      <c r="S1480" s="113"/>
    </row>
    <row r="1481" spans="1:19" x14ac:dyDescent="0.35">
      <c r="A1481" s="113" t="s">
        <v>73</v>
      </c>
      <c r="B1481" s="112">
        <v>4</v>
      </c>
      <c r="C1481" s="113" t="s">
        <v>238</v>
      </c>
      <c r="D1481" s="56" t="s">
        <v>1940</v>
      </c>
      <c r="E1481" s="50" t="s">
        <v>8474</v>
      </c>
      <c r="F1481" s="68" t="s">
        <v>2243</v>
      </c>
      <c r="G1481" s="54" t="s">
        <v>554</v>
      </c>
      <c r="H1481" s="54" t="s">
        <v>555</v>
      </c>
      <c r="I1481" s="68" t="s">
        <v>2425</v>
      </c>
      <c r="J1481" s="56" t="s">
        <v>7493</v>
      </c>
      <c r="K1481" s="56"/>
      <c r="L1481" s="113" t="s">
        <v>91</v>
      </c>
      <c r="M1481" s="114">
        <v>0</v>
      </c>
      <c r="N1481" s="113" t="s">
        <v>8512</v>
      </c>
      <c r="O1481" s="113" t="s">
        <v>8517</v>
      </c>
      <c r="P1481" s="113" t="s">
        <v>91</v>
      </c>
      <c r="Q1481" s="113" t="s">
        <v>74</v>
      </c>
      <c r="R1481" s="113"/>
      <c r="S1481" s="113"/>
    </row>
    <row r="1482" spans="1:19" x14ac:dyDescent="0.35">
      <c r="A1482" s="113" t="s">
        <v>73</v>
      </c>
      <c r="B1482" s="112">
        <v>5</v>
      </c>
      <c r="C1482" s="113" t="s">
        <v>239</v>
      </c>
      <c r="D1482" s="56" t="s">
        <v>1932</v>
      </c>
      <c r="E1482" s="50" t="s">
        <v>8475</v>
      </c>
      <c r="F1482" s="68" t="s">
        <v>2162</v>
      </c>
      <c r="G1482" s="54" t="s">
        <v>556</v>
      </c>
      <c r="H1482" s="54" t="s">
        <v>497</v>
      </c>
      <c r="I1482" s="68" t="s">
        <v>2400</v>
      </c>
      <c r="J1482" s="56" t="s">
        <v>7493</v>
      </c>
      <c r="K1482" s="56"/>
      <c r="L1482" s="113" t="s">
        <v>91</v>
      </c>
      <c r="M1482" s="114">
        <v>0</v>
      </c>
      <c r="N1482" s="113" t="s">
        <v>8512</v>
      </c>
      <c r="O1482" s="113" t="s">
        <v>8517</v>
      </c>
      <c r="P1482" s="113" t="s">
        <v>91</v>
      </c>
      <c r="Q1482" s="113" t="s">
        <v>74</v>
      </c>
      <c r="R1482" s="113"/>
      <c r="S1482" s="113"/>
    </row>
    <row r="1483" spans="1:19" x14ac:dyDescent="0.35">
      <c r="A1483" s="113" t="s">
        <v>73</v>
      </c>
      <c r="B1483" s="112">
        <v>6</v>
      </c>
      <c r="C1483" s="113" t="s">
        <v>240</v>
      </c>
      <c r="D1483" s="56" t="s">
        <v>7736</v>
      </c>
      <c r="E1483" s="50" t="s">
        <v>8477</v>
      </c>
      <c r="F1483" s="68" t="s">
        <v>8002</v>
      </c>
      <c r="G1483" s="54" t="s">
        <v>557</v>
      </c>
      <c r="H1483" s="54" t="s">
        <v>499</v>
      </c>
      <c r="I1483" s="68" t="s">
        <v>2401</v>
      </c>
      <c r="J1483" s="56" t="s">
        <v>7493</v>
      </c>
      <c r="K1483" s="56"/>
      <c r="L1483" s="113" t="s">
        <v>91</v>
      </c>
      <c r="M1483" s="114">
        <v>0</v>
      </c>
      <c r="N1483" s="113" t="s">
        <v>8512</v>
      </c>
      <c r="O1483" s="113" t="s">
        <v>8517</v>
      </c>
      <c r="P1483" s="113" t="s">
        <v>91</v>
      </c>
      <c r="Q1483" s="113" t="s">
        <v>74</v>
      </c>
      <c r="R1483" s="113"/>
      <c r="S1483" s="113"/>
    </row>
    <row r="1484" spans="1:19" x14ac:dyDescent="0.35">
      <c r="A1484" s="113" t="s">
        <v>73</v>
      </c>
      <c r="B1484" s="112">
        <v>7</v>
      </c>
      <c r="C1484" s="113" t="s">
        <v>241</v>
      </c>
      <c r="D1484" s="56" t="s">
        <v>1941</v>
      </c>
      <c r="E1484" s="50" t="s">
        <v>8476</v>
      </c>
      <c r="F1484" s="68" t="s">
        <v>2163</v>
      </c>
      <c r="G1484" s="54" t="s">
        <v>558</v>
      </c>
      <c r="H1484" s="54" t="s">
        <v>501</v>
      </c>
      <c r="I1484" s="68" t="s">
        <v>2402</v>
      </c>
      <c r="J1484" s="56" t="s">
        <v>7493</v>
      </c>
      <c r="K1484" s="56"/>
      <c r="L1484" s="113" t="s">
        <v>91</v>
      </c>
      <c r="M1484" s="114">
        <v>0</v>
      </c>
      <c r="N1484" s="113" t="s">
        <v>8512</v>
      </c>
      <c r="O1484" s="113" t="s">
        <v>8517</v>
      </c>
      <c r="P1484" s="113" t="s">
        <v>91</v>
      </c>
      <c r="Q1484" s="113" t="s">
        <v>74</v>
      </c>
      <c r="R1484" s="113"/>
      <c r="S1484" s="113"/>
    </row>
    <row r="1485" spans="1:19" x14ac:dyDescent="0.35">
      <c r="A1485" s="113" t="s">
        <v>73</v>
      </c>
      <c r="B1485" s="112">
        <v>8</v>
      </c>
      <c r="C1485" s="113" t="s">
        <v>242</v>
      </c>
      <c r="D1485" s="56" t="s">
        <v>1935</v>
      </c>
      <c r="E1485" s="56" t="s">
        <v>8478</v>
      </c>
      <c r="F1485" s="68" t="s">
        <v>2280</v>
      </c>
      <c r="G1485" s="54" t="s">
        <v>559</v>
      </c>
      <c r="H1485" s="54" t="s">
        <v>560</v>
      </c>
      <c r="I1485" s="68" t="s">
        <v>2426</v>
      </c>
      <c r="J1485" s="56" t="s">
        <v>7493</v>
      </c>
      <c r="K1485" s="56"/>
      <c r="L1485" s="50" t="s">
        <v>7472</v>
      </c>
      <c r="M1485" s="153">
        <v>0</v>
      </c>
      <c r="N1485" s="50" t="s">
        <v>8512</v>
      </c>
      <c r="O1485" s="50" t="s">
        <v>8517</v>
      </c>
      <c r="P1485" s="113" t="s">
        <v>138</v>
      </c>
      <c r="Q1485" s="113" t="s">
        <v>74</v>
      </c>
      <c r="R1485" s="113"/>
      <c r="S1485" s="113"/>
    </row>
    <row r="1486" spans="1:19" x14ac:dyDescent="0.35">
      <c r="A1486" s="113" t="s">
        <v>73</v>
      </c>
      <c r="B1486" s="112">
        <v>9</v>
      </c>
      <c r="C1486" s="113" t="s">
        <v>243</v>
      </c>
      <c r="D1486" s="56" t="s">
        <v>1936</v>
      </c>
      <c r="E1486" s="56" t="s">
        <v>8479</v>
      </c>
      <c r="F1486" s="68" t="s">
        <v>2281</v>
      </c>
      <c r="G1486" s="54" t="s">
        <v>561</v>
      </c>
      <c r="H1486" s="54" t="s">
        <v>562</v>
      </c>
      <c r="I1486" s="68" t="s">
        <v>2427</v>
      </c>
      <c r="J1486" s="56" t="s">
        <v>7493</v>
      </c>
      <c r="K1486" s="56"/>
      <c r="L1486" s="50" t="s">
        <v>7472</v>
      </c>
      <c r="M1486" s="153">
        <v>0</v>
      </c>
      <c r="N1486" s="50" t="s">
        <v>8512</v>
      </c>
      <c r="O1486" s="50" t="s">
        <v>8517</v>
      </c>
      <c r="P1486" s="113" t="s">
        <v>138</v>
      </c>
      <c r="Q1486" s="113" t="s">
        <v>74</v>
      </c>
      <c r="R1486" s="113"/>
      <c r="S1486" s="113"/>
    </row>
    <row r="1487" spans="1:19" x14ac:dyDescent="0.35">
      <c r="A1487" s="113" t="s">
        <v>73</v>
      </c>
      <c r="B1487" s="112">
        <v>10</v>
      </c>
      <c r="C1487" s="113" t="s">
        <v>244</v>
      </c>
      <c r="D1487" s="56" t="s">
        <v>1937</v>
      </c>
      <c r="E1487" s="56" t="s">
        <v>8480</v>
      </c>
      <c r="F1487" s="68" t="s">
        <v>2282</v>
      </c>
      <c r="G1487" s="54" t="s">
        <v>563</v>
      </c>
      <c r="H1487" s="54" t="s">
        <v>564</v>
      </c>
      <c r="I1487" s="68" t="s">
        <v>2428</v>
      </c>
      <c r="J1487" s="56" t="s">
        <v>7493</v>
      </c>
      <c r="K1487" s="56"/>
      <c r="L1487" s="50" t="s">
        <v>7472</v>
      </c>
      <c r="M1487" s="153">
        <v>0</v>
      </c>
      <c r="N1487" s="50" t="s">
        <v>8512</v>
      </c>
      <c r="O1487" s="50" t="s">
        <v>8517</v>
      </c>
      <c r="P1487" s="113" t="s">
        <v>139</v>
      </c>
      <c r="Q1487" s="113" t="s">
        <v>74</v>
      </c>
      <c r="R1487" s="113"/>
      <c r="S1487" s="113"/>
    </row>
    <row r="1488" spans="1:19" x14ac:dyDescent="0.35">
      <c r="A1488" s="113" t="s">
        <v>73</v>
      </c>
      <c r="B1488" s="112">
        <v>11</v>
      </c>
      <c r="C1488" s="113" t="s">
        <v>4047</v>
      </c>
      <c r="D1488" s="50" t="s">
        <v>6504</v>
      </c>
      <c r="E1488" s="113" t="s">
        <v>8005</v>
      </c>
      <c r="F1488" s="111" t="s">
        <v>8005</v>
      </c>
      <c r="G1488" s="113" t="s">
        <v>4921</v>
      </c>
      <c r="H1488" s="113" t="s">
        <v>4922</v>
      </c>
      <c r="I1488" s="113"/>
      <c r="J1488" s="56" t="s">
        <v>7493</v>
      </c>
      <c r="K1488" s="56"/>
      <c r="L1488" s="113" t="s">
        <v>91</v>
      </c>
      <c r="M1488" s="114">
        <v>0</v>
      </c>
      <c r="N1488" s="113" t="s">
        <v>8512</v>
      </c>
      <c r="O1488" s="113" t="s">
        <v>8517</v>
      </c>
      <c r="P1488" s="113" t="s">
        <v>91</v>
      </c>
      <c r="Q1488" s="113" t="s">
        <v>74</v>
      </c>
      <c r="R1488" s="113"/>
      <c r="S1488" s="113"/>
    </row>
    <row r="1489" spans="1:19" x14ac:dyDescent="0.35">
      <c r="A1489" s="113" t="s">
        <v>73</v>
      </c>
      <c r="B1489" s="112">
        <v>12</v>
      </c>
      <c r="C1489" s="113" t="s">
        <v>246</v>
      </c>
      <c r="D1489" s="56" t="s">
        <v>6512</v>
      </c>
      <c r="E1489" s="50" t="s">
        <v>8481</v>
      </c>
      <c r="F1489" s="68" t="s">
        <v>2250</v>
      </c>
      <c r="G1489" s="54" t="s">
        <v>567</v>
      </c>
      <c r="H1489" s="54" t="s">
        <v>568</v>
      </c>
      <c r="I1489" s="68" t="s">
        <v>2430</v>
      </c>
      <c r="J1489" s="56" t="s">
        <v>7493</v>
      </c>
      <c r="K1489" s="56"/>
      <c r="L1489" s="50" t="s">
        <v>7472</v>
      </c>
      <c r="M1489" s="153">
        <v>0</v>
      </c>
      <c r="N1489" s="50" t="s">
        <v>8512</v>
      </c>
      <c r="O1489" s="50" t="s">
        <v>8517</v>
      </c>
      <c r="P1489" s="113" t="s">
        <v>139</v>
      </c>
      <c r="Q1489" s="113" t="s">
        <v>74</v>
      </c>
      <c r="R1489" s="113"/>
      <c r="S1489" s="113"/>
    </row>
    <row r="1490" spans="1:19" x14ac:dyDescent="0.35">
      <c r="A1490" s="113" t="s">
        <v>73</v>
      </c>
      <c r="B1490" s="112">
        <v>13</v>
      </c>
      <c r="C1490" s="113" t="s">
        <v>247</v>
      </c>
      <c r="D1490" s="56" t="s">
        <v>6406</v>
      </c>
      <c r="E1490" s="50" t="s">
        <v>8482</v>
      </c>
      <c r="F1490" s="111" t="s">
        <v>8013</v>
      </c>
      <c r="G1490" s="54" t="s">
        <v>569</v>
      </c>
      <c r="H1490" s="54" t="s">
        <v>570</v>
      </c>
      <c r="I1490" s="68" t="s">
        <v>2431</v>
      </c>
      <c r="J1490" s="56" t="s">
        <v>7493</v>
      </c>
      <c r="K1490" s="56"/>
      <c r="L1490" s="50" t="s">
        <v>7472</v>
      </c>
      <c r="M1490" s="153">
        <v>0</v>
      </c>
      <c r="N1490" s="50" t="s">
        <v>8512</v>
      </c>
      <c r="O1490" s="50" t="s">
        <v>8517</v>
      </c>
      <c r="P1490" s="113" t="s">
        <v>139</v>
      </c>
      <c r="Q1490" s="113" t="s">
        <v>74</v>
      </c>
      <c r="R1490" s="113"/>
      <c r="S1490" s="113"/>
    </row>
    <row r="1491" spans="1:19" x14ac:dyDescent="0.35">
      <c r="A1491" s="113" t="s">
        <v>73</v>
      </c>
      <c r="B1491" s="112">
        <v>14</v>
      </c>
      <c r="C1491" s="113" t="s">
        <v>4051</v>
      </c>
      <c r="D1491" s="62" t="s">
        <v>6514</v>
      </c>
      <c r="E1491" s="50" t="s">
        <v>8483</v>
      </c>
      <c r="F1491" s="111" t="s">
        <v>8015</v>
      </c>
      <c r="G1491" s="113" t="s">
        <v>4929</v>
      </c>
      <c r="H1491" s="113" t="s">
        <v>4930</v>
      </c>
      <c r="I1491" s="113"/>
      <c r="J1491" s="56" t="s">
        <v>7493</v>
      </c>
      <c r="K1491" s="56"/>
      <c r="L1491" s="50" t="s">
        <v>7472</v>
      </c>
      <c r="M1491" s="153">
        <v>2</v>
      </c>
      <c r="N1491" s="50" t="s">
        <v>8512</v>
      </c>
      <c r="O1491" s="50" t="s">
        <v>8517</v>
      </c>
      <c r="P1491" s="113" t="s">
        <v>139</v>
      </c>
      <c r="Q1491" s="113" t="s">
        <v>74</v>
      </c>
      <c r="R1491" s="113"/>
      <c r="S1491" s="113"/>
    </row>
    <row r="1492" spans="1:19" x14ac:dyDescent="0.35">
      <c r="A1492" s="113" t="s">
        <v>73</v>
      </c>
      <c r="B1492" s="112">
        <v>15</v>
      </c>
      <c r="C1492" s="113" t="s">
        <v>4054</v>
      </c>
      <c r="D1492" s="50" t="s">
        <v>6518</v>
      </c>
      <c r="E1492" s="113" t="s">
        <v>8484</v>
      </c>
      <c r="F1492" s="111" t="s">
        <v>8019</v>
      </c>
      <c r="G1492" s="113" t="s">
        <v>4935</v>
      </c>
      <c r="H1492" s="113" t="s">
        <v>4936</v>
      </c>
      <c r="I1492" s="113"/>
      <c r="J1492" s="56" t="s">
        <v>7493</v>
      </c>
      <c r="K1492" s="56"/>
      <c r="L1492" s="113" t="s">
        <v>7473</v>
      </c>
      <c r="M1492" s="114">
        <v>0</v>
      </c>
      <c r="N1492" s="113" t="s">
        <v>8512</v>
      </c>
      <c r="O1492" s="113" t="s">
        <v>8517</v>
      </c>
      <c r="P1492" s="113" t="s">
        <v>7476</v>
      </c>
      <c r="Q1492" s="113" t="s">
        <v>74</v>
      </c>
      <c r="R1492" s="113"/>
      <c r="S1492" s="113"/>
    </row>
    <row r="1493" spans="1:19" x14ac:dyDescent="0.35">
      <c r="A1493" s="113" t="s">
        <v>73</v>
      </c>
      <c r="B1493" s="112">
        <v>16</v>
      </c>
      <c r="C1493" s="113" t="s">
        <v>4055</v>
      </c>
      <c r="D1493" s="50" t="s">
        <v>6519</v>
      </c>
      <c r="E1493" s="113" t="s">
        <v>8488</v>
      </c>
      <c r="F1493" s="111" t="s">
        <v>8486</v>
      </c>
      <c r="G1493" s="113" t="s">
        <v>4937</v>
      </c>
      <c r="H1493" s="113" t="s">
        <v>4938</v>
      </c>
      <c r="I1493" s="113"/>
      <c r="J1493" s="56" t="s">
        <v>7493</v>
      </c>
      <c r="K1493" s="56"/>
      <c r="L1493" s="113" t="s">
        <v>7473</v>
      </c>
      <c r="M1493" s="114">
        <v>0</v>
      </c>
      <c r="N1493" s="113" t="s">
        <v>8512</v>
      </c>
      <c r="O1493" s="113" t="s">
        <v>8517</v>
      </c>
      <c r="P1493" s="113" t="s">
        <v>7476</v>
      </c>
      <c r="Q1493" s="113" t="s">
        <v>74</v>
      </c>
      <c r="R1493" s="113"/>
      <c r="S1493" s="113"/>
    </row>
    <row r="1494" spans="1:19" x14ac:dyDescent="0.35">
      <c r="A1494" s="113" t="s">
        <v>73</v>
      </c>
      <c r="B1494" s="112">
        <v>17</v>
      </c>
      <c r="C1494" s="113" t="s">
        <v>4056</v>
      </c>
      <c r="D1494" s="50" t="s">
        <v>6520</v>
      </c>
      <c r="E1494" s="113" t="s">
        <v>8489</v>
      </c>
      <c r="F1494" s="111" t="s">
        <v>8487</v>
      </c>
      <c r="G1494" s="113" t="s">
        <v>4939</v>
      </c>
      <c r="H1494" s="113" t="s">
        <v>4940</v>
      </c>
      <c r="I1494" s="113"/>
      <c r="J1494" s="56" t="s">
        <v>7493</v>
      </c>
      <c r="K1494" s="56"/>
      <c r="L1494" s="134" t="s">
        <v>7473</v>
      </c>
      <c r="M1494" s="162">
        <v>0</v>
      </c>
      <c r="N1494" s="134" t="s">
        <v>8512</v>
      </c>
      <c r="O1494" s="134" t="s">
        <v>8517</v>
      </c>
      <c r="P1494" s="113" t="s">
        <v>3000</v>
      </c>
      <c r="Q1494" s="113" t="s">
        <v>74</v>
      </c>
      <c r="R1494" s="113"/>
      <c r="S1494" s="113"/>
    </row>
    <row r="1495" spans="1:19" x14ac:dyDescent="0.35">
      <c r="A1495" s="113" t="s">
        <v>73</v>
      </c>
      <c r="B1495" s="112">
        <v>18</v>
      </c>
      <c r="C1495" s="113" t="s">
        <v>4080</v>
      </c>
      <c r="D1495" s="113" t="s">
        <v>4988</v>
      </c>
      <c r="E1495" s="113" t="s">
        <v>8494</v>
      </c>
      <c r="F1495" s="111" t="s">
        <v>8027</v>
      </c>
      <c r="G1495" s="113" t="s">
        <v>4987</v>
      </c>
      <c r="H1495" s="113" t="s">
        <v>4988</v>
      </c>
      <c r="I1495" s="113"/>
      <c r="J1495" s="56" t="s">
        <v>7493</v>
      </c>
      <c r="K1495" s="56"/>
      <c r="L1495" s="50" t="s">
        <v>7472</v>
      </c>
      <c r="M1495" s="153">
        <v>0</v>
      </c>
      <c r="N1495" s="50" t="s">
        <v>8512</v>
      </c>
      <c r="O1495" s="50" t="s">
        <v>8517</v>
      </c>
      <c r="P1495" s="113" t="s">
        <v>157</v>
      </c>
      <c r="Q1495" s="113" t="s">
        <v>74</v>
      </c>
      <c r="R1495" s="113"/>
      <c r="S1495" s="113"/>
    </row>
    <row r="1496" spans="1:19" x14ac:dyDescent="0.35">
      <c r="A1496" s="113" t="s">
        <v>73</v>
      </c>
      <c r="B1496" s="112">
        <v>19</v>
      </c>
      <c r="C1496" s="113" t="s">
        <v>4062</v>
      </c>
      <c r="D1496" s="113" t="s">
        <v>4952</v>
      </c>
      <c r="E1496" s="113" t="s">
        <v>8496</v>
      </c>
      <c r="F1496" s="111" t="s">
        <v>8028</v>
      </c>
      <c r="G1496" s="113" t="s">
        <v>4951</v>
      </c>
      <c r="H1496" s="113" t="s">
        <v>4952</v>
      </c>
      <c r="I1496" s="113"/>
      <c r="J1496" s="56" t="s">
        <v>7493</v>
      </c>
      <c r="K1496" s="56"/>
      <c r="L1496" s="50" t="s">
        <v>7472</v>
      </c>
      <c r="M1496" s="153">
        <v>0</v>
      </c>
      <c r="N1496" s="50" t="s">
        <v>8512</v>
      </c>
      <c r="O1496" s="50" t="s">
        <v>8517</v>
      </c>
      <c r="P1496" s="113" t="s">
        <v>157</v>
      </c>
      <c r="Q1496" s="113" t="s">
        <v>74</v>
      </c>
      <c r="R1496" s="113"/>
      <c r="S1496" s="113"/>
    </row>
    <row r="1497" spans="1:19" x14ac:dyDescent="0.35">
      <c r="A1497" s="113" t="s">
        <v>73</v>
      </c>
      <c r="B1497" s="112">
        <v>20</v>
      </c>
      <c r="C1497" s="113" t="s">
        <v>4081</v>
      </c>
      <c r="D1497" s="113" t="s">
        <v>4990</v>
      </c>
      <c r="E1497" s="113" t="s">
        <v>8495</v>
      </c>
      <c r="F1497" s="111" t="s">
        <v>8029</v>
      </c>
      <c r="G1497" s="113" t="s">
        <v>4989</v>
      </c>
      <c r="H1497" s="113" t="s">
        <v>4990</v>
      </c>
      <c r="I1497" s="113"/>
      <c r="J1497" s="56" t="s">
        <v>7493</v>
      </c>
      <c r="K1497" s="56"/>
      <c r="L1497" s="50" t="s">
        <v>7472</v>
      </c>
      <c r="M1497" s="153">
        <v>0</v>
      </c>
      <c r="N1497" s="50" t="s">
        <v>8512</v>
      </c>
      <c r="O1497" s="50" t="s">
        <v>8517</v>
      </c>
      <c r="P1497" s="113" t="s">
        <v>157</v>
      </c>
      <c r="Q1497" s="113" t="s">
        <v>74</v>
      </c>
      <c r="R1497" s="113"/>
      <c r="S1497" s="113"/>
    </row>
    <row r="1498" spans="1:19" x14ac:dyDescent="0.35">
      <c r="A1498" s="113" t="s">
        <v>73</v>
      </c>
      <c r="B1498" s="112">
        <v>21</v>
      </c>
      <c r="C1498" s="113" t="s">
        <v>4063</v>
      </c>
      <c r="D1498" s="113" t="s">
        <v>4954</v>
      </c>
      <c r="E1498" s="113" t="s">
        <v>8497</v>
      </c>
      <c r="F1498" s="111" t="s">
        <v>8030</v>
      </c>
      <c r="G1498" s="113" t="s">
        <v>4953</v>
      </c>
      <c r="H1498" s="113" t="s">
        <v>4954</v>
      </c>
      <c r="I1498" s="113"/>
      <c r="J1498" s="56" t="s">
        <v>7493</v>
      </c>
      <c r="K1498" s="56"/>
      <c r="L1498" s="50" t="s">
        <v>7472</v>
      </c>
      <c r="M1498" s="153">
        <v>0</v>
      </c>
      <c r="N1498" s="50" t="s">
        <v>8512</v>
      </c>
      <c r="O1498" s="50" t="s">
        <v>8517</v>
      </c>
      <c r="P1498" s="113" t="s">
        <v>157</v>
      </c>
      <c r="Q1498" s="113" t="s">
        <v>74</v>
      </c>
      <c r="R1498" s="113"/>
      <c r="S1498" s="113"/>
    </row>
    <row r="1499" spans="1:19" x14ac:dyDescent="0.35">
      <c r="A1499" s="113" t="s">
        <v>73</v>
      </c>
      <c r="B1499" s="112">
        <v>22</v>
      </c>
      <c r="C1499" s="113" t="s">
        <v>4064</v>
      </c>
      <c r="D1499" s="113" t="s">
        <v>4956</v>
      </c>
      <c r="E1499" s="113" t="s">
        <v>8491</v>
      </c>
      <c r="F1499" s="111" t="s">
        <v>8031</v>
      </c>
      <c r="G1499" s="113" t="s">
        <v>4955</v>
      </c>
      <c r="H1499" s="113" t="s">
        <v>4956</v>
      </c>
      <c r="I1499" s="113"/>
      <c r="J1499" s="56" t="s">
        <v>7493</v>
      </c>
      <c r="K1499" s="56"/>
      <c r="L1499" s="50" t="s">
        <v>7472</v>
      </c>
      <c r="M1499" s="153">
        <v>0</v>
      </c>
      <c r="N1499" s="50" t="s">
        <v>8512</v>
      </c>
      <c r="O1499" s="50" t="s">
        <v>8517</v>
      </c>
      <c r="P1499" s="113" t="s">
        <v>6311</v>
      </c>
      <c r="Q1499" s="113" t="s">
        <v>74</v>
      </c>
      <c r="R1499" s="113"/>
      <c r="S1499" s="113"/>
    </row>
    <row r="1500" spans="1:19" x14ac:dyDescent="0.35">
      <c r="A1500" s="113" t="s">
        <v>73</v>
      </c>
      <c r="B1500" s="112">
        <v>23</v>
      </c>
      <c r="C1500" s="121" t="s">
        <v>4066</v>
      </c>
      <c r="D1500" s="62" t="s">
        <v>7490</v>
      </c>
      <c r="E1500" s="113" t="s">
        <v>8485</v>
      </c>
      <c r="F1500" s="111" t="s">
        <v>8035</v>
      </c>
      <c r="G1500" s="113" t="s">
        <v>4959</v>
      </c>
      <c r="H1500" s="113" t="s">
        <v>4960</v>
      </c>
      <c r="I1500" s="113"/>
      <c r="J1500" s="56" t="s">
        <v>7493</v>
      </c>
      <c r="K1500" s="56"/>
      <c r="L1500" s="113" t="s">
        <v>91</v>
      </c>
      <c r="M1500" s="114">
        <v>0</v>
      </c>
      <c r="N1500" s="113" t="s">
        <v>8512</v>
      </c>
      <c r="O1500" s="113" t="s">
        <v>8517</v>
      </c>
      <c r="P1500" s="113" t="s">
        <v>92</v>
      </c>
      <c r="Q1500" s="113" t="s">
        <v>74</v>
      </c>
      <c r="R1500" s="113"/>
      <c r="S1500" s="113"/>
    </row>
    <row r="1501" spans="1:19" x14ac:dyDescent="0.35">
      <c r="A1501" s="113" t="s">
        <v>73</v>
      </c>
      <c r="B1501" s="112">
        <v>24</v>
      </c>
      <c r="C1501" s="113" t="s">
        <v>4082</v>
      </c>
      <c r="D1501" s="113" t="s">
        <v>6528</v>
      </c>
      <c r="E1501" s="113" t="s">
        <v>8490</v>
      </c>
      <c r="F1501" s="111" t="s">
        <v>8032</v>
      </c>
      <c r="G1501" s="113" t="s">
        <v>4991</v>
      </c>
      <c r="H1501" s="113" t="s">
        <v>4992</v>
      </c>
      <c r="I1501" s="113"/>
      <c r="J1501" s="56" t="s">
        <v>7493</v>
      </c>
      <c r="K1501" s="56"/>
      <c r="L1501" s="50" t="s">
        <v>7472</v>
      </c>
      <c r="M1501" s="153">
        <v>0</v>
      </c>
      <c r="N1501" s="50" t="s">
        <v>8512</v>
      </c>
      <c r="O1501" s="50" t="s">
        <v>8517</v>
      </c>
      <c r="P1501" s="113" t="s">
        <v>6312</v>
      </c>
      <c r="Q1501" s="113" t="s">
        <v>74</v>
      </c>
      <c r="R1501" s="113"/>
      <c r="S1501" s="113"/>
    </row>
    <row r="1502" spans="1:19" x14ac:dyDescent="0.35">
      <c r="A1502" s="113" t="s">
        <v>73</v>
      </c>
      <c r="B1502" s="112">
        <v>25</v>
      </c>
      <c r="C1502" s="113" t="s">
        <v>4065</v>
      </c>
      <c r="D1502" s="62" t="s">
        <v>6529</v>
      </c>
      <c r="E1502" s="113" t="s">
        <v>8493</v>
      </c>
      <c r="G1502" s="113" t="s">
        <v>4957</v>
      </c>
      <c r="H1502" s="113" t="s">
        <v>4958</v>
      </c>
      <c r="I1502" s="113"/>
      <c r="J1502" s="56" t="s">
        <v>7493</v>
      </c>
      <c r="K1502" s="56"/>
      <c r="L1502" s="113" t="s">
        <v>91</v>
      </c>
      <c r="M1502" s="114">
        <v>0</v>
      </c>
      <c r="N1502" s="113" t="s">
        <v>8512</v>
      </c>
      <c r="O1502" s="113" t="s">
        <v>8517</v>
      </c>
      <c r="P1502" s="113" t="s">
        <v>92</v>
      </c>
      <c r="Q1502" s="113" t="s">
        <v>74</v>
      </c>
      <c r="R1502" s="113"/>
      <c r="S1502" s="113"/>
    </row>
    <row r="1503" spans="1:19" x14ac:dyDescent="0.35">
      <c r="A1503" s="111" t="s">
        <v>4030</v>
      </c>
      <c r="B1503" s="112">
        <v>-99</v>
      </c>
      <c r="C1503" s="121" t="s">
        <v>4040</v>
      </c>
      <c r="D1503" s="113" t="s">
        <v>4911</v>
      </c>
      <c r="E1503" s="113"/>
      <c r="F1503" s="111" t="s">
        <v>8036</v>
      </c>
      <c r="G1503" s="113" t="s">
        <v>4910</v>
      </c>
      <c r="H1503" s="113" t="s">
        <v>4911</v>
      </c>
      <c r="I1503" s="113"/>
      <c r="J1503" s="56" t="s">
        <v>7493</v>
      </c>
      <c r="K1503" s="56"/>
      <c r="L1503" s="113" t="s">
        <v>91</v>
      </c>
      <c r="M1503" s="114">
        <v>0</v>
      </c>
      <c r="N1503" s="113" t="s">
        <v>8512</v>
      </c>
      <c r="O1503" s="113"/>
      <c r="P1503" s="113" t="s">
        <v>92</v>
      </c>
      <c r="Q1503" s="113" t="s">
        <v>74</v>
      </c>
      <c r="R1503" s="113"/>
      <c r="S1503" s="113"/>
    </row>
    <row r="1504" spans="1:19" x14ac:dyDescent="0.35">
      <c r="A1504" s="111" t="s">
        <v>4030</v>
      </c>
      <c r="B1504" s="112">
        <v>-99</v>
      </c>
      <c r="C1504" s="121" t="s">
        <v>4041</v>
      </c>
      <c r="D1504" s="113" t="s">
        <v>4913</v>
      </c>
      <c r="E1504" s="113"/>
      <c r="F1504" s="111" t="s">
        <v>8037</v>
      </c>
      <c r="G1504" s="113" t="s">
        <v>4912</v>
      </c>
      <c r="H1504" s="113" t="s">
        <v>4913</v>
      </c>
      <c r="I1504" s="113"/>
      <c r="J1504" s="56" t="s">
        <v>7493</v>
      </c>
      <c r="K1504" s="56"/>
      <c r="L1504" s="113" t="s">
        <v>91</v>
      </c>
      <c r="M1504" s="114">
        <v>0</v>
      </c>
      <c r="N1504" s="113" t="s">
        <v>8512</v>
      </c>
      <c r="O1504" s="113"/>
      <c r="P1504" s="113" t="s">
        <v>92</v>
      </c>
      <c r="Q1504" s="113" t="s">
        <v>74</v>
      </c>
      <c r="R1504" s="113"/>
      <c r="S1504" s="113"/>
    </row>
    <row r="1505" spans="1:19" x14ac:dyDescent="0.35">
      <c r="A1505" s="111" t="s">
        <v>4030</v>
      </c>
      <c r="B1505" s="114">
        <v>-99</v>
      </c>
      <c r="C1505" s="113" t="s">
        <v>4044</v>
      </c>
      <c r="D1505" s="50"/>
      <c r="E1505" s="113"/>
      <c r="F1505" s="113"/>
      <c r="G1505" s="113" t="s">
        <v>4918</v>
      </c>
      <c r="H1505" s="113" t="s">
        <v>3951</v>
      </c>
      <c r="I1505" s="113"/>
      <c r="J1505" s="56" t="s">
        <v>7493</v>
      </c>
      <c r="K1505" s="56"/>
      <c r="L1505" s="113" t="s">
        <v>91</v>
      </c>
      <c r="M1505" s="114">
        <v>0</v>
      </c>
      <c r="N1505" s="113" t="s">
        <v>8512</v>
      </c>
      <c r="O1505" s="113"/>
      <c r="P1505" s="113" t="s">
        <v>91</v>
      </c>
      <c r="Q1505" s="113" t="s">
        <v>74</v>
      </c>
      <c r="R1505" s="113"/>
      <c r="S1505" s="113"/>
    </row>
    <row r="1506" spans="1:19" x14ac:dyDescent="0.35">
      <c r="A1506" s="111" t="s">
        <v>4030</v>
      </c>
      <c r="B1506" s="114">
        <v>-99</v>
      </c>
      <c r="C1506" s="113" t="s">
        <v>4032</v>
      </c>
      <c r="D1506" s="50"/>
      <c r="E1506" s="113"/>
      <c r="F1506" s="113"/>
      <c r="G1506" s="113" t="s">
        <v>4898</v>
      </c>
      <c r="H1506" s="113" t="s">
        <v>4899</v>
      </c>
      <c r="I1506" s="113"/>
      <c r="J1506" s="56" t="s">
        <v>7493</v>
      </c>
      <c r="K1506" s="56"/>
      <c r="L1506" s="113" t="s">
        <v>91</v>
      </c>
      <c r="M1506" s="114">
        <v>0</v>
      </c>
      <c r="N1506" s="113" t="s">
        <v>8512</v>
      </c>
      <c r="O1506" s="113"/>
      <c r="P1506" s="113" t="s">
        <v>91</v>
      </c>
      <c r="Q1506" s="113" t="s">
        <v>74</v>
      </c>
      <c r="R1506" s="113"/>
      <c r="S1506" s="113"/>
    </row>
    <row r="1507" spans="1:19" x14ac:dyDescent="0.35">
      <c r="A1507" s="111" t="s">
        <v>4030</v>
      </c>
      <c r="B1507" s="114">
        <v>-99</v>
      </c>
      <c r="C1507" s="113" t="s">
        <v>4042</v>
      </c>
      <c r="D1507" s="113"/>
      <c r="E1507" s="113"/>
      <c r="F1507" s="113"/>
      <c r="G1507" s="113" t="s">
        <v>4916</v>
      </c>
      <c r="H1507" s="113" t="s">
        <v>292</v>
      </c>
      <c r="I1507" s="113"/>
      <c r="J1507" s="56" t="s">
        <v>7493</v>
      </c>
      <c r="K1507" s="56"/>
      <c r="L1507" s="54" t="s">
        <v>7473</v>
      </c>
      <c r="M1507" s="155" t="s">
        <v>8511</v>
      </c>
      <c r="N1507" s="56" t="s">
        <v>8513</v>
      </c>
      <c r="O1507" s="56"/>
      <c r="P1507" s="113" t="s">
        <v>100</v>
      </c>
      <c r="Q1507" s="113" t="s">
        <v>74</v>
      </c>
      <c r="R1507" s="113"/>
      <c r="S1507" s="113"/>
    </row>
    <row r="1508" spans="1:19" x14ac:dyDescent="0.35">
      <c r="A1508" s="111" t="s">
        <v>4030</v>
      </c>
      <c r="B1508" s="114">
        <v>-99</v>
      </c>
      <c r="C1508" s="113" t="s">
        <v>4043</v>
      </c>
      <c r="D1508" s="50"/>
      <c r="E1508" s="113"/>
      <c r="F1508" s="113"/>
      <c r="G1508" s="113" t="s">
        <v>4917</v>
      </c>
      <c r="H1508" s="113" t="s">
        <v>310</v>
      </c>
      <c r="I1508" s="113"/>
      <c r="J1508" s="56" t="s">
        <v>7493</v>
      </c>
      <c r="K1508" s="56"/>
      <c r="L1508" s="113" t="s">
        <v>91</v>
      </c>
      <c r="M1508" s="114">
        <v>0</v>
      </c>
      <c r="N1508" s="113" t="s">
        <v>8512</v>
      </c>
      <c r="O1508" s="113"/>
      <c r="P1508" s="113" t="s">
        <v>91</v>
      </c>
      <c r="Q1508" s="113" t="s">
        <v>74</v>
      </c>
      <c r="R1508" s="113"/>
      <c r="S1508" s="113"/>
    </row>
    <row r="1509" spans="1:19" x14ac:dyDescent="0.35">
      <c r="A1509" s="111" t="s">
        <v>4030</v>
      </c>
      <c r="B1509" s="114">
        <v>-99</v>
      </c>
      <c r="C1509" s="113" t="s">
        <v>3815</v>
      </c>
      <c r="D1509" s="50"/>
      <c r="E1509" s="113"/>
      <c r="F1509" s="113"/>
      <c r="G1509" s="113" t="s">
        <v>4915</v>
      </c>
      <c r="H1509" s="113" t="s">
        <v>3916</v>
      </c>
      <c r="I1509" s="113"/>
      <c r="J1509" s="56" t="s">
        <v>7493</v>
      </c>
      <c r="K1509" s="56"/>
      <c r="L1509" s="113" t="s">
        <v>91</v>
      </c>
      <c r="M1509" s="114">
        <v>0</v>
      </c>
      <c r="N1509" s="113" t="s">
        <v>8512</v>
      </c>
      <c r="O1509" s="113"/>
      <c r="P1509" s="113" t="s">
        <v>91</v>
      </c>
      <c r="Q1509" s="113" t="s">
        <v>74</v>
      </c>
      <c r="R1509" s="113"/>
      <c r="S1509" s="113"/>
    </row>
    <row r="1510" spans="1:19" x14ac:dyDescent="0.35">
      <c r="A1510" s="111" t="s">
        <v>4030</v>
      </c>
      <c r="B1510" s="114">
        <v>-99</v>
      </c>
      <c r="C1510" s="113" t="s">
        <v>4033</v>
      </c>
      <c r="D1510" s="50"/>
      <c r="E1510" s="113"/>
      <c r="F1510" s="113"/>
      <c r="G1510" s="113" t="s">
        <v>4900</v>
      </c>
      <c r="H1510" s="113" t="s">
        <v>3878</v>
      </c>
      <c r="I1510" s="113"/>
      <c r="J1510" s="56" t="s">
        <v>7493</v>
      </c>
      <c r="K1510" s="56"/>
      <c r="L1510" s="113" t="s">
        <v>91</v>
      </c>
      <c r="M1510" s="114">
        <v>0</v>
      </c>
      <c r="N1510" s="113" t="s">
        <v>8512</v>
      </c>
      <c r="O1510" s="113"/>
      <c r="P1510" s="113" t="s">
        <v>91</v>
      </c>
      <c r="Q1510" s="113" t="s">
        <v>74</v>
      </c>
      <c r="R1510" s="113"/>
      <c r="S1510" s="113"/>
    </row>
    <row r="1511" spans="1:19" x14ac:dyDescent="0.35">
      <c r="A1511" s="111" t="s">
        <v>4030</v>
      </c>
      <c r="B1511" s="114">
        <v>-99</v>
      </c>
      <c r="C1511" s="113" t="s">
        <v>106</v>
      </c>
      <c r="D1511" s="113"/>
      <c r="E1511" s="113"/>
      <c r="F1511" s="113"/>
      <c r="G1511" s="113" t="s">
        <v>301</v>
      </c>
      <c r="H1511" s="113" t="s">
        <v>292</v>
      </c>
      <c r="I1511" s="113"/>
      <c r="J1511" s="56" t="s">
        <v>7493</v>
      </c>
      <c r="K1511" s="56"/>
      <c r="L1511" s="54" t="s">
        <v>7473</v>
      </c>
      <c r="M1511" s="155" t="s">
        <v>8511</v>
      </c>
      <c r="N1511" s="56" t="s">
        <v>8513</v>
      </c>
      <c r="O1511" s="56"/>
      <c r="P1511" s="113" t="s">
        <v>100</v>
      </c>
      <c r="Q1511" s="113" t="s">
        <v>74</v>
      </c>
      <c r="R1511" s="113"/>
      <c r="S1511" s="113"/>
    </row>
    <row r="1512" spans="1:19" x14ac:dyDescent="0.35">
      <c r="A1512" s="111" t="s">
        <v>4030</v>
      </c>
      <c r="B1512" s="114">
        <v>-99</v>
      </c>
      <c r="C1512" s="113" t="s">
        <v>3963</v>
      </c>
      <c r="D1512" s="50"/>
      <c r="E1512" s="113"/>
      <c r="F1512" s="113"/>
      <c r="G1512" s="121" t="s">
        <v>301</v>
      </c>
      <c r="H1512" s="121" t="s">
        <v>4759</v>
      </c>
      <c r="I1512" s="113"/>
      <c r="J1512" s="56" t="s">
        <v>7493</v>
      </c>
      <c r="K1512" s="56"/>
      <c r="L1512" s="54" t="s">
        <v>7473</v>
      </c>
      <c r="M1512" s="155" t="s">
        <v>8511</v>
      </c>
      <c r="N1512" s="56" t="s">
        <v>8513</v>
      </c>
      <c r="O1512" s="56"/>
      <c r="P1512" s="113" t="s">
        <v>100</v>
      </c>
      <c r="Q1512" s="113" t="s">
        <v>74</v>
      </c>
      <c r="R1512" s="113"/>
      <c r="S1512" s="113"/>
    </row>
    <row r="1513" spans="1:19" x14ac:dyDescent="0.35">
      <c r="A1513" s="111" t="s">
        <v>4030</v>
      </c>
      <c r="B1513" s="114">
        <v>-99</v>
      </c>
      <c r="C1513" s="113" t="s">
        <v>107</v>
      </c>
      <c r="D1513" s="50"/>
      <c r="E1513" s="113"/>
      <c r="F1513" s="113"/>
      <c r="G1513" s="113" t="s">
        <v>4761</v>
      </c>
      <c r="H1513" s="113" t="s">
        <v>4762</v>
      </c>
      <c r="I1513" s="113"/>
      <c r="J1513" s="56" t="s">
        <v>7493</v>
      </c>
      <c r="K1513" s="56"/>
      <c r="L1513" s="113" t="s">
        <v>91</v>
      </c>
      <c r="M1513" s="114">
        <v>0</v>
      </c>
      <c r="N1513" s="113" t="s">
        <v>8512</v>
      </c>
      <c r="O1513" s="113"/>
      <c r="P1513" s="113" t="s">
        <v>91</v>
      </c>
      <c r="Q1513" s="113" t="s">
        <v>74</v>
      </c>
      <c r="R1513" s="113"/>
      <c r="S1513" s="113"/>
    </row>
    <row r="1514" spans="1:19" x14ac:dyDescent="0.35">
      <c r="A1514" s="111" t="s">
        <v>4030</v>
      </c>
      <c r="B1514" s="114">
        <v>-99</v>
      </c>
      <c r="C1514" s="113" t="s">
        <v>109</v>
      </c>
      <c r="D1514" s="50"/>
      <c r="E1514" s="113"/>
      <c r="F1514" s="113"/>
      <c r="G1514" s="113" t="s">
        <v>306</v>
      </c>
      <c r="H1514" s="113" t="s">
        <v>307</v>
      </c>
      <c r="I1514" s="113"/>
      <c r="J1514" s="56" t="s">
        <v>7493</v>
      </c>
      <c r="K1514" s="56"/>
      <c r="L1514" s="113" t="s">
        <v>91</v>
      </c>
      <c r="M1514" s="114">
        <v>0</v>
      </c>
      <c r="N1514" s="113" t="s">
        <v>8512</v>
      </c>
      <c r="O1514" s="113"/>
      <c r="P1514" s="113" t="s">
        <v>92</v>
      </c>
      <c r="Q1514" s="113" t="s">
        <v>74</v>
      </c>
      <c r="R1514" s="113"/>
      <c r="S1514" s="113"/>
    </row>
    <row r="1515" spans="1:19" x14ac:dyDescent="0.35">
      <c r="A1515" s="111" t="s">
        <v>4030</v>
      </c>
      <c r="B1515" s="114">
        <v>-99</v>
      </c>
      <c r="C1515" s="113" t="s">
        <v>108</v>
      </c>
      <c r="D1515" s="50"/>
      <c r="E1515" s="113"/>
      <c r="F1515" s="113"/>
      <c r="G1515" s="113" t="s">
        <v>304</v>
      </c>
      <c r="H1515" s="113" t="s">
        <v>305</v>
      </c>
      <c r="I1515" s="113"/>
      <c r="J1515" s="56" t="s">
        <v>7493</v>
      </c>
      <c r="K1515" s="56"/>
      <c r="L1515" s="113" t="s">
        <v>91</v>
      </c>
      <c r="M1515" s="114">
        <v>0</v>
      </c>
      <c r="N1515" s="113" t="s">
        <v>8512</v>
      </c>
      <c r="O1515" s="113"/>
      <c r="P1515" s="113" t="s">
        <v>92</v>
      </c>
      <c r="Q1515" s="113" t="s">
        <v>74</v>
      </c>
      <c r="R1515" s="113"/>
      <c r="S1515" s="113"/>
    </row>
    <row r="1516" spans="1:19" x14ac:dyDescent="0.35">
      <c r="A1516" s="111" t="s">
        <v>4030</v>
      </c>
      <c r="B1516" s="114">
        <v>-99</v>
      </c>
      <c r="C1516" s="113" t="s">
        <v>3813</v>
      </c>
      <c r="D1516" s="50"/>
      <c r="E1516" s="113"/>
      <c r="F1516" s="113"/>
      <c r="G1516" s="113" t="s">
        <v>4914</v>
      </c>
      <c r="H1516" s="113" t="s">
        <v>3911</v>
      </c>
      <c r="I1516" s="113"/>
      <c r="J1516" s="56" t="s">
        <v>7493</v>
      </c>
      <c r="K1516" s="56"/>
      <c r="L1516" s="113" t="s">
        <v>91</v>
      </c>
      <c r="M1516" s="114">
        <v>0</v>
      </c>
      <c r="N1516" s="113" t="s">
        <v>8512</v>
      </c>
      <c r="O1516" s="113"/>
      <c r="P1516" s="113" t="s">
        <v>91</v>
      </c>
      <c r="Q1516" s="113" t="s">
        <v>74</v>
      </c>
      <c r="R1516" s="113"/>
      <c r="S1516" s="113"/>
    </row>
    <row r="1517" spans="1:19" x14ac:dyDescent="0.35">
      <c r="A1517" s="111" t="s">
        <v>4030</v>
      </c>
      <c r="B1517" s="114">
        <v>-99</v>
      </c>
      <c r="C1517" s="113" t="s">
        <v>103</v>
      </c>
      <c r="D1517" s="50"/>
      <c r="E1517" s="113"/>
      <c r="F1517" s="113"/>
      <c r="G1517" s="113" t="s">
        <v>295</v>
      </c>
      <c r="H1517" s="113" t="s">
        <v>296</v>
      </c>
      <c r="I1517" s="113"/>
      <c r="J1517" s="56" t="s">
        <v>7493</v>
      </c>
      <c r="K1517" s="56"/>
      <c r="L1517" s="113" t="s">
        <v>91</v>
      </c>
      <c r="M1517" s="114">
        <v>0</v>
      </c>
      <c r="N1517" s="113" t="s">
        <v>8512</v>
      </c>
      <c r="O1517" s="113"/>
      <c r="P1517" s="113" t="s">
        <v>91</v>
      </c>
      <c r="Q1517" s="113" t="s">
        <v>74</v>
      </c>
      <c r="R1517" s="113"/>
      <c r="S1517" s="113"/>
    </row>
    <row r="1518" spans="1:19" x14ac:dyDescent="0.35">
      <c r="A1518" s="111" t="s">
        <v>4030</v>
      </c>
      <c r="B1518" s="114">
        <v>-99</v>
      </c>
      <c r="C1518" s="113" t="s">
        <v>102</v>
      </c>
      <c r="D1518" s="50"/>
      <c r="E1518" s="113"/>
      <c r="F1518" s="113"/>
      <c r="G1518" s="113" t="s">
        <v>293</v>
      </c>
      <c r="H1518" s="113" t="s">
        <v>294</v>
      </c>
      <c r="I1518" s="113"/>
      <c r="J1518" s="56" t="s">
        <v>7493</v>
      </c>
      <c r="K1518" s="56"/>
      <c r="L1518" s="113" t="s">
        <v>91</v>
      </c>
      <c r="M1518" s="114">
        <v>0</v>
      </c>
      <c r="N1518" s="113" t="s">
        <v>8512</v>
      </c>
      <c r="O1518" s="113"/>
      <c r="P1518" s="113" t="s">
        <v>91</v>
      </c>
      <c r="Q1518" s="113" t="s">
        <v>74</v>
      </c>
      <c r="R1518" s="113"/>
      <c r="S1518" s="113"/>
    </row>
    <row r="1519" spans="1:19" x14ac:dyDescent="0.35">
      <c r="A1519" s="111" t="s">
        <v>4030</v>
      </c>
      <c r="B1519" s="114">
        <v>-99</v>
      </c>
      <c r="C1519" s="113" t="s">
        <v>104</v>
      </c>
      <c r="D1519" s="50"/>
      <c r="E1519" s="113"/>
      <c r="F1519" s="113"/>
      <c r="G1519" s="113" t="s">
        <v>297</v>
      </c>
      <c r="H1519" s="113" t="s">
        <v>298</v>
      </c>
      <c r="I1519" s="113"/>
      <c r="J1519" s="56" t="s">
        <v>7493</v>
      </c>
      <c r="K1519" s="56"/>
      <c r="L1519" s="113" t="s">
        <v>91</v>
      </c>
      <c r="M1519" s="114">
        <v>0</v>
      </c>
      <c r="N1519" s="113" t="s">
        <v>8512</v>
      </c>
      <c r="O1519" s="113"/>
      <c r="P1519" s="113" t="s">
        <v>91</v>
      </c>
      <c r="Q1519" s="113" t="s">
        <v>74</v>
      </c>
      <c r="R1519" s="113"/>
      <c r="S1519" s="113"/>
    </row>
    <row r="1520" spans="1:19" x14ac:dyDescent="0.35">
      <c r="A1520" s="111" t="s">
        <v>4030</v>
      </c>
      <c r="B1520" s="114">
        <v>-99</v>
      </c>
      <c r="C1520" s="113" t="s">
        <v>105</v>
      </c>
      <c r="D1520" s="50"/>
      <c r="E1520" s="113"/>
      <c r="F1520" s="113"/>
      <c r="G1520" s="113" t="s">
        <v>299</v>
      </c>
      <c r="H1520" s="113" t="s">
        <v>4756</v>
      </c>
      <c r="I1520" s="113"/>
      <c r="J1520" s="56" t="s">
        <v>7493</v>
      </c>
      <c r="K1520" s="56"/>
      <c r="L1520" s="113" t="s">
        <v>91</v>
      </c>
      <c r="M1520" s="114">
        <v>0</v>
      </c>
      <c r="N1520" s="113" t="s">
        <v>8512</v>
      </c>
      <c r="O1520" s="113"/>
      <c r="P1520" s="113" t="s">
        <v>92</v>
      </c>
      <c r="Q1520" s="113" t="s">
        <v>74</v>
      </c>
      <c r="R1520" s="113"/>
      <c r="S1520" s="113"/>
    </row>
    <row r="1521" spans="1:19" x14ac:dyDescent="0.35">
      <c r="A1521" s="111" t="s">
        <v>4030</v>
      </c>
      <c r="B1521" s="114">
        <v>-99</v>
      </c>
      <c r="C1521" s="113" t="s">
        <v>4034</v>
      </c>
      <c r="D1521" s="50"/>
      <c r="E1521" s="113"/>
      <c r="F1521" s="113"/>
      <c r="G1521" s="113" t="s">
        <v>4901</v>
      </c>
      <c r="H1521" s="113" t="s">
        <v>3880</v>
      </c>
      <c r="I1521" s="113"/>
      <c r="J1521" s="56" t="s">
        <v>7493</v>
      </c>
      <c r="K1521" s="56"/>
      <c r="L1521" s="113" t="s">
        <v>153</v>
      </c>
      <c r="M1521" s="114">
        <v>0</v>
      </c>
      <c r="N1521" s="113" t="s">
        <v>8512</v>
      </c>
      <c r="O1521" s="113"/>
      <c r="P1521" s="113" t="s">
        <v>153</v>
      </c>
      <c r="Q1521" s="113" t="s">
        <v>74</v>
      </c>
      <c r="R1521" s="113"/>
      <c r="S1521" s="113"/>
    </row>
    <row r="1522" spans="1:19" x14ac:dyDescent="0.35">
      <c r="A1522" s="111" t="s">
        <v>4030</v>
      </c>
      <c r="B1522" s="114">
        <v>-99</v>
      </c>
      <c r="C1522" s="113" t="s">
        <v>4035</v>
      </c>
      <c r="D1522" s="50"/>
      <c r="E1522" s="113"/>
      <c r="F1522" s="113"/>
      <c r="G1522" s="113" t="s">
        <v>4902</v>
      </c>
      <c r="H1522" s="113" t="s">
        <v>4750</v>
      </c>
      <c r="I1522" s="113"/>
      <c r="J1522" s="56" t="s">
        <v>7493</v>
      </c>
      <c r="K1522" s="56"/>
      <c r="L1522" s="113" t="s">
        <v>153</v>
      </c>
      <c r="M1522" s="114">
        <v>0</v>
      </c>
      <c r="N1522" s="113" t="s">
        <v>8512</v>
      </c>
      <c r="O1522" s="113"/>
      <c r="P1522" s="113" t="s">
        <v>153</v>
      </c>
      <c r="Q1522" s="113" t="s">
        <v>74</v>
      </c>
      <c r="R1522" s="113"/>
      <c r="S1522" s="113"/>
    </row>
    <row r="1523" spans="1:19" x14ac:dyDescent="0.35">
      <c r="A1523" s="111" t="s">
        <v>4030</v>
      </c>
      <c r="B1523" s="114">
        <v>-99</v>
      </c>
      <c r="C1523" s="113" t="s">
        <v>4036</v>
      </c>
      <c r="D1523" s="50"/>
      <c r="E1523" s="113"/>
      <c r="F1523" s="113"/>
      <c r="G1523" s="113" t="s">
        <v>4903</v>
      </c>
      <c r="H1523" s="113" t="s">
        <v>3884</v>
      </c>
      <c r="I1523" s="113"/>
      <c r="J1523" s="56" t="s">
        <v>7493</v>
      </c>
      <c r="K1523" s="56"/>
      <c r="L1523" s="113" t="s">
        <v>91</v>
      </c>
      <c r="M1523" s="114">
        <v>0</v>
      </c>
      <c r="N1523" s="113" t="s">
        <v>8512</v>
      </c>
      <c r="O1523" s="113"/>
      <c r="P1523" s="113" t="s">
        <v>91</v>
      </c>
      <c r="Q1523" s="113" t="s">
        <v>74</v>
      </c>
      <c r="R1523" s="113"/>
      <c r="S1523" s="113"/>
    </row>
    <row r="1524" spans="1:19" x14ac:dyDescent="0.35">
      <c r="A1524" s="111" t="s">
        <v>4030</v>
      </c>
      <c r="B1524" s="114">
        <v>-99</v>
      </c>
      <c r="C1524" s="113" t="s">
        <v>4037</v>
      </c>
      <c r="D1524" s="50"/>
      <c r="E1524" s="113"/>
      <c r="F1524" s="113"/>
      <c r="G1524" s="113" t="s">
        <v>4904</v>
      </c>
      <c r="H1524" s="113" t="s">
        <v>4905</v>
      </c>
      <c r="I1524" s="113"/>
      <c r="J1524" s="56" t="s">
        <v>7493</v>
      </c>
      <c r="K1524" s="56"/>
      <c r="L1524" s="113" t="s">
        <v>91</v>
      </c>
      <c r="M1524" s="114">
        <v>0</v>
      </c>
      <c r="N1524" s="113" t="s">
        <v>8512</v>
      </c>
      <c r="O1524" s="113"/>
      <c r="P1524" s="113" t="s">
        <v>91</v>
      </c>
      <c r="Q1524" s="113" t="s">
        <v>74</v>
      </c>
      <c r="R1524" s="113"/>
      <c r="S1524" s="113"/>
    </row>
    <row r="1525" spans="1:19" x14ac:dyDescent="0.35">
      <c r="A1525" s="111" t="s">
        <v>4030</v>
      </c>
      <c r="B1525" s="114">
        <v>-99</v>
      </c>
      <c r="C1525" s="113" t="s">
        <v>2628</v>
      </c>
      <c r="D1525" s="50"/>
      <c r="E1525" s="113"/>
      <c r="F1525" s="113"/>
      <c r="G1525" s="113" t="s">
        <v>4895</v>
      </c>
      <c r="H1525" s="113" t="s">
        <v>2832</v>
      </c>
      <c r="I1525" s="113"/>
      <c r="J1525" s="56" t="s">
        <v>7493</v>
      </c>
      <c r="K1525" s="56"/>
      <c r="L1525" s="113" t="s">
        <v>91</v>
      </c>
      <c r="M1525" s="114">
        <v>0</v>
      </c>
      <c r="N1525" s="113" t="s">
        <v>8512</v>
      </c>
      <c r="O1525" s="113"/>
      <c r="P1525" s="113" t="s">
        <v>91</v>
      </c>
      <c r="Q1525" s="113" t="s">
        <v>74</v>
      </c>
      <c r="R1525" s="113"/>
      <c r="S1525" s="113"/>
    </row>
    <row r="1526" spans="1:19" x14ac:dyDescent="0.35">
      <c r="A1526" s="111" t="s">
        <v>4030</v>
      </c>
      <c r="B1526" s="114">
        <v>-99</v>
      </c>
      <c r="C1526" s="113" t="s">
        <v>4038</v>
      </c>
      <c r="D1526" s="50"/>
      <c r="E1526" s="113"/>
      <c r="F1526" s="113"/>
      <c r="G1526" s="113" t="s">
        <v>4906</v>
      </c>
      <c r="H1526" s="113" t="s">
        <v>4907</v>
      </c>
      <c r="I1526" s="113"/>
      <c r="J1526" s="56" t="s">
        <v>7493</v>
      </c>
      <c r="K1526" s="56"/>
      <c r="L1526" s="113" t="s">
        <v>91</v>
      </c>
      <c r="M1526" s="114">
        <v>0</v>
      </c>
      <c r="N1526" s="113" t="s">
        <v>8512</v>
      </c>
      <c r="O1526" s="113"/>
      <c r="P1526" s="113" t="s">
        <v>91</v>
      </c>
      <c r="Q1526" s="113" t="s">
        <v>74</v>
      </c>
      <c r="R1526" s="113"/>
      <c r="S1526" s="113"/>
    </row>
    <row r="1527" spans="1:19" x14ac:dyDescent="0.35">
      <c r="A1527" s="111" t="s">
        <v>4030</v>
      </c>
      <c r="B1527" s="114">
        <v>-99</v>
      </c>
      <c r="C1527" s="113" t="s">
        <v>4031</v>
      </c>
      <c r="D1527" s="50"/>
      <c r="E1527" s="113"/>
      <c r="F1527" s="113"/>
      <c r="G1527" s="113" t="s">
        <v>4896</v>
      </c>
      <c r="H1527" s="113" t="s">
        <v>4897</v>
      </c>
      <c r="I1527" s="113"/>
      <c r="J1527" s="56" t="s">
        <v>7493</v>
      </c>
      <c r="K1527" s="56"/>
      <c r="L1527" s="113" t="s">
        <v>91</v>
      </c>
      <c r="M1527" s="114">
        <v>0</v>
      </c>
      <c r="N1527" s="113" t="s">
        <v>8512</v>
      </c>
      <c r="O1527" s="113"/>
      <c r="P1527" s="113" t="s">
        <v>91</v>
      </c>
      <c r="Q1527" s="113" t="s">
        <v>74</v>
      </c>
      <c r="R1527" s="113"/>
      <c r="S1527" s="113"/>
    </row>
    <row r="1528" spans="1:19" x14ac:dyDescent="0.35">
      <c r="A1528" s="111" t="s">
        <v>4030</v>
      </c>
      <c r="B1528" s="114">
        <v>-99</v>
      </c>
      <c r="C1528" s="113" t="s">
        <v>4039</v>
      </c>
      <c r="D1528" s="50"/>
      <c r="E1528" s="151"/>
      <c r="F1528" s="113"/>
      <c r="G1528" s="113" t="s">
        <v>4908</v>
      </c>
      <c r="H1528" s="113" t="s">
        <v>4909</v>
      </c>
      <c r="I1528" s="113"/>
      <c r="J1528" s="56" t="s">
        <v>7493</v>
      </c>
      <c r="K1528" s="56"/>
      <c r="L1528" s="113" t="s">
        <v>91</v>
      </c>
      <c r="M1528" s="114">
        <v>0</v>
      </c>
      <c r="N1528" s="113" t="s">
        <v>8512</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26" priority="37"/>
  </conditionalFormatting>
  <conditionalFormatting sqref="A1">
    <cfRule type="duplicateValues" dxfId="125" priority="38"/>
  </conditionalFormatting>
  <conditionalFormatting sqref="A1">
    <cfRule type="duplicateValues" dxfId="124" priority="39"/>
  </conditionalFormatting>
  <conditionalFormatting sqref="A1">
    <cfRule type="duplicateValues" dxfId="123" priority="36"/>
  </conditionalFormatting>
  <conditionalFormatting sqref="B1:B1527">
    <cfRule type="cellIs" dxfId="122" priority="35" operator="equal">
      <formula>-99</formula>
    </cfRule>
  </conditionalFormatting>
  <conditionalFormatting sqref="C500 C93:C140 C377 C142:C241 C1:C33 C76:C90 C35:C40 C243:C261 C263:C287 C42:C74">
    <cfRule type="duplicateValues" dxfId="121" priority="40"/>
  </conditionalFormatting>
  <conditionalFormatting sqref="C377 C93:C140 C142:C156 C1:C33 C76:C90 C35:C40 C42:C74">
    <cfRule type="duplicateValues" dxfId="120" priority="41"/>
  </conditionalFormatting>
  <conditionalFormatting sqref="C174">
    <cfRule type="duplicateValues" dxfId="119" priority="42"/>
  </conditionalFormatting>
  <conditionalFormatting sqref="C377 C93:C140 C142:C241 C1:C33 C76:C90 C35:C40 C243:C261 C263:C267 C42:C74">
    <cfRule type="duplicateValues" dxfId="118" priority="43"/>
  </conditionalFormatting>
  <conditionalFormatting sqref="C76:C1048576 C1:C74">
    <cfRule type="duplicateValues" dxfId="117" priority="34"/>
  </conditionalFormatting>
  <conditionalFormatting sqref="G1204">
    <cfRule type="duplicateValues" dxfId="116" priority="33"/>
  </conditionalFormatting>
  <conditionalFormatting sqref="G1371">
    <cfRule type="duplicateValues" dxfId="115" priority="32"/>
  </conditionalFormatting>
  <conditionalFormatting sqref="G647:G648">
    <cfRule type="duplicateValues" dxfId="114" priority="31"/>
  </conditionalFormatting>
  <conditionalFormatting sqref="G635">
    <cfRule type="duplicateValues" dxfId="113" priority="30"/>
  </conditionalFormatting>
  <conditionalFormatting sqref="G522">
    <cfRule type="duplicateValues" dxfId="112" priority="29"/>
  </conditionalFormatting>
  <conditionalFormatting sqref="G451">
    <cfRule type="duplicateValues" dxfId="111" priority="28"/>
  </conditionalFormatting>
  <conditionalFormatting sqref="G1100">
    <cfRule type="duplicateValues" dxfId="110" priority="27"/>
  </conditionalFormatting>
  <conditionalFormatting sqref="G1201">
    <cfRule type="duplicateValues" dxfId="109" priority="26"/>
  </conditionalFormatting>
  <conditionalFormatting sqref="C681">
    <cfRule type="duplicateValues" dxfId="108" priority="23"/>
  </conditionalFormatting>
  <conditionalFormatting sqref="C681">
    <cfRule type="duplicateValues" dxfId="107" priority="24"/>
  </conditionalFormatting>
  <conditionalFormatting sqref="G681">
    <cfRule type="duplicateValues" dxfId="106" priority="25"/>
  </conditionalFormatting>
  <conditionalFormatting sqref="C664">
    <cfRule type="duplicateValues" dxfId="105" priority="20"/>
  </conditionalFormatting>
  <conditionalFormatting sqref="C664">
    <cfRule type="duplicateValues" dxfId="104" priority="21"/>
  </conditionalFormatting>
  <conditionalFormatting sqref="G664">
    <cfRule type="duplicateValues" dxfId="103" priority="22"/>
  </conditionalFormatting>
  <conditionalFormatting sqref="G377 G1:G19 G21:G33 G76:G140 G142:G241 G35:G40 G243:G261 G263:G267 G42:G74">
    <cfRule type="duplicateValues" dxfId="102" priority="44"/>
  </conditionalFormatting>
  <conditionalFormatting sqref="G75">
    <cfRule type="duplicateValues" dxfId="101" priority="19"/>
  </conditionalFormatting>
  <conditionalFormatting sqref="G141">
    <cfRule type="duplicateValues" dxfId="100" priority="18"/>
  </conditionalFormatting>
  <conditionalFormatting sqref="G34">
    <cfRule type="duplicateValues" dxfId="99" priority="17"/>
  </conditionalFormatting>
  <conditionalFormatting sqref="G242">
    <cfRule type="duplicateValues" dxfId="98" priority="16"/>
  </conditionalFormatting>
  <conditionalFormatting sqref="G262">
    <cfRule type="duplicateValues" dxfId="97" priority="15"/>
  </conditionalFormatting>
  <conditionalFormatting sqref="G293">
    <cfRule type="duplicateValues" dxfId="96" priority="14"/>
  </conditionalFormatting>
  <conditionalFormatting sqref="G313">
    <cfRule type="duplicateValues" dxfId="95" priority="13"/>
  </conditionalFormatting>
  <conditionalFormatting sqref="G679">
    <cfRule type="duplicateValues" dxfId="94" priority="12"/>
  </conditionalFormatting>
  <conditionalFormatting sqref="G699">
    <cfRule type="duplicateValues" dxfId="93" priority="11"/>
  </conditionalFormatting>
  <conditionalFormatting sqref="G370">
    <cfRule type="duplicateValues" dxfId="92" priority="10"/>
  </conditionalFormatting>
  <conditionalFormatting sqref="B1">
    <cfRule type="duplicateValues" dxfId="91" priority="45"/>
  </conditionalFormatting>
  <conditionalFormatting sqref="G1200">
    <cfRule type="duplicateValues" dxfId="90" priority="9"/>
  </conditionalFormatting>
  <conditionalFormatting sqref="G1101 G1099">
    <cfRule type="duplicateValues" dxfId="89" priority="46"/>
  </conditionalFormatting>
  <conditionalFormatting sqref="G1243">
    <cfRule type="duplicateValues" dxfId="88" priority="8"/>
  </conditionalFormatting>
  <conditionalFormatting sqref="G1240">
    <cfRule type="duplicateValues" dxfId="87" priority="7"/>
  </conditionalFormatting>
  <conditionalFormatting sqref="G1239">
    <cfRule type="duplicateValues" dxfId="86" priority="6"/>
  </conditionalFormatting>
  <conditionalFormatting sqref="G1377">
    <cfRule type="duplicateValues" dxfId="85" priority="5"/>
  </conditionalFormatting>
  <conditionalFormatting sqref="G1374">
    <cfRule type="duplicateValues" dxfId="84" priority="4"/>
  </conditionalFormatting>
  <conditionalFormatting sqref="G1373">
    <cfRule type="duplicateValues" dxfId="83" priority="3"/>
  </conditionalFormatting>
  <conditionalFormatting sqref="G1093:G1098">
    <cfRule type="duplicateValues" dxfId="82" priority="48"/>
  </conditionalFormatting>
  <conditionalFormatting sqref="G1109:G1114">
    <cfRule type="duplicateValues" dxfId="81" priority="49"/>
  </conditionalFormatting>
  <conditionalFormatting sqref="G1199 G1202">
    <cfRule type="duplicateValues" dxfId="80" priority="50"/>
  </conditionalFormatting>
  <conditionalFormatting sqref="G1238 G1241">
    <cfRule type="duplicateValues" dxfId="79" priority="51"/>
  </conditionalFormatting>
  <conditionalFormatting sqref="G1372 G1375">
    <cfRule type="duplicateValues" dxfId="78" priority="52"/>
  </conditionalFormatting>
  <conditionalFormatting sqref="B1528">
    <cfRule type="cellIs" dxfId="77" priority="2" operator="equal">
      <formula>-99</formula>
    </cfRule>
  </conditionalFormatting>
  <conditionalFormatting sqref="E875 E437:E870 E877:E1470 E1472 E1474:E1048576 E1:E422">
    <cfRule type="duplicateValues" dxfId="76" priority="1"/>
  </conditionalFormatting>
  <conditionalFormatting sqref="G649:G663 G379:G450 G665:G678 G682:G698 G680 G371:G376 G329:G369 G452:G499 G501:G521 G523:G634 G636:G646 G700:G1091">
    <cfRule type="duplicateValues" dxfId="75" priority="5436"/>
  </conditionalFormatting>
  <conditionalFormatting sqref="C76:C90 C93:C1523 C1:C74">
    <cfRule type="duplicateValues" dxfId="74"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6"/>
  <sheetViews>
    <sheetView zoomScaleNormal="100" workbookViewId="0">
      <pane ySplit="1" topLeftCell="A13" activePane="bottomLeft" state="frozen"/>
      <selection activeCell="A169" sqref="A169:XFD169"/>
      <selection pane="bottomLeft" activeCell="A30" sqref="A30"/>
    </sheetView>
  </sheetViews>
  <sheetFormatPr defaultRowHeight="14.5" x14ac:dyDescent="0.35"/>
  <cols>
    <col min="1" max="1" width="29" customWidth="1"/>
    <col min="2" max="2" width="5" style="10" customWidth="1"/>
    <col min="3" max="3" width="32.453125" customWidth="1"/>
    <col min="4" max="4" width="33.54296875" customWidth="1"/>
    <col min="5" max="5" width="56" bestFit="1" customWidth="1"/>
    <col min="6" max="6" width="32.453125" customWidth="1"/>
    <col min="7" max="7" width="13.26953125" customWidth="1"/>
    <col min="8" max="8" width="48.1796875" customWidth="1"/>
    <col min="9" max="9" width="3.453125" customWidth="1"/>
    <col min="10" max="10" width="25.453125" customWidth="1"/>
    <col min="11" max="11" width="28.81640625" bestFit="1" customWidth="1"/>
    <col min="12" max="12" width="15.1796875" bestFit="1" customWidth="1"/>
    <col min="13" max="13" width="9.1796875" style="10" customWidth="1"/>
    <col min="14" max="15" width="9.1796875" customWidth="1"/>
    <col min="16" max="17" width="17.7265625" bestFit="1" customWidth="1"/>
    <col min="18" max="18" width="92.453125" bestFit="1" customWidth="1"/>
  </cols>
  <sheetData>
    <row r="1" spans="1:19" x14ac:dyDescent="0.35">
      <c r="A1" s="74" t="s">
        <v>37</v>
      </c>
      <c r="B1" s="74" t="s">
        <v>6608</v>
      </c>
      <c r="C1" s="74" t="s">
        <v>273</v>
      </c>
      <c r="D1" s="74" t="s">
        <v>1910</v>
      </c>
      <c r="E1" s="74" t="s">
        <v>1514</v>
      </c>
      <c r="F1" s="74" t="s">
        <v>1911</v>
      </c>
      <c r="G1" s="74" t="s">
        <v>274</v>
      </c>
      <c r="H1" s="74" t="s">
        <v>275</v>
      </c>
      <c r="I1" s="74" t="s">
        <v>2470</v>
      </c>
      <c r="J1" s="74" t="s">
        <v>3408</v>
      </c>
      <c r="K1" s="74" t="s">
        <v>7469</v>
      </c>
      <c r="L1" s="74" t="s">
        <v>7471</v>
      </c>
      <c r="M1" s="74" t="s">
        <v>8514</v>
      </c>
      <c r="N1" s="74" t="s">
        <v>8510</v>
      </c>
      <c r="O1" s="74" t="s">
        <v>8522</v>
      </c>
      <c r="P1" s="74" t="s">
        <v>276</v>
      </c>
      <c r="Q1" s="74" t="s">
        <v>3776</v>
      </c>
      <c r="R1" s="74" t="s">
        <v>6609</v>
      </c>
      <c r="S1" s="74" t="s">
        <v>7010</v>
      </c>
    </row>
    <row r="2" spans="1:19" x14ac:dyDescent="0.35">
      <c r="A2" s="111" t="s">
        <v>3799</v>
      </c>
      <c r="B2" s="112">
        <v>1</v>
      </c>
      <c r="C2" s="113" t="s">
        <v>3800</v>
      </c>
      <c r="D2" s="56" t="s">
        <v>6385</v>
      </c>
      <c r="E2" s="113"/>
      <c r="F2" s="113"/>
      <c r="G2" s="113" t="s">
        <v>3885</v>
      </c>
      <c r="H2" s="113" t="s">
        <v>3886</v>
      </c>
      <c r="I2" s="113"/>
      <c r="J2" s="113" t="s">
        <v>7493</v>
      </c>
      <c r="K2" s="113"/>
      <c r="L2" s="113" t="s">
        <v>153</v>
      </c>
      <c r="M2" s="114">
        <v>0</v>
      </c>
      <c r="N2" s="113" t="s">
        <v>8512</v>
      </c>
      <c r="O2" s="113" t="s">
        <v>8517</v>
      </c>
      <c r="P2" s="113" t="s">
        <v>153</v>
      </c>
      <c r="Q2" s="113" t="s">
        <v>45</v>
      </c>
      <c r="R2" s="113"/>
      <c r="S2" s="113"/>
    </row>
    <row r="3" spans="1:19" x14ac:dyDescent="0.35">
      <c r="A3" s="111" t="s">
        <v>3799</v>
      </c>
      <c r="B3" s="112">
        <v>1</v>
      </c>
      <c r="C3" s="113" t="s">
        <v>3811</v>
      </c>
      <c r="D3" s="56" t="s">
        <v>6533</v>
      </c>
      <c r="E3" s="113"/>
      <c r="F3" s="113"/>
      <c r="G3" s="113" t="s">
        <v>3907</v>
      </c>
      <c r="H3" s="113" t="s">
        <v>3908</v>
      </c>
      <c r="I3" s="113"/>
      <c r="J3" s="113" t="s">
        <v>7493</v>
      </c>
      <c r="K3" s="113"/>
      <c r="L3" s="113" t="s">
        <v>91</v>
      </c>
      <c r="M3" s="114">
        <v>0</v>
      </c>
      <c r="N3" s="113" t="s">
        <v>8512</v>
      </c>
      <c r="O3" s="113" t="s">
        <v>8517</v>
      </c>
      <c r="P3" s="113" t="s">
        <v>91</v>
      </c>
      <c r="Q3" s="113" t="s">
        <v>45</v>
      </c>
      <c r="R3" s="113"/>
      <c r="S3" s="113"/>
    </row>
    <row r="4" spans="1:19" x14ac:dyDescent="0.35">
      <c r="A4" s="111" t="s">
        <v>3799</v>
      </c>
      <c r="B4" s="112">
        <v>1</v>
      </c>
      <c r="C4" s="113" t="s">
        <v>3812</v>
      </c>
      <c r="D4" s="56" t="s">
        <v>6534</v>
      </c>
      <c r="E4" s="113"/>
      <c r="F4" s="113"/>
      <c r="G4" s="113" t="s">
        <v>3792</v>
      </c>
      <c r="H4" s="113" t="s">
        <v>3909</v>
      </c>
      <c r="I4" s="113"/>
      <c r="J4" s="113" t="s">
        <v>7493</v>
      </c>
      <c r="K4" s="113"/>
      <c r="L4" s="113" t="s">
        <v>91</v>
      </c>
      <c r="M4" s="114">
        <v>0</v>
      </c>
      <c r="N4" s="113" t="s">
        <v>8512</v>
      </c>
      <c r="O4" s="113" t="s">
        <v>8517</v>
      </c>
      <c r="P4" s="113" t="s">
        <v>91</v>
      </c>
      <c r="Q4" s="113" t="s">
        <v>45</v>
      </c>
      <c r="R4" s="113"/>
      <c r="S4" s="113"/>
    </row>
    <row r="5" spans="1:19" x14ac:dyDescent="0.35">
      <c r="A5" s="111" t="s">
        <v>3799</v>
      </c>
      <c r="B5" s="112">
        <v>2</v>
      </c>
      <c r="C5" s="113" t="s">
        <v>3801</v>
      </c>
      <c r="D5" s="56" t="s">
        <v>6386</v>
      </c>
      <c r="E5" s="113"/>
      <c r="F5" s="113"/>
      <c r="G5" s="113" t="s">
        <v>3887</v>
      </c>
      <c r="H5" s="113" t="s">
        <v>3888</v>
      </c>
      <c r="I5" s="113"/>
      <c r="J5" s="113" t="s">
        <v>7493</v>
      </c>
      <c r="K5" s="113"/>
      <c r="L5" s="113" t="s">
        <v>91</v>
      </c>
      <c r="M5" s="114">
        <v>0</v>
      </c>
      <c r="N5" s="113" t="s">
        <v>8512</v>
      </c>
      <c r="O5" s="113" t="s">
        <v>8517</v>
      </c>
      <c r="P5" s="113" t="s">
        <v>91</v>
      </c>
      <c r="Q5" s="113" t="s">
        <v>45</v>
      </c>
      <c r="R5" s="113"/>
      <c r="S5" s="113"/>
    </row>
    <row r="6" spans="1:19" x14ac:dyDescent="0.35">
      <c r="A6" s="111" t="s">
        <v>3799</v>
      </c>
      <c r="B6" s="112">
        <v>3</v>
      </c>
      <c r="C6" s="113" t="s">
        <v>3802</v>
      </c>
      <c r="D6" s="57" t="s">
        <v>6536</v>
      </c>
      <c r="E6" s="113"/>
      <c r="F6" s="113"/>
      <c r="G6" s="113" t="s">
        <v>3889</v>
      </c>
      <c r="H6" s="113" t="s">
        <v>3890</v>
      </c>
      <c r="I6" s="113"/>
      <c r="J6" s="113" t="s">
        <v>7493</v>
      </c>
      <c r="K6" s="113"/>
      <c r="L6" s="113" t="s">
        <v>91</v>
      </c>
      <c r="M6" s="114">
        <v>0</v>
      </c>
      <c r="N6" s="113" t="s">
        <v>8512</v>
      </c>
      <c r="O6" s="113" t="s">
        <v>8517</v>
      </c>
      <c r="P6" s="113" t="s">
        <v>92</v>
      </c>
      <c r="Q6" s="113" t="s">
        <v>45</v>
      </c>
      <c r="R6" s="113"/>
      <c r="S6" s="113"/>
    </row>
    <row r="7" spans="1:19" x14ac:dyDescent="0.35">
      <c r="A7" s="111" t="s">
        <v>3799</v>
      </c>
      <c r="B7" s="112">
        <v>4</v>
      </c>
      <c r="C7" s="113" t="s">
        <v>3803</v>
      </c>
      <c r="D7" s="57" t="s">
        <v>6535</v>
      </c>
      <c r="E7" s="113"/>
      <c r="F7" s="113"/>
      <c r="G7" s="113" t="s">
        <v>3891</v>
      </c>
      <c r="H7" s="113" t="s">
        <v>3892</v>
      </c>
      <c r="I7" s="113"/>
      <c r="J7" s="113" t="s">
        <v>7493</v>
      </c>
      <c r="K7" s="113"/>
      <c r="L7" s="113" t="s">
        <v>91</v>
      </c>
      <c r="M7" s="114">
        <v>0</v>
      </c>
      <c r="N7" s="113" t="s">
        <v>8512</v>
      </c>
      <c r="O7" s="113" t="s">
        <v>8517</v>
      </c>
      <c r="P7" s="113" t="s">
        <v>92</v>
      </c>
      <c r="Q7" s="113" t="s">
        <v>45</v>
      </c>
      <c r="R7" s="113"/>
      <c r="S7" s="113"/>
    </row>
    <row r="8" spans="1:19" x14ac:dyDescent="0.35">
      <c r="A8" s="111" t="s">
        <v>3799</v>
      </c>
      <c r="B8" s="112">
        <v>5</v>
      </c>
      <c r="C8" s="113" t="s">
        <v>3804</v>
      </c>
      <c r="D8" s="56" t="s">
        <v>6537</v>
      </c>
      <c r="E8" s="113"/>
      <c r="F8" s="113"/>
      <c r="G8" s="113" t="s">
        <v>3893</v>
      </c>
      <c r="H8" s="113" t="s">
        <v>3894</v>
      </c>
      <c r="I8" s="113"/>
      <c r="J8" s="113" t="s">
        <v>7493</v>
      </c>
      <c r="K8" s="113"/>
      <c r="L8" s="113" t="s">
        <v>153</v>
      </c>
      <c r="M8" s="114">
        <v>0</v>
      </c>
      <c r="N8" s="113" t="s">
        <v>8512</v>
      </c>
      <c r="O8" s="113" t="s">
        <v>8517</v>
      </c>
      <c r="P8" s="113" t="s">
        <v>153</v>
      </c>
      <c r="Q8" s="113" t="s">
        <v>45</v>
      </c>
      <c r="R8" s="113"/>
      <c r="S8" s="113"/>
    </row>
    <row r="9" spans="1:19" x14ac:dyDescent="0.35">
      <c r="A9" s="111" t="s">
        <v>3799</v>
      </c>
      <c r="B9" s="112">
        <v>6</v>
      </c>
      <c r="C9" s="113" t="s">
        <v>3805</v>
      </c>
      <c r="D9" s="56" t="s">
        <v>6538</v>
      </c>
      <c r="E9" s="113"/>
      <c r="F9" s="113"/>
      <c r="G9" s="113" t="s">
        <v>3895</v>
      </c>
      <c r="H9" s="113" t="s">
        <v>3896</v>
      </c>
      <c r="I9" s="113"/>
      <c r="J9" s="113" t="s">
        <v>7493</v>
      </c>
      <c r="K9" s="113"/>
      <c r="L9" s="113" t="s">
        <v>91</v>
      </c>
      <c r="M9" s="114">
        <v>0</v>
      </c>
      <c r="N9" s="113" t="s">
        <v>8512</v>
      </c>
      <c r="O9" s="113" t="s">
        <v>8517</v>
      </c>
      <c r="P9" s="113" t="s">
        <v>91</v>
      </c>
      <c r="Q9" s="113" t="s">
        <v>45</v>
      </c>
      <c r="R9" s="113"/>
      <c r="S9" s="113"/>
    </row>
    <row r="10" spans="1:19" x14ac:dyDescent="0.35">
      <c r="A10" s="111" t="s">
        <v>3799</v>
      </c>
      <c r="B10" s="112">
        <v>7</v>
      </c>
      <c r="C10" s="113" t="s">
        <v>3806</v>
      </c>
      <c r="D10" s="113" t="s">
        <v>6381</v>
      </c>
      <c r="E10" s="113"/>
      <c r="F10" s="113"/>
      <c r="G10" s="113" t="s">
        <v>3897</v>
      </c>
      <c r="H10" s="113" t="s">
        <v>3898</v>
      </c>
      <c r="I10" s="113"/>
      <c r="J10" s="113" t="s">
        <v>7493</v>
      </c>
      <c r="K10" s="113"/>
      <c r="L10" s="113" t="s">
        <v>7473</v>
      </c>
      <c r="M10" s="114">
        <v>0</v>
      </c>
      <c r="N10" s="113" t="s">
        <v>8512</v>
      </c>
      <c r="O10" s="113" t="s">
        <v>8517</v>
      </c>
      <c r="P10" s="113" t="s">
        <v>100</v>
      </c>
      <c r="Q10" s="113" t="s">
        <v>45</v>
      </c>
      <c r="S10" s="113"/>
    </row>
    <row r="11" spans="1:19" x14ac:dyDescent="0.35">
      <c r="A11" s="111" t="s">
        <v>3799</v>
      </c>
      <c r="B11" s="112">
        <v>8</v>
      </c>
      <c r="C11" s="113" t="s">
        <v>3807</v>
      </c>
      <c r="D11" s="113" t="s">
        <v>6384</v>
      </c>
      <c r="E11" s="113"/>
      <c r="F11" s="113"/>
      <c r="G11" s="113" t="s">
        <v>3899</v>
      </c>
      <c r="H11" s="113" t="s">
        <v>3900</v>
      </c>
      <c r="I11" s="113"/>
      <c r="J11" s="113" t="s">
        <v>7493</v>
      </c>
      <c r="K11" s="113"/>
      <c r="L11" s="113" t="s">
        <v>7473</v>
      </c>
      <c r="M11" s="114">
        <v>0</v>
      </c>
      <c r="N11" s="113" t="s">
        <v>8512</v>
      </c>
      <c r="O11" s="113" t="s">
        <v>8517</v>
      </c>
      <c r="P11" s="113" t="s">
        <v>100</v>
      </c>
      <c r="Q11" s="113" t="s">
        <v>45</v>
      </c>
      <c r="R11" s="113"/>
      <c r="S11" s="113"/>
    </row>
    <row r="12" spans="1:19" x14ac:dyDescent="0.35">
      <c r="A12" s="111" t="s">
        <v>3799</v>
      </c>
      <c r="B12" s="112">
        <v>9</v>
      </c>
      <c r="C12" s="113" t="s">
        <v>3808</v>
      </c>
      <c r="D12" s="113" t="s">
        <v>6382</v>
      </c>
      <c r="E12" s="113"/>
      <c r="F12" s="113"/>
      <c r="G12" s="113" t="s">
        <v>3901</v>
      </c>
      <c r="H12" s="113" t="s">
        <v>3902</v>
      </c>
      <c r="I12" s="113"/>
      <c r="J12" s="113" t="s">
        <v>7493</v>
      </c>
      <c r="K12" s="113"/>
      <c r="L12" s="113" t="s">
        <v>7473</v>
      </c>
      <c r="M12" s="114">
        <v>0</v>
      </c>
      <c r="N12" s="113" t="s">
        <v>8512</v>
      </c>
      <c r="O12" s="113" t="s">
        <v>8517</v>
      </c>
      <c r="P12" s="113" t="s">
        <v>100</v>
      </c>
      <c r="Q12" s="113" t="s">
        <v>45</v>
      </c>
      <c r="R12" s="113"/>
      <c r="S12" s="113"/>
    </row>
    <row r="13" spans="1:19" x14ac:dyDescent="0.35">
      <c r="A13" s="111" t="s">
        <v>3799</v>
      </c>
      <c r="B13" s="112">
        <v>10</v>
      </c>
      <c r="C13" s="113" t="s">
        <v>3809</v>
      </c>
      <c r="D13" s="113" t="s">
        <v>6383</v>
      </c>
      <c r="E13" s="113"/>
      <c r="F13" s="113"/>
      <c r="G13" s="113" t="s">
        <v>3903</v>
      </c>
      <c r="H13" s="113" t="s">
        <v>3904</v>
      </c>
      <c r="I13" s="113"/>
      <c r="J13" s="113" t="s">
        <v>7493</v>
      </c>
      <c r="K13" s="113"/>
      <c r="L13" s="113" t="s">
        <v>7473</v>
      </c>
      <c r="M13" s="114">
        <v>0</v>
      </c>
      <c r="N13" s="113" t="s">
        <v>8512</v>
      </c>
      <c r="O13" s="113" t="s">
        <v>8517</v>
      </c>
      <c r="P13" s="113" t="s">
        <v>100</v>
      </c>
      <c r="Q13" s="113" t="s">
        <v>45</v>
      </c>
      <c r="R13" s="113"/>
      <c r="S13" s="113"/>
    </row>
    <row r="14" spans="1:19" x14ac:dyDescent="0.35">
      <c r="A14" s="111" t="s">
        <v>3799</v>
      </c>
      <c r="B14" s="112">
        <v>11</v>
      </c>
      <c r="C14" s="113" t="s">
        <v>3810</v>
      </c>
      <c r="D14" s="113" t="s">
        <v>6539</v>
      </c>
      <c r="E14" s="113"/>
      <c r="F14" s="113"/>
      <c r="G14" s="113" t="s">
        <v>3905</v>
      </c>
      <c r="H14" s="113" t="s">
        <v>3906</v>
      </c>
      <c r="I14" s="113"/>
      <c r="J14" s="113" t="s">
        <v>7493</v>
      </c>
      <c r="K14" s="113"/>
      <c r="L14" s="113" t="s">
        <v>91</v>
      </c>
      <c r="M14" s="114">
        <v>0</v>
      </c>
      <c r="N14" s="113" t="s">
        <v>8512</v>
      </c>
      <c r="O14" s="113" t="s">
        <v>8517</v>
      </c>
      <c r="P14" s="113" t="s">
        <v>91</v>
      </c>
      <c r="Q14" s="113" t="s">
        <v>45</v>
      </c>
      <c r="R14" s="113"/>
      <c r="S14" s="113"/>
    </row>
    <row r="15" spans="1:19" x14ac:dyDescent="0.35">
      <c r="A15" s="136" t="s">
        <v>6728</v>
      </c>
      <c r="B15" s="77">
        <v>-99</v>
      </c>
      <c r="C15" s="62" t="s">
        <v>6647</v>
      </c>
      <c r="D15" s="113"/>
      <c r="E15" s="50"/>
      <c r="F15" s="113"/>
      <c r="G15" s="50" t="s">
        <v>6729</v>
      </c>
      <c r="H15" s="50" t="s">
        <v>6730</v>
      </c>
      <c r="I15" s="113"/>
      <c r="J15" s="50" t="s">
        <v>7493</v>
      </c>
      <c r="K15" s="50"/>
      <c r="L15" s="50" t="s">
        <v>7472</v>
      </c>
      <c r="M15" s="153"/>
      <c r="N15" s="50"/>
      <c r="O15" s="50"/>
      <c r="P15" s="132" t="s">
        <v>165</v>
      </c>
      <c r="Q15" s="132" t="s">
        <v>54</v>
      </c>
      <c r="R15" s="53"/>
      <c r="S15" s="113"/>
    </row>
    <row r="16" spans="1:19" x14ac:dyDescent="0.35">
      <c r="A16" s="136" t="s">
        <v>6728</v>
      </c>
      <c r="B16" s="77">
        <v>-99</v>
      </c>
      <c r="C16" s="62" t="s">
        <v>6654</v>
      </c>
      <c r="D16" s="113"/>
      <c r="E16" s="50"/>
      <c r="F16" s="113"/>
      <c r="G16" s="50" t="s">
        <v>6743</v>
      </c>
      <c r="H16" s="50" t="s">
        <v>6744</v>
      </c>
      <c r="I16" s="113"/>
      <c r="J16" s="50" t="s">
        <v>7493</v>
      </c>
      <c r="K16" s="50"/>
      <c r="L16" s="50" t="s">
        <v>153</v>
      </c>
      <c r="M16" s="153"/>
      <c r="N16" s="50"/>
      <c r="O16" s="50"/>
      <c r="P16" s="132" t="s">
        <v>153</v>
      </c>
      <c r="Q16" s="132" t="s">
        <v>54</v>
      </c>
      <c r="R16" s="53"/>
      <c r="S16" s="113"/>
    </row>
    <row r="17" spans="1:19" x14ac:dyDescent="0.35">
      <c r="A17" s="136" t="s">
        <v>6728</v>
      </c>
      <c r="B17" s="77">
        <v>-99</v>
      </c>
      <c r="C17" s="62" t="s">
        <v>6649</v>
      </c>
      <c r="D17" s="113"/>
      <c r="E17" s="50"/>
      <c r="F17" s="113"/>
      <c r="G17" s="50" t="s">
        <v>6733</v>
      </c>
      <c r="H17" s="50" t="s">
        <v>6734</v>
      </c>
      <c r="I17" s="113"/>
      <c r="J17" s="50" t="s">
        <v>7493</v>
      </c>
      <c r="K17" s="50"/>
      <c r="L17" s="50" t="s">
        <v>91</v>
      </c>
      <c r="M17" s="153"/>
      <c r="N17" s="50"/>
      <c r="O17" s="50"/>
      <c r="P17" s="132" t="s">
        <v>92</v>
      </c>
      <c r="Q17" s="132" t="s">
        <v>54</v>
      </c>
      <c r="R17" s="53"/>
      <c r="S17" s="113"/>
    </row>
    <row r="18" spans="1:19" x14ac:dyDescent="0.35">
      <c r="A18" s="136" t="s">
        <v>6728</v>
      </c>
      <c r="B18" s="77">
        <v>-99</v>
      </c>
      <c r="C18" s="62" t="s">
        <v>6650</v>
      </c>
      <c r="D18" s="113"/>
      <c r="E18" s="50"/>
      <c r="F18" s="113"/>
      <c r="G18" s="50" t="s">
        <v>6735</v>
      </c>
      <c r="H18" s="50" t="s">
        <v>6736</v>
      </c>
      <c r="I18" s="113"/>
      <c r="J18" s="50" t="s">
        <v>7493</v>
      </c>
      <c r="K18" s="50"/>
      <c r="L18" s="50" t="s">
        <v>7472</v>
      </c>
      <c r="M18" s="153"/>
      <c r="N18" s="50"/>
      <c r="O18" s="50"/>
      <c r="P18" s="132" t="s">
        <v>156</v>
      </c>
      <c r="Q18" s="132" t="s">
        <v>54</v>
      </c>
      <c r="R18" s="53"/>
      <c r="S18" s="113"/>
    </row>
    <row r="19" spans="1:19" x14ac:dyDescent="0.35">
      <c r="A19" s="136" t="s">
        <v>6728</v>
      </c>
      <c r="B19" s="77">
        <v>-99</v>
      </c>
      <c r="C19" s="62" t="s">
        <v>6651</v>
      </c>
      <c r="D19" s="113"/>
      <c r="E19" s="50"/>
      <c r="F19" s="113"/>
      <c r="G19" s="50" t="s">
        <v>6737</v>
      </c>
      <c r="H19" s="50" t="s">
        <v>6738</v>
      </c>
      <c r="I19" s="113"/>
      <c r="J19" s="50" t="s">
        <v>7493</v>
      </c>
      <c r="K19" s="50"/>
      <c r="L19" s="50" t="s">
        <v>7472</v>
      </c>
      <c r="M19" s="153"/>
      <c r="N19" s="50"/>
      <c r="O19" s="50"/>
      <c r="P19" s="132" t="s">
        <v>195</v>
      </c>
      <c r="Q19" s="132" t="s">
        <v>54</v>
      </c>
      <c r="R19" s="53"/>
      <c r="S19" s="113"/>
    </row>
    <row r="20" spans="1:19" x14ac:dyDescent="0.35">
      <c r="A20" s="136" t="s">
        <v>6728</v>
      </c>
      <c r="B20" s="77">
        <v>-99</v>
      </c>
      <c r="C20" s="62" t="s">
        <v>6652</v>
      </c>
      <c r="D20" s="113"/>
      <c r="E20" s="50"/>
      <c r="F20" s="113"/>
      <c r="G20" s="50" t="s">
        <v>6739</v>
      </c>
      <c r="H20" s="50" t="s">
        <v>6740</v>
      </c>
      <c r="I20" s="113"/>
      <c r="J20" s="50" t="s">
        <v>7493</v>
      </c>
      <c r="K20" s="50"/>
      <c r="L20" s="50" t="s">
        <v>7472</v>
      </c>
      <c r="M20" s="153"/>
      <c r="N20" s="50"/>
      <c r="O20" s="50"/>
      <c r="P20" s="132" t="s">
        <v>195</v>
      </c>
      <c r="Q20" s="132" t="s">
        <v>54</v>
      </c>
      <c r="R20" s="53"/>
      <c r="S20" s="113"/>
    </row>
    <row r="21" spans="1:19" x14ac:dyDescent="0.35">
      <c r="A21" s="136" t="s">
        <v>6728</v>
      </c>
      <c r="B21" s="77">
        <v>-99</v>
      </c>
      <c r="C21" s="62" t="s">
        <v>6653</v>
      </c>
      <c r="D21" s="113"/>
      <c r="E21" s="50"/>
      <c r="F21" s="113"/>
      <c r="G21" s="50" t="s">
        <v>6741</v>
      </c>
      <c r="H21" s="50" t="s">
        <v>6742</v>
      </c>
      <c r="I21" s="113"/>
      <c r="J21" s="50" t="s">
        <v>7493</v>
      </c>
      <c r="K21" s="50"/>
      <c r="L21" s="50" t="s">
        <v>91</v>
      </c>
      <c r="M21" s="153"/>
      <c r="N21" s="50"/>
      <c r="O21" s="50"/>
      <c r="P21" s="132" t="s">
        <v>92</v>
      </c>
      <c r="Q21" s="132" t="s">
        <v>54</v>
      </c>
      <c r="R21" s="53"/>
      <c r="S21" s="113"/>
    </row>
    <row r="22" spans="1:19" x14ac:dyDescent="0.35">
      <c r="A22" s="136" t="s">
        <v>6728</v>
      </c>
      <c r="B22" s="77">
        <v>-99</v>
      </c>
      <c r="C22" s="62" t="s">
        <v>6648</v>
      </c>
      <c r="D22" s="113"/>
      <c r="E22" s="50"/>
      <c r="F22" s="113"/>
      <c r="G22" s="50" t="s">
        <v>6731</v>
      </c>
      <c r="H22" s="50" t="s">
        <v>6732</v>
      </c>
      <c r="I22" s="113"/>
      <c r="J22" s="50" t="s">
        <v>7493</v>
      </c>
      <c r="K22" s="50"/>
      <c r="L22" s="50" t="s">
        <v>7472</v>
      </c>
      <c r="M22" s="153"/>
      <c r="N22" s="50"/>
      <c r="O22" s="50"/>
      <c r="P22" s="132" t="s">
        <v>157</v>
      </c>
      <c r="Q22" s="132" t="s">
        <v>54</v>
      </c>
      <c r="R22" s="53"/>
      <c r="S22" s="113"/>
    </row>
    <row r="23" spans="1:19" x14ac:dyDescent="0.35">
      <c r="A23" s="136" t="s">
        <v>6728</v>
      </c>
      <c r="B23" s="77">
        <v>-99</v>
      </c>
      <c r="C23" s="62" t="s">
        <v>6646</v>
      </c>
      <c r="D23" s="113"/>
      <c r="E23" s="50"/>
      <c r="F23" s="113"/>
      <c r="G23" s="50" t="s">
        <v>6726</v>
      </c>
      <c r="H23" s="50" t="s">
        <v>6727</v>
      </c>
      <c r="I23" s="113"/>
      <c r="J23" s="50" t="s">
        <v>7493</v>
      </c>
      <c r="K23" s="50"/>
      <c r="L23" s="50" t="s">
        <v>91</v>
      </c>
      <c r="M23" s="153"/>
      <c r="N23" s="50"/>
      <c r="O23" s="50"/>
      <c r="P23" s="132" t="s">
        <v>92</v>
      </c>
      <c r="Q23" s="132" t="s">
        <v>54</v>
      </c>
      <c r="R23" s="53"/>
      <c r="S23" s="113"/>
    </row>
    <row r="24" spans="1:19" x14ac:dyDescent="0.35">
      <c r="A24" s="113" t="s">
        <v>6762</v>
      </c>
      <c r="B24" s="77">
        <v>-99</v>
      </c>
      <c r="C24" s="50" t="s">
        <v>6664</v>
      </c>
      <c r="D24" s="113"/>
      <c r="E24" s="50"/>
      <c r="F24" s="113"/>
      <c r="G24" s="50" t="s">
        <v>6765</v>
      </c>
      <c r="H24" s="50" t="s">
        <v>6766</v>
      </c>
      <c r="I24" s="113"/>
      <c r="J24" s="50" t="s">
        <v>7493</v>
      </c>
      <c r="K24" s="50"/>
      <c r="L24" s="113" t="s">
        <v>7473</v>
      </c>
      <c r="M24" s="114"/>
      <c r="N24" s="113"/>
      <c r="O24" s="113"/>
      <c r="P24" s="132" t="s">
        <v>2996</v>
      </c>
      <c r="Q24" s="132" t="s">
        <v>54</v>
      </c>
      <c r="R24" s="53"/>
      <c r="S24" s="113"/>
    </row>
    <row r="25" spans="1:19" x14ac:dyDescent="0.35">
      <c r="A25" s="113" t="s">
        <v>6762</v>
      </c>
      <c r="B25" s="77">
        <v>-99</v>
      </c>
      <c r="C25" s="50" t="s">
        <v>6663</v>
      </c>
      <c r="D25" s="113"/>
      <c r="E25" s="50"/>
      <c r="F25" s="113"/>
      <c r="G25" s="50" t="s">
        <v>6763</v>
      </c>
      <c r="H25" s="50" t="s">
        <v>6764</v>
      </c>
      <c r="I25" s="113"/>
      <c r="J25" s="50" t="s">
        <v>7493</v>
      </c>
      <c r="K25" s="50"/>
      <c r="L25" s="50" t="s">
        <v>7474</v>
      </c>
      <c r="M25" s="153"/>
      <c r="N25" s="50"/>
      <c r="O25" s="50"/>
      <c r="P25" s="132" t="s">
        <v>3952</v>
      </c>
      <c r="Q25" s="132" t="s">
        <v>54</v>
      </c>
      <c r="R25" s="53"/>
      <c r="S25" s="113"/>
    </row>
    <row r="26" spans="1:19" x14ac:dyDescent="0.35">
      <c r="A26" s="137" t="s">
        <v>6762</v>
      </c>
      <c r="B26" s="77">
        <v>-99</v>
      </c>
      <c r="C26" s="50" t="s">
        <v>292</v>
      </c>
      <c r="D26" s="113"/>
      <c r="E26" s="50"/>
      <c r="F26" s="113"/>
      <c r="G26" s="50" t="s">
        <v>292</v>
      </c>
      <c r="H26" s="50" t="s">
        <v>292</v>
      </c>
      <c r="I26" s="113"/>
      <c r="J26" s="50" t="s">
        <v>7493</v>
      </c>
      <c r="K26" s="50"/>
      <c r="L26" s="53" t="s">
        <v>7473</v>
      </c>
      <c r="M26" s="114" t="s">
        <v>8511</v>
      </c>
      <c r="N26" s="113" t="s">
        <v>8513</v>
      </c>
      <c r="O26" s="113"/>
      <c r="P26" s="132"/>
      <c r="Q26" s="132" t="s">
        <v>54</v>
      </c>
      <c r="R26" s="53"/>
      <c r="S26" s="113"/>
    </row>
    <row r="27" spans="1:19" x14ac:dyDescent="0.35">
      <c r="A27" s="115" t="s">
        <v>6762</v>
      </c>
      <c r="B27" s="100">
        <v>1</v>
      </c>
      <c r="C27" s="101" t="s">
        <v>93</v>
      </c>
      <c r="D27" s="101" t="s">
        <v>1923</v>
      </c>
      <c r="E27" s="102" t="s">
        <v>2130</v>
      </c>
      <c r="F27" s="101" t="s">
        <v>7704</v>
      </c>
      <c r="G27" s="101" t="s">
        <v>277</v>
      </c>
      <c r="H27" s="101" t="s">
        <v>278</v>
      </c>
      <c r="I27" s="101" t="s">
        <v>2311</v>
      </c>
      <c r="J27" s="103" t="s">
        <v>7493</v>
      </c>
      <c r="K27" s="103"/>
      <c r="L27" s="101" t="s">
        <v>91</v>
      </c>
      <c r="M27" s="154" t="s">
        <v>8511</v>
      </c>
      <c r="N27" s="103" t="s">
        <v>8513</v>
      </c>
      <c r="O27" s="103" t="s">
        <v>8516</v>
      </c>
      <c r="P27" s="115" t="s">
        <v>91</v>
      </c>
      <c r="Q27" s="115" t="s">
        <v>54</v>
      </c>
      <c r="R27" s="115"/>
      <c r="S27" s="113"/>
    </row>
    <row r="28" spans="1:19" x14ac:dyDescent="0.35">
      <c r="A28" s="113" t="s">
        <v>6762</v>
      </c>
      <c r="B28" s="77">
        <v>2</v>
      </c>
      <c r="C28" s="54" t="s">
        <v>126</v>
      </c>
      <c r="D28" s="54" t="s">
        <v>1950</v>
      </c>
      <c r="E28" s="54" t="s">
        <v>7589</v>
      </c>
      <c r="F28" s="54" t="s">
        <v>7662</v>
      </c>
      <c r="G28" s="54" t="s">
        <v>338</v>
      </c>
      <c r="H28" s="56" t="s">
        <v>2118</v>
      </c>
      <c r="I28" s="69" t="s">
        <v>2461</v>
      </c>
      <c r="J28" s="56" t="s">
        <v>7493</v>
      </c>
      <c r="K28" s="56"/>
      <c r="L28" s="113" t="s">
        <v>7473</v>
      </c>
      <c r="M28" s="114" t="s">
        <v>8511</v>
      </c>
      <c r="N28" s="113" t="s">
        <v>8513</v>
      </c>
      <c r="O28" s="113" t="s">
        <v>8516</v>
      </c>
      <c r="P28" s="113" t="s">
        <v>100</v>
      </c>
      <c r="Q28" s="113" t="s">
        <v>54</v>
      </c>
      <c r="R28" s="113"/>
      <c r="S28" s="113"/>
    </row>
    <row r="29" spans="1:19" x14ac:dyDescent="0.35">
      <c r="A29" s="113" t="s">
        <v>6762</v>
      </c>
      <c r="B29" s="77">
        <v>3</v>
      </c>
      <c r="C29" s="54" t="s">
        <v>2030</v>
      </c>
      <c r="D29" s="54" t="s">
        <v>2056</v>
      </c>
      <c r="E29" s="54" t="s">
        <v>7601</v>
      </c>
      <c r="F29" s="54" t="s">
        <v>7591</v>
      </c>
      <c r="G29" s="54" t="s">
        <v>2108</v>
      </c>
      <c r="H29" s="54" t="s">
        <v>2109</v>
      </c>
      <c r="I29" s="68" t="s">
        <v>2462</v>
      </c>
      <c r="J29" s="56" t="s">
        <v>7493</v>
      </c>
      <c r="K29" s="56"/>
      <c r="L29" s="54" t="s">
        <v>153</v>
      </c>
      <c r="M29" s="155" t="s">
        <v>8511</v>
      </c>
      <c r="N29" s="56" t="s">
        <v>8512</v>
      </c>
      <c r="O29" s="56" t="s">
        <v>8516</v>
      </c>
      <c r="P29" s="113" t="s">
        <v>153</v>
      </c>
      <c r="Q29" s="113" t="s">
        <v>54</v>
      </c>
      <c r="R29" s="113"/>
      <c r="S29" s="113"/>
    </row>
    <row r="30" spans="1:19" x14ac:dyDescent="0.35">
      <c r="A30" s="113" t="s">
        <v>6762</v>
      </c>
      <c r="B30" s="77">
        <v>4</v>
      </c>
      <c r="C30" s="54" t="s">
        <v>2031</v>
      </c>
      <c r="D30" s="54" t="s">
        <v>7470</v>
      </c>
      <c r="E30" s="54" t="s">
        <v>7596</v>
      </c>
      <c r="F30" s="54" t="s">
        <v>7590</v>
      </c>
      <c r="G30" s="54" t="s">
        <v>2114</v>
      </c>
      <c r="H30" s="54" t="s">
        <v>2112</v>
      </c>
      <c r="I30" s="68" t="s">
        <v>2464</v>
      </c>
      <c r="J30" s="56" t="s">
        <v>3424</v>
      </c>
      <c r="K30" s="56" t="s">
        <v>7491</v>
      </c>
      <c r="L30" s="54" t="s">
        <v>91</v>
      </c>
      <c r="M30" s="155">
        <v>0</v>
      </c>
      <c r="N30" s="56" t="s">
        <v>8512</v>
      </c>
      <c r="O30" s="56" t="s">
        <v>8517</v>
      </c>
      <c r="P30" s="113" t="s">
        <v>92</v>
      </c>
      <c r="Q30" s="113" t="s">
        <v>54</v>
      </c>
      <c r="R30" s="113"/>
      <c r="S30" s="113"/>
    </row>
    <row r="31" spans="1:19" x14ac:dyDescent="0.35">
      <c r="A31" s="113" t="s">
        <v>6762</v>
      </c>
      <c r="B31" s="77">
        <v>5</v>
      </c>
      <c r="C31" s="54" t="s">
        <v>2033</v>
      </c>
      <c r="D31" s="54" t="s">
        <v>1952</v>
      </c>
      <c r="E31" s="54" t="s">
        <v>7602</v>
      </c>
      <c r="F31" s="54" t="s">
        <v>7691</v>
      </c>
      <c r="G31" s="54" t="s">
        <v>2115</v>
      </c>
      <c r="H31" s="54" t="s">
        <v>2113</v>
      </c>
      <c r="I31" s="68" t="s">
        <v>2465</v>
      </c>
      <c r="J31" s="56" t="s">
        <v>3409</v>
      </c>
      <c r="K31" s="56" t="s">
        <v>7492</v>
      </c>
      <c r="L31" s="54" t="s">
        <v>91</v>
      </c>
      <c r="M31" s="155">
        <v>0</v>
      </c>
      <c r="N31" s="56" t="s">
        <v>8512</v>
      </c>
      <c r="O31" s="56" t="s">
        <v>8517</v>
      </c>
      <c r="P31" s="113" t="s">
        <v>92</v>
      </c>
      <c r="Q31" s="113" t="s">
        <v>54</v>
      </c>
      <c r="R31" s="113"/>
      <c r="S31" s="113"/>
    </row>
    <row r="32" spans="1:19" x14ac:dyDescent="0.35">
      <c r="A32" s="113" t="s">
        <v>6762</v>
      </c>
      <c r="B32" s="77">
        <v>6</v>
      </c>
      <c r="C32" s="56" t="s">
        <v>2755</v>
      </c>
      <c r="D32" s="50" t="s">
        <v>1885</v>
      </c>
      <c r="E32" s="56" t="s">
        <v>7603</v>
      </c>
      <c r="F32" s="56" t="s">
        <v>7692</v>
      </c>
      <c r="G32" s="56" t="s">
        <v>3187</v>
      </c>
      <c r="H32" s="50" t="s">
        <v>2959</v>
      </c>
      <c r="I32" s="56"/>
      <c r="J32" s="56" t="s">
        <v>7493</v>
      </c>
      <c r="K32" s="56"/>
      <c r="L32" s="50" t="s">
        <v>7472</v>
      </c>
      <c r="M32" s="153">
        <v>0</v>
      </c>
      <c r="N32" s="50" t="s">
        <v>8512</v>
      </c>
      <c r="O32" s="50" t="s">
        <v>8517</v>
      </c>
      <c r="P32" s="113" t="s">
        <v>156</v>
      </c>
      <c r="Q32" s="113" t="s">
        <v>54</v>
      </c>
      <c r="R32" s="113"/>
      <c r="S32" s="113"/>
    </row>
    <row r="33" spans="1:19" x14ac:dyDescent="0.35">
      <c r="A33" s="113" t="s">
        <v>6762</v>
      </c>
      <c r="B33" s="77">
        <v>7</v>
      </c>
      <c r="C33" s="54" t="s">
        <v>2034</v>
      </c>
      <c r="D33" s="54" t="s">
        <v>2032</v>
      </c>
      <c r="E33" s="54" t="s">
        <v>7604</v>
      </c>
      <c r="F33" s="54" t="s">
        <v>2266</v>
      </c>
      <c r="G33" s="54" t="s">
        <v>2117</v>
      </c>
      <c r="H33" s="54" t="s">
        <v>2116</v>
      </c>
      <c r="I33" s="68" t="s">
        <v>2466</v>
      </c>
      <c r="J33" s="56" t="s">
        <v>7493</v>
      </c>
      <c r="K33" s="56"/>
      <c r="L33" s="50" t="s">
        <v>7472</v>
      </c>
      <c r="M33" s="153">
        <v>0</v>
      </c>
      <c r="N33" s="50" t="s">
        <v>8512</v>
      </c>
      <c r="O33" s="50" t="s">
        <v>8517</v>
      </c>
      <c r="P33" s="113" t="s">
        <v>262</v>
      </c>
      <c r="Q33" s="113" t="s">
        <v>54</v>
      </c>
      <c r="R33" s="113"/>
      <c r="S33" s="113"/>
    </row>
    <row r="34" spans="1:19" x14ac:dyDescent="0.35">
      <c r="A34" s="113" t="s">
        <v>6762</v>
      </c>
      <c r="B34" s="77">
        <v>8</v>
      </c>
      <c r="C34" s="55" t="s">
        <v>2035</v>
      </c>
      <c r="D34" s="54" t="s">
        <v>2036</v>
      </c>
      <c r="E34" s="54" t="s">
        <v>7605</v>
      </c>
      <c r="F34" s="54" t="s">
        <v>2263</v>
      </c>
      <c r="G34" s="54" t="s">
        <v>2111</v>
      </c>
      <c r="H34" s="54" t="s">
        <v>2110</v>
      </c>
      <c r="I34" s="68" t="s">
        <v>2463</v>
      </c>
      <c r="J34" s="57" t="s">
        <v>7493</v>
      </c>
      <c r="K34" s="57"/>
      <c r="L34" s="54" t="s">
        <v>91</v>
      </c>
      <c r="M34" s="155">
        <v>0</v>
      </c>
      <c r="N34" s="56" t="s">
        <v>8512</v>
      </c>
      <c r="O34" s="56" t="s">
        <v>8517</v>
      </c>
      <c r="P34" s="113" t="s">
        <v>92</v>
      </c>
      <c r="Q34" s="113" t="s">
        <v>54</v>
      </c>
      <c r="R34" s="113"/>
      <c r="S34" s="113"/>
    </row>
    <row r="35" spans="1:19" x14ac:dyDescent="0.35">
      <c r="A35" s="115" t="s">
        <v>6762</v>
      </c>
      <c r="B35" s="100">
        <v>9</v>
      </c>
      <c r="C35" s="101" t="s">
        <v>2038</v>
      </c>
      <c r="D35" s="101" t="s">
        <v>1895</v>
      </c>
      <c r="E35" s="102" t="s">
        <v>7597</v>
      </c>
      <c r="F35" s="101" t="s">
        <v>2172</v>
      </c>
      <c r="G35" s="101"/>
      <c r="H35" s="101"/>
      <c r="I35" s="101"/>
      <c r="J35" s="103" t="s">
        <v>7493</v>
      </c>
      <c r="K35" s="103"/>
      <c r="L35" s="101" t="s">
        <v>91</v>
      </c>
      <c r="M35" s="154">
        <v>0</v>
      </c>
      <c r="N35" s="103" t="s">
        <v>8512</v>
      </c>
      <c r="O35" s="103" t="s">
        <v>8517</v>
      </c>
      <c r="P35" s="115" t="s">
        <v>91</v>
      </c>
      <c r="Q35" s="115" t="s">
        <v>54</v>
      </c>
      <c r="R35" s="115"/>
      <c r="S35" s="113"/>
    </row>
    <row r="36" spans="1:19" x14ac:dyDescent="0.35">
      <c r="A36" s="136" t="s">
        <v>2040</v>
      </c>
      <c r="B36" s="77">
        <v>-99</v>
      </c>
      <c r="C36" s="50" t="s">
        <v>292</v>
      </c>
      <c r="D36" s="113"/>
      <c r="E36" s="50"/>
      <c r="F36" s="113"/>
      <c r="G36" s="50" t="s">
        <v>292</v>
      </c>
      <c r="H36" s="50" t="s">
        <v>292</v>
      </c>
      <c r="I36" s="113"/>
      <c r="J36" s="50" t="s">
        <v>7493</v>
      </c>
      <c r="K36" s="50"/>
      <c r="L36" s="53" t="s">
        <v>7473</v>
      </c>
      <c r="M36" s="114" t="s">
        <v>8511</v>
      </c>
      <c r="N36" s="113" t="s">
        <v>8513</v>
      </c>
      <c r="O36" s="113"/>
      <c r="P36" s="132"/>
      <c r="Q36" s="132" t="s">
        <v>54</v>
      </c>
      <c r="R36" s="53"/>
      <c r="S36" s="113"/>
    </row>
    <row r="37" spans="1:19" x14ac:dyDescent="0.35">
      <c r="A37" s="115" t="s">
        <v>2040</v>
      </c>
      <c r="B37" s="100">
        <v>1</v>
      </c>
      <c r="C37" s="101" t="s">
        <v>93</v>
      </c>
      <c r="D37" s="101" t="s">
        <v>1923</v>
      </c>
      <c r="E37" s="102" t="s">
        <v>2130</v>
      </c>
      <c r="F37" s="101" t="s">
        <v>7704</v>
      </c>
      <c r="G37" s="101" t="s">
        <v>277</v>
      </c>
      <c r="H37" s="101" t="s">
        <v>278</v>
      </c>
      <c r="I37" s="101" t="s">
        <v>2311</v>
      </c>
      <c r="J37" s="103" t="s">
        <v>7493</v>
      </c>
      <c r="K37" s="103"/>
      <c r="L37" s="101" t="s">
        <v>91</v>
      </c>
      <c r="M37" s="154" t="s">
        <v>8511</v>
      </c>
      <c r="N37" s="103" t="s">
        <v>8513</v>
      </c>
      <c r="O37" s="103" t="s">
        <v>8516</v>
      </c>
      <c r="P37" s="115" t="s">
        <v>91</v>
      </c>
      <c r="Q37" s="115" t="s">
        <v>54</v>
      </c>
      <c r="R37" s="115"/>
      <c r="S37" s="113"/>
    </row>
    <row r="38" spans="1:19" x14ac:dyDescent="0.35">
      <c r="A38" s="113" t="s">
        <v>2040</v>
      </c>
      <c r="B38" s="77">
        <v>2</v>
      </c>
      <c r="C38" s="54" t="s">
        <v>126</v>
      </c>
      <c r="D38" s="54" t="s">
        <v>1922</v>
      </c>
      <c r="E38" s="54" t="s">
        <v>7600</v>
      </c>
      <c r="F38" s="54" t="s">
        <v>2146</v>
      </c>
      <c r="G38" s="54" t="s">
        <v>338</v>
      </c>
      <c r="H38" s="54" t="s">
        <v>339</v>
      </c>
      <c r="I38" s="68" t="s">
        <v>2335</v>
      </c>
      <c r="J38" s="56" t="s">
        <v>7493</v>
      </c>
      <c r="K38" s="56"/>
      <c r="L38" s="113" t="s">
        <v>7473</v>
      </c>
      <c r="M38" s="114" t="s">
        <v>8511</v>
      </c>
      <c r="N38" s="113" t="s">
        <v>8513</v>
      </c>
      <c r="O38" s="113" t="s">
        <v>8516</v>
      </c>
      <c r="P38" s="113" t="s">
        <v>100</v>
      </c>
      <c r="Q38" s="113" t="s">
        <v>54</v>
      </c>
      <c r="R38" s="113"/>
      <c r="S38" s="113"/>
    </row>
    <row r="39" spans="1:19" x14ac:dyDescent="0.35">
      <c r="A39" s="113" t="s">
        <v>2040</v>
      </c>
      <c r="B39" s="77">
        <v>3</v>
      </c>
      <c r="C39" s="55" t="s">
        <v>2037</v>
      </c>
      <c r="D39" s="54" t="s">
        <v>6403</v>
      </c>
      <c r="E39" s="54" t="s">
        <v>7598</v>
      </c>
      <c r="F39" s="54" t="s">
        <v>2174</v>
      </c>
      <c r="G39" s="54" t="s">
        <v>2106</v>
      </c>
      <c r="H39" s="54" t="s">
        <v>2104</v>
      </c>
      <c r="I39" s="68" t="s">
        <v>2459</v>
      </c>
      <c r="J39" s="56" t="s">
        <v>7493</v>
      </c>
      <c r="K39" s="56"/>
      <c r="L39" s="54" t="s">
        <v>91</v>
      </c>
      <c r="M39" s="155" t="s">
        <v>8511</v>
      </c>
      <c r="N39" s="56" t="s">
        <v>8512</v>
      </c>
      <c r="O39" s="56" t="s">
        <v>8516</v>
      </c>
      <c r="P39" s="113" t="s">
        <v>91</v>
      </c>
      <c r="Q39" s="113" t="s">
        <v>54</v>
      </c>
      <c r="R39" s="113"/>
      <c r="S39" s="113"/>
    </row>
    <row r="40" spans="1:19" x14ac:dyDescent="0.35">
      <c r="A40" s="113" t="s">
        <v>2040</v>
      </c>
      <c r="B40" s="77">
        <v>4</v>
      </c>
      <c r="C40" s="55" t="s">
        <v>7521</v>
      </c>
      <c r="D40" s="54" t="s">
        <v>1895</v>
      </c>
      <c r="E40" s="54" t="s">
        <v>7599</v>
      </c>
      <c r="F40" s="54" t="s">
        <v>2172</v>
      </c>
      <c r="G40" s="54" t="s">
        <v>2107</v>
      </c>
      <c r="H40" s="54" t="s">
        <v>2105</v>
      </c>
      <c r="I40" s="68" t="s">
        <v>2460</v>
      </c>
      <c r="J40" s="56" t="s">
        <v>7493</v>
      </c>
      <c r="K40" s="56"/>
      <c r="L40" s="54" t="s">
        <v>91</v>
      </c>
      <c r="M40" s="155">
        <v>0</v>
      </c>
      <c r="N40" s="56" t="s">
        <v>8512</v>
      </c>
      <c r="O40" s="56" t="s">
        <v>8517</v>
      </c>
      <c r="P40" s="113" t="s">
        <v>91</v>
      </c>
      <c r="Q40" s="113" t="s">
        <v>54</v>
      </c>
      <c r="R40" s="113" t="s">
        <v>7522</v>
      </c>
      <c r="S40" s="113"/>
    </row>
    <row r="41" spans="1:19" x14ac:dyDescent="0.35">
      <c r="A41" s="138" t="s">
        <v>52</v>
      </c>
      <c r="B41" s="76">
        <v>1</v>
      </c>
      <c r="C41" s="66" t="s">
        <v>6611</v>
      </c>
      <c r="D41" s="66" t="s">
        <v>6613</v>
      </c>
      <c r="E41" s="67" t="s">
        <v>7606</v>
      </c>
      <c r="F41" s="66" t="s">
        <v>7705</v>
      </c>
      <c r="G41" s="66"/>
      <c r="H41" s="66"/>
      <c r="I41" s="66"/>
      <c r="J41" s="97" t="s">
        <v>7493</v>
      </c>
      <c r="K41" s="97"/>
      <c r="L41" s="66" t="s">
        <v>91</v>
      </c>
      <c r="M41" s="157" t="s">
        <v>8511</v>
      </c>
      <c r="N41" s="97" t="s">
        <v>8513</v>
      </c>
      <c r="O41" s="97" t="s">
        <v>8516</v>
      </c>
      <c r="P41" s="138" t="s">
        <v>91</v>
      </c>
      <c r="Q41" s="138" t="s">
        <v>45</v>
      </c>
      <c r="R41" s="113" t="s">
        <v>6610</v>
      </c>
      <c r="S41" s="113"/>
    </row>
    <row r="42" spans="1:19" x14ac:dyDescent="0.35">
      <c r="A42" s="138" t="s">
        <v>52</v>
      </c>
      <c r="B42" s="76">
        <v>2</v>
      </c>
      <c r="C42" s="66" t="s">
        <v>6612</v>
      </c>
      <c r="D42" s="66" t="s">
        <v>7464</v>
      </c>
      <c r="E42" s="67" t="s">
        <v>7607</v>
      </c>
      <c r="F42" s="67" t="s">
        <v>7608</v>
      </c>
      <c r="G42" s="66"/>
      <c r="H42" s="66"/>
      <c r="I42" s="66"/>
      <c r="J42" s="97" t="s">
        <v>7493</v>
      </c>
      <c r="K42" s="97"/>
      <c r="L42" s="66" t="s">
        <v>91</v>
      </c>
      <c r="M42" s="157" t="s">
        <v>8511</v>
      </c>
      <c r="N42" s="97" t="s">
        <v>8512</v>
      </c>
      <c r="O42" s="97" t="s">
        <v>8516</v>
      </c>
      <c r="P42" s="138" t="s">
        <v>91</v>
      </c>
      <c r="Q42" s="138" t="s">
        <v>45</v>
      </c>
      <c r="R42" s="113" t="s">
        <v>6610</v>
      </c>
      <c r="S42" s="113"/>
    </row>
    <row r="43" spans="1:19" x14ac:dyDescent="0.35">
      <c r="A43" s="113" t="s">
        <v>52</v>
      </c>
      <c r="B43" s="76">
        <v>3</v>
      </c>
      <c r="C43" s="54" t="s">
        <v>110</v>
      </c>
      <c r="D43" s="54" t="s">
        <v>1922</v>
      </c>
      <c r="E43" s="70" t="s">
        <v>7613</v>
      </c>
      <c r="F43" s="54" t="s">
        <v>2146</v>
      </c>
      <c r="G43" s="54" t="s">
        <v>308</v>
      </c>
      <c r="H43" s="55" t="s">
        <v>292</v>
      </c>
      <c r="I43" s="55" t="s">
        <v>2322</v>
      </c>
      <c r="J43" s="56" t="s">
        <v>7493</v>
      </c>
      <c r="K43" s="56"/>
      <c r="L43" s="113" t="s">
        <v>7473</v>
      </c>
      <c r="M43" s="114" t="s">
        <v>8511</v>
      </c>
      <c r="N43" s="113" t="s">
        <v>8513</v>
      </c>
      <c r="O43" s="113" t="s">
        <v>8516</v>
      </c>
      <c r="P43" s="113" t="s">
        <v>100</v>
      </c>
      <c r="Q43" s="113" t="s">
        <v>45</v>
      </c>
      <c r="R43" s="113"/>
      <c r="S43" s="113"/>
    </row>
    <row r="44" spans="1:19" x14ac:dyDescent="0.35">
      <c r="A44" s="113" t="s">
        <v>52</v>
      </c>
      <c r="B44" s="76">
        <v>4</v>
      </c>
      <c r="C44" s="54" t="s">
        <v>114</v>
      </c>
      <c r="D44" s="55" t="s">
        <v>2501</v>
      </c>
      <c r="E44" s="70" t="s">
        <v>7614</v>
      </c>
      <c r="F44" s="54" t="s">
        <v>2500</v>
      </c>
      <c r="G44" s="54" t="s">
        <v>315</v>
      </c>
      <c r="H44" s="54" t="s">
        <v>2498</v>
      </c>
      <c r="I44" s="54" t="s">
        <v>2499</v>
      </c>
      <c r="J44" s="56" t="s">
        <v>7493</v>
      </c>
      <c r="K44" s="56"/>
      <c r="L44" s="54" t="s">
        <v>153</v>
      </c>
      <c r="M44" s="155">
        <v>0</v>
      </c>
      <c r="N44" s="56" t="s">
        <v>8512</v>
      </c>
      <c r="O44" s="56" t="s">
        <v>8517</v>
      </c>
      <c r="P44" s="113" t="s">
        <v>153</v>
      </c>
      <c r="Q44" s="113" t="s">
        <v>45</v>
      </c>
      <c r="R44" s="113"/>
      <c r="S44" s="113"/>
    </row>
    <row r="45" spans="1:19" x14ac:dyDescent="0.35">
      <c r="A45" s="113" t="s">
        <v>52</v>
      </c>
      <c r="B45" s="76">
        <v>5</v>
      </c>
      <c r="C45" s="86" t="s">
        <v>111</v>
      </c>
      <c r="D45" s="54" t="s">
        <v>1927</v>
      </c>
      <c r="E45" s="70" t="s">
        <v>7615</v>
      </c>
      <c r="F45" s="54" t="s">
        <v>2155</v>
      </c>
      <c r="G45" s="54" t="s">
        <v>309</v>
      </c>
      <c r="H45" s="54" t="s">
        <v>310</v>
      </c>
      <c r="I45" s="54" t="s">
        <v>2326</v>
      </c>
      <c r="J45" s="56" t="s">
        <v>7493</v>
      </c>
      <c r="K45" s="56"/>
      <c r="L45" s="54" t="s">
        <v>91</v>
      </c>
      <c r="M45" s="155">
        <v>0</v>
      </c>
      <c r="N45" s="56" t="s">
        <v>8512</v>
      </c>
      <c r="O45" s="56" t="s">
        <v>8517</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7493</v>
      </c>
      <c r="K46" s="56"/>
      <c r="L46" s="54" t="s">
        <v>91</v>
      </c>
      <c r="M46" s="155">
        <v>0</v>
      </c>
      <c r="N46" s="56" t="s">
        <v>8512</v>
      </c>
      <c r="O46" s="56" t="s">
        <v>8517</v>
      </c>
      <c r="P46" s="113" t="s">
        <v>91</v>
      </c>
      <c r="Q46" s="113" t="s">
        <v>45</v>
      </c>
      <c r="R46" s="113"/>
      <c r="S46" s="113"/>
    </row>
    <row r="47" spans="1:19" x14ac:dyDescent="0.35">
      <c r="A47" s="113" t="s">
        <v>52</v>
      </c>
      <c r="B47" s="76">
        <v>7</v>
      </c>
      <c r="C47" s="54" t="s">
        <v>112</v>
      </c>
      <c r="D47" s="54" t="s">
        <v>1928</v>
      </c>
      <c r="E47" s="70" t="s">
        <v>7617</v>
      </c>
      <c r="F47" s="54" t="s">
        <v>1928</v>
      </c>
      <c r="G47" s="54" t="s">
        <v>311</v>
      </c>
      <c r="H47" s="54" t="s">
        <v>312</v>
      </c>
      <c r="I47" s="54" t="s">
        <v>2327</v>
      </c>
      <c r="J47" s="56" t="s">
        <v>7493</v>
      </c>
      <c r="K47" s="56"/>
      <c r="L47" s="54" t="s">
        <v>91</v>
      </c>
      <c r="M47" s="155">
        <v>0</v>
      </c>
      <c r="N47" s="56" t="s">
        <v>8512</v>
      </c>
      <c r="O47" s="56" t="s">
        <v>8517</v>
      </c>
      <c r="P47" s="113" t="s">
        <v>91</v>
      </c>
      <c r="Q47" s="113" t="s">
        <v>45</v>
      </c>
      <c r="R47" s="113"/>
      <c r="S47" s="113"/>
    </row>
    <row r="48" spans="1:19" x14ac:dyDescent="0.35">
      <c r="A48" s="113" t="s">
        <v>52</v>
      </c>
      <c r="B48" s="76">
        <v>8</v>
      </c>
      <c r="C48" s="55" t="s">
        <v>115</v>
      </c>
      <c r="D48" s="55" t="s">
        <v>1930</v>
      </c>
      <c r="E48" s="62" t="s">
        <v>7616</v>
      </c>
      <c r="F48" s="55" t="s">
        <v>1930</v>
      </c>
      <c r="G48" s="55" t="s">
        <v>316</v>
      </c>
      <c r="H48" s="55" t="s">
        <v>317</v>
      </c>
      <c r="I48" s="55" t="s">
        <v>2329</v>
      </c>
      <c r="J48" s="57" t="s">
        <v>7493</v>
      </c>
      <c r="K48" s="57"/>
      <c r="L48" s="55" t="s">
        <v>91</v>
      </c>
      <c r="M48" s="158">
        <v>0</v>
      </c>
      <c r="N48" s="57" t="s">
        <v>8512</v>
      </c>
      <c r="O48" s="57" t="s">
        <v>8517</v>
      </c>
      <c r="P48" s="113" t="s">
        <v>91</v>
      </c>
      <c r="Q48" s="113" t="s">
        <v>45</v>
      </c>
      <c r="R48" s="113"/>
      <c r="S48" s="113"/>
    </row>
    <row r="49" spans="1:19" x14ac:dyDescent="0.35">
      <c r="A49" s="137" t="s">
        <v>6767</v>
      </c>
      <c r="B49" s="94">
        <v>-99</v>
      </c>
      <c r="C49" s="50" t="s">
        <v>2766</v>
      </c>
      <c r="D49" s="113"/>
      <c r="F49" s="113"/>
      <c r="G49" s="50" t="s">
        <v>3198</v>
      </c>
      <c r="H49" s="50" t="s">
        <v>2968</v>
      </c>
      <c r="I49" s="113"/>
      <c r="J49" s="50" t="s">
        <v>7493</v>
      </c>
      <c r="K49" s="50"/>
      <c r="L49" s="113" t="s">
        <v>7473</v>
      </c>
      <c r="M49" s="114"/>
      <c r="N49" s="113"/>
      <c r="O49" s="113"/>
      <c r="P49" s="132" t="s">
        <v>3000</v>
      </c>
      <c r="Q49" s="132" t="s">
        <v>54</v>
      </c>
      <c r="R49" s="53"/>
      <c r="S49" s="113"/>
    </row>
    <row r="50" spans="1:19" x14ac:dyDescent="0.35">
      <c r="A50" s="137" t="s">
        <v>6767</v>
      </c>
      <c r="B50" s="94">
        <v>-99</v>
      </c>
      <c r="C50" s="50" t="s">
        <v>2765</v>
      </c>
      <c r="D50" s="113"/>
      <c r="F50" s="113"/>
      <c r="G50" s="50" t="s">
        <v>3197</v>
      </c>
      <c r="H50" s="50" t="s">
        <v>2969</v>
      </c>
      <c r="I50" s="113"/>
      <c r="J50" s="50" t="s">
        <v>7493</v>
      </c>
      <c r="K50" s="50"/>
      <c r="L50" s="50" t="s">
        <v>7474</v>
      </c>
      <c r="M50" s="153"/>
      <c r="N50" s="50"/>
      <c r="O50" s="50"/>
      <c r="P50" s="132" t="s">
        <v>3952</v>
      </c>
      <c r="Q50" s="132" t="s">
        <v>54</v>
      </c>
      <c r="R50" s="53"/>
      <c r="S50" s="113"/>
    </row>
    <row r="51" spans="1:19" x14ac:dyDescent="0.35">
      <c r="A51" s="137" t="s">
        <v>6767</v>
      </c>
      <c r="B51" s="94">
        <v>-99</v>
      </c>
      <c r="C51" s="50" t="s">
        <v>292</v>
      </c>
      <c r="D51" s="113"/>
      <c r="F51" s="113"/>
      <c r="G51" s="50" t="s">
        <v>292</v>
      </c>
      <c r="H51" s="50" t="s">
        <v>292</v>
      </c>
      <c r="I51" s="113"/>
      <c r="J51" s="50" t="s">
        <v>7493</v>
      </c>
      <c r="K51" s="50"/>
      <c r="L51" s="53" t="s">
        <v>7473</v>
      </c>
      <c r="M51" s="114" t="s">
        <v>8511</v>
      </c>
      <c r="N51" s="113" t="s">
        <v>8513</v>
      </c>
      <c r="O51" s="113"/>
      <c r="P51" s="132"/>
      <c r="Q51" s="132" t="s">
        <v>54</v>
      </c>
      <c r="R51" s="53"/>
      <c r="S51" s="113"/>
    </row>
    <row r="52" spans="1:19" x14ac:dyDescent="0.35">
      <c r="A52" s="113" t="s">
        <v>6767</v>
      </c>
      <c r="B52" s="94">
        <v>-1</v>
      </c>
      <c r="C52" s="56" t="s">
        <v>2778</v>
      </c>
      <c r="D52" s="50" t="s">
        <v>6553</v>
      </c>
      <c r="E52" s="56"/>
      <c r="F52" s="56" t="s">
        <v>3397</v>
      </c>
      <c r="G52" s="56" t="s">
        <v>3210</v>
      </c>
      <c r="H52" s="50" t="s">
        <v>2981</v>
      </c>
      <c r="I52" s="56"/>
      <c r="J52" s="56" t="s">
        <v>7493</v>
      </c>
      <c r="K52" s="56"/>
      <c r="L52" s="50" t="s">
        <v>7472</v>
      </c>
      <c r="M52" s="153">
        <v>0</v>
      </c>
      <c r="N52" s="50" t="s">
        <v>8512</v>
      </c>
      <c r="O52" s="50"/>
      <c r="P52" s="113" t="s">
        <v>3002</v>
      </c>
      <c r="Q52" s="113" t="s">
        <v>54</v>
      </c>
      <c r="R52" s="113"/>
      <c r="S52" s="113"/>
    </row>
    <row r="53" spans="1:19" x14ac:dyDescent="0.35">
      <c r="A53" s="113" t="s">
        <v>6767</v>
      </c>
      <c r="B53" s="94">
        <v>-1</v>
      </c>
      <c r="C53" s="56" t="s">
        <v>2777</v>
      </c>
      <c r="D53" s="50" t="s">
        <v>6548</v>
      </c>
      <c r="E53" s="56"/>
      <c r="F53" s="56" t="s">
        <v>7669</v>
      </c>
      <c r="G53" s="56" t="s">
        <v>3209</v>
      </c>
      <c r="H53" s="50" t="s">
        <v>2980</v>
      </c>
      <c r="I53" s="56"/>
      <c r="J53" s="56" t="s">
        <v>3411</v>
      </c>
      <c r="K53" s="56" t="s">
        <v>7492</v>
      </c>
      <c r="L53" s="50" t="s">
        <v>91</v>
      </c>
      <c r="M53" s="153">
        <v>0</v>
      </c>
      <c r="N53" s="50" t="s">
        <v>8512</v>
      </c>
      <c r="O53" s="50"/>
      <c r="P53" s="113" t="s">
        <v>92</v>
      </c>
      <c r="Q53" s="113" t="s">
        <v>54</v>
      </c>
      <c r="R53" s="113"/>
      <c r="S53" s="113"/>
    </row>
    <row r="54" spans="1:19" x14ac:dyDescent="0.35">
      <c r="A54" s="113" t="s">
        <v>6767</v>
      </c>
      <c r="B54" s="94">
        <v>-1</v>
      </c>
      <c r="C54" s="57" t="s">
        <v>8541</v>
      </c>
      <c r="D54" s="50" t="s">
        <v>6543</v>
      </c>
      <c r="E54" s="56"/>
      <c r="F54" s="56" t="s">
        <v>7664</v>
      </c>
      <c r="G54" s="56" t="s">
        <v>3199</v>
      </c>
      <c r="H54" s="50" t="s">
        <v>2970</v>
      </c>
      <c r="I54" s="56"/>
      <c r="J54" s="56" t="s">
        <v>3411</v>
      </c>
      <c r="K54" s="56" t="s">
        <v>7492</v>
      </c>
      <c r="L54" s="50" t="s">
        <v>91</v>
      </c>
      <c r="M54" s="153">
        <v>0</v>
      </c>
      <c r="N54" s="50" t="s">
        <v>8512</v>
      </c>
      <c r="O54" s="50"/>
      <c r="P54" s="113" t="s">
        <v>92</v>
      </c>
      <c r="Q54" s="113" t="s">
        <v>54</v>
      </c>
      <c r="R54" s="113" t="s">
        <v>8540</v>
      </c>
      <c r="S54" s="113"/>
    </row>
    <row r="55" spans="1:19" x14ac:dyDescent="0.35">
      <c r="A55" s="113" t="s">
        <v>6767</v>
      </c>
      <c r="B55" s="94">
        <v>-1</v>
      </c>
      <c r="C55" s="57" t="s">
        <v>8542</v>
      </c>
      <c r="D55" s="50" t="s">
        <v>6549</v>
      </c>
      <c r="E55" s="56"/>
      <c r="F55" s="56" t="s">
        <v>7665</v>
      </c>
      <c r="G55" s="56" t="s">
        <v>3211</v>
      </c>
      <c r="H55" s="50" t="s">
        <v>2982</v>
      </c>
      <c r="I55" s="56"/>
      <c r="J55" s="56" t="s">
        <v>3411</v>
      </c>
      <c r="K55" s="56" t="s">
        <v>7492</v>
      </c>
      <c r="L55" s="50" t="s">
        <v>91</v>
      </c>
      <c r="M55" s="153">
        <v>0</v>
      </c>
      <c r="N55" s="50" t="s">
        <v>8512</v>
      </c>
      <c r="O55" s="50"/>
      <c r="P55" s="113" t="s">
        <v>92</v>
      </c>
      <c r="Q55" s="113" t="s">
        <v>54</v>
      </c>
      <c r="R55" s="113" t="s">
        <v>8539</v>
      </c>
      <c r="S55" s="113"/>
    </row>
    <row r="56" spans="1:19" x14ac:dyDescent="0.35">
      <c r="A56" s="113" t="s">
        <v>6767</v>
      </c>
      <c r="B56" s="94">
        <v>-1</v>
      </c>
      <c r="C56" s="57" t="s">
        <v>8543</v>
      </c>
      <c r="D56" s="50" t="s">
        <v>6544</v>
      </c>
      <c r="E56" s="56"/>
      <c r="F56" s="56" t="s">
        <v>7666</v>
      </c>
      <c r="G56" s="56" t="s">
        <v>3201</v>
      </c>
      <c r="H56" s="50" t="s">
        <v>2972</v>
      </c>
      <c r="I56" s="56"/>
      <c r="J56" s="56" t="s">
        <v>3411</v>
      </c>
      <c r="K56" s="56" t="s">
        <v>7492</v>
      </c>
      <c r="L56" s="50" t="s">
        <v>91</v>
      </c>
      <c r="M56" s="153">
        <v>0</v>
      </c>
      <c r="N56" s="50" t="s">
        <v>8512</v>
      </c>
      <c r="O56" s="50"/>
      <c r="P56" s="113" t="s">
        <v>92</v>
      </c>
      <c r="Q56" s="113" t="s">
        <v>54</v>
      </c>
      <c r="R56" s="113" t="s">
        <v>8538</v>
      </c>
      <c r="S56" s="113"/>
    </row>
    <row r="57" spans="1:19" x14ac:dyDescent="0.35">
      <c r="A57" s="113" t="s">
        <v>6767</v>
      </c>
      <c r="B57" s="94">
        <v>-1</v>
      </c>
      <c r="C57" s="56" t="s">
        <v>2775</v>
      </c>
      <c r="D57" s="50" t="s">
        <v>6547</v>
      </c>
      <c r="E57" s="56"/>
      <c r="F57" s="56" t="s">
        <v>7670</v>
      </c>
      <c r="G57" s="56" t="s">
        <v>3207</v>
      </c>
      <c r="H57" s="50" t="s">
        <v>2978</v>
      </c>
      <c r="I57" s="56"/>
      <c r="J57" s="56" t="s">
        <v>3411</v>
      </c>
      <c r="K57" s="56" t="s">
        <v>7492</v>
      </c>
      <c r="L57" s="50" t="s">
        <v>91</v>
      </c>
      <c r="M57" s="153">
        <v>0</v>
      </c>
      <c r="N57" s="50" t="s">
        <v>8512</v>
      </c>
      <c r="O57" s="50"/>
      <c r="P57" s="113" t="s">
        <v>92</v>
      </c>
      <c r="Q57" s="113" t="s">
        <v>54</v>
      </c>
      <c r="R57" s="113"/>
      <c r="S57" s="113"/>
    </row>
    <row r="58" spans="1:19" x14ac:dyDescent="0.35">
      <c r="A58" s="113" t="s">
        <v>6767</v>
      </c>
      <c r="B58" s="94">
        <v>-1</v>
      </c>
      <c r="C58" s="57" t="s">
        <v>8544</v>
      </c>
      <c r="D58" s="50" t="s">
        <v>6545</v>
      </c>
      <c r="E58" s="56"/>
      <c r="F58" s="56" t="s">
        <v>7667</v>
      </c>
      <c r="G58" s="56" t="s">
        <v>3203</v>
      </c>
      <c r="H58" s="50" t="s">
        <v>2974</v>
      </c>
      <c r="I58" s="56"/>
      <c r="J58" s="56" t="s">
        <v>3411</v>
      </c>
      <c r="K58" s="56" t="s">
        <v>7492</v>
      </c>
      <c r="L58" s="50" t="s">
        <v>91</v>
      </c>
      <c r="M58" s="153">
        <v>0</v>
      </c>
      <c r="N58" s="50" t="s">
        <v>8512</v>
      </c>
      <c r="O58" s="50"/>
      <c r="P58" s="113" t="s">
        <v>92</v>
      </c>
      <c r="Q58" s="113" t="s">
        <v>54</v>
      </c>
      <c r="R58" s="113" t="s">
        <v>8537</v>
      </c>
      <c r="S58" s="113"/>
    </row>
    <row r="59" spans="1:19" x14ac:dyDescent="0.35">
      <c r="A59" s="113" t="s">
        <v>6767</v>
      </c>
      <c r="B59" s="94">
        <v>-1</v>
      </c>
      <c r="C59" s="57" t="s">
        <v>8545</v>
      </c>
      <c r="D59" s="50" t="s">
        <v>6546</v>
      </c>
      <c r="E59" s="56"/>
      <c r="F59" s="56" t="s">
        <v>7668</v>
      </c>
      <c r="G59" s="56" t="s">
        <v>3205</v>
      </c>
      <c r="H59" s="50" t="s">
        <v>2976</v>
      </c>
      <c r="I59" s="56"/>
      <c r="J59" s="56" t="s">
        <v>3411</v>
      </c>
      <c r="K59" s="56" t="s">
        <v>7492</v>
      </c>
      <c r="L59" s="50" t="s">
        <v>91</v>
      </c>
      <c r="M59" s="153">
        <v>0</v>
      </c>
      <c r="N59" s="50" t="s">
        <v>8512</v>
      </c>
      <c r="O59" s="50"/>
      <c r="P59" s="113" t="s">
        <v>92</v>
      </c>
      <c r="Q59" s="113" t="s">
        <v>54</v>
      </c>
      <c r="R59" s="113" t="s">
        <v>8536</v>
      </c>
      <c r="S59" s="113"/>
    </row>
    <row r="60" spans="1:19" x14ac:dyDescent="0.35">
      <c r="A60" s="113" t="s">
        <v>6767</v>
      </c>
      <c r="B60" s="94">
        <v>-1</v>
      </c>
      <c r="C60" s="56" t="s">
        <v>2781</v>
      </c>
      <c r="D60" s="50" t="s">
        <v>6550</v>
      </c>
      <c r="E60" s="56"/>
      <c r="F60" s="56" t="s">
        <v>7671</v>
      </c>
      <c r="G60" s="56" t="s">
        <v>3213</v>
      </c>
      <c r="H60" s="50" t="s">
        <v>2984</v>
      </c>
      <c r="I60" s="56"/>
      <c r="J60" s="56" t="s">
        <v>3411</v>
      </c>
      <c r="K60" s="56" t="s">
        <v>7492</v>
      </c>
      <c r="L60" s="50" t="s">
        <v>91</v>
      </c>
      <c r="M60" s="153">
        <v>0</v>
      </c>
      <c r="N60" s="50" t="s">
        <v>8512</v>
      </c>
      <c r="O60" s="50"/>
      <c r="P60" s="113" t="s">
        <v>92</v>
      </c>
      <c r="Q60" s="113" t="s">
        <v>54</v>
      </c>
      <c r="R60" s="113"/>
      <c r="S60" s="113"/>
    </row>
    <row r="61" spans="1:19" x14ac:dyDescent="0.35">
      <c r="A61" s="113" t="s">
        <v>6767</v>
      </c>
      <c r="B61" s="94">
        <v>-1</v>
      </c>
      <c r="C61" s="56" t="s">
        <v>2768</v>
      </c>
      <c r="D61" s="50" t="s">
        <v>6558</v>
      </c>
      <c r="E61" s="56"/>
      <c r="F61" s="56" t="s">
        <v>3396</v>
      </c>
      <c r="G61" s="56" t="s">
        <v>3200</v>
      </c>
      <c r="H61" s="50" t="s">
        <v>2971</v>
      </c>
      <c r="I61" s="56"/>
      <c r="J61" s="56" t="s">
        <v>7493</v>
      </c>
      <c r="K61" s="56"/>
      <c r="L61" s="50" t="s">
        <v>7472</v>
      </c>
      <c r="M61" s="153">
        <v>0</v>
      </c>
      <c r="N61" s="50" t="s">
        <v>8512</v>
      </c>
      <c r="O61" s="50"/>
      <c r="P61" s="113" t="s">
        <v>3013</v>
      </c>
      <c r="Q61" s="113" t="s">
        <v>54</v>
      </c>
      <c r="S61" s="113"/>
    </row>
    <row r="62" spans="1:19" x14ac:dyDescent="0.35">
      <c r="A62" s="113" t="s">
        <v>6767</v>
      </c>
      <c r="B62" s="94">
        <v>-1</v>
      </c>
      <c r="C62" s="57" t="s">
        <v>8535</v>
      </c>
      <c r="D62" s="50" t="s">
        <v>6552</v>
      </c>
      <c r="E62" s="56" t="s">
        <v>6</v>
      </c>
      <c r="F62" s="56" t="s">
        <v>3399</v>
      </c>
      <c r="G62" s="56" t="s">
        <v>3212</v>
      </c>
      <c r="H62" s="50" t="s">
        <v>2983</v>
      </c>
      <c r="I62" s="56"/>
      <c r="J62" s="56" t="s">
        <v>7493</v>
      </c>
      <c r="K62" s="56"/>
      <c r="L62" s="50" t="s">
        <v>7472</v>
      </c>
      <c r="M62" s="153">
        <v>0</v>
      </c>
      <c r="N62" s="50" t="s">
        <v>8512</v>
      </c>
      <c r="O62" s="50"/>
      <c r="P62" s="113" t="s">
        <v>235</v>
      </c>
      <c r="Q62" s="113" t="s">
        <v>54</v>
      </c>
      <c r="R62" s="113" t="s">
        <v>8534</v>
      </c>
      <c r="S62" s="113"/>
    </row>
    <row r="63" spans="1:19" x14ac:dyDescent="0.35">
      <c r="A63" s="113" t="s">
        <v>6767</v>
      </c>
      <c r="B63" s="94">
        <v>-1</v>
      </c>
      <c r="C63" s="57" t="s">
        <v>8551</v>
      </c>
      <c r="D63" s="50" t="s">
        <v>6557</v>
      </c>
      <c r="E63" s="56" t="s">
        <v>6</v>
      </c>
      <c r="F63" s="56" t="s">
        <v>3395</v>
      </c>
      <c r="G63" s="56" t="s">
        <v>3202</v>
      </c>
      <c r="H63" s="50" t="s">
        <v>2973</v>
      </c>
      <c r="I63" s="56"/>
      <c r="J63" s="56" t="s">
        <v>7493</v>
      </c>
      <c r="K63" s="56"/>
      <c r="L63" s="50" t="s">
        <v>7472</v>
      </c>
      <c r="M63" s="153">
        <v>0</v>
      </c>
      <c r="N63" s="50" t="s">
        <v>8512</v>
      </c>
      <c r="O63" s="50"/>
      <c r="P63" s="113" t="s">
        <v>249</v>
      </c>
      <c r="Q63" s="113" t="s">
        <v>54</v>
      </c>
      <c r="R63" s="113" t="s">
        <v>8550</v>
      </c>
      <c r="S63" s="113"/>
    </row>
    <row r="64" spans="1:19" x14ac:dyDescent="0.35">
      <c r="A64" s="113" t="s">
        <v>6767</v>
      </c>
      <c r="B64" s="94">
        <v>-1</v>
      </c>
      <c r="C64" s="56" t="s">
        <v>2776</v>
      </c>
      <c r="D64" s="50" t="s">
        <v>6554</v>
      </c>
      <c r="E64" s="56" t="s">
        <v>6</v>
      </c>
      <c r="F64" s="56" t="s">
        <v>3393</v>
      </c>
      <c r="G64" s="56" t="s">
        <v>3208</v>
      </c>
      <c r="H64" s="50" t="s">
        <v>2979</v>
      </c>
      <c r="I64" s="56"/>
      <c r="J64" s="56" t="s">
        <v>7493</v>
      </c>
      <c r="K64" s="56"/>
      <c r="L64" s="50" t="s">
        <v>7472</v>
      </c>
      <c r="M64" s="153">
        <v>0</v>
      </c>
      <c r="N64" s="50" t="s">
        <v>8512</v>
      </c>
      <c r="O64" s="50"/>
      <c r="P64" s="113" t="s">
        <v>165</v>
      </c>
      <c r="Q64" s="113" t="s">
        <v>54</v>
      </c>
      <c r="R64" s="113"/>
      <c r="S64" s="113"/>
    </row>
    <row r="65" spans="1:19" x14ac:dyDescent="0.35">
      <c r="A65" s="113" t="s">
        <v>6767</v>
      </c>
      <c r="B65" s="94">
        <v>-1</v>
      </c>
      <c r="C65" s="57" t="s">
        <v>8547</v>
      </c>
      <c r="D65" s="50" t="s">
        <v>6556</v>
      </c>
      <c r="E65" s="56" t="s">
        <v>6</v>
      </c>
      <c r="F65" s="56" t="s">
        <v>3394</v>
      </c>
      <c r="G65" s="56" t="s">
        <v>3204</v>
      </c>
      <c r="H65" s="50" t="s">
        <v>2975</v>
      </c>
      <c r="I65" s="56"/>
      <c r="J65" s="56" t="s">
        <v>7493</v>
      </c>
      <c r="K65" s="56"/>
      <c r="L65" s="50" t="s">
        <v>7472</v>
      </c>
      <c r="M65" s="153">
        <v>0</v>
      </c>
      <c r="N65" s="50" t="s">
        <v>8512</v>
      </c>
      <c r="O65" s="50"/>
      <c r="P65" s="113" t="s">
        <v>235</v>
      </c>
      <c r="Q65" s="113" t="s">
        <v>54</v>
      </c>
      <c r="R65" s="113" t="s">
        <v>8546</v>
      </c>
      <c r="S65" s="113"/>
    </row>
    <row r="66" spans="1:19" x14ac:dyDescent="0.35">
      <c r="A66" s="113" t="s">
        <v>6767</v>
      </c>
      <c r="B66" s="94">
        <v>-1</v>
      </c>
      <c r="C66" s="57" t="s">
        <v>8549</v>
      </c>
      <c r="D66" s="50" t="s">
        <v>6555</v>
      </c>
      <c r="E66" s="56" t="s">
        <v>6</v>
      </c>
      <c r="F66" s="56" t="s">
        <v>7495</v>
      </c>
      <c r="G66" s="56" t="s">
        <v>3206</v>
      </c>
      <c r="H66" s="50" t="s">
        <v>2977</v>
      </c>
      <c r="I66" s="56"/>
      <c r="J66" s="56" t="s">
        <v>7493</v>
      </c>
      <c r="K66" s="56"/>
      <c r="L66" s="50" t="s">
        <v>7472</v>
      </c>
      <c r="M66" s="153">
        <v>0</v>
      </c>
      <c r="N66" s="50" t="s">
        <v>8512</v>
      </c>
      <c r="O66" s="50"/>
      <c r="P66" s="113" t="s">
        <v>235</v>
      </c>
      <c r="Q66" s="113" t="s">
        <v>54</v>
      </c>
      <c r="R66" s="113" t="s">
        <v>8548</v>
      </c>
      <c r="S66" s="113"/>
    </row>
    <row r="67" spans="1:19" x14ac:dyDescent="0.35">
      <c r="A67" s="113" t="s">
        <v>6767</v>
      </c>
      <c r="B67" s="94">
        <v>-1</v>
      </c>
      <c r="C67" s="56" t="s">
        <v>2782</v>
      </c>
      <c r="D67" s="50" t="s">
        <v>6551</v>
      </c>
      <c r="F67" s="56" t="s">
        <v>3398</v>
      </c>
      <c r="G67" s="56" t="s">
        <v>3214</v>
      </c>
      <c r="H67" s="50" t="s">
        <v>2985</v>
      </c>
      <c r="I67" s="56"/>
      <c r="J67" s="56" t="s">
        <v>7493</v>
      </c>
      <c r="K67" s="56"/>
      <c r="L67" s="50" t="s">
        <v>7472</v>
      </c>
      <c r="M67" s="153">
        <v>0</v>
      </c>
      <c r="N67" s="50" t="s">
        <v>8512</v>
      </c>
      <c r="O67" s="50"/>
      <c r="P67" s="113" t="s">
        <v>250</v>
      </c>
      <c r="Q67" s="113" t="s">
        <v>54</v>
      </c>
      <c r="R67" s="113"/>
      <c r="S67" s="113"/>
    </row>
    <row r="68" spans="1:19" x14ac:dyDescent="0.35">
      <c r="A68" s="115" t="s">
        <v>6767</v>
      </c>
      <c r="B68" s="100">
        <v>1</v>
      </c>
      <c r="C68" s="101" t="s">
        <v>93</v>
      </c>
      <c r="D68" s="101" t="s">
        <v>1923</v>
      </c>
      <c r="E68" s="102" t="s">
        <v>2130</v>
      </c>
      <c r="F68" s="101" t="s">
        <v>7704</v>
      </c>
      <c r="G68" s="101" t="s">
        <v>277</v>
      </c>
      <c r="H68" s="101" t="s">
        <v>278</v>
      </c>
      <c r="I68" s="101" t="s">
        <v>2311</v>
      </c>
      <c r="J68" s="103" t="s">
        <v>7493</v>
      </c>
      <c r="K68" s="103"/>
      <c r="L68" s="101" t="s">
        <v>91</v>
      </c>
      <c r="M68" s="154" t="s">
        <v>8511</v>
      </c>
      <c r="N68" s="103" t="s">
        <v>8513</v>
      </c>
      <c r="O68" s="103" t="s">
        <v>8516</v>
      </c>
      <c r="P68" s="115" t="s">
        <v>91</v>
      </c>
      <c r="Q68" s="115" t="s">
        <v>54</v>
      </c>
      <c r="R68" s="115"/>
      <c r="S68" s="113"/>
    </row>
    <row r="69" spans="1:19" x14ac:dyDescent="0.35">
      <c r="A69" s="113" t="s">
        <v>6767</v>
      </c>
      <c r="B69" s="94">
        <v>2</v>
      </c>
      <c r="C69" s="50" t="s">
        <v>128</v>
      </c>
      <c r="D69" s="54" t="s">
        <v>1922</v>
      </c>
      <c r="E69" s="54" t="s">
        <v>3400</v>
      </c>
      <c r="F69" s="54" t="s">
        <v>2146</v>
      </c>
      <c r="G69" s="50" t="s">
        <v>342</v>
      </c>
      <c r="H69" s="50" t="s">
        <v>6768</v>
      </c>
      <c r="I69" s="113"/>
      <c r="J69" s="50" t="s">
        <v>7493</v>
      </c>
      <c r="K69" s="50"/>
      <c r="L69" s="113" t="s">
        <v>7473</v>
      </c>
      <c r="M69" s="114" t="s">
        <v>8511</v>
      </c>
      <c r="N69" s="113" t="s">
        <v>8513</v>
      </c>
      <c r="O69" s="113" t="s">
        <v>8516</v>
      </c>
      <c r="P69" s="132" t="s">
        <v>100</v>
      </c>
      <c r="Q69" s="132" t="s">
        <v>54</v>
      </c>
      <c r="R69" s="53"/>
      <c r="S69" s="113"/>
    </row>
    <row r="70" spans="1:19" x14ac:dyDescent="0.35">
      <c r="A70" s="113" t="s">
        <v>6767</v>
      </c>
      <c r="B70" s="77">
        <v>3</v>
      </c>
      <c r="C70" s="56" t="s">
        <v>2764</v>
      </c>
      <c r="D70" s="50" t="s">
        <v>2056</v>
      </c>
      <c r="E70" s="56" t="s">
        <v>7618</v>
      </c>
      <c r="F70" s="54" t="s">
        <v>7591</v>
      </c>
      <c r="G70" s="56" t="s">
        <v>3196</v>
      </c>
      <c r="H70" s="50" t="s">
        <v>2968</v>
      </c>
      <c r="I70" s="56"/>
      <c r="J70" s="56" t="s">
        <v>7493</v>
      </c>
      <c r="K70" s="56"/>
      <c r="L70" s="50" t="s">
        <v>153</v>
      </c>
      <c r="M70" s="153" t="s">
        <v>8511</v>
      </c>
      <c r="N70" s="50" t="s">
        <v>8512</v>
      </c>
      <c r="O70" s="50" t="s">
        <v>8516</v>
      </c>
      <c r="P70" s="113" t="s">
        <v>153</v>
      </c>
      <c r="Q70" s="113" t="s">
        <v>54</v>
      </c>
      <c r="R70" s="113"/>
      <c r="S70" s="113"/>
    </row>
    <row r="71" spans="1:19" x14ac:dyDescent="0.35">
      <c r="A71" s="138" t="s">
        <v>6767</v>
      </c>
      <c r="B71" s="98">
        <v>4</v>
      </c>
      <c r="C71" s="97" t="s">
        <v>6614</v>
      </c>
      <c r="D71" s="67" t="s">
        <v>6616</v>
      </c>
      <c r="E71" s="97" t="s">
        <v>7619</v>
      </c>
      <c r="F71" s="66" t="s">
        <v>7672</v>
      </c>
      <c r="G71" s="97"/>
      <c r="H71" s="67"/>
      <c r="I71" s="97"/>
      <c r="J71" s="97" t="s">
        <v>7493</v>
      </c>
      <c r="K71" s="97"/>
      <c r="L71" s="67" t="s">
        <v>91</v>
      </c>
      <c r="M71" s="159" t="s">
        <v>8511</v>
      </c>
      <c r="N71" s="67" t="s">
        <v>8512</v>
      </c>
      <c r="O71" s="67" t="s">
        <v>8516</v>
      </c>
      <c r="P71" s="138" t="s">
        <v>92</v>
      </c>
      <c r="Q71" s="138" t="s">
        <v>54</v>
      </c>
      <c r="R71" s="138"/>
      <c r="S71" s="113"/>
    </row>
    <row r="72" spans="1:19" x14ac:dyDescent="0.35">
      <c r="A72" s="138" t="s">
        <v>6767</v>
      </c>
      <c r="B72" s="98">
        <v>5</v>
      </c>
      <c r="C72" s="97" t="s">
        <v>8552</v>
      </c>
      <c r="D72" s="67" t="s">
        <v>6617</v>
      </c>
      <c r="E72" s="97" t="s">
        <v>7620</v>
      </c>
      <c r="F72" s="66" t="s">
        <v>7622</v>
      </c>
      <c r="G72" s="97"/>
      <c r="H72" s="67"/>
      <c r="I72" s="97"/>
      <c r="J72" s="97" t="s">
        <v>7493</v>
      </c>
      <c r="K72" s="97"/>
      <c r="L72" s="67" t="s">
        <v>91</v>
      </c>
      <c r="M72" s="159" t="s">
        <v>8511</v>
      </c>
      <c r="N72" s="67" t="s">
        <v>8512</v>
      </c>
      <c r="O72" s="67" t="s">
        <v>8516</v>
      </c>
      <c r="P72" s="138" t="s">
        <v>92</v>
      </c>
      <c r="Q72" s="138" t="s">
        <v>54</v>
      </c>
      <c r="R72" s="138"/>
      <c r="S72" s="113"/>
    </row>
    <row r="73" spans="1:19" x14ac:dyDescent="0.35">
      <c r="A73" s="138" t="s">
        <v>6767</v>
      </c>
      <c r="B73" s="98">
        <v>6</v>
      </c>
      <c r="C73" s="97" t="s">
        <v>6615</v>
      </c>
      <c r="D73" s="67" t="s">
        <v>6620</v>
      </c>
      <c r="E73" s="97" t="s">
        <v>7621</v>
      </c>
      <c r="F73" s="66" t="s">
        <v>7623</v>
      </c>
      <c r="G73" s="97"/>
      <c r="H73" s="67"/>
      <c r="I73" s="97"/>
      <c r="J73" s="97" t="s">
        <v>7493</v>
      </c>
      <c r="K73" s="97"/>
      <c r="L73" s="67" t="s">
        <v>7472</v>
      </c>
      <c r="M73" s="159" t="s">
        <v>8511</v>
      </c>
      <c r="N73" s="67" t="s">
        <v>8512</v>
      </c>
      <c r="O73" s="67" t="s">
        <v>8516</v>
      </c>
      <c r="P73" s="138" t="s">
        <v>100</v>
      </c>
      <c r="Q73" s="138" t="s">
        <v>54</v>
      </c>
      <c r="R73" s="138"/>
      <c r="S73" s="113"/>
    </row>
    <row r="74" spans="1:19" x14ac:dyDescent="0.35">
      <c r="A74" s="138" t="s">
        <v>6767</v>
      </c>
      <c r="B74" s="98">
        <v>7</v>
      </c>
      <c r="C74" s="97" t="s">
        <v>6619</v>
      </c>
      <c r="D74" s="67" t="s">
        <v>6621</v>
      </c>
      <c r="E74" s="97" t="s">
        <v>7625</v>
      </c>
      <c r="F74" s="66" t="s">
        <v>7624</v>
      </c>
      <c r="G74" s="97"/>
      <c r="H74" s="67"/>
      <c r="I74" s="97"/>
      <c r="J74" s="97" t="s">
        <v>7493</v>
      </c>
      <c r="K74" s="97"/>
      <c r="L74" s="67" t="s">
        <v>91</v>
      </c>
      <c r="M74" s="159" t="s">
        <v>8511</v>
      </c>
      <c r="N74" s="67" t="s">
        <v>8512</v>
      </c>
      <c r="O74" s="67" t="s">
        <v>8516</v>
      </c>
      <c r="P74" s="138" t="s">
        <v>92</v>
      </c>
      <c r="Q74" s="138" t="s">
        <v>54</v>
      </c>
      <c r="R74" s="138"/>
      <c r="S74" s="113"/>
    </row>
    <row r="75" spans="1:19" x14ac:dyDescent="0.35">
      <c r="A75" s="115" t="s">
        <v>6767</v>
      </c>
      <c r="B75" s="100">
        <v>8</v>
      </c>
      <c r="C75" s="101" t="s">
        <v>7520</v>
      </c>
      <c r="D75" s="101" t="s">
        <v>1895</v>
      </c>
      <c r="E75" s="102" t="s">
        <v>7626</v>
      </c>
      <c r="F75" s="101" t="s">
        <v>2172</v>
      </c>
      <c r="G75" s="101"/>
      <c r="H75" s="101"/>
      <c r="I75" s="101"/>
      <c r="J75" s="103" t="s">
        <v>7493</v>
      </c>
      <c r="K75" s="103"/>
      <c r="L75" s="101" t="s">
        <v>91</v>
      </c>
      <c r="M75" s="154">
        <v>0</v>
      </c>
      <c r="N75" s="103" t="s">
        <v>8512</v>
      </c>
      <c r="O75" s="103" t="s">
        <v>8517</v>
      </c>
      <c r="P75" s="115" t="s">
        <v>91</v>
      </c>
      <c r="Q75" s="115" t="s">
        <v>54</v>
      </c>
      <c r="R75" s="115"/>
      <c r="S75" s="113"/>
    </row>
    <row r="76" spans="1:19" x14ac:dyDescent="0.35">
      <c r="A76" s="136" t="s">
        <v>2793</v>
      </c>
      <c r="B76" s="77">
        <v>-99</v>
      </c>
      <c r="C76" s="50" t="s">
        <v>292</v>
      </c>
      <c r="D76" s="113"/>
      <c r="E76" s="50" t="s">
        <v>6</v>
      </c>
      <c r="F76" s="113"/>
      <c r="G76" s="50" t="s">
        <v>292</v>
      </c>
      <c r="H76" s="50" t="s">
        <v>292</v>
      </c>
      <c r="I76" s="113"/>
      <c r="J76" s="50" t="s">
        <v>7493</v>
      </c>
      <c r="K76" s="50"/>
      <c r="L76" s="53" t="s">
        <v>7473</v>
      </c>
      <c r="M76" s="114" t="s">
        <v>8511</v>
      </c>
      <c r="N76" s="113" t="s">
        <v>8513</v>
      </c>
      <c r="O76" s="113"/>
      <c r="P76" s="132"/>
      <c r="Q76" s="132" t="s">
        <v>54</v>
      </c>
      <c r="R76" s="53"/>
      <c r="S76" s="113"/>
    </row>
    <row r="77" spans="1:19" x14ac:dyDescent="0.35">
      <c r="A77" s="115" t="s">
        <v>2793</v>
      </c>
      <c r="B77" s="100">
        <v>1</v>
      </c>
      <c r="C77" s="101" t="s">
        <v>93</v>
      </c>
      <c r="D77" s="101" t="s">
        <v>1923</v>
      </c>
      <c r="E77" s="102" t="s">
        <v>2130</v>
      </c>
      <c r="F77" s="101" t="s">
        <v>7704</v>
      </c>
      <c r="G77" s="101" t="s">
        <v>277</v>
      </c>
      <c r="H77" s="101" t="s">
        <v>278</v>
      </c>
      <c r="I77" s="101" t="s">
        <v>2311</v>
      </c>
      <c r="J77" s="103" t="s">
        <v>7493</v>
      </c>
      <c r="K77" s="103"/>
      <c r="L77" s="101" t="s">
        <v>91</v>
      </c>
      <c r="M77" s="154" t="s">
        <v>8511</v>
      </c>
      <c r="N77" s="103" t="s">
        <v>8513</v>
      </c>
      <c r="O77" s="103" t="s">
        <v>8516</v>
      </c>
      <c r="P77" s="115" t="s">
        <v>91</v>
      </c>
      <c r="Q77" s="115" t="s">
        <v>54</v>
      </c>
      <c r="R77" s="115"/>
      <c r="S77" s="113"/>
    </row>
    <row r="78" spans="1:19" x14ac:dyDescent="0.35">
      <c r="A78" s="113" t="s">
        <v>2793</v>
      </c>
      <c r="B78" s="77">
        <v>2</v>
      </c>
      <c r="C78" s="59" t="s">
        <v>128</v>
      </c>
      <c r="D78" s="54" t="s">
        <v>1922</v>
      </c>
      <c r="E78" s="54" t="s">
        <v>3400</v>
      </c>
      <c r="F78" s="54" t="s">
        <v>2146</v>
      </c>
      <c r="G78" s="54" t="s">
        <v>342</v>
      </c>
      <c r="H78" s="54"/>
      <c r="I78" s="54"/>
      <c r="J78" s="56" t="s">
        <v>7493</v>
      </c>
      <c r="K78" s="56"/>
      <c r="L78" s="54" t="s">
        <v>7473</v>
      </c>
      <c r="M78" s="155" t="s">
        <v>8511</v>
      </c>
      <c r="N78" s="56" t="s">
        <v>8513</v>
      </c>
      <c r="O78" s="56" t="s">
        <v>8516</v>
      </c>
      <c r="P78" s="113" t="s">
        <v>100</v>
      </c>
      <c r="Q78" s="113" t="s">
        <v>54</v>
      </c>
      <c r="R78" s="113"/>
      <c r="S78" s="113"/>
    </row>
    <row r="79" spans="1:19" x14ac:dyDescent="0.35">
      <c r="A79" s="113" t="s">
        <v>2793</v>
      </c>
      <c r="B79" s="77">
        <v>3</v>
      </c>
      <c r="C79" s="85" t="s">
        <v>2762</v>
      </c>
      <c r="D79" s="54" t="s">
        <v>6396</v>
      </c>
      <c r="E79" s="56" t="s">
        <v>7627</v>
      </c>
      <c r="F79" s="54" t="s">
        <v>2174</v>
      </c>
      <c r="G79" s="56" t="s">
        <v>3194</v>
      </c>
      <c r="H79" s="50" t="s">
        <v>2966</v>
      </c>
      <c r="I79" s="56"/>
      <c r="J79" s="56" t="s">
        <v>7493</v>
      </c>
      <c r="K79" s="56"/>
      <c r="L79" s="50" t="s">
        <v>91</v>
      </c>
      <c r="M79" s="153" t="s">
        <v>8511</v>
      </c>
      <c r="N79" s="50" t="s">
        <v>8512</v>
      </c>
      <c r="O79" s="50" t="s">
        <v>8516</v>
      </c>
      <c r="P79" s="113" t="s">
        <v>91</v>
      </c>
      <c r="Q79" s="113" t="s">
        <v>54</v>
      </c>
      <c r="R79" s="113"/>
      <c r="S79" s="113"/>
    </row>
    <row r="80" spans="1:19" x14ac:dyDescent="0.35">
      <c r="A80" s="53" t="s">
        <v>2793</v>
      </c>
      <c r="B80" s="94">
        <v>4</v>
      </c>
      <c r="C80" s="56" t="s">
        <v>2763</v>
      </c>
      <c r="D80" s="50" t="s">
        <v>1895</v>
      </c>
      <c r="E80" s="57" t="s">
        <v>7626</v>
      </c>
      <c r="F80" s="54" t="s">
        <v>2172</v>
      </c>
      <c r="G80" s="56" t="s">
        <v>3195</v>
      </c>
      <c r="H80" s="50" t="s">
        <v>2967</v>
      </c>
      <c r="I80" s="56"/>
      <c r="J80" s="56" t="s">
        <v>7493</v>
      </c>
      <c r="K80" s="56"/>
      <c r="L80" s="50" t="s">
        <v>91</v>
      </c>
      <c r="M80" s="153">
        <v>0</v>
      </c>
      <c r="N80" s="50" t="s">
        <v>8512</v>
      </c>
      <c r="O80" s="50" t="s">
        <v>8517</v>
      </c>
      <c r="P80" s="113" t="s">
        <v>91</v>
      </c>
      <c r="Q80" s="113" t="s">
        <v>54</v>
      </c>
      <c r="R80" s="113"/>
      <c r="S80" s="113"/>
    </row>
    <row r="81" spans="1:19" x14ac:dyDescent="0.35">
      <c r="A81" s="111" t="s">
        <v>2791</v>
      </c>
      <c r="B81" s="94">
        <v>-99</v>
      </c>
      <c r="C81" s="56" t="s">
        <v>2686</v>
      </c>
      <c r="D81" s="50" t="s">
        <v>7588</v>
      </c>
      <c r="E81" s="56" t="s">
        <v>6</v>
      </c>
      <c r="F81" s="56"/>
      <c r="G81" s="56" t="s">
        <v>3112</v>
      </c>
      <c r="H81" s="50" t="s">
        <v>2890</v>
      </c>
      <c r="I81" s="56"/>
      <c r="J81" s="56" t="s">
        <v>7493</v>
      </c>
      <c r="K81" s="56"/>
      <c r="L81" s="50" t="s">
        <v>153</v>
      </c>
      <c r="M81" s="153">
        <v>2</v>
      </c>
      <c r="N81" s="50" t="s">
        <v>8512</v>
      </c>
      <c r="O81" s="50"/>
      <c r="P81" s="113" t="s">
        <v>153</v>
      </c>
      <c r="Q81" s="113" t="s">
        <v>54</v>
      </c>
      <c r="R81" s="113"/>
      <c r="S81" s="113"/>
    </row>
    <row r="82" spans="1:19" x14ac:dyDescent="0.35">
      <c r="A82" s="111" t="s">
        <v>2791</v>
      </c>
      <c r="B82" s="94">
        <v>-99</v>
      </c>
      <c r="C82" s="56" t="s">
        <v>2687</v>
      </c>
      <c r="D82" s="56" t="s">
        <v>7586</v>
      </c>
      <c r="E82" s="56" t="s">
        <v>6</v>
      </c>
      <c r="F82" s="54" t="s">
        <v>2172</v>
      </c>
      <c r="G82" s="56" t="s">
        <v>3113</v>
      </c>
      <c r="H82" s="50" t="s">
        <v>2891</v>
      </c>
      <c r="I82" s="56"/>
      <c r="J82" s="56" t="s">
        <v>7493</v>
      </c>
      <c r="K82" s="56"/>
      <c r="L82" s="53" t="s">
        <v>91</v>
      </c>
      <c r="M82" s="156">
        <v>0</v>
      </c>
      <c r="N82" s="53" t="s">
        <v>8512</v>
      </c>
      <c r="O82" s="53"/>
      <c r="P82" s="113" t="s">
        <v>91</v>
      </c>
      <c r="Q82" s="113" t="s">
        <v>54</v>
      </c>
      <c r="R82" s="113"/>
      <c r="S82" s="113"/>
    </row>
    <row r="83" spans="1:19" x14ac:dyDescent="0.35">
      <c r="A83" s="111" t="s">
        <v>2791</v>
      </c>
      <c r="B83" s="94">
        <v>-99</v>
      </c>
      <c r="C83" s="56" t="s">
        <v>2685</v>
      </c>
      <c r="D83" s="50" t="s">
        <v>7587</v>
      </c>
      <c r="E83" s="56" t="s">
        <v>6</v>
      </c>
      <c r="F83" s="56"/>
      <c r="G83" s="56" t="s">
        <v>3111</v>
      </c>
      <c r="H83" s="50" t="s">
        <v>2889</v>
      </c>
      <c r="I83" s="56"/>
      <c r="J83" s="56" t="s">
        <v>7493</v>
      </c>
      <c r="K83" s="56"/>
      <c r="L83" s="50" t="s">
        <v>91</v>
      </c>
      <c r="M83" s="153">
        <v>0</v>
      </c>
      <c r="N83" s="50" t="s">
        <v>8512</v>
      </c>
      <c r="O83" s="50"/>
      <c r="P83" s="113" t="s">
        <v>92</v>
      </c>
      <c r="Q83" s="113" t="s">
        <v>54</v>
      </c>
      <c r="R83" s="113"/>
      <c r="S83" s="113"/>
    </row>
    <row r="84" spans="1:19" x14ac:dyDescent="0.35">
      <c r="A84" s="113" t="s">
        <v>43</v>
      </c>
      <c r="B84" s="76">
        <v>1</v>
      </c>
      <c r="C84" s="56" t="s">
        <v>93</v>
      </c>
      <c r="D84" s="54" t="s">
        <v>1887</v>
      </c>
      <c r="E84" s="56" t="s">
        <v>2130</v>
      </c>
      <c r="F84" s="54" t="s">
        <v>7706</v>
      </c>
      <c r="G84" s="54" t="s">
        <v>277</v>
      </c>
      <c r="H84" s="54" t="s">
        <v>278</v>
      </c>
      <c r="I84" s="54" t="s">
        <v>2311</v>
      </c>
      <c r="J84" s="56" t="s">
        <v>7493</v>
      </c>
      <c r="K84" s="56"/>
      <c r="L84" s="54" t="s">
        <v>91</v>
      </c>
      <c r="M84" s="155" t="s">
        <v>8511</v>
      </c>
      <c r="N84" s="56" t="s">
        <v>8513</v>
      </c>
      <c r="O84" s="56" t="s">
        <v>8516</v>
      </c>
      <c r="P84" s="113" t="s">
        <v>91</v>
      </c>
      <c r="Q84" s="113" t="s">
        <v>45</v>
      </c>
      <c r="R84" s="113"/>
      <c r="S84" s="113"/>
    </row>
    <row r="85" spans="1:19" x14ac:dyDescent="0.35">
      <c r="A85" s="113" t="s">
        <v>43</v>
      </c>
      <c r="B85" s="76">
        <v>2</v>
      </c>
      <c r="C85" s="56" t="s">
        <v>94</v>
      </c>
      <c r="D85" s="54" t="s">
        <v>1912</v>
      </c>
      <c r="E85" s="50" t="s">
        <v>8039</v>
      </c>
      <c r="F85" s="54" t="s">
        <v>2132</v>
      </c>
      <c r="G85" s="54" t="s">
        <v>279</v>
      </c>
      <c r="H85" s="54" t="s">
        <v>280</v>
      </c>
      <c r="I85" s="54" t="s">
        <v>2132</v>
      </c>
      <c r="J85" s="56" t="s">
        <v>7493</v>
      </c>
      <c r="K85" s="56"/>
      <c r="L85" s="54" t="s">
        <v>91</v>
      </c>
      <c r="M85" s="155">
        <v>0</v>
      </c>
      <c r="N85" s="56" t="s">
        <v>8512</v>
      </c>
      <c r="O85" s="56" t="s">
        <v>8517</v>
      </c>
      <c r="P85" s="113" t="s">
        <v>91</v>
      </c>
      <c r="Q85" s="113" t="s">
        <v>45</v>
      </c>
      <c r="R85" s="113"/>
      <c r="S85" s="113"/>
    </row>
    <row r="86" spans="1:19" x14ac:dyDescent="0.35">
      <c r="A86" s="113" t="s">
        <v>43</v>
      </c>
      <c r="B86" s="76">
        <v>3</v>
      </c>
      <c r="C86" s="56" t="s">
        <v>95</v>
      </c>
      <c r="D86" s="54" t="s">
        <v>6830</v>
      </c>
      <c r="E86" s="50" t="s">
        <v>8041</v>
      </c>
      <c r="F86" s="54" t="s">
        <v>2137</v>
      </c>
      <c r="G86" s="54" t="s">
        <v>281</v>
      </c>
      <c r="H86" s="54" t="s">
        <v>282</v>
      </c>
      <c r="I86" s="54" t="s">
        <v>2467</v>
      </c>
      <c r="J86" s="56" t="s">
        <v>7493</v>
      </c>
      <c r="K86" s="56"/>
      <c r="L86" s="54" t="s">
        <v>91</v>
      </c>
      <c r="M86" s="155">
        <v>0</v>
      </c>
      <c r="N86" s="56" t="s">
        <v>8512</v>
      </c>
      <c r="O86" s="56" t="s">
        <v>8517</v>
      </c>
      <c r="P86" s="113" t="s">
        <v>91</v>
      </c>
      <c r="Q86" s="113" t="s">
        <v>45</v>
      </c>
      <c r="R86" s="113"/>
      <c r="S86" s="113"/>
    </row>
    <row r="87" spans="1:19" x14ac:dyDescent="0.35">
      <c r="A87" s="113" t="s">
        <v>43</v>
      </c>
      <c r="B87" s="76">
        <v>4</v>
      </c>
      <c r="C87" s="56" t="s">
        <v>96</v>
      </c>
      <c r="D87" s="54" t="s">
        <v>6831</v>
      </c>
      <c r="E87" s="50" t="s">
        <v>8040</v>
      </c>
      <c r="F87" s="54" t="s">
        <v>3407</v>
      </c>
      <c r="G87" s="54" t="s">
        <v>283</v>
      </c>
      <c r="H87" s="54" t="s">
        <v>284</v>
      </c>
      <c r="I87" s="54" t="s">
        <v>2468</v>
      </c>
      <c r="J87" s="56" t="s">
        <v>7493</v>
      </c>
      <c r="K87" s="56"/>
      <c r="L87" s="54" t="s">
        <v>91</v>
      </c>
      <c r="M87" s="155">
        <v>0</v>
      </c>
      <c r="N87" s="56" t="s">
        <v>8512</v>
      </c>
      <c r="O87" s="56" t="s">
        <v>8517</v>
      </c>
      <c r="P87" s="113" t="s">
        <v>91</v>
      </c>
      <c r="Q87" s="113" t="s">
        <v>45</v>
      </c>
      <c r="R87" s="113"/>
      <c r="S87" s="113"/>
    </row>
    <row r="88" spans="1:19" x14ac:dyDescent="0.35">
      <c r="A88" s="113" t="s">
        <v>43</v>
      </c>
      <c r="B88" s="76">
        <v>5</v>
      </c>
      <c r="C88" s="56" t="s">
        <v>97</v>
      </c>
      <c r="D88" s="54" t="s">
        <v>6828</v>
      </c>
      <c r="E88" s="50" t="s">
        <v>2134</v>
      </c>
      <c r="F88" s="54" t="s">
        <v>8042</v>
      </c>
      <c r="G88" s="54" t="s">
        <v>285</v>
      </c>
      <c r="H88" s="54" t="s">
        <v>286</v>
      </c>
      <c r="I88" s="54" t="s">
        <v>2312</v>
      </c>
      <c r="J88" s="56" t="s">
        <v>6832</v>
      </c>
      <c r="K88" s="56" t="s">
        <v>7492</v>
      </c>
      <c r="L88" s="54" t="s">
        <v>91</v>
      </c>
      <c r="M88" s="155">
        <v>0</v>
      </c>
      <c r="N88" s="56" t="s">
        <v>8512</v>
      </c>
      <c r="O88" s="56" t="s">
        <v>8517</v>
      </c>
      <c r="P88" s="113" t="s">
        <v>92</v>
      </c>
      <c r="Q88" s="113" t="s">
        <v>45</v>
      </c>
      <c r="R88" s="113"/>
      <c r="S88" s="113"/>
    </row>
    <row r="89" spans="1:19" x14ac:dyDescent="0.35">
      <c r="A89" s="113" t="s">
        <v>43</v>
      </c>
      <c r="B89" s="76">
        <v>6</v>
      </c>
      <c r="C89" s="56" t="s">
        <v>98</v>
      </c>
      <c r="D89" s="54" t="s">
        <v>6829</v>
      </c>
      <c r="E89" s="50" t="s">
        <v>2288</v>
      </c>
      <c r="F89" s="55" t="s">
        <v>8043</v>
      </c>
      <c r="G89" s="54" t="s">
        <v>287</v>
      </c>
      <c r="H89" s="54" t="s">
        <v>288</v>
      </c>
      <c r="I89" s="54" t="s">
        <v>2313</v>
      </c>
      <c r="J89" s="56" t="s">
        <v>6833</v>
      </c>
      <c r="K89" s="56" t="s">
        <v>7492</v>
      </c>
      <c r="L89" s="54" t="s">
        <v>91</v>
      </c>
      <c r="M89" s="155">
        <v>0</v>
      </c>
      <c r="N89" s="56" t="s">
        <v>8512</v>
      </c>
      <c r="O89" s="56" t="s">
        <v>8517</v>
      </c>
      <c r="P89" s="113" t="s">
        <v>92</v>
      </c>
      <c r="Q89" s="113" t="s">
        <v>45</v>
      </c>
      <c r="R89" s="113"/>
      <c r="S89" s="113"/>
    </row>
    <row r="90" spans="1:19" x14ac:dyDescent="0.35">
      <c r="A90" s="113" t="s">
        <v>43</v>
      </c>
      <c r="B90" s="114">
        <v>7</v>
      </c>
      <c r="C90" s="56" t="s">
        <v>3777</v>
      </c>
      <c r="D90" s="56" t="s">
        <v>6364</v>
      </c>
      <c r="E90" s="113" t="s">
        <v>8044</v>
      </c>
      <c r="F90" s="111" t="s">
        <v>8045</v>
      </c>
      <c r="G90" s="113" t="s">
        <v>3844</v>
      </c>
      <c r="H90" s="113" t="s">
        <v>3845</v>
      </c>
      <c r="I90" s="113"/>
      <c r="J90" s="56" t="s">
        <v>7493</v>
      </c>
      <c r="K90" s="56"/>
      <c r="L90" s="113" t="s">
        <v>91</v>
      </c>
      <c r="M90" s="114">
        <v>0</v>
      </c>
      <c r="N90" s="113" t="s">
        <v>8512</v>
      </c>
      <c r="O90" s="113" t="s">
        <v>8517</v>
      </c>
      <c r="P90" s="113" t="s">
        <v>91</v>
      </c>
      <c r="Q90" s="113" t="s">
        <v>45</v>
      </c>
      <c r="R90" s="113"/>
      <c r="S90" s="113"/>
    </row>
    <row r="91" spans="1:19" x14ac:dyDescent="0.35">
      <c r="A91" s="113" t="s">
        <v>43</v>
      </c>
      <c r="B91" s="114">
        <v>8</v>
      </c>
      <c r="C91" s="56" t="s">
        <v>3778</v>
      </c>
      <c r="D91" s="56" t="s">
        <v>6366</v>
      </c>
      <c r="E91" s="113" t="s">
        <v>8046</v>
      </c>
      <c r="F91" s="111" t="s">
        <v>7628</v>
      </c>
      <c r="G91" s="113" t="s">
        <v>3846</v>
      </c>
      <c r="H91" s="113" t="s">
        <v>3847</v>
      </c>
      <c r="I91" s="113"/>
      <c r="J91" s="56" t="s">
        <v>7493</v>
      </c>
      <c r="K91" s="56"/>
      <c r="L91" s="113" t="s">
        <v>91</v>
      </c>
      <c r="M91" s="114">
        <v>0</v>
      </c>
      <c r="N91" s="113" t="s">
        <v>8512</v>
      </c>
      <c r="O91" s="113" t="s">
        <v>8517</v>
      </c>
      <c r="P91" s="113" t="s">
        <v>91</v>
      </c>
      <c r="Q91" s="113" t="s">
        <v>45</v>
      </c>
      <c r="R91" s="113"/>
      <c r="S91" s="113"/>
    </row>
    <row r="92" spans="1:19" x14ac:dyDescent="0.35">
      <c r="A92" s="113" t="s">
        <v>43</v>
      </c>
      <c r="B92" s="114">
        <v>9</v>
      </c>
      <c r="C92" s="56" t="s">
        <v>3781</v>
      </c>
      <c r="D92" s="56" t="s">
        <v>6370</v>
      </c>
      <c r="E92" s="113" t="s">
        <v>8047</v>
      </c>
      <c r="F92" s="111" t="s">
        <v>7629</v>
      </c>
      <c r="G92" s="113" t="s">
        <v>3852</v>
      </c>
      <c r="H92" s="113" t="s">
        <v>3853</v>
      </c>
      <c r="I92" s="113"/>
      <c r="J92" s="56" t="s">
        <v>7493</v>
      </c>
      <c r="K92" s="56"/>
      <c r="L92" s="113" t="s">
        <v>7473</v>
      </c>
      <c r="M92" s="114">
        <v>0</v>
      </c>
      <c r="N92" s="113" t="s">
        <v>8512</v>
      </c>
      <c r="O92" s="113" t="s">
        <v>8517</v>
      </c>
      <c r="P92" s="113" t="s">
        <v>100</v>
      </c>
      <c r="Q92" s="113" t="s">
        <v>45</v>
      </c>
      <c r="R92" s="113"/>
      <c r="S92" s="113"/>
    </row>
    <row r="93" spans="1:19" x14ac:dyDescent="0.35">
      <c r="A93" s="113" t="s">
        <v>43</v>
      </c>
      <c r="B93" s="114">
        <v>10</v>
      </c>
      <c r="C93" s="56" t="s">
        <v>3782</v>
      </c>
      <c r="D93" s="56" t="s">
        <v>3855</v>
      </c>
      <c r="E93" s="113" t="s">
        <v>8048</v>
      </c>
      <c r="F93" s="111" t="s">
        <v>7630</v>
      </c>
      <c r="G93" s="113" t="s">
        <v>3854</v>
      </c>
      <c r="H93" s="113" t="s">
        <v>3855</v>
      </c>
      <c r="I93" s="113"/>
      <c r="J93" s="56" t="s">
        <v>7493</v>
      </c>
      <c r="K93" s="56"/>
      <c r="L93" s="113" t="s">
        <v>7473</v>
      </c>
      <c r="M93" s="114">
        <v>0</v>
      </c>
      <c r="N93" s="113" t="s">
        <v>8512</v>
      </c>
      <c r="O93" s="113" t="s">
        <v>8517</v>
      </c>
      <c r="P93" s="113" t="s">
        <v>100</v>
      </c>
      <c r="Q93" s="113" t="s">
        <v>45</v>
      </c>
      <c r="R93" s="113"/>
      <c r="S93" s="113"/>
    </row>
    <row r="94" spans="1:19" x14ac:dyDescent="0.35">
      <c r="A94" s="113" t="s">
        <v>43</v>
      </c>
      <c r="B94" s="76">
        <v>11</v>
      </c>
      <c r="C94" s="56" t="s">
        <v>99</v>
      </c>
      <c r="D94" s="54" t="s">
        <v>290</v>
      </c>
      <c r="E94" s="113" t="s">
        <v>7647</v>
      </c>
      <c r="F94" s="68" t="s">
        <v>7647</v>
      </c>
      <c r="G94" s="54" t="s">
        <v>289</v>
      </c>
      <c r="H94" s="54" t="s">
        <v>290</v>
      </c>
      <c r="I94" s="54" t="s">
        <v>2128</v>
      </c>
      <c r="J94" s="56" t="s">
        <v>7493</v>
      </c>
      <c r="K94" s="56"/>
      <c r="L94" s="54" t="s">
        <v>91</v>
      </c>
      <c r="M94" s="155">
        <v>0</v>
      </c>
      <c r="N94" s="56" t="s">
        <v>8512</v>
      </c>
      <c r="O94" s="56" t="s">
        <v>8517</v>
      </c>
      <c r="P94" s="113" t="s">
        <v>91</v>
      </c>
      <c r="Q94" s="113" t="s">
        <v>45</v>
      </c>
      <c r="R94" s="113"/>
      <c r="S94" s="113"/>
    </row>
    <row r="95" spans="1:19" x14ac:dyDescent="0.35">
      <c r="A95" s="113" t="s">
        <v>43</v>
      </c>
      <c r="B95" s="114">
        <v>12</v>
      </c>
      <c r="C95" s="56" t="s">
        <v>3779</v>
      </c>
      <c r="D95" s="56" t="s">
        <v>6365</v>
      </c>
      <c r="E95" s="113" t="s">
        <v>7648</v>
      </c>
      <c r="F95" s="111" t="s">
        <v>7648</v>
      </c>
      <c r="G95" s="113" t="s">
        <v>3848</v>
      </c>
      <c r="H95" s="113" t="s">
        <v>3849</v>
      </c>
      <c r="I95" s="113"/>
      <c r="J95" s="56" t="s">
        <v>7493</v>
      </c>
      <c r="K95" s="56"/>
      <c r="L95" s="113" t="s">
        <v>91</v>
      </c>
      <c r="M95" s="114">
        <v>0</v>
      </c>
      <c r="N95" s="113" t="s">
        <v>8512</v>
      </c>
      <c r="O95" s="113" t="s">
        <v>8517</v>
      </c>
      <c r="P95" s="113" t="s">
        <v>91</v>
      </c>
      <c r="Q95" s="113" t="s">
        <v>45</v>
      </c>
      <c r="R95" s="113"/>
      <c r="S95" s="113"/>
    </row>
    <row r="96" spans="1:19" x14ac:dyDescent="0.35">
      <c r="A96" s="113" t="s">
        <v>43</v>
      </c>
      <c r="B96" s="114">
        <v>13</v>
      </c>
      <c r="C96" s="56" t="s">
        <v>3780</v>
      </c>
      <c r="D96" s="56" t="s">
        <v>3851</v>
      </c>
      <c r="E96" s="113" t="s">
        <v>7649</v>
      </c>
      <c r="F96" s="111" t="s">
        <v>7649</v>
      </c>
      <c r="G96" s="113" t="s">
        <v>3850</v>
      </c>
      <c r="H96" s="113" t="s">
        <v>3851</v>
      </c>
      <c r="I96" s="113"/>
      <c r="J96" s="56" t="s">
        <v>7493</v>
      </c>
      <c r="K96" s="56"/>
      <c r="L96" s="113" t="s">
        <v>91</v>
      </c>
      <c r="M96" s="114">
        <v>0</v>
      </c>
      <c r="N96" s="113" t="s">
        <v>8512</v>
      </c>
      <c r="O96" s="113" t="s">
        <v>8517</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7493</v>
      </c>
      <c r="K97" s="56"/>
      <c r="L97" s="113" t="s">
        <v>91</v>
      </c>
      <c r="M97" s="114">
        <v>0</v>
      </c>
      <c r="N97" s="113" t="s">
        <v>8512</v>
      </c>
      <c r="O97" s="113" t="s">
        <v>8517</v>
      </c>
      <c r="P97" s="113" t="s">
        <v>91</v>
      </c>
      <c r="Q97" s="113" t="s">
        <v>45</v>
      </c>
      <c r="R97" s="113"/>
      <c r="S97" s="113"/>
    </row>
    <row r="98" spans="1:19" x14ac:dyDescent="0.35">
      <c r="A98" s="113" t="s">
        <v>43</v>
      </c>
      <c r="B98" s="114">
        <v>15</v>
      </c>
      <c r="C98" s="56" t="s">
        <v>3785</v>
      </c>
      <c r="D98" s="56" t="s">
        <v>6371</v>
      </c>
      <c r="E98" s="113" t="s">
        <v>7631</v>
      </c>
      <c r="F98" s="111" t="s">
        <v>7631</v>
      </c>
      <c r="G98" s="113" t="s">
        <v>3859</v>
      </c>
      <c r="H98" s="113" t="s">
        <v>3860</v>
      </c>
      <c r="I98" s="113"/>
      <c r="J98" s="56" t="s">
        <v>7493</v>
      </c>
      <c r="K98" s="56"/>
      <c r="L98" s="113" t="s">
        <v>91</v>
      </c>
      <c r="M98" s="114">
        <v>0</v>
      </c>
      <c r="N98" s="113" t="s">
        <v>8512</v>
      </c>
      <c r="O98" s="113" t="s">
        <v>8517</v>
      </c>
      <c r="P98" s="113" t="s">
        <v>92</v>
      </c>
      <c r="Q98" s="113" t="s">
        <v>45</v>
      </c>
      <c r="R98" s="113"/>
      <c r="S98" s="113"/>
    </row>
    <row r="99" spans="1:19" x14ac:dyDescent="0.35">
      <c r="A99" s="113" t="s">
        <v>43</v>
      </c>
      <c r="B99" s="114">
        <v>16</v>
      </c>
      <c r="C99" s="56" t="s">
        <v>3788</v>
      </c>
      <c r="D99" s="56" t="s">
        <v>6374</v>
      </c>
      <c r="E99" s="113" t="s">
        <v>8049</v>
      </c>
      <c r="F99" s="111" t="s">
        <v>7651</v>
      </c>
      <c r="G99" s="113" t="s">
        <v>3865</v>
      </c>
      <c r="H99" s="113" t="s">
        <v>3866</v>
      </c>
      <c r="I99" s="113"/>
      <c r="J99" s="56" t="s">
        <v>7493</v>
      </c>
      <c r="K99" s="56"/>
      <c r="L99" s="113" t="s">
        <v>7473</v>
      </c>
      <c r="M99" s="114">
        <v>0</v>
      </c>
      <c r="N99" s="113" t="s">
        <v>8512</v>
      </c>
      <c r="O99" s="113" t="s">
        <v>8517</v>
      </c>
      <c r="P99" s="113" t="s">
        <v>100</v>
      </c>
      <c r="Q99" s="113" t="s">
        <v>45</v>
      </c>
      <c r="R99" s="113"/>
      <c r="S99" s="113"/>
    </row>
    <row r="100" spans="1:19" x14ac:dyDescent="0.35">
      <c r="A100" s="113" t="s">
        <v>43</v>
      </c>
      <c r="B100" s="114">
        <v>17</v>
      </c>
      <c r="C100" s="56" t="s">
        <v>3787</v>
      </c>
      <c r="D100" s="56" t="s">
        <v>6373</v>
      </c>
      <c r="E100" s="113" t="s">
        <v>8050</v>
      </c>
      <c r="F100" s="111" t="s">
        <v>7632</v>
      </c>
      <c r="G100" s="113" t="s">
        <v>3863</v>
      </c>
      <c r="H100" s="113" t="s">
        <v>3864</v>
      </c>
      <c r="I100" s="113"/>
      <c r="J100" s="56" t="s">
        <v>7493</v>
      </c>
      <c r="K100" s="56"/>
      <c r="L100" s="113" t="s">
        <v>7473</v>
      </c>
      <c r="M100" s="114">
        <v>0</v>
      </c>
      <c r="N100" s="113" t="s">
        <v>8512</v>
      </c>
      <c r="O100" s="113" t="s">
        <v>8517</v>
      </c>
      <c r="P100" s="113" t="s">
        <v>7475</v>
      </c>
      <c r="Q100" s="113" t="s">
        <v>45</v>
      </c>
      <c r="R100" s="113"/>
      <c r="S100" s="113"/>
    </row>
    <row r="101" spans="1:19" x14ac:dyDescent="0.35">
      <c r="A101" s="113" t="s">
        <v>43</v>
      </c>
      <c r="B101" s="114">
        <v>18</v>
      </c>
      <c r="C101" s="56" t="s">
        <v>3786</v>
      </c>
      <c r="D101" s="56" t="s">
        <v>6372</v>
      </c>
      <c r="E101" s="113" t="s">
        <v>7633</v>
      </c>
      <c r="F101" s="111" t="s">
        <v>7633</v>
      </c>
      <c r="G101" s="113" t="s">
        <v>3861</v>
      </c>
      <c r="H101" s="113" t="s">
        <v>3862</v>
      </c>
      <c r="I101" s="113"/>
      <c r="J101" s="56" t="s">
        <v>7493</v>
      </c>
      <c r="K101" s="56"/>
      <c r="L101" s="113" t="s">
        <v>7474</v>
      </c>
      <c r="M101" s="114">
        <v>0</v>
      </c>
      <c r="N101" s="113" t="s">
        <v>8512</v>
      </c>
      <c r="O101" s="113" t="s">
        <v>8517</v>
      </c>
      <c r="P101" s="113" t="s">
        <v>3952</v>
      </c>
      <c r="Q101" s="113" t="s">
        <v>45</v>
      </c>
      <c r="R101" s="113"/>
      <c r="S101" s="113"/>
    </row>
    <row r="102" spans="1:19" x14ac:dyDescent="0.35">
      <c r="A102" s="113" t="s">
        <v>43</v>
      </c>
      <c r="B102" s="114">
        <v>19</v>
      </c>
      <c r="C102" s="56" t="s">
        <v>3791</v>
      </c>
      <c r="D102" s="56" t="s">
        <v>6376</v>
      </c>
      <c r="E102" s="113" t="s">
        <v>8051</v>
      </c>
      <c r="F102" s="111" t="s">
        <v>7634</v>
      </c>
      <c r="G102" s="113" t="s">
        <v>3871</v>
      </c>
      <c r="H102" s="113" t="s">
        <v>3872</v>
      </c>
      <c r="I102" s="113"/>
      <c r="J102" s="56" t="s">
        <v>7493</v>
      </c>
      <c r="K102" s="56"/>
      <c r="L102" s="113" t="s">
        <v>91</v>
      </c>
      <c r="M102" s="114">
        <v>0</v>
      </c>
      <c r="N102" s="113" t="s">
        <v>8512</v>
      </c>
      <c r="O102" s="113" t="s">
        <v>8517</v>
      </c>
      <c r="P102" s="113" t="s">
        <v>91</v>
      </c>
      <c r="Q102" s="113" t="s">
        <v>45</v>
      </c>
      <c r="R102" s="113"/>
      <c r="S102" s="113"/>
    </row>
    <row r="103" spans="1:19" x14ac:dyDescent="0.35">
      <c r="A103" s="113" t="s">
        <v>43</v>
      </c>
      <c r="B103" s="114">
        <v>20</v>
      </c>
      <c r="C103" s="56" t="s">
        <v>3790</v>
      </c>
      <c r="D103" s="56" t="s">
        <v>6367</v>
      </c>
      <c r="E103" s="113" t="s">
        <v>7635</v>
      </c>
      <c r="F103" s="111" t="s">
        <v>7635</v>
      </c>
      <c r="G103" s="113" t="s">
        <v>3869</v>
      </c>
      <c r="H103" s="113" t="s">
        <v>3870</v>
      </c>
      <c r="I103" s="113"/>
      <c r="J103" s="121" t="s">
        <v>7493</v>
      </c>
      <c r="K103" s="121"/>
      <c r="L103" s="113" t="s">
        <v>91</v>
      </c>
      <c r="M103" s="114">
        <v>0</v>
      </c>
      <c r="N103" s="113" t="s">
        <v>8512</v>
      </c>
      <c r="O103" s="113" t="s">
        <v>8517</v>
      </c>
      <c r="P103" s="113" t="s">
        <v>92</v>
      </c>
      <c r="Q103" s="113" t="s">
        <v>45</v>
      </c>
      <c r="R103" s="113"/>
      <c r="S103" s="113"/>
    </row>
    <row r="104" spans="1:19" x14ac:dyDescent="0.35">
      <c r="A104" s="113" t="s">
        <v>43</v>
      </c>
      <c r="B104" s="114">
        <v>21</v>
      </c>
      <c r="C104" s="56" t="s">
        <v>3822</v>
      </c>
      <c r="D104" s="56" t="s">
        <v>6540</v>
      </c>
      <c r="E104" s="113" t="s">
        <v>8052</v>
      </c>
      <c r="F104" s="111" t="s">
        <v>7636</v>
      </c>
      <c r="G104" s="113" t="s">
        <v>3927</v>
      </c>
      <c r="H104" s="113" t="s">
        <v>3928</v>
      </c>
      <c r="I104" s="113"/>
      <c r="J104" s="56" t="s">
        <v>7493</v>
      </c>
      <c r="K104" s="56"/>
      <c r="L104" s="113" t="s">
        <v>91</v>
      </c>
      <c r="M104" s="114">
        <v>0</v>
      </c>
      <c r="N104" s="113" t="s">
        <v>8512</v>
      </c>
      <c r="O104" s="113" t="s">
        <v>8517</v>
      </c>
      <c r="P104" s="113" t="s">
        <v>91</v>
      </c>
      <c r="Q104" s="113" t="s">
        <v>45</v>
      </c>
      <c r="R104" s="113"/>
      <c r="S104" s="113"/>
    </row>
    <row r="105" spans="1:19" x14ac:dyDescent="0.35">
      <c r="A105" s="113" t="s">
        <v>43</v>
      </c>
      <c r="B105" s="114">
        <v>22</v>
      </c>
      <c r="C105" s="56" t="s">
        <v>3823</v>
      </c>
      <c r="D105" s="56" t="s">
        <v>6541</v>
      </c>
      <c r="E105" s="113" t="s">
        <v>8053</v>
      </c>
      <c r="F105" s="111" t="s">
        <v>7637</v>
      </c>
      <c r="G105" s="113" t="s">
        <v>3929</v>
      </c>
      <c r="H105" s="113" t="s">
        <v>3930</v>
      </c>
      <c r="I105" s="113"/>
      <c r="J105" s="56" t="s">
        <v>7493</v>
      </c>
      <c r="K105" s="56"/>
      <c r="L105" s="113" t="s">
        <v>91</v>
      </c>
      <c r="M105" s="114">
        <v>0</v>
      </c>
      <c r="N105" s="113" t="s">
        <v>8512</v>
      </c>
      <c r="O105" s="113" t="s">
        <v>8517</v>
      </c>
      <c r="P105" s="113" t="s">
        <v>91</v>
      </c>
      <c r="Q105" s="113" t="s">
        <v>45</v>
      </c>
      <c r="R105" s="113"/>
      <c r="S105" s="113"/>
    </row>
    <row r="106" spans="1:19" x14ac:dyDescent="0.35">
      <c r="A106" s="113" t="s">
        <v>43</v>
      </c>
      <c r="B106" s="114">
        <v>23</v>
      </c>
      <c r="C106" s="56" t="s">
        <v>3794</v>
      </c>
      <c r="D106" s="56" t="s">
        <v>6369</v>
      </c>
      <c r="E106" s="113" t="s">
        <v>7638</v>
      </c>
      <c r="F106" s="111" t="s">
        <v>7638</v>
      </c>
      <c r="G106" s="113" t="s">
        <v>3794</v>
      </c>
      <c r="H106" s="113" t="s">
        <v>3876</v>
      </c>
      <c r="I106" s="113"/>
      <c r="J106" s="56" t="s">
        <v>7493</v>
      </c>
      <c r="K106" s="56"/>
      <c r="L106" s="113" t="s">
        <v>91</v>
      </c>
      <c r="M106" s="114">
        <v>0</v>
      </c>
      <c r="N106" s="113" t="s">
        <v>8512</v>
      </c>
      <c r="O106" s="113" t="s">
        <v>8517</v>
      </c>
      <c r="P106" s="113" t="s">
        <v>91</v>
      </c>
      <c r="Q106" s="113" t="s">
        <v>45</v>
      </c>
      <c r="R106" s="113"/>
      <c r="S106" s="113"/>
    </row>
    <row r="107" spans="1:19" x14ac:dyDescent="0.35">
      <c r="A107" s="113" t="s">
        <v>43</v>
      </c>
      <c r="B107" s="114">
        <v>23</v>
      </c>
      <c r="C107" s="56" t="s">
        <v>3783</v>
      </c>
      <c r="D107" s="56" t="s">
        <v>6622</v>
      </c>
      <c r="E107" s="113" t="s">
        <v>8054</v>
      </c>
      <c r="F107" s="111" t="s">
        <v>7639</v>
      </c>
      <c r="G107" s="113" t="s">
        <v>3569</v>
      </c>
      <c r="H107" s="113" t="s">
        <v>3856</v>
      </c>
      <c r="I107" s="113"/>
      <c r="J107" s="56" t="s">
        <v>7493</v>
      </c>
      <c r="K107" s="56"/>
      <c r="L107" s="113" t="s">
        <v>91</v>
      </c>
      <c r="M107" s="114">
        <v>0</v>
      </c>
      <c r="N107" s="113" t="s">
        <v>8512</v>
      </c>
      <c r="O107" s="113" t="s">
        <v>8517</v>
      </c>
      <c r="P107" s="113" t="s">
        <v>91</v>
      </c>
      <c r="Q107" s="113" t="s">
        <v>45</v>
      </c>
      <c r="R107" s="113"/>
      <c r="S107" s="113"/>
    </row>
    <row r="108" spans="1:19" x14ac:dyDescent="0.35">
      <c r="A108" s="113" t="s">
        <v>43</v>
      </c>
      <c r="B108" s="114">
        <v>24</v>
      </c>
      <c r="C108" s="56" t="s">
        <v>3792</v>
      </c>
      <c r="D108" s="56" t="s">
        <v>6377</v>
      </c>
      <c r="E108" s="113" t="s">
        <v>8055</v>
      </c>
      <c r="F108" s="111" t="s">
        <v>7640</v>
      </c>
      <c r="G108" s="113" t="s">
        <v>3792</v>
      </c>
      <c r="H108" s="113" t="s">
        <v>3873</v>
      </c>
      <c r="I108" s="113"/>
      <c r="J108" s="56" t="s">
        <v>7493</v>
      </c>
      <c r="K108" s="56"/>
      <c r="L108" s="113" t="s">
        <v>91</v>
      </c>
      <c r="M108" s="114">
        <v>0</v>
      </c>
      <c r="N108" s="113" t="s">
        <v>8512</v>
      </c>
      <c r="O108" s="113" t="s">
        <v>8517</v>
      </c>
      <c r="P108" s="113" t="s">
        <v>91</v>
      </c>
      <c r="Q108" s="113" t="s">
        <v>45</v>
      </c>
      <c r="R108" s="113"/>
      <c r="S108" s="113"/>
    </row>
    <row r="109" spans="1:19" x14ac:dyDescent="0.35">
      <c r="A109" s="113" t="s">
        <v>43</v>
      </c>
      <c r="B109" s="114">
        <v>25</v>
      </c>
      <c r="C109" s="56" t="s">
        <v>3793</v>
      </c>
      <c r="D109" s="56" t="s">
        <v>6368</v>
      </c>
      <c r="E109" s="113" t="s">
        <v>7641</v>
      </c>
      <c r="F109" s="111" t="s">
        <v>7641</v>
      </c>
      <c r="G109" s="113" t="s">
        <v>3874</v>
      </c>
      <c r="H109" s="113" t="s">
        <v>3875</v>
      </c>
      <c r="I109" s="113"/>
      <c r="J109" s="56" t="s">
        <v>7493</v>
      </c>
      <c r="K109" s="56"/>
      <c r="L109" s="113" t="s">
        <v>91</v>
      </c>
      <c r="M109" s="114">
        <v>0</v>
      </c>
      <c r="N109" s="113" t="s">
        <v>8512</v>
      </c>
      <c r="O109" s="113" t="s">
        <v>8517</v>
      </c>
      <c r="P109" s="113" t="s">
        <v>91</v>
      </c>
      <c r="Q109" s="113" t="s">
        <v>45</v>
      </c>
      <c r="R109" s="113"/>
      <c r="S109" s="113"/>
    </row>
    <row r="110" spans="1:19" x14ac:dyDescent="0.35">
      <c r="A110" s="113" t="s">
        <v>43</v>
      </c>
      <c r="B110" s="114">
        <v>26</v>
      </c>
      <c r="C110" s="56" t="s">
        <v>3789</v>
      </c>
      <c r="D110" s="57" t="s">
        <v>6375</v>
      </c>
      <c r="E110" s="113" t="s">
        <v>7642</v>
      </c>
      <c r="F110" s="111" t="s">
        <v>7642</v>
      </c>
      <c r="G110" s="113" t="s">
        <v>3867</v>
      </c>
      <c r="H110" s="113" t="s">
        <v>3868</v>
      </c>
      <c r="I110" s="113"/>
      <c r="J110" s="121" t="s">
        <v>7493</v>
      </c>
      <c r="K110" s="121"/>
      <c r="L110" s="113" t="s">
        <v>91</v>
      </c>
      <c r="M110" s="114">
        <v>0</v>
      </c>
      <c r="N110" s="113" t="s">
        <v>8512</v>
      </c>
      <c r="O110" s="113" t="s">
        <v>8517</v>
      </c>
      <c r="P110" s="113" t="s">
        <v>91</v>
      </c>
      <c r="Q110" s="113" t="s">
        <v>45</v>
      </c>
      <c r="R110" s="113"/>
      <c r="S110" s="113"/>
    </row>
    <row r="111" spans="1:19" x14ac:dyDescent="0.35">
      <c r="A111" s="113" t="s">
        <v>43</v>
      </c>
      <c r="B111" s="114">
        <v>27</v>
      </c>
      <c r="C111" s="56" t="s">
        <v>3795</v>
      </c>
      <c r="D111" s="56" t="s">
        <v>6378</v>
      </c>
      <c r="E111" s="113" t="s">
        <v>7643</v>
      </c>
      <c r="F111" s="111" t="s">
        <v>7643</v>
      </c>
      <c r="G111" s="113" t="s">
        <v>3877</v>
      </c>
      <c r="H111" s="113" t="s">
        <v>3878</v>
      </c>
      <c r="I111" s="113"/>
      <c r="J111" s="56" t="s">
        <v>7493</v>
      </c>
      <c r="K111" s="56"/>
      <c r="L111" s="113" t="s">
        <v>91</v>
      </c>
      <c r="M111" s="114">
        <v>0</v>
      </c>
      <c r="N111" s="113" t="s">
        <v>8512</v>
      </c>
      <c r="O111" s="113" t="s">
        <v>8517</v>
      </c>
      <c r="P111" s="113" t="s">
        <v>91</v>
      </c>
      <c r="Q111" s="113" t="s">
        <v>45</v>
      </c>
      <c r="R111" s="113"/>
      <c r="S111" s="113"/>
    </row>
    <row r="112" spans="1:19" x14ac:dyDescent="0.35">
      <c r="A112" s="113" t="s">
        <v>43</v>
      </c>
      <c r="B112" s="114">
        <v>28</v>
      </c>
      <c r="C112" s="56" t="s">
        <v>3796</v>
      </c>
      <c r="D112" s="56" t="s">
        <v>6379</v>
      </c>
      <c r="E112" s="113" t="s">
        <v>8056</v>
      </c>
      <c r="F112" s="111" t="s">
        <v>7644</v>
      </c>
      <c r="G112" s="113" t="s">
        <v>3879</v>
      </c>
      <c r="H112" s="113" t="s">
        <v>3880</v>
      </c>
      <c r="I112" s="113"/>
      <c r="J112" s="56" t="s">
        <v>7493</v>
      </c>
      <c r="K112" s="56"/>
      <c r="L112" s="113" t="s">
        <v>153</v>
      </c>
      <c r="M112" s="114">
        <v>0</v>
      </c>
      <c r="N112" s="113" t="s">
        <v>8512</v>
      </c>
      <c r="O112" s="113" t="s">
        <v>8517</v>
      </c>
      <c r="P112" s="113" t="s">
        <v>153</v>
      </c>
      <c r="Q112" s="113" t="s">
        <v>45</v>
      </c>
      <c r="R112" s="113"/>
      <c r="S112" s="113"/>
    </row>
    <row r="113" spans="1:19" x14ac:dyDescent="0.35">
      <c r="A113" s="113" t="s">
        <v>43</v>
      </c>
      <c r="B113" s="114">
        <v>29</v>
      </c>
      <c r="C113" s="56" t="s">
        <v>3797</v>
      </c>
      <c r="D113" s="56" t="s">
        <v>6380</v>
      </c>
      <c r="E113" s="113" t="s">
        <v>8057</v>
      </c>
      <c r="F113" s="111" t="s">
        <v>7645</v>
      </c>
      <c r="G113" s="113" t="s">
        <v>3881</v>
      </c>
      <c r="H113" s="113" t="s">
        <v>3882</v>
      </c>
      <c r="I113" s="113"/>
      <c r="J113" s="56" t="s">
        <v>7493</v>
      </c>
      <c r="K113" s="56"/>
      <c r="L113" s="113" t="s">
        <v>153</v>
      </c>
      <c r="M113" s="114">
        <v>0</v>
      </c>
      <c r="N113" s="113" t="s">
        <v>8512</v>
      </c>
      <c r="O113" s="113" t="s">
        <v>8517</v>
      </c>
      <c r="P113" s="113" t="s">
        <v>153</v>
      </c>
      <c r="Q113" s="113" t="s">
        <v>45</v>
      </c>
      <c r="R113" s="113"/>
      <c r="S113" s="113"/>
    </row>
    <row r="114" spans="1:19" x14ac:dyDescent="0.35">
      <c r="A114" s="113" t="s">
        <v>43</v>
      </c>
      <c r="B114" s="114">
        <v>30</v>
      </c>
      <c r="C114" s="56" t="s">
        <v>3798</v>
      </c>
      <c r="D114" s="56" t="s">
        <v>7650</v>
      </c>
      <c r="E114" s="113" t="s">
        <v>7646</v>
      </c>
      <c r="F114" s="111" t="s">
        <v>7646</v>
      </c>
      <c r="G114" s="113" t="s">
        <v>3883</v>
      </c>
      <c r="H114" s="113" t="s">
        <v>3884</v>
      </c>
      <c r="I114" s="113"/>
      <c r="J114" s="56" t="s">
        <v>7493</v>
      </c>
      <c r="K114" s="56"/>
      <c r="L114" s="113" t="s">
        <v>91</v>
      </c>
      <c r="M114" s="114">
        <v>0</v>
      </c>
      <c r="N114" s="113" t="s">
        <v>8512</v>
      </c>
      <c r="O114" s="113" t="s">
        <v>8517</v>
      </c>
      <c r="P114" s="113" t="s">
        <v>91</v>
      </c>
      <c r="Q114" s="113" t="s">
        <v>45</v>
      </c>
      <c r="R114" s="113"/>
      <c r="S114" s="113"/>
    </row>
    <row r="115" spans="1:19" x14ac:dyDescent="0.35">
      <c r="A115" s="137" t="s">
        <v>64</v>
      </c>
      <c r="B115" s="77">
        <v>-99</v>
      </c>
      <c r="C115" s="50" t="s">
        <v>6656</v>
      </c>
      <c r="D115" s="113"/>
      <c r="E115" s="50" t="s">
        <v>6</v>
      </c>
      <c r="F115" s="113"/>
      <c r="G115" s="50" t="s">
        <v>6747</v>
      </c>
      <c r="H115" s="50" t="s">
        <v>6748</v>
      </c>
      <c r="I115" s="113"/>
      <c r="J115" s="50" t="s">
        <v>7493</v>
      </c>
      <c r="K115" s="50"/>
      <c r="L115" s="113" t="s">
        <v>7473</v>
      </c>
      <c r="M115" s="114"/>
      <c r="N115" s="113"/>
      <c r="O115" s="113"/>
      <c r="P115" s="132" t="s">
        <v>3000</v>
      </c>
      <c r="Q115" s="132" t="s">
        <v>54</v>
      </c>
      <c r="R115" s="53"/>
      <c r="S115" s="113"/>
    </row>
    <row r="116" spans="1:19" x14ac:dyDescent="0.35">
      <c r="A116" s="137" t="s">
        <v>64</v>
      </c>
      <c r="B116" s="77">
        <v>-99</v>
      </c>
      <c r="C116" s="50" t="s">
        <v>6655</v>
      </c>
      <c r="D116" s="113"/>
      <c r="E116" s="50" t="s">
        <v>6</v>
      </c>
      <c r="F116" s="113"/>
      <c r="G116" s="50" t="s">
        <v>6745</v>
      </c>
      <c r="H116" s="50" t="s">
        <v>6746</v>
      </c>
      <c r="I116" s="113"/>
      <c r="J116" s="50" t="s">
        <v>7493</v>
      </c>
      <c r="K116" s="50"/>
      <c r="L116" s="50" t="s">
        <v>7474</v>
      </c>
      <c r="M116" s="153"/>
      <c r="N116" s="50"/>
      <c r="O116" s="50"/>
      <c r="P116" s="132" t="s">
        <v>3952</v>
      </c>
      <c r="Q116" s="132" t="s">
        <v>54</v>
      </c>
      <c r="R116" s="53"/>
      <c r="S116" s="113"/>
    </row>
    <row r="117" spans="1:19" x14ac:dyDescent="0.35">
      <c r="A117" s="137" t="s">
        <v>64</v>
      </c>
      <c r="B117" s="77">
        <v>-99</v>
      </c>
      <c r="C117" s="50" t="s">
        <v>292</v>
      </c>
      <c r="D117" s="113"/>
      <c r="E117" s="50" t="s">
        <v>6</v>
      </c>
      <c r="F117" s="113"/>
      <c r="G117" s="50" t="s">
        <v>292</v>
      </c>
      <c r="H117" s="50" t="s">
        <v>292</v>
      </c>
      <c r="I117" s="113"/>
      <c r="J117" s="50" t="s">
        <v>7493</v>
      </c>
      <c r="K117" s="50"/>
      <c r="L117" s="53" t="s">
        <v>7473</v>
      </c>
      <c r="M117" s="114" t="s">
        <v>8511</v>
      </c>
      <c r="N117" s="113" t="s">
        <v>8513</v>
      </c>
      <c r="O117" s="113"/>
      <c r="P117" s="132"/>
      <c r="Q117" s="132" t="s">
        <v>54</v>
      </c>
      <c r="R117" s="53"/>
      <c r="S117" s="113"/>
    </row>
    <row r="118" spans="1:19" x14ac:dyDescent="0.35">
      <c r="A118" s="115" t="s">
        <v>64</v>
      </c>
      <c r="B118" s="100">
        <v>1</v>
      </c>
      <c r="C118" s="101" t="s">
        <v>93</v>
      </c>
      <c r="D118" s="101" t="s">
        <v>1923</v>
      </c>
      <c r="E118" s="102" t="s">
        <v>2130</v>
      </c>
      <c r="F118" s="101" t="s">
        <v>7704</v>
      </c>
      <c r="G118" s="101" t="s">
        <v>277</v>
      </c>
      <c r="H118" s="101" t="s">
        <v>278</v>
      </c>
      <c r="I118" s="101" t="s">
        <v>2311</v>
      </c>
      <c r="J118" s="103" t="s">
        <v>7493</v>
      </c>
      <c r="K118" s="103"/>
      <c r="L118" s="101" t="s">
        <v>91</v>
      </c>
      <c r="M118" s="154" t="s">
        <v>8511</v>
      </c>
      <c r="N118" s="103" t="s">
        <v>8513</v>
      </c>
      <c r="O118" s="103" t="s">
        <v>8516</v>
      </c>
      <c r="P118" s="115" t="s">
        <v>91</v>
      </c>
      <c r="Q118" s="115" t="s">
        <v>54</v>
      </c>
      <c r="R118" s="115"/>
      <c r="S118" s="113"/>
    </row>
    <row r="119" spans="1:19" x14ac:dyDescent="0.35">
      <c r="A119" s="113" t="s">
        <v>64</v>
      </c>
      <c r="B119" s="77">
        <v>2</v>
      </c>
      <c r="C119" s="54" t="s">
        <v>124</v>
      </c>
      <c r="D119" s="54" t="s">
        <v>1950</v>
      </c>
      <c r="E119" s="50" t="s">
        <v>8417</v>
      </c>
      <c r="F119" s="54" t="s">
        <v>7662</v>
      </c>
      <c r="G119" s="54" t="s">
        <v>334</v>
      </c>
      <c r="H119" s="54" t="s">
        <v>335</v>
      </c>
      <c r="I119" s="68" t="s">
        <v>2333</v>
      </c>
      <c r="J119" s="56" t="s">
        <v>7493</v>
      </c>
      <c r="K119" s="56"/>
      <c r="L119" s="113" t="s">
        <v>7473</v>
      </c>
      <c r="M119" s="114" t="s">
        <v>8511</v>
      </c>
      <c r="N119" s="113" t="s">
        <v>8513</v>
      </c>
      <c r="O119" s="113" t="s">
        <v>8516</v>
      </c>
      <c r="P119" s="113" t="s">
        <v>100</v>
      </c>
      <c r="Q119" s="113" t="s">
        <v>54</v>
      </c>
      <c r="R119" s="113"/>
      <c r="S119" s="113"/>
    </row>
    <row r="120" spans="1:19" x14ac:dyDescent="0.35">
      <c r="A120" s="113" t="s">
        <v>64</v>
      </c>
      <c r="B120" s="77">
        <v>3</v>
      </c>
      <c r="C120" s="84" t="s">
        <v>192</v>
      </c>
      <c r="D120" s="54" t="s">
        <v>6402</v>
      </c>
      <c r="E120" s="56" t="s">
        <v>8418</v>
      </c>
      <c r="F120" s="54" t="s">
        <v>2174</v>
      </c>
      <c r="G120" s="54" t="s">
        <v>446</v>
      </c>
      <c r="H120" s="54" t="s">
        <v>447</v>
      </c>
      <c r="I120" s="68" t="s">
        <v>2383</v>
      </c>
      <c r="J120" s="56" t="s">
        <v>7493</v>
      </c>
      <c r="K120" s="56"/>
      <c r="L120" s="54" t="s">
        <v>91</v>
      </c>
      <c r="M120" s="155" t="s">
        <v>8511</v>
      </c>
      <c r="N120" s="56" t="s">
        <v>8512</v>
      </c>
      <c r="O120" s="56" t="s">
        <v>8516</v>
      </c>
      <c r="P120" s="113" t="s">
        <v>91</v>
      </c>
      <c r="Q120" s="113" t="s">
        <v>54</v>
      </c>
      <c r="R120" s="113"/>
      <c r="S120" s="113"/>
    </row>
    <row r="121" spans="1:19" x14ac:dyDescent="0.35">
      <c r="A121" s="113" t="s">
        <v>64</v>
      </c>
      <c r="B121" s="77">
        <v>4</v>
      </c>
      <c r="C121" s="54" t="s">
        <v>185</v>
      </c>
      <c r="D121" s="54" t="s">
        <v>2056</v>
      </c>
      <c r="E121" s="56" t="s">
        <v>8419</v>
      </c>
      <c r="F121" s="54" t="s">
        <v>7591</v>
      </c>
      <c r="G121" s="54" t="s">
        <v>432</v>
      </c>
      <c r="H121" s="54" t="s">
        <v>433</v>
      </c>
      <c r="I121" s="68" t="s">
        <v>2376</v>
      </c>
      <c r="J121" s="56" t="s">
        <v>7493</v>
      </c>
      <c r="K121" s="56"/>
      <c r="L121" s="54" t="s">
        <v>153</v>
      </c>
      <c r="M121" s="155" t="s">
        <v>8511</v>
      </c>
      <c r="N121" s="56" t="s">
        <v>8512</v>
      </c>
      <c r="O121" s="56" t="s">
        <v>8516</v>
      </c>
      <c r="P121" s="113" t="s">
        <v>153</v>
      </c>
      <c r="Q121" s="113" t="s">
        <v>54</v>
      </c>
      <c r="R121" s="113"/>
      <c r="S121" s="113"/>
    </row>
    <row r="122" spans="1:19" x14ac:dyDescent="0.35">
      <c r="A122" s="113" t="s">
        <v>64</v>
      </c>
      <c r="B122" s="77">
        <v>5</v>
      </c>
      <c r="C122" s="54" t="s">
        <v>186</v>
      </c>
      <c r="D122" s="54" t="s">
        <v>2013</v>
      </c>
      <c r="E122" s="50" t="s">
        <v>8058</v>
      </c>
      <c r="F122" s="54" t="s">
        <v>7673</v>
      </c>
      <c r="G122" s="54" t="s">
        <v>434</v>
      </c>
      <c r="H122" s="54" t="s">
        <v>435</v>
      </c>
      <c r="I122" s="68" t="s">
        <v>2377</v>
      </c>
      <c r="J122" s="56" t="s">
        <v>3412</v>
      </c>
      <c r="K122" s="56" t="s">
        <v>7492</v>
      </c>
      <c r="L122" s="54" t="s">
        <v>91</v>
      </c>
      <c r="M122" s="155">
        <v>2</v>
      </c>
      <c r="N122" s="56" t="s">
        <v>8512</v>
      </c>
      <c r="O122" s="56" t="s">
        <v>8517</v>
      </c>
      <c r="P122" s="113" t="s">
        <v>92</v>
      </c>
      <c r="Q122" s="113" t="s">
        <v>54</v>
      </c>
      <c r="R122" s="113"/>
      <c r="S122" s="113"/>
    </row>
    <row r="123" spans="1:19" x14ac:dyDescent="0.35">
      <c r="A123" s="113" t="s">
        <v>64</v>
      </c>
      <c r="B123" s="77">
        <v>6</v>
      </c>
      <c r="C123" s="54" t="s">
        <v>187</v>
      </c>
      <c r="D123" s="54" t="s">
        <v>1952</v>
      </c>
      <c r="E123" s="50" t="s">
        <v>8420</v>
      </c>
      <c r="F123" s="54" t="s">
        <v>7693</v>
      </c>
      <c r="G123" s="54" t="s">
        <v>436</v>
      </c>
      <c r="H123" s="54" t="s">
        <v>437</v>
      </c>
      <c r="I123" s="68" t="s">
        <v>2378</v>
      </c>
      <c r="J123" s="56" t="s">
        <v>3409</v>
      </c>
      <c r="K123" s="56" t="s">
        <v>7492</v>
      </c>
      <c r="L123" s="54" t="s">
        <v>91</v>
      </c>
      <c r="M123" s="155">
        <v>2</v>
      </c>
      <c r="N123" s="56" t="s">
        <v>8512</v>
      </c>
      <c r="O123" s="56" t="s">
        <v>8517</v>
      </c>
      <c r="P123" s="113" t="s">
        <v>92</v>
      </c>
      <c r="Q123" s="113" t="s">
        <v>54</v>
      </c>
      <c r="R123" s="113"/>
      <c r="S123" s="113"/>
    </row>
    <row r="124" spans="1:19" x14ac:dyDescent="0.35">
      <c r="A124" s="113" t="s">
        <v>64</v>
      </c>
      <c r="B124" s="77">
        <v>7</v>
      </c>
      <c r="C124" s="54" t="s">
        <v>188</v>
      </c>
      <c r="D124" s="54" t="s">
        <v>1885</v>
      </c>
      <c r="E124" s="50" t="s">
        <v>8421</v>
      </c>
      <c r="F124" s="54" t="s">
        <v>7692</v>
      </c>
      <c r="G124" s="54" t="s">
        <v>438</v>
      </c>
      <c r="H124" s="54" t="s">
        <v>439</v>
      </c>
      <c r="I124" s="68" t="s">
        <v>2379</v>
      </c>
      <c r="J124" s="56" t="s">
        <v>7493</v>
      </c>
      <c r="K124" s="56"/>
      <c r="L124" s="50" t="s">
        <v>7472</v>
      </c>
      <c r="M124" s="153">
        <v>2</v>
      </c>
      <c r="N124" s="50" t="s">
        <v>8512</v>
      </c>
      <c r="O124" s="50" t="s">
        <v>8517</v>
      </c>
      <c r="P124" s="113" t="s">
        <v>156</v>
      </c>
      <c r="Q124" s="113" t="s">
        <v>54</v>
      </c>
      <c r="R124" s="113"/>
      <c r="S124" s="113"/>
    </row>
    <row r="125" spans="1:19" x14ac:dyDescent="0.35">
      <c r="A125" s="113" t="s">
        <v>64</v>
      </c>
      <c r="B125" s="77">
        <v>8</v>
      </c>
      <c r="C125" s="56" t="s">
        <v>2728</v>
      </c>
      <c r="D125" s="50" t="s">
        <v>3401</v>
      </c>
      <c r="E125" s="50" t="s">
        <v>8436</v>
      </c>
      <c r="F125" s="56" t="s">
        <v>3402</v>
      </c>
      <c r="G125" s="56" t="s">
        <v>3157</v>
      </c>
      <c r="H125" s="50" t="s">
        <v>2933</v>
      </c>
      <c r="I125" s="56"/>
      <c r="J125" s="56" t="s">
        <v>7493</v>
      </c>
      <c r="K125" s="56"/>
      <c r="L125" s="50" t="s">
        <v>7472</v>
      </c>
      <c r="M125" s="153">
        <v>2</v>
      </c>
      <c r="N125" s="50" t="s">
        <v>8512</v>
      </c>
      <c r="O125" s="50" t="s">
        <v>8517</v>
      </c>
      <c r="P125" s="113" t="s">
        <v>3003</v>
      </c>
      <c r="Q125" s="113" t="s">
        <v>54</v>
      </c>
      <c r="R125" s="113"/>
      <c r="S125" s="113"/>
    </row>
    <row r="126" spans="1:19" x14ac:dyDescent="0.35">
      <c r="A126" s="113" t="s">
        <v>64</v>
      </c>
      <c r="B126" s="77">
        <v>9</v>
      </c>
      <c r="C126" s="54" t="s">
        <v>189</v>
      </c>
      <c r="D126" s="54" t="s">
        <v>1886</v>
      </c>
      <c r="E126" s="50" t="s">
        <v>8437</v>
      </c>
      <c r="F126" s="54" t="s">
        <v>2210</v>
      </c>
      <c r="G126" s="54" t="s">
        <v>440</v>
      </c>
      <c r="H126" s="54" t="s">
        <v>441</v>
      </c>
      <c r="I126" s="68" t="s">
        <v>2380</v>
      </c>
      <c r="J126" s="56" t="s">
        <v>7493</v>
      </c>
      <c r="K126" s="56"/>
      <c r="L126" s="50" t="s">
        <v>7472</v>
      </c>
      <c r="M126" s="153">
        <v>2</v>
      </c>
      <c r="N126" s="50" t="s">
        <v>8512</v>
      </c>
      <c r="O126" s="50" t="s">
        <v>8517</v>
      </c>
      <c r="P126" s="113" t="s">
        <v>158</v>
      </c>
      <c r="Q126" s="113" t="s">
        <v>54</v>
      </c>
      <c r="R126" s="113"/>
      <c r="S126" s="113"/>
    </row>
    <row r="127" spans="1:19" x14ac:dyDescent="0.35">
      <c r="A127" s="113" t="s">
        <v>64</v>
      </c>
      <c r="B127" s="77">
        <v>10</v>
      </c>
      <c r="C127" s="56" t="s">
        <v>2729</v>
      </c>
      <c r="D127" s="50" t="s">
        <v>3253</v>
      </c>
      <c r="E127" s="50" t="s">
        <v>8422</v>
      </c>
      <c r="F127" s="56" t="s">
        <v>3403</v>
      </c>
      <c r="G127" s="56" t="s">
        <v>3158</v>
      </c>
      <c r="H127" s="50" t="s">
        <v>2934</v>
      </c>
      <c r="I127" s="56"/>
      <c r="J127" s="56" t="s">
        <v>7493</v>
      </c>
      <c r="K127" s="56"/>
      <c r="L127" s="50" t="s">
        <v>7472</v>
      </c>
      <c r="M127" s="153">
        <v>2</v>
      </c>
      <c r="N127" s="50" t="s">
        <v>8512</v>
      </c>
      <c r="O127" s="50" t="s">
        <v>8517</v>
      </c>
      <c r="P127" s="113" t="s">
        <v>158</v>
      </c>
      <c r="Q127" s="113" t="s">
        <v>54</v>
      </c>
      <c r="R127" s="113"/>
      <c r="S127" s="113"/>
    </row>
    <row r="128" spans="1:19" x14ac:dyDescent="0.35">
      <c r="A128" s="113" t="s">
        <v>64</v>
      </c>
      <c r="B128" s="77">
        <v>11</v>
      </c>
      <c r="C128" s="56" t="s">
        <v>2730</v>
      </c>
      <c r="D128" s="50" t="s">
        <v>3255</v>
      </c>
      <c r="E128" s="50" t="s">
        <v>8423</v>
      </c>
      <c r="F128" s="56" t="s">
        <v>3404</v>
      </c>
      <c r="G128" s="56" t="s">
        <v>3159</v>
      </c>
      <c r="H128" s="50" t="s">
        <v>2935</v>
      </c>
      <c r="I128" s="56"/>
      <c r="J128" s="56" t="s">
        <v>7493</v>
      </c>
      <c r="K128" s="56"/>
      <c r="L128" s="50" t="s">
        <v>7472</v>
      </c>
      <c r="M128" s="153">
        <v>2</v>
      </c>
      <c r="N128" s="50" t="s">
        <v>8512</v>
      </c>
      <c r="O128" s="50" t="s">
        <v>8517</v>
      </c>
      <c r="P128" s="113" t="s">
        <v>158</v>
      </c>
      <c r="Q128" s="113" t="s">
        <v>54</v>
      </c>
      <c r="R128" s="113"/>
      <c r="S128" s="113"/>
    </row>
    <row r="129" spans="1:19" x14ac:dyDescent="0.35">
      <c r="A129" s="113" t="s">
        <v>64</v>
      </c>
      <c r="B129" s="77">
        <v>12</v>
      </c>
      <c r="C129" s="56" t="s">
        <v>2731</v>
      </c>
      <c r="D129" s="50" t="s">
        <v>3254</v>
      </c>
      <c r="E129" s="50" t="s">
        <v>8424</v>
      </c>
      <c r="F129" s="56" t="s">
        <v>3405</v>
      </c>
      <c r="G129" s="56" t="s">
        <v>3160</v>
      </c>
      <c r="H129" s="50" t="s">
        <v>2936</v>
      </c>
      <c r="I129" s="56"/>
      <c r="J129" s="56" t="s">
        <v>7493</v>
      </c>
      <c r="K129" s="56"/>
      <c r="L129" s="50" t="s">
        <v>7472</v>
      </c>
      <c r="M129" s="153">
        <v>2</v>
      </c>
      <c r="N129" s="50" t="s">
        <v>8512</v>
      </c>
      <c r="O129" s="50" t="s">
        <v>8517</v>
      </c>
      <c r="P129" s="113" t="s">
        <v>158</v>
      </c>
      <c r="Q129" s="113" t="s">
        <v>54</v>
      </c>
      <c r="R129" s="113"/>
      <c r="S129" s="113"/>
    </row>
    <row r="130" spans="1:19" x14ac:dyDescent="0.35">
      <c r="A130" s="113" t="s">
        <v>64</v>
      </c>
      <c r="B130" s="77">
        <v>13</v>
      </c>
      <c r="C130" s="54" t="s">
        <v>190</v>
      </c>
      <c r="D130" s="54" t="s">
        <v>3256</v>
      </c>
      <c r="E130" s="50" t="s">
        <v>8425</v>
      </c>
      <c r="F130" s="54" t="s">
        <v>7751</v>
      </c>
      <c r="G130" s="54" t="s">
        <v>442</v>
      </c>
      <c r="H130" s="54" t="s">
        <v>443</v>
      </c>
      <c r="I130" s="68" t="s">
        <v>2381</v>
      </c>
      <c r="J130" s="56" t="s">
        <v>7493</v>
      </c>
      <c r="K130" s="56"/>
      <c r="L130" s="50" t="s">
        <v>7472</v>
      </c>
      <c r="M130" s="153">
        <v>0</v>
      </c>
      <c r="N130" s="50" t="s">
        <v>8512</v>
      </c>
      <c r="O130" s="50" t="s">
        <v>8517</v>
      </c>
      <c r="P130" s="113" t="s">
        <v>183</v>
      </c>
      <c r="Q130" s="113" t="s">
        <v>54</v>
      </c>
      <c r="R130" s="113"/>
      <c r="S130" s="113"/>
    </row>
    <row r="131" spans="1:19" x14ac:dyDescent="0.35">
      <c r="A131" s="113" t="s">
        <v>64</v>
      </c>
      <c r="B131" s="77">
        <v>14</v>
      </c>
      <c r="C131" s="54" t="s">
        <v>191</v>
      </c>
      <c r="D131" s="54" t="s">
        <v>3257</v>
      </c>
      <c r="E131" s="50" t="s">
        <v>8426</v>
      </c>
      <c r="F131" s="54" t="s">
        <v>7752</v>
      </c>
      <c r="G131" s="54" t="s">
        <v>444</v>
      </c>
      <c r="H131" s="54" t="s">
        <v>445</v>
      </c>
      <c r="I131" s="68" t="s">
        <v>2382</v>
      </c>
      <c r="J131" s="56" t="s">
        <v>7493</v>
      </c>
      <c r="K131" s="56"/>
      <c r="L131" s="50" t="s">
        <v>7472</v>
      </c>
      <c r="M131" s="153">
        <v>0</v>
      </c>
      <c r="N131" s="50" t="s">
        <v>8512</v>
      </c>
      <c r="O131" s="50" t="s">
        <v>8517</v>
      </c>
      <c r="P131" s="113" t="s">
        <v>184</v>
      </c>
      <c r="Q131" s="113" t="s">
        <v>54</v>
      </c>
      <c r="R131" s="113"/>
      <c r="S131" s="113"/>
    </row>
    <row r="132" spans="1:19" x14ac:dyDescent="0.35">
      <c r="A132" s="113" t="s">
        <v>64</v>
      </c>
      <c r="B132" s="77">
        <v>15</v>
      </c>
      <c r="C132" s="56" t="s">
        <v>2735</v>
      </c>
      <c r="D132" s="54" t="s">
        <v>3258</v>
      </c>
      <c r="E132" s="50" t="s">
        <v>8427</v>
      </c>
      <c r="F132" s="54" t="s">
        <v>7753</v>
      </c>
      <c r="G132" s="56" t="s">
        <v>3164</v>
      </c>
      <c r="H132" s="50" t="s">
        <v>2940</v>
      </c>
      <c r="I132" s="56"/>
      <c r="J132" s="56" t="s">
        <v>7493</v>
      </c>
      <c r="K132" s="56"/>
      <c r="L132" s="50" t="s">
        <v>7472</v>
      </c>
      <c r="M132" s="153">
        <v>0</v>
      </c>
      <c r="N132" s="50" t="s">
        <v>8512</v>
      </c>
      <c r="O132" s="50" t="s">
        <v>8517</v>
      </c>
      <c r="P132" s="113" t="s">
        <v>3007</v>
      </c>
      <c r="Q132" s="113" t="s">
        <v>54</v>
      </c>
      <c r="R132" s="113"/>
      <c r="S132" s="113"/>
    </row>
    <row r="133" spans="1:19" x14ac:dyDescent="0.35">
      <c r="A133" s="113" t="s">
        <v>64</v>
      </c>
      <c r="B133" s="77">
        <v>16</v>
      </c>
      <c r="C133" s="56" t="s">
        <v>2733</v>
      </c>
      <c r="D133" s="54" t="s">
        <v>3259</v>
      </c>
      <c r="E133" s="50" t="s">
        <v>8428</v>
      </c>
      <c r="F133" s="54" t="s">
        <v>7752</v>
      </c>
      <c r="G133" s="56" t="s">
        <v>3162</v>
      </c>
      <c r="H133" s="50" t="s">
        <v>2938</v>
      </c>
      <c r="I133" s="56"/>
      <c r="J133" s="56" t="s">
        <v>7493</v>
      </c>
      <c r="K133" s="56"/>
      <c r="L133" s="50" t="s">
        <v>7472</v>
      </c>
      <c r="M133" s="153">
        <v>0</v>
      </c>
      <c r="N133" s="50" t="s">
        <v>8512</v>
      </c>
      <c r="O133" s="50" t="s">
        <v>8517</v>
      </c>
      <c r="P133" s="113" t="s">
        <v>3005</v>
      </c>
      <c r="Q133" s="113" t="s">
        <v>54</v>
      </c>
      <c r="R133" s="113"/>
      <c r="S133" s="113"/>
    </row>
    <row r="134" spans="1:19" x14ac:dyDescent="0.35">
      <c r="A134" s="113" t="s">
        <v>64</v>
      </c>
      <c r="B134" s="77">
        <v>17</v>
      </c>
      <c r="C134" s="56" t="s">
        <v>2738</v>
      </c>
      <c r="D134" s="54" t="s">
        <v>3260</v>
      </c>
      <c r="E134" s="50" t="s">
        <v>8429</v>
      </c>
      <c r="F134" s="54" t="s">
        <v>7754</v>
      </c>
      <c r="G134" s="56" t="s">
        <v>3167</v>
      </c>
      <c r="H134" s="50" t="s">
        <v>2943</v>
      </c>
      <c r="I134" s="56"/>
      <c r="J134" s="56" t="s">
        <v>7493</v>
      </c>
      <c r="K134" s="56"/>
      <c r="L134" s="50" t="s">
        <v>7472</v>
      </c>
      <c r="M134" s="153">
        <v>0</v>
      </c>
      <c r="N134" s="50" t="s">
        <v>8512</v>
      </c>
      <c r="O134" s="50" t="s">
        <v>8517</v>
      </c>
      <c r="P134" s="113" t="s">
        <v>3010</v>
      </c>
      <c r="Q134" s="113" t="s">
        <v>54</v>
      </c>
      <c r="R134" s="113"/>
      <c r="S134" s="113"/>
    </row>
    <row r="135" spans="1:19" x14ac:dyDescent="0.35">
      <c r="A135" s="113" t="s">
        <v>64</v>
      </c>
      <c r="B135" s="77">
        <v>18</v>
      </c>
      <c r="C135" s="56" t="s">
        <v>2734</v>
      </c>
      <c r="D135" s="54" t="s">
        <v>3261</v>
      </c>
      <c r="E135" s="50" t="s">
        <v>8430</v>
      </c>
      <c r="F135" s="54" t="s">
        <v>7755</v>
      </c>
      <c r="G135" s="56" t="s">
        <v>3163</v>
      </c>
      <c r="H135" s="50" t="s">
        <v>2939</v>
      </c>
      <c r="I135" s="56"/>
      <c r="J135" s="56" t="s">
        <v>7493</v>
      </c>
      <c r="K135" s="56"/>
      <c r="L135" s="50" t="s">
        <v>7472</v>
      </c>
      <c r="M135" s="153">
        <v>0</v>
      </c>
      <c r="N135" s="50" t="s">
        <v>8512</v>
      </c>
      <c r="O135" s="50" t="s">
        <v>8517</v>
      </c>
      <c r="P135" s="113" t="s">
        <v>3006</v>
      </c>
      <c r="Q135" s="113" t="s">
        <v>54</v>
      </c>
      <c r="R135" s="113"/>
      <c r="S135" s="113"/>
    </row>
    <row r="136" spans="1:19" x14ac:dyDescent="0.35">
      <c r="A136" s="113" t="s">
        <v>64</v>
      </c>
      <c r="B136" s="77">
        <v>19</v>
      </c>
      <c r="C136" s="56" t="s">
        <v>2737</v>
      </c>
      <c r="D136" s="54" t="s">
        <v>3262</v>
      </c>
      <c r="E136" s="50" t="s">
        <v>8431</v>
      </c>
      <c r="F136" s="54" t="s">
        <v>7756</v>
      </c>
      <c r="G136" s="56" t="s">
        <v>3166</v>
      </c>
      <c r="H136" s="50" t="s">
        <v>2942</v>
      </c>
      <c r="I136" s="56"/>
      <c r="J136" s="56" t="s">
        <v>7493</v>
      </c>
      <c r="K136" s="56"/>
      <c r="L136" s="50" t="s">
        <v>7472</v>
      </c>
      <c r="M136" s="153">
        <v>0</v>
      </c>
      <c r="N136" s="50" t="s">
        <v>8512</v>
      </c>
      <c r="O136" s="50" t="s">
        <v>8517</v>
      </c>
      <c r="P136" s="113" t="s">
        <v>3009</v>
      </c>
      <c r="Q136" s="113" t="s">
        <v>54</v>
      </c>
      <c r="R136" s="113"/>
      <c r="S136" s="113"/>
    </row>
    <row r="137" spans="1:19" x14ac:dyDescent="0.35">
      <c r="A137" s="113" t="s">
        <v>64</v>
      </c>
      <c r="B137" s="77">
        <v>20</v>
      </c>
      <c r="C137" s="56" t="s">
        <v>2732</v>
      </c>
      <c r="D137" s="54" t="s">
        <v>3263</v>
      </c>
      <c r="E137" s="50" t="s">
        <v>8432</v>
      </c>
      <c r="F137" s="54" t="s">
        <v>7757</v>
      </c>
      <c r="G137" s="56" t="s">
        <v>3161</v>
      </c>
      <c r="H137" s="50" t="s">
        <v>2937</v>
      </c>
      <c r="I137" s="56"/>
      <c r="J137" s="56" t="s">
        <v>7493</v>
      </c>
      <c r="K137" s="56"/>
      <c r="L137" s="50" t="s">
        <v>7472</v>
      </c>
      <c r="M137" s="153">
        <v>0</v>
      </c>
      <c r="N137" s="50" t="s">
        <v>8512</v>
      </c>
      <c r="O137" s="50" t="s">
        <v>8517</v>
      </c>
      <c r="P137" s="113" t="s">
        <v>3004</v>
      </c>
      <c r="Q137" s="113" t="s">
        <v>54</v>
      </c>
      <c r="R137" s="113"/>
      <c r="S137" s="113"/>
    </row>
    <row r="138" spans="1:19" x14ac:dyDescent="0.35">
      <c r="A138" s="113" t="s">
        <v>64</v>
      </c>
      <c r="B138" s="77">
        <v>21</v>
      </c>
      <c r="C138" s="56" t="s">
        <v>2736</v>
      </c>
      <c r="D138" s="54" t="s">
        <v>3264</v>
      </c>
      <c r="E138" s="50" t="s">
        <v>8433</v>
      </c>
      <c r="F138" s="54" t="s">
        <v>7758</v>
      </c>
      <c r="G138" s="56" t="s">
        <v>3165</v>
      </c>
      <c r="H138" s="50" t="s">
        <v>2941</v>
      </c>
      <c r="I138" s="56"/>
      <c r="J138" s="56" t="s">
        <v>7493</v>
      </c>
      <c r="K138" s="56"/>
      <c r="L138" s="50" t="s">
        <v>7472</v>
      </c>
      <c r="M138" s="153">
        <v>0</v>
      </c>
      <c r="N138" s="50" t="s">
        <v>8512</v>
      </c>
      <c r="O138" s="50" t="s">
        <v>8517</v>
      </c>
      <c r="P138" s="113" t="s">
        <v>3008</v>
      </c>
      <c r="Q138" s="113" t="s">
        <v>54</v>
      </c>
      <c r="R138" s="113"/>
      <c r="S138" s="113"/>
    </row>
    <row r="139" spans="1:19" x14ac:dyDescent="0.35">
      <c r="A139" s="113" t="s">
        <v>64</v>
      </c>
      <c r="B139" s="77">
        <v>22</v>
      </c>
      <c r="C139" s="56" t="s">
        <v>2739</v>
      </c>
      <c r="D139" s="54" t="s">
        <v>6559</v>
      </c>
      <c r="E139" s="50" t="s">
        <v>8434</v>
      </c>
      <c r="F139" s="54" t="s">
        <v>3406</v>
      </c>
      <c r="G139" s="56" t="s">
        <v>3168</v>
      </c>
      <c r="H139" s="50" t="s">
        <v>2944</v>
      </c>
      <c r="I139" s="56"/>
      <c r="J139" s="56" t="s">
        <v>7493</v>
      </c>
      <c r="K139" s="56"/>
      <c r="L139" s="50" t="s">
        <v>7472</v>
      </c>
      <c r="M139" s="153">
        <v>0</v>
      </c>
      <c r="N139" s="50" t="s">
        <v>8512</v>
      </c>
      <c r="O139" s="50" t="s">
        <v>8517</v>
      </c>
      <c r="P139" s="113" t="s">
        <v>3011</v>
      </c>
      <c r="Q139" s="113" t="s">
        <v>54</v>
      </c>
      <c r="R139" s="113"/>
      <c r="S139" s="113"/>
    </row>
    <row r="140" spans="1:19" x14ac:dyDescent="0.35">
      <c r="A140" s="113" t="s">
        <v>64</v>
      </c>
      <c r="B140" s="77">
        <v>23</v>
      </c>
      <c r="C140" s="56" t="s">
        <v>2724</v>
      </c>
      <c r="D140" s="54" t="s">
        <v>6560</v>
      </c>
      <c r="E140" s="50" t="s">
        <v>8435</v>
      </c>
      <c r="F140" s="54" t="s">
        <v>7674</v>
      </c>
      <c r="G140" s="56" t="s">
        <v>3169</v>
      </c>
      <c r="H140" s="50" t="s">
        <v>2929</v>
      </c>
      <c r="I140" s="56"/>
      <c r="J140" s="56" t="s">
        <v>3696</v>
      </c>
      <c r="K140" s="56" t="s">
        <v>7492</v>
      </c>
      <c r="L140" s="50" t="s">
        <v>91</v>
      </c>
      <c r="M140" s="153">
        <v>0</v>
      </c>
      <c r="N140" s="50" t="s">
        <v>8512</v>
      </c>
      <c r="O140" s="50" t="s">
        <v>8517</v>
      </c>
      <c r="P140" s="113" t="s">
        <v>92</v>
      </c>
      <c r="Q140" s="113" t="s">
        <v>54</v>
      </c>
      <c r="R140" s="113"/>
      <c r="S140" s="113"/>
    </row>
    <row r="141" spans="1:19" x14ac:dyDescent="0.35">
      <c r="A141" s="115" t="s">
        <v>64</v>
      </c>
      <c r="B141" s="100">
        <v>24</v>
      </c>
      <c r="C141" s="101" t="s">
        <v>7519</v>
      </c>
      <c r="D141" s="101" t="s">
        <v>1895</v>
      </c>
      <c r="E141" s="102" t="s">
        <v>7609</v>
      </c>
      <c r="F141" s="101"/>
      <c r="G141" s="101"/>
      <c r="H141" s="101"/>
      <c r="I141" s="101"/>
      <c r="J141" s="103" t="s">
        <v>7493</v>
      </c>
      <c r="K141" s="103"/>
      <c r="L141" s="101" t="s">
        <v>91</v>
      </c>
      <c r="M141" s="154">
        <v>0</v>
      </c>
      <c r="N141" s="103" t="s">
        <v>8512</v>
      </c>
      <c r="O141" s="103" t="s">
        <v>8517</v>
      </c>
      <c r="P141" s="115" t="s">
        <v>91</v>
      </c>
      <c r="Q141" s="115" t="s">
        <v>54</v>
      </c>
      <c r="R141" s="115"/>
      <c r="S141" s="113"/>
    </row>
    <row r="142" spans="1:19" x14ac:dyDescent="0.35">
      <c r="A142" s="113" t="s">
        <v>63</v>
      </c>
      <c r="B142" s="77">
        <v>-99</v>
      </c>
      <c r="C142" s="56" t="s">
        <v>2719</v>
      </c>
      <c r="D142" s="50" t="s">
        <v>3245</v>
      </c>
      <c r="E142" s="56"/>
      <c r="F142" s="69" t="s">
        <v>7697</v>
      </c>
      <c r="G142" s="56" t="s">
        <v>3147</v>
      </c>
      <c r="H142" s="50" t="s">
        <v>2924</v>
      </c>
      <c r="I142" s="56"/>
      <c r="J142" s="56" t="s">
        <v>7493</v>
      </c>
      <c r="K142" s="56"/>
      <c r="L142" s="50" t="s">
        <v>7472</v>
      </c>
      <c r="M142" s="153">
        <v>0</v>
      </c>
      <c r="N142" s="50" t="s">
        <v>8515</v>
      </c>
      <c r="O142" s="50"/>
      <c r="P142" s="113" t="s">
        <v>3007</v>
      </c>
      <c r="Q142" s="113" t="s">
        <v>54</v>
      </c>
      <c r="R142" s="113" t="s">
        <v>8502</v>
      </c>
      <c r="S142" s="113"/>
    </row>
    <row r="143" spans="1:19" x14ac:dyDescent="0.35">
      <c r="A143" s="113" t="s">
        <v>63</v>
      </c>
      <c r="B143" s="77">
        <v>-99</v>
      </c>
      <c r="C143" s="56" t="s">
        <v>2717</v>
      </c>
      <c r="D143" s="50" t="s">
        <v>3246</v>
      </c>
      <c r="E143" s="56"/>
      <c r="F143" s="69" t="s">
        <v>7698</v>
      </c>
      <c r="G143" s="56" t="s">
        <v>3145</v>
      </c>
      <c r="H143" s="50" t="s">
        <v>2922</v>
      </c>
      <c r="I143" s="56"/>
      <c r="J143" s="56" t="s">
        <v>7493</v>
      </c>
      <c r="K143" s="56"/>
      <c r="L143" s="50" t="s">
        <v>7472</v>
      </c>
      <c r="M143" s="153">
        <v>0</v>
      </c>
      <c r="N143" s="50" t="s">
        <v>8515</v>
      </c>
      <c r="O143" s="50"/>
      <c r="P143" s="113" t="s">
        <v>3005</v>
      </c>
      <c r="Q143" s="113" t="s">
        <v>54</v>
      </c>
      <c r="R143" s="113" t="s">
        <v>8502</v>
      </c>
      <c r="S143" s="113"/>
    </row>
    <row r="144" spans="1:19" x14ac:dyDescent="0.35">
      <c r="A144" s="113" t="s">
        <v>63</v>
      </c>
      <c r="B144" s="77">
        <v>-99</v>
      </c>
      <c r="C144" s="56" t="s">
        <v>2724</v>
      </c>
      <c r="D144" s="53" t="s">
        <v>6561</v>
      </c>
      <c r="E144" s="56"/>
      <c r="F144" s="69" t="s">
        <v>7660</v>
      </c>
      <c r="G144" s="56" t="s">
        <v>3152</v>
      </c>
      <c r="H144" s="50" t="s">
        <v>2929</v>
      </c>
      <c r="I144" s="56"/>
      <c r="J144" s="56" t="s">
        <v>3696</v>
      </c>
      <c r="K144" s="56" t="s">
        <v>7492</v>
      </c>
      <c r="L144" s="50" t="s">
        <v>91</v>
      </c>
      <c r="M144" s="153">
        <v>0</v>
      </c>
      <c r="N144" s="50" t="s">
        <v>8515</v>
      </c>
      <c r="O144" s="50"/>
      <c r="P144" s="113" t="s">
        <v>92</v>
      </c>
      <c r="Q144" s="113" t="s">
        <v>54</v>
      </c>
      <c r="R144" s="113" t="s">
        <v>8502</v>
      </c>
      <c r="S144" s="113"/>
    </row>
    <row r="145" spans="1:19" x14ac:dyDescent="0.35">
      <c r="A145" s="113" t="s">
        <v>63</v>
      </c>
      <c r="B145" s="77">
        <v>-99</v>
      </c>
      <c r="C145" s="56" t="s">
        <v>2712</v>
      </c>
      <c r="D145" s="50"/>
      <c r="E145" s="56" t="s">
        <v>7610</v>
      </c>
      <c r="F145" s="56"/>
      <c r="G145" s="56" t="s">
        <v>3140</v>
      </c>
      <c r="H145" s="50" t="s">
        <v>2917</v>
      </c>
      <c r="I145" s="56"/>
      <c r="J145" s="56" t="s">
        <v>3412</v>
      </c>
      <c r="K145" s="56" t="s">
        <v>7492</v>
      </c>
      <c r="L145" s="50" t="s">
        <v>91</v>
      </c>
      <c r="M145" s="153">
        <v>0</v>
      </c>
      <c r="N145" s="50" t="s">
        <v>8512</v>
      </c>
      <c r="O145" s="50"/>
      <c r="P145" s="113" t="s">
        <v>92</v>
      </c>
      <c r="Q145" s="113" t="s">
        <v>54</v>
      </c>
      <c r="R145" s="113"/>
      <c r="S145" s="113"/>
    </row>
    <row r="146" spans="1:19" x14ac:dyDescent="0.35">
      <c r="A146" s="113" t="s">
        <v>63</v>
      </c>
      <c r="B146" s="79">
        <v>-99</v>
      </c>
      <c r="C146" s="56" t="s">
        <v>2723</v>
      </c>
      <c r="D146" s="53" t="s">
        <v>6542</v>
      </c>
      <c r="E146" s="56"/>
      <c r="F146" s="69" t="s">
        <v>7659</v>
      </c>
      <c r="G146" s="56" t="s">
        <v>3151</v>
      </c>
      <c r="H146" s="53" t="s">
        <v>2928</v>
      </c>
      <c r="I146" s="56"/>
      <c r="J146" s="56" t="s">
        <v>7493</v>
      </c>
      <c r="K146" s="56"/>
      <c r="L146" s="50" t="s">
        <v>7472</v>
      </c>
      <c r="M146" s="153">
        <v>0</v>
      </c>
      <c r="N146" s="50" t="s">
        <v>8515</v>
      </c>
      <c r="O146" s="50"/>
      <c r="P146" s="113" t="s">
        <v>3011</v>
      </c>
      <c r="Q146" s="113" t="s">
        <v>54</v>
      </c>
      <c r="R146" s="113" t="s">
        <v>8502</v>
      </c>
      <c r="S146" s="113"/>
    </row>
    <row r="147" spans="1:19" x14ac:dyDescent="0.35">
      <c r="A147" s="136" t="s">
        <v>63</v>
      </c>
      <c r="B147" s="77">
        <v>-99</v>
      </c>
      <c r="C147" s="50" t="s">
        <v>292</v>
      </c>
      <c r="D147" s="113"/>
      <c r="E147" s="50" t="s">
        <v>6</v>
      </c>
      <c r="F147" s="113"/>
      <c r="G147" s="50" t="s">
        <v>292</v>
      </c>
      <c r="H147" s="50" t="s">
        <v>292</v>
      </c>
      <c r="I147" s="113"/>
      <c r="J147" s="50" t="s">
        <v>7493</v>
      </c>
      <c r="K147" s="50"/>
      <c r="L147" s="53" t="s">
        <v>7473</v>
      </c>
      <c r="M147" s="114" t="s">
        <v>8511</v>
      </c>
      <c r="N147" s="113" t="s">
        <v>8513</v>
      </c>
      <c r="O147" s="113"/>
      <c r="P147" s="132"/>
      <c r="Q147" s="132" t="s">
        <v>54</v>
      </c>
      <c r="R147" s="53"/>
      <c r="S147" s="113"/>
    </row>
    <row r="148" spans="1:19" x14ac:dyDescent="0.35">
      <c r="A148" s="113" t="s">
        <v>63</v>
      </c>
      <c r="B148" s="77">
        <v>-99</v>
      </c>
      <c r="C148" s="56" t="s">
        <v>2722</v>
      </c>
      <c r="D148" s="50" t="s">
        <v>3247</v>
      </c>
      <c r="E148" s="56"/>
      <c r="F148" s="69" t="s">
        <v>7699</v>
      </c>
      <c r="G148" s="56" t="s">
        <v>3150</v>
      </c>
      <c r="H148" s="50" t="s">
        <v>2927</v>
      </c>
      <c r="I148" s="56"/>
      <c r="J148" s="56" t="s">
        <v>7493</v>
      </c>
      <c r="K148" s="56"/>
      <c r="L148" s="50" t="s">
        <v>7472</v>
      </c>
      <c r="M148" s="153">
        <v>0</v>
      </c>
      <c r="N148" s="50" t="s">
        <v>8515</v>
      </c>
      <c r="O148" s="50"/>
      <c r="P148" s="113" t="s">
        <v>3010</v>
      </c>
      <c r="Q148" s="113" t="s">
        <v>54</v>
      </c>
      <c r="R148" s="113" t="s">
        <v>8502</v>
      </c>
      <c r="S148" s="113"/>
    </row>
    <row r="149" spans="1:19" x14ac:dyDescent="0.35">
      <c r="A149" s="113" t="s">
        <v>63</v>
      </c>
      <c r="B149" s="77">
        <v>-99</v>
      </c>
      <c r="C149" s="56" t="s">
        <v>2718</v>
      </c>
      <c r="D149" s="50" t="s">
        <v>3248</v>
      </c>
      <c r="E149" s="56"/>
      <c r="F149" s="69" t="s">
        <v>7700</v>
      </c>
      <c r="G149" s="56" t="s">
        <v>3146</v>
      </c>
      <c r="H149" s="50" t="s">
        <v>2923</v>
      </c>
      <c r="I149" s="56"/>
      <c r="J149" s="56" t="s">
        <v>7493</v>
      </c>
      <c r="K149" s="56"/>
      <c r="L149" s="50" t="s">
        <v>7472</v>
      </c>
      <c r="M149" s="153">
        <v>0</v>
      </c>
      <c r="N149" s="50" t="s">
        <v>8515</v>
      </c>
      <c r="O149" s="50"/>
      <c r="P149" s="113" t="s">
        <v>3006</v>
      </c>
      <c r="Q149" s="113" t="s">
        <v>54</v>
      </c>
      <c r="R149" s="113" t="s">
        <v>8502</v>
      </c>
      <c r="S149" s="113"/>
    </row>
    <row r="150" spans="1:19" x14ac:dyDescent="0.35">
      <c r="A150" s="113" t="s">
        <v>63</v>
      </c>
      <c r="B150" s="77">
        <v>-99</v>
      </c>
      <c r="C150" s="56" t="s">
        <v>2721</v>
      </c>
      <c r="D150" s="50" t="s">
        <v>3251</v>
      </c>
      <c r="E150" s="56"/>
      <c r="F150" s="69" t="s">
        <v>7701</v>
      </c>
      <c r="G150" s="56" t="s">
        <v>3149</v>
      </c>
      <c r="H150" s="50" t="s">
        <v>2926</v>
      </c>
      <c r="I150" s="56"/>
      <c r="J150" s="56" t="s">
        <v>7493</v>
      </c>
      <c r="K150" s="56"/>
      <c r="L150" s="50" t="s">
        <v>7472</v>
      </c>
      <c r="M150" s="153">
        <v>0</v>
      </c>
      <c r="N150" s="50" t="s">
        <v>8515</v>
      </c>
      <c r="O150" s="50"/>
      <c r="P150" s="113" t="s">
        <v>3009</v>
      </c>
      <c r="Q150" s="113" t="s">
        <v>54</v>
      </c>
      <c r="R150" s="113" t="s">
        <v>8502</v>
      </c>
      <c r="S150" s="113"/>
    </row>
    <row r="151" spans="1:19" x14ac:dyDescent="0.35">
      <c r="A151" s="113" t="s">
        <v>63</v>
      </c>
      <c r="B151" s="77">
        <v>-99</v>
      </c>
      <c r="C151" s="56" t="s">
        <v>2725</v>
      </c>
      <c r="D151" s="50" t="s">
        <v>3242</v>
      </c>
      <c r="E151" s="56"/>
      <c r="F151" s="69" t="s">
        <v>7656</v>
      </c>
      <c r="G151" s="56" t="s">
        <v>3154</v>
      </c>
      <c r="H151" s="50" t="s">
        <v>2930</v>
      </c>
      <c r="I151" s="56"/>
      <c r="J151" s="56" t="s">
        <v>7493</v>
      </c>
      <c r="K151" s="56"/>
      <c r="L151" s="113" t="s">
        <v>7473</v>
      </c>
      <c r="M151" s="114">
        <v>0</v>
      </c>
      <c r="N151" s="50" t="s">
        <v>8515</v>
      </c>
      <c r="O151" s="50"/>
      <c r="P151" s="113" t="s">
        <v>100</v>
      </c>
      <c r="Q151" s="113" t="s">
        <v>54</v>
      </c>
      <c r="R151" s="113" t="s">
        <v>8502</v>
      </c>
      <c r="S151" s="113"/>
    </row>
    <row r="152" spans="1:19" x14ac:dyDescent="0.35">
      <c r="A152" s="113" t="s">
        <v>63</v>
      </c>
      <c r="B152" s="77">
        <v>-99</v>
      </c>
      <c r="C152" s="56" t="s">
        <v>2713</v>
      </c>
      <c r="D152" s="50" t="s">
        <v>3241</v>
      </c>
      <c r="E152" s="56"/>
      <c r="F152" s="69" t="s">
        <v>7694</v>
      </c>
      <c r="G152" s="56" t="s">
        <v>3141</v>
      </c>
      <c r="H152" s="50" t="s">
        <v>2918</v>
      </c>
      <c r="I152" s="56"/>
      <c r="J152" s="56" t="s">
        <v>7493</v>
      </c>
      <c r="K152" s="56"/>
      <c r="L152" s="50" t="s">
        <v>7472</v>
      </c>
      <c r="M152" s="153">
        <v>0</v>
      </c>
      <c r="N152" s="50" t="s">
        <v>8515</v>
      </c>
      <c r="O152" s="50"/>
      <c r="P152" s="113" t="s">
        <v>158</v>
      </c>
      <c r="Q152" s="113" t="s">
        <v>54</v>
      </c>
      <c r="R152" s="113" t="s">
        <v>8502</v>
      </c>
      <c r="S152" s="113"/>
    </row>
    <row r="153" spans="1:19" x14ac:dyDescent="0.35">
      <c r="A153" s="113" t="s">
        <v>63</v>
      </c>
      <c r="B153" s="77">
        <v>-99</v>
      </c>
      <c r="C153" s="56" t="s">
        <v>2726</v>
      </c>
      <c r="D153" s="50" t="s">
        <v>3244</v>
      </c>
      <c r="E153" s="56"/>
      <c r="F153" s="69" t="s">
        <v>7657</v>
      </c>
      <c r="G153" s="56" t="s">
        <v>3155</v>
      </c>
      <c r="H153" s="50" t="s">
        <v>2931</v>
      </c>
      <c r="I153" s="56"/>
      <c r="J153" s="56" t="s">
        <v>7493</v>
      </c>
      <c r="K153" s="56"/>
      <c r="L153" s="113" t="s">
        <v>7473</v>
      </c>
      <c r="M153" s="114">
        <v>0</v>
      </c>
      <c r="N153" s="50" t="s">
        <v>8515</v>
      </c>
      <c r="O153" s="50"/>
      <c r="P153" s="113" t="s">
        <v>100</v>
      </c>
      <c r="Q153" s="113" t="s">
        <v>54</v>
      </c>
      <c r="R153" s="113" t="s">
        <v>8502</v>
      </c>
      <c r="S153" s="113"/>
    </row>
    <row r="154" spans="1:19" x14ac:dyDescent="0.35">
      <c r="A154" s="113" t="s">
        <v>63</v>
      </c>
      <c r="B154" s="77">
        <v>-99</v>
      </c>
      <c r="C154" s="56" t="s">
        <v>2714</v>
      </c>
      <c r="D154" s="50" t="s">
        <v>3243</v>
      </c>
      <c r="E154" s="56"/>
      <c r="F154" s="69" t="s">
        <v>7695</v>
      </c>
      <c r="G154" s="56" t="s">
        <v>3142</v>
      </c>
      <c r="H154" s="50" t="s">
        <v>2919</v>
      </c>
      <c r="I154" s="56"/>
      <c r="J154" s="56" t="s">
        <v>7493</v>
      </c>
      <c r="K154" s="56"/>
      <c r="L154" s="50" t="s">
        <v>7472</v>
      </c>
      <c r="M154" s="153">
        <v>0</v>
      </c>
      <c r="N154" s="50" t="s">
        <v>8515</v>
      </c>
      <c r="O154" s="50"/>
      <c r="P154" s="113" t="s">
        <v>183</v>
      </c>
      <c r="Q154" s="113" t="s">
        <v>54</v>
      </c>
      <c r="R154" s="113" t="s">
        <v>8502</v>
      </c>
      <c r="S154" s="113"/>
    </row>
    <row r="155" spans="1:19" x14ac:dyDescent="0.35">
      <c r="A155" s="113" t="s">
        <v>63</v>
      </c>
      <c r="B155" s="77">
        <v>-99</v>
      </c>
      <c r="C155" s="56" t="s">
        <v>2727</v>
      </c>
      <c r="D155" s="50" t="s">
        <v>3252</v>
      </c>
      <c r="E155" s="56"/>
      <c r="F155" s="69" t="s">
        <v>7658</v>
      </c>
      <c r="G155" s="56" t="s">
        <v>3156</v>
      </c>
      <c r="H155" s="50" t="s">
        <v>2932</v>
      </c>
      <c r="I155" s="56"/>
      <c r="J155" s="56" t="s">
        <v>7493</v>
      </c>
      <c r="K155" s="56"/>
      <c r="L155" s="113" t="s">
        <v>7473</v>
      </c>
      <c r="M155" s="114">
        <v>0</v>
      </c>
      <c r="N155" s="50" t="s">
        <v>8515</v>
      </c>
      <c r="O155" s="50"/>
      <c r="P155" s="113" t="s">
        <v>100</v>
      </c>
      <c r="Q155" s="113" t="s">
        <v>54</v>
      </c>
      <c r="R155" s="113" t="s">
        <v>8502</v>
      </c>
      <c r="S155" s="113"/>
    </row>
    <row r="156" spans="1:19" x14ac:dyDescent="0.35">
      <c r="A156" s="113" t="s">
        <v>63</v>
      </c>
      <c r="B156" s="77">
        <v>-99</v>
      </c>
      <c r="C156" s="56" t="s">
        <v>2715</v>
      </c>
      <c r="D156" s="50" t="s">
        <v>6624</v>
      </c>
      <c r="E156" s="56"/>
      <c r="F156" s="69" t="s">
        <v>7696</v>
      </c>
      <c r="G156" s="56" t="s">
        <v>3143</v>
      </c>
      <c r="H156" s="50" t="s">
        <v>2920</v>
      </c>
      <c r="I156" s="56"/>
      <c r="J156" s="56" t="s">
        <v>7493</v>
      </c>
      <c r="K156" s="56"/>
      <c r="L156" s="50" t="s">
        <v>7472</v>
      </c>
      <c r="M156" s="153">
        <v>0</v>
      </c>
      <c r="N156" s="50" t="s">
        <v>8515</v>
      </c>
      <c r="O156" s="50"/>
      <c r="P156" s="113" t="s">
        <v>184</v>
      </c>
      <c r="Q156" s="113" t="s">
        <v>54</v>
      </c>
      <c r="R156" s="113" t="s">
        <v>8502</v>
      </c>
      <c r="S156" s="113"/>
    </row>
    <row r="157" spans="1:19" x14ac:dyDescent="0.35">
      <c r="A157" s="113" t="s">
        <v>63</v>
      </c>
      <c r="B157" s="77">
        <v>-99</v>
      </c>
      <c r="C157" s="56" t="s">
        <v>2716</v>
      </c>
      <c r="D157" s="50" t="s">
        <v>3249</v>
      </c>
      <c r="E157" s="56"/>
      <c r="F157" s="69" t="s">
        <v>7702</v>
      </c>
      <c r="G157" s="56" t="s">
        <v>3144</v>
      </c>
      <c r="H157" s="50" t="s">
        <v>2921</v>
      </c>
      <c r="I157" s="56"/>
      <c r="J157" s="56" t="s">
        <v>7493</v>
      </c>
      <c r="K157" s="56"/>
      <c r="L157" s="50" t="s">
        <v>7472</v>
      </c>
      <c r="M157" s="153">
        <v>0</v>
      </c>
      <c r="N157" s="50" t="s">
        <v>8515</v>
      </c>
      <c r="O157" s="50"/>
      <c r="P157" s="113" t="s">
        <v>3004</v>
      </c>
      <c r="Q157" s="113" t="s">
        <v>54</v>
      </c>
      <c r="R157" s="113" t="s">
        <v>8502</v>
      </c>
      <c r="S157" s="113"/>
    </row>
    <row r="158" spans="1:19" x14ac:dyDescent="0.35">
      <c r="A158" s="113" t="s">
        <v>63</v>
      </c>
      <c r="B158" s="77">
        <v>-99</v>
      </c>
      <c r="C158" s="56" t="s">
        <v>2720</v>
      </c>
      <c r="D158" s="50" t="s">
        <v>3250</v>
      </c>
      <c r="E158" s="56"/>
      <c r="F158" s="69" t="s">
        <v>7703</v>
      </c>
      <c r="G158" s="56" t="s">
        <v>3148</v>
      </c>
      <c r="H158" s="50" t="s">
        <v>2925</v>
      </c>
      <c r="I158" s="56"/>
      <c r="J158" s="56" t="s">
        <v>7493</v>
      </c>
      <c r="K158" s="56"/>
      <c r="L158" s="50" t="s">
        <v>7472</v>
      </c>
      <c r="M158" s="153">
        <v>0</v>
      </c>
      <c r="N158" s="50" t="s">
        <v>8515</v>
      </c>
      <c r="O158" s="50"/>
      <c r="P158" s="113" t="s">
        <v>3008</v>
      </c>
      <c r="Q158" s="113" t="s">
        <v>54</v>
      </c>
      <c r="R158" s="113" t="s">
        <v>8502</v>
      </c>
      <c r="S158" s="113"/>
    </row>
    <row r="159" spans="1:19" x14ac:dyDescent="0.35">
      <c r="A159" s="115" t="s">
        <v>63</v>
      </c>
      <c r="B159" s="100">
        <v>1</v>
      </c>
      <c r="C159" s="101" t="s">
        <v>93</v>
      </c>
      <c r="D159" s="101" t="s">
        <v>1923</v>
      </c>
      <c r="E159" s="102" t="s">
        <v>2130</v>
      </c>
      <c r="F159" s="101" t="s">
        <v>7704</v>
      </c>
      <c r="G159" s="101" t="s">
        <v>277</v>
      </c>
      <c r="H159" s="101" t="s">
        <v>278</v>
      </c>
      <c r="I159" s="101" t="s">
        <v>2311</v>
      </c>
      <c r="J159" s="103" t="s">
        <v>7493</v>
      </c>
      <c r="K159" s="103"/>
      <c r="L159" s="101" t="s">
        <v>91</v>
      </c>
      <c r="M159" s="154" t="s">
        <v>8511</v>
      </c>
      <c r="N159" s="103" t="s">
        <v>8513</v>
      </c>
      <c r="O159" s="103" t="s">
        <v>8516</v>
      </c>
      <c r="P159" s="115" t="s">
        <v>91</v>
      </c>
      <c r="Q159" s="115" t="s">
        <v>54</v>
      </c>
      <c r="R159" s="115"/>
      <c r="S159" s="113"/>
    </row>
    <row r="160" spans="1:19" x14ac:dyDescent="0.35">
      <c r="A160" s="113" t="s">
        <v>63</v>
      </c>
      <c r="B160" s="77">
        <v>2</v>
      </c>
      <c r="C160" s="54" t="s">
        <v>124</v>
      </c>
      <c r="D160" s="54" t="s">
        <v>1922</v>
      </c>
      <c r="E160" s="50" t="s">
        <v>8417</v>
      </c>
      <c r="F160" s="54" t="s">
        <v>2146</v>
      </c>
      <c r="G160" s="54" t="s">
        <v>334</v>
      </c>
      <c r="H160" s="54" t="s">
        <v>335</v>
      </c>
      <c r="I160" s="68" t="s">
        <v>2333</v>
      </c>
      <c r="J160" s="56" t="s">
        <v>7493</v>
      </c>
      <c r="K160" s="56"/>
      <c r="L160" s="99" t="s">
        <v>7473</v>
      </c>
      <c r="M160" s="160" t="s">
        <v>8511</v>
      </c>
      <c r="N160" s="99" t="s">
        <v>8513</v>
      </c>
      <c r="O160" s="99" t="s">
        <v>8516</v>
      </c>
      <c r="P160" s="113" t="s">
        <v>100</v>
      </c>
      <c r="Q160" s="113" t="s">
        <v>54</v>
      </c>
      <c r="R160" s="113"/>
      <c r="S160" s="113"/>
    </row>
    <row r="161" spans="1:19" x14ac:dyDescent="0.35">
      <c r="A161" s="113" t="s">
        <v>63</v>
      </c>
      <c r="B161" s="77">
        <v>3</v>
      </c>
      <c r="C161" s="85" t="s">
        <v>2052</v>
      </c>
      <c r="D161" s="50" t="s">
        <v>6394</v>
      </c>
      <c r="E161" s="56" t="s">
        <v>8499</v>
      </c>
      <c r="F161" s="69" t="s">
        <v>7652</v>
      </c>
      <c r="G161" s="56" t="s">
        <v>3138</v>
      </c>
      <c r="H161" s="50" t="s">
        <v>2915</v>
      </c>
      <c r="I161" s="56"/>
      <c r="J161" s="56" t="s">
        <v>7493</v>
      </c>
      <c r="K161" s="56"/>
      <c r="L161" s="50" t="s">
        <v>91</v>
      </c>
      <c r="M161" s="153" t="s">
        <v>8511</v>
      </c>
      <c r="N161" s="50" t="s">
        <v>8512</v>
      </c>
      <c r="O161" s="50" t="s">
        <v>8516</v>
      </c>
      <c r="P161" s="113" t="s">
        <v>91</v>
      </c>
      <c r="Q161" s="113" t="s">
        <v>54</v>
      </c>
      <c r="R161" s="113"/>
      <c r="S161" s="113"/>
    </row>
    <row r="162" spans="1:19" x14ac:dyDescent="0.35">
      <c r="A162" s="113" t="s">
        <v>63</v>
      </c>
      <c r="B162" s="77">
        <v>4</v>
      </c>
      <c r="C162" s="54" t="s">
        <v>182</v>
      </c>
      <c r="D162" s="54" t="s">
        <v>6628</v>
      </c>
      <c r="E162" s="56" t="s">
        <v>8498</v>
      </c>
      <c r="F162" s="68" t="s">
        <v>7653</v>
      </c>
      <c r="G162" s="54" t="s">
        <v>429</v>
      </c>
      <c r="H162" s="54" t="s">
        <v>430</v>
      </c>
      <c r="I162" s="68" t="s">
        <v>2374</v>
      </c>
      <c r="J162" s="56" t="s">
        <v>3413</v>
      </c>
      <c r="K162" s="56" t="s">
        <v>7492</v>
      </c>
      <c r="L162" s="50" t="s">
        <v>91</v>
      </c>
      <c r="M162" s="153">
        <v>0</v>
      </c>
      <c r="N162" s="50" t="s">
        <v>8512</v>
      </c>
      <c r="O162" s="50" t="s">
        <v>8517</v>
      </c>
      <c r="P162" s="113" t="s">
        <v>92</v>
      </c>
      <c r="Q162" s="113" t="s">
        <v>54</v>
      </c>
      <c r="R162" s="113"/>
      <c r="S162" s="113"/>
    </row>
    <row r="163" spans="1:19" x14ac:dyDescent="0.35">
      <c r="A163" s="113" t="s">
        <v>63</v>
      </c>
      <c r="B163" s="77">
        <v>5</v>
      </c>
      <c r="C163" s="55" t="s">
        <v>8525</v>
      </c>
      <c r="D163" s="55" t="s">
        <v>6623</v>
      </c>
      <c r="E163" s="54" t="s">
        <v>8501</v>
      </c>
      <c r="F163" s="68" t="s">
        <v>7654</v>
      </c>
      <c r="G163" s="56" t="s">
        <v>3153</v>
      </c>
      <c r="H163" s="54" t="s">
        <v>431</v>
      </c>
      <c r="I163" s="68" t="s">
        <v>2375</v>
      </c>
      <c r="J163" s="56" t="s">
        <v>7493</v>
      </c>
      <c r="K163" s="56"/>
      <c r="L163" s="113" t="s">
        <v>7473</v>
      </c>
      <c r="M163" s="114">
        <v>0</v>
      </c>
      <c r="N163" s="113" t="s">
        <v>8512</v>
      </c>
      <c r="O163" s="113" t="s">
        <v>8517</v>
      </c>
      <c r="P163" s="113" t="s">
        <v>100</v>
      </c>
      <c r="Q163" s="113" t="s">
        <v>54</v>
      </c>
      <c r="R163" s="113"/>
      <c r="S163" s="113"/>
    </row>
    <row r="164" spans="1:19" x14ac:dyDescent="0.35">
      <c r="A164" s="113" t="s">
        <v>63</v>
      </c>
      <c r="B164" s="77">
        <v>6</v>
      </c>
      <c r="C164" s="56" t="s">
        <v>2711</v>
      </c>
      <c r="D164" s="50" t="s">
        <v>3240</v>
      </c>
      <c r="E164" s="54" t="s">
        <v>8500</v>
      </c>
      <c r="F164" s="69" t="s">
        <v>7655</v>
      </c>
      <c r="G164" s="56" t="s">
        <v>3139</v>
      </c>
      <c r="H164" s="50" t="s">
        <v>2916</v>
      </c>
      <c r="I164" s="56"/>
      <c r="J164" s="56" t="s">
        <v>7493</v>
      </c>
      <c r="K164" s="56"/>
      <c r="L164" s="50" t="s">
        <v>7472</v>
      </c>
      <c r="M164" s="153">
        <v>0</v>
      </c>
      <c r="N164" s="50" t="s">
        <v>8512</v>
      </c>
      <c r="O164" s="50" t="s">
        <v>8517</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7493</v>
      </c>
      <c r="K165" s="56"/>
      <c r="L165" s="54" t="s">
        <v>91</v>
      </c>
      <c r="M165" s="155">
        <v>0</v>
      </c>
      <c r="N165" s="56" t="s">
        <v>8512</v>
      </c>
      <c r="O165" s="56" t="s">
        <v>8517</v>
      </c>
      <c r="P165" s="113" t="s">
        <v>91</v>
      </c>
      <c r="Q165" s="113" t="s">
        <v>54</v>
      </c>
      <c r="R165" s="113"/>
      <c r="S165" s="113"/>
    </row>
    <row r="166" spans="1:19" x14ac:dyDescent="0.35">
      <c r="A166" s="136" t="s">
        <v>56</v>
      </c>
      <c r="B166" s="77">
        <v>-99</v>
      </c>
      <c r="C166" s="50" t="s">
        <v>292</v>
      </c>
      <c r="D166" s="113"/>
      <c r="E166" s="50" t="s">
        <v>6</v>
      </c>
      <c r="F166" s="113"/>
      <c r="G166" s="50" t="s">
        <v>292</v>
      </c>
      <c r="H166" s="133" t="s">
        <v>292</v>
      </c>
      <c r="I166" s="113"/>
      <c r="J166" s="50" t="s">
        <v>7493</v>
      </c>
      <c r="K166" s="50"/>
      <c r="L166" s="53" t="s">
        <v>7473</v>
      </c>
      <c r="M166" s="114" t="s">
        <v>8511</v>
      </c>
      <c r="N166" s="113" t="s">
        <v>8513</v>
      </c>
      <c r="O166" s="113"/>
      <c r="P166" s="132"/>
      <c r="Q166" s="132" t="s">
        <v>54</v>
      </c>
      <c r="R166" s="53"/>
      <c r="S166" s="113"/>
    </row>
    <row r="167" spans="1:19" x14ac:dyDescent="0.35">
      <c r="A167" s="136" t="s">
        <v>56</v>
      </c>
      <c r="B167" s="77">
        <v>-99</v>
      </c>
      <c r="C167" s="50" t="s">
        <v>2607</v>
      </c>
      <c r="D167" s="56" t="s">
        <v>7584</v>
      </c>
      <c r="E167" s="50" t="s">
        <v>6</v>
      </c>
      <c r="F167" s="113"/>
      <c r="G167" s="50" t="s">
        <v>3030</v>
      </c>
      <c r="H167" s="50" t="s">
        <v>2811</v>
      </c>
      <c r="I167" s="113"/>
      <c r="J167" s="50" t="s">
        <v>7493</v>
      </c>
      <c r="K167" s="50"/>
      <c r="L167" s="121" t="s">
        <v>7473</v>
      </c>
      <c r="M167" s="139"/>
      <c r="N167" s="121"/>
      <c r="O167" s="121"/>
      <c r="P167" s="132" t="s">
        <v>100</v>
      </c>
      <c r="Q167" s="132" t="s">
        <v>54</v>
      </c>
      <c r="R167" s="53"/>
      <c r="S167" s="113"/>
    </row>
    <row r="168" spans="1:19" x14ac:dyDescent="0.35">
      <c r="A168" s="115" t="s">
        <v>56</v>
      </c>
      <c r="B168" s="100">
        <v>1</v>
      </c>
      <c r="C168" s="101" t="s">
        <v>93</v>
      </c>
      <c r="D168" s="57" t="s">
        <v>1923</v>
      </c>
      <c r="E168" s="102" t="s">
        <v>2130</v>
      </c>
      <c r="F168" s="101" t="s">
        <v>7704</v>
      </c>
      <c r="G168" s="101" t="s">
        <v>277</v>
      </c>
      <c r="H168" s="101" t="s">
        <v>278</v>
      </c>
      <c r="I168" s="101" t="s">
        <v>2311</v>
      </c>
      <c r="J168" s="103" t="s">
        <v>7493</v>
      </c>
      <c r="K168" s="103"/>
      <c r="L168" s="101" t="s">
        <v>91</v>
      </c>
      <c r="M168" s="154" t="s">
        <v>8511</v>
      </c>
      <c r="N168" s="103" t="s">
        <v>8513</v>
      </c>
      <c r="O168" s="103" t="s">
        <v>8516</v>
      </c>
      <c r="P168" s="115" t="s">
        <v>91</v>
      </c>
      <c r="Q168" s="115" t="s">
        <v>54</v>
      </c>
      <c r="R168" s="115"/>
      <c r="S168" s="113"/>
    </row>
    <row r="169" spans="1:19" x14ac:dyDescent="0.35">
      <c r="A169" s="113" t="s">
        <v>56</v>
      </c>
      <c r="B169" s="77">
        <v>2</v>
      </c>
      <c r="C169" s="54" t="s">
        <v>119</v>
      </c>
      <c r="D169" s="56" t="s">
        <v>1922</v>
      </c>
      <c r="E169" s="50" t="s">
        <v>8415</v>
      </c>
      <c r="F169" s="54" t="s">
        <v>2146</v>
      </c>
      <c r="G169" s="54" t="s">
        <v>324</v>
      </c>
      <c r="H169" s="54" t="s">
        <v>325</v>
      </c>
      <c r="I169" s="68" t="s">
        <v>2330</v>
      </c>
      <c r="J169" s="56" t="s">
        <v>7493</v>
      </c>
      <c r="K169" s="56"/>
      <c r="L169" s="54" t="s">
        <v>7473</v>
      </c>
      <c r="M169" s="155" t="s">
        <v>8511</v>
      </c>
      <c r="N169" s="56" t="s">
        <v>8513</v>
      </c>
      <c r="O169" s="56" t="s">
        <v>8516</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7711</v>
      </c>
      <c r="G170" s="56" t="s">
        <v>3031</v>
      </c>
      <c r="H170" s="50" t="s">
        <v>2812</v>
      </c>
      <c r="I170" s="56"/>
      <c r="J170" s="56" t="s">
        <v>7493</v>
      </c>
      <c r="K170" s="56"/>
      <c r="L170" s="50" t="s">
        <v>91</v>
      </c>
      <c r="M170" s="153" t="s">
        <v>8511</v>
      </c>
      <c r="N170" s="50" t="s">
        <v>8512</v>
      </c>
      <c r="O170" s="50" t="s">
        <v>8516</v>
      </c>
      <c r="P170" s="113" t="s">
        <v>91</v>
      </c>
      <c r="Q170" s="113" t="s">
        <v>54</v>
      </c>
      <c r="R170" s="113" t="s">
        <v>8518</v>
      </c>
      <c r="S170" s="113"/>
    </row>
    <row r="171" spans="1:19" x14ac:dyDescent="0.35">
      <c r="A171" s="113" t="s">
        <v>56</v>
      </c>
      <c r="B171" s="77">
        <v>4</v>
      </c>
      <c r="C171" s="54" t="s">
        <v>150</v>
      </c>
      <c r="D171" s="56" t="s">
        <v>1948</v>
      </c>
      <c r="E171" s="56" t="str">
        <f>SUBSTITUTE(LEFT(F171, FIND(" (", F171 &amp; " (") - 1), " ", "_")</f>
        <v>Bodenprofil-ID_[auswählen]</v>
      </c>
      <c r="F171" s="54" t="s">
        <v>7707</v>
      </c>
      <c r="G171" s="54" t="s">
        <v>379</v>
      </c>
      <c r="H171" s="54" t="s">
        <v>380</v>
      </c>
      <c r="I171" s="68" t="s">
        <v>2348</v>
      </c>
      <c r="J171" s="56" t="s">
        <v>7493</v>
      </c>
      <c r="K171" s="56"/>
      <c r="L171" s="54" t="s">
        <v>91</v>
      </c>
      <c r="M171" s="155" t="s">
        <v>8511</v>
      </c>
      <c r="N171" s="56" t="s">
        <v>8513</v>
      </c>
      <c r="O171" s="56" t="s">
        <v>8516</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7708</v>
      </c>
      <c r="G172" s="54" t="s">
        <v>375</v>
      </c>
      <c r="H172" s="54" t="s">
        <v>376</v>
      </c>
      <c r="I172" s="68" t="s">
        <v>2346</v>
      </c>
      <c r="J172" s="56" t="s">
        <v>7493</v>
      </c>
      <c r="K172" s="56"/>
      <c r="L172" s="54" t="s">
        <v>91</v>
      </c>
      <c r="M172" s="155" t="s">
        <v>8511</v>
      </c>
      <c r="N172" s="56" t="s">
        <v>8513</v>
      </c>
      <c r="O172" s="56" t="s">
        <v>8516</v>
      </c>
      <c r="P172" s="113" t="s">
        <v>92</v>
      </c>
      <c r="Q172" s="113" t="s">
        <v>54</v>
      </c>
      <c r="R172" s="113"/>
      <c r="S172" s="113"/>
    </row>
    <row r="173" spans="1:19" x14ac:dyDescent="0.35">
      <c r="A173" s="113" t="s">
        <v>56</v>
      </c>
      <c r="B173" s="77">
        <v>6</v>
      </c>
      <c r="C173" s="84" t="s">
        <v>141</v>
      </c>
      <c r="D173" s="56" t="s">
        <v>362</v>
      </c>
      <c r="E173" s="56" t="s">
        <v>8398</v>
      </c>
      <c r="F173" s="54" t="s">
        <v>2160</v>
      </c>
      <c r="G173" s="54" t="s">
        <v>361</v>
      </c>
      <c r="H173" s="54" t="s">
        <v>362</v>
      </c>
      <c r="I173" s="68" t="s">
        <v>2160</v>
      </c>
      <c r="J173" s="56" t="s">
        <v>7493</v>
      </c>
      <c r="K173" s="56"/>
      <c r="L173" s="54" t="s">
        <v>91</v>
      </c>
      <c r="M173" s="155" t="s">
        <v>8511</v>
      </c>
      <c r="N173" s="56" t="s">
        <v>8512</v>
      </c>
      <c r="O173" s="56" t="s">
        <v>8516</v>
      </c>
      <c r="P173" s="113" t="s">
        <v>91</v>
      </c>
      <c r="Q173" s="113" t="s">
        <v>54</v>
      </c>
      <c r="R173" s="113"/>
      <c r="S173" s="113"/>
    </row>
    <row r="174" spans="1:19" x14ac:dyDescent="0.35">
      <c r="A174" s="113" t="s">
        <v>56</v>
      </c>
      <c r="B174" s="77">
        <v>7</v>
      </c>
      <c r="C174" s="54" t="s">
        <v>142</v>
      </c>
      <c r="D174" s="56" t="s">
        <v>1932</v>
      </c>
      <c r="E174" s="56" t="s">
        <v>8397</v>
      </c>
      <c r="F174" s="54" t="s">
        <v>2162</v>
      </c>
      <c r="G174" s="54" t="s">
        <v>363</v>
      </c>
      <c r="H174" s="54" t="s">
        <v>364</v>
      </c>
      <c r="I174" s="68" t="s">
        <v>2340</v>
      </c>
      <c r="J174" s="56" t="s">
        <v>7493</v>
      </c>
      <c r="K174" s="56"/>
      <c r="L174" s="54" t="s">
        <v>91</v>
      </c>
      <c r="M174" s="155">
        <v>0</v>
      </c>
      <c r="N174" s="56" t="s">
        <v>8512</v>
      </c>
      <c r="O174" s="56" t="s">
        <v>8517</v>
      </c>
      <c r="P174" s="113" t="s">
        <v>91</v>
      </c>
      <c r="Q174" s="113" t="s">
        <v>54</v>
      </c>
      <c r="R174" s="113"/>
      <c r="S174" s="113"/>
    </row>
    <row r="175" spans="1:19" x14ac:dyDescent="0.35">
      <c r="A175" s="113" t="s">
        <v>56</v>
      </c>
      <c r="B175" s="77">
        <v>8</v>
      </c>
      <c r="C175" s="56" t="s">
        <v>2609</v>
      </c>
      <c r="D175" s="50" t="s">
        <v>7736</v>
      </c>
      <c r="E175" s="57"/>
      <c r="F175" s="56" t="s">
        <v>7735</v>
      </c>
      <c r="G175" s="56" t="s">
        <v>3032</v>
      </c>
      <c r="H175" s="50" t="s">
        <v>2813</v>
      </c>
      <c r="I175" s="56"/>
      <c r="J175" s="56" t="s">
        <v>7493</v>
      </c>
      <c r="K175" s="56"/>
      <c r="L175" s="50" t="s">
        <v>91</v>
      </c>
      <c r="M175" s="153">
        <v>0</v>
      </c>
      <c r="N175" s="50" t="s">
        <v>8512</v>
      </c>
      <c r="O175" s="50" t="s">
        <v>8517</v>
      </c>
      <c r="P175" s="113" t="s">
        <v>91</v>
      </c>
      <c r="Q175" s="113" t="s">
        <v>54</v>
      </c>
      <c r="R175" s="113"/>
      <c r="S175" s="113"/>
    </row>
    <row r="176" spans="1:19" x14ac:dyDescent="0.35">
      <c r="A176" s="113" t="s">
        <v>56</v>
      </c>
      <c r="B176" s="77">
        <v>9</v>
      </c>
      <c r="C176" s="54" t="s">
        <v>143</v>
      </c>
      <c r="D176" s="56" t="s">
        <v>1941</v>
      </c>
      <c r="E176" s="56" t="s">
        <v>8396</v>
      </c>
      <c r="F176" s="54" t="s">
        <v>2163</v>
      </c>
      <c r="G176" s="54" t="s">
        <v>365</v>
      </c>
      <c r="H176" s="54" t="s">
        <v>366</v>
      </c>
      <c r="I176" s="68" t="s">
        <v>2341</v>
      </c>
      <c r="J176" s="56" t="s">
        <v>7493</v>
      </c>
      <c r="K176" s="56"/>
      <c r="L176" s="54" t="s">
        <v>91</v>
      </c>
      <c r="M176" s="155">
        <v>0</v>
      </c>
      <c r="N176" s="56" t="s">
        <v>8512</v>
      </c>
      <c r="O176" s="56" t="s">
        <v>8517</v>
      </c>
      <c r="P176" s="113" t="s">
        <v>91</v>
      </c>
      <c r="Q176" s="113" t="s">
        <v>54</v>
      </c>
      <c r="R176" s="113"/>
      <c r="S176" s="113"/>
    </row>
    <row r="177" spans="1:19" x14ac:dyDescent="0.35">
      <c r="A177" s="113" t="s">
        <v>56</v>
      </c>
      <c r="B177" s="77">
        <v>10</v>
      </c>
      <c r="C177" s="54" t="s">
        <v>144</v>
      </c>
      <c r="D177" s="56" t="s">
        <v>8557</v>
      </c>
      <c r="E177" s="56" t="s">
        <v>8059</v>
      </c>
      <c r="F177" s="54" t="s">
        <v>2164</v>
      </c>
      <c r="G177" s="54" t="s">
        <v>367</v>
      </c>
      <c r="H177" s="54" t="s">
        <v>368</v>
      </c>
      <c r="I177" s="68" t="s">
        <v>2342</v>
      </c>
      <c r="J177" s="56" t="s">
        <v>7493</v>
      </c>
      <c r="K177" s="56"/>
      <c r="L177" s="50" t="s">
        <v>7472</v>
      </c>
      <c r="M177" s="153">
        <v>2</v>
      </c>
      <c r="N177" s="50" t="s">
        <v>8512</v>
      </c>
      <c r="O177" s="50" t="s">
        <v>8517</v>
      </c>
      <c r="P177" s="113" t="s">
        <v>138</v>
      </c>
      <c r="Q177" s="113" t="s">
        <v>54</v>
      </c>
      <c r="R177" s="113"/>
      <c r="S177" s="113"/>
    </row>
    <row r="178" spans="1:19" x14ac:dyDescent="0.35">
      <c r="A178" s="113" t="s">
        <v>56</v>
      </c>
      <c r="B178" s="77">
        <v>11</v>
      </c>
      <c r="C178" s="54" t="s">
        <v>145</v>
      </c>
      <c r="D178" s="56" t="s">
        <v>8558</v>
      </c>
      <c r="E178" s="56" t="s">
        <v>8060</v>
      </c>
      <c r="F178" s="54" t="s">
        <v>2165</v>
      </c>
      <c r="G178" s="54" t="s">
        <v>369</v>
      </c>
      <c r="H178" s="54" t="s">
        <v>370</v>
      </c>
      <c r="I178" s="68" t="s">
        <v>2343</v>
      </c>
      <c r="J178" s="56" t="s">
        <v>7493</v>
      </c>
      <c r="K178" s="56"/>
      <c r="L178" s="50" t="s">
        <v>7472</v>
      </c>
      <c r="M178" s="153">
        <v>2</v>
      </c>
      <c r="N178" s="50" t="s">
        <v>8512</v>
      </c>
      <c r="O178" s="50" t="s">
        <v>8517</v>
      </c>
      <c r="P178" s="113" t="s">
        <v>138</v>
      </c>
      <c r="Q178" s="113" t="s">
        <v>54</v>
      </c>
      <c r="R178" s="113"/>
      <c r="S178" s="113"/>
    </row>
    <row r="179" spans="1:19" x14ac:dyDescent="0.35">
      <c r="A179" s="113" t="s">
        <v>56</v>
      </c>
      <c r="B179" s="77">
        <v>12</v>
      </c>
      <c r="C179" s="54" t="s">
        <v>146</v>
      </c>
      <c r="D179" s="56" t="s">
        <v>1937</v>
      </c>
      <c r="E179" s="56" t="s">
        <v>8061</v>
      </c>
      <c r="F179" s="54" t="s">
        <v>2166</v>
      </c>
      <c r="G179" s="54" t="s">
        <v>371</v>
      </c>
      <c r="H179" s="54" t="s">
        <v>372</v>
      </c>
      <c r="I179" s="68" t="s">
        <v>2344</v>
      </c>
      <c r="J179" s="56" t="s">
        <v>7493</v>
      </c>
      <c r="K179" s="56"/>
      <c r="L179" s="50" t="s">
        <v>7472</v>
      </c>
      <c r="M179" s="153">
        <v>1</v>
      </c>
      <c r="N179" s="50" t="s">
        <v>8512</v>
      </c>
      <c r="O179" s="50" t="s">
        <v>8517</v>
      </c>
      <c r="P179" s="113" t="s">
        <v>139</v>
      </c>
      <c r="Q179" s="113" t="s">
        <v>54</v>
      </c>
      <c r="R179" s="113"/>
      <c r="S179" s="113"/>
    </row>
    <row r="180" spans="1:19" x14ac:dyDescent="0.35">
      <c r="A180" s="113" t="s">
        <v>56</v>
      </c>
      <c r="B180" s="77">
        <v>13</v>
      </c>
      <c r="C180" s="56" t="s">
        <v>2612</v>
      </c>
      <c r="D180" s="50" t="s">
        <v>3770</v>
      </c>
      <c r="E180" s="56" t="s">
        <v>8068</v>
      </c>
      <c r="F180" s="69" t="s">
        <v>7712</v>
      </c>
      <c r="G180" s="56" t="s">
        <v>3035</v>
      </c>
      <c r="H180" s="50" t="s">
        <v>2816</v>
      </c>
      <c r="I180" s="56"/>
      <c r="J180" s="56" t="s">
        <v>7493</v>
      </c>
      <c r="K180" s="56"/>
      <c r="L180" s="50" t="s">
        <v>91</v>
      </c>
      <c r="M180" s="153">
        <v>0</v>
      </c>
      <c r="N180" s="50" t="s">
        <v>8512</v>
      </c>
      <c r="O180" s="50" t="s">
        <v>8517</v>
      </c>
      <c r="P180" s="113" t="s">
        <v>91</v>
      </c>
      <c r="Q180" s="113" t="s">
        <v>54</v>
      </c>
      <c r="R180" s="113"/>
      <c r="S180" s="113"/>
    </row>
    <row r="181" spans="1:19" x14ac:dyDescent="0.35">
      <c r="A181" s="113" t="s">
        <v>56</v>
      </c>
      <c r="B181" s="77">
        <v>14</v>
      </c>
      <c r="C181" s="56" t="s">
        <v>2611</v>
      </c>
      <c r="D181" s="50" t="s">
        <v>3771</v>
      </c>
      <c r="E181" s="56" t="s">
        <v>8069</v>
      </c>
      <c r="F181" s="69" t="s">
        <v>7713</v>
      </c>
      <c r="G181" s="56" t="s">
        <v>3034</v>
      </c>
      <c r="H181" s="50" t="s">
        <v>2815</v>
      </c>
      <c r="I181" s="56"/>
      <c r="J181" s="56" t="s">
        <v>7493</v>
      </c>
      <c r="K181" s="56"/>
      <c r="L181" s="50" t="s">
        <v>91</v>
      </c>
      <c r="M181" s="153">
        <v>0</v>
      </c>
      <c r="N181" s="50" t="s">
        <v>8512</v>
      </c>
      <c r="O181" s="50" t="s">
        <v>8517</v>
      </c>
      <c r="P181" s="113" t="s">
        <v>91</v>
      </c>
      <c r="Q181" s="113" t="s">
        <v>54</v>
      </c>
      <c r="R181" s="113"/>
      <c r="S181" s="113"/>
    </row>
    <row r="182" spans="1:19" x14ac:dyDescent="0.35">
      <c r="A182" s="113" t="s">
        <v>56</v>
      </c>
      <c r="B182" s="77">
        <v>15</v>
      </c>
      <c r="C182" s="56" t="s">
        <v>2610</v>
      </c>
      <c r="D182" s="62" t="s">
        <v>3391</v>
      </c>
      <c r="E182" s="56" t="s">
        <v>8070</v>
      </c>
      <c r="F182" s="69" t="s">
        <v>7714</v>
      </c>
      <c r="G182" s="56" t="s">
        <v>3033</v>
      </c>
      <c r="H182" s="50" t="s">
        <v>2814</v>
      </c>
      <c r="I182" s="56"/>
      <c r="J182" s="56" t="s">
        <v>3413</v>
      </c>
      <c r="K182" s="56" t="s">
        <v>7492</v>
      </c>
      <c r="L182" s="50" t="s">
        <v>91</v>
      </c>
      <c r="M182" s="153">
        <v>0</v>
      </c>
      <c r="N182" s="50" t="s">
        <v>8512</v>
      </c>
      <c r="O182" s="50" t="s">
        <v>8517</v>
      </c>
      <c r="P182" s="113" t="s">
        <v>91</v>
      </c>
      <c r="Q182" s="113" t="s">
        <v>54</v>
      </c>
      <c r="R182" s="113"/>
      <c r="S182" s="113"/>
    </row>
    <row r="183" spans="1:19" x14ac:dyDescent="0.35">
      <c r="A183" s="113" t="s">
        <v>56</v>
      </c>
      <c r="B183" s="77">
        <v>16</v>
      </c>
      <c r="C183" s="57" t="s">
        <v>2613</v>
      </c>
      <c r="D183" s="50" t="s">
        <v>3772</v>
      </c>
      <c r="E183" s="56" t="s">
        <v>7715</v>
      </c>
      <c r="F183" s="69" t="s">
        <v>7715</v>
      </c>
      <c r="G183" s="56" t="s">
        <v>3036</v>
      </c>
      <c r="H183" s="50" t="s">
        <v>2817</v>
      </c>
      <c r="I183" s="56"/>
      <c r="J183" s="57" t="s">
        <v>7493</v>
      </c>
      <c r="K183" s="57"/>
      <c r="L183" s="50" t="s">
        <v>91</v>
      </c>
      <c r="M183" s="153">
        <v>0</v>
      </c>
      <c r="N183" s="50" t="s">
        <v>8512</v>
      </c>
      <c r="O183" s="50" t="s">
        <v>8517</v>
      </c>
      <c r="P183" s="113" t="s">
        <v>92</v>
      </c>
      <c r="Q183" s="113" t="s">
        <v>54</v>
      </c>
      <c r="R183" s="113"/>
      <c r="S183" s="113"/>
    </row>
    <row r="184" spans="1:19" x14ac:dyDescent="0.35">
      <c r="A184" s="113" t="s">
        <v>56</v>
      </c>
      <c r="B184" s="77">
        <v>17</v>
      </c>
      <c r="C184" s="54" t="s">
        <v>147</v>
      </c>
      <c r="D184" s="56" t="s">
        <v>1947</v>
      </c>
      <c r="E184" s="56" t="s">
        <v>8071</v>
      </c>
      <c r="F184" s="68" t="s">
        <v>2167</v>
      </c>
      <c r="G184" s="54" t="s">
        <v>373</v>
      </c>
      <c r="H184" s="54" t="s">
        <v>374</v>
      </c>
      <c r="I184" s="68" t="s">
        <v>2345</v>
      </c>
      <c r="J184" s="56" t="s">
        <v>7493</v>
      </c>
      <c r="K184" s="56"/>
      <c r="L184" s="50" t="s">
        <v>7472</v>
      </c>
      <c r="M184" s="153">
        <v>0</v>
      </c>
      <c r="N184" s="50" t="s">
        <v>8512</v>
      </c>
      <c r="O184" s="50" t="s">
        <v>8517</v>
      </c>
      <c r="P184" s="113" t="s">
        <v>140</v>
      </c>
      <c r="Q184" s="113" t="s">
        <v>54</v>
      </c>
      <c r="R184" s="113"/>
      <c r="S184" s="113"/>
    </row>
    <row r="185" spans="1:19" x14ac:dyDescent="0.35">
      <c r="A185" s="113" t="s">
        <v>56</v>
      </c>
      <c r="B185" s="77">
        <v>18</v>
      </c>
      <c r="C185" s="56" t="s">
        <v>2614</v>
      </c>
      <c r="D185" s="50" t="s">
        <v>3227</v>
      </c>
      <c r="E185" s="56" t="s">
        <v>8075</v>
      </c>
      <c r="F185" s="69" t="s">
        <v>7716</v>
      </c>
      <c r="G185" s="56" t="s">
        <v>3037</v>
      </c>
      <c r="H185" s="50" t="s">
        <v>2818</v>
      </c>
      <c r="I185" s="56"/>
      <c r="J185" s="56" t="s">
        <v>7493</v>
      </c>
      <c r="K185" s="56"/>
      <c r="L185" s="50" t="s">
        <v>7472</v>
      </c>
      <c r="M185" s="153">
        <v>0</v>
      </c>
      <c r="N185" s="50" t="s">
        <v>8512</v>
      </c>
      <c r="O185" s="50" t="s">
        <v>8517</v>
      </c>
      <c r="P185" s="113" t="s">
        <v>139</v>
      </c>
      <c r="Q185" s="113" t="s">
        <v>54</v>
      </c>
      <c r="R185" s="113"/>
      <c r="S185" s="113"/>
    </row>
    <row r="186" spans="1:19" x14ac:dyDescent="0.35">
      <c r="A186" s="113" t="s">
        <v>56</v>
      </c>
      <c r="B186" s="77">
        <v>19</v>
      </c>
      <c r="C186" s="56" t="s">
        <v>2615</v>
      </c>
      <c r="D186" s="62" t="s">
        <v>3230</v>
      </c>
      <c r="E186" s="56" t="s">
        <v>8076</v>
      </c>
      <c r="F186" s="69" t="s">
        <v>7717</v>
      </c>
      <c r="G186" s="56" t="s">
        <v>3038</v>
      </c>
      <c r="H186" s="50" t="s">
        <v>2819</v>
      </c>
      <c r="I186" s="56"/>
      <c r="J186" s="56" t="s">
        <v>7493</v>
      </c>
      <c r="K186" s="56"/>
      <c r="L186" s="50" t="s">
        <v>91</v>
      </c>
      <c r="M186" s="153">
        <v>0</v>
      </c>
      <c r="N186" s="50" t="s">
        <v>8512</v>
      </c>
      <c r="O186" s="50" t="s">
        <v>8517</v>
      </c>
      <c r="P186" s="113" t="s">
        <v>91</v>
      </c>
      <c r="Q186" s="113" t="s">
        <v>54</v>
      </c>
      <c r="R186" s="113"/>
      <c r="S186" s="113"/>
    </row>
    <row r="187" spans="1:19" x14ac:dyDescent="0.35">
      <c r="A187" s="113" t="s">
        <v>56</v>
      </c>
      <c r="B187" s="77">
        <v>20</v>
      </c>
      <c r="C187" s="56" t="s">
        <v>2617</v>
      </c>
      <c r="D187" s="50" t="s">
        <v>3233</v>
      </c>
      <c r="E187" s="56" t="s">
        <v>8072</v>
      </c>
      <c r="F187" s="69" t="s">
        <v>7718</v>
      </c>
      <c r="G187" s="56" t="s">
        <v>3040</v>
      </c>
      <c r="H187" s="50" t="s">
        <v>2821</v>
      </c>
      <c r="I187" s="56"/>
      <c r="J187" s="56" t="s">
        <v>7493</v>
      </c>
      <c r="K187" s="56"/>
      <c r="L187" s="50" t="s">
        <v>7472</v>
      </c>
      <c r="M187" s="153">
        <v>0</v>
      </c>
      <c r="N187" s="50" t="s">
        <v>8512</v>
      </c>
      <c r="O187" s="50" t="s">
        <v>8517</v>
      </c>
      <c r="P187" s="113" t="s">
        <v>2291</v>
      </c>
      <c r="Q187" s="113" t="s">
        <v>54</v>
      </c>
      <c r="R187" s="113"/>
      <c r="S187" s="113"/>
    </row>
    <row r="188" spans="1:19" x14ac:dyDescent="0.35">
      <c r="A188" s="113" t="s">
        <v>56</v>
      </c>
      <c r="B188" s="77">
        <v>21</v>
      </c>
      <c r="C188" s="56" t="s">
        <v>2618</v>
      </c>
      <c r="D188" s="50" t="s">
        <v>3234</v>
      </c>
      <c r="E188" s="56" t="s">
        <v>8062</v>
      </c>
      <c r="F188" s="69" t="s">
        <v>7719</v>
      </c>
      <c r="G188" s="56" t="s">
        <v>3041</v>
      </c>
      <c r="H188" s="50" t="s">
        <v>2822</v>
      </c>
      <c r="I188" s="56"/>
      <c r="J188" s="56" t="s">
        <v>7493</v>
      </c>
      <c r="K188" s="56"/>
      <c r="L188" s="50" t="s">
        <v>7472</v>
      </c>
      <c r="M188" s="153">
        <v>0</v>
      </c>
      <c r="N188" s="50" t="s">
        <v>8512</v>
      </c>
      <c r="O188" s="50" t="s">
        <v>8517</v>
      </c>
      <c r="P188" s="113" t="s">
        <v>164</v>
      </c>
      <c r="Q188" s="113" t="s">
        <v>54</v>
      </c>
      <c r="R188" s="113"/>
      <c r="S188" s="113"/>
    </row>
    <row r="189" spans="1:19" x14ac:dyDescent="0.35">
      <c r="A189" s="113" t="s">
        <v>56</v>
      </c>
      <c r="B189" s="77">
        <v>22</v>
      </c>
      <c r="C189" s="56" t="s">
        <v>2619</v>
      </c>
      <c r="D189" s="50" t="s">
        <v>2823</v>
      </c>
      <c r="E189" s="56" t="s">
        <v>8077</v>
      </c>
      <c r="F189" s="69" t="s">
        <v>7720</v>
      </c>
      <c r="G189" s="56" t="s">
        <v>3042</v>
      </c>
      <c r="H189" s="50" t="s">
        <v>2823</v>
      </c>
      <c r="I189" s="56"/>
      <c r="J189" s="56" t="s">
        <v>7493</v>
      </c>
      <c r="K189" s="56"/>
      <c r="L189" s="50" t="s">
        <v>7472</v>
      </c>
      <c r="M189" s="153">
        <v>0</v>
      </c>
      <c r="N189" s="50" t="s">
        <v>8512</v>
      </c>
      <c r="O189" s="50" t="s">
        <v>8517</v>
      </c>
      <c r="P189" s="113" t="s">
        <v>100</v>
      </c>
      <c r="Q189" s="113" t="s">
        <v>54</v>
      </c>
      <c r="R189" s="113"/>
      <c r="S189" s="113"/>
    </row>
    <row r="190" spans="1:19" x14ac:dyDescent="0.35">
      <c r="A190" s="113" t="s">
        <v>56</v>
      </c>
      <c r="B190" s="77">
        <v>23</v>
      </c>
      <c r="C190" s="56" t="s">
        <v>2620</v>
      </c>
      <c r="D190" s="50" t="s">
        <v>3231</v>
      </c>
      <c r="E190" s="56" t="s">
        <v>8078</v>
      </c>
      <c r="F190" s="69" t="s">
        <v>7721</v>
      </c>
      <c r="G190" s="56" t="s">
        <v>3043</v>
      </c>
      <c r="H190" s="50" t="s">
        <v>2824</v>
      </c>
      <c r="I190" s="56"/>
      <c r="J190" s="56" t="s">
        <v>7493</v>
      </c>
      <c r="K190" s="56"/>
      <c r="L190" s="50" t="s">
        <v>7472</v>
      </c>
      <c r="M190" s="153">
        <v>0</v>
      </c>
      <c r="N190" s="50" t="s">
        <v>8512</v>
      </c>
      <c r="O190" s="50" t="s">
        <v>8517</v>
      </c>
      <c r="P190" s="113" t="s">
        <v>156</v>
      </c>
      <c r="Q190" s="113" t="s">
        <v>54</v>
      </c>
      <c r="R190" s="113"/>
      <c r="S190" s="113"/>
    </row>
    <row r="191" spans="1:19" x14ac:dyDescent="0.35">
      <c r="A191" s="113" t="s">
        <v>56</v>
      </c>
      <c r="B191" s="77">
        <v>24</v>
      </c>
      <c r="C191" s="56" t="s">
        <v>2621</v>
      </c>
      <c r="D191" s="50" t="s">
        <v>3235</v>
      </c>
      <c r="E191" s="56" t="s">
        <v>8085</v>
      </c>
      <c r="F191" s="69" t="s">
        <v>7722</v>
      </c>
      <c r="G191" s="56" t="s">
        <v>3044</v>
      </c>
      <c r="H191" s="50" t="s">
        <v>2825</v>
      </c>
      <c r="I191" s="56"/>
      <c r="J191" s="56" t="s">
        <v>7493</v>
      </c>
      <c r="K191" s="56"/>
      <c r="L191" s="50" t="s">
        <v>7472</v>
      </c>
      <c r="M191" s="153">
        <v>0</v>
      </c>
      <c r="N191" s="50" t="s">
        <v>8512</v>
      </c>
      <c r="O191" s="50" t="s">
        <v>8517</v>
      </c>
      <c r="P191" s="113" t="s">
        <v>100</v>
      </c>
      <c r="Q191" s="113" t="s">
        <v>54</v>
      </c>
      <c r="R191" s="113"/>
      <c r="S191" s="113"/>
    </row>
    <row r="192" spans="1:19" x14ac:dyDescent="0.35">
      <c r="A192" s="113" t="s">
        <v>56</v>
      </c>
      <c r="B192" s="77">
        <v>25</v>
      </c>
      <c r="C192" s="56" t="s">
        <v>2624</v>
      </c>
      <c r="D192" s="50" t="s">
        <v>3236</v>
      </c>
      <c r="E192" s="56" t="s">
        <v>8073</v>
      </c>
      <c r="F192" s="69" t="s">
        <v>7723</v>
      </c>
      <c r="G192" s="56" t="s">
        <v>3047</v>
      </c>
      <c r="H192" s="50" t="s">
        <v>2828</v>
      </c>
      <c r="I192" s="56"/>
      <c r="J192" s="56" t="s">
        <v>3414</v>
      </c>
      <c r="K192" s="56" t="s">
        <v>7492</v>
      </c>
      <c r="L192" s="50" t="s">
        <v>91</v>
      </c>
      <c r="M192" s="153">
        <v>0</v>
      </c>
      <c r="N192" s="50" t="s">
        <v>8512</v>
      </c>
      <c r="O192" s="50" t="s">
        <v>8517</v>
      </c>
      <c r="P192" s="113" t="s">
        <v>92</v>
      </c>
      <c r="Q192" s="113" t="s">
        <v>54</v>
      </c>
      <c r="R192" s="113"/>
      <c r="S192" s="113"/>
    </row>
    <row r="193" spans="1:19" x14ac:dyDescent="0.35">
      <c r="A193" s="113" t="s">
        <v>56</v>
      </c>
      <c r="B193" s="77">
        <v>26</v>
      </c>
      <c r="C193" s="56" t="s">
        <v>2625</v>
      </c>
      <c r="D193" s="50" t="s">
        <v>3237</v>
      </c>
      <c r="E193" s="56" t="s">
        <v>8063</v>
      </c>
      <c r="F193" s="69" t="s">
        <v>7724</v>
      </c>
      <c r="G193" s="56" t="s">
        <v>3048</v>
      </c>
      <c r="H193" s="50" t="s">
        <v>2829</v>
      </c>
      <c r="I193" s="56"/>
      <c r="J193" s="56" t="s">
        <v>7493</v>
      </c>
      <c r="K193" s="56"/>
      <c r="L193" s="50" t="s">
        <v>7472</v>
      </c>
      <c r="M193" s="153">
        <v>0</v>
      </c>
      <c r="N193" s="50" t="s">
        <v>8512</v>
      </c>
      <c r="O193" s="50" t="s">
        <v>8517</v>
      </c>
      <c r="P193" s="113" t="s">
        <v>156</v>
      </c>
      <c r="Q193" s="113" t="s">
        <v>54</v>
      </c>
      <c r="R193" s="113"/>
      <c r="S193" s="113"/>
    </row>
    <row r="194" spans="1:19" x14ac:dyDescent="0.35">
      <c r="A194" s="113" t="s">
        <v>56</v>
      </c>
      <c r="B194" s="77">
        <v>27</v>
      </c>
      <c r="C194" s="56" t="s">
        <v>2626</v>
      </c>
      <c r="D194" s="50" t="s">
        <v>3228</v>
      </c>
      <c r="E194" s="56" t="s">
        <v>8064</v>
      </c>
      <c r="F194" s="69" t="s">
        <v>7725</v>
      </c>
      <c r="G194" s="56" t="s">
        <v>3049</v>
      </c>
      <c r="H194" s="50" t="s">
        <v>2830</v>
      </c>
      <c r="I194" s="56"/>
      <c r="J194" s="56" t="s">
        <v>7493</v>
      </c>
      <c r="K194" s="56"/>
      <c r="L194" s="50" t="s">
        <v>7472</v>
      </c>
      <c r="M194" s="153">
        <v>0</v>
      </c>
      <c r="N194" s="50" t="s">
        <v>8512</v>
      </c>
      <c r="O194" s="50" t="s">
        <v>8517</v>
      </c>
      <c r="P194" s="113" t="s">
        <v>139</v>
      </c>
      <c r="Q194" s="113" t="s">
        <v>54</v>
      </c>
      <c r="R194" s="113"/>
      <c r="S194" s="113"/>
    </row>
    <row r="195" spans="1:19" x14ac:dyDescent="0.35">
      <c r="A195" s="113" t="s">
        <v>56</v>
      </c>
      <c r="B195" s="77">
        <v>28</v>
      </c>
      <c r="C195" s="56" t="s">
        <v>2627</v>
      </c>
      <c r="D195" s="50" t="s">
        <v>3229</v>
      </c>
      <c r="E195" s="56" t="s">
        <v>8065</v>
      </c>
      <c r="F195" s="69" t="s">
        <v>7726</v>
      </c>
      <c r="G195" s="56" t="s">
        <v>3050</v>
      </c>
      <c r="H195" s="50" t="s">
        <v>2831</v>
      </c>
      <c r="I195" s="56"/>
      <c r="J195" s="56" t="s">
        <v>7493</v>
      </c>
      <c r="K195" s="56"/>
      <c r="L195" s="50" t="s">
        <v>7472</v>
      </c>
      <c r="M195" s="153">
        <v>0</v>
      </c>
      <c r="N195" s="50" t="s">
        <v>8512</v>
      </c>
      <c r="O195" s="50" t="s">
        <v>8517</v>
      </c>
      <c r="P195" s="113" t="s">
        <v>156</v>
      </c>
      <c r="Q195" s="113" t="s">
        <v>54</v>
      </c>
      <c r="R195" s="113"/>
      <c r="S195" s="113"/>
    </row>
    <row r="196" spans="1:19" x14ac:dyDescent="0.35">
      <c r="A196" s="113" t="s">
        <v>56</v>
      </c>
      <c r="B196" s="77">
        <v>29</v>
      </c>
      <c r="C196" s="56" t="s">
        <v>2623</v>
      </c>
      <c r="D196" s="50" t="s">
        <v>7516</v>
      </c>
      <c r="E196" s="56" t="s">
        <v>8079</v>
      </c>
      <c r="F196" s="69" t="s">
        <v>7727</v>
      </c>
      <c r="G196" s="56" t="s">
        <v>3046</v>
      </c>
      <c r="H196" s="50" t="s">
        <v>2827</v>
      </c>
      <c r="I196" s="56"/>
      <c r="J196" s="56" t="s">
        <v>7515</v>
      </c>
      <c r="K196" s="56" t="s">
        <v>7492</v>
      </c>
      <c r="L196" s="62" t="s">
        <v>92</v>
      </c>
      <c r="M196" s="161">
        <v>0</v>
      </c>
      <c r="N196" s="62" t="s">
        <v>8512</v>
      </c>
      <c r="O196" s="62" t="s">
        <v>8517</v>
      </c>
      <c r="P196" s="113" t="s">
        <v>92</v>
      </c>
      <c r="Q196" s="113" t="s">
        <v>54</v>
      </c>
      <c r="R196" s="113"/>
      <c r="S196" s="113"/>
    </row>
    <row r="197" spans="1:19" x14ac:dyDescent="0.35">
      <c r="A197" s="113" t="s">
        <v>56</v>
      </c>
      <c r="B197" s="77">
        <v>30</v>
      </c>
      <c r="C197" s="56" t="s">
        <v>2622</v>
      </c>
      <c r="D197" s="50" t="s">
        <v>3239</v>
      </c>
      <c r="E197" s="56" t="s">
        <v>8080</v>
      </c>
      <c r="F197" s="69" t="s">
        <v>7728</v>
      </c>
      <c r="G197" s="56" t="s">
        <v>3045</v>
      </c>
      <c r="H197" s="50" t="s">
        <v>2826</v>
      </c>
      <c r="I197" s="56"/>
      <c r="J197" s="56" t="s">
        <v>7493</v>
      </c>
      <c r="K197" s="56"/>
      <c r="L197" s="50" t="s">
        <v>7473</v>
      </c>
      <c r="M197" s="153">
        <v>0</v>
      </c>
      <c r="N197" s="50" t="s">
        <v>8512</v>
      </c>
      <c r="O197" s="50" t="s">
        <v>8517</v>
      </c>
      <c r="P197" s="113" t="s">
        <v>7475</v>
      </c>
      <c r="Q197" s="113" t="s">
        <v>54</v>
      </c>
      <c r="R197" s="113"/>
      <c r="S197" s="113"/>
    </row>
    <row r="198" spans="1:19" x14ac:dyDescent="0.35">
      <c r="A198" s="113" t="s">
        <v>56</v>
      </c>
      <c r="B198" s="77">
        <v>31</v>
      </c>
      <c r="C198" s="56" t="s">
        <v>2616</v>
      </c>
      <c r="D198" s="50" t="s">
        <v>2820</v>
      </c>
      <c r="E198" s="56" t="s">
        <v>8066</v>
      </c>
      <c r="F198" s="69" t="s">
        <v>7729</v>
      </c>
      <c r="G198" s="56" t="s">
        <v>3039</v>
      </c>
      <c r="H198" s="50" t="s">
        <v>2820</v>
      </c>
      <c r="I198" s="56"/>
      <c r="J198" s="56" t="s">
        <v>7493</v>
      </c>
      <c r="K198" s="56"/>
      <c r="L198" s="50" t="s">
        <v>7472</v>
      </c>
      <c r="M198" s="153">
        <v>0</v>
      </c>
      <c r="N198" s="50" t="s">
        <v>8512</v>
      </c>
      <c r="O198" s="50" t="s">
        <v>8517</v>
      </c>
      <c r="P198" s="113" t="s">
        <v>2994</v>
      </c>
      <c r="Q198" s="113" t="s">
        <v>54</v>
      </c>
      <c r="R198" s="113"/>
      <c r="S198" s="113"/>
    </row>
    <row r="199" spans="1:19" x14ac:dyDescent="0.35">
      <c r="A199" s="113" t="s">
        <v>56</v>
      </c>
      <c r="B199" s="77">
        <v>32</v>
      </c>
      <c r="C199" s="54" t="s">
        <v>151</v>
      </c>
      <c r="D199" s="56" t="s">
        <v>1949</v>
      </c>
      <c r="E199" s="56" t="s">
        <v>8081</v>
      </c>
      <c r="F199" s="68" t="s">
        <v>7730</v>
      </c>
      <c r="G199" s="54" t="s">
        <v>381</v>
      </c>
      <c r="H199" s="54" t="s">
        <v>382</v>
      </c>
      <c r="I199" s="68" t="s">
        <v>2349</v>
      </c>
      <c r="J199" s="56" t="s">
        <v>3418</v>
      </c>
      <c r="K199" s="56" t="s">
        <v>7492</v>
      </c>
      <c r="L199" s="54" t="s">
        <v>91</v>
      </c>
      <c r="M199" s="155">
        <v>0</v>
      </c>
      <c r="N199" s="56" t="s">
        <v>8512</v>
      </c>
      <c r="O199" s="56" t="s">
        <v>8517</v>
      </c>
      <c r="P199" s="113" t="s">
        <v>92</v>
      </c>
      <c r="Q199" s="113" t="s">
        <v>54</v>
      </c>
      <c r="R199" s="113"/>
      <c r="S199" s="113"/>
    </row>
    <row r="200" spans="1:19" x14ac:dyDescent="0.35">
      <c r="A200" s="113" t="s">
        <v>56</v>
      </c>
      <c r="B200" s="77">
        <v>33</v>
      </c>
      <c r="C200" s="56" t="s">
        <v>2631</v>
      </c>
      <c r="D200" s="50" t="s">
        <v>3238</v>
      </c>
      <c r="E200" s="56" t="s">
        <v>2227</v>
      </c>
      <c r="F200" s="69" t="s">
        <v>7731</v>
      </c>
      <c r="G200" s="56" t="s">
        <v>3054</v>
      </c>
      <c r="H200" s="50" t="s">
        <v>509</v>
      </c>
      <c r="I200" s="56"/>
      <c r="J200" s="56" t="s">
        <v>7493</v>
      </c>
      <c r="K200" s="56"/>
      <c r="L200" s="50" t="s">
        <v>7472</v>
      </c>
      <c r="M200" s="153">
        <v>0</v>
      </c>
      <c r="N200" s="50" t="s">
        <v>8512</v>
      </c>
      <c r="O200" s="50" t="s">
        <v>8517</v>
      </c>
      <c r="P200" s="113" t="s">
        <v>156</v>
      </c>
      <c r="Q200" s="113" t="s">
        <v>54</v>
      </c>
      <c r="R200" s="113"/>
      <c r="S200" s="113"/>
    </row>
    <row r="201" spans="1:19" x14ac:dyDescent="0.35">
      <c r="A201" s="113" t="s">
        <v>56</v>
      </c>
      <c r="B201" s="77">
        <v>34</v>
      </c>
      <c r="C201" s="56" t="s">
        <v>2630</v>
      </c>
      <c r="D201" s="50" t="s">
        <v>3232</v>
      </c>
      <c r="E201" s="56" t="s">
        <v>8082</v>
      </c>
      <c r="F201" s="69" t="s">
        <v>7732</v>
      </c>
      <c r="G201" s="56" t="s">
        <v>3053</v>
      </c>
      <c r="H201" s="50" t="s">
        <v>2834</v>
      </c>
      <c r="I201" s="56"/>
      <c r="J201" s="56" t="s">
        <v>7493</v>
      </c>
      <c r="K201" s="56"/>
      <c r="L201" s="50" t="s">
        <v>7472</v>
      </c>
      <c r="M201" s="153">
        <v>0</v>
      </c>
      <c r="N201" s="50" t="s">
        <v>8512</v>
      </c>
      <c r="O201" s="50" t="s">
        <v>8517</v>
      </c>
      <c r="P201" s="113" t="s">
        <v>156</v>
      </c>
      <c r="Q201" s="113" t="s">
        <v>54</v>
      </c>
      <c r="R201" s="113"/>
      <c r="S201" s="113"/>
    </row>
    <row r="202" spans="1:19" x14ac:dyDescent="0.35">
      <c r="A202" s="113" t="s">
        <v>56</v>
      </c>
      <c r="B202" s="77">
        <v>35</v>
      </c>
      <c r="C202" s="56" t="s">
        <v>2629</v>
      </c>
      <c r="D202" s="50" t="s">
        <v>3773</v>
      </c>
      <c r="E202" s="56" t="s">
        <v>8083</v>
      </c>
      <c r="F202" s="69" t="s">
        <v>7733</v>
      </c>
      <c r="G202" s="56" t="s">
        <v>3052</v>
      </c>
      <c r="H202" s="50" t="s">
        <v>2833</v>
      </c>
      <c r="I202" s="56"/>
      <c r="J202" s="56" t="s">
        <v>7493</v>
      </c>
      <c r="K202" s="56"/>
      <c r="L202" s="50" t="s">
        <v>91</v>
      </c>
      <c r="M202" s="153">
        <v>0</v>
      </c>
      <c r="N202" s="50" t="s">
        <v>8512</v>
      </c>
      <c r="O202" s="50" t="s">
        <v>8517</v>
      </c>
      <c r="P202" s="113" t="s">
        <v>91</v>
      </c>
      <c r="Q202" s="113" t="s">
        <v>54</v>
      </c>
      <c r="R202" s="113"/>
      <c r="S202" s="113"/>
    </row>
    <row r="203" spans="1:19" x14ac:dyDescent="0.35">
      <c r="A203" s="113" t="s">
        <v>56</v>
      </c>
      <c r="B203" s="77">
        <v>36</v>
      </c>
      <c r="C203" s="56" t="s">
        <v>2628</v>
      </c>
      <c r="D203" s="50" t="s">
        <v>3774</v>
      </c>
      <c r="E203" s="56" t="s">
        <v>8084</v>
      </c>
      <c r="F203" s="69" t="s">
        <v>7734</v>
      </c>
      <c r="G203" s="56" t="s">
        <v>3051</v>
      </c>
      <c r="H203" s="50" t="s">
        <v>2832</v>
      </c>
      <c r="I203" s="56"/>
      <c r="J203" s="56" t="s">
        <v>7493</v>
      </c>
      <c r="K203" s="56"/>
      <c r="L203" s="50" t="s">
        <v>91</v>
      </c>
      <c r="M203" s="153">
        <v>0</v>
      </c>
      <c r="N203" s="50" t="s">
        <v>8512</v>
      </c>
      <c r="O203" s="50" t="s">
        <v>8517</v>
      </c>
      <c r="P203" s="113" t="s">
        <v>91</v>
      </c>
      <c r="Q203" s="113" t="s">
        <v>54</v>
      </c>
      <c r="R203" s="113"/>
      <c r="S203" s="113"/>
    </row>
    <row r="204" spans="1:19" x14ac:dyDescent="0.35">
      <c r="A204" s="113" t="s">
        <v>56</v>
      </c>
      <c r="B204" s="77">
        <v>37</v>
      </c>
      <c r="C204" s="54" t="s">
        <v>149</v>
      </c>
      <c r="D204" s="57" t="s">
        <v>2169</v>
      </c>
      <c r="E204" s="56" t="s">
        <v>8067</v>
      </c>
      <c r="F204" s="68" t="s">
        <v>2170</v>
      </c>
      <c r="G204" s="54" t="s">
        <v>377</v>
      </c>
      <c r="H204" s="54" t="s">
        <v>378</v>
      </c>
      <c r="I204" s="68" t="s">
        <v>2347</v>
      </c>
      <c r="J204" s="56" t="s">
        <v>7493</v>
      </c>
      <c r="K204" s="56"/>
      <c r="L204" s="50" t="s">
        <v>7472</v>
      </c>
      <c r="M204" s="153">
        <v>0</v>
      </c>
      <c r="N204" s="50" t="s">
        <v>8512</v>
      </c>
      <c r="O204" s="50" t="s">
        <v>8517</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7493</v>
      </c>
      <c r="K205" s="56"/>
      <c r="L205" s="54" t="s">
        <v>91</v>
      </c>
      <c r="M205" s="155">
        <v>0</v>
      </c>
      <c r="N205" s="56" t="s">
        <v>8512</v>
      </c>
      <c r="O205" s="56" t="s">
        <v>8517</v>
      </c>
      <c r="P205" s="113" t="s">
        <v>91</v>
      </c>
      <c r="Q205" s="113" t="s">
        <v>54</v>
      </c>
      <c r="R205" s="113"/>
      <c r="S205" s="113"/>
    </row>
    <row r="206" spans="1:19" x14ac:dyDescent="0.35">
      <c r="A206" s="136" t="s">
        <v>55</v>
      </c>
      <c r="B206" s="77">
        <v>-99</v>
      </c>
      <c r="C206" s="50" t="s">
        <v>292</v>
      </c>
      <c r="D206" s="113"/>
      <c r="E206" s="50"/>
      <c r="F206" s="113"/>
      <c r="G206" s="50" t="s">
        <v>292</v>
      </c>
      <c r="H206" s="50" t="s">
        <v>292</v>
      </c>
      <c r="I206" s="113"/>
      <c r="J206" s="50" t="s">
        <v>7493</v>
      </c>
      <c r="K206" s="50"/>
      <c r="L206" s="53" t="s">
        <v>7473</v>
      </c>
      <c r="M206" s="114" t="s">
        <v>8511</v>
      </c>
      <c r="N206" s="113" t="s">
        <v>8513</v>
      </c>
      <c r="O206" s="113"/>
      <c r="P206" s="132"/>
      <c r="Q206" s="132" t="s">
        <v>54</v>
      </c>
      <c r="R206" s="53"/>
      <c r="S206" s="113"/>
    </row>
    <row r="207" spans="1:19" x14ac:dyDescent="0.35">
      <c r="A207" s="115" t="s">
        <v>55</v>
      </c>
      <c r="B207" s="100">
        <v>1</v>
      </c>
      <c r="C207" s="101" t="s">
        <v>93</v>
      </c>
      <c r="D207" s="103" t="s">
        <v>1923</v>
      </c>
      <c r="E207" s="102" t="s">
        <v>2130</v>
      </c>
      <c r="F207" s="101" t="s">
        <v>7704</v>
      </c>
      <c r="G207" s="101" t="s">
        <v>277</v>
      </c>
      <c r="H207" s="101" t="s">
        <v>278</v>
      </c>
      <c r="I207" s="101" t="s">
        <v>2311</v>
      </c>
      <c r="J207" s="103" t="s">
        <v>7493</v>
      </c>
      <c r="K207" s="103"/>
      <c r="L207" s="101" t="s">
        <v>91</v>
      </c>
      <c r="M207" s="154" t="s">
        <v>8511</v>
      </c>
      <c r="N207" s="103" t="s">
        <v>8513</v>
      </c>
      <c r="O207" s="103" t="s">
        <v>8516</v>
      </c>
      <c r="P207" s="115" t="s">
        <v>91</v>
      </c>
      <c r="Q207" s="115" t="s">
        <v>54</v>
      </c>
      <c r="R207" s="115"/>
      <c r="S207" s="113"/>
    </row>
    <row r="208" spans="1:19" x14ac:dyDescent="0.35">
      <c r="A208" s="113" t="s">
        <v>55</v>
      </c>
      <c r="B208" s="77">
        <v>2</v>
      </c>
      <c r="C208" s="54" t="s">
        <v>132</v>
      </c>
      <c r="D208" s="56" t="s">
        <v>1922</v>
      </c>
      <c r="E208" s="50" t="s">
        <v>8088</v>
      </c>
      <c r="F208" s="54" t="s">
        <v>2146</v>
      </c>
      <c r="G208" s="54" t="s">
        <v>322</v>
      </c>
      <c r="H208" s="54" t="s">
        <v>350</v>
      </c>
      <c r="I208" s="54" t="s">
        <v>2483</v>
      </c>
      <c r="J208" s="56" t="s">
        <v>7493</v>
      </c>
      <c r="K208" s="56"/>
      <c r="L208" s="99" t="s">
        <v>7473</v>
      </c>
      <c r="M208" s="160" t="s">
        <v>8511</v>
      </c>
      <c r="N208" s="99" t="s">
        <v>8513</v>
      </c>
      <c r="O208" s="99" t="s">
        <v>8516</v>
      </c>
      <c r="P208" s="113" t="s">
        <v>100</v>
      </c>
      <c r="Q208" s="113" t="s">
        <v>54</v>
      </c>
      <c r="R208" s="113"/>
      <c r="S208" s="113"/>
    </row>
    <row r="209" spans="1:19" x14ac:dyDescent="0.35">
      <c r="A209" s="113" t="s">
        <v>55</v>
      </c>
      <c r="B209" s="77">
        <v>3</v>
      </c>
      <c r="C209" s="54" t="s">
        <v>133</v>
      </c>
      <c r="D209" s="56" t="s">
        <v>1944</v>
      </c>
      <c r="E209" s="50" t="s">
        <v>8074</v>
      </c>
      <c r="F209" s="68" t="s">
        <v>7737</v>
      </c>
      <c r="G209" s="54" t="s">
        <v>351</v>
      </c>
      <c r="H209" s="54" t="s">
        <v>352</v>
      </c>
      <c r="I209" s="54" t="s">
        <v>2338</v>
      </c>
      <c r="J209" s="56" t="s">
        <v>3419</v>
      </c>
      <c r="K209" s="56" t="s">
        <v>7492</v>
      </c>
      <c r="L209" s="54" t="s">
        <v>91</v>
      </c>
      <c r="M209" s="155">
        <v>2</v>
      </c>
      <c r="N209" s="56" t="s">
        <v>8512</v>
      </c>
      <c r="O209" s="56" t="s">
        <v>8517</v>
      </c>
      <c r="P209" s="113" t="s">
        <v>92</v>
      </c>
      <c r="Q209" s="113" t="s">
        <v>54</v>
      </c>
      <c r="R209" s="113"/>
      <c r="S209" s="113"/>
    </row>
    <row r="210" spans="1:19" x14ac:dyDescent="0.35">
      <c r="A210" s="113" t="s">
        <v>55</v>
      </c>
      <c r="B210" s="77">
        <v>4</v>
      </c>
      <c r="C210" s="54" t="s">
        <v>134</v>
      </c>
      <c r="D210" s="56" t="s">
        <v>1945</v>
      </c>
      <c r="E210" s="50" t="s">
        <v>7738</v>
      </c>
      <c r="F210" s="68" t="s">
        <v>7738</v>
      </c>
      <c r="G210" s="54" t="s">
        <v>353</v>
      </c>
      <c r="H210" s="54" t="s">
        <v>354</v>
      </c>
      <c r="I210" s="54" t="s">
        <v>2496</v>
      </c>
      <c r="J210" s="56" t="s">
        <v>7493</v>
      </c>
      <c r="K210" s="56"/>
      <c r="L210" s="54" t="s">
        <v>91</v>
      </c>
      <c r="M210" s="155">
        <v>1</v>
      </c>
      <c r="N210" s="56" t="s">
        <v>8512</v>
      </c>
      <c r="O210" s="56" t="s">
        <v>8517</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7493</v>
      </c>
      <c r="K211" s="56"/>
      <c r="L211" s="54" t="s">
        <v>91</v>
      </c>
      <c r="M211" s="155">
        <v>2</v>
      </c>
      <c r="N211" s="56" t="s">
        <v>8512</v>
      </c>
      <c r="O211" s="56" t="s">
        <v>8517</v>
      </c>
      <c r="P211" s="113" t="s">
        <v>91</v>
      </c>
      <c r="Q211" s="113" t="s">
        <v>54</v>
      </c>
      <c r="R211" s="113"/>
      <c r="S211" s="113"/>
    </row>
    <row r="212" spans="1:19" x14ac:dyDescent="0.35">
      <c r="A212" s="113" t="s">
        <v>55</v>
      </c>
      <c r="B212" s="77">
        <v>6</v>
      </c>
      <c r="C212" s="56" t="s">
        <v>2597</v>
      </c>
      <c r="D212" s="53" t="s">
        <v>3381</v>
      </c>
      <c r="E212" s="56" t="s">
        <v>8089</v>
      </c>
      <c r="F212" s="69" t="s">
        <v>7739</v>
      </c>
      <c r="G212" s="56" t="s">
        <v>3020</v>
      </c>
      <c r="H212" s="50" t="s">
        <v>2802</v>
      </c>
      <c r="I212" s="56"/>
      <c r="J212" s="56" t="s">
        <v>7493</v>
      </c>
      <c r="K212" s="56"/>
      <c r="L212" s="50" t="s">
        <v>91</v>
      </c>
      <c r="M212" s="153">
        <v>0</v>
      </c>
      <c r="N212" s="50" t="s">
        <v>8512</v>
      </c>
      <c r="O212" s="50" t="s">
        <v>8517</v>
      </c>
      <c r="P212" s="113" t="s">
        <v>91</v>
      </c>
      <c r="Q212" s="113" t="s">
        <v>54</v>
      </c>
      <c r="R212" s="113"/>
      <c r="S212" s="113"/>
    </row>
    <row r="213" spans="1:19" x14ac:dyDescent="0.35">
      <c r="A213" s="113" t="s">
        <v>55</v>
      </c>
      <c r="B213" s="77">
        <v>7</v>
      </c>
      <c r="C213" s="56" t="s">
        <v>2598</v>
      </c>
      <c r="D213" s="73" t="s">
        <v>3382</v>
      </c>
      <c r="E213" s="56" t="s">
        <v>7740</v>
      </c>
      <c r="F213" s="69" t="s">
        <v>7740</v>
      </c>
      <c r="G213" s="56" t="s">
        <v>3021</v>
      </c>
      <c r="H213" s="50"/>
      <c r="I213" s="56"/>
      <c r="J213" s="56" t="s">
        <v>7493</v>
      </c>
      <c r="K213" s="56"/>
      <c r="L213" s="50" t="s">
        <v>91</v>
      </c>
      <c r="M213" s="153">
        <v>0</v>
      </c>
      <c r="N213" s="50" t="s">
        <v>8512</v>
      </c>
      <c r="O213" s="50" t="s">
        <v>8517</v>
      </c>
      <c r="P213" s="113" t="s">
        <v>91</v>
      </c>
      <c r="Q213" s="113" t="s">
        <v>54</v>
      </c>
      <c r="R213" s="113"/>
      <c r="S213" s="113"/>
    </row>
    <row r="214" spans="1:19" x14ac:dyDescent="0.35">
      <c r="A214" s="113" t="s">
        <v>55</v>
      </c>
      <c r="B214" s="77">
        <v>8</v>
      </c>
      <c r="C214" s="56" t="s">
        <v>2599</v>
      </c>
      <c r="D214" s="72" t="s">
        <v>3383</v>
      </c>
      <c r="E214" s="56" t="s">
        <v>7741</v>
      </c>
      <c r="F214" s="69" t="s">
        <v>7741</v>
      </c>
      <c r="G214" s="56" t="s">
        <v>3022</v>
      </c>
      <c r="H214" s="50" t="s">
        <v>2803</v>
      </c>
      <c r="I214" s="56"/>
      <c r="J214" s="56" t="s">
        <v>7493</v>
      </c>
      <c r="K214" s="56"/>
      <c r="L214" s="50" t="s">
        <v>91</v>
      </c>
      <c r="M214" s="153">
        <v>0</v>
      </c>
      <c r="N214" s="50" t="s">
        <v>8512</v>
      </c>
      <c r="O214" s="50" t="s">
        <v>8517</v>
      </c>
      <c r="P214" s="113" t="s">
        <v>91</v>
      </c>
      <c r="Q214" s="113" t="s">
        <v>54</v>
      </c>
      <c r="R214" s="113"/>
      <c r="S214" s="113"/>
    </row>
    <row r="215" spans="1:19" x14ac:dyDescent="0.35">
      <c r="A215" s="113" t="s">
        <v>55</v>
      </c>
      <c r="B215" s="77">
        <v>9</v>
      </c>
      <c r="C215" s="56" t="s">
        <v>2601</v>
      </c>
      <c r="D215" s="50" t="s">
        <v>3387</v>
      </c>
      <c r="E215" s="56" t="s">
        <v>8090</v>
      </c>
      <c r="F215" s="69" t="s">
        <v>7742</v>
      </c>
      <c r="G215" s="56" t="s">
        <v>3024</v>
      </c>
      <c r="H215" s="53" t="s">
        <v>2805</v>
      </c>
      <c r="I215" s="56"/>
      <c r="J215" s="56" t="s">
        <v>7493</v>
      </c>
      <c r="K215" s="56"/>
      <c r="L215" s="50" t="s">
        <v>7474</v>
      </c>
      <c r="M215" s="153">
        <v>0</v>
      </c>
      <c r="N215" s="50" t="s">
        <v>8512</v>
      </c>
      <c r="O215" s="50" t="s">
        <v>8517</v>
      </c>
      <c r="P215" s="113" t="s">
        <v>3952</v>
      </c>
      <c r="Q215" s="113" t="s">
        <v>54</v>
      </c>
      <c r="R215" s="113"/>
      <c r="S215" s="113"/>
    </row>
    <row r="216" spans="1:19" x14ac:dyDescent="0.35">
      <c r="A216" s="113" t="s">
        <v>55</v>
      </c>
      <c r="B216" s="77">
        <v>10</v>
      </c>
      <c r="C216" s="56" t="s">
        <v>2602</v>
      </c>
      <c r="D216" s="50" t="s">
        <v>3384</v>
      </c>
      <c r="E216" s="56" t="s">
        <v>8091</v>
      </c>
      <c r="F216" s="69" t="s">
        <v>7743</v>
      </c>
      <c r="G216" s="56" t="s">
        <v>3025</v>
      </c>
      <c r="H216" s="72" t="s">
        <v>2806</v>
      </c>
      <c r="I216" s="56"/>
      <c r="J216" s="56" t="s">
        <v>7493</v>
      </c>
      <c r="K216" s="56"/>
      <c r="L216" s="50" t="s">
        <v>91</v>
      </c>
      <c r="M216" s="153">
        <v>0</v>
      </c>
      <c r="N216" s="50" t="s">
        <v>8512</v>
      </c>
      <c r="O216" s="50" t="s">
        <v>8517</v>
      </c>
      <c r="P216" s="113" t="s">
        <v>91</v>
      </c>
      <c r="Q216" s="113" t="s">
        <v>54</v>
      </c>
      <c r="R216" s="113"/>
      <c r="S216" s="113"/>
    </row>
    <row r="217" spans="1:19" x14ac:dyDescent="0.35">
      <c r="A217" s="113" t="s">
        <v>55</v>
      </c>
      <c r="B217" s="77">
        <v>11</v>
      </c>
      <c r="C217" s="56" t="s">
        <v>2603</v>
      </c>
      <c r="D217" s="50" t="s">
        <v>3392</v>
      </c>
      <c r="E217" s="56" t="s">
        <v>8092</v>
      </c>
      <c r="F217" s="69" t="s">
        <v>7744</v>
      </c>
      <c r="G217" s="56" t="s">
        <v>3026</v>
      </c>
      <c r="H217" s="72" t="s">
        <v>2807</v>
      </c>
      <c r="I217" s="56"/>
      <c r="J217" s="56" t="s">
        <v>7493</v>
      </c>
      <c r="K217" s="56"/>
      <c r="L217" s="50" t="s">
        <v>91</v>
      </c>
      <c r="M217" s="153">
        <v>0</v>
      </c>
      <c r="N217" s="50" t="s">
        <v>8512</v>
      </c>
      <c r="O217" s="50" t="s">
        <v>8517</v>
      </c>
      <c r="P217" s="113" t="s">
        <v>91</v>
      </c>
      <c r="Q217" s="113" t="s">
        <v>54</v>
      </c>
      <c r="R217" s="113"/>
      <c r="S217" s="113"/>
    </row>
    <row r="218" spans="1:19" x14ac:dyDescent="0.35">
      <c r="A218" s="113" t="s">
        <v>55</v>
      </c>
      <c r="B218" s="77">
        <v>12</v>
      </c>
      <c r="C218" s="56" t="s">
        <v>2604</v>
      </c>
      <c r="D218" s="50" t="s">
        <v>3385</v>
      </c>
      <c r="E218" s="56" t="s">
        <v>8093</v>
      </c>
      <c r="F218" s="69" t="s">
        <v>7745</v>
      </c>
      <c r="G218" s="56" t="s">
        <v>3027</v>
      </c>
      <c r="H218" s="72" t="s">
        <v>2808</v>
      </c>
      <c r="I218" s="56"/>
      <c r="J218" s="56" t="s">
        <v>7493</v>
      </c>
      <c r="K218" s="56"/>
      <c r="L218" s="50" t="s">
        <v>91</v>
      </c>
      <c r="M218" s="153">
        <v>0</v>
      </c>
      <c r="N218" s="50" t="s">
        <v>8512</v>
      </c>
      <c r="O218" s="50" t="s">
        <v>8517</v>
      </c>
      <c r="P218" s="113" t="s">
        <v>91</v>
      </c>
      <c r="Q218" s="113" t="s">
        <v>54</v>
      </c>
      <c r="R218" s="113"/>
      <c r="S218" s="113"/>
    </row>
    <row r="219" spans="1:19" x14ac:dyDescent="0.35">
      <c r="A219" s="113" t="s">
        <v>55</v>
      </c>
      <c r="B219" s="77">
        <v>13</v>
      </c>
      <c r="C219" s="56" t="s">
        <v>2605</v>
      </c>
      <c r="D219" s="50" t="s">
        <v>3389</v>
      </c>
      <c r="E219" s="56" t="s">
        <v>8094</v>
      </c>
      <c r="F219" s="69" t="s">
        <v>7746</v>
      </c>
      <c r="G219" s="56" t="s">
        <v>3028</v>
      </c>
      <c r="H219" s="72" t="s">
        <v>2809</v>
      </c>
      <c r="I219" s="56"/>
      <c r="J219" s="56" t="s">
        <v>7493</v>
      </c>
      <c r="K219" s="56"/>
      <c r="L219" s="50" t="s">
        <v>91</v>
      </c>
      <c r="M219" s="153">
        <v>0</v>
      </c>
      <c r="N219" s="50" t="s">
        <v>8512</v>
      </c>
      <c r="O219" s="50" t="s">
        <v>8517</v>
      </c>
      <c r="P219" s="113" t="s">
        <v>91</v>
      </c>
      <c r="Q219" s="113" t="s">
        <v>54</v>
      </c>
      <c r="R219" s="113"/>
      <c r="S219" s="113"/>
    </row>
    <row r="220" spans="1:19" x14ac:dyDescent="0.35">
      <c r="A220" s="113" t="s">
        <v>55</v>
      </c>
      <c r="B220" s="77">
        <v>14</v>
      </c>
      <c r="C220" s="56" t="s">
        <v>2606</v>
      </c>
      <c r="D220" s="50" t="s">
        <v>3390</v>
      </c>
      <c r="E220" s="56" t="s">
        <v>8086</v>
      </c>
      <c r="F220" s="69" t="s">
        <v>7747</v>
      </c>
      <c r="G220" s="56" t="s">
        <v>3029</v>
      </c>
      <c r="H220" s="72" t="s">
        <v>2810</v>
      </c>
      <c r="I220" s="56"/>
      <c r="J220" s="56" t="s">
        <v>7493</v>
      </c>
      <c r="K220" s="56"/>
      <c r="L220" s="53" t="s">
        <v>91</v>
      </c>
      <c r="M220" s="156">
        <v>0</v>
      </c>
      <c r="N220" s="53" t="s">
        <v>8512</v>
      </c>
      <c r="O220" s="53" t="s">
        <v>8517</v>
      </c>
      <c r="P220" s="113" t="s">
        <v>91</v>
      </c>
      <c r="Q220" s="113" t="s">
        <v>54</v>
      </c>
      <c r="R220" s="113"/>
      <c r="S220" s="113"/>
    </row>
    <row r="221" spans="1:19" x14ac:dyDescent="0.35">
      <c r="A221" s="113" t="s">
        <v>55</v>
      </c>
      <c r="B221" s="77">
        <v>15</v>
      </c>
      <c r="C221" s="56" t="s">
        <v>2596</v>
      </c>
      <c r="D221" s="50" t="s">
        <v>3380</v>
      </c>
      <c r="E221" s="56" t="s">
        <v>8095</v>
      </c>
      <c r="F221" s="69" t="s">
        <v>7748</v>
      </c>
      <c r="G221" s="56" t="s">
        <v>3019</v>
      </c>
      <c r="H221" s="50" t="s">
        <v>2801</v>
      </c>
      <c r="I221" s="56"/>
      <c r="J221" s="56" t="s">
        <v>7493</v>
      </c>
      <c r="K221" s="56"/>
      <c r="L221" s="50" t="s">
        <v>7472</v>
      </c>
      <c r="M221" s="153">
        <v>0</v>
      </c>
      <c r="N221" s="50" t="s">
        <v>8512</v>
      </c>
      <c r="O221" s="50" t="s">
        <v>8517</v>
      </c>
      <c r="P221" s="113" t="s">
        <v>7476</v>
      </c>
      <c r="Q221" s="113" t="s">
        <v>54</v>
      </c>
      <c r="R221" s="113"/>
      <c r="S221" s="113"/>
    </row>
    <row r="222" spans="1:19" x14ac:dyDescent="0.35">
      <c r="A222" s="113" t="s">
        <v>55</v>
      </c>
      <c r="B222" s="77">
        <v>16</v>
      </c>
      <c r="C222" s="56" t="s">
        <v>2600</v>
      </c>
      <c r="D222" s="72" t="s">
        <v>3386</v>
      </c>
      <c r="E222" s="56" t="s">
        <v>8096</v>
      </c>
      <c r="F222" s="69" t="s">
        <v>7749</v>
      </c>
      <c r="G222" s="56" t="s">
        <v>3023</v>
      </c>
      <c r="H222" s="50" t="s">
        <v>2804</v>
      </c>
      <c r="I222" s="56"/>
      <c r="J222" s="56" t="s">
        <v>7493</v>
      </c>
      <c r="K222" s="56"/>
      <c r="L222" s="50" t="s">
        <v>7472</v>
      </c>
      <c r="M222" s="153">
        <v>0</v>
      </c>
      <c r="N222" s="50" t="s">
        <v>8512</v>
      </c>
      <c r="O222" s="50" t="s">
        <v>8517</v>
      </c>
      <c r="P222" s="113" t="s">
        <v>1873</v>
      </c>
      <c r="Q222" s="113" t="s">
        <v>54</v>
      </c>
      <c r="R222" s="113"/>
      <c r="S222" s="113"/>
    </row>
    <row r="223" spans="1:19" x14ac:dyDescent="0.35">
      <c r="A223" s="113" t="s">
        <v>55</v>
      </c>
      <c r="B223" s="76">
        <v>17</v>
      </c>
      <c r="C223" s="55" t="s">
        <v>137</v>
      </c>
      <c r="D223" s="56" t="s">
        <v>1946</v>
      </c>
      <c r="E223" s="50" t="s">
        <v>8097</v>
      </c>
      <c r="F223" s="68" t="s">
        <v>7750</v>
      </c>
      <c r="G223" s="55" t="s">
        <v>359</v>
      </c>
      <c r="H223" s="55" t="s">
        <v>360</v>
      </c>
      <c r="I223" s="55" t="s">
        <v>2339</v>
      </c>
      <c r="J223" s="56" t="s">
        <v>3420</v>
      </c>
      <c r="K223" s="56" t="s">
        <v>7492</v>
      </c>
      <c r="L223" s="55" t="s">
        <v>91</v>
      </c>
      <c r="M223" s="158">
        <v>0</v>
      </c>
      <c r="N223" s="57" t="s">
        <v>8512</v>
      </c>
      <c r="O223" s="57" t="s">
        <v>8517</v>
      </c>
      <c r="P223" s="113" t="s">
        <v>92</v>
      </c>
      <c r="Q223" s="113" t="s">
        <v>54</v>
      </c>
      <c r="R223" s="113"/>
      <c r="S223" s="113"/>
    </row>
    <row r="224" spans="1:19" x14ac:dyDescent="0.35">
      <c r="A224" s="113" t="s">
        <v>55</v>
      </c>
      <c r="B224" s="77">
        <v>18</v>
      </c>
      <c r="C224" s="54" t="s">
        <v>136</v>
      </c>
      <c r="D224" s="56" t="s">
        <v>1895</v>
      </c>
      <c r="E224" s="56" t="s">
        <v>8098</v>
      </c>
      <c r="F224" s="68" t="s">
        <v>2172</v>
      </c>
      <c r="G224" s="54" t="s">
        <v>357</v>
      </c>
      <c r="H224" s="54" t="s">
        <v>358</v>
      </c>
      <c r="I224" s="54" t="s">
        <v>2497</v>
      </c>
      <c r="J224" s="56" t="s">
        <v>7493</v>
      </c>
      <c r="K224" s="56"/>
      <c r="L224" s="54" t="s">
        <v>91</v>
      </c>
      <c r="M224" s="155">
        <v>0</v>
      </c>
      <c r="N224" s="56" t="s">
        <v>8512</v>
      </c>
      <c r="O224" s="56" t="s">
        <v>8517</v>
      </c>
      <c r="P224" s="113" t="s">
        <v>91</v>
      </c>
      <c r="Q224" s="113" t="s">
        <v>54</v>
      </c>
      <c r="R224" s="113"/>
      <c r="S224" s="113"/>
    </row>
    <row r="225" spans="1:19" x14ac:dyDescent="0.35">
      <c r="A225" s="113" t="s">
        <v>66</v>
      </c>
      <c r="B225" s="77">
        <v>-99</v>
      </c>
      <c r="C225" s="57" t="s">
        <v>2784</v>
      </c>
      <c r="D225" s="54" t="s">
        <v>6626</v>
      </c>
      <c r="E225" s="56"/>
      <c r="F225" s="56"/>
      <c r="G225" s="56" t="s">
        <v>3216</v>
      </c>
      <c r="H225" s="50" t="s">
        <v>2987</v>
      </c>
      <c r="I225" s="56"/>
      <c r="J225" s="56" t="s">
        <v>3419</v>
      </c>
      <c r="K225" s="56" t="s">
        <v>7492</v>
      </c>
      <c r="L225" s="50" t="s">
        <v>91</v>
      </c>
      <c r="M225" s="153">
        <v>0</v>
      </c>
      <c r="N225" s="50" t="s">
        <v>8512</v>
      </c>
      <c r="O225" s="50"/>
      <c r="P225" s="113" t="s">
        <v>92</v>
      </c>
      <c r="Q225" s="113" t="s">
        <v>54</v>
      </c>
      <c r="R225" s="113"/>
      <c r="S225" s="113"/>
    </row>
    <row r="226" spans="1:19" x14ac:dyDescent="0.35">
      <c r="A226" s="137" t="s">
        <v>66</v>
      </c>
      <c r="B226" s="77">
        <v>-99</v>
      </c>
      <c r="C226" s="50" t="s">
        <v>6666</v>
      </c>
      <c r="D226" s="113"/>
      <c r="E226" s="50"/>
      <c r="F226" s="113"/>
      <c r="G226" s="50" t="s">
        <v>6771</v>
      </c>
      <c r="H226" s="50" t="s">
        <v>6772</v>
      </c>
      <c r="I226" s="113"/>
      <c r="J226" s="50" t="s">
        <v>7493</v>
      </c>
      <c r="K226" s="50"/>
      <c r="L226" s="50" t="s">
        <v>7473</v>
      </c>
      <c r="M226" s="153"/>
      <c r="N226" s="50"/>
      <c r="O226" s="50"/>
      <c r="P226" s="132" t="s">
        <v>7476</v>
      </c>
      <c r="Q226" s="132" t="s">
        <v>54</v>
      </c>
      <c r="R226" s="53"/>
      <c r="S226" s="113"/>
    </row>
    <row r="227" spans="1:19" x14ac:dyDescent="0.35">
      <c r="A227" s="137" t="s">
        <v>66</v>
      </c>
      <c r="B227" s="77">
        <v>-99</v>
      </c>
      <c r="C227" s="50" t="s">
        <v>6665</v>
      </c>
      <c r="D227" s="113"/>
      <c r="E227" s="50"/>
      <c r="F227" s="113"/>
      <c r="G227" s="50" t="s">
        <v>6769</v>
      </c>
      <c r="H227" s="50" t="s">
        <v>6770</v>
      </c>
      <c r="I227" s="113"/>
      <c r="J227" s="50" t="s">
        <v>7493</v>
      </c>
      <c r="K227" s="50"/>
      <c r="L227" s="50" t="s">
        <v>7474</v>
      </c>
      <c r="M227" s="153"/>
      <c r="N227" s="50"/>
      <c r="O227" s="50"/>
      <c r="P227" s="132" t="s">
        <v>3952</v>
      </c>
      <c r="Q227" s="132" t="s">
        <v>54</v>
      </c>
      <c r="R227" s="53"/>
      <c r="S227" s="113"/>
    </row>
    <row r="228" spans="1:19" x14ac:dyDescent="0.35">
      <c r="A228" s="137" t="s">
        <v>66</v>
      </c>
      <c r="B228" s="77">
        <v>-99</v>
      </c>
      <c r="C228" s="50" t="s">
        <v>292</v>
      </c>
      <c r="D228" s="113"/>
      <c r="E228" s="50"/>
      <c r="F228" s="113"/>
      <c r="G228" s="50" t="s">
        <v>292</v>
      </c>
      <c r="H228" s="50" t="s">
        <v>292</v>
      </c>
      <c r="I228" s="113"/>
      <c r="J228" s="50" t="s">
        <v>7493</v>
      </c>
      <c r="K228" s="50"/>
      <c r="L228" s="53" t="s">
        <v>7473</v>
      </c>
      <c r="M228" s="114" t="s">
        <v>8511</v>
      </c>
      <c r="N228" s="113" t="s">
        <v>8513</v>
      </c>
      <c r="O228" s="113"/>
      <c r="P228" s="132"/>
      <c r="Q228" s="132" t="s">
        <v>54</v>
      </c>
      <c r="R228" s="53"/>
      <c r="S228" s="113"/>
    </row>
    <row r="229" spans="1:19" x14ac:dyDescent="0.35">
      <c r="A229" s="115" t="s">
        <v>66</v>
      </c>
      <c r="B229" s="100">
        <v>1</v>
      </c>
      <c r="C229" s="101" t="s">
        <v>93</v>
      </c>
      <c r="D229" s="101" t="s">
        <v>1923</v>
      </c>
      <c r="E229" s="102" t="s">
        <v>2130</v>
      </c>
      <c r="F229" s="101" t="s">
        <v>7704</v>
      </c>
      <c r="G229" s="101" t="s">
        <v>277</v>
      </c>
      <c r="H229" s="101" t="s">
        <v>278</v>
      </c>
      <c r="I229" s="101" t="s">
        <v>2311</v>
      </c>
      <c r="J229" s="103" t="s">
        <v>7493</v>
      </c>
      <c r="K229" s="103"/>
      <c r="L229" s="101" t="s">
        <v>91</v>
      </c>
      <c r="M229" s="154" t="s">
        <v>8511</v>
      </c>
      <c r="N229" s="103" t="s">
        <v>8513</v>
      </c>
      <c r="O229" s="103" t="s">
        <v>8516</v>
      </c>
      <c r="P229" s="115" t="s">
        <v>91</v>
      </c>
      <c r="Q229" s="115" t="s">
        <v>54</v>
      </c>
      <c r="R229" s="115"/>
      <c r="S229" s="113"/>
    </row>
    <row r="230" spans="1:19" x14ac:dyDescent="0.35">
      <c r="A230" s="113" t="s">
        <v>66</v>
      </c>
      <c r="B230" s="77">
        <v>2</v>
      </c>
      <c r="C230" s="54" t="s">
        <v>129</v>
      </c>
      <c r="D230" s="54" t="s">
        <v>1950</v>
      </c>
      <c r="E230" s="56" t="s">
        <v>8110</v>
      </c>
      <c r="F230" s="54" t="s">
        <v>7662</v>
      </c>
      <c r="G230" s="54" t="s">
        <v>344</v>
      </c>
      <c r="H230" s="54" t="s">
        <v>456</v>
      </c>
      <c r="I230" s="68" t="s">
        <v>2387</v>
      </c>
      <c r="J230" s="56" t="s">
        <v>7493</v>
      </c>
      <c r="K230" s="56"/>
      <c r="L230" s="99" t="s">
        <v>7473</v>
      </c>
      <c r="M230" s="160" t="s">
        <v>8511</v>
      </c>
      <c r="N230" s="99" t="s">
        <v>8513</v>
      </c>
      <c r="O230" s="99" t="s">
        <v>8516</v>
      </c>
      <c r="P230" s="113" t="s">
        <v>100</v>
      </c>
      <c r="Q230" s="113" t="s">
        <v>54</v>
      </c>
      <c r="R230" s="113"/>
      <c r="S230" s="113"/>
    </row>
    <row r="231" spans="1:19" x14ac:dyDescent="0.35">
      <c r="A231" s="113" t="s">
        <v>66</v>
      </c>
      <c r="B231" s="77">
        <v>3</v>
      </c>
      <c r="C231" s="54" t="s">
        <v>196</v>
      </c>
      <c r="D231" s="54" t="s">
        <v>2056</v>
      </c>
      <c r="E231" s="56" t="s">
        <v>7611</v>
      </c>
      <c r="F231" s="54" t="s">
        <v>7591</v>
      </c>
      <c r="G231" s="54" t="s">
        <v>454</v>
      </c>
      <c r="H231" s="54" t="s">
        <v>455</v>
      </c>
      <c r="I231" s="68" t="s">
        <v>2386</v>
      </c>
      <c r="J231" s="56" t="s">
        <v>7493</v>
      </c>
      <c r="K231" s="56"/>
      <c r="L231" s="54" t="s">
        <v>153</v>
      </c>
      <c r="M231" s="155" t="s">
        <v>8511</v>
      </c>
      <c r="N231" s="56" t="s">
        <v>8512</v>
      </c>
      <c r="O231" s="56" t="s">
        <v>8516</v>
      </c>
      <c r="P231" s="113" t="s">
        <v>153</v>
      </c>
      <c r="Q231" s="113" t="s">
        <v>54</v>
      </c>
      <c r="R231" s="113"/>
      <c r="S231" s="113"/>
    </row>
    <row r="232" spans="1:19" x14ac:dyDescent="0.35">
      <c r="A232" s="113" t="s">
        <v>66</v>
      </c>
      <c r="B232" s="77">
        <v>5</v>
      </c>
      <c r="C232" s="56" t="s">
        <v>2785</v>
      </c>
      <c r="D232" s="50" t="s">
        <v>3266</v>
      </c>
      <c r="E232" s="56" t="s">
        <v>8101</v>
      </c>
      <c r="F232" s="69" t="s">
        <v>7759</v>
      </c>
      <c r="G232" s="56" t="s">
        <v>3217</v>
      </c>
      <c r="H232" s="50" t="s">
        <v>2988</v>
      </c>
      <c r="I232" s="56"/>
      <c r="J232" s="56" t="s">
        <v>7582</v>
      </c>
      <c r="K232" s="56" t="s">
        <v>7492</v>
      </c>
      <c r="L232" s="50" t="s">
        <v>91</v>
      </c>
      <c r="M232" s="153">
        <v>0</v>
      </c>
      <c r="N232" s="50" t="s">
        <v>8512</v>
      </c>
      <c r="O232" s="50" t="s">
        <v>8517</v>
      </c>
      <c r="P232" s="113" t="s">
        <v>92</v>
      </c>
      <c r="Q232" s="113" t="s">
        <v>54</v>
      </c>
      <c r="R232" s="113" t="s">
        <v>7583</v>
      </c>
      <c r="S232" s="113"/>
    </row>
    <row r="233" spans="1:19" x14ac:dyDescent="0.35">
      <c r="A233" s="113" t="s">
        <v>66</v>
      </c>
      <c r="B233" s="77">
        <v>6</v>
      </c>
      <c r="C233" s="55" t="s">
        <v>198</v>
      </c>
      <c r="D233" s="54" t="s">
        <v>6626</v>
      </c>
      <c r="E233" s="56" t="s">
        <v>8087</v>
      </c>
      <c r="F233" s="68" t="s">
        <v>7760</v>
      </c>
      <c r="G233" s="54" t="s">
        <v>459</v>
      </c>
      <c r="H233" s="54" t="s">
        <v>460</v>
      </c>
      <c r="I233" s="68" t="s">
        <v>2389</v>
      </c>
      <c r="J233" s="56" t="s">
        <v>3419</v>
      </c>
      <c r="K233" s="56" t="s">
        <v>7492</v>
      </c>
      <c r="L233" s="54" t="s">
        <v>91</v>
      </c>
      <c r="M233" s="155">
        <v>0</v>
      </c>
      <c r="N233" s="56" t="s">
        <v>8512</v>
      </c>
      <c r="O233" s="56" t="s">
        <v>8517</v>
      </c>
      <c r="P233" s="113" t="s">
        <v>92</v>
      </c>
      <c r="Q233" s="113" t="s">
        <v>54</v>
      </c>
      <c r="R233" s="113"/>
      <c r="S233" s="113"/>
    </row>
    <row r="234" spans="1:19" x14ac:dyDescent="0.35">
      <c r="A234" s="113" t="s">
        <v>66</v>
      </c>
      <c r="B234" s="77">
        <v>7</v>
      </c>
      <c r="C234" s="54" t="s">
        <v>197</v>
      </c>
      <c r="D234" s="54" t="s">
        <v>1953</v>
      </c>
      <c r="E234" s="56" t="s">
        <v>8102</v>
      </c>
      <c r="F234" s="68" t="s">
        <v>7761</v>
      </c>
      <c r="G234" s="54" t="s">
        <v>457</v>
      </c>
      <c r="H234" s="54" t="s">
        <v>458</v>
      </c>
      <c r="I234" s="68" t="s">
        <v>2388</v>
      </c>
      <c r="J234" s="56" t="s">
        <v>3421</v>
      </c>
      <c r="K234" s="56" t="s">
        <v>7492</v>
      </c>
      <c r="L234" s="54" t="s">
        <v>91</v>
      </c>
      <c r="M234" s="155">
        <v>0</v>
      </c>
      <c r="N234" s="56" t="s">
        <v>8512</v>
      </c>
      <c r="O234" s="56" t="s">
        <v>8517</v>
      </c>
      <c r="P234" s="113" t="s">
        <v>92</v>
      </c>
      <c r="Q234" s="113" t="s">
        <v>54</v>
      </c>
      <c r="R234" s="113"/>
      <c r="S234" s="113"/>
    </row>
    <row r="235" spans="1:19" x14ac:dyDescent="0.35">
      <c r="A235" s="113" t="s">
        <v>66</v>
      </c>
      <c r="B235" s="77">
        <v>8</v>
      </c>
      <c r="C235" s="54" t="s">
        <v>199</v>
      </c>
      <c r="D235" s="54" t="s">
        <v>1954</v>
      </c>
      <c r="E235" s="56" t="s">
        <v>2145</v>
      </c>
      <c r="F235" s="68" t="s">
        <v>7675</v>
      </c>
      <c r="G235" s="54" t="s">
        <v>461</v>
      </c>
      <c r="H235" s="54" t="s">
        <v>462</v>
      </c>
      <c r="I235" s="68" t="s">
        <v>2145</v>
      </c>
      <c r="J235" s="56" t="s">
        <v>3410</v>
      </c>
      <c r="K235" s="56" t="s">
        <v>7492</v>
      </c>
      <c r="L235" s="54" t="s">
        <v>91</v>
      </c>
      <c r="M235" s="155">
        <v>0</v>
      </c>
      <c r="N235" s="56" t="s">
        <v>8512</v>
      </c>
      <c r="O235" s="56" t="s">
        <v>8517</v>
      </c>
      <c r="P235" s="113" t="s">
        <v>92</v>
      </c>
      <c r="Q235" s="113" t="s">
        <v>54</v>
      </c>
      <c r="R235" s="113"/>
      <c r="S235" s="113"/>
    </row>
    <row r="236" spans="1:19" x14ac:dyDescent="0.35">
      <c r="A236" s="113" t="s">
        <v>66</v>
      </c>
      <c r="B236" s="77">
        <v>9</v>
      </c>
      <c r="C236" s="56" t="s">
        <v>2786</v>
      </c>
      <c r="D236" s="50" t="s">
        <v>3268</v>
      </c>
      <c r="E236" s="56" t="s">
        <v>8099</v>
      </c>
      <c r="F236" s="69" t="s">
        <v>7762</v>
      </c>
      <c r="G236" s="56" t="s">
        <v>3218</v>
      </c>
      <c r="H236" s="50" t="s">
        <v>2989</v>
      </c>
      <c r="I236" s="56"/>
      <c r="J236" s="56" t="s">
        <v>7493</v>
      </c>
      <c r="K236" s="56"/>
      <c r="L236" s="50" t="s">
        <v>7472</v>
      </c>
      <c r="M236" s="153">
        <v>0</v>
      </c>
      <c r="N236" s="50" t="s">
        <v>8512</v>
      </c>
      <c r="O236" s="50" t="s">
        <v>8517</v>
      </c>
      <c r="P236" s="113" t="s">
        <v>2291</v>
      </c>
      <c r="Q236" s="113" t="s">
        <v>54</v>
      </c>
      <c r="R236" s="113"/>
      <c r="S236" s="113"/>
    </row>
    <row r="237" spans="1:19" x14ac:dyDescent="0.35">
      <c r="A237" s="113" t="s">
        <v>66</v>
      </c>
      <c r="B237" s="77">
        <v>10</v>
      </c>
      <c r="C237" s="56" t="s">
        <v>2787</v>
      </c>
      <c r="D237" s="50" t="s">
        <v>3269</v>
      </c>
      <c r="E237" s="56" t="s">
        <v>8100</v>
      </c>
      <c r="F237" s="69" t="s">
        <v>7763</v>
      </c>
      <c r="G237" s="56" t="s">
        <v>3219</v>
      </c>
      <c r="H237" s="50" t="s">
        <v>2990</v>
      </c>
      <c r="I237" s="56"/>
      <c r="J237" s="56" t="s">
        <v>7493</v>
      </c>
      <c r="K237" s="56"/>
      <c r="L237" s="50" t="s">
        <v>7472</v>
      </c>
      <c r="M237" s="153">
        <v>0</v>
      </c>
      <c r="N237" s="50" t="s">
        <v>8512</v>
      </c>
      <c r="O237" s="50" t="s">
        <v>8517</v>
      </c>
      <c r="P237" s="113" t="s">
        <v>262</v>
      </c>
      <c r="Q237" s="113" t="s">
        <v>54</v>
      </c>
      <c r="R237" s="113"/>
      <c r="S237" s="113"/>
    </row>
    <row r="238" spans="1:19" x14ac:dyDescent="0.35">
      <c r="A238" s="113" t="s">
        <v>66</v>
      </c>
      <c r="B238" s="77">
        <v>11</v>
      </c>
      <c r="C238" s="54" t="s">
        <v>200</v>
      </c>
      <c r="D238" s="54" t="s">
        <v>1896</v>
      </c>
      <c r="E238" s="56" t="s">
        <v>8103</v>
      </c>
      <c r="F238" s="68" t="s">
        <v>2216</v>
      </c>
      <c r="G238" s="56" t="s">
        <v>3220</v>
      </c>
      <c r="H238" s="54" t="s">
        <v>463</v>
      </c>
      <c r="I238" s="68" t="s">
        <v>2390</v>
      </c>
      <c r="J238" s="56" t="s">
        <v>7493</v>
      </c>
      <c r="K238" s="56"/>
      <c r="L238" s="50" t="s">
        <v>7472</v>
      </c>
      <c r="M238" s="153">
        <v>0</v>
      </c>
      <c r="N238" s="50" t="s">
        <v>8512</v>
      </c>
      <c r="O238" s="50" t="s">
        <v>8517</v>
      </c>
      <c r="P238" s="113" t="s">
        <v>195</v>
      </c>
      <c r="Q238" s="113" t="s">
        <v>54</v>
      </c>
      <c r="R238" s="113"/>
      <c r="S238" s="113"/>
    </row>
    <row r="239" spans="1:19" x14ac:dyDescent="0.35">
      <c r="A239" s="113" t="s">
        <v>66</v>
      </c>
      <c r="B239" s="77">
        <v>12</v>
      </c>
      <c r="C239" s="54" t="s">
        <v>201</v>
      </c>
      <c r="D239" s="54" t="s">
        <v>1897</v>
      </c>
      <c r="E239" s="56" t="s">
        <v>8104</v>
      </c>
      <c r="F239" s="68" t="s">
        <v>2217</v>
      </c>
      <c r="G239" s="56" t="s">
        <v>3221</v>
      </c>
      <c r="H239" s="54" t="s">
        <v>464</v>
      </c>
      <c r="I239" s="68" t="s">
        <v>2391</v>
      </c>
      <c r="J239" s="56" t="s">
        <v>7493</v>
      </c>
      <c r="K239" s="56"/>
      <c r="L239" s="50" t="s">
        <v>7472</v>
      </c>
      <c r="M239" s="153">
        <v>0</v>
      </c>
      <c r="N239" s="50" t="s">
        <v>8512</v>
      </c>
      <c r="O239" s="50" t="s">
        <v>8517</v>
      </c>
      <c r="P239" s="113" t="s">
        <v>195</v>
      </c>
      <c r="Q239" s="113" t="s">
        <v>54</v>
      </c>
      <c r="R239" s="113"/>
      <c r="S239" s="113"/>
    </row>
    <row r="240" spans="1:19" x14ac:dyDescent="0.35">
      <c r="A240" s="113" t="s">
        <v>66</v>
      </c>
      <c r="B240" s="77">
        <v>14</v>
      </c>
      <c r="C240" s="56" t="s">
        <v>2788</v>
      </c>
      <c r="D240" s="50" t="s">
        <v>3271</v>
      </c>
      <c r="E240" s="56" t="s">
        <v>8105</v>
      </c>
      <c r="F240" s="69" t="s">
        <v>7764</v>
      </c>
      <c r="G240" s="56" t="s">
        <v>3222</v>
      </c>
      <c r="H240" s="50" t="s">
        <v>2991</v>
      </c>
      <c r="I240" s="56"/>
      <c r="J240" s="56" t="s">
        <v>3568</v>
      </c>
      <c r="K240" s="56" t="s">
        <v>7492</v>
      </c>
      <c r="L240" s="50" t="s">
        <v>91</v>
      </c>
      <c r="M240" s="153">
        <v>0</v>
      </c>
      <c r="N240" s="50" t="s">
        <v>8512</v>
      </c>
      <c r="O240" s="50" t="s">
        <v>8517</v>
      </c>
      <c r="P240" s="113" t="s">
        <v>92</v>
      </c>
      <c r="Q240" s="113" t="s">
        <v>54</v>
      </c>
      <c r="R240" s="113"/>
      <c r="S240" s="113"/>
    </row>
    <row r="241" spans="1:19" x14ac:dyDescent="0.35">
      <c r="A241" s="113" t="s">
        <v>66</v>
      </c>
      <c r="B241" s="77">
        <v>15</v>
      </c>
      <c r="C241" s="56" t="s">
        <v>2789</v>
      </c>
      <c r="D241" s="50" t="s">
        <v>3270</v>
      </c>
      <c r="E241" s="56" t="s">
        <v>8106</v>
      </c>
      <c r="F241" s="69" t="s">
        <v>7765</v>
      </c>
      <c r="G241" s="56" t="s">
        <v>3223</v>
      </c>
      <c r="H241" s="50" t="s">
        <v>2992</v>
      </c>
      <c r="I241" s="56"/>
      <c r="J241" s="56" t="s">
        <v>7493</v>
      </c>
      <c r="K241" s="56"/>
      <c r="L241" s="50" t="s">
        <v>7472</v>
      </c>
      <c r="M241" s="153">
        <v>0</v>
      </c>
      <c r="N241" s="50" t="s">
        <v>8512</v>
      </c>
      <c r="O241" s="50" t="s">
        <v>8517</v>
      </c>
      <c r="P241" s="113" t="s">
        <v>156</v>
      </c>
      <c r="Q241" s="113" t="s">
        <v>54</v>
      </c>
      <c r="R241" s="113"/>
      <c r="S241" s="113"/>
    </row>
    <row r="242" spans="1:19" x14ac:dyDescent="0.35">
      <c r="A242" s="115" t="s">
        <v>66</v>
      </c>
      <c r="B242" s="100">
        <v>16</v>
      </c>
      <c r="C242" s="101" t="s">
        <v>7523</v>
      </c>
      <c r="D242" s="101" t="s">
        <v>1895</v>
      </c>
      <c r="E242" s="102" t="s">
        <v>8113</v>
      </c>
      <c r="F242" s="101" t="s">
        <v>2172</v>
      </c>
      <c r="G242" s="101"/>
      <c r="H242" s="101"/>
      <c r="I242" s="101"/>
      <c r="J242" s="103" t="s">
        <v>7493</v>
      </c>
      <c r="K242" s="103"/>
      <c r="L242" s="101" t="s">
        <v>91</v>
      </c>
      <c r="M242" s="154">
        <v>0</v>
      </c>
      <c r="N242" s="103" t="s">
        <v>8512</v>
      </c>
      <c r="O242" s="103" t="s">
        <v>8517</v>
      </c>
      <c r="P242" s="115" t="s">
        <v>91</v>
      </c>
      <c r="Q242" s="115" t="s">
        <v>54</v>
      </c>
      <c r="R242" s="115"/>
      <c r="S242" s="113"/>
    </row>
    <row r="243" spans="1:19" x14ac:dyDescent="0.35">
      <c r="A243" s="136" t="s">
        <v>65</v>
      </c>
      <c r="B243" s="77">
        <v>-99</v>
      </c>
      <c r="C243" s="50" t="s">
        <v>292</v>
      </c>
      <c r="D243" s="113"/>
      <c r="E243" s="50"/>
      <c r="F243" s="113"/>
      <c r="G243" s="50" t="s">
        <v>292</v>
      </c>
      <c r="H243" s="50" t="s">
        <v>292</v>
      </c>
      <c r="I243" s="113"/>
      <c r="J243" s="50" t="s">
        <v>7493</v>
      </c>
      <c r="K243" s="50"/>
      <c r="L243" s="53" t="s">
        <v>7473</v>
      </c>
      <c r="M243" s="114" t="s">
        <v>8511</v>
      </c>
      <c r="N243" s="113" t="s">
        <v>8513</v>
      </c>
      <c r="O243" s="113"/>
      <c r="P243" s="132"/>
      <c r="Q243" s="132" t="s">
        <v>54</v>
      </c>
      <c r="R243" s="53"/>
      <c r="S243" s="113"/>
    </row>
    <row r="244" spans="1:19" x14ac:dyDescent="0.35">
      <c r="A244" s="115" t="s">
        <v>65</v>
      </c>
      <c r="B244" s="100">
        <v>1</v>
      </c>
      <c r="C244" s="101" t="s">
        <v>93</v>
      </c>
      <c r="D244" s="101" t="s">
        <v>1923</v>
      </c>
      <c r="E244" s="102" t="s">
        <v>2130</v>
      </c>
      <c r="F244" s="101" t="s">
        <v>7704</v>
      </c>
      <c r="G244" s="101" t="s">
        <v>277</v>
      </c>
      <c r="H244" s="101" t="s">
        <v>278</v>
      </c>
      <c r="I244" s="101" t="s">
        <v>2311</v>
      </c>
      <c r="J244" s="103" t="s">
        <v>7493</v>
      </c>
      <c r="K244" s="103"/>
      <c r="L244" s="101" t="s">
        <v>91</v>
      </c>
      <c r="M244" s="154" t="s">
        <v>8511</v>
      </c>
      <c r="N244" s="103" t="s">
        <v>8513</v>
      </c>
      <c r="O244" s="103" t="s">
        <v>8516</v>
      </c>
      <c r="P244" s="115" t="s">
        <v>91</v>
      </c>
      <c r="Q244" s="115" t="s">
        <v>54</v>
      </c>
      <c r="R244" s="115"/>
      <c r="S244" s="113"/>
    </row>
    <row r="245" spans="1:19" x14ac:dyDescent="0.35">
      <c r="A245" s="113" t="s">
        <v>65</v>
      </c>
      <c r="B245" s="77">
        <v>2</v>
      </c>
      <c r="C245" s="54" t="s">
        <v>129</v>
      </c>
      <c r="D245" s="54" t="s">
        <v>1922</v>
      </c>
      <c r="E245" s="56" t="s">
        <v>8110</v>
      </c>
      <c r="F245" s="54" t="s">
        <v>2146</v>
      </c>
      <c r="G245" s="54" t="s">
        <v>344</v>
      </c>
      <c r="H245" s="54" t="s">
        <v>345</v>
      </c>
      <c r="I245" s="68" t="s">
        <v>2337</v>
      </c>
      <c r="J245" s="56" t="s">
        <v>7493</v>
      </c>
      <c r="K245" s="56"/>
      <c r="L245" s="99" t="s">
        <v>7473</v>
      </c>
      <c r="M245" s="160" t="s">
        <v>8511</v>
      </c>
      <c r="N245" s="99" t="s">
        <v>8513</v>
      </c>
      <c r="O245" s="99" t="s">
        <v>8516</v>
      </c>
      <c r="P245" s="113" t="s">
        <v>100</v>
      </c>
      <c r="Q245" s="113" t="s">
        <v>54</v>
      </c>
      <c r="R245" s="113"/>
      <c r="S245" s="113"/>
    </row>
    <row r="246" spans="1:19" x14ac:dyDescent="0.35">
      <c r="A246" s="113" t="s">
        <v>65</v>
      </c>
      <c r="B246" s="77">
        <v>3</v>
      </c>
      <c r="C246" s="84" t="s">
        <v>193</v>
      </c>
      <c r="D246" s="54" t="s">
        <v>6395</v>
      </c>
      <c r="E246" s="56" t="s">
        <v>8111</v>
      </c>
      <c r="F246" s="54" t="s">
        <v>7766</v>
      </c>
      <c r="G246" s="54" t="s">
        <v>450</v>
      </c>
      <c r="H246" s="54" t="s">
        <v>451</v>
      </c>
      <c r="I246" s="68" t="s">
        <v>2384</v>
      </c>
      <c r="J246" s="56" t="s">
        <v>7493</v>
      </c>
      <c r="K246" s="56"/>
      <c r="L246" s="54" t="s">
        <v>91</v>
      </c>
      <c r="M246" s="155" t="s">
        <v>8511</v>
      </c>
      <c r="N246" s="56" t="s">
        <v>8512</v>
      </c>
      <c r="O246" s="56" t="s">
        <v>8516</v>
      </c>
      <c r="P246" s="113" t="s">
        <v>91</v>
      </c>
      <c r="Q246" s="113" t="s">
        <v>54</v>
      </c>
      <c r="R246" s="113"/>
      <c r="S246" s="113"/>
    </row>
    <row r="247" spans="1:19" x14ac:dyDescent="0.35">
      <c r="A247" s="113" t="s">
        <v>65</v>
      </c>
      <c r="B247" s="77">
        <v>4</v>
      </c>
      <c r="C247" s="57" t="s">
        <v>2783</v>
      </c>
      <c r="D247" s="62" t="s">
        <v>3272</v>
      </c>
      <c r="E247" s="56" t="s">
        <v>8112</v>
      </c>
      <c r="F247" s="56" t="s">
        <v>7767</v>
      </c>
      <c r="G247" s="56" t="s">
        <v>3215</v>
      </c>
      <c r="H247" s="50" t="s">
        <v>2986</v>
      </c>
      <c r="I247" s="56"/>
      <c r="J247" s="56" t="s">
        <v>7493</v>
      </c>
      <c r="K247" s="56"/>
      <c r="L247" s="50" t="s">
        <v>91</v>
      </c>
      <c r="M247" s="153">
        <v>0</v>
      </c>
      <c r="N247" s="50" t="s">
        <v>8512</v>
      </c>
      <c r="O247" s="50" t="s">
        <v>8517</v>
      </c>
      <c r="P247" s="113" t="s">
        <v>91</v>
      </c>
      <c r="Q247" s="113" t="s">
        <v>54</v>
      </c>
      <c r="R247" s="113"/>
      <c r="S247" s="113"/>
    </row>
    <row r="248" spans="1:19" x14ac:dyDescent="0.35">
      <c r="A248" s="113" t="s">
        <v>65</v>
      </c>
      <c r="B248" s="77">
        <v>5</v>
      </c>
      <c r="C248" s="54" t="s">
        <v>194</v>
      </c>
      <c r="D248" s="54" t="s">
        <v>6625</v>
      </c>
      <c r="E248" s="56" t="s">
        <v>8113</v>
      </c>
      <c r="F248" s="54" t="s">
        <v>7768</v>
      </c>
      <c r="G248" s="54" t="s">
        <v>452</v>
      </c>
      <c r="H248" s="54" t="s">
        <v>453</v>
      </c>
      <c r="I248" s="68" t="s">
        <v>2385</v>
      </c>
      <c r="J248" s="56" t="s">
        <v>7493</v>
      </c>
      <c r="K248" s="56"/>
      <c r="L248" s="54" t="s">
        <v>91</v>
      </c>
      <c r="M248" s="155">
        <v>0</v>
      </c>
      <c r="N248" s="56" t="s">
        <v>8512</v>
      </c>
      <c r="O248" s="56" t="s">
        <v>8517</v>
      </c>
      <c r="P248" s="113" t="s">
        <v>91</v>
      </c>
      <c r="Q248" s="113" t="s">
        <v>54</v>
      </c>
      <c r="R248" s="113"/>
      <c r="S248" s="113"/>
    </row>
    <row r="249" spans="1:19" x14ac:dyDescent="0.35">
      <c r="A249" s="113" t="s">
        <v>59</v>
      </c>
      <c r="B249" s="77">
        <v>-99</v>
      </c>
      <c r="C249" s="50" t="s">
        <v>292</v>
      </c>
      <c r="D249" s="113"/>
      <c r="E249" s="50"/>
      <c r="F249" s="113"/>
      <c r="G249" s="50" t="s">
        <v>292</v>
      </c>
      <c r="H249" s="50" t="s">
        <v>292</v>
      </c>
      <c r="I249" s="113"/>
      <c r="J249" s="50" t="s">
        <v>7493</v>
      </c>
      <c r="K249" s="50"/>
      <c r="L249" s="53" t="s">
        <v>7473</v>
      </c>
      <c r="M249" s="114" t="s">
        <v>8511</v>
      </c>
      <c r="N249" s="113" t="s">
        <v>8513</v>
      </c>
      <c r="O249" s="113"/>
      <c r="P249" s="132"/>
      <c r="Q249" s="132" t="s">
        <v>54</v>
      </c>
      <c r="R249" s="53"/>
      <c r="S249" s="113"/>
    </row>
    <row r="250" spans="1:19" x14ac:dyDescent="0.35">
      <c r="A250" s="115" t="s">
        <v>59</v>
      </c>
      <c r="B250" s="100">
        <v>1</v>
      </c>
      <c r="C250" s="101" t="s">
        <v>93</v>
      </c>
      <c r="D250" s="103" t="s">
        <v>1923</v>
      </c>
      <c r="E250" s="102" t="s">
        <v>2130</v>
      </c>
      <c r="F250" s="101" t="s">
        <v>7704</v>
      </c>
      <c r="G250" s="101" t="s">
        <v>277</v>
      </c>
      <c r="H250" s="101" t="s">
        <v>278</v>
      </c>
      <c r="I250" s="101" t="s">
        <v>2311</v>
      </c>
      <c r="J250" s="103" t="s">
        <v>7493</v>
      </c>
      <c r="K250" s="103"/>
      <c r="L250" s="101" t="s">
        <v>91</v>
      </c>
      <c r="M250" s="154" t="s">
        <v>8511</v>
      </c>
      <c r="N250" s="103" t="s">
        <v>8513</v>
      </c>
      <c r="O250" s="103" t="s">
        <v>8516</v>
      </c>
      <c r="P250" s="115" t="s">
        <v>91</v>
      </c>
      <c r="Q250" s="115" t="s">
        <v>54</v>
      </c>
      <c r="R250" s="115"/>
      <c r="S250" s="113"/>
    </row>
    <row r="251" spans="1:19" x14ac:dyDescent="0.35">
      <c r="A251" s="113" t="s">
        <v>59</v>
      </c>
      <c r="B251" s="77">
        <v>2</v>
      </c>
      <c r="C251" s="54" t="s">
        <v>121</v>
      </c>
      <c r="D251" s="56" t="s">
        <v>1950</v>
      </c>
      <c r="E251" s="56" t="s">
        <v>8114</v>
      </c>
      <c r="F251" s="54" t="s">
        <v>7662</v>
      </c>
      <c r="G251" s="54" t="s">
        <v>328</v>
      </c>
      <c r="H251" s="54" t="s">
        <v>390</v>
      </c>
      <c r="I251" s="68" t="s">
        <v>2354</v>
      </c>
      <c r="J251" s="56" t="s">
        <v>7493</v>
      </c>
      <c r="K251" s="56"/>
      <c r="L251" s="99" t="s">
        <v>7473</v>
      </c>
      <c r="M251" s="160" t="s">
        <v>8511</v>
      </c>
      <c r="N251" s="99" t="s">
        <v>8513</v>
      </c>
      <c r="O251" s="99" t="s">
        <v>8516</v>
      </c>
      <c r="P251" s="113" t="s">
        <v>100</v>
      </c>
      <c r="Q251" s="113" t="s">
        <v>54</v>
      </c>
      <c r="R251" s="113"/>
      <c r="S251" s="113"/>
    </row>
    <row r="252" spans="1:19" x14ac:dyDescent="0.35">
      <c r="A252" s="113" t="s">
        <v>59</v>
      </c>
      <c r="B252" s="77">
        <v>3</v>
      </c>
      <c r="C252" s="54" t="s">
        <v>159</v>
      </c>
      <c r="D252" s="56" t="s">
        <v>1889</v>
      </c>
      <c r="E252" s="56" t="s">
        <v>8162</v>
      </c>
      <c r="F252" s="68" t="s">
        <v>2195</v>
      </c>
      <c r="G252" s="54" t="s">
        <v>391</v>
      </c>
      <c r="H252" s="54" t="s">
        <v>392</v>
      </c>
      <c r="I252" s="68" t="s">
        <v>2355</v>
      </c>
      <c r="J252" s="56" t="s">
        <v>7493</v>
      </c>
      <c r="K252" s="56"/>
      <c r="L252" s="50" t="s">
        <v>7472</v>
      </c>
      <c r="M252" s="153" t="s">
        <v>8511</v>
      </c>
      <c r="N252" s="50" t="s">
        <v>8512</v>
      </c>
      <c r="O252" s="50" t="s">
        <v>8516</v>
      </c>
      <c r="P252" s="113" t="s">
        <v>156</v>
      </c>
      <c r="Q252" s="113" t="s">
        <v>54</v>
      </c>
      <c r="R252" s="113"/>
      <c r="S252" s="113"/>
    </row>
    <row r="253" spans="1:19" x14ac:dyDescent="0.35">
      <c r="A253" s="113" t="s">
        <v>59</v>
      </c>
      <c r="B253" s="77">
        <v>4</v>
      </c>
      <c r="C253" s="54" t="s">
        <v>160</v>
      </c>
      <c r="D253" s="56" t="s">
        <v>1890</v>
      </c>
      <c r="E253" s="56" t="s">
        <v>8163</v>
      </c>
      <c r="F253" s="68" t="s">
        <v>2196</v>
      </c>
      <c r="G253" s="54" t="s">
        <v>393</v>
      </c>
      <c r="H253" s="54" t="s">
        <v>394</v>
      </c>
      <c r="I253" s="68" t="s">
        <v>2356</v>
      </c>
      <c r="J253" s="56" t="s">
        <v>7493</v>
      </c>
      <c r="K253" s="56"/>
      <c r="L253" s="50" t="s">
        <v>7472</v>
      </c>
      <c r="M253" s="153" t="s">
        <v>8511</v>
      </c>
      <c r="N253" s="50" t="s">
        <v>8512</v>
      </c>
      <c r="O253" s="50" t="s">
        <v>8516</v>
      </c>
      <c r="P253" s="113" t="s">
        <v>156</v>
      </c>
      <c r="Q253" s="113" t="s">
        <v>54</v>
      </c>
      <c r="R253" s="113"/>
      <c r="S253" s="113"/>
    </row>
    <row r="254" spans="1:19" x14ac:dyDescent="0.35">
      <c r="A254" s="113" t="s">
        <v>59</v>
      </c>
      <c r="B254" s="77">
        <v>5</v>
      </c>
      <c r="C254" s="56" t="s">
        <v>2684</v>
      </c>
      <c r="D254" s="50" t="s">
        <v>7496</v>
      </c>
      <c r="E254" s="56" t="s">
        <v>8115</v>
      </c>
      <c r="F254" s="69" t="s">
        <v>7769</v>
      </c>
      <c r="G254" s="56" t="s">
        <v>3110</v>
      </c>
      <c r="H254" s="50" t="s">
        <v>2888</v>
      </c>
      <c r="I254" s="56"/>
      <c r="J254" s="56" t="s">
        <v>7493</v>
      </c>
      <c r="K254" s="56"/>
      <c r="L254" s="50" t="s">
        <v>7472</v>
      </c>
      <c r="M254" s="153">
        <v>0</v>
      </c>
      <c r="N254" s="50" t="s">
        <v>8512</v>
      </c>
      <c r="O254" s="50" t="s">
        <v>8517</v>
      </c>
      <c r="P254" s="113" t="s">
        <v>235</v>
      </c>
      <c r="Q254" s="113" t="s">
        <v>54</v>
      </c>
      <c r="R254" s="113"/>
      <c r="S254" s="113"/>
    </row>
    <row r="255" spans="1:19" x14ac:dyDescent="0.35">
      <c r="A255" s="113" t="s">
        <v>59</v>
      </c>
      <c r="B255" s="77">
        <v>6</v>
      </c>
      <c r="C255" s="54" t="s">
        <v>161</v>
      </c>
      <c r="D255" s="56" t="s">
        <v>1891</v>
      </c>
      <c r="E255" s="56" t="s">
        <v>8116</v>
      </c>
      <c r="F255" s="68" t="s">
        <v>2197</v>
      </c>
      <c r="G255" s="54" t="s">
        <v>395</v>
      </c>
      <c r="H255" s="54" t="s">
        <v>396</v>
      </c>
      <c r="I255" s="68" t="s">
        <v>2357</v>
      </c>
      <c r="J255" s="56" t="s">
        <v>7493</v>
      </c>
      <c r="K255" s="56"/>
      <c r="L255" s="50" t="s">
        <v>7472</v>
      </c>
      <c r="M255" s="153">
        <v>1</v>
      </c>
      <c r="N255" s="50" t="s">
        <v>8512</v>
      </c>
      <c r="O255" s="50" t="s">
        <v>8517</v>
      </c>
      <c r="P255" s="113" t="s">
        <v>157</v>
      </c>
      <c r="Q255" s="113" t="s">
        <v>54</v>
      </c>
      <c r="R255" s="113"/>
      <c r="S255" s="113"/>
    </row>
    <row r="256" spans="1:19" x14ac:dyDescent="0.35">
      <c r="A256" s="113" t="s">
        <v>59</v>
      </c>
      <c r="B256" s="79">
        <v>7</v>
      </c>
      <c r="C256" s="54" t="s">
        <v>162</v>
      </c>
      <c r="D256" s="56" t="s">
        <v>3277</v>
      </c>
      <c r="E256" s="56" t="s">
        <v>8117</v>
      </c>
      <c r="F256" s="68" t="s">
        <v>2198</v>
      </c>
      <c r="G256" s="54" t="s">
        <v>397</v>
      </c>
      <c r="H256" s="54" t="s">
        <v>398</v>
      </c>
      <c r="I256" s="68" t="s">
        <v>2358</v>
      </c>
      <c r="J256" s="56" t="s">
        <v>7493</v>
      </c>
      <c r="K256" s="56"/>
      <c r="L256" s="50" t="s">
        <v>7472</v>
      </c>
      <c r="M256" s="153">
        <v>0</v>
      </c>
      <c r="N256" s="50" t="s">
        <v>8512</v>
      </c>
      <c r="O256" s="50" t="s">
        <v>8517</v>
      </c>
      <c r="P256" s="113" t="s">
        <v>158</v>
      </c>
      <c r="Q256" s="113" t="s">
        <v>54</v>
      </c>
      <c r="R256" s="113"/>
      <c r="S256" s="113"/>
    </row>
    <row r="257" spans="1:19" x14ac:dyDescent="0.35">
      <c r="A257" s="113" t="s">
        <v>59</v>
      </c>
      <c r="B257" s="77">
        <v>8</v>
      </c>
      <c r="C257" s="56" t="s">
        <v>2679</v>
      </c>
      <c r="D257" s="50" t="s">
        <v>7772</v>
      </c>
      <c r="E257" s="56" t="s">
        <v>8508</v>
      </c>
      <c r="F257" s="69" t="s">
        <v>7773</v>
      </c>
      <c r="G257" s="56" t="s">
        <v>3105</v>
      </c>
      <c r="H257" s="50" t="s">
        <v>2883</v>
      </c>
      <c r="I257" s="56"/>
      <c r="J257" s="56" t="s">
        <v>7493</v>
      </c>
      <c r="K257" s="56"/>
      <c r="L257" s="50" t="s">
        <v>7472</v>
      </c>
      <c r="M257" s="153">
        <v>0</v>
      </c>
      <c r="N257" s="50" t="s">
        <v>8512</v>
      </c>
      <c r="O257" s="50" t="s">
        <v>8517</v>
      </c>
      <c r="P257" s="113" t="s">
        <v>3002</v>
      </c>
      <c r="Q257" s="113" t="s">
        <v>54</v>
      </c>
      <c r="R257" s="113"/>
      <c r="S257" s="113"/>
    </row>
    <row r="258" spans="1:19" x14ac:dyDescent="0.35">
      <c r="A258" s="113" t="s">
        <v>59</v>
      </c>
      <c r="B258" s="79">
        <v>9</v>
      </c>
      <c r="C258" s="56" t="s">
        <v>2681</v>
      </c>
      <c r="D258" s="50" t="s">
        <v>7771</v>
      </c>
      <c r="E258" s="56" t="s">
        <v>8120</v>
      </c>
      <c r="F258" s="69" t="s">
        <v>7774</v>
      </c>
      <c r="G258" s="56" t="s">
        <v>3107</v>
      </c>
      <c r="H258" s="50" t="s">
        <v>2885</v>
      </c>
      <c r="I258" s="56"/>
      <c r="J258" s="56" t="s">
        <v>7493</v>
      </c>
      <c r="K258" s="56"/>
      <c r="L258" s="50" t="s">
        <v>7472</v>
      </c>
      <c r="M258" s="153">
        <v>0</v>
      </c>
      <c r="N258" s="50" t="s">
        <v>8512</v>
      </c>
      <c r="O258" s="50" t="s">
        <v>8517</v>
      </c>
      <c r="P258" s="113" t="s">
        <v>158</v>
      </c>
      <c r="Q258" s="113" t="s">
        <v>54</v>
      </c>
      <c r="R258" s="113"/>
      <c r="S258" s="113"/>
    </row>
    <row r="259" spans="1:19" x14ac:dyDescent="0.35">
      <c r="A259" s="113" t="s">
        <v>59</v>
      </c>
      <c r="B259" s="79">
        <v>10</v>
      </c>
      <c r="C259" s="56" t="s">
        <v>2680</v>
      </c>
      <c r="D259" s="50" t="s">
        <v>7775</v>
      </c>
      <c r="E259" s="56" t="s">
        <v>8507</v>
      </c>
      <c r="F259" s="69" t="s">
        <v>7777</v>
      </c>
      <c r="G259" s="56" t="s">
        <v>3106</v>
      </c>
      <c r="H259" s="50" t="s">
        <v>2884</v>
      </c>
      <c r="I259" s="56"/>
      <c r="J259" s="56" t="s">
        <v>7493</v>
      </c>
      <c r="K259" s="56"/>
      <c r="L259" s="50" t="s">
        <v>7472</v>
      </c>
      <c r="M259" s="153">
        <v>0</v>
      </c>
      <c r="N259" s="50" t="s">
        <v>8512</v>
      </c>
      <c r="O259" s="50" t="s">
        <v>8517</v>
      </c>
      <c r="P259" s="113" t="s">
        <v>3002</v>
      </c>
      <c r="Q259" s="113" t="s">
        <v>54</v>
      </c>
      <c r="R259" s="113"/>
      <c r="S259" s="113"/>
    </row>
    <row r="260" spans="1:19" x14ac:dyDescent="0.35">
      <c r="A260" s="113" t="s">
        <v>59</v>
      </c>
      <c r="B260" s="79">
        <v>11</v>
      </c>
      <c r="C260" s="56" t="s">
        <v>2682</v>
      </c>
      <c r="D260" s="50" t="s">
        <v>7776</v>
      </c>
      <c r="E260" s="56" t="s">
        <v>8119</v>
      </c>
      <c r="F260" s="69" t="s">
        <v>7778</v>
      </c>
      <c r="G260" s="56" t="s">
        <v>3108</v>
      </c>
      <c r="H260" s="50" t="s">
        <v>2886</v>
      </c>
      <c r="I260" s="56"/>
      <c r="J260" s="56" t="s">
        <v>7493</v>
      </c>
      <c r="K260" s="56"/>
      <c r="L260" s="50" t="s">
        <v>7472</v>
      </c>
      <c r="M260" s="153">
        <v>0</v>
      </c>
      <c r="N260" s="50" t="s">
        <v>8512</v>
      </c>
      <c r="O260" s="50" t="s">
        <v>8517</v>
      </c>
      <c r="P260" s="113" t="s">
        <v>158</v>
      </c>
      <c r="Q260" s="113" t="s">
        <v>54</v>
      </c>
      <c r="R260" s="113"/>
      <c r="S260" s="113"/>
    </row>
    <row r="261" spans="1:19" x14ac:dyDescent="0.35">
      <c r="A261" s="113" t="s">
        <v>59</v>
      </c>
      <c r="B261" s="77">
        <v>12</v>
      </c>
      <c r="C261" s="56" t="s">
        <v>2683</v>
      </c>
      <c r="D261" s="50" t="s">
        <v>3278</v>
      </c>
      <c r="E261" s="56" t="s">
        <v>8122</v>
      </c>
      <c r="F261" s="69" t="s">
        <v>7770</v>
      </c>
      <c r="G261" s="56" t="s">
        <v>3109</v>
      </c>
      <c r="H261" s="50" t="s">
        <v>2887</v>
      </c>
      <c r="I261" s="56"/>
      <c r="J261" s="56" t="s">
        <v>7493</v>
      </c>
      <c r="K261" s="56"/>
      <c r="L261" s="50" t="s">
        <v>7472</v>
      </c>
      <c r="M261" s="153">
        <v>1</v>
      </c>
      <c r="N261" s="50" t="s">
        <v>8512</v>
      </c>
      <c r="O261" s="50" t="s">
        <v>8517</v>
      </c>
      <c r="P261" s="113" t="s">
        <v>195</v>
      </c>
      <c r="Q261" s="113" t="s">
        <v>54</v>
      </c>
      <c r="R261" s="113"/>
      <c r="S261" s="113"/>
    </row>
    <row r="262" spans="1:19" x14ac:dyDescent="0.35">
      <c r="A262" s="115" t="s">
        <v>59</v>
      </c>
      <c r="B262" s="100">
        <v>13</v>
      </c>
      <c r="C262" s="101" t="s">
        <v>7524</v>
      </c>
      <c r="D262" s="101" t="s">
        <v>1895</v>
      </c>
      <c r="E262" s="102" t="s">
        <v>8161</v>
      </c>
      <c r="F262" s="101" t="s">
        <v>2172</v>
      </c>
      <c r="G262" s="101"/>
      <c r="H262" s="101"/>
      <c r="I262" s="101"/>
      <c r="J262" s="103" t="s">
        <v>7493</v>
      </c>
      <c r="K262" s="103"/>
      <c r="L262" s="101" t="s">
        <v>91</v>
      </c>
      <c r="M262" s="154">
        <v>0</v>
      </c>
      <c r="N262" s="103" t="s">
        <v>8512</v>
      </c>
      <c r="O262" s="103" t="s">
        <v>8517</v>
      </c>
      <c r="P262" s="115" t="s">
        <v>91</v>
      </c>
      <c r="Q262" s="115" t="s">
        <v>54</v>
      </c>
      <c r="R262" s="115"/>
      <c r="S262" s="113"/>
    </row>
    <row r="263" spans="1:19" x14ac:dyDescent="0.35">
      <c r="A263" s="136" t="s">
        <v>57</v>
      </c>
      <c r="B263" s="77">
        <v>-99</v>
      </c>
      <c r="C263" s="50" t="s">
        <v>6637</v>
      </c>
      <c r="D263" s="113"/>
      <c r="E263" s="50"/>
      <c r="F263" s="113"/>
      <c r="G263" s="50" t="s">
        <v>6708</v>
      </c>
      <c r="H263" s="50" t="s">
        <v>6709</v>
      </c>
      <c r="I263" s="113"/>
      <c r="J263" s="50" t="s">
        <v>7493</v>
      </c>
      <c r="K263" s="50"/>
      <c r="L263" s="134" t="s">
        <v>7473</v>
      </c>
      <c r="M263" s="162"/>
      <c r="N263" s="134"/>
      <c r="O263" s="134"/>
      <c r="P263" s="132" t="s">
        <v>3000</v>
      </c>
      <c r="Q263" s="132" t="s">
        <v>54</v>
      </c>
      <c r="R263" s="53"/>
      <c r="S263" s="113"/>
    </row>
    <row r="264" spans="1:19" x14ac:dyDescent="0.35">
      <c r="A264" s="136" t="s">
        <v>57</v>
      </c>
      <c r="B264" s="77">
        <v>-99</v>
      </c>
      <c r="C264" s="50" t="s">
        <v>292</v>
      </c>
      <c r="D264" s="113"/>
      <c r="E264" s="50"/>
      <c r="F264" s="113"/>
      <c r="G264" s="50" t="s">
        <v>292</v>
      </c>
      <c r="H264" s="50" t="s">
        <v>292</v>
      </c>
      <c r="I264" s="113"/>
      <c r="J264" s="50" t="s">
        <v>7493</v>
      </c>
      <c r="K264" s="50"/>
      <c r="L264" s="53" t="s">
        <v>7473</v>
      </c>
      <c r="M264" s="114" t="s">
        <v>8511</v>
      </c>
      <c r="N264" s="113" t="s">
        <v>8513</v>
      </c>
      <c r="O264" s="113"/>
      <c r="P264" s="132"/>
      <c r="Q264" s="132" t="s">
        <v>54</v>
      </c>
      <c r="R264" s="53"/>
      <c r="S264" s="113"/>
    </row>
    <row r="265" spans="1:19" x14ac:dyDescent="0.35">
      <c r="A265" s="136" t="s">
        <v>57</v>
      </c>
      <c r="B265" s="77">
        <v>-99</v>
      </c>
      <c r="C265" s="50" t="s">
        <v>6636</v>
      </c>
      <c r="D265" s="113"/>
      <c r="E265" s="50"/>
      <c r="F265" s="113"/>
      <c r="G265" s="50" t="s">
        <v>6706</v>
      </c>
      <c r="H265" s="50" t="s">
        <v>6707</v>
      </c>
      <c r="I265" s="113"/>
      <c r="J265" s="50" t="s">
        <v>7493</v>
      </c>
      <c r="K265" s="50"/>
      <c r="L265" s="50" t="s">
        <v>7474</v>
      </c>
      <c r="M265" s="114"/>
      <c r="N265" s="113"/>
      <c r="O265" s="113"/>
      <c r="P265" s="132" t="s">
        <v>3952</v>
      </c>
      <c r="Q265" s="132" t="s">
        <v>54</v>
      </c>
      <c r="R265" s="53"/>
      <c r="S265" s="113"/>
    </row>
    <row r="266" spans="1:19" x14ac:dyDescent="0.35">
      <c r="A266" s="136" t="s">
        <v>57</v>
      </c>
      <c r="B266" s="77">
        <v>-99</v>
      </c>
      <c r="C266" s="50" t="s">
        <v>6638</v>
      </c>
      <c r="D266" s="113"/>
      <c r="E266" s="50"/>
      <c r="F266" s="113"/>
      <c r="G266" s="50" t="s">
        <v>6710</v>
      </c>
      <c r="H266" s="50" t="s">
        <v>6711</v>
      </c>
      <c r="I266" s="113"/>
      <c r="J266" s="50" t="s">
        <v>7493</v>
      </c>
      <c r="K266" s="50"/>
      <c r="L266" s="50" t="s">
        <v>7474</v>
      </c>
      <c r="M266" s="153"/>
      <c r="N266" s="50"/>
      <c r="O266" s="50"/>
      <c r="P266" s="132" t="s">
        <v>3952</v>
      </c>
      <c r="Q266" s="132" t="s">
        <v>54</v>
      </c>
      <c r="R266" s="53"/>
      <c r="S266" s="113"/>
    </row>
    <row r="267" spans="1:19" x14ac:dyDescent="0.35">
      <c r="A267" s="136" t="s">
        <v>57</v>
      </c>
      <c r="B267" s="77">
        <v>-99</v>
      </c>
      <c r="C267" s="50" t="s">
        <v>6639</v>
      </c>
      <c r="D267" s="113"/>
      <c r="E267" s="50"/>
      <c r="F267" s="113"/>
      <c r="G267" s="50" t="s">
        <v>6712</v>
      </c>
      <c r="H267" s="50" t="s">
        <v>6713</v>
      </c>
      <c r="I267" s="113"/>
      <c r="J267" s="50" t="s">
        <v>7493</v>
      </c>
      <c r="K267" s="50"/>
      <c r="L267" s="134" t="s">
        <v>7473</v>
      </c>
      <c r="M267" s="162"/>
      <c r="N267" s="134"/>
      <c r="O267" s="134"/>
      <c r="P267" s="132" t="s">
        <v>3000</v>
      </c>
      <c r="Q267" s="132" t="s">
        <v>54</v>
      </c>
      <c r="R267" s="53"/>
      <c r="S267" s="113"/>
    </row>
    <row r="268" spans="1:19" x14ac:dyDescent="0.35">
      <c r="A268" s="115" t="s">
        <v>57</v>
      </c>
      <c r="B268" s="100">
        <v>1</v>
      </c>
      <c r="C268" s="101" t="s">
        <v>93</v>
      </c>
      <c r="D268" s="101" t="s">
        <v>1923</v>
      </c>
      <c r="E268" s="102" t="s">
        <v>2130</v>
      </c>
      <c r="F268" s="101" t="s">
        <v>7704</v>
      </c>
      <c r="G268" s="101" t="s">
        <v>277</v>
      </c>
      <c r="H268" s="101" t="s">
        <v>278</v>
      </c>
      <c r="I268" s="101" t="s">
        <v>2311</v>
      </c>
      <c r="J268" s="103" t="s">
        <v>7493</v>
      </c>
      <c r="K268" s="103"/>
      <c r="L268" s="101" t="s">
        <v>91</v>
      </c>
      <c r="M268" s="154" t="s">
        <v>8511</v>
      </c>
      <c r="N268" s="103" t="s">
        <v>8513</v>
      </c>
      <c r="O268" s="103" t="s">
        <v>8516</v>
      </c>
      <c r="P268" s="115" t="s">
        <v>91</v>
      </c>
      <c r="Q268" s="115" t="s">
        <v>54</v>
      </c>
      <c r="R268" s="115"/>
      <c r="S268" s="113"/>
    </row>
    <row r="269" spans="1:19" x14ac:dyDescent="0.35">
      <c r="A269" s="113" t="s">
        <v>57</v>
      </c>
      <c r="B269" s="77">
        <v>2</v>
      </c>
      <c r="C269" s="54" t="s">
        <v>121</v>
      </c>
      <c r="D269" s="56" t="s">
        <v>1922</v>
      </c>
      <c r="E269" s="56" t="s">
        <v>8114</v>
      </c>
      <c r="F269" s="54" t="s">
        <v>2146</v>
      </c>
      <c r="G269" s="54" t="s">
        <v>328</v>
      </c>
      <c r="H269" s="54" t="s">
        <v>387</v>
      </c>
      <c r="I269" s="68" t="s">
        <v>2352</v>
      </c>
      <c r="J269" s="56" t="s">
        <v>7493</v>
      </c>
      <c r="K269" s="56"/>
      <c r="L269" s="99" t="s">
        <v>7473</v>
      </c>
      <c r="M269" s="160" t="s">
        <v>8511</v>
      </c>
      <c r="N269" s="99" t="s">
        <v>8513</v>
      </c>
      <c r="O269" s="99" t="s">
        <v>8516</v>
      </c>
      <c r="P269" s="113" t="s">
        <v>100</v>
      </c>
      <c r="Q269" s="113" t="s">
        <v>54</v>
      </c>
      <c r="R269" s="113"/>
      <c r="S269" s="113"/>
    </row>
    <row r="270" spans="1:19" x14ac:dyDescent="0.35">
      <c r="A270" s="113" t="s">
        <v>57</v>
      </c>
      <c r="B270" s="77">
        <v>3</v>
      </c>
      <c r="C270" s="84" t="s">
        <v>155</v>
      </c>
      <c r="D270" s="56" t="s">
        <v>6391</v>
      </c>
      <c r="E270" s="50" t="s">
        <v>8123</v>
      </c>
      <c r="F270" s="68" t="s">
        <v>7780</v>
      </c>
      <c r="G270" s="54" t="s">
        <v>388</v>
      </c>
      <c r="H270" s="54" t="s">
        <v>389</v>
      </c>
      <c r="I270" s="68" t="s">
        <v>2353</v>
      </c>
      <c r="J270" s="56" t="s">
        <v>7493</v>
      </c>
      <c r="K270" s="56"/>
      <c r="L270" s="54" t="s">
        <v>91</v>
      </c>
      <c r="M270" s="155" t="s">
        <v>8511</v>
      </c>
      <c r="N270" s="56" t="s">
        <v>8512</v>
      </c>
      <c r="O270" s="56" t="s">
        <v>8516</v>
      </c>
      <c r="P270" s="113" t="s">
        <v>91</v>
      </c>
      <c r="Q270" s="113" t="s">
        <v>54</v>
      </c>
      <c r="R270" s="113"/>
      <c r="S270" s="113"/>
    </row>
    <row r="271" spans="1:19" x14ac:dyDescent="0.35">
      <c r="A271" s="113" t="s">
        <v>57</v>
      </c>
      <c r="B271" s="77">
        <v>4</v>
      </c>
      <c r="C271" s="54" t="s">
        <v>154</v>
      </c>
      <c r="D271" s="57" t="s">
        <v>3293</v>
      </c>
      <c r="E271" s="56" t="s">
        <v>8156</v>
      </c>
      <c r="F271" s="68" t="s">
        <v>8157</v>
      </c>
      <c r="G271" s="54" t="s">
        <v>385</v>
      </c>
      <c r="H271" s="54" t="s">
        <v>386</v>
      </c>
      <c r="I271" s="68" t="s">
        <v>2351</v>
      </c>
      <c r="J271" s="56" t="s">
        <v>7493</v>
      </c>
      <c r="K271" s="56"/>
      <c r="L271" s="54" t="s">
        <v>153</v>
      </c>
      <c r="M271" s="155" t="s">
        <v>8511</v>
      </c>
      <c r="N271" s="56" t="s">
        <v>8512</v>
      </c>
      <c r="O271" s="56" t="s">
        <v>8516</v>
      </c>
      <c r="P271" s="113" t="s">
        <v>153</v>
      </c>
      <c r="Q271" s="113" t="s">
        <v>54</v>
      </c>
      <c r="R271" s="113"/>
      <c r="S271" s="113"/>
    </row>
    <row r="272" spans="1:19" x14ac:dyDescent="0.35">
      <c r="A272" s="113" t="s">
        <v>57</v>
      </c>
      <c r="B272" s="77">
        <v>5</v>
      </c>
      <c r="C272" s="56" t="s">
        <v>2659</v>
      </c>
      <c r="D272" s="57" t="s">
        <v>3292</v>
      </c>
      <c r="E272" s="56" t="s">
        <v>8155</v>
      </c>
      <c r="F272" s="68" t="s">
        <v>7781</v>
      </c>
      <c r="G272" s="56" t="s">
        <v>3084</v>
      </c>
      <c r="H272" s="50" t="s">
        <v>2862</v>
      </c>
      <c r="I272" s="56"/>
      <c r="J272" s="56" t="s">
        <v>7493</v>
      </c>
      <c r="K272" s="56"/>
      <c r="L272" s="50" t="s">
        <v>153</v>
      </c>
      <c r="M272" s="153" t="s">
        <v>8511</v>
      </c>
      <c r="N272" s="50" t="s">
        <v>8512</v>
      </c>
      <c r="O272" s="50" t="s">
        <v>8516</v>
      </c>
      <c r="P272" s="113" t="s">
        <v>153</v>
      </c>
      <c r="Q272" s="113" t="s">
        <v>54</v>
      </c>
      <c r="R272" s="113"/>
      <c r="S272" s="113"/>
    </row>
    <row r="273" spans="1:19" x14ac:dyDescent="0.35">
      <c r="A273" s="113" t="s">
        <v>57</v>
      </c>
      <c r="B273" s="77">
        <v>6</v>
      </c>
      <c r="C273" s="56" t="s">
        <v>2587</v>
      </c>
      <c r="D273" s="50" t="s">
        <v>3288</v>
      </c>
      <c r="E273" s="56" t="s">
        <v>8154</v>
      </c>
      <c r="F273" s="69" t="s">
        <v>8153</v>
      </c>
      <c r="G273" s="56" t="s">
        <v>3085</v>
      </c>
      <c r="H273" s="50" t="s">
        <v>2863</v>
      </c>
      <c r="I273" s="56"/>
      <c r="J273" s="56" t="s">
        <v>3419</v>
      </c>
      <c r="K273" s="56" t="s">
        <v>7492</v>
      </c>
      <c r="L273" s="50" t="s">
        <v>91</v>
      </c>
      <c r="M273" s="153">
        <v>1</v>
      </c>
      <c r="N273" s="50" t="s">
        <v>8512</v>
      </c>
      <c r="O273" s="50" t="s">
        <v>8517</v>
      </c>
      <c r="P273" s="113" t="s">
        <v>92</v>
      </c>
      <c r="Q273" s="113" t="s">
        <v>54</v>
      </c>
      <c r="R273" s="113"/>
      <c r="S273" s="113"/>
    </row>
    <row r="274" spans="1:19" x14ac:dyDescent="0.35">
      <c r="A274" s="113" t="s">
        <v>57</v>
      </c>
      <c r="B274" s="77">
        <v>7</v>
      </c>
      <c r="C274" s="56" t="s">
        <v>2661</v>
      </c>
      <c r="D274" s="50" t="s">
        <v>3289</v>
      </c>
      <c r="E274" s="56" t="s">
        <v>8152</v>
      </c>
      <c r="F274" s="69" t="s">
        <v>8158</v>
      </c>
      <c r="G274" s="56" t="s">
        <v>3087</v>
      </c>
      <c r="H274" s="50" t="s">
        <v>2865</v>
      </c>
      <c r="I274" s="56"/>
      <c r="J274" s="56" t="s">
        <v>7493</v>
      </c>
      <c r="K274" s="56"/>
      <c r="L274" s="50" t="s">
        <v>7472</v>
      </c>
      <c r="M274" s="153">
        <v>1</v>
      </c>
      <c r="N274" s="50" t="s">
        <v>8512</v>
      </c>
      <c r="O274" s="50" t="s">
        <v>8517</v>
      </c>
      <c r="P274" s="113" t="s">
        <v>195</v>
      </c>
      <c r="Q274" s="113" t="s">
        <v>54</v>
      </c>
      <c r="R274" s="113"/>
      <c r="S274" s="113"/>
    </row>
    <row r="275" spans="1:19" x14ac:dyDescent="0.35">
      <c r="A275" s="113" t="s">
        <v>57</v>
      </c>
      <c r="B275" s="77">
        <v>8</v>
      </c>
      <c r="C275" s="56" t="s">
        <v>2660</v>
      </c>
      <c r="D275" s="50" t="s">
        <v>3286</v>
      </c>
      <c r="E275" s="56" t="s">
        <v>8151</v>
      </c>
      <c r="F275" s="69" t="s">
        <v>8159</v>
      </c>
      <c r="G275" s="56" t="s">
        <v>3086</v>
      </c>
      <c r="H275" s="50" t="s">
        <v>2864</v>
      </c>
      <c r="I275" s="56"/>
      <c r="J275" s="56" t="s">
        <v>7493</v>
      </c>
      <c r="K275" s="56"/>
      <c r="L275" s="50" t="s">
        <v>7472</v>
      </c>
      <c r="M275" s="153">
        <v>1</v>
      </c>
      <c r="N275" s="50" t="s">
        <v>8512</v>
      </c>
      <c r="O275" s="50" t="s">
        <v>8517</v>
      </c>
      <c r="P275" s="113" t="s">
        <v>156</v>
      </c>
      <c r="Q275" s="113" t="s">
        <v>54</v>
      </c>
      <c r="R275" s="113"/>
      <c r="S275" s="113"/>
    </row>
    <row r="276" spans="1:19" x14ac:dyDescent="0.35">
      <c r="A276" s="113" t="s">
        <v>57</v>
      </c>
      <c r="B276" s="77">
        <v>9</v>
      </c>
      <c r="C276" s="56" t="s">
        <v>2663</v>
      </c>
      <c r="D276" s="50" t="s">
        <v>7779</v>
      </c>
      <c r="E276" s="56" t="s">
        <v>8150</v>
      </c>
      <c r="F276" s="69" t="s">
        <v>8149</v>
      </c>
      <c r="G276" s="56" t="s">
        <v>3089</v>
      </c>
      <c r="H276" s="50" t="s">
        <v>2867</v>
      </c>
      <c r="I276" s="56"/>
      <c r="J276" s="56" t="s">
        <v>7493</v>
      </c>
      <c r="K276" s="56"/>
      <c r="L276" s="50" t="s">
        <v>7472</v>
      </c>
      <c r="M276" s="153">
        <v>1</v>
      </c>
      <c r="N276" s="50" t="s">
        <v>8512</v>
      </c>
      <c r="O276" s="50" t="s">
        <v>8517</v>
      </c>
      <c r="P276" s="113" t="s">
        <v>262</v>
      </c>
      <c r="Q276" s="113" t="s">
        <v>54</v>
      </c>
      <c r="R276" s="113"/>
      <c r="S276" s="113"/>
    </row>
    <row r="277" spans="1:19" x14ac:dyDescent="0.35">
      <c r="A277" s="113" t="s">
        <v>57</v>
      </c>
      <c r="B277" s="77">
        <v>10</v>
      </c>
      <c r="C277" s="56" t="s">
        <v>2662</v>
      </c>
      <c r="D277" s="50" t="s">
        <v>3284</v>
      </c>
      <c r="E277" s="56" t="s">
        <v>8144</v>
      </c>
      <c r="F277" s="69" t="s">
        <v>8148</v>
      </c>
      <c r="G277" s="56" t="s">
        <v>3088</v>
      </c>
      <c r="H277" s="50" t="s">
        <v>2866</v>
      </c>
      <c r="I277" s="56"/>
      <c r="J277" s="56" t="s">
        <v>7493</v>
      </c>
      <c r="K277" s="56"/>
      <c r="L277" s="50" t="s">
        <v>7472</v>
      </c>
      <c r="M277" s="153">
        <v>1</v>
      </c>
      <c r="N277" s="50" t="s">
        <v>8512</v>
      </c>
      <c r="O277" s="50" t="s">
        <v>8517</v>
      </c>
      <c r="P277" s="113" t="s">
        <v>195</v>
      </c>
      <c r="Q277" s="113" t="s">
        <v>54</v>
      </c>
      <c r="R277" s="113"/>
      <c r="S277" s="113"/>
    </row>
    <row r="278" spans="1:19" x14ac:dyDescent="0.35">
      <c r="A278" s="113" t="s">
        <v>57</v>
      </c>
      <c r="B278" s="77">
        <v>11</v>
      </c>
      <c r="C278" s="56" t="s">
        <v>2664</v>
      </c>
      <c r="D278" s="50" t="s">
        <v>3280</v>
      </c>
      <c r="E278" s="56" t="s">
        <v>8506</v>
      </c>
      <c r="F278" s="69" t="s">
        <v>8147</v>
      </c>
      <c r="G278" s="56" t="s">
        <v>3090</v>
      </c>
      <c r="H278" s="50" t="s">
        <v>2868</v>
      </c>
      <c r="I278" s="56"/>
      <c r="J278" s="56" t="s">
        <v>7493</v>
      </c>
      <c r="K278" s="56"/>
      <c r="L278" s="50" t="s">
        <v>7472</v>
      </c>
      <c r="M278" s="153">
        <v>1</v>
      </c>
      <c r="N278" s="50" t="s">
        <v>8512</v>
      </c>
      <c r="O278" s="50" t="s">
        <v>8517</v>
      </c>
      <c r="P278" s="113" t="s">
        <v>195</v>
      </c>
      <c r="Q278" s="113" t="s">
        <v>54</v>
      </c>
      <c r="R278" s="113"/>
      <c r="S278" s="113"/>
    </row>
    <row r="279" spans="1:19" x14ac:dyDescent="0.35">
      <c r="A279" s="113" t="s">
        <v>57</v>
      </c>
      <c r="B279" s="77">
        <v>12</v>
      </c>
      <c r="C279" s="56" t="s">
        <v>2665</v>
      </c>
      <c r="D279" s="50" t="s">
        <v>3281</v>
      </c>
      <c r="E279" s="56" t="s">
        <v>8505</v>
      </c>
      <c r="F279" s="69" t="s">
        <v>8146</v>
      </c>
      <c r="G279" s="56" t="s">
        <v>3091</v>
      </c>
      <c r="H279" s="50" t="s">
        <v>2869</v>
      </c>
      <c r="I279" s="56"/>
      <c r="J279" s="56" t="s">
        <v>7493</v>
      </c>
      <c r="K279" s="56"/>
      <c r="L279" s="50" t="s">
        <v>7472</v>
      </c>
      <c r="M279" s="153">
        <v>0</v>
      </c>
      <c r="N279" s="50" t="s">
        <v>8512</v>
      </c>
      <c r="O279" s="50" t="s">
        <v>8517</v>
      </c>
      <c r="P279" s="113" t="s">
        <v>195</v>
      </c>
      <c r="Q279" s="113" t="s">
        <v>54</v>
      </c>
      <c r="R279" s="113"/>
      <c r="S279" s="113"/>
    </row>
    <row r="280" spans="1:19" x14ac:dyDescent="0.35">
      <c r="A280" s="113" t="s">
        <v>57</v>
      </c>
      <c r="B280" s="77">
        <v>13</v>
      </c>
      <c r="C280" s="56" t="s">
        <v>2666</v>
      </c>
      <c r="D280" s="50" t="s">
        <v>3282</v>
      </c>
      <c r="E280" s="56" t="s">
        <v>8504</v>
      </c>
      <c r="F280" s="69" t="s">
        <v>8145</v>
      </c>
      <c r="G280" s="56" t="s">
        <v>3092</v>
      </c>
      <c r="H280" s="50" t="s">
        <v>2870</v>
      </c>
      <c r="I280" s="56"/>
      <c r="J280" s="56" t="s">
        <v>7493</v>
      </c>
      <c r="K280" s="56"/>
      <c r="L280" s="50" t="s">
        <v>7472</v>
      </c>
      <c r="M280" s="153">
        <v>0</v>
      </c>
      <c r="N280" s="50" t="s">
        <v>8512</v>
      </c>
      <c r="O280" s="50" t="s">
        <v>8517</v>
      </c>
      <c r="P280" s="113" t="s">
        <v>195</v>
      </c>
      <c r="Q280" s="113" t="s">
        <v>54</v>
      </c>
      <c r="R280" s="113"/>
      <c r="S280" s="113"/>
    </row>
    <row r="281" spans="1:19" x14ac:dyDescent="0.35">
      <c r="A281" s="113" t="s">
        <v>57</v>
      </c>
      <c r="B281" s="77">
        <v>14</v>
      </c>
      <c r="C281" s="56" t="s">
        <v>2667</v>
      </c>
      <c r="D281" s="50" t="s">
        <v>3283</v>
      </c>
      <c r="E281" s="56" t="s">
        <v>8503</v>
      </c>
      <c r="F281" s="69" t="s">
        <v>8139</v>
      </c>
      <c r="G281" s="56" t="s">
        <v>3093</v>
      </c>
      <c r="H281" s="50" t="s">
        <v>2871</v>
      </c>
      <c r="I281" s="56"/>
      <c r="J281" s="56" t="s">
        <v>7493</v>
      </c>
      <c r="K281" s="56"/>
      <c r="L281" s="50" t="s">
        <v>7472</v>
      </c>
      <c r="M281" s="153">
        <v>0</v>
      </c>
      <c r="N281" s="50" t="s">
        <v>8512</v>
      </c>
      <c r="O281" s="50" t="s">
        <v>8517</v>
      </c>
      <c r="P281" s="113" t="s">
        <v>195</v>
      </c>
      <c r="Q281" s="113" t="s">
        <v>54</v>
      </c>
      <c r="R281" s="113"/>
      <c r="S281" s="113"/>
    </row>
    <row r="282" spans="1:19" x14ac:dyDescent="0.35">
      <c r="A282" s="113" t="s">
        <v>57</v>
      </c>
      <c r="B282" s="77">
        <v>15</v>
      </c>
      <c r="C282" s="56" t="s">
        <v>2668</v>
      </c>
      <c r="D282" s="50" t="s">
        <v>3290</v>
      </c>
      <c r="E282" s="56" t="s">
        <v>8138</v>
      </c>
      <c r="F282" s="69" t="s">
        <v>8137</v>
      </c>
      <c r="G282" s="56" t="s">
        <v>3094</v>
      </c>
      <c r="H282" s="50" t="s">
        <v>2872</v>
      </c>
      <c r="I282" s="56"/>
      <c r="J282" s="56" t="s">
        <v>7493</v>
      </c>
      <c r="K282" s="56"/>
      <c r="L282" s="50" t="s">
        <v>7472</v>
      </c>
      <c r="M282" s="153">
        <v>0</v>
      </c>
      <c r="N282" s="50" t="s">
        <v>8512</v>
      </c>
      <c r="O282" s="50" t="s">
        <v>8517</v>
      </c>
      <c r="P282" s="113" t="s">
        <v>262</v>
      </c>
      <c r="Q282" s="113" t="s">
        <v>54</v>
      </c>
      <c r="R282" s="113"/>
      <c r="S282" s="113"/>
    </row>
    <row r="283" spans="1:19" x14ac:dyDescent="0.35">
      <c r="A283" s="113" t="s">
        <v>57</v>
      </c>
      <c r="B283" s="77">
        <v>16</v>
      </c>
      <c r="C283" s="56" t="s">
        <v>2669</v>
      </c>
      <c r="D283" s="50" t="s">
        <v>3291</v>
      </c>
      <c r="E283" s="56" t="s">
        <v>8135</v>
      </c>
      <c r="F283" s="69" t="s">
        <v>8136</v>
      </c>
      <c r="G283" s="56" t="s">
        <v>3095</v>
      </c>
      <c r="H283" s="50" t="s">
        <v>2873</v>
      </c>
      <c r="I283" s="56"/>
      <c r="J283" s="56" t="s">
        <v>7493</v>
      </c>
      <c r="K283" s="56"/>
      <c r="L283" s="50" t="s">
        <v>7472</v>
      </c>
      <c r="M283" s="153">
        <v>0</v>
      </c>
      <c r="N283" s="50" t="s">
        <v>8512</v>
      </c>
      <c r="O283" s="50" t="s">
        <v>8517</v>
      </c>
      <c r="P283" s="113" t="s">
        <v>262</v>
      </c>
      <c r="Q283" s="113" t="s">
        <v>54</v>
      </c>
      <c r="R283" s="113"/>
      <c r="S283" s="113"/>
    </row>
    <row r="284" spans="1:19" x14ac:dyDescent="0.35">
      <c r="A284" s="113" t="s">
        <v>57</v>
      </c>
      <c r="B284" s="77">
        <v>17</v>
      </c>
      <c r="C284" s="56" t="s">
        <v>2671</v>
      </c>
      <c r="D284" s="50" t="s">
        <v>3294</v>
      </c>
      <c r="E284" s="56" t="s">
        <v>8134</v>
      </c>
      <c r="F284" s="69" t="s">
        <v>7782</v>
      </c>
      <c r="G284" s="56" t="s">
        <v>3097</v>
      </c>
      <c r="H284" s="50" t="s">
        <v>2875</v>
      </c>
      <c r="I284" s="56"/>
      <c r="J284" s="56" t="s">
        <v>7493</v>
      </c>
      <c r="K284" s="56"/>
      <c r="L284" s="50" t="s">
        <v>7472</v>
      </c>
      <c r="M284" s="153">
        <v>0</v>
      </c>
      <c r="N284" s="50" t="s">
        <v>8512</v>
      </c>
      <c r="O284" s="50" t="s">
        <v>8517</v>
      </c>
      <c r="P284" s="113" t="s">
        <v>165</v>
      </c>
      <c r="Q284" s="113" t="s">
        <v>54</v>
      </c>
      <c r="R284" s="113"/>
      <c r="S284" s="113"/>
    </row>
    <row r="285" spans="1:19" x14ac:dyDescent="0.35">
      <c r="A285" s="113" t="s">
        <v>57</v>
      </c>
      <c r="B285" s="77">
        <v>18</v>
      </c>
      <c r="C285" s="56" t="s">
        <v>2670</v>
      </c>
      <c r="D285" s="50" t="s">
        <v>3295</v>
      </c>
      <c r="E285" s="56" t="s">
        <v>8133</v>
      </c>
      <c r="F285" s="69" t="s">
        <v>7783</v>
      </c>
      <c r="G285" s="56" t="s">
        <v>3096</v>
      </c>
      <c r="H285" s="50" t="s">
        <v>2874</v>
      </c>
      <c r="I285" s="56"/>
      <c r="J285" s="56" t="s">
        <v>7493</v>
      </c>
      <c r="K285" s="56"/>
      <c r="L285" s="50" t="s">
        <v>7472</v>
      </c>
      <c r="M285" s="153">
        <v>0</v>
      </c>
      <c r="N285" s="50" t="s">
        <v>8512</v>
      </c>
      <c r="O285" s="50" t="s">
        <v>8517</v>
      </c>
      <c r="P285" s="113" t="s">
        <v>195</v>
      </c>
      <c r="Q285" s="113" t="s">
        <v>54</v>
      </c>
      <c r="R285" s="113"/>
      <c r="S285" s="113"/>
    </row>
    <row r="286" spans="1:19" x14ac:dyDescent="0.35">
      <c r="A286" s="113" t="s">
        <v>57</v>
      </c>
      <c r="B286" s="77">
        <v>19</v>
      </c>
      <c r="C286" s="56" t="s">
        <v>2672</v>
      </c>
      <c r="D286" s="50" t="s">
        <v>3287</v>
      </c>
      <c r="E286" s="56" t="s">
        <v>8132</v>
      </c>
      <c r="F286" s="69" t="s">
        <v>8131</v>
      </c>
      <c r="G286" s="56" t="s">
        <v>3098</v>
      </c>
      <c r="H286" s="50" t="s">
        <v>2876</v>
      </c>
      <c r="I286" s="56"/>
      <c r="J286" s="56" t="s">
        <v>7493</v>
      </c>
      <c r="K286" s="56"/>
      <c r="L286" s="50" t="s">
        <v>7472</v>
      </c>
      <c r="M286" s="153">
        <v>0</v>
      </c>
      <c r="N286" s="50" t="s">
        <v>8512</v>
      </c>
      <c r="O286" s="50" t="s">
        <v>8517</v>
      </c>
      <c r="P286" s="113" t="s">
        <v>156</v>
      </c>
      <c r="Q286" s="113" t="s">
        <v>54</v>
      </c>
      <c r="R286" s="113"/>
      <c r="S286" s="113"/>
    </row>
    <row r="287" spans="1:19" x14ac:dyDescent="0.35">
      <c r="A287" s="113" t="s">
        <v>57</v>
      </c>
      <c r="B287" s="77">
        <v>20</v>
      </c>
      <c r="C287" s="56" t="s">
        <v>2673</v>
      </c>
      <c r="D287" s="50" t="s">
        <v>3296</v>
      </c>
      <c r="E287" s="56" t="s">
        <v>8130</v>
      </c>
      <c r="F287" s="69" t="s">
        <v>8129</v>
      </c>
      <c r="G287" s="56" t="s">
        <v>3099</v>
      </c>
      <c r="H287" s="50" t="s">
        <v>2877</v>
      </c>
      <c r="I287" s="56"/>
      <c r="J287" s="56" t="s">
        <v>7493</v>
      </c>
      <c r="K287" s="56"/>
      <c r="L287" s="50" t="s">
        <v>7472</v>
      </c>
      <c r="M287" s="153">
        <v>0</v>
      </c>
      <c r="N287" s="50" t="s">
        <v>8512</v>
      </c>
      <c r="O287" s="50" t="s">
        <v>8517</v>
      </c>
      <c r="P287" s="113" t="s">
        <v>158</v>
      </c>
      <c r="Q287" s="113" t="s">
        <v>54</v>
      </c>
      <c r="R287" s="113"/>
      <c r="S287" s="113"/>
    </row>
    <row r="288" spans="1:19" x14ac:dyDescent="0.35">
      <c r="A288" s="113" t="s">
        <v>57</v>
      </c>
      <c r="B288" s="77">
        <v>21</v>
      </c>
      <c r="C288" s="56" t="s">
        <v>2674</v>
      </c>
      <c r="D288" s="50" t="s">
        <v>3297</v>
      </c>
      <c r="E288" s="56" t="s">
        <v>8128</v>
      </c>
      <c r="F288" s="69" t="s">
        <v>7784</v>
      </c>
      <c r="G288" s="56" t="s">
        <v>3100</v>
      </c>
      <c r="H288" s="50" t="s">
        <v>2878</v>
      </c>
      <c r="I288" s="56"/>
      <c r="J288" s="56" t="s">
        <v>7493</v>
      </c>
      <c r="K288" s="56"/>
      <c r="L288" s="50" t="s">
        <v>7472</v>
      </c>
      <c r="M288" s="153">
        <v>0</v>
      </c>
      <c r="N288" s="50" t="s">
        <v>8512</v>
      </c>
      <c r="O288" s="50" t="s">
        <v>8517</v>
      </c>
      <c r="P288" s="113" t="s">
        <v>158</v>
      </c>
      <c r="Q288" s="113" t="s">
        <v>54</v>
      </c>
      <c r="R288" s="113"/>
      <c r="S288" s="113"/>
    </row>
    <row r="289" spans="1:19" x14ac:dyDescent="0.35">
      <c r="A289" s="113" t="s">
        <v>57</v>
      </c>
      <c r="B289" s="77">
        <v>22</v>
      </c>
      <c r="C289" s="56" t="s">
        <v>2675</v>
      </c>
      <c r="D289" s="50" t="s">
        <v>3298</v>
      </c>
      <c r="E289" s="56" t="s">
        <v>8127</v>
      </c>
      <c r="F289" s="69" t="s">
        <v>7785</v>
      </c>
      <c r="G289" s="56" t="s">
        <v>3101</v>
      </c>
      <c r="H289" s="50" t="s">
        <v>2879</v>
      </c>
      <c r="I289" s="56"/>
      <c r="J289" s="56" t="s">
        <v>7493</v>
      </c>
      <c r="K289" s="56"/>
      <c r="L289" s="50" t="s">
        <v>7472</v>
      </c>
      <c r="M289" s="153">
        <v>0</v>
      </c>
      <c r="N289" s="50" t="s">
        <v>8512</v>
      </c>
      <c r="O289" s="50" t="s">
        <v>8517</v>
      </c>
      <c r="P289" s="113" t="s">
        <v>158</v>
      </c>
      <c r="Q289" s="113" t="s">
        <v>54</v>
      </c>
      <c r="R289" s="113"/>
      <c r="S289" s="113"/>
    </row>
    <row r="290" spans="1:19" x14ac:dyDescent="0.35">
      <c r="A290" s="113" t="s">
        <v>57</v>
      </c>
      <c r="B290" s="77">
        <v>23</v>
      </c>
      <c r="C290" s="56" t="s">
        <v>2676</v>
      </c>
      <c r="D290" s="50" t="s">
        <v>3300</v>
      </c>
      <c r="E290" s="56" t="s">
        <v>8126</v>
      </c>
      <c r="F290" s="69" t="s">
        <v>7786</v>
      </c>
      <c r="G290" s="56" t="s">
        <v>3102</v>
      </c>
      <c r="H290" s="50" t="s">
        <v>2880</v>
      </c>
      <c r="I290" s="56"/>
      <c r="J290" s="56" t="s">
        <v>7493</v>
      </c>
      <c r="K290" s="56"/>
      <c r="L290" s="50" t="s">
        <v>7472</v>
      </c>
      <c r="M290" s="153">
        <v>0</v>
      </c>
      <c r="N290" s="50" t="s">
        <v>8512</v>
      </c>
      <c r="O290" s="50" t="s">
        <v>8517</v>
      </c>
      <c r="P290" s="113" t="s">
        <v>3001</v>
      </c>
      <c r="Q290" s="113" t="s">
        <v>54</v>
      </c>
      <c r="R290" s="113"/>
      <c r="S290" s="113"/>
    </row>
    <row r="291" spans="1:19" x14ac:dyDescent="0.35">
      <c r="A291" s="113" t="s">
        <v>57</v>
      </c>
      <c r="B291" s="77">
        <v>24</v>
      </c>
      <c r="C291" s="56" t="s">
        <v>2677</v>
      </c>
      <c r="D291" s="50" t="s">
        <v>3299</v>
      </c>
      <c r="E291" s="56" t="s">
        <v>8125</v>
      </c>
      <c r="F291" s="69" t="s">
        <v>7787</v>
      </c>
      <c r="G291" s="56" t="s">
        <v>3103</v>
      </c>
      <c r="H291" s="50" t="s">
        <v>2881</v>
      </c>
      <c r="I291" s="56"/>
      <c r="J291" s="56" t="s">
        <v>7493</v>
      </c>
      <c r="K291" s="56"/>
      <c r="L291" s="50" t="s">
        <v>7472</v>
      </c>
      <c r="M291" s="153">
        <v>0</v>
      </c>
      <c r="N291" s="50" t="s">
        <v>8512</v>
      </c>
      <c r="O291" s="50" t="s">
        <v>8517</v>
      </c>
      <c r="P291" s="113" t="s">
        <v>100</v>
      </c>
      <c r="Q291" s="113" t="s">
        <v>54</v>
      </c>
      <c r="R291" s="113"/>
      <c r="S291" s="113"/>
    </row>
    <row r="292" spans="1:19" x14ac:dyDescent="0.35">
      <c r="A292" s="113" t="s">
        <v>57</v>
      </c>
      <c r="B292" s="77">
        <v>25</v>
      </c>
      <c r="C292" s="56" t="s">
        <v>2678</v>
      </c>
      <c r="D292" s="50" t="s">
        <v>3301</v>
      </c>
      <c r="E292" s="56" t="s">
        <v>8124</v>
      </c>
      <c r="F292" s="69" t="s">
        <v>7788</v>
      </c>
      <c r="G292" s="56" t="s">
        <v>3104</v>
      </c>
      <c r="H292" s="50" t="s">
        <v>2882</v>
      </c>
      <c r="I292" s="56"/>
      <c r="J292" s="56" t="s">
        <v>7493</v>
      </c>
      <c r="K292" s="56"/>
      <c r="L292" s="50" t="s">
        <v>7472</v>
      </c>
      <c r="M292" s="153">
        <v>0</v>
      </c>
      <c r="N292" s="50" t="s">
        <v>8512</v>
      </c>
      <c r="O292" s="50" t="s">
        <v>8517</v>
      </c>
      <c r="P292" s="113" t="s">
        <v>262</v>
      </c>
      <c r="Q292" s="113" t="s">
        <v>54</v>
      </c>
      <c r="R292" s="113"/>
      <c r="S292" s="113"/>
    </row>
    <row r="293" spans="1:19" x14ac:dyDescent="0.35">
      <c r="A293" s="115" t="s">
        <v>57</v>
      </c>
      <c r="B293" s="100">
        <v>26</v>
      </c>
      <c r="C293" s="101" t="s">
        <v>7525</v>
      </c>
      <c r="D293" s="101" t="s">
        <v>1895</v>
      </c>
      <c r="E293" s="102" t="s">
        <v>8160</v>
      </c>
      <c r="F293" s="101" t="s">
        <v>2172</v>
      </c>
      <c r="G293" s="101"/>
      <c r="H293" s="101"/>
      <c r="I293" s="101"/>
      <c r="J293" s="103" t="s">
        <v>7493</v>
      </c>
      <c r="K293" s="103"/>
      <c r="L293" s="101" t="s">
        <v>91</v>
      </c>
      <c r="M293" s="154">
        <v>0</v>
      </c>
      <c r="N293" s="103" t="s">
        <v>8512</v>
      </c>
      <c r="O293" s="103" t="s">
        <v>8517</v>
      </c>
      <c r="P293" s="115" t="s">
        <v>91</v>
      </c>
      <c r="Q293" s="115" t="s">
        <v>54</v>
      </c>
      <c r="R293" s="115"/>
      <c r="S293" s="113"/>
    </row>
    <row r="294" spans="1:19" x14ac:dyDescent="0.35">
      <c r="A294" s="138" t="s">
        <v>51</v>
      </c>
      <c r="B294" s="76">
        <v>1</v>
      </c>
      <c r="C294" s="66" t="s">
        <v>6611</v>
      </c>
      <c r="D294" s="66" t="s">
        <v>6613</v>
      </c>
      <c r="E294" s="67" t="s">
        <v>7606</v>
      </c>
      <c r="F294" s="66" t="s">
        <v>7705</v>
      </c>
      <c r="G294" s="66"/>
      <c r="H294" s="66"/>
      <c r="I294" s="66"/>
      <c r="J294" s="97" t="s">
        <v>7493</v>
      </c>
      <c r="K294" s="97"/>
      <c r="L294" s="66" t="s">
        <v>91</v>
      </c>
      <c r="M294" s="157" t="s">
        <v>8511</v>
      </c>
      <c r="N294" s="97" t="s">
        <v>8513</v>
      </c>
      <c r="O294" s="97" t="s">
        <v>8516</v>
      </c>
      <c r="P294" s="138" t="s">
        <v>91</v>
      </c>
      <c r="Q294" s="138" t="s">
        <v>45</v>
      </c>
      <c r="R294" s="113" t="s">
        <v>6610</v>
      </c>
      <c r="S294" s="113"/>
    </row>
    <row r="295" spans="1:19" x14ac:dyDescent="0.35">
      <c r="A295" s="138" t="s">
        <v>51</v>
      </c>
      <c r="B295" s="76">
        <v>2</v>
      </c>
      <c r="C295" s="66" t="s">
        <v>6612</v>
      </c>
      <c r="D295" s="66" t="s">
        <v>7464</v>
      </c>
      <c r="E295" s="67" t="s">
        <v>7607</v>
      </c>
      <c r="F295" s="67" t="s">
        <v>7608</v>
      </c>
      <c r="G295" s="66"/>
      <c r="H295" s="66"/>
      <c r="I295" s="66"/>
      <c r="J295" s="97" t="s">
        <v>7493</v>
      </c>
      <c r="K295" s="97"/>
      <c r="L295" s="66" t="s">
        <v>91</v>
      </c>
      <c r="M295" s="157" t="s">
        <v>8511</v>
      </c>
      <c r="N295" s="97" t="s">
        <v>8512</v>
      </c>
      <c r="O295" s="97" t="s">
        <v>8516</v>
      </c>
      <c r="P295" s="138" t="s">
        <v>91</v>
      </c>
      <c r="Q295" s="138" t="s">
        <v>45</v>
      </c>
      <c r="R295" s="113" t="s">
        <v>6610</v>
      </c>
      <c r="S295" s="113"/>
    </row>
    <row r="296" spans="1:19" x14ac:dyDescent="0.35">
      <c r="A296" s="113" t="s">
        <v>51</v>
      </c>
      <c r="B296" s="76">
        <v>3</v>
      </c>
      <c r="C296" s="54" t="s">
        <v>106</v>
      </c>
      <c r="D296" s="54" t="s">
        <v>1922</v>
      </c>
      <c r="E296" s="50" t="s">
        <v>8109</v>
      </c>
      <c r="F296" s="54" t="s">
        <v>2146</v>
      </c>
      <c r="G296" s="54" t="s">
        <v>301</v>
      </c>
      <c r="H296" s="54" t="s">
        <v>292</v>
      </c>
      <c r="I296" s="54" t="s">
        <v>2322</v>
      </c>
      <c r="J296" s="56" t="s">
        <v>7493</v>
      </c>
      <c r="K296" s="56"/>
      <c r="L296" s="99" t="s">
        <v>7473</v>
      </c>
      <c r="M296" s="160" t="s">
        <v>8511</v>
      </c>
      <c r="N296" s="99" t="s">
        <v>8513</v>
      </c>
      <c r="O296" s="99" t="s">
        <v>8516</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7493</v>
      </c>
      <c r="K297" s="56"/>
      <c r="L297" s="54" t="s">
        <v>91</v>
      </c>
      <c r="M297" s="155" t="s">
        <v>8511</v>
      </c>
      <c r="N297" s="56" t="s">
        <v>8512</v>
      </c>
      <c r="O297" s="56" t="s">
        <v>8516</v>
      </c>
      <c r="P297" s="113" t="s">
        <v>91</v>
      </c>
      <c r="Q297" s="113" t="s">
        <v>45</v>
      </c>
      <c r="R297" s="113"/>
      <c r="S297" s="113"/>
    </row>
    <row r="298" spans="1:19" x14ac:dyDescent="0.35">
      <c r="A298" s="113" t="s">
        <v>51</v>
      </c>
      <c r="B298" s="76">
        <v>5</v>
      </c>
      <c r="C298" s="54" t="s">
        <v>109</v>
      </c>
      <c r="D298" s="54" t="s">
        <v>7536</v>
      </c>
      <c r="E298" s="50" t="s">
        <v>8107</v>
      </c>
      <c r="F298" s="54" t="s">
        <v>2154</v>
      </c>
      <c r="G298" s="54" t="s">
        <v>306</v>
      </c>
      <c r="H298" s="54" t="s">
        <v>307</v>
      </c>
      <c r="I298" s="54" t="s">
        <v>2325</v>
      </c>
      <c r="J298" s="56" t="s">
        <v>3415</v>
      </c>
      <c r="K298" s="56" t="s">
        <v>7492</v>
      </c>
      <c r="L298" s="54" t="s">
        <v>91</v>
      </c>
      <c r="M298" s="155">
        <v>0</v>
      </c>
      <c r="N298" s="56" t="s">
        <v>8512</v>
      </c>
      <c r="O298" s="56" t="s">
        <v>8517</v>
      </c>
      <c r="P298" s="113" t="s">
        <v>92</v>
      </c>
      <c r="Q298" s="113" t="s">
        <v>45</v>
      </c>
      <c r="R298" s="113"/>
      <c r="S298" s="113"/>
    </row>
    <row r="299" spans="1:19" x14ac:dyDescent="0.35">
      <c r="A299" s="113" t="s">
        <v>51</v>
      </c>
      <c r="B299" s="76">
        <v>6</v>
      </c>
      <c r="C299" s="54" t="s">
        <v>108</v>
      </c>
      <c r="D299" s="54" t="s">
        <v>7537</v>
      </c>
      <c r="E299" s="54" t="s">
        <v>2148</v>
      </c>
      <c r="F299" s="54" t="s">
        <v>2148</v>
      </c>
      <c r="G299" s="54" t="s">
        <v>304</v>
      </c>
      <c r="H299" s="54" t="s">
        <v>305</v>
      </c>
      <c r="I299" s="54" t="s">
        <v>2324</v>
      </c>
      <c r="J299" s="56" t="s">
        <v>3416</v>
      </c>
      <c r="K299" s="56" t="s">
        <v>7492</v>
      </c>
      <c r="L299" s="54" t="s">
        <v>91</v>
      </c>
      <c r="M299" s="155">
        <v>0</v>
      </c>
      <c r="N299" s="56" t="s">
        <v>8512</v>
      </c>
      <c r="O299" s="56" t="s">
        <v>8517</v>
      </c>
      <c r="P299" s="113" t="s">
        <v>92</v>
      </c>
      <c r="Q299" s="113" t="s">
        <v>45</v>
      </c>
      <c r="R299" s="113"/>
      <c r="S299" s="113"/>
    </row>
    <row r="300" spans="1:19" x14ac:dyDescent="0.35">
      <c r="A300" s="113" t="s">
        <v>51</v>
      </c>
      <c r="B300" s="114">
        <v>7</v>
      </c>
      <c r="C300" s="113" t="s">
        <v>3816</v>
      </c>
      <c r="D300" s="113" t="s">
        <v>1895</v>
      </c>
      <c r="E300" s="113" t="s">
        <v>8108</v>
      </c>
      <c r="F300" s="113" t="s">
        <v>7789</v>
      </c>
      <c r="G300" s="113" t="s">
        <v>3917</v>
      </c>
      <c r="H300" s="113" t="s">
        <v>3918</v>
      </c>
      <c r="I300" s="113"/>
      <c r="J300" s="56" t="s">
        <v>7493</v>
      </c>
      <c r="K300" s="56"/>
      <c r="L300" s="113" t="s">
        <v>91</v>
      </c>
      <c r="M300" s="114">
        <v>0</v>
      </c>
      <c r="N300" s="113" t="s">
        <v>8512</v>
      </c>
      <c r="O300" s="113" t="s">
        <v>8517</v>
      </c>
      <c r="P300" s="113" t="s">
        <v>91</v>
      </c>
      <c r="Q300" s="113" t="s">
        <v>45</v>
      </c>
      <c r="R300" s="113"/>
      <c r="S300" s="113"/>
    </row>
    <row r="301" spans="1:19" x14ac:dyDescent="0.35">
      <c r="A301" s="137" t="s">
        <v>62</v>
      </c>
      <c r="B301" s="77">
        <v>-99</v>
      </c>
      <c r="C301" s="50" t="s">
        <v>292</v>
      </c>
      <c r="D301" s="113"/>
      <c r="E301" s="50"/>
      <c r="F301" s="113"/>
      <c r="G301" s="50" t="s">
        <v>292</v>
      </c>
      <c r="H301" s="50" t="s">
        <v>292</v>
      </c>
      <c r="I301" s="113"/>
      <c r="J301" s="50" t="s">
        <v>7493</v>
      </c>
      <c r="K301" s="50"/>
      <c r="L301" s="53" t="s">
        <v>7473</v>
      </c>
      <c r="M301" s="114" t="s">
        <v>8511</v>
      </c>
      <c r="N301" s="113" t="s">
        <v>8513</v>
      </c>
      <c r="O301" s="113"/>
      <c r="P301" s="132"/>
      <c r="Q301" s="132" t="s">
        <v>54</v>
      </c>
      <c r="R301" s="53"/>
      <c r="S301" s="113"/>
    </row>
    <row r="302" spans="1:19" x14ac:dyDescent="0.35">
      <c r="A302" s="137" t="s">
        <v>62</v>
      </c>
      <c r="B302" s="77">
        <v>-99</v>
      </c>
      <c r="C302" s="50" t="s">
        <v>6645</v>
      </c>
      <c r="D302" s="113"/>
      <c r="E302" s="50"/>
      <c r="F302" s="113"/>
      <c r="G302" s="50" t="s">
        <v>6724</v>
      </c>
      <c r="H302" s="50" t="s">
        <v>6725</v>
      </c>
      <c r="I302" s="113"/>
      <c r="J302" s="50" t="s">
        <v>7493</v>
      </c>
      <c r="K302" s="50"/>
      <c r="L302" s="50" t="s">
        <v>7473</v>
      </c>
      <c r="M302" s="153"/>
      <c r="N302" s="50"/>
      <c r="O302" s="50"/>
      <c r="P302" s="132" t="s">
        <v>7476</v>
      </c>
      <c r="Q302" s="132" t="s">
        <v>54</v>
      </c>
      <c r="R302" s="53"/>
      <c r="S302" s="113"/>
    </row>
    <row r="303" spans="1:19" x14ac:dyDescent="0.35">
      <c r="A303" s="137" t="s">
        <v>62</v>
      </c>
      <c r="B303" s="77">
        <v>-99</v>
      </c>
      <c r="C303" s="50" t="s">
        <v>6644</v>
      </c>
      <c r="D303" s="113"/>
      <c r="E303" s="50"/>
      <c r="F303" s="113"/>
      <c r="G303" s="50" t="s">
        <v>6722</v>
      </c>
      <c r="H303" s="50" t="s">
        <v>6723</v>
      </c>
      <c r="I303" s="113"/>
      <c r="J303" s="50" t="s">
        <v>7493</v>
      </c>
      <c r="K303" s="50"/>
      <c r="L303" s="50" t="s">
        <v>7474</v>
      </c>
      <c r="M303" s="153"/>
      <c r="N303" s="50"/>
      <c r="O303" s="50"/>
      <c r="P303" s="132" t="s">
        <v>3952</v>
      </c>
      <c r="Q303" s="132" t="s">
        <v>54</v>
      </c>
      <c r="R303" s="53"/>
      <c r="S303" s="113"/>
    </row>
    <row r="304" spans="1:19" x14ac:dyDescent="0.35">
      <c r="A304" s="115" t="s">
        <v>62</v>
      </c>
      <c r="B304" s="100">
        <v>1</v>
      </c>
      <c r="C304" s="101" t="s">
        <v>93</v>
      </c>
      <c r="D304" s="103" t="s">
        <v>1923</v>
      </c>
      <c r="E304" s="102" t="s">
        <v>2130</v>
      </c>
      <c r="F304" s="101" t="s">
        <v>7704</v>
      </c>
      <c r="G304" s="101" t="s">
        <v>277</v>
      </c>
      <c r="H304" s="101" t="s">
        <v>278</v>
      </c>
      <c r="I304" s="101" t="s">
        <v>2311</v>
      </c>
      <c r="J304" s="103" t="s">
        <v>7493</v>
      </c>
      <c r="K304" s="103"/>
      <c r="L304" s="101" t="s">
        <v>91</v>
      </c>
      <c r="M304" s="154" t="s">
        <v>8511</v>
      </c>
      <c r="N304" s="103" t="s">
        <v>8513</v>
      </c>
      <c r="O304" s="103" t="s">
        <v>8516</v>
      </c>
      <c r="P304" s="115" t="s">
        <v>91</v>
      </c>
      <c r="Q304" s="115" t="s">
        <v>54</v>
      </c>
      <c r="R304" s="115"/>
      <c r="S304" s="113"/>
    </row>
    <row r="305" spans="1:19" x14ac:dyDescent="0.35">
      <c r="A305" s="113" t="s">
        <v>62</v>
      </c>
      <c r="B305" s="77">
        <v>2</v>
      </c>
      <c r="C305" s="54" t="s">
        <v>123</v>
      </c>
      <c r="D305" s="56" t="s">
        <v>1950</v>
      </c>
      <c r="E305" s="50" t="s">
        <v>8164</v>
      </c>
      <c r="F305" s="54" t="s">
        <v>7662</v>
      </c>
      <c r="G305" s="54" t="s">
        <v>332</v>
      </c>
      <c r="H305" s="54" t="s">
        <v>422</v>
      </c>
      <c r="I305" s="68" t="s">
        <v>2370</v>
      </c>
      <c r="J305" s="56" t="s">
        <v>7493</v>
      </c>
      <c r="K305" s="56"/>
      <c r="L305" s="99" t="s">
        <v>7473</v>
      </c>
      <c r="M305" s="160" t="s">
        <v>8511</v>
      </c>
      <c r="N305" s="99" t="s">
        <v>8513</v>
      </c>
      <c r="O305" s="99" t="s">
        <v>8516</v>
      </c>
      <c r="P305" s="113" t="s">
        <v>100</v>
      </c>
      <c r="Q305" s="113" t="s">
        <v>54</v>
      </c>
      <c r="R305" s="113"/>
      <c r="S305" s="113"/>
    </row>
    <row r="306" spans="1:19" x14ac:dyDescent="0.35">
      <c r="A306" s="113" t="s">
        <v>62</v>
      </c>
      <c r="B306" s="77">
        <v>3</v>
      </c>
      <c r="C306" s="85" t="s">
        <v>2710</v>
      </c>
      <c r="D306" s="50" t="s">
        <v>6398</v>
      </c>
      <c r="E306" s="56" t="s">
        <v>8173</v>
      </c>
      <c r="F306" s="69" t="s">
        <v>7790</v>
      </c>
      <c r="G306" s="56" t="s">
        <v>3137</v>
      </c>
      <c r="H306" s="50" t="s">
        <v>2914</v>
      </c>
      <c r="I306" s="56"/>
      <c r="J306" s="56" t="s">
        <v>7493</v>
      </c>
      <c r="K306" s="56"/>
      <c r="L306" s="50" t="s">
        <v>91</v>
      </c>
      <c r="M306" s="153" t="s">
        <v>8511</v>
      </c>
      <c r="N306" s="50" t="s">
        <v>8512</v>
      </c>
      <c r="O306" s="50" t="s">
        <v>8516</v>
      </c>
      <c r="P306" s="113" t="s">
        <v>91</v>
      </c>
      <c r="Q306" s="113" t="s">
        <v>54</v>
      </c>
      <c r="R306" s="113"/>
      <c r="S306" s="113"/>
    </row>
    <row r="307" spans="1:19" x14ac:dyDescent="0.35">
      <c r="A307" s="113" t="s">
        <v>62</v>
      </c>
      <c r="B307" s="77">
        <v>4</v>
      </c>
      <c r="C307" s="54" t="s">
        <v>177</v>
      </c>
      <c r="D307" s="56" t="s">
        <v>2056</v>
      </c>
      <c r="E307" s="56" t="s">
        <v>8175</v>
      </c>
      <c r="F307" s="68" t="s">
        <v>7591</v>
      </c>
      <c r="G307" s="54" t="s">
        <v>420</v>
      </c>
      <c r="H307" s="54" t="s">
        <v>421</v>
      </c>
      <c r="I307" s="68" t="s">
        <v>2369</v>
      </c>
      <c r="J307" s="56" t="s">
        <v>7493</v>
      </c>
      <c r="K307" s="56"/>
      <c r="L307" s="54" t="s">
        <v>153</v>
      </c>
      <c r="M307" s="155" t="s">
        <v>8511</v>
      </c>
      <c r="N307" s="56" t="s">
        <v>8512</v>
      </c>
      <c r="O307" s="56" t="s">
        <v>8516</v>
      </c>
      <c r="P307" s="113" t="s">
        <v>153</v>
      </c>
      <c r="Q307" s="113" t="s">
        <v>54</v>
      </c>
      <c r="R307" s="113"/>
      <c r="S307" s="113"/>
    </row>
    <row r="308" spans="1:19" x14ac:dyDescent="0.35">
      <c r="A308" s="113" t="s">
        <v>62</v>
      </c>
      <c r="B308" s="77">
        <v>5</v>
      </c>
      <c r="C308" s="54" t="s">
        <v>178</v>
      </c>
      <c r="D308" s="56" t="s">
        <v>2051</v>
      </c>
      <c r="E308" s="50" t="s">
        <v>8165</v>
      </c>
      <c r="F308" s="68" t="s">
        <v>7791</v>
      </c>
      <c r="G308" s="54" t="s">
        <v>423</v>
      </c>
      <c r="H308" s="54" t="s">
        <v>424</v>
      </c>
      <c r="I308" s="68" t="s">
        <v>2371</v>
      </c>
      <c r="J308" s="56" t="s">
        <v>3417</v>
      </c>
      <c r="K308" s="56" t="s">
        <v>7492</v>
      </c>
      <c r="L308" s="54" t="s">
        <v>91</v>
      </c>
      <c r="M308" s="155">
        <v>1</v>
      </c>
      <c r="N308" s="56" t="s">
        <v>8512</v>
      </c>
      <c r="O308" s="56" t="s">
        <v>8517</v>
      </c>
      <c r="P308" s="113" t="s">
        <v>92</v>
      </c>
      <c r="Q308" s="113" t="s">
        <v>54</v>
      </c>
      <c r="R308" s="113"/>
      <c r="S308" s="113"/>
    </row>
    <row r="309" spans="1:19" x14ac:dyDescent="0.35">
      <c r="A309" s="113" t="s">
        <v>62</v>
      </c>
      <c r="B309" s="77">
        <v>6</v>
      </c>
      <c r="C309" s="54" t="s">
        <v>179</v>
      </c>
      <c r="D309" s="56" t="s">
        <v>1888</v>
      </c>
      <c r="E309" s="50" t="s">
        <v>8166</v>
      </c>
      <c r="F309" s="68" t="s">
        <v>2206</v>
      </c>
      <c r="G309" s="54" t="s">
        <v>425</v>
      </c>
      <c r="H309" s="54" t="s">
        <v>426</v>
      </c>
      <c r="I309" s="68" t="s">
        <v>2372</v>
      </c>
      <c r="J309" s="56" t="s">
        <v>7493</v>
      </c>
      <c r="K309" s="56"/>
      <c r="L309" s="50" t="s">
        <v>7472</v>
      </c>
      <c r="M309" s="153">
        <v>2</v>
      </c>
      <c r="N309" s="50" t="s">
        <v>8512</v>
      </c>
      <c r="O309" s="50" t="s">
        <v>8517</v>
      </c>
      <c r="P309" s="113" t="s">
        <v>165</v>
      </c>
      <c r="Q309" s="113" t="s">
        <v>54</v>
      </c>
      <c r="R309" s="113"/>
      <c r="S309" s="113"/>
    </row>
    <row r="310" spans="1:19" x14ac:dyDescent="0.35">
      <c r="A310" s="113" t="s">
        <v>62</v>
      </c>
      <c r="B310" s="77">
        <v>7</v>
      </c>
      <c r="C310" s="56" t="s">
        <v>2707</v>
      </c>
      <c r="D310" s="50" t="s">
        <v>1885</v>
      </c>
      <c r="E310" s="56" t="s">
        <v>8168</v>
      </c>
      <c r="F310" s="69" t="s">
        <v>8167</v>
      </c>
      <c r="G310" s="56" t="s">
        <v>3134</v>
      </c>
      <c r="H310" s="50" t="s">
        <v>2911</v>
      </c>
      <c r="I310" s="56"/>
      <c r="J310" s="56" t="s">
        <v>7493</v>
      </c>
      <c r="K310" s="56"/>
      <c r="L310" s="50" t="s">
        <v>7472</v>
      </c>
      <c r="M310" s="153">
        <v>0</v>
      </c>
      <c r="N310" s="50" t="s">
        <v>8512</v>
      </c>
      <c r="O310" s="50" t="s">
        <v>8517</v>
      </c>
      <c r="P310" s="113" t="s">
        <v>156</v>
      </c>
      <c r="Q310" s="113" t="s">
        <v>54</v>
      </c>
      <c r="R310" s="113"/>
      <c r="S310" s="113"/>
    </row>
    <row r="311" spans="1:19" x14ac:dyDescent="0.35">
      <c r="A311" s="113" t="s">
        <v>62</v>
      </c>
      <c r="B311" s="77">
        <v>8</v>
      </c>
      <c r="C311" s="56" t="s">
        <v>2708</v>
      </c>
      <c r="D311" s="50" t="s">
        <v>3302</v>
      </c>
      <c r="E311" s="56" t="s">
        <v>8176</v>
      </c>
      <c r="F311" s="69" t="s">
        <v>7793</v>
      </c>
      <c r="G311" s="56" t="s">
        <v>3135</v>
      </c>
      <c r="H311" s="50" t="s">
        <v>2912</v>
      </c>
      <c r="I311" s="56"/>
      <c r="J311" s="56" t="s">
        <v>7493</v>
      </c>
      <c r="K311" s="56"/>
      <c r="L311" s="50" t="s">
        <v>7472</v>
      </c>
      <c r="M311" s="153">
        <v>0</v>
      </c>
      <c r="N311" s="50" t="s">
        <v>8512</v>
      </c>
      <c r="O311" s="50" t="s">
        <v>8517</v>
      </c>
      <c r="P311" s="113" t="s">
        <v>195</v>
      </c>
      <c r="Q311" s="113" t="s">
        <v>54</v>
      </c>
      <c r="R311" s="113"/>
      <c r="S311" s="113"/>
    </row>
    <row r="312" spans="1:19" x14ac:dyDescent="0.35">
      <c r="A312" s="113" t="s">
        <v>62</v>
      </c>
      <c r="B312" s="77">
        <v>9</v>
      </c>
      <c r="C312" s="56" t="s">
        <v>2709</v>
      </c>
      <c r="D312" s="50" t="s">
        <v>3303</v>
      </c>
      <c r="E312" s="56" t="s">
        <v>8177</v>
      </c>
      <c r="F312" s="69" t="s">
        <v>7792</v>
      </c>
      <c r="G312" s="56" t="s">
        <v>3136</v>
      </c>
      <c r="H312" s="50" t="s">
        <v>2913</v>
      </c>
      <c r="I312" s="56"/>
      <c r="J312" s="56" t="s">
        <v>7493</v>
      </c>
      <c r="K312" s="56"/>
      <c r="L312" s="50" t="s">
        <v>7472</v>
      </c>
      <c r="M312" s="153">
        <v>0</v>
      </c>
      <c r="N312" s="50" t="s">
        <v>8512</v>
      </c>
      <c r="O312" s="50" t="s">
        <v>8517</v>
      </c>
      <c r="P312" s="113" t="s">
        <v>165</v>
      </c>
      <c r="Q312" s="113" t="s">
        <v>54</v>
      </c>
      <c r="R312" s="113"/>
      <c r="S312" s="113"/>
    </row>
    <row r="313" spans="1:19" x14ac:dyDescent="0.35">
      <c r="A313" s="115" t="s">
        <v>62</v>
      </c>
      <c r="B313" s="100">
        <v>10</v>
      </c>
      <c r="C313" s="101" t="s">
        <v>7526</v>
      </c>
      <c r="D313" s="101" t="s">
        <v>1895</v>
      </c>
      <c r="E313" s="102" t="s">
        <v>8174</v>
      </c>
      <c r="F313" s="101" t="s">
        <v>2172</v>
      </c>
      <c r="G313" s="101"/>
      <c r="H313" s="101"/>
      <c r="I313" s="101"/>
      <c r="J313" s="103" t="s">
        <v>7493</v>
      </c>
      <c r="K313" s="103"/>
      <c r="L313" s="101" t="s">
        <v>91</v>
      </c>
      <c r="M313" s="154">
        <v>0</v>
      </c>
      <c r="N313" s="103" t="s">
        <v>8512</v>
      </c>
      <c r="O313" s="103" t="s">
        <v>8517</v>
      </c>
      <c r="P313" s="115" t="s">
        <v>91</v>
      </c>
      <c r="Q313" s="115" t="s">
        <v>54</v>
      </c>
      <c r="R313" s="115"/>
      <c r="S313" s="113"/>
    </row>
    <row r="314" spans="1:19" x14ac:dyDescent="0.35">
      <c r="A314" s="136" t="s">
        <v>61</v>
      </c>
      <c r="B314" s="77">
        <v>-99</v>
      </c>
      <c r="C314" s="50" t="s">
        <v>292</v>
      </c>
      <c r="D314" s="113"/>
      <c r="E314" s="50"/>
      <c r="F314" s="113"/>
      <c r="G314" s="50" t="s">
        <v>292</v>
      </c>
      <c r="H314" s="50" t="s">
        <v>292</v>
      </c>
      <c r="I314" s="113"/>
      <c r="J314" s="50" t="s">
        <v>7493</v>
      </c>
      <c r="K314" s="50"/>
      <c r="L314" s="53" t="s">
        <v>7473</v>
      </c>
      <c r="M314" s="114" t="s">
        <v>8511</v>
      </c>
      <c r="N314" s="113" t="s">
        <v>8513</v>
      </c>
      <c r="O314" s="113"/>
      <c r="P314" s="132"/>
      <c r="Q314" s="132" t="s">
        <v>54</v>
      </c>
      <c r="R314" s="53"/>
      <c r="S314" s="113"/>
    </row>
    <row r="315" spans="1:19" x14ac:dyDescent="0.35">
      <c r="A315" s="115" t="s">
        <v>61</v>
      </c>
      <c r="B315" s="100">
        <v>1</v>
      </c>
      <c r="C315" s="101" t="s">
        <v>93</v>
      </c>
      <c r="D315" s="101" t="s">
        <v>1923</v>
      </c>
      <c r="E315" s="102" t="s">
        <v>2130</v>
      </c>
      <c r="F315" s="101" t="s">
        <v>7704</v>
      </c>
      <c r="G315" s="101" t="s">
        <v>277</v>
      </c>
      <c r="H315" s="101" t="s">
        <v>278</v>
      </c>
      <c r="I315" s="101" t="s">
        <v>2311</v>
      </c>
      <c r="J315" s="103" t="s">
        <v>7493</v>
      </c>
      <c r="K315" s="103"/>
      <c r="L315" s="101" t="s">
        <v>91</v>
      </c>
      <c r="M315" s="154" t="s">
        <v>8511</v>
      </c>
      <c r="N315" s="103" t="s">
        <v>8513</v>
      </c>
      <c r="O315" s="103" t="s">
        <v>8516</v>
      </c>
      <c r="P315" s="115" t="s">
        <v>91</v>
      </c>
      <c r="Q315" s="115" t="s">
        <v>54</v>
      </c>
      <c r="R315" s="115"/>
      <c r="S315" s="113"/>
    </row>
    <row r="316" spans="1:19" x14ac:dyDescent="0.35">
      <c r="A316" s="113" t="s">
        <v>61</v>
      </c>
      <c r="B316" s="77">
        <v>2</v>
      </c>
      <c r="C316" s="55" t="s">
        <v>123</v>
      </c>
      <c r="D316" s="55" t="s">
        <v>1922</v>
      </c>
      <c r="E316" s="62"/>
      <c r="F316" s="55" t="s">
        <v>2146</v>
      </c>
      <c r="G316" s="55" t="s">
        <v>332</v>
      </c>
      <c r="H316" s="55" t="s">
        <v>333</v>
      </c>
      <c r="I316" s="68" t="s">
        <v>2332</v>
      </c>
      <c r="J316" s="56" t="s">
        <v>7493</v>
      </c>
      <c r="K316" s="56"/>
      <c r="L316" s="99" t="s">
        <v>7473</v>
      </c>
      <c r="M316" s="160" t="s">
        <v>8511</v>
      </c>
      <c r="N316" s="99" t="s">
        <v>8513</v>
      </c>
      <c r="O316" s="99" t="s">
        <v>8516</v>
      </c>
      <c r="P316" s="113" t="s">
        <v>100</v>
      </c>
      <c r="Q316" s="113" t="s">
        <v>54</v>
      </c>
      <c r="R316" s="113"/>
      <c r="S316" s="113"/>
    </row>
    <row r="317" spans="1:19" x14ac:dyDescent="0.35">
      <c r="A317" s="113" t="s">
        <v>61</v>
      </c>
      <c r="B317" s="77">
        <v>3</v>
      </c>
      <c r="C317" s="84" t="s">
        <v>174</v>
      </c>
      <c r="D317" s="54" t="s">
        <v>6397</v>
      </c>
      <c r="E317" s="50" t="s">
        <v>8178</v>
      </c>
      <c r="F317" s="68" t="s">
        <v>7794</v>
      </c>
      <c r="G317" s="54" t="s">
        <v>415</v>
      </c>
      <c r="H317" s="54" t="s">
        <v>416</v>
      </c>
      <c r="I317" s="68" t="s">
        <v>2366</v>
      </c>
      <c r="J317" s="56" t="s">
        <v>7493</v>
      </c>
      <c r="K317" s="56"/>
      <c r="L317" s="54" t="s">
        <v>91</v>
      </c>
      <c r="M317" s="155" t="s">
        <v>8511</v>
      </c>
      <c r="N317" s="56" t="s">
        <v>8512</v>
      </c>
      <c r="O317" s="56" t="s">
        <v>8516</v>
      </c>
      <c r="P317" s="113" t="s">
        <v>91</v>
      </c>
      <c r="Q317" s="113" t="s">
        <v>54</v>
      </c>
      <c r="R317" s="113"/>
      <c r="S317" s="113"/>
    </row>
    <row r="318" spans="1:19" x14ac:dyDescent="0.35">
      <c r="A318" s="113" t="s">
        <v>61</v>
      </c>
      <c r="B318" s="77">
        <v>4</v>
      </c>
      <c r="C318" s="56" t="s">
        <v>2705</v>
      </c>
      <c r="D318" s="50" t="s">
        <v>6627</v>
      </c>
      <c r="E318" s="56" t="s">
        <v>8180</v>
      </c>
      <c r="F318" s="69" t="s">
        <v>7795</v>
      </c>
      <c r="G318" s="56" t="s">
        <v>3131</v>
      </c>
      <c r="H318" s="50" t="s">
        <v>2909</v>
      </c>
      <c r="I318" s="56"/>
      <c r="J318" s="56" t="s">
        <v>3413</v>
      </c>
      <c r="K318" s="56" t="s">
        <v>7492</v>
      </c>
      <c r="L318" s="50" t="s">
        <v>91</v>
      </c>
      <c r="M318" s="153">
        <v>0</v>
      </c>
      <c r="N318" s="50" t="s">
        <v>8512</v>
      </c>
      <c r="O318" s="50" t="s">
        <v>8517</v>
      </c>
      <c r="P318" s="113" t="s">
        <v>92</v>
      </c>
      <c r="Q318" s="113" t="s">
        <v>54</v>
      </c>
      <c r="R318" s="113"/>
      <c r="S318" s="113"/>
    </row>
    <row r="319" spans="1:19" x14ac:dyDescent="0.35">
      <c r="A319" s="113" t="s">
        <v>61</v>
      </c>
      <c r="B319" s="77">
        <v>5</v>
      </c>
      <c r="C319" s="54" t="s">
        <v>176</v>
      </c>
      <c r="D319" s="54" t="s">
        <v>1951</v>
      </c>
      <c r="E319" s="50" t="s">
        <v>8182</v>
      </c>
      <c r="F319" s="68" t="s">
        <v>8181</v>
      </c>
      <c r="G319" s="56" t="s">
        <v>3133</v>
      </c>
      <c r="H319" s="54" t="s">
        <v>419</v>
      </c>
      <c r="I319" s="68" t="s">
        <v>2368</v>
      </c>
      <c r="J319" s="56" t="s">
        <v>7493</v>
      </c>
      <c r="K319" s="56"/>
      <c r="L319" s="54" t="s">
        <v>7473</v>
      </c>
      <c r="M319" s="155">
        <v>0</v>
      </c>
      <c r="N319" s="56" t="s">
        <v>8512</v>
      </c>
      <c r="O319" s="56" t="s">
        <v>8517</v>
      </c>
      <c r="P319" s="113" t="s">
        <v>100</v>
      </c>
      <c r="Q319" s="113" t="s">
        <v>54</v>
      </c>
      <c r="R319" s="113"/>
      <c r="S319" s="113"/>
    </row>
    <row r="320" spans="1:19" x14ac:dyDescent="0.35">
      <c r="A320" s="113" t="s">
        <v>61</v>
      </c>
      <c r="B320" s="77">
        <v>6</v>
      </c>
      <c r="C320" s="56" t="s">
        <v>2706</v>
      </c>
      <c r="D320" s="50" t="s">
        <v>3311</v>
      </c>
      <c r="E320" s="50" t="s">
        <v>8183</v>
      </c>
      <c r="F320" s="69" t="s">
        <v>7796</v>
      </c>
      <c r="G320" s="56" t="s">
        <v>3132</v>
      </c>
      <c r="H320" s="50" t="s">
        <v>2910</v>
      </c>
      <c r="I320" s="56"/>
      <c r="J320" s="56" t="s">
        <v>7493</v>
      </c>
      <c r="K320" s="56"/>
      <c r="L320" s="50" t="s">
        <v>7472</v>
      </c>
      <c r="M320" s="153">
        <v>0</v>
      </c>
      <c r="N320" s="50" t="s">
        <v>8512</v>
      </c>
      <c r="O320" s="50" t="s">
        <v>8517</v>
      </c>
      <c r="P320" s="113" t="s">
        <v>165</v>
      </c>
      <c r="Q320" s="113" t="s">
        <v>54</v>
      </c>
      <c r="R320" s="113"/>
      <c r="S320" s="113"/>
    </row>
    <row r="321" spans="1:19" x14ac:dyDescent="0.35">
      <c r="A321" s="113" t="s">
        <v>61</v>
      </c>
      <c r="B321" s="77">
        <v>7</v>
      </c>
      <c r="C321" s="54" t="s">
        <v>175</v>
      </c>
      <c r="D321" s="54" t="s">
        <v>1895</v>
      </c>
      <c r="E321" s="50" t="s">
        <v>8179</v>
      </c>
      <c r="F321" s="68" t="s">
        <v>2172</v>
      </c>
      <c r="G321" s="54" t="s">
        <v>417</v>
      </c>
      <c r="H321" s="54" t="s">
        <v>418</v>
      </c>
      <c r="I321" s="68" t="s">
        <v>2367</v>
      </c>
      <c r="J321" s="56" t="s">
        <v>7493</v>
      </c>
      <c r="K321" s="56"/>
      <c r="L321" s="54" t="s">
        <v>91</v>
      </c>
      <c r="M321" s="155">
        <v>0</v>
      </c>
      <c r="N321" s="56" t="s">
        <v>8512</v>
      </c>
      <c r="O321" s="56" t="s">
        <v>8517</v>
      </c>
      <c r="P321" s="113" t="s">
        <v>91</v>
      </c>
      <c r="Q321" s="113" t="s">
        <v>54</v>
      </c>
      <c r="R321" s="113"/>
      <c r="S321" s="113"/>
    </row>
    <row r="322" spans="1:19" x14ac:dyDescent="0.35">
      <c r="A322" s="136" t="s">
        <v>2792</v>
      </c>
      <c r="B322" s="77">
        <v>-99</v>
      </c>
      <c r="C322" s="50" t="s">
        <v>292</v>
      </c>
      <c r="D322" s="113"/>
      <c r="E322" s="50"/>
      <c r="F322" s="113"/>
      <c r="G322" s="50" t="s">
        <v>292</v>
      </c>
      <c r="H322" s="50" t="s">
        <v>292</v>
      </c>
      <c r="I322" s="113"/>
      <c r="J322" s="50" t="s">
        <v>7493</v>
      </c>
      <c r="K322" s="50"/>
      <c r="L322" s="53" t="s">
        <v>7473</v>
      </c>
      <c r="M322" s="114" t="s">
        <v>8511</v>
      </c>
      <c r="N322" s="113" t="s">
        <v>8513</v>
      </c>
      <c r="O322" s="113"/>
      <c r="P322" s="132"/>
      <c r="Q322" s="132" t="s">
        <v>54</v>
      </c>
      <c r="R322" s="53" t="s">
        <v>8580</v>
      </c>
      <c r="S322" s="113"/>
    </row>
    <row r="323" spans="1:19" x14ac:dyDescent="0.35">
      <c r="A323" s="136" t="s">
        <v>2792</v>
      </c>
      <c r="B323" s="77">
        <v>-99</v>
      </c>
      <c r="C323" s="50" t="s">
        <v>292</v>
      </c>
      <c r="D323" s="113"/>
      <c r="E323" s="50"/>
      <c r="F323" s="113"/>
      <c r="G323" s="50" t="s">
        <v>292</v>
      </c>
      <c r="H323" s="50" t="s">
        <v>292</v>
      </c>
      <c r="I323" s="113"/>
      <c r="J323" s="50" t="s">
        <v>7493</v>
      </c>
      <c r="K323" s="50"/>
      <c r="L323" s="53" t="s">
        <v>7473</v>
      </c>
      <c r="M323" s="114" t="s">
        <v>8511</v>
      </c>
      <c r="N323" s="113" t="s">
        <v>8513</v>
      </c>
      <c r="O323" s="113"/>
      <c r="P323" s="132"/>
      <c r="Q323" s="132" t="s">
        <v>54</v>
      </c>
      <c r="R323" s="53"/>
      <c r="S323" s="113"/>
    </row>
    <row r="324" spans="1:19" x14ac:dyDescent="0.35">
      <c r="A324" s="113" t="s">
        <v>2792</v>
      </c>
      <c r="B324" s="77">
        <v>-99</v>
      </c>
      <c r="C324" s="50" t="s">
        <v>6660</v>
      </c>
      <c r="D324" s="113"/>
      <c r="E324" s="50"/>
      <c r="F324" s="113"/>
      <c r="G324" s="50" t="s">
        <v>6756</v>
      </c>
      <c r="H324" s="50" t="s">
        <v>6757</v>
      </c>
      <c r="I324" s="113"/>
      <c r="J324" s="50" t="s">
        <v>7493</v>
      </c>
      <c r="K324" s="50"/>
      <c r="L324" s="134" t="s">
        <v>7473</v>
      </c>
      <c r="M324" s="162"/>
      <c r="N324" s="134"/>
      <c r="O324" s="134"/>
      <c r="P324" s="132" t="s">
        <v>3000</v>
      </c>
      <c r="Q324" s="132" t="s">
        <v>54</v>
      </c>
      <c r="R324" s="50"/>
      <c r="S324" s="113"/>
    </row>
    <row r="325" spans="1:19" x14ac:dyDescent="0.35">
      <c r="A325" s="113" t="s">
        <v>2792</v>
      </c>
      <c r="B325" s="77">
        <v>-99</v>
      </c>
      <c r="C325" s="50" t="s">
        <v>6659</v>
      </c>
      <c r="D325" s="113"/>
      <c r="E325" s="50"/>
      <c r="F325" s="113"/>
      <c r="G325" s="50" t="s">
        <v>6754</v>
      </c>
      <c r="H325" s="50" t="s">
        <v>6755</v>
      </c>
      <c r="I325" s="113"/>
      <c r="J325" s="50" t="s">
        <v>7493</v>
      </c>
      <c r="K325" s="50"/>
      <c r="L325" s="50" t="s">
        <v>7474</v>
      </c>
      <c r="M325" s="153"/>
      <c r="N325" s="50"/>
      <c r="O325" s="50"/>
      <c r="P325" s="132" t="s">
        <v>3952</v>
      </c>
      <c r="Q325" s="132" t="s">
        <v>54</v>
      </c>
      <c r="R325" s="50"/>
      <c r="S325" s="113"/>
    </row>
    <row r="326" spans="1:19" x14ac:dyDescent="0.35">
      <c r="A326" s="113" t="s">
        <v>2792</v>
      </c>
      <c r="B326" s="77">
        <v>-99</v>
      </c>
      <c r="C326" s="50" t="s">
        <v>6662</v>
      </c>
      <c r="D326" s="113"/>
      <c r="E326" s="50"/>
      <c r="F326" s="113"/>
      <c r="G326" s="50" t="s">
        <v>6760</v>
      </c>
      <c r="H326" s="50" t="s">
        <v>6761</v>
      </c>
      <c r="I326" s="113"/>
      <c r="J326" s="50" t="s">
        <v>7493</v>
      </c>
      <c r="K326" s="50"/>
      <c r="L326" s="134" t="s">
        <v>7473</v>
      </c>
      <c r="M326" s="162"/>
      <c r="N326" s="134"/>
      <c r="O326" s="134"/>
      <c r="P326" s="132" t="s">
        <v>3000</v>
      </c>
      <c r="Q326" s="132" t="s">
        <v>54</v>
      </c>
      <c r="R326" s="50"/>
      <c r="S326" s="113"/>
    </row>
    <row r="327" spans="1:19" x14ac:dyDescent="0.35">
      <c r="A327" s="113" t="s">
        <v>2792</v>
      </c>
      <c r="B327" s="77">
        <v>-99</v>
      </c>
      <c r="C327" s="50" t="s">
        <v>6661</v>
      </c>
      <c r="D327" s="113"/>
      <c r="E327" s="50"/>
      <c r="F327" s="113"/>
      <c r="G327" s="50" t="s">
        <v>6758</v>
      </c>
      <c r="H327" s="50" t="s">
        <v>6759</v>
      </c>
      <c r="I327" s="113"/>
      <c r="J327" s="50" t="s">
        <v>7493</v>
      </c>
      <c r="K327" s="50"/>
      <c r="L327" s="50" t="s">
        <v>7474</v>
      </c>
      <c r="M327" s="153"/>
      <c r="N327" s="50"/>
      <c r="O327" s="50"/>
      <c r="P327" s="132" t="s">
        <v>3952</v>
      </c>
      <c r="Q327" s="132" t="s">
        <v>54</v>
      </c>
      <c r="R327" s="50"/>
      <c r="S327" s="113"/>
    </row>
    <row r="328" spans="1:19" x14ac:dyDescent="0.35">
      <c r="A328" s="138" t="s">
        <v>2792</v>
      </c>
      <c r="B328" s="96">
        <v>1</v>
      </c>
      <c r="C328" s="66" t="s">
        <v>93</v>
      </c>
      <c r="D328" s="66" t="s">
        <v>1923</v>
      </c>
      <c r="E328" s="67" t="s">
        <v>2130</v>
      </c>
      <c r="F328" s="66" t="s">
        <v>7704</v>
      </c>
      <c r="G328" s="66" t="s">
        <v>277</v>
      </c>
      <c r="H328" s="66" t="s">
        <v>278</v>
      </c>
      <c r="I328" s="66" t="s">
        <v>2311</v>
      </c>
      <c r="J328" s="97" t="s">
        <v>7493</v>
      </c>
      <c r="K328" s="97"/>
      <c r="L328" s="66" t="s">
        <v>91</v>
      </c>
      <c r="M328" s="157" t="s">
        <v>8511</v>
      </c>
      <c r="N328" s="97" t="s">
        <v>8513</v>
      </c>
      <c r="O328" s="97" t="s">
        <v>8516</v>
      </c>
      <c r="P328" s="138" t="s">
        <v>91</v>
      </c>
      <c r="Q328" s="138" t="s">
        <v>54</v>
      </c>
      <c r="R328" s="138"/>
      <c r="S328" s="113"/>
    </row>
    <row r="329" spans="1:19" x14ac:dyDescent="0.35">
      <c r="A329" s="113" t="s">
        <v>2792</v>
      </c>
      <c r="B329" s="77">
        <v>2</v>
      </c>
      <c r="C329" s="59" t="s">
        <v>130</v>
      </c>
      <c r="D329" s="55" t="s">
        <v>1922</v>
      </c>
      <c r="E329" s="56" t="s">
        <v>8189</v>
      </c>
      <c r="F329" s="56" t="s">
        <v>2146</v>
      </c>
      <c r="G329" s="56"/>
      <c r="H329" s="56"/>
      <c r="I329" s="56"/>
      <c r="J329" s="56" t="s">
        <v>7493</v>
      </c>
      <c r="K329" s="56"/>
      <c r="L329" s="54" t="s">
        <v>7473</v>
      </c>
      <c r="M329" s="155" t="s">
        <v>8511</v>
      </c>
      <c r="N329" s="56" t="s">
        <v>8513</v>
      </c>
      <c r="O329" s="56" t="s">
        <v>8516</v>
      </c>
      <c r="P329" s="113" t="s">
        <v>100</v>
      </c>
      <c r="Q329" s="113" t="s">
        <v>54</v>
      </c>
      <c r="R329" s="113"/>
      <c r="S329" s="113"/>
    </row>
    <row r="330" spans="1:19" x14ac:dyDescent="0.35">
      <c r="A330" s="113" t="s">
        <v>2792</v>
      </c>
      <c r="B330" s="77">
        <v>3</v>
      </c>
      <c r="C330" s="85" t="s">
        <v>2746</v>
      </c>
      <c r="D330" s="54" t="s">
        <v>6399</v>
      </c>
      <c r="E330" s="56" t="s">
        <v>8184</v>
      </c>
      <c r="F330" s="68" t="s">
        <v>7804</v>
      </c>
      <c r="G330" s="56" t="s">
        <v>3178</v>
      </c>
      <c r="H330" s="50" t="s">
        <v>2950</v>
      </c>
      <c r="I330" s="56"/>
      <c r="J330" s="56" t="s">
        <v>7493</v>
      </c>
      <c r="K330" s="56"/>
      <c r="L330" s="50" t="s">
        <v>91</v>
      </c>
      <c r="M330" s="153" t="s">
        <v>8511</v>
      </c>
      <c r="N330" s="50" t="s">
        <v>8512</v>
      </c>
      <c r="O330" s="50" t="s">
        <v>8516</v>
      </c>
      <c r="P330" s="113" t="s">
        <v>91</v>
      </c>
      <c r="Q330" s="113" t="s">
        <v>54</v>
      </c>
      <c r="R330" s="113"/>
      <c r="S330" s="113"/>
    </row>
    <row r="331" spans="1:19" x14ac:dyDescent="0.35">
      <c r="A331" s="113" t="s">
        <v>2792</v>
      </c>
      <c r="B331" s="77">
        <v>4</v>
      </c>
      <c r="C331" s="56" t="s">
        <v>2748</v>
      </c>
      <c r="D331" s="54" t="s">
        <v>3304</v>
      </c>
      <c r="E331" s="56" t="s">
        <v>8185</v>
      </c>
      <c r="F331" s="69" t="s">
        <v>7797</v>
      </c>
      <c r="G331" s="56" t="s">
        <v>3180</v>
      </c>
      <c r="H331" s="50" t="s">
        <v>2952</v>
      </c>
      <c r="I331" s="56"/>
      <c r="J331" s="56" t="s">
        <v>7493</v>
      </c>
      <c r="K331" s="56"/>
      <c r="L331" s="50" t="s">
        <v>153</v>
      </c>
      <c r="M331" s="153" t="s">
        <v>8511</v>
      </c>
      <c r="N331" s="50" t="s">
        <v>8512</v>
      </c>
      <c r="O331" s="50" t="s">
        <v>8516</v>
      </c>
      <c r="P331" s="113" t="s">
        <v>153</v>
      </c>
      <c r="Q331" s="113" t="s">
        <v>54</v>
      </c>
      <c r="R331" s="113"/>
      <c r="S331" s="113"/>
    </row>
    <row r="332" spans="1:19" x14ac:dyDescent="0.35">
      <c r="A332" s="113" t="s">
        <v>2792</v>
      </c>
      <c r="B332" s="77">
        <v>5</v>
      </c>
      <c r="C332" s="56" t="s">
        <v>2753</v>
      </c>
      <c r="D332" s="54" t="s">
        <v>3305</v>
      </c>
      <c r="E332" s="56" t="s">
        <v>8186</v>
      </c>
      <c r="F332" s="69" t="s">
        <v>7798</v>
      </c>
      <c r="G332" s="56" t="s">
        <v>3185</v>
      </c>
      <c r="H332" s="50" t="s">
        <v>2957</v>
      </c>
      <c r="I332" s="56"/>
      <c r="J332" s="56" t="s">
        <v>7493</v>
      </c>
      <c r="K332" s="56"/>
      <c r="L332" s="50" t="s">
        <v>153</v>
      </c>
      <c r="M332" s="153" t="s">
        <v>8511</v>
      </c>
      <c r="N332" s="50" t="s">
        <v>8512</v>
      </c>
      <c r="O332" s="50" t="s">
        <v>8516</v>
      </c>
      <c r="P332" s="113" t="s">
        <v>153</v>
      </c>
      <c r="Q332" s="113" t="s">
        <v>54</v>
      </c>
      <c r="R332" s="113"/>
      <c r="S332" s="113"/>
    </row>
    <row r="333" spans="1:19" x14ac:dyDescent="0.35">
      <c r="A333" s="113" t="s">
        <v>2792</v>
      </c>
      <c r="B333" s="77">
        <v>6</v>
      </c>
      <c r="C333" s="56" t="s">
        <v>2749</v>
      </c>
      <c r="D333" s="50" t="s">
        <v>3306</v>
      </c>
      <c r="E333" s="56" t="s">
        <v>8169</v>
      </c>
      <c r="F333" s="69" t="s">
        <v>7799</v>
      </c>
      <c r="G333" s="56" t="s">
        <v>3181</v>
      </c>
      <c r="H333" s="50" t="s">
        <v>3422</v>
      </c>
      <c r="I333" s="56"/>
      <c r="J333" s="56" t="s">
        <v>3423</v>
      </c>
      <c r="K333" s="56" t="s">
        <v>7492</v>
      </c>
      <c r="L333" s="50" t="s">
        <v>91</v>
      </c>
      <c r="M333" s="153">
        <v>0</v>
      </c>
      <c r="N333" s="50" t="s">
        <v>8512</v>
      </c>
      <c r="O333" s="50" t="s">
        <v>8517</v>
      </c>
      <c r="P333" s="113" t="s">
        <v>92</v>
      </c>
      <c r="Q333" s="113" t="s">
        <v>54</v>
      </c>
      <c r="R333" s="113"/>
      <c r="S333" s="113"/>
    </row>
    <row r="334" spans="1:19" x14ac:dyDescent="0.35">
      <c r="A334" s="113" t="s">
        <v>2792</v>
      </c>
      <c r="B334" s="77">
        <v>7</v>
      </c>
      <c r="C334" s="56" t="s">
        <v>2754</v>
      </c>
      <c r="D334" s="50" t="s">
        <v>3307</v>
      </c>
      <c r="E334" s="56" t="s">
        <v>8187</v>
      </c>
      <c r="F334" s="69" t="s">
        <v>7800</v>
      </c>
      <c r="G334" s="56" t="s">
        <v>3186</v>
      </c>
      <c r="H334" s="50" t="s">
        <v>2958</v>
      </c>
      <c r="I334" s="56"/>
      <c r="J334" s="56" t="s">
        <v>3423</v>
      </c>
      <c r="K334" s="56" t="s">
        <v>7492</v>
      </c>
      <c r="L334" s="50" t="s">
        <v>91</v>
      </c>
      <c r="M334" s="153">
        <v>0</v>
      </c>
      <c r="N334" s="50" t="s">
        <v>8512</v>
      </c>
      <c r="O334" s="50" t="s">
        <v>8517</v>
      </c>
      <c r="P334" s="113" t="s">
        <v>92</v>
      </c>
      <c r="Q334" s="113" t="s">
        <v>54</v>
      </c>
      <c r="R334" s="113"/>
      <c r="S334" s="113"/>
    </row>
    <row r="335" spans="1:19" x14ac:dyDescent="0.35">
      <c r="A335" s="113" t="s">
        <v>2792</v>
      </c>
      <c r="B335" s="77">
        <v>8</v>
      </c>
      <c r="C335" s="56" t="s">
        <v>2751</v>
      </c>
      <c r="D335" s="50" t="s">
        <v>3308</v>
      </c>
      <c r="E335" s="56" t="s">
        <v>8170</v>
      </c>
      <c r="F335" s="69" t="s">
        <v>7801</v>
      </c>
      <c r="G335" s="56" t="s">
        <v>3183</v>
      </c>
      <c r="H335" s="50" t="s">
        <v>2955</v>
      </c>
      <c r="I335" s="56"/>
      <c r="J335" s="56" t="s">
        <v>7493</v>
      </c>
      <c r="K335" s="56"/>
      <c r="L335" s="50" t="s">
        <v>7472</v>
      </c>
      <c r="M335" s="153">
        <v>0</v>
      </c>
      <c r="N335" s="50" t="s">
        <v>8512</v>
      </c>
      <c r="O335" s="50" t="s">
        <v>8517</v>
      </c>
      <c r="P335" s="113" t="s">
        <v>3012</v>
      </c>
      <c r="Q335" s="113" t="s">
        <v>54</v>
      </c>
      <c r="R335" s="113"/>
      <c r="S335" s="113"/>
    </row>
    <row r="336" spans="1:19" x14ac:dyDescent="0.35">
      <c r="A336" s="113" t="s">
        <v>2792</v>
      </c>
      <c r="B336" s="77">
        <v>9</v>
      </c>
      <c r="C336" s="56" t="s">
        <v>2750</v>
      </c>
      <c r="D336" s="50" t="s">
        <v>3309</v>
      </c>
      <c r="E336" s="56" t="s">
        <v>8171</v>
      </c>
      <c r="F336" s="69" t="s">
        <v>7802</v>
      </c>
      <c r="G336" s="56" t="s">
        <v>3182</v>
      </c>
      <c r="H336" s="50" t="s">
        <v>2954</v>
      </c>
      <c r="I336" s="56"/>
      <c r="J336" s="56" t="s">
        <v>7493</v>
      </c>
      <c r="K336" s="56"/>
      <c r="L336" s="50" t="s">
        <v>7472</v>
      </c>
      <c r="M336" s="153">
        <v>0</v>
      </c>
      <c r="N336" s="50" t="s">
        <v>8512</v>
      </c>
      <c r="O336" s="50" t="s">
        <v>8517</v>
      </c>
      <c r="P336" s="113" t="s">
        <v>165</v>
      </c>
      <c r="Q336" s="113" t="s">
        <v>54</v>
      </c>
      <c r="R336" s="113"/>
      <c r="S336" s="113"/>
    </row>
    <row r="337" spans="1:19" x14ac:dyDescent="0.35">
      <c r="A337" s="113" t="s">
        <v>2792</v>
      </c>
      <c r="B337" s="77">
        <v>10</v>
      </c>
      <c r="C337" s="56" t="s">
        <v>2752</v>
      </c>
      <c r="D337" s="50" t="s">
        <v>3310</v>
      </c>
      <c r="E337" s="56" t="s">
        <v>8172</v>
      </c>
      <c r="F337" s="69" t="s">
        <v>7803</v>
      </c>
      <c r="G337" s="56" t="s">
        <v>3184</v>
      </c>
      <c r="H337" s="50" t="s">
        <v>2956</v>
      </c>
      <c r="I337" s="56"/>
      <c r="J337" s="56" t="s">
        <v>3655</v>
      </c>
      <c r="K337" s="56" t="s">
        <v>7492</v>
      </c>
      <c r="L337" s="50" t="s">
        <v>91</v>
      </c>
      <c r="M337" s="153">
        <v>0</v>
      </c>
      <c r="N337" s="50" t="s">
        <v>8512</v>
      </c>
      <c r="O337" s="50" t="s">
        <v>8517</v>
      </c>
      <c r="P337" s="113" t="s">
        <v>92</v>
      </c>
      <c r="Q337" s="113" t="s">
        <v>54</v>
      </c>
      <c r="R337" s="113"/>
      <c r="S337" s="113"/>
    </row>
    <row r="338" spans="1:19" x14ac:dyDescent="0.35">
      <c r="A338" s="113" t="s">
        <v>2792</v>
      </c>
      <c r="B338" s="77">
        <v>11</v>
      </c>
      <c r="C338" s="56" t="s">
        <v>2747</v>
      </c>
      <c r="D338" s="50" t="s">
        <v>1895</v>
      </c>
      <c r="E338" s="56" t="s">
        <v>8188</v>
      </c>
      <c r="F338" s="68" t="s">
        <v>2172</v>
      </c>
      <c r="G338" s="56" t="s">
        <v>3179</v>
      </c>
      <c r="H338" s="50" t="s">
        <v>2951</v>
      </c>
      <c r="I338" s="56"/>
      <c r="J338" s="56" t="s">
        <v>7493</v>
      </c>
      <c r="K338" s="56"/>
      <c r="L338" s="50" t="s">
        <v>91</v>
      </c>
      <c r="M338" s="153">
        <v>0</v>
      </c>
      <c r="N338" s="50" t="s">
        <v>8512</v>
      </c>
      <c r="O338" s="50" t="s">
        <v>8517</v>
      </c>
      <c r="P338" s="113" t="s">
        <v>91</v>
      </c>
      <c r="Q338" s="113" t="s">
        <v>54</v>
      </c>
      <c r="R338" s="113"/>
      <c r="S338" s="113"/>
    </row>
    <row r="339" spans="1:19" x14ac:dyDescent="0.35">
      <c r="A339" s="121" t="s">
        <v>81</v>
      </c>
      <c r="B339" s="139">
        <v>-99</v>
      </c>
      <c r="C339" s="121" t="s">
        <v>2594</v>
      </c>
      <c r="D339" s="62" t="s">
        <v>2799</v>
      </c>
      <c r="E339" s="121"/>
      <c r="F339" s="121"/>
      <c r="G339" s="62" t="s">
        <v>634</v>
      </c>
      <c r="H339" s="62" t="s">
        <v>2799</v>
      </c>
      <c r="I339" s="121"/>
      <c r="J339" s="121" t="s">
        <v>7493</v>
      </c>
      <c r="K339" s="121"/>
      <c r="L339" s="121" t="s">
        <v>7473</v>
      </c>
      <c r="M339" s="139">
        <v>0</v>
      </c>
      <c r="N339" s="121" t="s">
        <v>8512</v>
      </c>
      <c r="O339" s="121"/>
      <c r="P339" s="121" t="s">
        <v>100</v>
      </c>
      <c r="Q339" s="121" t="s">
        <v>80</v>
      </c>
      <c r="R339" s="121"/>
      <c r="S339" s="113"/>
    </row>
    <row r="340" spans="1:19" x14ac:dyDescent="0.35">
      <c r="A340" s="113" t="s">
        <v>81</v>
      </c>
      <c r="B340" s="77">
        <v>-99</v>
      </c>
      <c r="C340" s="113" t="s">
        <v>292</v>
      </c>
      <c r="D340" s="62" t="s">
        <v>6474</v>
      </c>
      <c r="E340" s="113"/>
      <c r="F340" s="113"/>
      <c r="G340" s="50" t="s">
        <v>4113</v>
      </c>
      <c r="H340" s="50" t="s">
        <v>292</v>
      </c>
      <c r="I340" s="113"/>
      <c r="J340" s="56" t="s">
        <v>7493</v>
      </c>
      <c r="K340" s="56"/>
      <c r="L340" s="53" t="s">
        <v>7473</v>
      </c>
      <c r="M340" s="156" t="s">
        <v>8511</v>
      </c>
      <c r="N340" s="53" t="s">
        <v>8513</v>
      </c>
      <c r="O340" s="53"/>
      <c r="P340" s="113"/>
      <c r="Q340" s="113" t="s">
        <v>80</v>
      </c>
      <c r="R340" s="113"/>
      <c r="S340" s="113"/>
    </row>
    <row r="341" spans="1:19" x14ac:dyDescent="0.35">
      <c r="A341" s="121" t="s">
        <v>81</v>
      </c>
      <c r="B341" s="139">
        <v>-99</v>
      </c>
      <c r="C341" s="121" t="s">
        <v>2593</v>
      </c>
      <c r="D341" s="62" t="s">
        <v>5054</v>
      </c>
      <c r="E341" s="121"/>
      <c r="F341" s="121"/>
      <c r="G341" s="62" t="s">
        <v>3017</v>
      </c>
      <c r="H341" s="62" t="s">
        <v>5054</v>
      </c>
      <c r="I341" s="121"/>
      <c r="J341" s="121" t="s">
        <v>7493</v>
      </c>
      <c r="K341" s="121"/>
      <c r="L341" s="121" t="s">
        <v>7473</v>
      </c>
      <c r="M341" s="139">
        <v>0</v>
      </c>
      <c r="N341" s="121" t="s">
        <v>8512</v>
      </c>
      <c r="O341" s="121"/>
      <c r="P341" s="121" t="s">
        <v>100</v>
      </c>
      <c r="Q341" s="121" t="s">
        <v>80</v>
      </c>
      <c r="R341" s="121"/>
      <c r="S341" s="113"/>
    </row>
    <row r="342" spans="1:19" x14ac:dyDescent="0.35">
      <c r="A342" s="121" t="s">
        <v>81</v>
      </c>
      <c r="B342" s="139">
        <v>-99</v>
      </c>
      <c r="C342" s="121" t="s">
        <v>2592</v>
      </c>
      <c r="D342" s="121" t="s">
        <v>2797</v>
      </c>
      <c r="E342" s="121"/>
      <c r="F342" s="121"/>
      <c r="G342" s="62" t="s">
        <v>3016</v>
      </c>
      <c r="H342" s="62" t="s">
        <v>2797</v>
      </c>
      <c r="I342" s="121"/>
      <c r="J342" s="121" t="s">
        <v>7493</v>
      </c>
      <c r="K342" s="121"/>
      <c r="L342" s="121" t="s">
        <v>7473</v>
      </c>
      <c r="M342" s="139">
        <v>0</v>
      </c>
      <c r="N342" s="121" t="s">
        <v>8512</v>
      </c>
      <c r="O342" s="121"/>
      <c r="P342" s="121" t="s">
        <v>100</v>
      </c>
      <c r="Q342" s="121" t="s">
        <v>80</v>
      </c>
      <c r="R342" s="121"/>
      <c r="S342" s="113"/>
    </row>
    <row r="343" spans="1:19" x14ac:dyDescent="0.35">
      <c r="A343" s="115" t="s">
        <v>81</v>
      </c>
      <c r="B343" s="100">
        <v>1</v>
      </c>
      <c r="C343" s="101" t="s">
        <v>93</v>
      </c>
      <c r="D343" s="115" t="s">
        <v>1923</v>
      </c>
      <c r="E343" s="102"/>
      <c r="F343" s="101" t="s">
        <v>7661</v>
      </c>
      <c r="G343" s="101" t="s">
        <v>277</v>
      </c>
      <c r="H343" s="101" t="s">
        <v>278</v>
      </c>
      <c r="I343" s="101" t="s">
        <v>2311</v>
      </c>
      <c r="J343" s="103" t="s">
        <v>7493</v>
      </c>
      <c r="K343" s="103"/>
      <c r="L343" s="101" t="s">
        <v>91</v>
      </c>
      <c r="M343" s="154" t="s">
        <v>8511</v>
      </c>
      <c r="N343" s="103" t="s">
        <v>8513</v>
      </c>
      <c r="O343" s="103" t="s">
        <v>8516</v>
      </c>
      <c r="P343" s="115" t="s">
        <v>91</v>
      </c>
      <c r="Q343" s="115" t="s">
        <v>80</v>
      </c>
      <c r="R343" s="115"/>
      <c r="S343" s="113"/>
    </row>
    <row r="344" spans="1:19" x14ac:dyDescent="0.35">
      <c r="A344" s="113" t="s">
        <v>81</v>
      </c>
      <c r="B344" s="112">
        <v>3</v>
      </c>
      <c r="C344" s="113" t="s">
        <v>258</v>
      </c>
      <c r="D344" s="50" t="s">
        <v>7541</v>
      </c>
      <c r="E344" s="70"/>
      <c r="F344" s="54" t="s">
        <v>2218</v>
      </c>
      <c r="G344" s="54" t="s">
        <v>465</v>
      </c>
      <c r="H344" s="54" t="s">
        <v>466</v>
      </c>
      <c r="I344" s="68" t="s">
        <v>2392</v>
      </c>
      <c r="J344" s="56" t="s">
        <v>7493</v>
      </c>
      <c r="K344" s="56"/>
      <c r="L344" s="99" t="s">
        <v>7473</v>
      </c>
      <c r="M344" s="160" t="s">
        <v>8511</v>
      </c>
      <c r="N344" s="99" t="s">
        <v>8513</v>
      </c>
      <c r="O344" s="99" t="s">
        <v>8516</v>
      </c>
      <c r="P344" s="113" t="s">
        <v>100</v>
      </c>
      <c r="Q344" s="113" t="s">
        <v>80</v>
      </c>
      <c r="R344" s="113"/>
      <c r="S344" s="113"/>
    </row>
    <row r="345" spans="1:19" x14ac:dyDescent="0.35">
      <c r="A345" s="115" t="s">
        <v>81</v>
      </c>
      <c r="B345" s="116">
        <v>4</v>
      </c>
      <c r="C345" s="115" t="s">
        <v>7547</v>
      </c>
      <c r="D345" s="115" t="s">
        <v>7542</v>
      </c>
      <c r="E345" s="115"/>
      <c r="F345" s="115"/>
      <c r="G345" s="102"/>
      <c r="H345" s="102"/>
      <c r="I345" s="115"/>
      <c r="J345" s="115" t="s">
        <v>7493</v>
      </c>
      <c r="K345" s="115"/>
      <c r="L345" s="115" t="s">
        <v>91</v>
      </c>
      <c r="M345" s="116" t="s">
        <v>8511</v>
      </c>
      <c r="N345" s="115" t="s">
        <v>8513</v>
      </c>
      <c r="O345" s="115" t="s">
        <v>8516</v>
      </c>
      <c r="P345" s="115" t="s">
        <v>91</v>
      </c>
      <c r="Q345" s="115" t="s">
        <v>80</v>
      </c>
      <c r="R345" s="115"/>
      <c r="S345" s="113"/>
    </row>
    <row r="346" spans="1:19" x14ac:dyDescent="0.35">
      <c r="A346" s="113" t="s">
        <v>81</v>
      </c>
      <c r="B346" s="114">
        <v>5</v>
      </c>
      <c r="C346" s="113" t="s">
        <v>116</v>
      </c>
      <c r="D346" s="50" t="s">
        <v>6475</v>
      </c>
      <c r="E346" s="70"/>
      <c r="F346" s="54" t="s">
        <v>2214</v>
      </c>
      <c r="G346" s="54" t="s">
        <v>318</v>
      </c>
      <c r="H346" s="54" t="s">
        <v>319</v>
      </c>
      <c r="I346" s="68" t="s">
        <v>2214</v>
      </c>
      <c r="J346" s="56" t="s">
        <v>7493</v>
      </c>
      <c r="K346" s="56"/>
      <c r="L346" s="55" t="s">
        <v>91</v>
      </c>
      <c r="M346" s="158" t="s">
        <v>8511</v>
      </c>
      <c r="N346" s="57" t="s">
        <v>8513</v>
      </c>
      <c r="O346" s="57" t="s">
        <v>8516</v>
      </c>
      <c r="P346" s="113" t="s">
        <v>91</v>
      </c>
      <c r="Q346" s="113" t="s">
        <v>80</v>
      </c>
      <c r="R346" s="113" t="s">
        <v>7477</v>
      </c>
      <c r="S346" s="113"/>
    </row>
    <row r="347" spans="1:19" x14ac:dyDescent="0.35">
      <c r="A347" s="113" t="s">
        <v>81</v>
      </c>
      <c r="B347" s="114">
        <v>6</v>
      </c>
      <c r="C347" s="113" t="s">
        <v>2591</v>
      </c>
      <c r="D347" s="50" t="s">
        <v>7538</v>
      </c>
      <c r="E347" s="113"/>
      <c r="F347" s="113"/>
      <c r="G347" s="50" t="s">
        <v>3015</v>
      </c>
      <c r="H347" s="50" t="s">
        <v>2796</v>
      </c>
      <c r="I347" s="113"/>
      <c r="J347" s="113" t="s">
        <v>7493</v>
      </c>
      <c r="K347" s="113"/>
      <c r="L347" s="113" t="s">
        <v>7473</v>
      </c>
      <c r="M347" s="114" t="s">
        <v>8511</v>
      </c>
      <c r="N347" s="113" t="s">
        <v>8512</v>
      </c>
      <c r="O347" s="113" t="s">
        <v>8516</v>
      </c>
      <c r="P347" s="113" t="s">
        <v>100</v>
      </c>
      <c r="Q347" s="113" t="s">
        <v>80</v>
      </c>
      <c r="R347" s="113"/>
      <c r="S347" s="113"/>
    </row>
    <row r="348" spans="1:19" x14ac:dyDescent="0.35">
      <c r="A348" s="115" t="s">
        <v>81</v>
      </c>
      <c r="B348" s="116">
        <v>7</v>
      </c>
      <c r="C348" s="115" t="s">
        <v>7546</v>
      </c>
      <c r="D348" s="115" t="s">
        <v>7539</v>
      </c>
      <c r="E348" s="115"/>
      <c r="F348" s="115"/>
      <c r="G348" s="102"/>
      <c r="H348" s="102" t="s">
        <v>7544</v>
      </c>
      <c r="I348" s="115"/>
      <c r="J348" s="115" t="s">
        <v>7545</v>
      </c>
      <c r="K348" s="115" t="s">
        <v>7492</v>
      </c>
      <c r="L348" s="115" t="s">
        <v>91</v>
      </c>
      <c r="M348" s="116" t="s">
        <v>8511</v>
      </c>
      <c r="N348" s="115" t="s">
        <v>8512</v>
      </c>
      <c r="O348" s="115" t="s">
        <v>8516</v>
      </c>
      <c r="P348" s="115" t="s">
        <v>92</v>
      </c>
      <c r="Q348" s="115" t="s">
        <v>80</v>
      </c>
      <c r="R348" s="115"/>
      <c r="S348" s="113"/>
    </row>
    <row r="349" spans="1:19" x14ac:dyDescent="0.35">
      <c r="A349" s="137" t="s">
        <v>2041</v>
      </c>
      <c r="B349" s="77">
        <v>-99</v>
      </c>
      <c r="C349" s="50" t="s">
        <v>292</v>
      </c>
      <c r="E349" s="50"/>
      <c r="F349" s="113"/>
      <c r="G349" s="50" t="s">
        <v>292</v>
      </c>
      <c r="H349" s="50" t="s">
        <v>292</v>
      </c>
      <c r="I349" s="113"/>
      <c r="J349" s="50" t="s">
        <v>7493</v>
      </c>
      <c r="K349" s="50"/>
      <c r="L349" s="53" t="s">
        <v>7473</v>
      </c>
      <c r="M349" s="114" t="s">
        <v>8511</v>
      </c>
      <c r="N349" s="113" t="s">
        <v>8513</v>
      </c>
      <c r="O349" s="113"/>
      <c r="P349" s="132"/>
      <c r="Q349" s="132" t="s">
        <v>54</v>
      </c>
      <c r="R349" s="53"/>
      <c r="S349" s="113"/>
    </row>
    <row r="350" spans="1:19" x14ac:dyDescent="0.35">
      <c r="A350" s="113" t="s">
        <v>2041</v>
      </c>
      <c r="B350" s="94">
        <v>-99</v>
      </c>
      <c r="C350" s="57" t="s">
        <v>2740</v>
      </c>
      <c r="D350" s="55" t="s">
        <v>2056</v>
      </c>
      <c r="E350" s="56"/>
      <c r="F350" s="55" t="s">
        <v>2173</v>
      </c>
      <c r="G350" s="56" t="s">
        <v>2088</v>
      </c>
      <c r="H350" s="50" t="s">
        <v>2086</v>
      </c>
      <c r="I350" s="56"/>
      <c r="J350" s="56" t="s">
        <v>7493</v>
      </c>
      <c r="K350" s="56"/>
      <c r="L350" s="50" t="s">
        <v>153</v>
      </c>
      <c r="M350" s="153" t="s">
        <v>8511</v>
      </c>
      <c r="N350" s="50" t="s">
        <v>8512</v>
      </c>
      <c r="O350" s="50"/>
      <c r="P350" s="113" t="s">
        <v>153</v>
      </c>
      <c r="Q350" s="113" t="s">
        <v>54</v>
      </c>
      <c r="R350" s="113" t="s">
        <v>8519</v>
      </c>
      <c r="S350" s="113"/>
    </row>
    <row r="351" spans="1:19" x14ac:dyDescent="0.35">
      <c r="A351" s="137" t="s">
        <v>2041</v>
      </c>
      <c r="B351" s="77">
        <v>-99</v>
      </c>
      <c r="C351" s="50" t="s">
        <v>6658</v>
      </c>
      <c r="D351" s="113"/>
      <c r="E351" s="50"/>
      <c r="F351" s="113"/>
      <c r="G351" s="50" t="s">
        <v>6751</v>
      </c>
      <c r="H351" s="50" t="s">
        <v>6752</v>
      </c>
      <c r="I351" s="113"/>
      <c r="J351" s="50" t="s">
        <v>7493</v>
      </c>
      <c r="K351" s="50"/>
      <c r="L351" s="134" t="s">
        <v>7473</v>
      </c>
      <c r="M351" s="162"/>
      <c r="N351" s="134"/>
      <c r="O351" s="134"/>
      <c r="P351" s="132" t="s">
        <v>3000</v>
      </c>
      <c r="Q351" s="132" t="s">
        <v>54</v>
      </c>
      <c r="R351" s="53"/>
      <c r="S351" s="113"/>
    </row>
    <row r="352" spans="1:19" ht="13.5" customHeight="1" x14ac:dyDescent="0.35">
      <c r="A352" s="137" t="s">
        <v>2041</v>
      </c>
      <c r="B352" s="77">
        <v>-99</v>
      </c>
      <c r="C352" s="50" t="s">
        <v>6657</v>
      </c>
      <c r="D352" s="113"/>
      <c r="E352" s="50"/>
      <c r="F352" s="113"/>
      <c r="G352" s="50" t="s">
        <v>6749</v>
      </c>
      <c r="H352" s="50" t="s">
        <v>6750</v>
      </c>
      <c r="I352" s="113"/>
      <c r="J352" s="50" t="s">
        <v>7493</v>
      </c>
      <c r="K352" s="50"/>
      <c r="L352" s="50" t="s">
        <v>7474</v>
      </c>
      <c r="M352" s="153"/>
      <c r="N352" s="50"/>
      <c r="O352" s="50"/>
      <c r="P352" s="132" t="s">
        <v>3952</v>
      </c>
      <c r="Q352" s="132" t="s">
        <v>54</v>
      </c>
      <c r="R352" s="53"/>
      <c r="S352" s="113"/>
    </row>
    <row r="353" spans="1:19" x14ac:dyDescent="0.35">
      <c r="A353" s="115" t="s">
        <v>2041</v>
      </c>
      <c r="B353" s="100">
        <v>1</v>
      </c>
      <c r="C353" s="101" t="s">
        <v>93</v>
      </c>
      <c r="D353" s="101" t="s">
        <v>1923</v>
      </c>
      <c r="E353" s="102" t="s">
        <v>2130</v>
      </c>
      <c r="F353" s="101" t="s">
        <v>7704</v>
      </c>
      <c r="G353" s="101" t="s">
        <v>277</v>
      </c>
      <c r="H353" s="101" t="s">
        <v>278</v>
      </c>
      <c r="I353" s="101" t="s">
        <v>2311</v>
      </c>
      <c r="J353" s="103" t="s">
        <v>7493</v>
      </c>
      <c r="K353" s="103"/>
      <c r="L353" s="101" t="s">
        <v>91</v>
      </c>
      <c r="M353" s="154" t="s">
        <v>8511</v>
      </c>
      <c r="N353" s="103" t="s">
        <v>8513</v>
      </c>
      <c r="O353" s="103" t="s">
        <v>8516</v>
      </c>
      <c r="P353" s="115" t="s">
        <v>91</v>
      </c>
      <c r="Q353" s="115" t="s">
        <v>54</v>
      </c>
      <c r="R353" s="115"/>
      <c r="S353" s="113"/>
    </row>
    <row r="354" spans="1:19" x14ac:dyDescent="0.35">
      <c r="A354" s="113" t="s">
        <v>2041</v>
      </c>
      <c r="B354" s="94">
        <v>2</v>
      </c>
      <c r="C354" s="54" t="s">
        <v>125</v>
      </c>
      <c r="D354" s="54" t="s">
        <v>1950</v>
      </c>
      <c r="E354" s="54" t="s">
        <v>8206</v>
      </c>
      <c r="F354" s="54" t="s">
        <v>7662</v>
      </c>
      <c r="G354" s="54" t="s">
        <v>336</v>
      </c>
      <c r="H354" s="54" t="s">
        <v>2087</v>
      </c>
      <c r="I354" s="68" t="s">
        <v>2449</v>
      </c>
      <c r="J354" s="56" t="s">
        <v>7493</v>
      </c>
      <c r="K354" s="56"/>
      <c r="L354" s="99" t="s">
        <v>7473</v>
      </c>
      <c r="M354" s="160" t="s">
        <v>8511</v>
      </c>
      <c r="N354" s="99" t="s">
        <v>8513</v>
      </c>
      <c r="O354" s="99" t="s">
        <v>8516</v>
      </c>
      <c r="P354" s="113" t="s">
        <v>100</v>
      </c>
      <c r="Q354" s="113" t="s">
        <v>54</v>
      </c>
      <c r="R354" s="113"/>
      <c r="S354" s="113"/>
    </row>
    <row r="355" spans="1:19" x14ac:dyDescent="0.35">
      <c r="A355" s="113" t="s">
        <v>2041</v>
      </c>
      <c r="B355" s="94">
        <v>3</v>
      </c>
      <c r="C355" s="54" t="s">
        <v>2012</v>
      </c>
      <c r="D355" s="55" t="s">
        <v>2056</v>
      </c>
      <c r="E355" s="54" t="s">
        <v>8191</v>
      </c>
      <c r="F355" s="55" t="s">
        <v>7591</v>
      </c>
      <c r="G355" s="54" t="s">
        <v>2088</v>
      </c>
      <c r="H355" s="54" t="s">
        <v>2086</v>
      </c>
      <c r="I355" s="68" t="s">
        <v>2450</v>
      </c>
      <c r="J355" s="56" t="s">
        <v>7493</v>
      </c>
      <c r="K355" s="56"/>
      <c r="L355" s="54" t="s">
        <v>153</v>
      </c>
      <c r="M355" s="155" t="s">
        <v>8511</v>
      </c>
      <c r="N355" s="56" t="s">
        <v>8512</v>
      </c>
      <c r="O355" s="56" t="s">
        <v>8516</v>
      </c>
      <c r="P355" s="113" t="s">
        <v>153</v>
      </c>
      <c r="Q355" s="113" t="s">
        <v>54</v>
      </c>
      <c r="R355" s="113"/>
      <c r="S355" s="113"/>
    </row>
    <row r="356" spans="1:19" x14ac:dyDescent="0.35">
      <c r="A356" s="113" t="s">
        <v>2041</v>
      </c>
      <c r="B356" s="94">
        <v>5</v>
      </c>
      <c r="C356" s="54" t="s">
        <v>2018</v>
      </c>
      <c r="D356" s="54" t="s">
        <v>2019</v>
      </c>
      <c r="E356" s="54" t="s">
        <v>8192</v>
      </c>
      <c r="F356" s="68" t="s">
        <v>2283</v>
      </c>
      <c r="G356" s="54" t="s">
        <v>2090</v>
      </c>
      <c r="H356" s="54" t="s">
        <v>2089</v>
      </c>
      <c r="I356" s="68" t="s">
        <v>2451</v>
      </c>
      <c r="J356" s="56" t="s">
        <v>3438</v>
      </c>
      <c r="K356" s="56" t="s">
        <v>7492</v>
      </c>
      <c r="L356" s="17" t="s">
        <v>91</v>
      </c>
      <c r="M356" s="163">
        <v>2</v>
      </c>
      <c r="N356" s="164" t="s">
        <v>8512</v>
      </c>
      <c r="O356" s="164" t="s">
        <v>8517</v>
      </c>
      <c r="P356" s="113" t="s">
        <v>92</v>
      </c>
      <c r="Q356" s="113" t="s">
        <v>54</v>
      </c>
      <c r="R356" s="113"/>
      <c r="S356" s="113"/>
    </row>
    <row r="357" spans="1:19" x14ac:dyDescent="0.35">
      <c r="A357" s="113" t="s">
        <v>2041</v>
      </c>
      <c r="B357" s="94">
        <v>6</v>
      </c>
      <c r="C357" s="54" t="s">
        <v>2014</v>
      </c>
      <c r="D357" s="54" t="s">
        <v>1952</v>
      </c>
      <c r="E357" s="54" t="s">
        <v>8193</v>
      </c>
      <c r="F357" s="68" t="s">
        <v>7691</v>
      </c>
      <c r="G357" s="54" t="s">
        <v>2093</v>
      </c>
      <c r="H357" s="54" t="s">
        <v>2091</v>
      </c>
      <c r="I357" s="68" t="s">
        <v>2452</v>
      </c>
      <c r="J357" s="56" t="s">
        <v>3409</v>
      </c>
      <c r="K357" s="56" t="s">
        <v>7492</v>
      </c>
      <c r="L357" s="54" t="s">
        <v>91</v>
      </c>
      <c r="M357" s="155">
        <v>0</v>
      </c>
      <c r="N357" s="56" t="s">
        <v>8512</v>
      </c>
      <c r="O357" s="56" t="s">
        <v>8517</v>
      </c>
      <c r="P357" s="113" t="s">
        <v>92</v>
      </c>
      <c r="Q357" s="113" t="s">
        <v>54</v>
      </c>
      <c r="R357" s="113"/>
      <c r="S357" s="113"/>
    </row>
    <row r="358" spans="1:19" x14ac:dyDescent="0.35">
      <c r="A358" s="113" t="s">
        <v>2041</v>
      </c>
      <c r="B358" s="94">
        <v>7</v>
      </c>
      <c r="C358" s="54" t="s">
        <v>2015</v>
      </c>
      <c r="D358" s="54" t="s">
        <v>1885</v>
      </c>
      <c r="E358" s="54" t="s">
        <v>8194</v>
      </c>
      <c r="F358" s="68" t="s">
        <v>7692</v>
      </c>
      <c r="G358" s="54" t="s">
        <v>2094</v>
      </c>
      <c r="H358" s="54" t="s">
        <v>2092</v>
      </c>
      <c r="I358" s="68" t="s">
        <v>2453</v>
      </c>
      <c r="J358" s="56" t="s">
        <v>7493</v>
      </c>
      <c r="K358" s="56"/>
      <c r="L358" s="50" t="s">
        <v>7472</v>
      </c>
      <c r="M358" s="153">
        <v>0</v>
      </c>
      <c r="N358" s="50" t="s">
        <v>8512</v>
      </c>
      <c r="O358" s="50" t="s">
        <v>8517</v>
      </c>
      <c r="P358" s="113" t="s">
        <v>156</v>
      </c>
      <c r="Q358" s="113" t="s">
        <v>54</v>
      </c>
      <c r="R358" s="113"/>
      <c r="S358" s="113"/>
    </row>
    <row r="359" spans="1:19" x14ac:dyDescent="0.35">
      <c r="A359" s="113" t="s">
        <v>2041</v>
      </c>
      <c r="B359" s="94">
        <v>8</v>
      </c>
      <c r="C359" s="56" t="s">
        <v>2741</v>
      </c>
      <c r="D359" s="50" t="s">
        <v>3379</v>
      </c>
      <c r="E359" s="56" t="s">
        <v>8195</v>
      </c>
      <c r="F359" s="69" t="s">
        <v>7807</v>
      </c>
      <c r="G359" s="56" t="s">
        <v>3170</v>
      </c>
      <c r="H359" s="50" t="s">
        <v>2945</v>
      </c>
      <c r="I359" s="56"/>
      <c r="J359" s="56" t="s">
        <v>7493</v>
      </c>
      <c r="K359" s="56"/>
      <c r="L359" s="50" t="s">
        <v>7472</v>
      </c>
      <c r="M359" s="153">
        <v>0</v>
      </c>
      <c r="N359" s="50" t="s">
        <v>8512</v>
      </c>
      <c r="O359" s="50" t="s">
        <v>8517</v>
      </c>
      <c r="P359" s="113" t="s">
        <v>195</v>
      </c>
      <c r="Q359" s="113" t="s">
        <v>54</v>
      </c>
      <c r="R359" s="113"/>
      <c r="S359" s="113"/>
    </row>
    <row r="360" spans="1:19" x14ac:dyDescent="0.35">
      <c r="A360" s="113" t="s">
        <v>2041</v>
      </c>
      <c r="B360" s="94">
        <v>9</v>
      </c>
      <c r="C360" s="54" t="s">
        <v>2016</v>
      </c>
      <c r="D360" s="54" t="s">
        <v>7805</v>
      </c>
      <c r="E360" s="54" t="s">
        <v>8196</v>
      </c>
      <c r="F360" s="68" t="s">
        <v>7812</v>
      </c>
      <c r="G360" s="54" t="s">
        <v>2097</v>
      </c>
      <c r="H360" s="54" t="s">
        <v>2095</v>
      </c>
      <c r="I360" s="68" t="s">
        <v>2477</v>
      </c>
      <c r="J360" s="56" t="s">
        <v>7493</v>
      </c>
      <c r="K360" s="56"/>
      <c r="L360" s="50" t="s">
        <v>7472</v>
      </c>
      <c r="M360" s="153">
        <v>2</v>
      </c>
      <c r="N360" s="50" t="s">
        <v>8512</v>
      </c>
      <c r="O360" s="50" t="s">
        <v>8517</v>
      </c>
      <c r="P360" s="113" t="s">
        <v>262</v>
      </c>
      <c r="Q360" s="113" t="s">
        <v>54</v>
      </c>
      <c r="R360" s="113"/>
      <c r="S360" s="113"/>
    </row>
    <row r="361" spans="1:19" x14ac:dyDescent="0.35">
      <c r="A361" s="113" t="s">
        <v>2041</v>
      </c>
      <c r="B361" s="94">
        <v>9</v>
      </c>
      <c r="C361" s="54" t="s">
        <v>2020</v>
      </c>
      <c r="D361" s="54" t="s">
        <v>7806</v>
      </c>
      <c r="E361" s="54" t="s">
        <v>8197</v>
      </c>
      <c r="F361" s="68" t="s">
        <v>7813</v>
      </c>
      <c r="G361" s="54" t="s">
        <v>2098</v>
      </c>
      <c r="H361" s="54" t="s">
        <v>2096</v>
      </c>
      <c r="I361" s="68" t="s">
        <v>2454</v>
      </c>
      <c r="J361" s="56" t="s">
        <v>7493</v>
      </c>
      <c r="K361" s="56"/>
      <c r="L361" s="50" t="s">
        <v>7472</v>
      </c>
      <c r="M361" s="153">
        <v>2</v>
      </c>
      <c r="N361" s="50" t="s">
        <v>8512</v>
      </c>
      <c r="O361" s="50" t="s">
        <v>8517</v>
      </c>
      <c r="P361" s="113" t="s">
        <v>262</v>
      </c>
      <c r="Q361" s="113" t="s">
        <v>54</v>
      </c>
      <c r="R361" s="113"/>
      <c r="S361" s="113"/>
    </row>
    <row r="362" spans="1:19" x14ac:dyDescent="0.35">
      <c r="A362" s="113" t="s">
        <v>2041</v>
      </c>
      <c r="B362" s="94">
        <v>9</v>
      </c>
      <c r="C362" s="56" t="s">
        <v>2742</v>
      </c>
      <c r="D362" s="50" t="s">
        <v>3378</v>
      </c>
      <c r="E362" s="56" t="s">
        <v>8198</v>
      </c>
      <c r="F362" s="69" t="s">
        <v>8190</v>
      </c>
      <c r="G362" s="56" t="s">
        <v>3171</v>
      </c>
      <c r="H362" s="50" t="s">
        <v>2946</v>
      </c>
      <c r="I362" s="56"/>
      <c r="J362" s="56" t="s">
        <v>7493</v>
      </c>
      <c r="K362" s="56"/>
      <c r="L362" s="50" t="s">
        <v>7472</v>
      </c>
      <c r="M362" s="153">
        <v>0</v>
      </c>
      <c r="N362" s="50" t="s">
        <v>8512</v>
      </c>
      <c r="O362" s="50" t="s">
        <v>8517</v>
      </c>
      <c r="P362" s="113" t="s">
        <v>195</v>
      </c>
      <c r="Q362" s="113" t="s">
        <v>54</v>
      </c>
      <c r="R362" s="113"/>
      <c r="S362" s="113"/>
    </row>
    <row r="363" spans="1:19" x14ac:dyDescent="0.35">
      <c r="A363" s="113" t="s">
        <v>2041</v>
      </c>
      <c r="B363" s="94">
        <v>10</v>
      </c>
      <c r="C363" s="56" t="s">
        <v>2743</v>
      </c>
      <c r="D363" s="50" t="s">
        <v>3377</v>
      </c>
      <c r="E363" s="56" t="s">
        <v>8199</v>
      </c>
      <c r="F363" s="69" t="s">
        <v>7814</v>
      </c>
      <c r="G363" s="56" t="s">
        <v>3172</v>
      </c>
      <c r="H363" s="50" t="s">
        <v>2947</v>
      </c>
      <c r="I363" s="56"/>
      <c r="J363" s="56" t="s">
        <v>7493</v>
      </c>
      <c r="K363" s="56"/>
      <c r="L363" s="50" t="s">
        <v>7472</v>
      </c>
      <c r="M363" s="153">
        <v>0</v>
      </c>
      <c r="N363" s="50" t="s">
        <v>8512</v>
      </c>
      <c r="O363" s="50" t="s">
        <v>8517</v>
      </c>
      <c r="P363" s="113" t="s">
        <v>195</v>
      </c>
      <c r="Q363" s="113" t="s">
        <v>54</v>
      </c>
      <c r="R363" s="113"/>
      <c r="S363" s="113"/>
    </row>
    <row r="364" spans="1:19" x14ac:dyDescent="0.35">
      <c r="A364" s="113" t="s">
        <v>2041</v>
      </c>
      <c r="B364" s="94">
        <v>11</v>
      </c>
      <c r="C364" s="56" t="s">
        <v>2744</v>
      </c>
      <c r="D364" s="50" t="s">
        <v>3376</v>
      </c>
      <c r="E364" s="56" t="s">
        <v>8200</v>
      </c>
      <c r="F364" s="69" t="s">
        <v>7815</v>
      </c>
      <c r="G364" s="56" t="s">
        <v>3173</v>
      </c>
      <c r="H364" s="50" t="s">
        <v>2948</v>
      </c>
      <c r="I364" s="56"/>
      <c r="J364" s="56" t="s">
        <v>7493</v>
      </c>
      <c r="K364" s="56"/>
      <c r="L364" s="50" t="s">
        <v>7472</v>
      </c>
      <c r="M364" s="153">
        <v>0</v>
      </c>
      <c r="N364" s="50" t="s">
        <v>8512</v>
      </c>
      <c r="O364" s="50" t="s">
        <v>8517</v>
      </c>
      <c r="P364" s="113" t="s">
        <v>195</v>
      </c>
      <c r="Q364" s="113" t="s">
        <v>54</v>
      </c>
      <c r="R364" s="113"/>
      <c r="S364" s="113"/>
    </row>
    <row r="365" spans="1:19" x14ac:dyDescent="0.35">
      <c r="A365" s="113" t="s">
        <v>2041</v>
      </c>
      <c r="B365" s="94">
        <v>12</v>
      </c>
      <c r="C365" s="54" t="s">
        <v>2022</v>
      </c>
      <c r="D365" s="54" t="s">
        <v>2026</v>
      </c>
      <c r="E365" s="56" t="s">
        <v>8201</v>
      </c>
      <c r="F365" s="68" t="s">
        <v>7811</v>
      </c>
      <c r="G365" s="56" t="s">
        <v>3174</v>
      </c>
      <c r="H365" s="54" t="s">
        <v>2099</v>
      </c>
      <c r="I365" s="68" t="s">
        <v>2455</v>
      </c>
      <c r="J365" s="56" t="s">
        <v>7493</v>
      </c>
      <c r="K365" s="56"/>
      <c r="L365" s="50" t="s">
        <v>7472</v>
      </c>
      <c r="M365" s="153">
        <v>1</v>
      </c>
      <c r="N365" s="50" t="s">
        <v>8512</v>
      </c>
      <c r="O365" s="50" t="s">
        <v>8517</v>
      </c>
      <c r="P365" s="113" t="s">
        <v>195</v>
      </c>
      <c r="Q365" s="113" t="s">
        <v>54</v>
      </c>
      <c r="R365" s="113"/>
      <c r="S365" s="113"/>
    </row>
    <row r="366" spans="1:19" x14ac:dyDescent="0.35">
      <c r="A366" s="113" t="s">
        <v>2041</v>
      </c>
      <c r="B366" s="94">
        <v>13</v>
      </c>
      <c r="C366" s="54" t="s">
        <v>2023</v>
      </c>
      <c r="D366" s="54" t="s">
        <v>2028</v>
      </c>
      <c r="E366" s="56" t="s">
        <v>8202</v>
      </c>
      <c r="F366" s="68" t="s">
        <v>7810</v>
      </c>
      <c r="G366" s="56" t="s">
        <v>3175</v>
      </c>
      <c r="H366" s="54" t="s">
        <v>2100</v>
      </c>
      <c r="I366" s="68" t="s">
        <v>2456</v>
      </c>
      <c r="J366" s="56" t="s">
        <v>7493</v>
      </c>
      <c r="K366" s="56"/>
      <c r="L366" s="50" t="s">
        <v>7472</v>
      </c>
      <c r="M366" s="153">
        <v>0</v>
      </c>
      <c r="N366" s="50" t="s">
        <v>8512</v>
      </c>
      <c r="O366" s="50" t="s">
        <v>8517</v>
      </c>
      <c r="P366" s="113" t="s">
        <v>195</v>
      </c>
      <c r="Q366" s="113" t="s">
        <v>54</v>
      </c>
      <c r="R366" s="113"/>
      <c r="S366" s="113"/>
    </row>
    <row r="367" spans="1:19" x14ac:dyDescent="0.35">
      <c r="A367" s="113" t="s">
        <v>2041</v>
      </c>
      <c r="B367" s="94">
        <v>14</v>
      </c>
      <c r="C367" s="54" t="s">
        <v>2024</v>
      </c>
      <c r="D367" s="54" t="s">
        <v>2029</v>
      </c>
      <c r="E367" s="56" t="s">
        <v>8203</v>
      </c>
      <c r="F367" s="68" t="s">
        <v>7809</v>
      </c>
      <c r="G367" s="56" t="s">
        <v>3176</v>
      </c>
      <c r="H367" s="54" t="s">
        <v>2101</v>
      </c>
      <c r="I367" s="68" t="s">
        <v>2457</v>
      </c>
      <c r="J367" s="56" t="s">
        <v>7493</v>
      </c>
      <c r="K367" s="56"/>
      <c r="L367" s="50" t="s">
        <v>7472</v>
      </c>
      <c r="M367" s="153">
        <v>0</v>
      </c>
      <c r="N367" s="50" t="s">
        <v>8512</v>
      </c>
      <c r="O367" s="50" t="s">
        <v>8517</v>
      </c>
      <c r="P367" s="113" t="s">
        <v>195</v>
      </c>
      <c r="Q367" s="113" t="s">
        <v>54</v>
      </c>
      <c r="R367" s="113"/>
      <c r="S367" s="113"/>
    </row>
    <row r="368" spans="1:19" x14ac:dyDescent="0.35">
      <c r="A368" s="113" t="s">
        <v>2041</v>
      </c>
      <c r="B368" s="94">
        <v>15</v>
      </c>
      <c r="C368" s="56" t="s">
        <v>2745</v>
      </c>
      <c r="D368" s="50" t="s">
        <v>3375</v>
      </c>
      <c r="E368" s="56" t="s">
        <v>8204</v>
      </c>
      <c r="F368" s="69" t="s">
        <v>7808</v>
      </c>
      <c r="G368" s="56" t="s">
        <v>3177</v>
      </c>
      <c r="H368" s="50" t="s">
        <v>2949</v>
      </c>
      <c r="I368" s="56"/>
      <c r="J368" s="56" t="s">
        <v>7493</v>
      </c>
      <c r="K368" s="56"/>
      <c r="L368" s="50" t="s">
        <v>7472</v>
      </c>
      <c r="M368" s="153">
        <v>0</v>
      </c>
      <c r="N368" s="50" t="s">
        <v>8512</v>
      </c>
      <c r="O368" s="50" t="s">
        <v>8517</v>
      </c>
      <c r="P368" s="113" t="s">
        <v>195</v>
      </c>
      <c r="Q368" s="113" t="s">
        <v>54</v>
      </c>
      <c r="R368" s="113"/>
      <c r="S368" s="113"/>
    </row>
    <row r="369" spans="1:19" x14ac:dyDescent="0.35">
      <c r="A369" s="113" t="s">
        <v>2041</v>
      </c>
      <c r="B369" s="94">
        <v>16</v>
      </c>
      <c r="C369" s="54" t="s">
        <v>2025</v>
      </c>
      <c r="D369" s="54" t="s">
        <v>2027</v>
      </c>
      <c r="E369" s="54" t="s">
        <v>8205</v>
      </c>
      <c r="F369" s="68" t="s">
        <v>2268</v>
      </c>
      <c r="G369" s="54" t="s">
        <v>2103</v>
      </c>
      <c r="H369" s="54" t="s">
        <v>2102</v>
      </c>
      <c r="I369" s="68" t="s">
        <v>2458</v>
      </c>
      <c r="J369" s="56" t="s">
        <v>7493</v>
      </c>
      <c r="K369" s="56"/>
      <c r="L369" s="54" t="s">
        <v>7472</v>
      </c>
      <c r="M369" s="155">
        <v>0</v>
      </c>
      <c r="N369" s="56" t="s">
        <v>8512</v>
      </c>
      <c r="O369" s="56" t="s">
        <v>8517</v>
      </c>
      <c r="P369" s="113" t="s">
        <v>100</v>
      </c>
      <c r="Q369" s="113" t="s">
        <v>54</v>
      </c>
      <c r="R369" s="113"/>
      <c r="S369" s="113"/>
    </row>
    <row r="370" spans="1:19" x14ac:dyDescent="0.35">
      <c r="A370" s="115" t="s">
        <v>2041</v>
      </c>
      <c r="B370" s="100">
        <v>17</v>
      </c>
      <c r="C370" s="101" t="s">
        <v>7529</v>
      </c>
      <c r="D370" s="101" t="s">
        <v>1895</v>
      </c>
      <c r="E370" s="102" t="s">
        <v>8207</v>
      </c>
      <c r="F370" s="101" t="s">
        <v>2172</v>
      </c>
      <c r="G370" s="101"/>
      <c r="H370" s="101"/>
      <c r="I370" s="101"/>
      <c r="J370" s="103" t="s">
        <v>7493</v>
      </c>
      <c r="K370" s="103"/>
      <c r="L370" s="101" t="s">
        <v>91</v>
      </c>
      <c r="M370" s="154">
        <v>0</v>
      </c>
      <c r="N370" s="103" t="s">
        <v>8512</v>
      </c>
      <c r="O370" s="103" t="s">
        <v>8517</v>
      </c>
      <c r="P370" s="115" t="s">
        <v>91</v>
      </c>
      <c r="Q370" s="115" t="s">
        <v>54</v>
      </c>
      <c r="R370" s="115"/>
      <c r="S370" s="113"/>
    </row>
    <row r="371" spans="1:19" x14ac:dyDescent="0.35">
      <c r="A371" s="136" t="s">
        <v>2042</v>
      </c>
      <c r="B371" s="77">
        <v>-99</v>
      </c>
      <c r="C371" s="50" t="s">
        <v>292</v>
      </c>
      <c r="D371" s="113"/>
      <c r="E371" s="50"/>
      <c r="F371" s="113"/>
      <c r="G371" s="50" t="s">
        <v>292</v>
      </c>
      <c r="H371" s="50" t="s">
        <v>292</v>
      </c>
      <c r="I371" s="113"/>
      <c r="J371" s="50" t="s">
        <v>7493</v>
      </c>
      <c r="K371" s="50"/>
      <c r="L371" s="53" t="s">
        <v>7473</v>
      </c>
      <c r="M371" s="114" t="s">
        <v>8511</v>
      </c>
      <c r="N371" s="113" t="s">
        <v>8513</v>
      </c>
      <c r="O371" s="113"/>
      <c r="P371" s="132"/>
      <c r="Q371" s="132" t="s">
        <v>54</v>
      </c>
      <c r="R371" s="53"/>
      <c r="S371" s="113"/>
    </row>
    <row r="372" spans="1:19" x14ac:dyDescent="0.35">
      <c r="A372" s="115" t="s">
        <v>2042</v>
      </c>
      <c r="B372" s="100">
        <v>1</v>
      </c>
      <c r="C372" s="101" t="s">
        <v>93</v>
      </c>
      <c r="D372" s="101" t="s">
        <v>1923</v>
      </c>
      <c r="E372" s="102" t="s">
        <v>2130</v>
      </c>
      <c r="F372" s="101" t="s">
        <v>7704</v>
      </c>
      <c r="G372" s="101" t="s">
        <v>277</v>
      </c>
      <c r="H372" s="101" t="s">
        <v>278</v>
      </c>
      <c r="I372" s="101" t="s">
        <v>2311</v>
      </c>
      <c r="J372" s="103" t="s">
        <v>7493</v>
      </c>
      <c r="K372" s="103"/>
      <c r="L372" s="101" t="s">
        <v>91</v>
      </c>
      <c r="M372" s="154" t="s">
        <v>8511</v>
      </c>
      <c r="N372" s="103" t="s">
        <v>8513</v>
      </c>
      <c r="O372" s="103" t="s">
        <v>8516</v>
      </c>
      <c r="P372" s="115" t="s">
        <v>91</v>
      </c>
      <c r="Q372" s="115" t="s">
        <v>54</v>
      </c>
      <c r="R372" s="115"/>
      <c r="S372" s="113"/>
    </row>
    <row r="373" spans="1:19" x14ac:dyDescent="0.35">
      <c r="A373" s="113" t="s">
        <v>2042</v>
      </c>
      <c r="B373" s="77">
        <v>2</v>
      </c>
      <c r="C373" s="54" t="s">
        <v>125</v>
      </c>
      <c r="D373" s="54" t="s">
        <v>1922</v>
      </c>
      <c r="E373" s="54" t="s">
        <v>8206</v>
      </c>
      <c r="F373" s="54" t="s">
        <v>2146</v>
      </c>
      <c r="G373" s="54" t="s">
        <v>336</v>
      </c>
      <c r="H373" s="54" t="s">
        <v>337</v>
      </c>
      <c r="I373" s="68" t="s">
        <v>2334</v>
      </c>
      <c r="J373" s="56" t="s">
        <v>7493</v>
      </c>
      <c r="K373" s="56"/>
      <c r="L373" s="99" t="s">
        <v>7473</v>
      </c>
      <c r="M373" s="160" t="s">
        <v>8511</v>
      </c>
      <c r="N373" s="99" t="s">
        <v>8513</v>
      </c>
      <c r="O373" s="99" t="s">
        <v>8516</v>
      </c>
      <c r="P373" s="113" t="s">
        <v>100</v>
      </c>
      <c r="Q373" s="113" t="s">
        <v>54</v>
      </c>
      <c r="R373" s="113"/>
      <c r="S373" s="113"/>
    </row>
    <row r="374" spans="1:19" x14ac:dyDescent="0.35">
      <c r="A374" s="113" t="s">
        <v>2042</v>
      </c>
      <c r="B374" s="77">
        <v>3</v>
      </c>
      <c r="C374" s="84" t="s">
        <v>2009</v>
      </c>
      <c r="D374" s="54" t="s">
        <v>6400</v>
      </c>
      <c r="E374" s="54" t="s">
        <v>8209</v>
      </c>
      <c r="F374" s="54" t="s">
        <v>8208</v>
      </c>
      <c r="G374" s="54" t="s">
        <v>2080</v>
      </c>
      <c r="H374" s="54" t="s">
        <v>2083</v>
      </c>
      <c r="I374" s="68" t="s">
        <v>2447</v>
      </c>
      <c r="J374" s="56" t="s">
        <v>7493</v>
      </c>
      <c r="K374" s="56"/>
      <c r="L374" s="54" t="s">
        <v>91</v>
      </c>
      <c r="M374" s="155" t="s">
        <v>8511</v>
      </c>
      <c r="N374" s="56" t="s">
        <v>8512</v>
      </c>
      <c r="O374" s="56" t="s">
        <v>8516</v>
      </c>
      <c r="P374" s="113" t="s">
        <v>91</v>
      </c>
      <c r="Q374" s="113" t="s">
        <v>54</v>
      </c>
      <c r="R374" s="113"/>
      <c r="S374" s="113"/>
    </row>
    <row r="375" spans="1:19" x14ac:dyDescent="0.35">
      <c r="A375" s="113" t="s">
        <v>2042</v>
      </c>
      <c r="B375" s="77">
        <v>4</v>
      </c>
      <c r="C375" s="54" t="s">
        <v>2010</v>
      </c>
      <c r="D375" s="54" t="s">
        <v>2011</v>
      </c>
      <c r="E375" s="54" t="s">
        <v>8210</v>
      </c>
      <c r="F375" s="54" t="s">
        <v>7816</v>
      </c>
      <c r="G375" s="54" t="s">
        <v>2082</v>
      </c>
      <c r="H375" s="54" t="s">
        <v>2085</v>
      </c>
      <c r="I375" s="68" t="s">
        <v>2476</v>
      </c>
      <c r="J375" s="56" t="s">
        <v>7493</v>
      </c>
      <c r="K375" s="56"/>
      <c r="L375" s="50" t="s">
        <v>7472</v>
      </c>
      <c r="M375" s="153">
        <v>2</v>
      </c>
      <c r="N375" s="50" t="s">
        <v>8512</v>
      </c>
      <c r="O375" s="50" t="s">
        <v>8517</v>
      </c>
      <c r="P375" s="113" t="s">
        <v>262</v>
      </c>
      <c r="Q375" s="113" t="s">
        <v>54</v>
      </c>
      <c r="R375" s="113"/>
      <c r="S375" s="113"/>
    </row>
    <row r="376" spans="1:19" x14ac:dyDescent="0.35">
      <c r="A376" s="113" t="s">
        <v>2042</v>
      </c>
      <c r="B376" s="77">
        <v>5</v>
      </c>
      <c r="C376" s="54" t="s">
        <v>2008</v>
      </c>
      <c r="D376" s="54" t="s">
        <v>1895</v>
      </c>
      <c r="E376" s="54" t="s">
        <v>8211</v>
      </c>
      <c r="F376" s="54" t="s">
        <v>2172</v>
      </c>
      <c r="G376" s="54" t="s">
        <v>2081</v>
      </c>
      <c r="H376" s="54" t="s">
        <v>2084</v>
      </c>
      <c r="I376" s="68" t="s">
        <v>2448</v>
      </c>
      <c r="J376" s="56" t="s">
        <v>7493</v>
      </c>
      <c r="K376" s="56"/>
      <c r="L376" s="54" t="s">
        <v>91</v>
      </c>
      <c r="M376" s="155">
        <v>0</v>
      </c>
      <c r="N376" s="56" t="s">
        <v>8512</v>
      </c>
      <c r="O376" s="56" t="s">
        <v>8517</v>
      </c>
      <c r="P376" s="113" t="s">
        <v>91</v>
      </c>
      <c r="Q376" s="113" t="s">
        <v>54</v>
      </c>
      <c r="R376" s="113"/>
      <c r="S376" s="113"/>
    </row>
    <row r="377" spans="1:19" x14ac:dyDescent="0.35">
      <c r="A377" s="138" t="s">
        <v>49</v>
      </c>
      <c r="B377" s="96">
        <v>1</v>
      </c>
      <c r="C377" s="66" t="s">
        <v>6611</v>
      </c>
      <c r="D377" s="66" t="s">
        <v>6613</v>
      </c>
      <c r="E377" s="67" t="s">
        <v>7606</v>
      </c>
      <c r="F377" s="66" t="s">
        <v>7663</v>
      </c>
      <c r="G377" s="66"/>
      <c r="H377" s="66"/>
      <c r="I377" s="66"/>
      <c r="J377" s="97" t="s">
        <v>7493</v>
      </c>
      <c r="K377" s="97"/>
      <c r="L377" s="66" t="s">
        <v>91</v>
      </c>
      <c r="M377" s="157" t="s">
        <v>8511</v>
      </c>
      <c r="N377" s="97" t="s">
        <v>8513</v>
      </c>
      <c r="O377" s="97" t="s">
        <v>8516</v>
      </c>
      <c r="P377" s="138" t="s">
        <v>91</v>
      </c>
      <c r="Q377" s="138" t="s">
        <v>45</v>
      </c>
      <c r="R377" s="113" t="s">
        <v>6610</v>
      </c>
      <c r="S377" s="113"/>
    </row>
    <row r="378" spans="1:19" x14ac:dyDescent="0.35">
      <c r="A378" s="138" t="s">
        <v>49</v>
      </c>
      <c r="B378" s="96">
        <v>2</v>
      </c>
      <c r="C378" s="66" t="s">
        <v>6612</v>
      </c>
      <c r="D378" s="66" t="s">
        <v>7464</v>
      </c>
      <c r="E378" s="67" t="s">
        <v>7607</v>
      </c>
      <c r="F378" s="66" t="s">
        <v>7608</v>
      </c>
      <c r="G378" s="66"/>
      <c r="H378" s="66"/>
      <c r="I378" s="66"/>
      <c r="J378" s="97" t="s">
        <v>7493</v>
      </c>
      <c r="K378" s="97"/>
      <c r="L378" s="66" t="s">
        <v>91</v>
      </c>
      <c r="M378" s="157" t="s">
        <v>8511</v>
      </c>
      <c r="N378" s="97" t="s">
        <v>8512</v>
      </c>
      <c r="O378" s="97" t="s">
        <v>8516</v>
      </c>
      <c r="P378" s="138" t="s">
        <v>91</v>
      </c>
      <c r="Q378" s="138" t="s">
        <v>45</v>
      </c>
      <c r="R378" s="113" t="s">
        <v>6610</v>
      </c>
      <c r="S378" s="113"/>
    </row>
    <row r="379" spans="1:19" x14ac:dyDescent="0.35">
      <c r="A379" s="113" t="s">
        <v>49</v>
      </c>
      <c r="B379" s="93">
        <v>3</v>
      </c>
      <c r="C379" s="54" t="s">
        <v>101</v>
      </c>
      <c r="D379" s="54" t="s">
        <v>1922</v>
      </c>
      <c r="E379" s="50" t="s">
        <v>8212</v>
      </c>
      <c r="F379" s="54" t="s">
        <v>2146</v>
      </c>
      <c r="G379" s="54" t="s">
        <v>291</v>
      </c>
      <c r="H379" s="54" t="s">
        <v>292</v>
      </c>
      <c r="I379" s="54" t="s">
        <v>2322</v>
      </c>
      <c r="J379" s="56" t="s">
        <v>7493</v>
      </c>
      <c r="K379" s="56"/>
      <c r="L379" s="99" t="s">
        <v>7473</v>
      </c>
      <c r="M379" s="160" t="s">
        <v>8511</v>
      </c>
      <c r="N379" s="99" t="s">
        <v>8513</v>
      </c>
      <c r="O379" s="99" t="s">
        <v>8516</v>
      </c>
      <c r="P379" s="113" t="s">
        <v>100</v>
      </c>
      <c r="Q379" s="113" t="s">
        <v>45</v>
      </c>
      <c r="R379" s="113"/>
      <c r="S379" s="113"/>
    </row>
    <row r="380" spans="1:19" x14ac:dyDescent="0.35">
      <c r="A380" s="113" t="s">
        <v>49</v>
      </c>
      <c r="B380" s="112">
        <v>4</v>
      </c>
      <c r="C380" s="113" t="s">
        <v>106</v>
      </c>
      <c r="D380" s="54" t="s">
        <v>7468</v>
      </c>
      <c r="E380" s="50" t="s">
        <v>8109</v>
      </c>
      <c r="F380" s="152" t="s">
        <v>7821</v>
      </c>
      <c r="G380" s="113" t="s">
        <v>301</v>
      </c>
      <c r="H380" s="113" t="s">
        <v>3912</v>
      </c>
      <c r="I380" s="113"/>
      <c r="J380" s="56" t="s">
        <v>7493</v>
      </c>
      <c r="K380" s="56"/>
      <c r="L380" s="54" t="s">
        <v>7473</v>
      </c>
      <c r="M380" s="155" t="s">
        <v>8511</v>
      </c>
      <c r="N380" s="56" t="s">
        <v>8513</v>
      </c>
      <c r="O380" s="56" t="s">
        <v>8516</v>
      </c>
      <c r="P380" s="113" t="s">
        <v>100</v>
      </c>
      <c r="Q380" s="113" t="s">
        <v>45</v>
      </c>
      <c r="R380" s="113"/>
      <c r="S380" s="113"/>
    </row>
    <row r="381" spans="1:19" x14ac:dyDescent="0.35">
      <c r="A381" s="113" t="s">
        <v>49</v>
      </c>
      <c r="B381" s="93">
        <v>5</v>
      </c>
      <c r="C381" s="86" t="s">
        <v>102</v>
      </c>
      <c r="D381" s="54" t="s">
        <v>1918</v>
      </c>
      <c r="E381" s="50" t="s">
        <v>8217</v>
      </c>
      <c r="F381" s="111" t="s">
        <v>2151</v>
      </c>
      <c r="G381" s="54" t="s">
        <v>293</v>
      </c>
      <c r="H381" s="54" t="s">
        <v>294</v>
      </c>
      <c r="I381" s="54" t="s">
        <v>2479</v>
      </c>
      <c r="J381" s="56" t="s">
        <v>7493</v>
      </c>
      <c r="K381" s="56"/>
      <c r="L381" s="54" t="s">
        <v>91</v>
      </c>
      <c r="M381" s="155" t="s">
        <v>8511</v>
      </c>
      <c r="N381" s="56" t="s">
        <v>8512</v>
      </c>
      <c r="O381" s="56" t="s">
        <v>8516</v>
      </c>
      <c r="P381" s="113" t="s">
        <v>91</v>
      </c>
      <c r="Q381" s="113" t="s">
        <v>45</v>
      </c>
      <c r="R381" s="113"/>
      <c r="S381" s="113"/>
    </row>
    <row r="382" spans="1:19" x14ac:dyDescent="0.35">
      <c r="A382" s="113" t="s">
        <v>49</v>
      </c>
      <c r="B382" s="93">
        <v>6</v>
      </c>
      <c r="C382" s="86" t="s">
        <v>103</v>
      </c>
      <c r="D382" s="54" t="s">
        <v>1919</v>
      </c>
      <c r="E382" s="50" t="s">
        <v>8215</v>
      </c>
      <c r="F382" s="68" t="s">
        <v>2147</v>
      </c>
      <c r="G382" s="54" t="s">
        <v>295</v>
      </c>
      <c r="H382" s="54" t="s">
        <v>296</v>
      </c>
      <c r="I382" s="54" t="s">
        <v>2480</v>
      </c>
      <c r="J382" s="56" t="s">
        <v>7493</v>
      </c>
      <c r="K382" s="56"/>
      <c r="L382" s="54" t="s">
        <v>91</v>
      </c>
      <c r="M382" s="155" t="s">
        <v>8511</v>
      </c>
      <c r="N382" s="56" t="s">
        <v>8512</v>
      </c>
      <c r="O382" s="56" t="s">
        <v>8516</v>
      </c>
      <c r="P382" s="113" t="s">
        <v>91</v>
      </c>
      <c r="Q382" s="113" t="s">
        <v>45</v>
      </c>
      <c r="R382" s="113"/>
      <c r="S382" s="113"/>
    </row>
    <row r="383" spans="1:19" x14ac:dyDescent="0.35">
      <c r="A383" s="113" t="s">
        <v>49</v>
      </c>
      <c r="B383" s="93">
        <v>7</v>
      </c>
      <c r="C383" s="54" t="s">
        <v>104</v>
      </c>
      <c r="D383" s="54" t="s">
        <v>7467</v>
      </c>
      <c r="E383" s="50" t="s">
        <v>8214</v>
      </c>
      <c r="F383" s="68" t="s">
        <v>7817</v>
      </c>
      <c r="G383" s="54" t="s">
        <v>297</v>
      </c>
      <c r="H383" s="54" t="s">
        <v>298</v>
      </c>
      <c r="I383" s="54" t="s">
        <v>2481</v>
      </c>
      <c r="J383" s="56" t="s">
        <v>7493</v>
      </c>
      <c r="K383" s="56"/>
      <c r="L383" s="54" t="s">
        <v>91</v>
      </c>
      <c r="M383" s="155">
        <v>0</v>
      </c>
      <c r="N383" s="56" t="s">
        <v>8512</v>
      </c>
      <c r="O383" s="56" t="s">
        <v>8517</v>
      </c>
      <c r="P383" s="113" t="s">
        <v>91</v>
      </c>
      <c r="Q383" s="113" t="s">
        <v>45</v>
      </c>
      <c r="R383" s="113"/>
      <c r="S383" s="113"/>
    </row>
    <row r="384" spans="1:19" x14ac:dyDescent="0.35">
      <c r="A384" s="113" t="s">
        <v>49</v>
      </c>
      <c r="B384" s="93">
        <v>8</v>
      </c>
      <c r="C384" s="54" t="s">
        <v>105</v>
      </c>
      <c r="D384" s="54" t="s">
        <v>1921</v>
      </c>
      <c r="E384" s="50" t="s">
        <v>8213</v>
      </c>
      <c r="F384" s="68" t="s">
        <v>7676</v>
      </c>
      <c r="G384" s="54" t="s">
        <v>299</v>
      </c>
      <c r="H384" s="54" t="s">
        <v>300</v>
      </c>
      <c r="I384" s="54" t="s">
        <v>2482</v>
      </c>
      <c r="J384" s="56" t="s">
        <v>3437</v>
      </c>
      <c r="K384" s="56" t="s">
        <v>7492</v>
      </c>
      <c r="L384" s="54" t="s">
        <v>91</v>
      </c>
      <c r="M384" s="155">
        <v>0</v>
      </c>
      <c r="N384" s="56" t="s">
        <v>8512</v>
      </c>
      <c r="O384" s="56" t="s">
        <v>8517</v>
      </c>
      <c r="P384" s="113" t="s">
        <v>92</v>
      </c>
      <c r="Q384" s="113" t="s">
        <v>45</v>
      </c>
      <c r="R384" s="113"/>
      <c r="S384" s="113"/>
    </row>
    <row r="385" spans="1:19" x14ac:dyDescent="0.35">
      <c r="A385" s="113" t="s">
        <v>49</v>
      </c>
      <c r="B385" s="112">
        <v>9</v>
      </c>
      <c r="C385" s="113" t="s">
        <v>3815</v>
      </c>
      <c r="D385" s="54" t="s">
        <v>6388</v>
      </c>
      <c r="E385" s="113" t="s">
        <v>8218</v>
      </c>
      <c r="F385" s="68" t="s">
        <v>7818</v>
      </c>
      <c r="G385" s="113" t="s">
        <v>3915</v>
      </c>
      <c r="H385" s="113" t="s">
        <v>3916</v>
      </c>
      <c r="I385" s="113"/>
      <c r="J385" s="56" t="s">
        <v>7493</v>
      </c>
      <c r="K385" s="56"/>
      <c r="L385" s="113" t="s">
        <v>91</v>
      </c>
      <c r="M385" s="114">
        <v>0</v>
      </c>
      <c r="N385" s="113" t="s">
        <v>8512</v>
      </c>
      <c r="O385" s="113" t="s">
        <v>8517</v>
      </c>
      <c r="P385" s="113" t="s">
        <v>91</v>
      </c>
      <c r="Q385" s="113" t="s">
        <v>45</v>
      </c>
      <c r="R385" s="113"/>
      <c r="S385" s="113"/>
    </row>
    <row r="386" spans="1:19" x14ac:dyDescent="0.35">
      <c r="A386" s="113" t="s">
        <v>49</v>
      </c>
      <c r="B386" s="112">
        <v>10</v>
      </c>
      <c r="C386" s="113" t="s">
        <v>3813</v>
      </c>
      <c r="D386" s="113" t="s">
        <v>6387</v>
      </c>
      <c r="E386" s="113" t="s">
        <v>8216</v>
      </c>
      <c r="F386" s="111" t="s">
        <v>7819</v>
      </c>
      <c r="G386" s="113" t="s">
        <v>3910</v>
      </c>
      <c r="H386" s="113" t="s">
        <v>3911</v>
      </c>
      <c r="I386" s="113"/>
      <c r="J386" s="56" t="s">
        <v>7493</v>
      </c>
      <c r="K386" s="56"/>
      <c r="L386" s="113" t="s">
        <v>91</v>
      </c>
      <c r="M386" s="114">
        <v>0</v>
      </c>
      <c r="N386" s="113" t="s">
        <v>8512</v>
      </c>
      <c r="O386" s="113" t="s">
        <v>8517</v>
      </c>
      <c r="P386" s="113" t="s">
        <v>91</v>
      </c>
      <c r="Q386" s="113" t="s">
        <v>45</v>
      </c>
      <c r="R386" s="113"/>
      <c r="S386" s="113"/>
    </row>
    <row r="387" spans="1:19" x14ac:dyDescent="0.35">
      <c r="A387" s="113" t="s">
        <v>49</v>
      </c>
      <c r="B387" s="112">
        <v>11</v>
      </c>
      <c r="C387" s="113" t="s">
        <v>3814</v>
      </c>
      <c r="D387" s="113" t="s">
        <v>1895</v>
      </c>
      <c r="E387" s="113" t="s">
        <v>8219</v>
      </c>
      <c r="F387" s="111" t="s">
        <v>7820</v>
      </c>
      <c r="G387" s="113" t="s">
        <v>3913</v>
      </c>
      <c r="H387" s="113" t="s">
        <v>3914</v>
      </c>
      <c r="I387" s="113"/>
      <c r="J387" s="56" t="s">
        <v>7493</v>
      </c>
      <c r="K387" s="56"/>
      <c r="L387" s="113" t="s">
        <v>91</v>
      </c>
      <c r="M387" s="114">
        <v>1</v>
      </c>
      <c r="N387" s="113" t="s">
        <v>8512</v>
      </c>
      <c r="O387" s="113" t="s">
        <v>8517</v>
      </c>
      <c r="P387" s="113" t="s">
        <v>91</v>
      </c>
      <c r="Q387" s="113" t="s">
        <v>45</v>
      </c>
      <c r="R387" s="113"/>
      <c r="S387" s="113"/>
    </row>
    <row r="388" spans="1:19" x14ac:dyDescent="0.35">
      <c r="A388" s="136" t="s">
        <v>60</v>
      </c>
      <c r="B388" s="77">
        <v>-99</v>
      </c>
      <c r="C388" s="50" t="s">
        <v>6643</v>
      </c>
      <c r="D388" s="113"/>
      <c r="E388" s="50"/>
      <c r="F388" s="113"/>
      <c r="G388" s="50" t="s">
        <v>6720</v>
      </c>
      <c r="H388" s="50" t="s">
        <v>6721</v>
      </c>
      <c r="I388" s="113"/>
      <c r="J388" s="50" t="s">
        <v>7493</v>
      </c>
      <c r="K388" s="50"/>
      <c r="L388" s="50" t="s">
        <v>7473</v>
      </c>
      <c r="M388" s="153"/>
      <c r="N388" s="50"/>
      <c r="O388" s="50"/>
      <c r="P388" s="132" t="s">
        <v>100</v>
      </c>
      <c r="Q388" s="132" t="s">
        <v>54</v>
      </c>
      <c r="R388" s="53"/>
      <c r="S388" s="113"/>
    </row>
    <row r="389" spans="1:19" x14ac:dyDescent="0.35">
      <c r="A389" s="136" t="s">
        <v>60</v>
      </c>
      <c r="B389" s="77">
        <v>-99</v>
      </c>
      <c r="C389" s="50" t="s">
        <v>6642</v>
      </c>
      <c r="D389" s="113"/>
      <c r="E389" s="50"/>
      <c r="F389" s="113"/>
      <c r="G389" s="50" t="s">
        <v>6718</v>
      </c>
      <c r="H389" s="50" t="s">
        <v>6719</v>
      </c>
      <c r="I389" s="113"/>
      <c r="J389" s="50" t="s">
        <v>7493</v>
      </c>
      <c r="K389" s="50"/>
      <c r="L389" s="50" t="s">
        <v>7474</v>
      </c>
      <c r="M389" s="153"/>
      <c r="N389" s="50"/>
      <c r="O389" s="50"/>
      <c r="P389" s="132" t="s">
        <v>3952</v>
      </c>
      <c r="Q389" s="132" t="s">
        <v>54</v>
      </c>
      <c r="R389" s="53"/>
      <c r="S389" s="113"/>
    </row>
    <row r="390" spans="1:19" x14ac:dyDescent="0.35">
      <c r="A390" s="136" t="s">
        <v>60</v>
      </c>
      <c r="B390" s="77">
        <v>-99</v>
      </c>
      <c r="C390" s="50" t="s">
        <v>292</v>
      </c>
      <c r="D390" s="113"/>
      <c r="E390" s="50"/>
      <c r="F390" s="113"/>
      <c r="G390" s="50" t="s">
        <v>292</v>
      </c>
      <c r="H390" s="50" t="s">
        <v>292</v>
      </c>
      <c r="I390" s="113"/>
      <c r="J390" s="50" t="s">
        <v>7493</v>
      </c>
      <c r="K390" s="50"/>
      <c r="L390" s="53" t="s">
        <v>7473</v>
      </c>
      <c r="M390" s="114" t="s">
        <v>8511</v>
      </c>
      <c r="N390" s="113" t="s">
        <v>8513</v>
      </c>
      <c r="O390" s="113"/>
      <c r="P390" s="132"/>
      <c r="Q390" s="132" t="s">
        <v>54</v>
      </c>
      <c r="R390" s="53"/>
      <c r="S390" s="113"/>
    </row>
    <row r="391" spans="1:19" x14ac:dyDescent="0.35">
      <c r="A391" s="136" t="s">
        <v>60</v>
      </c>
      <c r="B391" s="77">
        <v>-99</v>
      </c>
      <c r="C391" s="50" t="s">
        <v>6641</v>
      </c>
      <c r="D391" s="113"/>
      <c r="E391" s="50"/>
      <c r="F391" s="113"/>
      <c r="G391" s="50" t="s">
        <v>6716</v>
      </c>
      <c r="H391" s="50" t="s">
        <v>6717</v>
      </c>
      <c r="I391" s="113"/>
      <c r="J391" s="50" t="s">
        <v>7493</v>
      </c>
      <c r="K391" s="50"/>
      <c r="L391" s="50" t="s">
        <v>7473</v>
      </c>
      <c r="M391" s="153"/>
      <c r="N391" s="50"/>
      <c r="O391" s="50"/>
      <c r="P391" s="132" t="s">
        <v>100</v>
      </c>
      <c r="Q391" s="132" t="s">
        <v>54</v>
      </c>
      <c r="R391" s="53"/>
      <c r="S391" s="113"/>
    </row>
    <row r="392" spans="1:19" x14ac:dyDescent="0.35">
      <c r="A392" s="136" t="s">
        <v>60</v>
      </c>
      <c r="B392" s="77">
        <v>-99</v>
      </c>
      <c r="C392" s="50" t="s">
        <v>6640</v>
      </c>
      <c r="D392" s="113"/>
      <c r="E392" s="50"/>
      <c r="F392" s="113"/>
      <c r="G392" s="50" t="s">
        <v>6714</v>
      </c>
      <c r="H392" s="50" t="s">
        <v>6715</v>
      </c>
      <c r="I392" s="113"/>
      <c r="J392" s="50" t="s">
        <v>7493</v>
      </c>
      <c r="K392" s="50"/>
      <c r="L392" s="50" t="s">
        <v>7474</v>
      </c>
      <c r="M392" s="153"/>
      <c r="N392" s="50"/>
      <c r="O392" s="50"/>
      <c r="P392" s="132" t="s">
        <v>3952</v>
      </c>
      <c r="Q392" s="132" t="s">
        <v>54</v>
      </c>
      <c r="R392" s="53"/>
      <c r="S392" s="113"/>
    </row>
    <row r="393" spans="1:19" x14ac:dyDescent="0.35">
      <c r="A393" s="115" t="s">
        <v>60</v>
      </c>
      <c r="B393" s="100">
        <v>1</v>
      </c>
      <c r="C393" s="101" t="s">
        <v>93</v>
      </c>
      <c r="D393" s="103" t="s">
        <v>1923</v>
      </c>
      <c r="E393" s="102" t="s">
        <v>2130</v>
      </c>
      <c r="F393" s="101" t="s">
        <v>7704</v>
      </c>
      <c r="G393" s="101" t="s">
        <v>277</v>
      </c>
      <c r="H393" s="101" t="s">
        <v>278</v>
      </c>
      <c r="I393" s="101" t="s">
        <v>2311</v>
      </c>
      <c r="J393" s="103" t="s">
        <v>7493</v>
      </c>
      <c r="K393" s="103"/>
      <c r="L393" s="101" t="s">
        <v>91</v>
      </c>
      <c r="M393" s="154" t="s">
        <v>8511</v>
      </c>
      <c r="N393" s="103" t="s">
        <v>8513</v>
      </c>
      <c r="O393" s="103" t="s">
        <v>8516</v>
      </c>
      <c r="P393" s="115" t="s">
        <v>91</v>
      </c>
      <c r="Q393" s="115" t="s">
        <v>54</v>
      </c>
      <c r="R393" s="115"/>
      <c r="S393" s="113"/>
    </row>
    <row r="394" spans="1:19" x14ac:dyDescent="0.35">
      <c r="A394" s="113" t="s">
        <v>60</v>
      </c>
      <c r="B394" s="77">
        <v>2</v>
      </c>
      <c r="C394" s="54" t="s">
        <v>122</v>
      </c>
      <c r="D394" s="57" t="s">
        <v>1922</v>
      </c>
      <c r="E394" s="50" t="s">
        <v>8246</v>
      </c>
      <c r="F394" s="54" t="s">
        <v>2146</v>
      </c>
      <c r="G394" s="54" t="s">
        <v>330</v>
      </c>
      <c r="H394" s="54" t="s">
        <v>331</v>
      </c>
      <c r="I394" s="68" t="s">
        <v>2331</v>
      </c>
      <c r="J394" s="56" t="s">
        <v>7493</v>
      </c>
      <c r="K394" s="56"/>
      <c r="L394" s="99" t="s">
        <v>7473</v>
      </c>
      <c r="M394" s="160" t="s">
        <v>8511</v>
      </c>
      <c r="N394" s="99" t="s">
        <v>8513</v>
      </c>
      <c r="O394" s="99" t="s">
        <v>8516</v>
      </c>
      <c r="P394" s="113" t="s">
        <v>100</v>
      </c>
      <c r="Q394" s="113" t="s">
        <v>54</v>
      </c>
      <c r="R394" s="113"/>
      <c r="S394" s="113"/>
    </row>
    <row r="395" spans="1:19" x14ac:dyDescent="0.35">
      <c r="A395" s="113" t="s">
        <v>60</v>
      </c>
      <c r="B395" s="77">
        <v>3</v>
      </c>
      <c r="C395" s="84" t="s">
        <v>167</v>
      </c>
      <c r="D395" s="56" t="s">
        <v>6401</v>
      </c>
      <c r="E395" s="50" t="s">
        <v>8220</v>
      </c>
      <c r="F395" s="68" t="s">
        <v>7822</v>
      </c>
      <c r="G395" s="54" t="s">
        <v>401</v>
      </c>
      <c r="H395" s="54" t="s">
        <v>402</v>
      </c>
      <c r="I395" s="68" t="s">
        <v>2360</v>
      </c>
      <c r="J395" s="56" t="s">
        <v>7493</v>
      </c>
      <c r="K395" s="56"/>
      <c r="L395" s="54" t="s">
        <v>91</v>
      </c>
      <c r="M395" s="155" t="s">
        <v>8511</v>
      </c>
      <c r="N395" s="56" t="s">
        <v>8512</v>
      </c>
      <c r="O395" s="56" t="s">
        <v>8516</v>
      </c>
      <c r="P395" s="113" t="s">
        <v>91</v>
      </c>
      <c r="Q395" s="113" t="s">
        <v>54</v>
      </c>
      <c r="R395" s="113"/>
      <c r="S395" s="113"/>
    </row>
    <row r="396" spans="1:19" x14ac:dyDescent="0.35">
      <c r="A396" s="113" t="s">
        <v>60</v>
      </c>
      <c r="B396" s="77">
        <v>4</v>
      </c>
      <c r="C396" s="54" t="s">
        <v>166</v>
      </c>
      <c r="D396" s="56" t="s">
        <v>3313</v>
      </c>
      <c r="E396" s="50" t="s">
        <v>8221</v>
      </c>
      <c r="F396" s="68" t="s">
        <v>7823</v>
      </c>
      <c r="G396" s="54" t="s">
        <v>399</v>
      </c>
      <c r="H396" s="54" t="s">
        <v>400</v>
      </c>
      <c r="I396" s="68" t="s">
        <v>2359</v>
      </c>
      <c r="J396" s="56" t="s">
        <v>7493</v>
      </c>
      <c r="K396" s="56"/>
      <c r="L396" s="54" t="s">
        <v>153</v>
      </c>
      <c r="M396" s="155">
        <v>2</v>
      </c>
      <c r="N396" s="56" t="s">
        <v>8512</v>
      </c>
      <c r="O396" s="56" t="s">
        <v>8517</v>
      </c>
      <c r="P396" s="113" t="s">
        <v>153</v>
      </c>
      <c r="Q396" s="113" t="s">
        <v>54</v>
      </c>
      <c r="R396" s="113"/>
      <c r="S396" s="113"/>
    </row>
    <row r="397" spans="1:19" x14ac:dyDescent="0.35">
      <c r="A397" s="113" t="s">
        <v>60</v>
      </c>
      <c r="B397" s="77">
        <v>5</v>
      </c>
      <c r="C397" s="56" t="s">
        <v>2688</v>
      </c>
      <c r="D397" s="56" t="s">
        <v>3315</v>
      </c>
      <c r="E397" s="56" t="s">
        <v>8222</v>
      </c>
      <c r="F397" s="69" t="s">
        <v>7824</v>
      </c>
      <c r="G397" s="56" t="s">
        <v>3114</v>
      </c>
      <c r="H397" s="50" t="s">
        <v>2892</v>
      </c>
      <c r="I397" s="56"/>
      <c r="J397" s="56" t="s">
        <v>7493</v>
      </c>
      <c r="K397" s="56"/>
      <c r="L397" s="50" t="s">
        <v>153</v>
      </c>
      <c r="M397" s="153">
        <v>2</v>
      </c>
      <c r="N397" s="50" t="s">
        <v>8512</v>
      </c>
      <c r="O397" s="50" t="s">
        <v>8517</v>
      </c>
      <c r="P397" s="113" t="s">
        <v>153</v>
      </c>
      <c r="Q397" s="113" t="s">
        <v>54</v>
      </c>
      <c r="R397" s="113"/>
      <c r="S397" s="113"/>
    </row>
    <row r="398" spans="1:19" x14ac:dyDescent="0.35">
      <c r="A398" s="113" t="s">
        <v>60</v>
      </c>
      <c r="B398" s="77">
        <v>6</v>
      </c>
      <c r="C398" s="56" t="s">
        <v>2690</v>
      </c>
      <c r="D398" s="56" t="s">
        <v>3314</v>
      </c>
      <c r="E398" s="56" t="s">
        <v>8223</v>
      </c>
      <c r="F398" s="69" t="s">
        <v>7825</v>
      </c>
      <c r="G398" s="56" t="s">
        <v>3116</v>
      </c>
      <c r="H398" s="50" t="s">
        <v>2894</v>
      </c>
      <c r="I398" s="56"/>
      <c r="J398" s="56" t="s">
        <v>7493</v>
      </c>
      <c r="K398" s="56"/>
      <c r="L398" s="50" t="s">
        <v>153</v>
      </c>
      <c r="M398" s="153">
        <v>0</v>
      </c>
      <c r="N398" s="50" t="s">
        <v>8512</v>
      </c>
      <c r="O398" s="50" t="s">
        <v>8517</v>
      </c>
      <c r="P398" s="113" t="s">
        <v>153</v>
      </c>
      <c r="Q398" s="113" t="s">
        <v>54</v>
      </c>
      <c r="R398" s="113"/>
      <c r="S398" s="113"/>
    </row>
    <row r="399" spans="1:19" x14ac:dyDescent="0.35">
      <c r="A399" s="113" t="s">
        <v>60</v>
      </c>
      <c r="B399" s="77">
        <v>7</v>
      </c>
      <c r="C399" s="57" t="s">
        <v>2689</v>
      </c>
      <c r="D399" s="50" t="s">
        <v>3316</v>
      </c>
      <c r="E399" s="56" t="s">
        <v>8225</v>
      </c>
      <c r="F399" s="69" t="s">
        <v>7826</v>
      </c>
      <c r="G399" s="56" t="s">
        <v>3115</v>
      </c>
      <c r="H399" s="50" t="s">
        <v>2893</v>
      </c>
      <c r="I399" s="56"/>
      <c r="J399" s="56" t="s">
        <v>7493</v>
      </c>
      <c r="K399" s="56"/>
      <c r="L399" s="50" t="s">
        <v>91</v>
      </c>
      <c r="M399" s="153">
        <v>0</v>
      </c>
      <c r="N399" s="50" t="s">
        <v>8512</v>
      </c>
      <c r="O399" s="50" t="s">
        <v>8517</v>
      </c>
      <c r="P399" s="113" t="s">
        <v>91</v>
      </c>
      <c r="Q399" s="113" t="s">
        <v>54</v>
      </c>
      <c r="R399" s="113"/>
      <c r="S399" s="113"/>
    </row>
    <row r="400" spans="1:19" x14ac:dyDescent="0.35">
      <c r="A400" s="113" t="s">
        <v>60</v>
      </c>
      <c r="B400" s="77">
        <v>8</v>
      </c>
      <c r="C400" s="54" t="s">
        <v>168</v>
      </c>
      <c r="D400" s="56" t="s">
        <v>3318</v>
      </c>
      <c r="E400" s="50" t="s">
        <v>8224</v>
      </c>
      <c r="F400" s="68" t="s">
        <v>7827</v>
      </c>
      <c r="G400" s="54" t="s">
        <v>403</v>
      </c>
      <c r="H400" s="54" t="s">
        <v>404</v>
      </c>
      <c r="I400" s="68" t="s">
        <v>2361</v>
      </c>
      <c r="J400" s="56" t="s">
        <v>7493</v>
      </c>
      <c r="K400" s="56"/>
      <c r="L400" s="54" t="s">
        <v>7472</v>
      </c>
      <c r="M400" s="155">
        <v>2</v>
      </c>
      <c r="N400" s="56" t="s">
        <v>8512</v>
      </c>
      <c r="O400" s="56" t="s">
        <v>8517</v>
      </c>
      <c r="P400" s="113" t="s">
        <v>163</v>
      </c>
      <c r="Q400" s="113" t="s">
        <v>54</v>
      </c>
      <c r="R400" s="113"/>
      <c r="S400" s="113"/>
    </row>
    <row r="401" spans="1:19" x14ac:dyDescent="0.35">
      <c r="A401" s="113" t="s">
        <v>60</v>
      </c>
      <c r="B401" s="77">
        <v>9</v>
      </c>
      <c r="C401" s="56" t="s">
        <v>2691</v>
      </c>
      <c r="D401" s="50" t="s">
        <v>3317</v>
      </c>
      <c r="E401" s="50" t="s">
        <v>8226</v>
      </c>
      <c r="F401" s="69" t="s">
        <v>7828</v>
      </c>
      <c r="G401" s="56" t="s">
        <v>3117</v>
      </c>
      <c r="H401" s="50" t="s">
        <v>2895</v>
      </c>
      <c r="I401" s="56"/>
      <c r="J401" s="56" t="s">
        <v>7493</v>
      </c>
      <c r="K401" s="56"/>
      <c r="L401" s="54" t="s">
        <v>7472</v>
      </c>
      <c r="M401" s="155">
        <v>1</v>
      </c>
      <c r="N401" s="56" t="s">
        <v>8512</v>
      </c>
      <c r="O401" s="56" t="s">
        <v>8517</v>
      </c>
      <c r="P401" s="113" t="s">
        <v>163</v>
      </c>
      <c r="Q401" s="113" t="s">
        <v>54</v>
      </c>
      <c r="R401" s="113"/>
      <c r="S401" s="113"/>
    </row>
    <row r="402" spans="1:19" x14ac:dyDescent="0.35">
      <c r="A402" s="113" t="s">
        <v>60</v>
      </c>
      <c r="B402" s="77">
        <v>10</v>
      </c>
      <c r="C402" s="54" t="s">
        <v>169</v>
      </c>
      <c r="D402" s="56" t="s">
        <v>3319</v>
      </c>
      <c r="E402" s="50" t="s">
        <v>2362</v>
      </c>
      <c r="F402" s="68" t="s">
        <v>7829</v>
      </c>
      <c r="G402" s="54" t="s">
        <v>405</v>
      </c>
      <c r="H402" s="54" t="s">
        <v>406</v>
      </c>
      <c r="I402" s="68" t="s">
        <v>2362</v>
      </c>
      <c r="J402" s="56" t="s">
        <v>3436</v>
      </c>
      <c r="K402" s="56" t="s">
        <v>7492</v>
      </c>
      <c r="L402" s="54" t="s">
        <v>91</v>
      </c>
      <c r="M402" s="155">
        <v>0</v>
      </c>
      <c r="N402" s="56" t="s">
        <v>8512</v>
      </c>
      <c r="O402" s="56" t="s">
        <v>8517</v>
      </c>
      <c r="P402" s="113" t="s">
        <v>92</v>
      </c>
      <c r="Q402" s="113" t="s">
        <v>54</v>
      </c>
      <c r="R402" s="113"/>
      <c r="S402" s="113"/>
    </row>
    <row r="403" spans="1:19" x14ac:dyDescent="0.35">
      <c r="A403" s="113" t="s">
        <v>60</v>
      </c>
      <c r="B403" s="77">
        <v>11</v>
      </c>
      <c r="C403" s="54" t="s">
        <v>170</v>
      </c>
      <c r="D403" s="56" t="s">
        <v>3320</v>
      </c>
      <c r="E403" s="50" t="s">
        <v>2286</v>
      </c>
      <c r="F403" s="68" t="s">
        <v>7677</v>
      </c>
      <c r="G403" s="54" t="s">
        <v>407</v>
      </c>
      <c r="H403" s="54" t="s">
        <v>408</v>
      </c>
      <c r="I403" s="68" t="s">
        <v>2286</v>
      </c>
      <c r="J403" s="56" t="s">
        <v>3435</v>
      </c>
      <c r="K403" s="56" t="s">
        <v>7492</v>
      </c>
      <c r="L403" s="54" t="s">
        <v>91</v>
      </c>
      <c r="M403" s="155">
        <v>0</v>
      </c>
      <c r="N403" s="56" t="s">
        <v>8512</v>
      </c>
      <c r="O403" s="56" t="s">
        <v>8517</v>
      </c>
      <c r="P403" s="113" t="s">
        <v>92</v>
      </c>
      <c r="Q403" s="113" t="s">
        <v>54</v>
      </c>
      <c r="R403" s="113"/>
      <c r="S403" s="113"/>
    </row>
    <row r="404" spans="1:19" x14ac:dyDescent="0.35">
      <c r="A404" s="113" t="s">
        <v>60</v>
      </c>
      <c r="B404" s="77">
        <v>12</v>
      </c>
      <c r="C404" s="56" t="s">
        <v>2693</v>
      </c>
      <c r="D404" s="50" t="s">
        <v>3321</v>
      </c>
      <c r="E404" s="56" t="s">
        <v>8227</v>
      </c>
      <c r="F404" s="69" t="s">
        <v>7830</v>
      </c>
      <c r="G404" s="56" t="s">
        <v>3119</v>
      </c>
      <c r="H404" s="50" t="s">
        <v>2897</v>
      </c>
      <c r="I404" s="56"/>
      <c r="J404" s="56" t="s">
        <v>7493</v>
      </c>
      <c r="K404" s="56"/>
      <c r="L404" s="50" t="s">
        <v>7472</v>
      </c>
      <c r="M404" s="153">
        <v>0</v>
      </c>
      <c r="N404" s="50" t="s">
        <v>8512</v>
      </c>
      <c r="O404" s="50" t="s">
        <v>8517</v>
      </c>
      <c r="P404" s="113" t="s">
        <v>156</v>
      </c>
      <c r="Q404" s="113" t="s">
        <v>54</v>
      </c>
      <c r="R404" s="113"/>
      <c r="S404" s="113"/>
    </row>
    <row r="405" spans="1:19" x14ac:dyDescent="0.35">
      <c r="A405" s="113" t="s">
        <v>60</v>
      </c>
      <c r="B405" s="77">
        <v>13</v>
      </c>
      <c r="C405" s="54" t="s">
        <v>171</v>
      </c>
      <c r="D405" s="56" t="s">
        <v>1892</v>
      </c>
      <c r="E405" s="50" t="s">
        <v>8228</v>
      </c>
      <c r="F405" s="68" t="s">
        <v>2201</v>
      </c>
      <c r="G405" s="54" t="s">
        <v>409</v>
      </c>
      <c r="H405" s="54" t="s">
        <v>410</v>
      </c>
      <c r="I405" s="68" t="s">
        <v>2363</v>
      </c>
      <c r="J405" s="56" t="s">
        <v>7493</v>
      </c>
      <c r="K405" s="56"/>
      <c r="L405" s="50" t="s">
        <v>7472</v>
      </c>
      <c r="M405" s="153">
        <v>0</v>
      </c>
      <c r="N405" s="50" t="s">
        <v>8512</v>
      </c>
      <c r="O405" s="50" t="s">
        <v>8517</v>
      </c>
      <c r="P405" s="113" t="s">
        <v>156</v>
      </c>
      <c r="Q405" s="113" t="s">
        <v>54</v>
      </c>
      <c r="R405" s="113"/>
      <c r="S405" s="113"/>
    </row>
    <row r="406" spans="1:19" x14ac:dyDescent="0.35">
      <c r="A406" s="113" t="s">
        <v>60</v>
      </c>
      <c r="B406" s="77">
        <v>14</v>
      </c>
      <c r="C406" s="54" t="s">
        <v>172</v>
      </c>
      <c r="D406" s="56" t="s">
        <v>1893</v>
      </c>
      <c r="E406" s="50" t="s">
        <v>8229</v>
      </c>
      <c r="F406" s="68" t="s">
        <v>2202</v>
      </c>
      <c r="G406" s="54" t="s">
        <v>411</v>
      </c>
      <c r="H406" s="54" t="s">
        <v>412</v>
      </c>
      <c r="I406" s="68" t="s">
        <v>2364</v>
      </c>
      <c r="J406" s="56" t="s">
        <v>7493</v>
      </c>
      <c r="K406" s="56"/>
      <c r="L406" s="50" t="s">
        <v>7472</v>
      </c>
      <c r="M406" s="153">
        <v>0</v>
      </c>
      <c r="N406" s="50" t="s">
        <v>8512</v>
      </c>
      <c r="O406" s="50" t="s">
        <v>8517</v>
      </c>
      <c r="P406" s="113" t="s">
        <v>164</v>
      </c>
      <c r="Q406" s="113" t="s">
        <v>54</v>
      </c>
      <c r="R406" s="113"/>
      <c r="S406" s="113"/>
    </row>
    <row r="407" spans="1:19" x14ac:dyDescent="0.35">
      <c r="A407" s="113" t="s">
        <v>60</v>
      </c>
      <c r="B407" s="77">
        <v>15</v>
      </c>
      <c r="C407" s="56" t="s">
        <v>2694</v>
      </c>
      <c r="D407" s="50" t="s">
        <v>3322</v>
      </c>
      <c r="E407" s="56" t="s">
        <v>8231</v>
      </c>
      <c r="F407" s="69" t="s">
        <v>8230</v>
      </c>
      <c r="G407" s="56" t="s">
        <v>3120</v>
      </c>
      <c r="H407" s="50" t="s">
        <v>2898</v>
      </c>
      <c r="I407" s="56"/>
      <c r="J407" s="56" t="s">
        <v>7493</v>
      </c>
      <c r="K407" s="56"/>
      <c r="L407" s="54" t="s">
        <v>7472</v>
      </c>
      <c r="M407" s="155">
        <v>0</v>
      </c>
      <c r="N407" s="56" t="s">
        <v>8512</v>
      </c>
      <c r="O407" s="56" t="s">
        <v>8517</v>
      </c>
      <c r="P407" s="113" t="s">
        <v>100</v>
      </c>
      <c r="Q407" s="113" t="s">
        <v>54</v>
      </c>
      <c r="R407" s="113"/>
      <c r="S407" s="113"/>
    </row>
    <row r="408" spans="1:19" x14ac:dyDescent="0.35">
      <c r="A408" s="113" t="s">
        <v>60</v>
      </c>
      <c r="B408" s="77">
        <v>16</v>
      </c>
      <c r="C408" s="54" t="s">
        <v>173</v>
      </c>
      <c r="D408" s="56" t="s">
        <v>1894</v>
      </c>
      <c r="E408" s="50" t="s">
        <v>8233</v>
      </c>
      <c r="F408" s="68" t="s">
        <v>7831</v>
      </c>
      <c r="G408" s="54" t="s">
        <v>413</v>
      </c>
      <c r="H408" s="54" t="s">
        <v>414</v>
      </c>
      <c r="I408" s="68" t="s">
        <v>2365</v>
      </c>
      <c r="J408" s="56" t="s">
        <v>7493</v>
      </c>
      <c r="K408" s="56"/>
      <c r="L408" s="50" t="s">
        <v>7472</v>
      </c>
      <c r="M408" s="153">
        <v>0</v>
      </c>
      <c r="N408" s="50" t="s">
        <v>8512</v>
      </c>
      <c r="O408" s="50" t="s">
        <v>8517</v>
      </c>
      <c r="P408" s="113" t="s">
        <v>165</v>
      </c>
      <c r="Q408" s="113" t="s">
        <v>54</v>
      </c>
      <c r="R408" s="113"/>
      <c r="S408" s="113"/>
    </row>
    <row r="409" spans="1:19" x14ac:dyDescent="0.35">
      <c r="A409" s="113" t="s">
        <v>60</v>
      </c>
      <c r="B409" s="77">
        <v>17</v>
      </c>
      <c r="C409" s="56" t="s">
        <v>2695</v>
      </c>
      <c r="D409" s="50" t="s">
        <v>3323</v>
      </c>
      <c r="E409" s="56" t="s">
        <v>8234</v>
      </c>
      <c r="F409" s="69" t="s">
        <v>7832</v>
      </c>
      <c r="G409" s="56" t="s">
        <v>3121</v>
      </c>
      <c r="H409" s="50" t="s">
        <v>2899</v>
      </c>
      <c r="I409" s="56"/>
      <c r="J409" s="56" t="s">
        <v>7493</v>
      </c>
      <c r="K409" s="56"/>
      <c r="L409" s="50" t="s">
        <v>7472</v>
      </c>
      <c r="M409" s="153">
        <v>0</v>
      </c>
      <c r="N409" s="50" t="s">
        <v>8512</v>
      </c>
      <c r="O409" s="50" t="s">
        <v>8517</v>
      </c>
      <c r="P409" s="113" t="s">
        <v>262</v>
      </c>
      <c r="Q409" s="113" t="s">
        <v>54</v>
      </c>
      <c r="R409" s="113"/>
      <c r="S409" s="113"/>
    </row>
    <row r="410" spans="1:19" x14ac:dyDescent="0.35">
      <c r="A410" s="113" t="s">
        <v>60</v>
      </c>
      <c r="B410" s="77">
        <v>18</v>
      </c>
      <c r="C410" s="56" t="s">
        <v>2692</v>
      </c>
      <c r="D410" s="62" t="s">
        <v>3332</v>
      </c>
      <c r="E410" s="56" t="s">
        <v>8235</v>
      </c>
      <c r="F410" s="69" t="s">
        <v>7833</v>
      </c>
      <c r="G410" s="56" t="s">
        <v>3118</v>
      </c>
      <c r="H410" s="50" t="s">
        <v>2896</v>
      </c>
      <c r="I410" s="56"/>
      <c r="J410" s="57" t="s">
        <v>7493</v>
      </c>
      <c r="K410" s="57"/>
      <c r="L410" s="50" t="s">
        <v>91</v>
      </c>
      <c r="M410" s="153">
        <v>0</v>
      </c>
      <c r="N410" s="50" t="s">
        <v>8512</v>
      </c>
      <c r="O410" s="50" t="s">
        <v>8517</v>
      </c>
      <c r="P410" s="113" t="s">
        <v>92</v>
      </c>
      <c r="Q410" s="113" t="s">
        <v>54</v>
      </c>
      <c r="R410" s="113"/>
      <c r="S410" s="113"/>
    </row>
    <row r="411" spans="1:19" x14ac:dyDescent="0.35">
      <c r="A411" s="113" t="s">
        <v>60</v>
      </c>
      <c r="B411" s="77">
        <v>19</v>
      </c>
      <c r="C411" s="56" t="s">
        <v>2697</v>
      </c>
      <c r="D411" s="50" t="s">
        <v>3327</v>
      </c>
      <c r="E411" s="56" t="s">
        <v>8236</v>
      </c>
      <c r="F411" s="69" t="s">
        <v>7834</v>
      </c>
      <c r="G411" s="56" t="s">
        <v>3123</v>
      </c>
      <c r="H411" s="50" t="s">
        <v>2901</v>
      </c>
      <c r="I411" s="56"/>
      <c r="J411" s="56" t="s">
        <v>7493</v>
      </c>
      <c r="K411" s="56"/>
      <c r="L411" s="54" t="s">
        <v>7472</v>
      </c>
      <c r="M411" s="155">
        <v>0</v>
      </c>
      <c r="N411" s="56" t="s">
        <v>8512</v>
      </c>
      <c r="O411" s="56" t="s">
        <v>8517</v>
      </c>
      <c r="P411" s="113" t="s">
        <v>7476</v>
      </c>
      <c r="Q411" s="113" t="s">
        <v>54</v>
      </c>
      <c r="R411" s="113"/>
      <c r="S411" s="113"/>
    </row>
    <row r="412" spans="1:19" x14ac:dyDescent="0.35">
      <c r="A412" s="113" t="s">
        <v>60</v>
      </c>
      <c r="B412" s="79">
        <v>20</v>
      </c>
      <c r="C412" s="56" t="s">
        <v>2696</v>
      </c>
      <c r="D412" s="50" t="s">
        <v>3324</v>
      </c>
      <c r="E412" s="56" t="s">
        <v>8237</v>
      </c>
      <c r="F412" s="69" t="s">
        <v>7835</v>
      </c>
      <c r="G412" s="56" t="s">
        <v>3122</v>
      </c>
      <c r="H412" s="50" t="s">
        <v>2900</v>
      </c>
      <c r="I412" s="56"/>
      <c r="J412" s="56" t="s">
        <v>7493</v>
      </c>
      <c r="K412" s="56"/>
      <c r="L412" s="54" t="s">
        <v>7472</v>
      </c>
      <c r="M412" s="155">
        <v>0</v>
      </c>
      <c r="N412" s="56" t="s">
        <v>8512</v>
      </c>
      <c r="O412" s="56" t="s">
        <v>8517</v>
      </c>
      <c r="P412" s="113" t="s">
        <v>7476</v>
      </c>
      <c r="Q412" s="113" t="s">
        <v>54</v>
      </c>
      <c r="R412" s="113"/>
      <c r="S412" s="113"/>
    </row>
    <row r="413" spans="1:19" x14ac:dyDescent="0.35">
      <c r="A413" s="113" t="s">
        <v>60</v>
      </c>
      <c r="B413" s="77">
        <v>21</v>
      </c>
      <c r="C413" s="56" t="s">
        <v>2698</v>
      </c>
      <c r="D413" s="50" t="s">
        <v>7497</v>
      </c>
      <c r="E413" s="56" t="s">
        <v>8241</v>
      </c>
      <c r="F413" s="69" t="s">
        <v>8240</v>
      </c>
      <c r="G413" s="56" t="s">
        <v>3124</v>
      </c>
      <c r="H413" s="50" t="s">
        <v>2902</v>
      </c>
      <c r="I413" s="56"/>
      <c r="J413" s="56" t="s">
        <v>7493</v>
      </c>
      <c r="K413" s="56"/>
      <c r="L413" s="50" t="s">
        <v>7472</v>
      </c>
      <c r="M413" s="153">
        <v>0</v>
      </c>
      <c r="N413" s="50" t="s">
        <v>8512</v>
      </c>
      <c r="O413" s="50" t="s">
        <v>8517</v>
      </c>
      <c r="P413" s="113" t="s">
        <v>235</v>
      </c>
      <c r="Q413" s="113" t="s">
        <v>54</v>
      </c>
      <c r="R413" s="113"/>
      <c r="S413" s="113"/>
    </row>
    <row r="414" spans="1:19" x14ac:dyDescent="0.35">
      <c r="A414" s="113" t="s">
        <v>60</v>
      </c>
      <c r="B414" s="77">
        <v>22</v>
      </c>
      <c r="C414" s="56" t="s">
        <v>2699</v>
      </c>
      <c r="D414" s="50" t="s">
        <v>3325</v>
      </c>
      <c r="E414" s="56" t="s">
        <v>8239</v>
      </c>
      <c r="F414" s="69" t="s">
        <v>8238</v>
      </c>
      <c r="G414" s="56" t="s">
        <v>3125</v>
      </c>
      <c r="H414" s="50" t="s">
        <v>2903</v>
      </c>
      <c r="I414" s="56"/>
      <c r="J414" s="56" t="s">
        <v>7493</v>
      </c>
      <c r="K414" s="56"/>
      <c r="L414" s="50" t="s">
        <v>7472</v>
      </c>
      <c r="M414" s="153">
        <v>0</v>
      </c>
      <c r="N414" s="50" t="s">
        <v>8512</v>
      </c>
      <c r="O414" s="50" t="s">
        <v>8517</v>
      </c>
      <c r="P414" s="113" t="s">
        <v>156</v>
      </c>
      <c r="Q414" s="113" t="s">
        <v>54</v>
      </c>
      <c r="R414" s="113"/>
      <c r="S414" s="113"/>
    </row>
    <row r="415" spans="1:19" x14ac:dyDescent="0.35">
      <c r="A415" s="113" t="s">
        <v>60</v>
      </c>
      <c r="B415" s="77">
        <v>23</v>
      </c>
      <c r="C415" s="56" t="s">
        <v>2700</v>
      </c>
      <c r="D415" s="50" t="s">
        <v>3328</v>
      </c>
      <c r="E415" s="56" t="s">
        <v>8243</v>
      </c>
      <c r="F415" s="69" t="s">
        <v>8242</v>
      </c>
      <c r="G415" s="56" t="s">
        <v>3126</v>
      </c>
      <c r="H415" s="50" t="s">
        <v>2904</v>
      </c>
      <c r="I415" s="56"/>
      <c r="J415" s="56" t="s">
        <v>7493</v>
      </c>
      <c r="K415" s="56"/>
      <c r="L415" s="54" t="s">
        <v>7472</v>
      </c>
      <c r="M415" s="155">
        <v>0</v>
      </c>
      <c r="N415" s="56" t="s">
        <v>8512</v>
      </c>
      <c r="O415" s="56" t="s">
        <v>8517</v>
      </c>
      <c r="P415" s="113" t="s">
        <v>163</v>
      </c>
      <c r="Q415" s="113" t="s">
        <v>54</v>
      </c>
      <c r="R415" s="113"/>
      <c r="S415" s="113"/>
    </row>
    <row r="416" spans="1:19" x14ac:dyDescent="0.35">
      <c r="A416" s="113" t="s">
        <v>60</v>
      </c>
      <c r="B416" s="77">
        <v>24</v>
      </c>
      <c r="C416" s="56" t="s">
        <v>2701</v>
      </c>
      <c r="D416" s="50" t="s">
        <v>3329</v>
      </c>
      <c r="E416" s="56" t="s">
        <v>8232</v>
      </c>
      <c r="F416" s="69" t="s">
        <v>7836</v>
      </c>
      <c r="G416" s="56" t="s">
        <v>3127</v>
      </c>
      <c r="H416" s="50" t="s">
        <v>2905</v>
      </c>
      <c r="I416" s="56"/>
      <c r="J416" s="56" t="s">
        <v>7493</v>
      </c>
      <c r="K416" s="56"/>
      <c r="L416" s="50" t="s">
        <v>7472</v>
      </c>
      <c r="M416" s="153">
        <v>0</v>
      </c>
      <c r="N416" s="50" t="s">
        <v>8512</v>
      </c>
      <c r="O416" s="50" t="s">
        <v>8517</v>
      </c>
      <c r="P416" s="113" t="s">
        <v>195</v>
      </c>
      <c r="Q416" s="113" t="s">
        <v>54</v>
      </c>
      <c r="R416" s="113"/>
      <c r="S416" s="113"/>
    </row>
    <row r="417" spans="1:19" x14ac:dyDescent="0.35">
      <c r="A417" s="113" t="s">
        <v>60</v>
      </c>
      <c r="B417" s="77">
        <v>25</v>
      </c>
      <c r="C417" s="56" t="s">
        <v>2704</v>
      </c>
      <c r="D417" s="50" t="s">
        <v>3330</v>
      </c>
      <c r="E417" s="56" t="s">
        <v>8248</v>
      </c>
      <c r="F417" s="69" t="s">
        <v>8247</v>
      </c>
      <c r="G417" s="56" t="s">
        <v>3130</v>
      </c>
      <c r="H417" s="50" t="s">
        <v>2908</v>
      </c>
      <c r="I417" s="56"/>
      <c r="J417" s="56" t="s">
        <v>7493</v>
      </c>
      <c r="K417" s="56"/>
      <c r="L417" s="50" t="s">
        <v>7473</v>
      </c>
      <c r="M417" s="153">
        <v>0</v>
      </c>
      <c r="N417" s="50" t="s">
        <v>8512</v>
      </c>
      <c r="O417" s="50" t="s">
        <v>8517</v>
      </c>
      <c r="P417" s="113" t="s">
        <v>100</v>
      </c>
      <c r="Q417" s="113" t="s">
        <v>54</v>
      </c>
      <c r="R417" s="113"/>
      <c r="S417" s="113" t="s">
        <v>7478</v>
      </c>
    </row>
    <row r="418" spans="1:19" x14ac:dyDescent="0.35">
      <c r="A418" s="113" t="s">
        <v>60</v>
      </c>
      <c r="B418" s="77">
        <v>26</v>
      </c>
      <c r="C418" s="56" t="s">
        <v>2702</v>
      </c>
      <c r="D418" s="50" t="s">
        <v>3331</v>
      </c>
      <c r="E418" s="56" t="s">
        <v>8244</v>
      </c>
      <c r="F418" s="69" t="s">
        <v>7837</v>
      </c>
      <c r="G418" s="56" t="s">
        <v>3128</v>
      </c>
      <c r="H418" s="50" t="s">
        <v>2906</v>
      </c>
      <c r="I418" s="56"/>
      <c r="J418" s="56" t="s">
        <v>7493</v>
      </c>
      <c r="K418" s="56"/>
      <c r="L418" s="50" t="s">
        <v>91</v>
      </c>
      <c r="M418" s="153">
        <v>0</v>
      </c>
      <c r="N418" s="50" t="s">
        <v>8512</v>
      </c>
      <c r="O418" s="50" t="s">
        <v>8517</v>
      </c>
      <c r="P418" s="113" t="s">
        <v>91</v>
      </c>
      <c r="Q418" s="113" t="s">
        <v>54</v>
      </c>
      <c r="R418" s="113"/>
      <c r="S418" s="113"/>
    </row>
    <row r="419" spans="1:19" x14ac:dyDescent="0.35">
      <c r="A419" s="113" t="s">
        <v>60</v>
      </c>
      <c r="B419" s="77">
        <v>27</v>
      </c>
      <c r="C419" s="56" t="s">
        <v>2703</v>
      </c>
      <c r="D419" s="50" t="s">
        <v>1895</v>
      </c>
      <c r="E419" s="50" t="s">
        <v>8245</v>
      </c>
      <c r="F419" s="68" t="s">
        <v>2172</v>
      </c>
      <c r="G419" s="56" t="s">
        <v>3129</v>
      </c>
      <c r="H419" s="50" t="s">
        <v>2907</v>
      </c>
      <c r="I419" s="56"/>
      <c r="J419" s="56" t="s">
        <v>7493</v>
      </c>
      <c r="K419" s="56"/>
      <c r="L419" s="50" t="s">
        <v>91</v>
      </c>
      <c r="M419" s="153">
        <v>0</v>
      </c>
      <c r="N419" s="50" t="s">
        <v>8512</v>
      </c>
      <c r="O419" s="50" t="s">
        <v>8517</v>
      </c>
      <c r="P419" s="113" t="s">
        <v>91</v>
      </c>
      <c r="Q419" s="113" t="s">
        <v>54</v>
      </c>
      <c r="R419" s="113"/>
      <c r="S419" s="113"/>
    </row>
    <row r="420" spans="1:19" x14ac:dyDescent="0.35">
      <c r="A420" s="113" t="s">
        <v>2043</v>
      </c>
      <c r="B420" s="76">
        <v>-99</v>
      </c>
      <c r="C420" s="54" t="s">
        <v>6389</v>
      </c>
      <c r="D420" s="54" t="s">
        <v>1998</v>
      </c>
      <c r="E420" s="70"/>
      <c r="F420" s="54" t="s">
        <v>2138</v>
      </c>
      <c r="G420" s="54" t="s">
        <v>2292</v>
      </c>
      <c r="H420" s="54" t="s">
        <v>2289</v>
      </c>
      <c r="I420" s="54" t="s">
        <v>2314</v>
      </c>
      <c r="J420" s="56" t="s">
        <v>7493</v>
      </c>
      <c r="K420" s="56"/>
      <c r="L420" s="17" t="s">
        <v>91</v>
      </c>
      <c r="M420" s="163" t="s">
        <v>8511</v>
      </c>
      <c r="N420" s="164" t="s">
        <v>8512</v>
      </c>
      <c r="O420" s="164"/>
      <c r="P420" s="113" t="s">
        <v>91</v>
      </c>
      <c r="Q420" s="113" t="s">
        <v>45</v>
      </c>
      <c r="R420" s="113"/>
      <c r="S420" s="113"/>
    </row>
    <row r="421" spans="1:19" x14ac:dyDescent="0.35">
      <c r="A421" s="121" t="s">
        <v>2043</v>
      </c>
      <c r="B421" s="76">
        <v>-99</v>
      </c>
      <c r="C421" s="54" t="s">
        <v>1992</v>
      </c>
      <c r="D421" s="55" t="s">
        <v>6570</v>
      </c>
      <c r="E421" s="70"/>
      <c r="F421" s="55" t="s">
        <v>3225</v>
      </c>
      <c r="G421" s="54" t="s">
        <v>2298</v>
      </c>
      <c r="H421" s="54" t="s">
        <v>2299</v>
      </c>
      <c r="I421" s="54" t="s">
        <v>2310</v>
      </c>
      <c r="J421" s="56" t="s">
        <v>7493</v>
      </c>
      <c r="K421" s="56"/>
      <c r="L421" s="50" t="s">
        <v>7472</v>
      </c>
      <c r="M421" s="153">
        <v>0</v>
      </c>
      <c r="N421" s="50" t="s">
        <v>8512</v>
      </c>
      <c r="O421" s="50"/>
      <c r="P421" s="113" t="s">
        <v>164</v>
      </c>
      <c r="Q421" s="113" t="s">
        <v>45</v>
      </c>
      <c r="R421" s="113" t="s">
        <v>6630</v>
      </c>
      <c r="S421" s="113"/>
    </row>
    <row r="422" spans="1:19" x14ac:dyDescent="0.35">
      <c r="A422" s="121" t="s">
        <v>2043</v>
      </c>
      <c r="B422" s="78">
        <v>1</v>
      </c>
      <c r="C422" s="55" t="s">
        <v>93</v>
      </c>
      <c r="D422" s="55" t="s">
        <v>1923</v>
      </c>
      <c r="E422" s="62" t="s">
        <v>2130</v>
      </c>
      <c r="F422" s="55" t="s">
        <v>7704</v>
      </c>
      <c r="G422" s="55" t="s">
        <v>277</v>
      </c>
      <c r="H422" s="55" t="s">
        <v>292</v>
      </c>
      <c r="I422" s="55" t="s">
        <v>2311</v>
      </c>
      <c r="J422" s="57" t="s">
        <v>7493</v>
      </c>
      <c r="K422" s="57"/>
      <c r="L422" s="121" t="s">
        <v>7473</v>
      </c>
      <c r="M422" s="139" t="s">
        <v>8511</v>
      </c>
      <c r="N422" s="121" t="s">
        <v>8513</v>
      </c>
      <c r="O422" s="121" t="s">
        <v>8516</v>
      </c>
      <c r="P422" s="121" t="s">
        <v>100</v>
      </c>
      <c r="Q422" s="121" t="s">
        <v>45</v>
      </c>
      <c r="R422" s="121" t="s">
        <v>8556</v>
      </c>
      <c r="S422" s="113"/>
    </row>
    <row r="423" spans="1:19" x14ac:dyDescent="0.35">
      <c r="A423" s="113" t="s">
        <v>2043</v>
      </c>
      <c r="B423" s="76">
        <v>3</v>
      </c>
      <c r="C423" s="54" t="s">
        <v>1991</v>
      </c>
      <c r="D423" s="54" t="s">
        <v>6569</v>
      </c>
      <c r="E423" s="54" t="s">
        <v>8249</v>
      </c>
      <c r="F423" s="68" t="s">
        <v>7838</v>
      </c>
      <c r="G423" s="54" t="s">
        <v>2294</v>
      </c>
      <c r="H423" s="54" t="s">
        <v>2295</v>
      </c>
      <c r="I423" s="54" t="s">
        <v>2316</v>
      </c>
      <c r="J423" s="56" t="s">
        <v>7493</v>
      </c>
      <c r="K423" s="56"/>
      <c r="L423" s="50" t="s">
        <v>7472</v>
      </c>
      <c r="M423" s="153">
        <v>0</v>
      </c>
      <c r="N423" s="50" t="s">
        <v>8512</v>
      </c>
      <c r="O423" s="50" t="s">
        <v>8517</v>
      </c>
      <c r="P423" s="113" t="s">
        <v>139</v>
      </c>
      <c r="Q423" s="113" t="s">
        <v>45</v>
      </c>
      <c r="R423" s="113"/>
      <c r="S423" s="113"/>
    </row>
    <row r="424" spans="1:19" x14ac:dyDescent="0.35">
      <c r="A424" s="113" t="s">
        <v>2043</v>
      </c>
      <c r="B424" s="114">
        <v>4</v>
      </c>
      <c r="C424" s="113" t="s">
        <v>3817</v>
      </c>
      <c r="D424" s="50" t="s">
        <v>6562</v>
      </c>
      <c r="E424" s="113" t="s">
        <v>7839</v>
      </c>
      <c r="F424" s="111" t="s">
        <v>7839</v>
      </c>
      <c r="G424" s="113" t="s">
        <v>3919</v>
      </c>
      <c r="H424" s="113" t="s">
        <v>3920</v>
      </c>
      <c r="I424" s="113"/>
      <c r="J424" s="56" t="s">
        <v>7493</v>
      </c>
      <c r="K424" s="56"/>
      <c r="L424" s="50" t="s">
        <v>7472</v>
      </c>
      <c r="M424" s="153">
        <v>0</v>
      </c>
      <c r="N424" s="50" t="s">
        <v>8512</v>
      </c>
      <c r="O424" s="50" t="s">
        <v>8517</v>
      </c>
      <c r="P424" s="113" t="s">
        <v>139</v>
      </c>
      <c r="Q424" s="113" t="s">
        <v>45</v>
      </c>
      <c r="R424" s="113"/>
      <c r="S424" s="113"/>
    </row>
    <row r="425" spans="1:19" x14ac:dyDescent="0.35">
      <c r="A425" s="113" t="s">
        <v>2043</v>
      </c>
      <c r="B425" s="76">
        <v>5</v>
      </c>
      <c r="C425" s="54" t="s">
        <v>1989</v>
      </c>
      <c r="D425" s="54" t="s">
        <v>6566</v>
      </c>
      <c r="E425" s="54" t="s">
        <v>8250</v>
      </c>
      <c r="F425" s="68" t="s">
        <v>2140</v>
      </c>
      <c r="G425" s="54" t="s">
        <v>2293</v>
      </c>
      <c r="H425" s="54" t="s">
        <v>2290</v>
      </c>
      <c r="I425" s="54" t="s">
        <v>2315</v>
      </c>
      <c r="J425" s="56" t="s">
        <v>7493</v>
      </c>
      <c r="K425" s="56"/>
      <c r="L425" s="50" t="s">
        <v>7472</v>
      </c>
      <c r="M425" s="153">
        <v>0</v>
      </c>
      <c r="N425" s="50" t="s">
        <v>8512</v>
      </c>
      <c r="O425" s="50" t="s">
        <v>8517</v>
      </c>
      <c r="P425" s="113" t="s">
        <v>2291</v>
      </c>
      <c r="Q425" s="113" t="s">
        <v>45</v>
      </c>
      <c r="R425" s="113"/>
      <c r="S425" s="113"/>
    </row>
    <row r="426" spans="1:19" x14ac:dyDescent="0.35">
      <c r="A426" s="113" t="s">
        <v>2043</v>
      </c>
      <c r="B426" s="76">
        <v>6</v>
      </c>
      <c r="C426" s="54" t="s">
        <v>1990</v>
      </c>
      <c r="D426" s="54" t="s">
        <v>2000</v>
      </c>
      <c r="E426" s="54" t="s">
        <v>8255</v>
      </c>
      <c r="F426" s="68" t="s">
        <v>8257</v>
      </c>
      <c r="G426" s="54" t="s">
        <v>2296</v>
      </c>
      <c r="H426" s="54" t="s">
        <v>2297</v>
      </c>
      <c r="I426" s="54" t="s">
        <v>2469</v>
      </c>
      <c r="J426" s="56" t="s">
        <v>7493</v>
      </c>
      <c r="K426" s="56"/>
      <c r="L426" s="50" t="s">
        <v>7473</v>
      </c>
      <c r="M426" s="153">
        <v>0</v>
      </c>
      <c r="N426" s="50" t="s">
        <v>8512</v>
      </c>
      <c r="O426" s="50" t="s">
        <v>8517</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7493</v>
      </c>
      <c r="K427" s="56"/>
      <c r="L427" s="50" t="s">
        <v>7472</v>
      </c>
      <c r="M427" s="153">
        <v>0</v>
      </c>
      <c r="N427" s="50" t="s">
        <v>8512</v>
      </c>
      <c r="O427" s="50" t="s">
        <v>8517</v>
      </c>
      <c r="P427" s="113" t="s">
        <v>156</v>
      </c>
      <c r="Q427" s="113" t="s">
        <v>45</v>
      </c>
      <c r="R427" s="113"/>
      <c r="S427" s="113"/>
    </row>
    <row r="428" spans="1:19" x14ac:dyDescent="0.35">
      <c r="A428" s="113" t="s">
        <v>2043</v>
      </c>
      <c r="B428" s="114">
        <v>8</v>
      </c>
      <c r="C428" s="113" t="s">
        <v>3818</v>
      </c>
      <c r="D428" s="50" t="s">
        <v>6563</v>
      </c>
      <c r="E428" s="113" t="s">
        <v>7840</v>
      </c>
      <c r="F428" s="111" t="s">
        <v>7840</v>
      </c>
      <c r="G428" s="113" t="s">
        <v>3921</v>
      </c>
      <c r="H428" s="113" t="s">
        <v>3922</v>
      </c>
      <c r="I428" s="113"/>
      <c r="J428" s="56" t="s">
        <v>7493</v>
      </c>
      <c r="K428" s="56"/>
      <c r="L428" s="50" t="s">
        <v>7472</v>
      </c>
      <c r="M428" s="153">
        <v>0</v>
      </c>
      <c r="N428" s="50" t="s">
        <v>8512</v>
      </c>
      <c r="O428" s="50" t="s">
        <v>8517</v>
      </c>
      <c r="P428" s="113" t="s">
        <v>164</v>
      </c>
      <c r="Q428" s="113" t="s">
        <v>45</v>
      </c>
      <c r="R428" s="113"/>
      <c r="S428" s="113"/>
    </row>
    <row r="429" spans="1:19" x14ac:dyDescent="0.35">
      <c r="A429" s="113" t="s">
        <v>2043</v>
      </c>
      <c r="B429" s="114">
        <v>9</v>
      </c>
      <c r="C429" s="113" t="s">
        <v>3819</v>
      </c>
      <c r="D429" s="50" t="s">
        <v>6564</v>
      </c>
      <c r="E429" s="113" t="s">
        <v>8251</v>
      </c>
      <c r="F429" s="111" t="s">
        <v>7841</v>
      </c>
      <c r="G429" s="113" t="s">
        <v>3923</v>
      </c>
      <c r="H429" s="113" t="s">
        <v>3924</v>
      </c>
      <c r="I429" s="113"/>
      <c r="J429" s="56" t="s">
        <v>7493</v>
      </c>
      <c r="K429" s="56"/>
      <c r="L429" s="50" t="s">
        <v>7472</v>
      </c>
      <c r="M429" s="153">
        <v>0</v>
      </c>
      <c r="N429" s="50" t="s">
        <v>8512</v>
      </c>
      <c r="O429" s="50" t="s">
        <v>8517</v>
      </c>
      <c r="P429" s="113" t="s">
        <v>164</v>
      </c>
      <c r="Q429" s="113" t="s">
        <v>45</v>
      </c>
      <c r="R429" s="113"/>
      <c r="S429" s="113"/>
    </row>
    <row r="430" spans="1:19" x14ac:dyDescent="0.35">
      <c r="A430" s="113" t="s">
        <v>2043</v>
      </c>
      <c r="B430" s="114">
        <v>10</v>
      </c>
      <c r="C430" s="113" t="s">
        <v>2504</v>
      </c>
      <c r="D430" s="54" t="s">
        <v>2001</v>
      </c>
      <c r="E430" s="54" t="s">
        <v>8254</v>
      </c>
      <c r="F430" s="68" t="s">
        <v>7842</v>
      </c>
      <c r="G430" s="113" t="s">
        <v>2298</v>
      </c>
      <c r="H430" s="113" t="s">
        <v>2299</v>
      </c>
      <c r="I430" s="113"/>
      <c r="J430" s="56" t="s">
        <v>7493</v>
      </c>
      <c r="K430" s="56"/>
      <c r="L430" s="50" t="s">
        <v>7472</v>
      </c>
      <c r="M430" s="153">
        <v>0</v>
      </c>
      <c r="N430" s="50" t="s">
        <v>8512</v>
      </c>
      <c r="O430" s="50" t="s">
        <v>8517</v>
      </c>
      <c r="P430" s="113" t="s">
        <v>164</v>
      </c>
      <c r="Q430" s="113" t="s">
        <v>45</v>
      </c>
      <c r="R430" s="113"/>
      <c r="S430" s="113"/>
    </row>
    <row r="431" spans="1:19" x14ac:dyDescent="0.35">
      <c r="A431" s="113" t="s">
        <v>2043</v>
      </c>
      <c r="B431" s="76">
        <v>11</v>
      </c>
      <c r="C431" s="54" t="s">
        <v>1996</v>
      </c>
      <c r="D431" s="54" t="s">
        <v>6568</v>
      </c>
      <c r="E431" s="54" t="s">
        <v>8252</v>
      </c>
      <c r="F431" s="68" t="s">
        <v>7843</v>
      </c>
      <c r="G431" s="54" t="s">
        <v>2306</v>
      </c>
      <c r="H431" s="54" t="s">
        <v>2307</v>
      </c>
      <c r="I431" s="54" t="s">
        <v>2320</v>
      </c>
      <c r="J431" s="56" t="s">
        <v>7493</v>
      </c>
      <c r="K431" s="56"/>
      <c r="L431" s="50" t="s">
        <v>7472</v>
      </c>
      <c r="M431" s="153">
        <v>0</v>
      </c>
      <c r="N431" s="50" t="s">
        <v>8512</v>
      </c>
      <c r="O431" s="50" t="s">
        <v>8517</v>
      </c>
      <c r="P431" s="113" t="s">
        <v>139</v>
      </c>
      <c r="Q431" s="113" t="s">
        <v>45</v>
      </c>
      <c r="R431" s="113"/>
      <c r="S431" s="113"/>
    </row>
    <row r="432" spans="1:19" x14ac:dyDescent="0.35">
      <c r="A432" s="113" t="s">
        <v>2043</v>
      </c>
      <c r="B432" s="114">
        <v>12</v>
      </c>
      <c r="C432" s="113" t="s">
        <v>3820</v>
      </c>
      <c r="D432" s="50" t="s">
        <v>6565</v>
      </c>
      <c r="E432" s="113" t="s">
        <v>7844</v>
      </c>
      <c r="F432" s="111" t="s">
        <v>7844</v>
      </c>
      <c r="G432" s="113" t="s">
        <v>2308</v>
      </c>
      <c r="H432" s="113" t="s">
        <v>2309</v>
      </c>
      <c r="I432" s="113"/>
      <c r="J432" s="56" t="s">
        <v>7493</v>
      </c>
      <c r="K432" s="56"/>
      <c r="L432" s="50" t="s">
        <v>7472</v>
      </c>
      <c r="M432" s="153">
        <v>0</v>
      </c>
      <c r="N432" s="50" t="s">
        <v>8512</v>
      </c>
      <c r="O432" s="50" t="s">
        <v>8517</v>
      </c>
      <c r="P432" s="113" t="s">
        <v>139</v>
      </c>
      <c r="Q432" s="113" t="s">
        <v>45</v>
      </c>
      <c r="R432" s="113"/>
      <c r="S432" s="113"/>
    </row>
    <row r="433" spans="1:19" x14ac:dyDescent="0.35">
      <c r="A433" s="113" t="s">
        <v>2043</v>
      </c>
      <c r="B433" s="76">
        <v>13</v>
      </c>
      <c r="C433" s="54" t="s">
        <v>1994</v>
      </c>
      <c r="D433" s="54" t="s">
        <v>6567</v>
      </c>
      <c r="E433" s="54" t="s">
        <v>8253</v>
      </c>
      <c r="F433" s="68" t="s">
        <v>7845</v>
      </c>
      <c r="G433" s="54" t="s">
        <v>2302</v>
      </c>
      <c r="H433" s="54" t="s">
        <v>2303</v>
      </c>
      <c r="I433" s="54" t="s">
        <v>2318</v>
      </c>
      <c r="J433" s="56" t="s">
        <v>7493</v>
      </c>
      <c r="K433" s="56"/>
      <c r="L433" s="50" t="s">
        <v>7472</v>
      </c>
      <c r="M433" s="153">
        <v>0</v>
      </c>
      <c r="N433" s="50" t="s">
        <v>8512</v>
      </c>
      <c r="O433" s="50" t="s">
        <v>8517</v>
      </c>
      <c r="P433" s="113" t="s">
        <v>2291</v>
      </c>
      <c r="Q433" s="113" t="s">
        <v>45</v>
      </c>
      <c r="R433" s="113"/>
      <c r="S433" s="113"/>
    </row>
    <row r="434" spans="1:19" x14ac:dyDescent="0.35">
      <c r="A434" s="113" t="s">
        <v>2043</v>
      </c>
      <c r="B434" s="76">
        <v>14</v>
      </c>
      <c r="C434" s="54" t="s">
        <v>1995</v>
      </c>
      <c r="D434" s="54" t="s">
        <v>2004</v>
      </c>
      <c r="E434" s="54" t="s">
        <v>8256</v>
      </c>
      <c r="F434" s="68" t="s">
        <v>7846</v>
      </c>
      <c r="G434" s="54" t="s">
        <v>2304</v>
      </c>
      <c r="H434" s="54" t="s">
        <v>2305</v>
      </c>
      <c r="I434" s="54" t="s">
        <v>2319</v>
      </c>
      <c r="J434" s="56" t="s">
        <v>7493</v>
      </c>
      <c r="K434" s="56"/>
      <c r="L434" s="50" t="s">
        <v>7473</v>
      </c>
      <c r="M434" s="153">
        <v>0</v>
      </c>
      <c r="N434" s="50" t="s">
        <v>8512</v>
      </c>
      <c r="O434" s="50" t="s">
        <v>8517</v>
      </c>
      <c r="P434" s="113" t="s">
        <v>100</v>
      </c>
      <c r="Q434" s="113" t="s">
        <v>45</v>
      </c>
      <c r="R434" s="113"/>
      <c r="S434" s="113"/>
    </row>
    <row r="435" spans="1:19" x14ac:dyDescent="0.35">
      <c r="A435" s="113" t="s">
        <v>2043</v>
      </c>
      <c r="B435" s="76">
        <v>15</v>
      </c>
      <c r="C435" s="54" t="s">
        <v>1997</v>
      </c>
      <c r="D435" s="54" t="s">
        <v>462</v>
      </c>
      <c r="E435" s="54" t="s">
        <v>2145</v>
      </c>
      <c r="F435" s="68" t="s">
        <v>7847</v>
      </c>
      <c r="G435" s="54" t="s">
        <v>8523</v>
      </c>
      <c r="H435" s="54" t="s">
        <v>462</v>
      </c>
      <c r="I435" s="54"/>
      <c r="J435" s="56" t="s">
        <v>3410</v>
      </c>
      <c r="K435" s="56" t="s">
        <v>7492</v>
      </c>
      <c r="L435" s="50" t="s">
        <v>91</v>
      </c>
      <c r="M435" s="153">
        <v>0</v>
      </c>
      <c r="N435" s="50" t="s">
        <v>8512</v>
      </c>
      <c r="O435" s="50" t="s">
        <v>8517</v>
      </c>
      <c r="P435" s="113" t="s">
        <v>92</v>
      </c>
      <c r="Q435" s="113" t="s">
        <v>45</v>
      </c>
      <c r="R435" s="113"/>
      <c r="S435" s="113"/>
    </row>
    <row r="436" spans="1:19" x14ac:dyDescent="0.35">
      <c r="A436" s="113" t="s">
        <v>2043</v>
      </c>
      <c r="B436" s="114">
        <v>16</v>
      </c>
      <c r="C436" s="113" t="s">
        <v>3821</v>
      </c>
      <c r="D436" s="50" t="s">
        <v>6629</v>
      </c>
      <c r="E436" s="113" t="s">
        <v>7848</v>
      </c>
      <c r="F436" s="111" t="s">
        <v>7848</v>
      </c>
      <c r="G436" s="113" t="s">
        <v>3925</v>
      </c>
      <c r="H436" s="113" t="s">
        <v>3926</v>
      </c>
      <c r="I436" s="113"/>
      <c r="J436" s="56" t="s">
        <v>7493</v>
      </c>
      <c r="K436" s="56"/>
      <c r="L436" s="113" t="s">
        <v>91</v>
      </c>
      <c r="M436" s="114">
        <v>0</v>
      </c>
      <c r="N436" s="113" t="s">
        <v>8512</v>
      </c>
      <c r="O436" s="113" t="s">
        <v>8517</v>
      </c>
      <c r="P436" s="113" t="s">
        <v>91</v>
      </c>
      <c r="Q436" s="113" t="s">
        <v>45</v>
      </c>
      <c r="R436" s="113"/>
      <c r="S436" s="113"/>
    </row>
    <row r="437" spans="1:19" x14ac:dyDescent="0.35">
      <c r="A437" s="136" t="s">
        <v>6775</v>
      </c>
      <c r="B437" s="77">
        <v>-99</v>
      </c>
      <c r="C437" s="50" t="s">
        <v>292</v>
      </c>
      <c r="D437" s="113"/>
      <c r="E437" s="50"/>
      <c r="F437" s="113"/>
      <c r="G437" s="50" t="s">
        <v>292</v>
      </c>
      <c r="H437" s="50" t="s">
        <v>292</v>
      </c>
      <c r="I437" s="113"/>
      <c r="J437" s="50" t="s">
        <v>7493</v>
      </c>
      <c r="K437" s="50"/>
      <c r="L437" s="53" t="s">
        <v>7473</v>
      </c>
      <c r="M437" s="114" t="s">
        <v>8511</v>
      </c>
      <c r="N437" s="113" t="s">
        <v>8513</v>
      </c>
      <c r="O437" s="113"/>
      <c r="P437" s="132"/>
      <c r="Q437" s="132" t="s">
        <v>54</v>
      </c>
      <c r="R437" s="53"/>
      <c r="S437" s="113"/>
    </row>
    <row r="438" spans="1:19" x14ac:dyDescent="0.35">
      <c r="A438" s="136" t="s">
        <v>6775</v>
      </c>
      <c r="B438" s="77">
        <v>-99</v>
      </c>
      <c r="C438" s="62" t="s">
        <v>6668</v>
      </c>
      <c r="D438" s="113"/>
      <c r="E438" s="50"/>
      <c r="F438" s="113"/>
      <c r="G438" s="50" t="s">
        <v>6776</v>
      </c>
      <c r="H438" s="50" t="s">
        <v>6777</v>
      </c>
      <c r="I438" s="113"/>
      <c r="J438" s="50" t="s">
        <v>7493</v>
      </c>
      <c r="K438" s="50"/>
      <c r="L438" s="50" t="s">
        <v>153</v>
      </c>
      <c r="M438" s="153"/>
      <c r="N438" s="50"/>
      <c r="O438" s="50"/>
      <c r="P438" s="132" t="s">
        <v>153</v>
      </c>
      <c r="Q438" s="132" t="s">
        <v>54</v>
      </c>
      <c r="R438" s="53"/>
      <c r="S438" s="113"/>
    </row>
    <row r="439" spans="1:19" x14ac:dyDescent="0.35">
      <c r="A439" s="136" t="s">
        <v>6775</v>
      </c>
      <c r="B439" s="77">
        <v>-99</v>
      </c>
      <c r="C439" s="62" t="s">
        <v>6669</v>
      </c>
      <c r="D439" s="113"/>
      <c r="E439" s="50"/>
      <c r="F439" s="113"/>
      <c r="G439" s="50" t="s">
        <v>348</v>
      </c>
      <c r="H439" s="50" t="s">
        <v>348</v>
      </c>
      <c r="I439" s="113"/>
      <c r="J439" s="50" t="s">
        <v>7493</v>
      </c>
      <c r="K439" s="50"/>
      <c r="L439" s="54" t="s">
        <v>7473</v>
      </c>
      <c r="M439" s="114" t="s">
        <v>8511</v>
      </c>
      <c r="N439" s="113" t="s">
        <v>8513</v>
      </c>
      <c r="O439" s="113"/>
      <c r="P439" s="132" t="s">
        <v>100</v>
      </c>
      <c r="Q439" s="132" t="s">
        <v>54</v>
      </c>
      <c r="R439" s="53"/>
      <c r="S439" s="113"/>
    </row>
    <row r="440" spans="1:19" x14ac:dyDescent="0.35">
      <c r="A440" s="137" t="s">
        <v>6775</v>
      </c>
      <c r="B440" s="77">
        <v>-99</v>
      </c>
      <c r="C440" s="62" t="s">
        <v>6670</v>
      </c>
      <c r="D440" s="113"/>
      <c r="E440" s="50"/>
      <c r="F440" s="113"/>
      <c r="G440" s="50" t="s">
        <v>6778</v>
      </c>
      <c r="H440" s="50" t="s">
        <v>6779</v>
      </c>
      <c r="I440" s="113"/>
      <c r="J440" s="50" t="s">
        <v>7493</v>
      </c>
      <c r="K440" s="50"/>
      <c r="L440" s="50" t="s">
        <v>91</v>
      </c>
      <c r="M440" s="153"/>
      <c r="N440" s="50"/>
      <c r="O440" s="50"/>
      <c r="P440" s="132" t="s">
        <v>91</v>
      </c>
      <c r="Q440" s="132" t="s">
        <v>54</v>
      </c>
      <c r="R440" s="53"/>
      <c r="S440" s="113"/>
    </row>
    <row r="441" spans="1:19" x14ac:dyDescent="0.35">
      <c r="A441" s="136" t="s">
        <v>6775</v>
      </c>
      <c r="B441" s="77">
        <v>-99</v>
      </c>
      <c r="C441" s="62" t="s">
        <v>6667</v>
      </c>
      <c r="D441" s="113"/>
      <c r="E441" s="50"/>
      <c r="F441" s="113"/>
      <c r="G441" s="50" t="s">
        <v>6773</v>
      </c>
      <c r="H441" s="50" t="s">
        <v>6774</v>
      </c>
      <c r="I441" s="113"/>
      <c r="J441" s="50" t="s">
        <v>7493</v>
      </c>
      <c r="K441" s="50"/>
      <c r="L441" s="50" t="s">
        <v>153</v>
      </c>
      <c r="M441" s="153"/>
      <c r="N441" s="50"/>
      <c r="O441" s="50"/>
      <c r="P441" s="132" t="s">
        <v>153</v>
      </c>
      <c r="Q441" s="132" t="s">
        <v>54</v>
      </c>
      <c r="R441" s="53"/>
      <c r="S441" s="113"/>
    </row>
    <row r="442" spans="1:19" x14ac:dyDescent="0.35">
      <c r="A442" s="136" t="s">
        <v>6775</v>
      </c>
      <c r="B442" s="77">
        <v>-99</v>
      </c>
      <c r="C442" s="62" t="s">
        <v>6672</v>
      </c>
      <c r="D442" s="113"/>
      <c r="E442" s="50"/>
      <c r="F442" s="113"/>
      <c r="G442" s="50" t="s">
        <v>6782</v>
      </c>
      <c r="H442" s="50" t="s">
        <v>6783</v>
      </c>
      <c r="I442" s="113"/>
      <c r="J442" s="50" t="s">
        <v>7493</v>
      </c>
      <c r="K442" s="50"/>
      <c r="L442" s="134" t="s">
        <v>7473</v>
      </c>
      <c r="M442" s="162"/>
      <c r="N442" s="134"/>
      <c r="O442" s="134"/>
      <c r="P442" s="132" t="s">
        <v>3000</v>
      </c>
      <c r="Q442" s="132" t="s">
        <v>54</v>
      </c>
      <c r="R442" s="53"/>
      <c r="S442" s="113"/>
    </row>
    <row r="443" spans="1:19" x14ac:dyDescent="0.35">
      <c r="A443" s="136" t="s">
        <v>6775</v>
      </c>
      <c r="B443" s="77">
        <v>-99</v>
      </c>
      <c r="C443" s="62" t="s">
        <v>6671</v>
      </c>
      <c r="D443" s="113"/>
      <c r="E443" s="50"/>
      <c r="F443" s="113"/>
      <c r="G443" s="50" t="s">
        <v>6780</v>
      </c>
      <c r="H443" s="50" t="s">
        <v>6781</v>
      </c>
      <c r="I443" s="113"/>
      <c r="J443" s="50" t="s">
        <v>7493</v>
      </c>
      <c r="K443" s="50"/>
      <c r="L443" s="50" t="s">
        <v>7474</v>
      </c>
      <c r="M443" s="153"/>
      <c r="N443" s="50"/>
      <c r="O443" s="50"/>
      <c r="P443" s="132" t="s">
        <v>3952</v>
      </c>
      <c r="Q443" s="132" t="s">
        <v>54</v>
      </c>
      <c r="R443" s="53"/>
      <c r="S443" s="113"/>
    </row>
    <row r="444" spans="1:19" x14ac:dyDescent="0.35">
      <c r="A444" s="111" t="s">
        <v>84</v>
      </c>
      <c r="B444" s="112">
        <v>-99</v>
      </c>
      <c r="C444" s="113" t="s">
        <v>4117</v>
      </c>
      <c r="D444" s="113"/>
      <c r="E444" s="113"/>
      <c r="F444" s="113"/>
      <c r="G444" s="50" t="s">
        <v>5059</v>
      </c>
      <c r="H444" s="50" t="s">
        <v>5060</v>
      </c>
      <c r="I444" s="113"/>
      <c r="J444" s="113" t="s">
        <v>7493</v>
      </c>
      <c r="K444" s="113"/>
      <c r="L444" s="134" t="s">
        <v>7473</v>
      </c>
      <c r="M444" s="162">
        <v>0</v>
      </c>
      <c r="N444" s="134" t="s">
        <v>8512</v>
      </c>
      <c r="O444" s="134"/>
      <c r="P444" s="113" t="s">
        <v>6317</v>
      </c>
      <c r="Q444" s="113" t="s">
        <v>80</v>
      </c>
      <c r="R444" s="113"/>
      <c r="S444" s="113"/>
    </row>
    <row r="445" spans="1:19" x14ac:dyDescent="0.35">
      <c r="A445" s="111" t="s">
        <v>84</v>
      </c>
      <c r="B445" s="112">
        <v>-99</v>
      </c>
      <c r="C445" s="113" t="s">
        <v>4161</v>
      </c>
      <c r="D445" s="113" t="s">
        <v>6858</v>
      </c>
      <c r="E445" s="113"/>
      <c r="F445" s="113"/>
      <c r="G445" s="53" t="s">
        <v>5149</v>
      </c>
      <c r="H445" s="53" t="s">
        <v>5150</v>
      </c>
      <c r="I445" s="113"/>
      <c r="J445" s="113" t="s">
        <v>7493</v>
      </c>
      <c r="K445" s="113"/>
      <c r="L445" s="134" t="s">
        <v>7473</v>
      </c>
      <c r="M445" s="162">
        <v>0</v>
      </c>
      <c r="N445" s="134" t="s">
        <v>8512</v>
      </c>
      <c r="O445" s="134"/>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7493</v>
      </c>
      <c r="K446" s="113"/>
      <c r="L446" s="134" t="s">
        <v>7473</v>
      </c>
      <c r="M446" s="162">
        <v>0</v>
      </c>
      <c r="N446" s="134" t="s">
        <v>8512</v>
      </c>
      <c r="O446" s="134"/>
      <c r="P446" s="113" t="s">
        <v>3000</v>
      </c>
      <c r="Q446" s="113" t="s">
        <v>80</v>
      </c>
      <c r="R446" s="113"/>
      <c r="S446" s="113"/>
    </row>
    <row r="447" spans="1:19" x14ac:dyDescent="0.35">
      <c r="A447" s="111" t="s">
        <v>84</v>
      </c>
      <c r="B447" s="112">
        <v>-99</v>
      </c>
      <c r="C447" s="113" t="s">
        <v>4122</v>
      </c>
      <c r="D447" s="113" t="s">
        <v>6853</v>
      </c>
      <c r="E447" s="113"/>
      <c r="F447" s="113"/>
      <c r="G447" s="50" t="s">
        <v>5071</v>
      </c>
      <c r="H447" s="50" t="s">
        <v>5072</v>
      </c>
      <c r="I447" s="113"/>
      <c r="J447" s="113" t="s">
        <v>7493</v>
      </c>
      <c r="K447" s="113"/>
      <c r="L447" s="134" t="s">
        <v>7473</v>
      </c>
      <c r="M447" s="162">
        <v>0</v>
      </c>
      <c r="N447" s="134" t="s">
        <v>8512</v>
      </c>
      <c r="O447" s="134"/>
      <c r="P447" s="113" t="s">
        <v>6317</v>
      </c>
      <c r="Q447" s="113" t="s">
        <v>80</v>
      </c>
      <c r="R447" s="113"/>
      <c r="S447" s="113"/>
    </row>
    <row r="448" spans="1:19" x14ac:dyDescent="0.35">
      <c r="A448" s="111" t="s">
        <v>84</v>
      </c>
      <c r="B448" s="112">
        <v>-99</v>
      </c>
      <c r="C448" s="113" t="s">
        <v>4123</v>
      </c>
      <c r="D448" s="113" t="s">
        <v>6855</v>
      </c>
      <c r="E448" s="113"/>
      <c r="F448" s="113"/>
      <c r="G448" s="50" t="s">
        <v>5073</v>
      </c>
      <c r="H448" s="50" t="s">
        <v>5074</v>
      </c>
      <c r="I448" s="113"/>
      <c r="J448" s="113" t="s">
        <v>7493</v>
      </c>
      <c r="K448" s="113"/>
      <c r="L448" s="134" t="s">
        <v>7473</v>
      </c>
      <c r="M448" s="162">
        <v>0</v>
      </c>
      <c r="N448" s="134" t="s">
        <v>8512</v>
      </c>
      <c r="O448" s="134"/>
      <c r="P448" s="113" t="s">
        <v>6317</v>
      </c>
      <c r="Q448" s="113" t="s">
        <v>80</v>
      </c>
      <c r="R448" s="113"/>
      <c r="S448" s="113"/>
    </row>
    <row r="449" spans="1:19" x14ac:dyDescent="0.35">
      <c r="A449" s="111" t="s">
        <v>84</v>
      </c>
      <c r="B449" s="112">
        <v>-99</v>
      </c>
      <c r="C449" s="113" t="s">
        <v>4143</v>
      </c>
      <c r="D449" s="121" t="s">
        <v>6861</v>
      </c>
      <c r="E449" s="113"/>
      <c r="F449" s="113"/>
      <c r="G449" s="50" t="s">
        <v>5113</v>
      </c>
      <c r="H449" s="62" t="s">
        <v>5114</v>
      </c>
      <c r="I449" s="113"/>
      <c r="J449" s="113" t="s">
        <v>7493</v>
      </c>
      <c r="K449" s="113"/>
      <c r="L449" s="113" t="s">
        <v>153</v>
      </c>
      <c r="M449" s="114">
        <v>0</v>
      </c>
      <c r="N449" s="113" t="s">
        <v>8512</v>
      </c>
      <c r="O449" s="113"/>
      <c r="P449" s="113" t="s">
        <v>153</v>
      </c>
      <c r="Q449" s="113" t="s">
        <v>80</v>
      </c>
      <c r="R449" s="113"/>
      <c r="S449" s="113"/>
    </row>
    <row r="450" spans="1:19" x14ac:dyDescent="0.35">
      <c r="A450" s="111" t="s">
        <v>84</v>
      </c>
      <c r="B450" s="112">
        <v>-99</v>
      </c>
      <c r="C450" s="113" t="s">
        <v>4119</v>
      </c>
      <c r="D450" s="113" t="s">
        <v>6857</v>
      </c>
      <c r="E450" s="113"/>
      <c r="F450" s="113"/>
      <c r="G450" s="50" t="s">
        <v>5063</v>
      </c>
      <c r="H450" s="50" t="s">
        <v>5064</v>
      </c>
      <c r="I450" s="113"/>
      <c r="J450" s="113" t="s">
        <v>7493</v>
      </c>
      <c r="K450" s="113"/>
      <c r="L450" s="134" t="s">
        <v>7473</v>
      </c>
      <c r="M450" s="162">
        <v>0</v>
      </c>
      <c r="N450" s="134" t="s">
        <v>8512</v>
      </c>
      <c r="O450" s="134"/>
      <c r="P450" s="113" t="s">
        <v>6317</v>
      </c>
      <c r="Q450" s="113" t="s">
        <v>80</v>
      </c>
      <c r="R450" s="113"/>
      <c r="S450" s="113"/>
    </row>
    <row r="451" spans="1:19" x14ac:dyDescent="0.35">
      <c r="A451" s="111" t="s">
        <v>84</v>
      </c>
      <c r="B451" s="112">
        <v>-99</v>
      </c>
      <c r="C451" s="113" t="s">
        <v>4125</v>
      </c>
      <c r="D451" s="113" t="s">
        <v>6863</v>
      </c>
      <c r="E451" s="113"/>
      <c r="F451" s="113"/>
      <c r="G451" s="53" t="s">
        <v>5077</v>
      </c>
      <c r="H451" s="53" t="s">
        <v>5078</v>
      </c>
      <c r="I451" s="113"/>
      <c r="J451" s="113" t="s">
        <v>7493</v>
      </c>
      <c r="K451" s="113"/>
      <c r="L451" s="134" t="s">
        <v>7473</v>
      </c>
      <c r="M451" s="162">
        <v>0</v>
      </c>
      <c r="N451" s="134" t="s">
        <v>8512</v>
      </c>
      <c r="O451" s="134"/>
      <c r="P451" s="113" t="s">
        <v>6317</v>
      </c>
      <c r="Q451" s="113" t="s">
        <v>80</v>
      </c>
      <c r="R451" s="113"/>
      <c r="S451" s="113"/>
    </row>
    <row r="452" spans="1:19" x14ac:dyDescent="0.35">
      <c r="A452" s="111" t="s">
        <v>84</v>
      </c>
      <c r="B452" s="112">
        <v>-99</v>
      </c>
      <c r="C452" s="113" t="s">
        <v>4124</v>
      </c>
      <c r="D452" s="113" t="s">
        <v>6864</v>
      </c>
      <c r="E452" s="113"/>
      <c r="F452" s="113"/>
      <c r="G452" s="50" t="s">
        <v>5075</v>
      </c>
      <c r="H452" s="50" t="s">
        <v>5076</v>
      </c>
      <c r="I452" s="113"/>
      <c r="J452" s="113" t="s">
        <v>7493</v>
      </c>
      <c r="K452" s="113"/>
      <c r="L452" s="134" t="s">
        <v>7473</v>
      </c>
      <c r="M452" s="162">
        <v>0</v>
      </c>
      <c r="N452" s="134" t="s">
        <v>8512</v>
      </c>
      <c r="O452" s="134"/>
      <c r="P452" s="113" t="s">
        <v>6317</v>
      </c>
      <c r="Q452" s="113" t="s">
        <v>80</v>
      </c>
      <c r="R452" s="113"/>
      <c r="S452" s="113"/>
    </row>
    <row r="453" spans="1:19" x14ac:dyDescent="0.35">
      <c r="A453" s="111" t="s">
        <v>84</v>
      </c>
      <c r="B453" s="112">
        <v>-99</v>
      </c>
      <c r="C453" s="113" t="s">
        <v>4115</v>
      </c>
      <c r="D453" s="113" t="s">
        <v>6875</v>
      </c>
      <c r="E453" s="113"/>
      <c r="F453" s="113"/>
      <c r="G453" s="50" t="s">
        <v>5055</v>
      </c>
      <c r="H453" s="50" t="s">
        <v>5056</v>
      </c>
      <c r="I453" s="113"/>
      <c r="J453" s="113" t="s">
        <v>7493</v>
      </c>
      <c r="K453" s="113"/>
      <c r="L453" s="134" t="s">
        <v>7473</v>
      </c>
      <c r="M453" s="162">
        <v>0</v>
      </c>
      <c r="N453" s="134" t="s">
        <v>8512</v>
      </c>
      <c r="O453" s="134"/>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7493</v>
      </c>
      <c r="K454" s="113"/>
      <c r="L454" s="121" t="s">
        <v>91</v>
      </c>
      <c r="M454" s="139" t="s">
        <v>8511</v>
      </c>
      <c r="N454" s="121" t="s">
        <v>8513</v>
      </c>
      <c r="O454" s="121"/>
      <c r="P454" s="113"/>
      <c r="Q454" s="113" t="s">
        <v>80</v>
      </c>
      <c r="R454" s="113"/>
      <c r="S454" s="113"/>
    </row>
    <row r="455" spans="1:19" x14ac:dyDescent="0.35">
      <c r="A455" s="111" t="s">
        <v>84</v>
      </c>
      <c r="B455" s="112">
        <v>-99</v>
      </c>
      <c r="C455" s="113" t="s">
        <v>4118</v>
      </c>
      <c r="D455" s="113" t="s">
        <v>6856</v>
      </c>
      <c r="E455" s="113"/>
      <c r="F455" s="113"/>
      <c r="G455" s="50" t="s">
        <v>5061</v>
      </c>
      <c r="H455" s="50" t="s">
        <v>5062</v>
      </c>
      <c r="I455" s="113"/>
      <c r="J455" s="113" t="s">
        <v>7493</v>
      </c>
      <c r="K455" s="113"/>
      <c r="L455" s="134" t="s">
        <v>7473</v>
      </c>
      <c r="M455" s="162">
        <v>0</v>
      </c>
      <c r="N455" s="134" t="s">
        <v>8512</v>
      </c>
      <c r="O455" s="134"/>
      <c r="P455" s="113" t="s">
        <v>6317</v>
      </c>
      <c r="Q455" s="113" t="s">
        <v>80</v>
      </c>
      <c r="R455" s="113"/>
      <c r="S455" s="113"/>
    </row>
    <row r="456" spans="1:19" x14ac:dyDescent="0.35">
      <c r="A456" s="115" t="s">
        <v>84</v>
      </c>
      <c r="B456" s="100">
        <v>1</v>
      </c>
      <c r="C456" s="101" t="s">
        <v>93</v>
      </c>
      <c r="D456" s="101" t="s">
        <v>1923</v>
      </c>
      <c r="E456" s="102"/>
      <c r="F456" s="101" t="s">
        <v>7661</v>
      </c>
      <c r="G456" s="101" t="s">
        <v>277</v>
      </c>
      <c r="H456" s="101" t="s">
        <v>278</v>
      </c>
      <c r="I456" s="101" t="s">
        <v>2311</v>
      </c>
      <c r="J456" s="103" t="s">
        <v>7493</v>
      </c>
      <c r="K456" s="103"/>
      <c r="L456" s="101" t="s">
        <v>91</v>
      </c>
      <c r="M456" s="154" t="s">
        <v>8511</v>
      </c>
      <c r="N456" s="103" t="s">
        <v>8513</v>
      </c>
      <c r="O456" s="103" t="s">
        <v>8516</v>
      </c>
      <c r="P456" s="115" t="s">
        <v>91</v>
      </c>
      <c r="Q456" s="115" t="s">
        <v>80</v>
      </c>
      <c r="R456" s="115"/>
      <c r="S456" s="113"/>
    </row>
    <row r="457" spans="1:19" x14ac:dyDescent="0.35">
      <c r="A457" s="111" t="s">
        <v>84</v>
      </c>
      <c r="B457" s="112">
        <v>2</v>
      </c>
      <c r="C457" s="113" t="s">
        <v>4114</v>
      </c>
      <c r="D457" s="54" t="s">
        <v>7553</v>
      </c>
      <c r="E457" s="113"/>
      <c r="F457" s="113"/>
      <c r="G457" s="50" t="s">
        <v>465</v>
      </c>
      <c r="H457" s="50" t="s">
        <v>5053</v>
      </c>
      <c r="I457" s="113"/>
      <c r="J457" s="113" t="s">
        <v>7493</v>
      </c>
      <c r="K457" s="113"/>
      <c r="L457" s="99" t="s">
        <v>7473</v>
      </c>
      <c r="M457" s="160" t="s">
        <v>8511</v>
      </c>
      <c r="N457" s="99" t="s">
        <v>8513</v>
      </c>
      <c r="O457" s="99" t="s">
        <v>8516</v>
      </c>
      <c r="P457" s="113" t="s">
        <v>100</v>
      </c>
      <c r="Q457" s="113" t="s">
        <v>80</v>
      </c>
      <c r="R457" s="113"/>
      <c r="S457" s="113"/>
    </row>
    <row r="458" spans="1:19" x14ac:dyDescent="0.35">
      <c r="A458" s="115" t="s">
        <v>84</v>
      </c>
      <c r="B458" s="100">
        <v>3</v>
      </c>
      <c r="C458" s="101" t="s">
        <v>116</v>
      </c>
      <c r="D458" s="101" t="s">
        <v>6631</v>
      </c>
      <c r="E458" s="102"/>
      <c r="F458" s="101"/>
      <c r="G458" s="101" t="s">
        <v>318</v>
      </c>
      <c r="H458" s="101"/>
      <c r="I458" s="101"/>
      <c r="J458" s="103" t="s">
        <v>7493</v>
      </c>
      <c r="K458" s="103"/>
      <c r="L458" s="55" t="s">
        <v>91</v>
      </c>
      <c r="M458" s="158" t="s">
        <v>8511</v>
      </c>
      <c r="N458" s="57" t="s">
        <v>8513</v>
      </c>
      <c r="O458" s="57" t="s">
        <v>8516</v>
      </c>
      <c r="P458" s="115" t="s">
        <v>100</v>
      </c>
      <c r="Q458" s="115" t="s">
        <v>80</v>
      </c>
      <c r="R458" s="113" t="s">
        <v>7477</v>
      </c>
      <c r="S458" s="113"/>
    </row>
    <row r="459" spans="1:19" x14ac:dyDescent="0.35">
      <c r="A459" s="115" t="s">
        <v>84</v>
      </c>
      <c r="B459" s="100">
        <v>4</v>
      </c>
      <c r="C459" s="115" t="s">
        <v>2591</v>
      </c>
      <c r="D459" s="102" t="s">
        <v>7538</v>
      </c>
      <c r="E459" s="115"/>
      <c r="F459" s="115"/>
      <c r="G459" s="102" t="s">
        <v>3015</v>
      </c>
      <c r="H459" s="102" t="s">
        <v>2796</v>
      </c>
      <c r="I459" s="115"/>
      <c r="J459" s="115" t="s">
        <v>7493</v>
      </c>
      <c r="K459" s="115"/>
      <c r="L459" s="115" t="s">
        <v>7473</v>
      </c>
      <c r="M459" s="116" t="s">
        <v>8511</v>
      </c>
      <c r="N459" s="115" t="s">
        <v>8512</v>
      </c>
      <c r="O459" s="115" t="s">
        <v>8516</v>
      </c>
      <c r="P459" s="115" t="s">
        <v>100</v>
      </c>
      <c r="Q459" s="115" t="s">
        <v>80</v>
      </c>
      <c r="R459" s="115"/>
      <c r="S459" s="115"/>
    </row>
    <row r="460" spans="1:19" x14ac:dyDescent="0.35">
      <c r="A460" s="111" t="s">
        <v>84</v>
      </c>
      <c r="B460" s="93">
        <v>5</v>
      </c>
      <c r="C460" s="54" t="s">
        <v>259</v>
      </c>
      <c r="D460" s="54" t="s">
        <v>2057</v>
      </c>
      <c r="E460" s="70"/>
      <c r="F460" s="54" t="s">
        <v>7592</v>
      </c>
      <c r="G460" s="54" t="s">
        <v>467</v>
      </c>
      <c r="H460" s="54" t="s">
        <v>468</v>
      </c>
      <c r="I460" s="68" t="s">
        <v>2393</v>
      </c>
      <c r="J460" s="56" t="s">
        <v>7493</v>
      </c>
      <c r="K460" s="56"/>
      <c r="L460" s="54" t="s">
        <v>153</v>
      </c>
      <c r="M460" s="155">
        <v>0</v>
      </c>
      <c r="N460" s="56" t="s">
        <v>8512</v>
      </c>
      <c r="O460" s="56" t="s">
        <v>8517</v>
      </c>
      <c r="P460" s="113" t="s">
        <v>153</v>
      </c>
      <c r="Q460" s="113" t="s">
        <v>80</v>
      </c>
      <c r="R460" s="113"/>
      <c r="S460" s="113"/>
    </row>
    <row r="461" spans="1:19" x14ac:dyDescent="0.35">
      <c r="A461" s="111" t="s">
        <v>84</v>
      </c>
      <c r="B461" s="93">
        <v>6</v>
      </c>
      <c r="C461" s="54" t="s">
        <v>260</v>
      </c>
      <c r="D461" s="54" t="s">
        <v>2058</v>
      </c>
      <c r="E461" s="70"/>
      <c r="F461" s="54" t="s">
        <v>7593</v>
      </c>
      <c r="G461" s="54" t="s">
        <v>469</v>
      </c>
      <c r="H461" s="54" t="s">
        <v>470</v>
      </c>
      <c r="I461" s="68" t="s">
        <v>2394</v>
      </c>
      <c r="J461" s="56" t="s">
        <v>7493</v>
      </c>
      <c r="K461" s="56"/>
      <c r="L461" s="54" t="s">
        <v>153</v>
      </c>
      <c r="M461" s="155">
        <v>0</v>
      </c>
      <c r="N461" s="56" t="s">
        <v>8512</v>
      </c>
      <c r="O461" s="56" t="s">
        <v>8517</v>
      </c>
      <c r="P461" s="113" t="s">
        <v>153</v>
      </c>
      <c r="Q461" s="113" t="s">
        <v>80</v>
      </c>
      <c r="R461" s="113"/>
      <c r="S461" s="113"/>
    </row>
    <row r="462" spans="1:19" x14ac:dyDescent="0.35">
      <c r="A462" s="111" t="s">
        <v>84</v>
      </c>
      <c r="B462" s="93">
        <v>7</v>
      </c>
      <c r="C462" s="54" t="s">
        <v>261</v>
      </c>
      <c r="D462" s="54" t="s">
        <v>2059</v>
      </c>
      <c r="E462" s="70"/>
      <c r="F462" s="54" t="s">
        <v>7594</v>
      </c>
      <c r="G462" s="54" t="s">
        <v>471</v>
      </c>
      <c r="H462" s="54" t="s">
        <v>472</v>
      </c>
      <c r="I462" s="68" t="s">
        <v>2395</v>
      </c>
      <c r="J462" s="56" t="s">
        <v>7493</v>
      </c>
      <c r="K462" s="56"/>
      <c r="L462" s="54" t="s">
        <v>153</v>
      </c>
      <c r="M462" s="155">
        <v>0</v>
      </c>
      <c r="N462" s="56" t="s">
        <v>8512</v>
      </c>
      <c r="O462" s="56" t="s">
        <v>8517</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7493</v>
      </c>
      <c r="K463" s="113"/>
      <c r="L463" s="113" t="s">
        <v>153</v>
      </c>
      <c r="M463" s="114">
        <v>0</v>
      </c>
      <c r="N463" s="113" t="s">
        <v>8512</v>
      </c>
      <c r="O463" s="113" t="s">
        <v>8517</v>
      </c>
      <c r="P463" s="113" t="s">
        <v>153</v>
      </c>
      <c r="Q463" s="113" t="s">
        <v>80</v>
      </c>
      <c r="R463" s="113"/>
      <c r="S463" s="113"/>
    </row>
    <row r="464" spans="1:19" x14ac:dyDescent="0.35">
      <c r="A464" s="111" t="s">
        <v>84</v>
      </c>
      <c r="B464" s="112"/>
      <c r="C464" s="113" t="s">
        <v>4144</v>
      </c>
      <c r="D464" s="113" t="s">
        <v>6838</v>
      </c>
      <c r="E464" s="113"/>
      <c r="F464" s="113"/>
      <c r="G464" s="50" t="s">
        <v>5115</v>
      </c>
      <c r="H464" s="50" t="s">
        <v>5116</v>
      </c>
      <c r="I464" s="113"/>
      <c r="J464" s="113" t="s">
        <v>7493</v>
      </c>
      <c r="K464" s="113"/>
      <c r="L464" s="113" t="s">
        <v>153</v>
      </c>
      <c r="M464" s="114">
        <v>0</v>
      </c>
      <c r="N464" s="113" t="s">
        <v>8512</v>
      </c>
      <c r="O464" s="113" t="s">
        <v>8517</v>
      </c>
      <c r="P464" s="113" t="s">
        <v>153</v>
      </c>
      <c r="Q464" s="113" t="s">
        <v>80</v>
      </c>
      <c r="R464" s="113"/>
      <c r="S464" s="113"/>
    </row>
    <row r="465" spans="1:19" x14ac:dyDescent="0.35">
      <c r="A465" s="111" t="s">
        <v>84</v>
      </c>
      <c r="B465" s="112"/>
      <c r="C465" s="113" t="s">
        <v>4150</v>
      </c>
      <c r="D465" s="113" t="s">
        <v>6839</v>
      </c>
      <c r="E465" s="113"/>
      <c r="F465" s="113"/>
      <c r="G465" s="50" t="s">
        <v>5127</v>
      </c>
      <c r="H465" s="50" t="s">
        <v>5128</v>
      </c>
      <c r="I465" s="113"/>
      <c r="J465" s="113" t="s">
        <v>7493</v>
      </c>
      <c r="K465" s="113"/>
      <c r="L465" s="113" t="s">
        <v>153</v>
      </c>
      <c r="M465" s="114">
        <v>0</v>
      </c>
      <c r="N465" s="113" t="s">
        <v>8512</v>
      </c>
      <c r="O465" s="113" t="s">
        <v>8517</v>
      </c>
      <c r="P465" s="113" t="s">
        <v>153</v>
      </c>
      <c r="Q465" s="113" t="s">
        <v>80</v>
      </c>
      <c r="R465" s="113"/>
      <c r="S465" s="113"/>
    </row>
    <row r="466" spans="1:19" x14ac:dyDescent="0.35">
      <c r="A466" s="111" t="s">
        <v>84</v>
      </c>
      <c r="B466" s="112"/>
      <c r="C466" s="113" t="s">
        <v>4145</v>
      </c>
      <c r="D466" s="113" t="s">
        <v>6840</v>
      </c>
      <c r="E466" s="113"/>
      <c r="F466" s="113"/>
      <c r="G466" s="50" t="s">
        <v>5117</v>
      </c>
      <c r="H466" s="50" t="s">
        <v>5118</v>
      </c>
      <c r="I466" s="113"/>
      <c r="J466" s="113" t="s">
        <v>7493</v>
      </c>
      <c r="K466" s="113"/>
      <c r="L466" s="113" t="s">
        <v>153</v>
      </c>
      <c r="M466" s="114">
        <v>0</v>
      </c>
      <c r="N466" s="113" t="s">
        <v>8512</v>
      </c>
      <c r="O466" s="113" t="s">
        <v>8517</v>
      </c>
      <c r="P466" s="113" t="s">
        <v>153</v>
      </c>
      <c r="Q466" s="113" t="s">
        <v>80</v>
      </c>
      <c r="R466" s="113"/>
      <c r="S466" s="113"/>
    </row>
    <row r="467" spans="1:19" x14ac:dyDescent="0.35">
      <c r="A467" s="111" t="s">
        <v>84</v>
      </c>
      <c r="B467" s="112"/>
      <c r="C467" s="113" t="s">
        <v>4146</v>
      </c>
      <c r="D467" s="113" t="s">
        <v>6841</v>
      </c>
      <c r="E467" s="113"/>
      <c r="F467" s="113"/>
      <c r="G467" s="50" t="s">
        <v>5119</v>
      </c>
      <c r="H467" s="50" t="s">
        <v>5120</v>
      </c>
      <c r="I467" s="113"/>
      <c r="J467" s="113" t="s">
        <v>7493</v>
      </c>
      <c r="K467" s="113"/>
      <c r="L467" s="113" t="s">
        <v>153</v>
      </c>
      <c r="M467" s="114">
        <v>0</v>
      </c>
      <c r="N467" s="113" t="s">
        <v>8512</v>
      </c>
      <c r="O467" s="113" t="s">
        <v>8517</v>
      </c>
      <c r="P467" s="113" t="s">
        <v>153</v>
      </c>
      <c r="Q467" s="113" t="s">
        <v>80</v>
      </c>
      <c r="R467" s="113"/>
      <c r="S467" s="113"/>
    </row>
    <row r="468" spans="1:19" x14ac:dyDescent="0.35">
      <c r="A468" s="111" t="s">
        <v>84</v>
      </c>
      <c r="B468" s="112"/>
      <c r="C468" s="113" t="s">
        <v>4148</v>
      </c>
      <c r="D468" s="113" t="s">
        <v>6842</v>
      </c>
      <c r="E468" s="113"/>
      <c r="F468" s="113"/>
      <c r="G468" s="50" t="s">
        <v>5123</v>
      </c>
      <c r="H468" s="50" t="s">
        <v>5124</v>
      </c>
      <c r="I468" s="113"/>
      <c r="J468" s="113" t="s">
        <v>7493</v>
      </c>
      <c r="K468" s="113"/>
      <c r="L468" s="113" t="s">
        <v>153</v>
      </c>
      <c r="M468" s="114">
        <v>0</v>
      </c>
      <c r="N468" s="113" t="s">
        <v>8512</v>
      </c>
      <c r="O468" s="113" t="s">
        <v>8517</v>
      </c>
      <c r="P468" s="113" t="s">
        <v>153</v>
      </c>
      <c r="Q468" s="113" t="s">
        <v>80</v>
      </c>
      <c r="R468" s="113"/>
      <c r="S468" s="113"/>
    </row>
    <row r="469" spans="1:19" x14ac:dyDescent="0.35">
      <c r="A469" s="111" t="s">
        <v>84</v>
      </c>
      <c r="B469" s="112"/>
      <c r="C469" s="113" t="s">
        <v>4133</v>
      </c>
      <c r="D469" s="113" t="s">
        <v>6843</v>
      </c>
      <c r="E469" s="113"/>
      <c r="F469" s="113"/>
      <c r="G469" s="50" t="s">
        <v>5093</v>
      </c>
      <c r="H469" s="50" t="s">
        <v>5094</v>
      </c>
      <c r="I469" s="113"/>
      <c r="J469" s="113" t="s">
        <v>7493</v>
      </c>
      <c r="K469" s="113"/>
      <c r="L469" s="113" t="s">
        <v>153</v>
      </c>
      <c r="M469" s="114">
        <v>0</v>
      </c>
      <c r="N469" s="113" t="s">
        <v>8512</v>
      </c>
      <c r="O469" s="113" t="s">
        <v>8517</v>
      </c>
      <c r="P469" s="113" t="s">
        <v>153</v>
      </c>
      <c r="Q469" s="113" t="s">
        <v>80</v>
      </c>
      <c r="R469" s="113"/>
      <c r="S469" s="113"/>
    </row>
    <row r="470" spans="1:19" x14ac:dyDescent="0.35">
      <c r="A470" s="111" t="s">
        <v>84</v>
      </c>
      <c r="B470" s="112"/>
      <c r="C470" s="113" t="s">
        <v>4134</v>
      </c>
      <c r="D470" s="113" t="s">
        <v>6844</v>
      </c>
      <c r="E470" s="113"/>
      <c r="F470" s="113"/>
      <c r="G470" s="50" t="s">
        <v>5095</v>
      </c>
      <c r="H470" s="50" t="s">
        <v>5096</v>
      </c>
      <c r="I470" s="113"/>
      <c r="J470" s="113" t="s">
        <v>7493</v>
      </c>
      <c r="K470" s="113"/>
      <c r="L470" s="113" t="s">
        <v>153</v>
      </c>
      <c r="M470" s="114">
        <v>0</v>
      </c>
      <c r="N470" s="113" t="s">
        <v>8512</v>
      </c>
      <c r="O470" s="113" t="s">
        <v>8517</v>
      </c>
      <c r="P470" s="113" t="s">
        <v>153</v>
      </c>
      <c r="Q470" s="113" t="s">
        <v>80</v>
      </c>
      <c r="R470" s="113"/>
      <c r="S470" s="113"/>
    </row>
    <row r="471" spans="1:19" x14ac:dyDescent="0.35">
      <c r="A471" s="111" t="s">
        <v>84</v>
      </c>
      <c r="B471" s="112"/>
      <c r="C471" s="113" t="s">
        <v>4142</v>
      </c>
      <c r="D471" s="113" t="s">
        <v>6859</v>
      </c>
      <c r="E471" s="113"/>
      <c r="F471" s="113"/>
      <c r="G471" s="50" t="s">
        <v>5111</v>
      </c>
      <c r="H471" s="50" t="s">
        <v>5112</v>
      </c>
      <c r="I471" s="113"/>
      <c r="J471" s="113" t="s">
        <v>7493</v>
      </c>
      <c r="K471" s="113"/>
      <c r="L471" s="113" t="s">
        <v>153</v>
      </c>
      <c r="M471" s="114">
        <v>0</v>
      </c>
      <c r="N471" s="113" t="s">
        <v>8512</v>
      </c>
      <c r="O471" s="113" t="s">
        <v>8517</v>
      </c>
      <c r="P471" s="113" t="s">
        <v>153</v>
      </c>
      <c r="Q471" s="113" t="s">
        <v>80</v>
      </c>
      <c r="R471" s="113"/>
      <c r="S471" s="113"/>
    </row>
    <row r="472" spans="1:19" x14ac:dyDescent="0.35">
      <c r="A472" s="111" t="s">
        <v>84</v>
      </c>
      <c r="B472" s="112"/>
      <c r="C472" s="113" t="s">
        <v>4160</v>
      </c>
      <c r="D472" s="113" t="s">
        <v>6854</v>
      </c>
      <c r="E472" s="113"/>
      <c r="F472" s="113"/>
      <c r="G472" s="50" t="s">
        <v>5147</v>
      </c>
      <c r="H472" s="50" t="s">
        <v>5148</v>
      </c>
      <c r="I472" s="113"/>
      <c r="J472" s="113" t="s">
        <v>7493</v>
      </c>
      <c r="K472" s="113"/>
      <c r="L472" s="113" t="s">
        <v>153</v>
      </c>
      <c r="M472" s="114">
        <v>0</v>
      </c>
      <c r="N472" s="113" t="s">
        <v>8512</v>
      </c>
      <c r="O472" s="113" t="s">
        <v>8517</v>
      </c>
      <c r="P472" s="113" t="s">
        <v>153</v>
      </c>
      <c r="Q472" s="113" t="s">
        <v>80</v>
      </c>
      <c r="R472" s="113"/>
      <c r="S472" s="113"/>
    </row>
    <row r="473" spans="1:19" x14ac:dyDescent="0.35">
      <c r="A473" s="111" t="s">
        <v>84</v>
      </c>
      <c r="B473" s="112"/>
      <c r="C473" s="113" t="s">
        <v>4135</v>
      </c>
      <c r="D473" s="113" t="s">
        <v>6837</v>
      </c>
      <c r="E473" s="113"/>
      <c r="F473" s="113"/>
      <c r="G473" s="50" t="s">
        <v>5097</v>
      </c>
      <c r="H473" s="50" t="s">
        <v>5098</v>
      </c>
      <c r="I473" s="113"/>
      <c r="J473" s="113" t="s">
        <v>7493</v>
      </c>
      <c r="K473" s="113"/>
      <c r="L473" s="113" t="s">
        <v>153</v>
      </c>
      <c r="M473" s="114">
        <v>0</v>
      </c>
      <c r="N473" s="113" t="s">
        <v>8512</v>
      </c>
      <c r="O473" s="113" t="s">
        <v>8517</v>
      </c>
      <c r="P473" s="113" t="s">
        <v>153</v>
      </c>
      <c r="Q473" s="113" t="s">
        <v>80</v>
      </c>
      <c r="R473" s="113"/>
      <c r="S473" s="113"/>
    </row>
    <row r="474" spans="1:19" x14ac:dyDescent="0.35">
      <c r="A474" s="111" t="s">
        <v>84</v>
      </c>
      <c r="B474" s="112"/>
      <c r="C474" s="113" t="s">
        <v>4149</v>
      </c>
      <c r="D474" s="113" t="s">
        <v>6860</v>
      </c>
      <c r="E474" s="113"/>
      <c r="F474" s="113"/>
      <c r="G474" s="50" t="s">
        <v>5125</v>
      </c>
      <c r="H474" s="50" t="s">
        <v>5126</v>
      </c>
      <c r="I474" s="113"/>
      <c r="J474" s="113" t="s">
        <v>7493</v>
      </c>
      <c r="K474" s="113"/>
      <c r="L474" s="113" t="s">
        <v>153</v>
      </c>
      <c r="M474" s="114">
        <v>0</v>
      </c>
      <c r="N474" s="113" t="s">
        <v>8512</v>
      </c>
      <c r="O474" s="113" t="s">
        <v>8517</v>
      </c>
      <c r="P474" s="113" t="s">
        <v>153</v>
      </c>
      <c r="Q474" s="113" t="s">
        <v>80</v>
      </c>
      <c r="R474" s="113"/>
      <c r="S474" s="113"/>
    </row>
    <row r="475" spans="1:19" x14ac:dyDescent="0.35">
      <c r="A475" s="111" t="s">
        <v>84</v>
      </c>
      <c r="B475" s="112"/>
      <c r="C475" s="113" t="s">
        <v>4147</v>
      </c>
      <c r="D475" s="121" t="s">
        <v>6861</v>
      </c>
      <c r="E475" s="113"/>
      <c r="F475" s="113"/>
      <c r="G475" s="50" t="s">
        <v>5121</v>
      </c>
      <c r="H475" s="62" t="s">
        <v>5122</v>
      </c>
      <c r="I475" s="113"/>
      <c r="J475" s="113" t="s">
        <v>7493</v>
      </c>
      <c r="K475" s="113"/>
      <c r="L475" s="113" t="s">
        <v>153</v>
      </c>
      <c r="M475" s="114">
        <v>0</v>
      </c>
      <c r="N475" s="113" t="s">
        <v>8512</v>
      </c>
      <c r="O475" s="113" t="s">
        <v>8517</v>
      </c>
      <c r="P475" s="113" t="s">
        <v>153</v>
      </c>
      <c r="Q475" s="113" t="s">
        <v>80</v>
      </c>
      <c r="R475" s="113"/>
      <c r="S475" s="113"/>
    </row>
    <row r="476" spans="1:19" x14ac:dyDescent="0.35">
      <c r="A476" s="111" t="s">
        <v>84</v>
      </c>
      <c r="B476" s="112"/>
      <c r="C476" s="113" t="s">
        <v>4055</v>
      </c>
      <c r="D476" s="113" t="s">
        <v>6519</v>
      </c>
      <c r="E476" s="113"/>
      <c r="F476" s="113"/>
      <c r="G476" s="53" t="s">
        <v>5153</v>
      </c>
      <c r="H476" s="53" t="s">
        <v>5154</v>
      </c>
      <c r="I476" s="113"/>
      <c r="J476" s="113" t="s">
        <v>7493</v>
      </c>
      <c r="K476" s="113"/>
      <c r="L476" s="113" t="s">
        <v>7473</v>
      </c>
      <c r="M476" s="114">
        <v>0</v>
      </c>
      <c r="N476" s="113" t="s">
        <v>8512</v>
      </c>
      <c r="O476" s="113" t="s">
        <v>8517</v>
      </c>
      <c r="P476" s="113" t="s">
        <v>7476</v>
      </c>
      <c r="Q476" s="113" t="s">
        <v>80</v>
      </c>
      <c r="R476" s="113"/>
      <c r="S476" s="113"/>
    </row>
    <row r="477" spans="1:19" x14ac:dyDescent="0.35">
      <c r="A477" s="111" t="s">
        <v>84</v>
      </c>
      <c r="B477" s="112"/>
      <c r="C477" s="113" t="s">
        <v>4127</v>
      </c>
      <c r="D477" s="113" t="s">
        <v>6845</v>
      </c>
      <c r="E477" s="113"/>
      <c r="F477" s="113"/>
      <c r="G477" s="50" t="s">
        <v>5081</v>
      </c>
      <c r="H477" s="50" t="s">
        <v>5082</v>
      </c>
      <c r="I477" s="113"/>
      <c r="J477" s="113" t="s">
        <v>7493</v>
      </c>
      <c r="K477" s="113"/>
      <c r="L477" s="113" t="s">
        <v>153</v>
      </c>
      <c r="M477" s="114">
        <v>0</v>
      </c>
      <c r="N477" s="113" t="s">
        <v>8512</v>
      </c>
      <c r="O477" s="113" t="s">
        <v>8517</v>
      </c>
      <c r="P477" s="113" t="s">
        <v>153</v>
      </c>
      <c r="Q477" s="113" t="s">
        <v>80</v>
      </c>
      <c r="R477" s="113"/>
      <c r="S477" s="113"/>
    </row>
    <row r="478" spans="1:19" x14ac:dyDescent="0.35">
      <c r="A478" s="111" t="s">
        <v>84</v>
      </c>
      <c r="B478" s="112"/>
      <c r="C478" s="113" t="s">
        <v>4128</v>
      </c>
      <c r="D478" s="113" t="s">
        <v>6862</v>
      </c>
      <c r="E478" s="113"/>
      <c r="F478" s="113"/>
      <c r="G478" s="50" t="s">
        <v>5083</v>
      </c>
      <c r="H478" s="50" t="s">
        <v>5084</v>
      </c>
      <c r="I478" s="113"/>
      <c r="J478" s="113" t="s">
        <v>7493</v>
      </c>
      <c r="K478" s="113"/>
      <c r="L478" s="113" t="s">
        <v>153</v>
      </c>
      <c r="M478" s="114">
        <v>0</v>
      </c>
      <c r="N478" s="113" t="s">
        <v>8512</v>
      </c>
      <c r="O478" s="113" t="s">
        <v>8517</v>
      </c>
      <c r="P478" s="113" t="s">
        <v>153</v>
      </c>
      <c r="Q478" s="113" t="s">
        <v>80</v>
      </c>
      <c r="R478" s="113"/>
      <c r="S478" s="113"/>
    </row>
    <row r="479" spans="1:19" x14ac:dyDescent="0.35">
      <c r="A479" s="111" t="s">
        <v>84</v>
      </c>
      <c r="B479" s="112"/>
      <c r="C479" s="113" t="s">
        <v>4129</v>
      </c>
      <c r="D479" s="113" t="s">
        <v>6846</v>
      </c>
      <c r="E479" s="113"/>
      <c r="F479" s="113"/>
      <c r="G479" s="50" t="s">
        <v>5085</v>
      </c>
      <c r="H479" s="50" t="s">
        <v>5086</v>
      </c>
      <c r="I479" s="113"/>
      <c r="J479" s="113" t="s">
        <v>7493</v>
      </c>
      <c r="K479" s="113"/>
      <c r="L479" s="113" t="s">
        <v>153</v>
      </c>
      <c r="M479" s="114">
        <v>0</v>
      </c>
      <c r="N479" s="113" t="s">
        <v>8512</v>
      </c>
      <c r="O479" s="113" t="s">
        <v>8517</v>
      </c>
      <c r="P479" s="113" t="s">
        <v>153</v>
      </c>
      <c r="Q479" s="113" t="s">
        <v>80</v>
      </c>
      <c r="R479" s="113"/>
      <c r="S479" s="113"/>
    </row>
    <row r="480" spans="1:19" x14ac:dyDescent="0.35">
      <c r="A480" s="111" t="s">
        <v>84</v>
      </c>
      <c r="B480" s="112"/>
      <c r="C480" s="113" t="s">
        <v>4130</v>
      </c>
      <c r="D480" s="113" t="s">
        <v>6847</v>
      </c>
      <c r="E480" s="113"/>
      <c r="F480" s="113"/>
      <c r="G480" s="50" t="s">
        <v>5087</v>
      </c>
      <c r="H480" s="50" t="s">
        <v>5088</v>
      </c>
      <c r="I480" s="113"/>
      <c r="J480" s="113" t="s">
        <v>7493</v>
      </c>
      <c r="K480" s="113"/>
      <c r="L480" s="113" t="s">
        <v>153</v>
      </c>
      <c r="M480" s="114">
        <v>0</v>
      </c>
      <c r="N480" s="113" t="s">
        <v>8512</v>
      </c>
      <c r="O480" s="113" t="s">
        <v>8517</v>
      </c>
      <c r="P480" s="113" t="s">
        <v>153</v>
      </c>
      <c r="Q480" s="113" t="s">
        <v>80</v>
      </c>
      <c r="R480" s="113"/>
      <c r="S480" s="113"/>
    </row>
    <row r="481" spans="1:19" x14ac:dyDescent="0.35">
      <c r="A481" s="111" t="s">
        <v>84</v>
      </c>
      <c r="B481" s="112"/>
      <c r="C481" s="113" t="s">
        <v>4131</v>
      </c>
      <c r="D481" s="113" t="s">
        <v>6848</v>
      </c>
      <c r="E481" s="113"/>
      <c r="F481" s="113"/>
      <c r="G481" s="50" t="s">
        <v>5089</v>
      </c>
      <c r="H481" s="50" t="s">
        <v>5090</v>
      </c>
      <c r="I481" s="113"/>
      <c r="J481" s="113" t="s">
        <v>7493</v>
      </c>
      <c r="K481" s="113"/>
      <c r="L481" s="113" t="s">
        <v>153</v>
      </c>
      <c r="M481" s="114">
        <v>0</v>
      </c>
      <c r="N481" s="113" t="s">
        <v>8512</v>
      </c>
      <c r="O481" s="113" t="s">
        <v>8517</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7493</v>
      </c>
      <c r="K482" s="121"/>
      <c r="L482" s="113" t="s">
        <v>91</v>
      </c>
      <c r="M482" s="114">
        <v>0</v>
      </c>
      <c r="N482" s="113" t="s">
        <v>8512</v>
      </c>
      <c r="O482" s="113" t="s">
        <v>8517</v>
      </c>
      <c r="P482" s="113" t="s">
        <v>92</v>
      </c>
      <c r="Q482" s="113" t="s">
        <v>80</v>
      </c>
      <c r="R482" s="113"/>
      <c r="S482" s="113"/>
    </row>
    <row r="483" spans="1:19" x14ac:dyDescent="0.35">
      <c r="A483" s="111" t="s">
        <v>84</v>
      </c>
      <c r="B483" s="112"/>
      <c r="C483" s="113" t="s">
        <v>4151</v>
      </c>
      <c r="D483" s="54" t="s">
        <v>6849</v>
      </c>
      <c r="E483" s="113"/>
      <c r="F483" s="113"/>
      <c r="G483" s="50" t="s">
        <v>5129</v>
      </c>
      <c r="H483" s="50" t="s">
        <v>5130</v>
      </c>
      <c r="I483" s="113"/>
      <c r="J483" s="113" t="s">
        <v>7493</v>
      </c>
      <c r="K483" s="113"/>
      <c r="L483" s="113" t="s">
        <v>153</v>
      </c>
      <c r="M483" s="114">
        <v>0</v>
      </c>
      <c r="N483" s="113" t="s">
        <v>8512</v>
      </c>
      <c r="O483" s="113" t="s">
        <v>8517</v>
      </c>
      <c r="P483" s="113" t="s">
        <v>153</v>
      </c>
      <c r="Q483" s="113" t="s">
        <v>80</v>
      </c>
      <c r="R483" s="113"/>
      <c r="S483" s="113"/>
    </row>
    <row r="484" spans="1:19" x14ac:dyDescent="0.35">
      <c r="A484" s="111" t="s">
        <v>84</v>
      </c>
      <c r="B484" s="112"/>
      <c r="C484" s="113" t="s">
        <v>4137</v>
      </c>
      <c r="D484" s="113" t="s">
        <v>6870</v>
      </c>
      <c r="E484" s="113"/>
      <c r="F484" s="113"/>
      <c r="G484" s="50" t="s">
        <v>5101</v>
      </c>
      <c r="H484" s="50" t="s">
        <v>5102</v>
      </c>
      <c r="I484" s="113"/>
      <c r="J484" s="113" t="s">
        <v>7493</v>
      </c>
      <c r="K484" s="113"/>
      <c r="L484" s="113" t="s">
        <v>153</v>
      </c>
      <c r="M484" s="114">
        <v>0</v>
      </c>
      <c r="N484" s="113" t="s">
        <v>8512</v>
      </c>
      <c r="O484" s="113" t="s">
        <v>8517</v>
      </c>
      <c r="P484" s="113" t="s">
        <v>153</v>
      </c>
      <c r="Q484" s="113" t="s">
        <v>80</v>
      </c>
      <c r="R484" s="113"/>
      <c r="S484" s="113"/>
    </row>
    <row r="485" spans="1:19" x14ac:dyDescent="0.35">
      <c r="A485" s="111" t="s">
        <v>84</v>
      </c>
      <c r="B485" s="112"/>
      <c r="C485" s="113" t="s">
        <v>4140</v>
      </c>
      <c r="D485" s="113" t="s">
        <v>6850</v>
      </c>
      <c r="E485" s="113"/>
      <c r="F485" s="113"/>
      <c r="G485" s="50" t="s">
        <v>5107</v>
      </c>
      <c r="H485" s="50" t="s">
        <v>5108</v>
      </c>
      <c r="I485" s="113"/>
      <c r="J485" s="113" t="s">
        <v>7493</v>
      </c>
      <c r="K485" s="113"/>
      <c r="L485" s="113" t="s">
        <v>153</v>
      </c>
      <c r="M485" s="114">
        <v>0</v>
      </c>
      <c r="N485" s="113" t="s">
        <v>8512</v>
      </c>
      <c r="O485" s="113" t="s">
        <v>8517</v>
      </c>
      <c r="P485" s="113" t="s">
        <v>153</v>
      </c>
      <c r="Q485" s="113" t="s">
        <v>80</v>
      </c>
      <c r="R485" s="113"/>
      <c r="S485" s="113"/>
    </row>
    <row r="486" spans="1:19" x14ac:dyDescent="0.35">
      <c r="A486" s="111" t="s">
        <v>84</v>
      </c>
      <c r="B486" s="112"/>
      <c r="C486" s="113" t="s">
        <v>4138</v>
      </c>
      <c r="D486" s="113" t="s">
        <v>6872</v>
      </c>
      <c r="E486" s="113"/>
      <c r="F486" s="113"/>
      <c r="G486" s="50" t="s">
        <v>5103</v>
      </c>
      <c r="H486" s="50" t="s">
        <v>5104</v>
      </c>
      <c r="I486" s="113"/>
      <c r="J486" s="113" t="s">
        <v>7493</v>
      </c>
      <c r="K486" s="113"/>
      <c r="L486" s="113" t="s">
        <v>153</v>
      </c>
      <c r="M486" s="114">
        <v>0</v>
      </c>
      <c r="N486" s="113" t="s">
        <v>8512</v>
      </c>
      <c r="O486" s="113" t="s">
        <v>8517</v>
      </c>
      <c r="P486" s="113" t="s">
        <v>153</v>
      </c>
      <c r="Q486" s="113" t="s">
        <v>80</v>
      </c>
      <c r="R486" s="113"/>
      <c r="S486" s="113"/>
    </row>
    <row r="487" spans="1:19" x14ac:dyDescent="0.35">
      <c r="A487" s="111" t="s">
        <v>84</v>
      </c>
      <c r="B487" s="112"/>
      <c r="C487" s="113" t="s">
        <v>4139</v>
      </c>
      <c r="D487" s="113" t="s">
        <v>6873</v>
      </c>
      <c r="E487" s="113"/>
      <c r="F487" s="113"/>
      <c r="G487" s="50" t="s">
        <v>5105</v>
      </c>
      <c r="H487" s="50" t="s">
        <v>5106</v>
      </c>
      <c r="I487" s="113"/>
      <c r="J487" s="113" t="s">
        <v>7493</v>
      </c>
      <c r="K487" s="113"/>
      <c r="L487" s="113" t="s">
        <v>153</v>
      </c>
      <c r="M487" s="114">
        <v>0</v>
      </c>
      <c r="N487" s="113" t="s">
        <v>8512</v>
      </c>
      <c r="O487" s="113" t="s">
        <v>8517</v>
      </c>
      <c r="P487" s="113" t="s">
        <v>153</v>
      </c>
      <c r="Q487" s="113" t="s">
        <v>80</v>
      </c>
      <c r="R487" s="113"/>
      <c r="S487" s="113"/>
    </row>
    <row r="488" spans="1:19" x14ac:dyDescent="0.35">
      <c r="A488" s="111" t="s">
        <v>84</v>
      </c>
      <c r="B488" s="112"/>
      <c r="C488" s="113" t="s">
        <v>4141</v>
      </c>
      <c r="D488" s="113" t="s">
        <v>6874</v>
      </c>
      <c r="E488" s="113"/>
      <c r="F488" s="113"/>
      <c r="G488" s="50" t="s">
        <v>5109</v>
      </c>
      <c r="H488" s="50" t="s">
        <v>5110</v>
      </c>
      <c r="I488" s="113"/>
      <c r="J488" s="113" t="s">
        <v>7493</v>
      </c>
      <c r="K488" s="113"/>
      <c r="L488" s="113" t="s">
        <v>153</v>
      </c>
      <c r="M488" s="114">
        <v>0</v>
      </c>
      <c r="N488" s="113" t="s">
        <v>8512</v>
      </c>
      <c r="O488" s="113" t="s">
        <v>8517</v>
      </c>
      <c r="P488" s="113" t="s">
        <v>153</v>
      </c>
      <c r="Q488" s="113" t="s">
        <v>80</v>
      </c>
      <c r="R488" s="113"/>
      <c r="S488" s="113"/>
    </row>
    <row r="489" spans="1:19" x14ac:dyDescent="0.35">
      <c r="A489" s="111" t="s">
        <v>84</v>
      </c>
      <c r="B489" s="112"/>
      <c r="C489" s="113" t="s">
        <v>4121</v>
      </c>
      <c r="D489" s="113" t="s">
        <v>6876</v>
      </c>
      <c r="E489" s="113"/>
      <c r="F489" s="113"/>
      <c r="G489" s="50" t="s">
        <v>5069</v>
      </c>
      <c r="H489" s="50" t="s">
        <v>5070</v>
      </c>
      <c r="I489" s="113"/>
      <c r="J489" s="113" t="s">
        <v>7493</v>
      </c>
      <c r="K489" s="113"/>
      <c r="L489" s="134" t="s">
        <v>7473</v>
      </c>
      <c r="M489" s="162">
        <v>0</v>
      </c>
      <c r="N489" s="134" t="s">
        <v>8512</v>
      </c>
      <c r="O489" s="134" t="s">
        <v>8517</v>
      </c>
      <c r="P489" s="113" t="s">
        <v>6317</v>
      </c>
      <c r="Q489" s="113" t="s">
        <v>80</v>
      </c>
      <c r="R489" s="113"/>
      <c r="S489" s="113"/>
    </row>
    <row r="490" spans="1:19" x14ac:dyDescent="0.35">
      <c r="A490" s="111" t="s">
        <v>84</v>
      </c>
      <c r="B490" s="112"/>
      <c r="C490" s="113" t="s">
        <v>4136</v>
      </c>
      <c r="D490" s="113" t="s">
        <v>6877</v>
      </c>
      <c r="E490" s="113"/>
      <c r="F490" s="113"/>
      <c r="G490" s="50" t="s">
        <v>5099</v>
      </c>
      <c r="H490" s="50" t="s">
        <v>5100</v>
      </c>
      <c r="I490" s="113"/>
      <c r="J490" s="113" t="s">
        <v>7493</v>
      </c>
      <c r="K490" s="113"/>
      <c r="L490" s="113" t="s">
        <v>153</v>
      </c>
      <c r="M490" s="114">
        <v>0</v>
      </c>
      <c r="N490" s="113" t="s">
        <v>8512</v>
      </c>
      <c r="O490" s="113" t="s">
        <v>8517</v>
      </c>
      <c r="P490" s="113" t="s">
        <v>153</v>
      </c>
      <c r="Q490" s="113" t="s">
        <v>80</v>
      </c>
      <c r="R490" s="113"/>
      <c r="S490" s="113"/>
    </row>
    <row r="491" spans="1:19" x14ac:dyDescent="0.35">
      <c r="A491" s="111" t="s">
        <v>84</v>
      </c>
      <c r="B491" s="112"/>
      <c r="C491" s="113" t="s">
        <v>4162</v>
      </c>
      <c r="D491" s="113" t="s">
        <v>6878</v>
      </c>
      <c r="E491" s="113"/>
      <c r="F491" s="113"/>
      <c r="G491" s="53" t="s">
        <v>5151</v>
      </c>
      <c r="H491" s="53" t="s">
        <v>5152</v>
      </c>
      <c r="I491" s="113"/>
      <c r="J491" s="113" t="s">
        <v>7493</v>
      </c>
      <c r="K491" s="113"/>
      <c r="L491" s="134" t="s">
        <v>7473</v>
      </c>
      <c r="M491" s="162">
        <v>0</v>
      </c>
      <c r="N491" s="134" t="s">
        <v>8512</v>
      </c>
      <c r="O491" s="134" t="s">
        <v>8517</v>
      </c>
      <c r="P491" s="113" t="s">
        <v>6317</v>
      </c>
      <c r="Q491" s="113" t="s">
        <v>80</v>
      </c>
      <c r="R491" s="113"/>
      <c r="S491" s="113"/>
    </row>
    <row r="492" spans="1:19" x14ac:dyDescent="0.35">
      <c r="A492" s="111" t="s">
        <v>84</v>
      </c>
      <c r="B492" s="112"/>
      <c r="C492" s="113" t="s">
        <v>4152</v>
      </c>
      <c r="D492" s="113" t="s">
        <v>6879</v>
      </c>
      <c r="E492" s="113"/>
      <c r="F492" s="113"/>
      <c r="G492" s="50" t="s">
        <v>5131</v>
      </c>
      <c r="H492" s="50" t="s">
        <v>5132</v>
      </c>
      <c r="I492" s="113"/>
      <c r="J492" s="113" t="s">
        <v>7493</v>
      </c>
      <c r="K492" s="113"/>
      <c r="L492" s="113" t="s">
        <v>153</v>
      </c>
      <c r="M492" s="114">
        <v>0</v>
      </c>
      <c r="N492" s="113" t="s">
        <v>8512</v>
      </c>
      <c r="O492" s="113" t="s">
        <v>8517</v>
      </c>
      <c r="P492" s="113" t="s">
        <v>153</v>
      </c>
      <c r="Q492" s="113" t="s">
        <v>80</v>
      </c>
      <c r="R492" s="113"/>
      <c r="S492" s="113"/>
    </row>
    <row r="493" spans="1:19" x14ac:dyDescent="0.35">
      <c r="A493" s="111" t="s">
        <v>84</v>
      </c>
      <c r="B493" s="112"/>
      <c r="C493" s="113" t="s">
        <v>4132</v>
      </c>
      <c r="D493" s="113" t="s">
        <v>6871</v>
      </c>
      <c r="E493" s="113"/>
      <c r="F493" s="113"/>
      <c r="G493" s="50" t="s">
        <v>5091</v>
      </c>
      <c r="H493" s="50" t="s">
        <v>5092</v>
      </c>
      <c r="I493" s="113"/>
      <c r="J493" s="113" t="s">
        <v>7493</v>
      </c>
      <c r="K493" s="113"/>
      <c r="L493" s="113" t="s">
        <v>153</v>
      </c>
      <c r="M493" s="114">
        <v>0</v>
      </c>
      <c r="N493" s="113" t="s">
        <v>8512</v>
      </c>
      <c r="O493" s="113" t="s">
        <v>8517</v>
      </c>
      <c r="P493" s="113" t="s">
        <v>153</v>
      </c>
      <c r="Q493" s="113" t="s">
        <v>80</v>
      </c>
      <c r="R493" s="113"/>
      <c r="S493" s="113"/>
    </row>
    <row r="494" spans="1:19" x14ac:dyDescent="0.35">
      <c r="A494" s="111" t="s">
        <v>84</v>
      </c>
      <c r="B494" s="112"/>
      <c r="C494" s="113" t="s">
        <v>4154</v>
      </c>
      <c r="D494" s="113" t="s">
        <v>6851</v>
      </c>
      <c r="E494" s="113"/>
      <c r="F494" s="113"/>
      <c r="G494" s="50" t="s">
        <v>5135</v>
      </c>
      <c r="H494" s="50" t="s">
        <v>5136</v>
      </c>
      <c r="I494" s="113"/>
      <c r="J494" s="113" t="s">
        <v>7493</v>
      </c>
      <c r="K494" s="113"/>
      <c r="L494" s="113" t="s">
        <v>153</v>
      </c>
      <c r="M494" s="114">
        <v>0</v>
      </c>
      <c r="N494" s="113" t="s">
        <v>8512</v>
      </c>
      <c r="O494" s="113" t="s">
        <v>8517</v>
      </c>
      <c r="P494" s="113" t="s">
        <v>153</v>
      </c>
      <c r="Q494" s="113" t="s">
        <v>80</v>
      </c>
      <c r="R494" s="113"/>
      <c r="S494" s="113"/>
    </row>
    <row r="495" spans="1:19" x14ac:dyDescent="0.35">
      <c r="A495" s="111" t="s">
        <v>84</v>
      </c>
      <c r="B495" s="112"/>
      <c r="C495" s="113" t="s">
        <v>4126</v>
      </c>
      <c r="D495" s="113" t="s">
        <v>6880</v>
      </c>
      <c r="E495" s="113"/>
      <c r="F495" s="113"/>
      <c r="G495" s="50" t="s">
        <v>5079</v>
      </c>
      <c r="H495" s="50" t="s">
        <v>5080</v>
      </c>
      <c r="I495" s="113"/>
      <c r="J495" s="113" t="s">
        <v>7493</v>
      </c>
      <c r="K495" s="113"/>
      <c r="L495" s="134" t="s">
        <v>7473</v>
      </c>
      <c r="M495" s="162">
        <v>0</v>
      </c>
      <c r="N495" s="134" t="s">
        <v>8512</v>
      </c>
      <c r="O495" s="134" t="s">
        <v>8517</v>
      </c>
      <c r="P495" s="113" t="s">
        <v>6317</v>
      </c>
      <c r="Q495" s="113" t="s">
        <v>80</v>
      </c>
      <c r="R495" s="113"/>
      <c r="S495" s="113"/>
    </row>
    <row r="496" spans="1:19" x14ac:dyDescent="0.35">
      <c r="A496" s="111" t="s">
        <v>84</v>
      </c>
      <c r="B496" s="112"/>
      <c r="C496" s="113" t="s">
        <v>4153</v>
      </c>
      <c r="D496" s="113" t="s">
        <v>6852</v>
      </c>
      <c r="E496" s="113"/>
      <c r="F496" s="113"/>
      <c r="G496" s="50" t="s">
        <v>5133</v>
      </c>
      <c r="H496" s="50" t="s">
        <v>5134</v>
      </c>
      <c r="I496" s="113"/>
      <c r="J496" s="113" t="s">
        <v>7493</v>
      </c>
      <c r="K496" s="113"/>
      <c r="L496" s="113" t="s">
        <v>153</v>
      </c>
      <c r="M496" s="114">
        <v>0</v>
      </c>
      <c r="N496" s="113" t="s">
        <v>8512</v>
      </c>
      <c r="O496" s="113" t="s">
        <v>8517</v>
      </c>
      <c r="P496" s="113" t="s">
        <v>153</v>
      </c>
      <c r="Q496" s="113" t="s">
        <v>80</v>
      </c>
      <c r="R496" s="113"/>
      <c r="S496" s="113"/>
    </row>
    <row r="497" spans="1:19" x14ac:dyDescent="0.35">
      <c r="A497" s="111" t="s">
        <v>84</v>
      </c>
      <c r="B497" s="112"/>
      <c r="C497" s="113" t="s">
        <v>4155</v>
      </c>
      <c r="D497" s="113" t="s">
        <v>6865</v>
      </c>
      <c r="E497" s="113"/>
      <c r="F497" s="113"/>
      <c r="G497" s="50" t="s">
        <v>5137</v>
      </c>
      <c r="H497" s="50" t="s">
        <v>5138</v>
      </c>
      <c r="I497" s="113"/>
      <c r="J497" s="113" t="s">
        <v>7493</v>
      </c>
      <c r="K497" s="113"/>
      <c r="L497" s="113" t="s">
        <v>153</v>
      </c>
      <c r="M497" s="114">
        <v>0</v>
      </c>
      <c r="N497" s="113" t="s">
        <v>8512</v>
      </c>
      <c r="O497" s="113" t="s">
        <v>8517</v>
      </c>
      <c r="P497" s="113" t="s">
        <v>153</v>
      </c>
      <c r="Q497" s="113" t="s">
        <v>80</v>
      </c>
      <c r="R497" s="113"/>
      <c r="S497" s="113"/>
    </row>
    <row r="498" spans="1:19" x14ac:dyDescent="0.35">
      <c r="A498" s="111" t="s">
        <v>84</v>
      </c>
      <c r="B498" s="112"/>
      <c r="C498" s="113" t="s">
        <v>4156</v>
      </c>
      <c r="D498" s="113" t="s">
        <v>6866</v>
      </c>
      <c r="E498" s="113"/>
      <c r="F498" s="113"/>
      <c r="G498" s="50" t="s">
        <v>5139</v>
      </c>
      <c r="H498" s="50" t="s">
        <v>5140</v>
      </c>
      <c r="I498" s="113"/>
      <c r="J498" s="113" t="s">
        <v>7493</v>
      </c>
      <c r="K498" s="113"/>
      <c r="L498" s="113" t="s">
        <v>153</v>
      </c>
      <c r="M498" s="114">
        <v>0</v>
      </c>
      <c r="N498" s="113" t="s">
        <v>8512</v>
      </c>
      <c r="O498" s="113" t="s">
        <v>8517</v>
      </c>
      <c r="P498" s="113" t="s">
        <v>153</v>
      </c>
      <c r="Q498" s="113" t="s">
        <v>80</v>
      </c>
      <c r="R498" s="113"/>
      <c r="S498" s="113"/>
    </row>
    <row r="499" spans="1:19" x14ac:dyDescent="0.35">
      <c r="A499" s="111" t="s">
        <v>84</v>
      </c>
      <c r="B499" s="112"/>
      <c r="C499" s="113" t="s">
        <v>4157</v>
      </c>
      <c r="D499" s="113" t="s">
        <v>6867</v>
      </c>
      <c r="E499" s="113"/>
      <c r="F499" s="113"/>
      <c r="G499" s="50" t="s">
        <v>5141</v>
      </c>
      <c r="H499" s="50" t="s">
        <v>5142</v>
      </c>
      <c r="I499" s="113"/>
      <c r="J499" s="113" t="s">
        <v>7493</v>
      </c>
      <c r="K499" s="113"/>
      <c r="L499" s="113" t="s">
        <v>153</v>
      </c>
      <c r="M499" s="114">
        <v>0</v>
      </c>
      <c r="N499" s="113" t="s">
        <v>8512</v>
      </c>
      <c r="O499" s="113" t="s">
        <v>8517</v>
      </c>
      <c r="P499" s="113" t="s">
        <v>153</v>
      </c>
      <c r="Q499" s="113" t="s">
        <v>80</v>
      </c>
      <c r="R499" s="113"/>
      <c r="S499" s="113"/>
    </row>
    <row r="500" spans="1:19" x14ac:dyDescent="0.35">
      <c r="A500" s="111" t="s">
        <v>84</v>
      </c>
      <c r="B500" s="112"/>
      <c r="C500" s="113" t="s">
        <v>4158</v>
      </c>
      <c r="D500" s="113" t="s">
        <v>6868</v>
      </c>
      <c r="E500" s="113"/>
      <c r="F500" s="113"/>
      <c r="G500" s="50" t="s">
        <v>5143</v>
      </c>
      <c r="H500" s="50" t="s">
        <v>5144</v>
      </c>
      <c r="I500" s="113"/>
      <c r="J500" s="113" t="s">
        <v>7493</v>
      </c>
      <c r="K500" s="113"/>
      <c r="L500" s="113" t="s">
        <v>153</v>
      </c>
      <c r="M500" s="114">
        <v>0</v>
      </c>
      <c r="N500" s="113" t="s">
        <v>8512</v>
      </c>
      <c r="O500" s="113" t="s">
        <v>8517</v>
      </c>
      <c r="P500" s="113" t="s">
        <v>153</v>
      </c>
      <c r="Q500" s="113" t="s">
        <v>80</v>
      </c>
      <c r="R500" s="113"/>
      <c r="S500" s="113"/>
    </row>
    <row r="501" spans="1:19" x14ac:dyDescent="0.35">
      <c r="A501" s="111" t="s">
        <v>84</v>
      </c>
      <c r="B501" s="112"/>
      <c r="C501" s="113" t="s">
        <v>4159</v>
      </c>
      <c r="D501" s="113" t="s">
        <v>6869</v>
      </c>
      <c r="E501" s="113"/>
      <c r="F501" s="113"/>
      <c r="G501" s="50" t="s">
        <v>5145</v>
      </c>
      <c r="H501" s="50" t="s">
        <v>5146</v>
      </c>
      <c r="I501" s="113"/>
      <c r="J501" s="113" t="s">
        <v>7493</v>
      </c>
      <c r="K501" s="113"/>
      <c r="L501" s="113" t="s">
        <v>153</v>
      </c>
      <c r="M501" s="114">
        <v>0</v>
      </c>
      <c r="N501" s="113" t="s">
        <v>8512</v>
      </c>
      <c r="O501" s="113" t="s">
        <v>8517</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7493</v>
      </c>
      <c r="K502" s="113"/>
      <c r="L502" s="121" t="s">
        <v>91</v>
      </c>
      <c r="M502" s="139" t="s">
        <v>8511</v>
      </c>
      <c r="N502" s="121" t="s">
        <v>8513</v>
      </c>
      <c r="O502" s="121"/>
      <c r="P502" s="113"/>
      <c r="Q502" s="113" t="s">
        <v>80</v>
      </c>
      <c r="R502" s="113"/>
      <c r="S502" s="113"/>
    </row>
    <row r="503" spans="1:19" x14ac:dyDescent="0.35">
      <c r="A503" s="115" t="s">
        <v>4292</v>
      </c>
      <c r="B503" s="100">
        <v>1</v>
      </c>
      <c r="C503" s="101" t="s">
        <v>93</v>
      </c>
      <c r="D503" s="101" t="s">
        <v>1923</v>
      </c>
      <c r="E503" s="102"/>
      <c r="F503" s="101" t="s">
        <v>7661</v>
      </c>
      <c r="G503" s="101" t="s">
        <v>277</v>
      </c>
      <c r="H503" s="101" t="s">
        <v>278</v>
      </c>
      <c r="I503" s="101" t="s">
        <v>2311</v>
      </c>
      <c r="J503" s="103" t="s">
        <v>7493</v>
      </c>
      <c r="K503" s="103"/>
      <c r="L503" s="101" t="s">
        <v>91</v>
      </c>
      <c r="M503" s="154" t="s">
        <v>8511</v>
      </c>
      <c r="N503" s="103" t="s">
        <v>8513</v>
      </c>
      <c r="O503" s="103" t="s">
        <v>8516</v>
      </c>
      <c r="P503" s="115" t="s">
        <v>91</v>
      </c>
      <c r="Q503" s="115" t="s">
        <v>80</v>
      </c>
      <c r="R503" s="115"/>
      <c r="S503" s="113"/>
    </row>
    <row r="504" spans="1:19" x14ac:dyDescent="0.35">
      <c r="A504" s="111" t="s">
        <v>4292</v>
      </c>
      <c r="B504" s="112">
        <v>2</v>
      </c>
      <c r="C504" s="113" t="s">
        <v>4114</v>
      </c>
      <c r="D504" s="54" t="s">
        <v>7553</v>
      </c>
      <c r="E504" s="113"/>
      <c r="F504" s="113"/>
      <c r="G504" s="50" t="s">
        <v>465</v>
      </c>
      <c r="H504" s="50" t="s">
        <v>5053</v>
      </c>
      <c r="I504" s="113"/>
      <c r="J504" s="113" t="s">
        <v>7493</v>
      </c>
      <c r="K504" s="113"/>
      <c r="L504" s="99" t="s">
        <v>7473</v>
      </c>
      <c r="M504" s="160" t="s">
        <v>8511</v>
      </c>
      <c r="N504" s="99" t="s">
        <v>8513</v>
      </c>
      <c r="O504" s="99" t="s">
        <v>8516</v>
      </c>
      <c r="P504" s="113" t="s">
        <v>100</v>
      </c>
      <c r="Q504" s="113" t="s">
        <v>80</v>
      </c>
      <c r="R504" s="113"/>
      <c r="S504" s="113"/>
    </row>
    <row r="505" spans="1:19" x14ac:dyDescent="0.35">
      <c r="A505" s="115" t="s">
        <v>4292</v>
      </c>
      <c r="B505" s="100">
        <v>3</v>
      </c>
      <c r="C505" s="101" t="s">
        <v>116</v>
      </c>
      <c r="D505" s="101" t="s">
        <v>6631</v>
      </c>
      <c r="E505" s="102"/>
      <c r="F505" s="101"/>
      <c r="G505" s="101" t="s">
        <v>318</v>
      </c>
      <c r="H505" s="101"/>
      <c r="I505" s="101"/>
      <c r="J505" s="103" t="s">
        <v>7493</v>
      </c>
      <c r="K505" s="103"/>
      <c r="L505" s="55" t="s">
        <v>91</v>
      </c>
      <c r="M505" s="158" t="s">
        <v>8511</v>
      </c>
      <c r="N505" s="57" t="s">
        <v>8513</v>
      </c>
      <c r="O505" s="57" t="s">
        <v>8516</v>
      </c>
      <c r="P505" s="115" t="s">
        <v>100</v>
      </c>
      <c r="Q505" s="115" t="s">
        <v>80</v>
      </c>
      <c r="R505" s="113" t="s">
        <v>7477</v>
      </c>
      <c r="S505" s="113"/>
    </row>
    <row r="506" spans="1:19" x14ac:dyDescent="0.35">
      <c r="A506" s="115" t="s">
        <v>4292</v>
      </c>
      <c r="B506" s="100">
        <v>4</v>
      </c>
      <c r="C506" s="115" t="s">
        <v>2591</v>
      </c>
      <c r="D506" s="102" t="s">
        <v>7538</v>
      </c>
      <c r="E506" s="115"/>
      <c r="F506" s="115"/>
      <c r="G506" s="102" t="s">
        <v>3015</v>
      </c>
      <c r="H506" s="102" t="s">
        <v>2796</v>
      </c>
      <c r="I506" s="115"/>
      <c r="J506" s="115" t="s">
        <v>7493</v>
      </c>
      <c r="K506" s="115"/>
      <c r="L506" s="115" t="s">
        <v>7473</v>
      </c>
      <c r="M506" s="116" t="s">
        <v>8511</v>
      </c>
      <c r="N506" s="115" t="s">
        <v>8512</v>
      </c>
      <c r="O506" s="115" t="s">
        <v>8516</v>
      </c>
      <c r="P506" s="115" t="s">
        <v>100</v>
      </c>
      <c r="Q506" s="115" t="s">
        <v>80</v>
      </c>
      <c r="R506" s="115"/>
      <c r="S506" s="113"/>
    </row>
    <row r="507" spans="1:19" x14ac:dyDescent="0.35">
      <c r="A507" s="111" t="s">
        <v>4292</v>
      </c>
      <c r="B507" s="112">
        <v>13</v>
      </c>
      <c r="C507" s="113" t="s">
        <v>4297</v>
      </c>
      <c r="D507" s="113" t="s">
        <v>6881</v>
      </c>
      <c r="E507" s="113"/>
      <c r="F507" s="113"/>
      <c r="G507" s="50" t="s">
        <v>5414</v>
      </c>
      <c r="H507" s="50" t="s">
        <v>5415</v>
      </c>
      <c r="I507" s="113"/>
      <c r="J507" s="113" t="s">
        <v>7493</v>
      </c>
      <c r="K507" s="113"/>
      <c r="L507" s="50" t="s">
        <v>7472</v>
      </c>
      <c r="M507" s="153">
        <v>0</v>
      </c>
      <c r="N507" s="50" t="s">
        <v>8512</v>
      </c>
      <c r="O507" s="50" t="s">
        <v>8517</v>
      </c>
      <c r="P507" s="113" t="s">
        <v>3002</v>
      </c>
      <c r="Q507" s="113" t="s">
        <v>80</v>
      </c>
      <c r="R507" s="113"/>
      <c r="S507" s="113"/>
    </row>
    <row r="508" spans="1:19" x14ac:dyDescent="0.35">
      <c r="A508" s="111" t="s">
        <v>4292</v>
      </c>
      <c r="B508" s="112">
        <v>13</v>
      </c>
      <c r="C508" s="113" t="s">
        <v>4293</v>
      </c>
      <c r="D508" s="113" t="s">
        <v>6882</v>
      </c>
      <c r="E508" s="113"/>
      <c r="F508" s="113"/>
      <c r="G508" s="50" t="s">
        <v>5406</v>
      </c>
      <c r="H508" s="50" t="s">
        <v>5407</v>
      </c>
      <c r="I508" s="113"/>
      <c r="J508" s="113" t="s">
        <v>7493</v>
      </c>
      <c r="K508" s="113"/>
      <c r="L508" s="50" t="s">
        <v>7472</v>
      </c>
      <c r="M508" s="153">
        <v>0</v>
      </c>
      <c r="N508" s="50" t="s">
        <v>8512</v>
      </c>
      <c r="O508" s="50" t="s">
        <v>8517</v>
      </c>
      <c r="P508" s="113" t="s">
        <v>249</v>
      </c>
      <c r="Q508" s="113" t="s">
        <v>80</v>
      </c>
      <c r="R508" s="113"/>
      <c r="S508" s="113"/>
    </row>
    <row r="509" spans="1:19" x14ac:dyDescent="0.35">
      <c r="A509" s="111" t="s">
        <v>4292</v>
      </c>
      <c r="B509" s="112">
        <v>13</v>
      </c>
      <c r="C509" s="113" t="s">
        <v>4296</v>
      </c>
      <c r="D509" s="113" t="s">
        <v>7498</v>
      </c>
      <c r="E509" s="113"/>
      <c r="F509" s="113"/>
      <c r="G509" s="50" t="s">
        <v>5412</v>
      </c>
      <c r="H509" s="50" t="s">
        <v>5413</v>
      </c>
      <c r="I509" s="113"/>
      <c r="J509" s="113" t="s">
        <v>7493</v>
      </c>
      <c r="K509" s="113"/>
      <c r="L509" s="50" t="s">
        <v>7472</v>
      </c>
      <c r="M509" s="153">
        <v>0</v>
      </c>
      <c r="N509" s="50" t="s">
        <v>8512</v>
      </c>
      <c r="O509" s="50" t="s">
        <v>8517</v>
      </c>
      <c r="P509" s="113" t="s">
        <v>235</v>
      </c>
      <c r="Q509" s="113" t="s">
        <v>80</v>
      </c>
      <c r="R509" s="113"/>
      <c r="S509" s="113"/>
    </row>
    <row r="510" spans="1:19" x14ac:dyDescent="0.35">
      <c r="A510" s="111" t="s">
        <v>4292</v>
      </c>
      <c r="B510" s="112">
        <v>13</v>
      </c>
      <c r="C510" s="113" t="s">
        <v>4294</v>
      </c>
      <c r="D510" s="113" t="s">
        <v>6883</v>
      </c>
      <c r="E510" s="113"/>
      <c r="F510" s="113"/>
      <c r="G510" s="50" t="s">
        <v>5408</v>
      </c>
      <c r="H510" s="50" t="s">
        <v>5409</v>
      </c>
      <c r="I510" s="113"/>
      <c r="J510" s="113" t="s">
        <v>7493</v>
      </c>
      <c r="K510" s="113"/>
      <c r="L510" s="50" t="s">
        <v>7472</v>
      </c>
      <c r="M510" s="153">
        <v>0</v>
      </c>
      <c r="N510" s="50" t="s">
        <v>8512</v>
      </c>
      <c r="O510" s="50" t="s">
        <v>8517</v>
      </c>
      <c r="P510" s="113" t="s">
        <v>235</v>
      </c>
      <c r="Q510" s="113" t="s">
        <v>80</v>
      </c>
      <c r="R510" s="113"/>
      <c r="S510" s="113"/>
    </row>
    <row r="511" spans="1:19" x14ac:dyDescent="0.35">
      <c r="A511" s="111" t="s">
        <v>4292</v>
      </c>
      <c r="B511" s="112">
        <v>13</v>
      </c>
      <c r="C511" s="113" t="s">
        <v>4295</v>
      </c>
      <c r="D511" s="113" t="s">
        <v>6884</v>
      </c>
      <c r="E511" s="113"/>
      <c r="F511" s="113"/>
      <c r="G511" s="50" t="s">
        <v>5410</v>
      </c>
      <c r="H511" s="50" t="s">
        <v>5411</v>
      </c>
      <c r="I511" s="113"/>
      <c r="J511" s="113" t="s">
        <v>7493</v>
      </c>
      <c r="K511" s="113"/>
      <c r="L511" s="50" t="s">
        <v>7472</v>
      </c>
      <c r="M511" s="153">
        <v>0</v>
      </c>
      <c r="N511" s="50" t="s">
        <v>8512</v>
      </c>
      <c r="O511" s="50" t="s">
        <v>8517</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7493</v>
      </c>
      <c r="K512" s="113"/>
      <c r="L512" s="121" t="s">
        <v>91</v>
      </c>
      <c r="M512" s="139" t="s">
        <v>8511</v>
      </c>
      <c r="N512" s="121" t="s">
        <v>8513</v>
      </c>
      <c r="O512" s="121"/>
      <c r="P512" s="113"/>
      <c r="Q512" s="113" t="s">
        <v>80</v>
      </c>
      <c r="R512" s="113"/>
      <c r="S512" s="113"/>
    </row>
    <row r="513" spans="1:19" x14ac:dyDescent="0.35">
      <c r="A513" s="115" t="s">
        <v>86</v>
      </c>
      <c r="B513" s="100">
        <v>1</v>
      </c>
      <c r="C513" s="101" t="s">
        <v>93</v>
      </c>
      <c r="D513" s="101" t="s">
        <v>1923</v>
      </c>
      <c r="E513" s="102"/>
      <c r="F513" s="101" t="s">
        <v>7661</v>
      </c>
      <c r="G513" s="101" t="s">
        <v>277</v>
      </c>
      <c r="H513" s="101" t="s">
        <v>278</v>
      </c>
      <c r="I513" s="101" t="s">
        <v>2311</v>
      </c>
      <c r="J513" s="103" t="s">
        <v>7493</v>
      </c>
      <c r="K513" s="103"/>
      <c r="L513" s="101" t="s">
        <v>91</v>
      </c>
      <c r="M513" s="154" t="s">
        <v>8511</v>
      </c>
      <c r="N513" s="103" t="s">
        <v>8513</v>
      </c>
      <c r="O513" s="103" t="s">
        <v>8516</v>
      </c>
      <c r="P513" s="115" t="s">
        <v>91</v>
      </c>
      <c r="Q513" s="115" t="s">
        <v>80</v>
      </c>
      <c r="R513" s="115"/>
      <c r="S513" s="113"/>
    </row>
    <row r="514" spans="1:19" x14ac:dyDescent="0.35">
      <c r="A514" s="111" t="s">
        <v>86</v>
      </c>
      <c r="B514" s="112">
        <v>2</v>
      </c>
      <c r="C514" s="113" t="s">
        <v>4114</v>
      </c>
      <c r="D514" s="54" t="s">
        <v>7553</v>
      </c>
      <c r="E514" s="113"/>
      <c r="F514" s="113"/>
      <c r="G514" s="50" t="s">
        <v>465</v>
      </c>
      <c r="H514" s="50" t="s">
        <v>5053</v>
      </c>
      <c r="I514" s="113"/>
      <c r="J514" s="113" t="s">
        <v>7493</v>
      </c>
      <c r="K514" s="113"/>
      <c r="L514" s="99" t="s">
        <v>7473</v>
      </c>
      <c r="M514" s="160" t="s">
        <v>8511</v>
      </c>
      <c r="N514" s="99" t="s">
        <v>8513</v>
      </c>
      <c r="O514" s="99" t="s">
        <v>8516</v>
      </c>
      <c r="P514" s="113" t="s">
        <v>100</v>
      </c>
      <c r="Q514" s="113" t="s">
        <v>80</v>
      </c>
      <c r="R514" s="113"/>
      <c r="S514" s="113"/>
    </row>
    <row r="515" spans="1:19" x14ac:dyDescent="0.35">
      <c r="A515" s="115" t="s">
        <v>86</v>
      </c>
      <c r="B515" s="100">
        <v>3</v>
      </c>
      <c r="C515" s="101" t="s">
        <v>116</v>
      </c>
      <c r="D515" s="101" t="s">
        <v>6631</v>
      </c>
      <c r="E515" s="102"/>
      <c r="F515" s="101"/>
      <c r="G515" s="101" t="s">
        <v>318</v>
      </c>
      <c r="H515" s="101"/>
      <c r="I515" s="101"/>
      <c r="J515" s="103" t="s">
        <v>7493</v>
      </c>
      <c r="K515" s="103"/>
      <c r="L515" s="55" t="s">
        <v>91</v>
      </c>
      <c r="M515" s="158" t="s">
        <v>8511</v>
      </c>
      <c r="N515" s="57" t="s">
        <v>8513</v>
      </c>
      <c r="O515" s="57" t="s">
        <v>8516</v>
      </c>
      <c r="P515" s="115" t="s">
        <v>100</v>
      </c>
      <c r="Q515" s="115" t="s">
        <v>80</v>
      </c>
      <c r="R515" s="113" t="s">
        <v>7477</v>
      </c>
      <c r="S515" s="113"/>
    </row>
    <row r="516" spans="1:19" x14ac:dyDescent="0.35">
      <c r="A516" s="115" t="s">
        <v>86</v>
      </c>
      <c r="B516" s="100">
        <v>4</v>
      </c>
      <c r="C516" s="115" t="s">
        <v>2591</v>
      </c>
      <c r="D516" s="102" t="s">
        <v>7538</v>
      </c>
      <c r="E516" s="115"/>
      <c r="F516" s="115"/>
      <c r="G516" s="102" t="s">
        <v>3015</v>
      </c>
      <c r="H516" s="102" t="s">
        <v>2796</v>
      </c>
      <c r="I516" s="115"/>
      <c r="J516" s="115" t="s">
        <v>7493</v>
      </c>
      <c r="K516" s="115"/>
      <c r="L516" s="115" t="s">
        <v>7473</v>
      </c>
      <c r="M516" s="116" t="s">
        <v>8511</v>
      </c>
      <c r="N516" s="115" t="s">
        <v>8512</v>
      </c>
      <c r="O516" s="115" t="s">
        <v>8516</v>
      </c>
      <c r="P516" s="115" t="s">
        <v>100</v>
      </c>
      <c r="Q516" s="115" t="s">
        <v>80</v>
      </c>
      <c r="R516" s="115"/>
      <c r="S516" s="113"/>
    </row>
    <row r="517" spans="1:19" x14ac:dyDescent="0.35">
      <c r="A517" s="111" t="s">
        <v>86</v>
      </c>
      <c r="B517" s="93">
        <v>7</v>
      </c>
      <c r="C517" s="54" t="s">
        <v>265</v>
      </c>
      <c r="D517" s="54" t="s">
        <v>3371</v>
      </c>
      <c r="E517" s="70"/>
      <c r="F517" s="54" t="s">
        <v>2222</v>
      </c>
      <c r="G517" s="54" t="s">
        <v>477</v>
      </c>
      <c r="H517" s="54" t="s">
        <v>478</v>
      </c>
      <c r="I517" s="68" t="s">
        <v>2396</v>
      </c>
      <c r="J517" s="56" t="s">
        <v>7493</v>
      </c>
      <c r="K517" s="56"/>
      <c r="L517" s="54" t="s">
        <v>7472</v>
      </c>
      <c r="M517" s="155">
        <v>0</v>
      </c>
      <c r="N517" s="56" t="s">
        <v>8512</v>
      </c>
      <c r="O517" s="56" t="s">
        <v>8517</v>
      </c>
      <c r="P517" s="113" t="s">
        <v>163</v>
      </c>
      <c r="Q517" s="113" t="s">
        <v>80</v>
      </c>
      <c r="R517" s="113"/>
      <c r="S517" s="113"/>
    </row>
    <row r="518" spans="1:19" x14ac:dyDescent="0.35">
      <c r="A518" s="111" t="s">
        <v>86</v>
      </c>
      <c r="B518" s="93">
        <v>8</v>
      </c>
      <c r="C518" s="54" t="s">
        <v>264</v>
      </c>
      <c r="D518" s="54" t="s">
        <v>7017</v>
      </c>
      <c r="E518" s="70"/>
      <c r="F518" s="54" t="s">
        <v>2276</v>
      </c>
      <c r="G518" s="54" t="s">
        <v>475</v>
      </c>
      <c r="H518" s="54" t="s">
        <v>476</v>
      </c>
      <c r="I518" s="68" t="s">
        <v>2472</v>
      </c>
      <c r="J518" s="56" t="s">
        <v>7493</v>
      </c>
      <c r="K518" s="56"/>
      <c r="L518" s="50" t="s">
        <v>7472</v>
      </c>
      <c r="M518" s="153">
        <v>0</v>
      </c>
      <c r="N518" s="50" t="s">
        <v>8512</v>
      </c>
      <c r="O518" s="50" t="s">
        <v>8517</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7493</v>
      </c>
      <c r="K519" s="56"/>
      <c r="L519" s="50" t="s">
        <v>7472</v>
      </c>
      <c r="M519" s="153">
        <v>0</v>
      </c>
      <c r="N519" s="50" t="s">
        <v>8512</v>
      </c>
      <c r="O519" s="50" t="s">
        <v>8517</v>
      </c>
      <c r="P519" s="113" t="s">
        <v>262</v>
      </c>
      <c r="Q519" s="113" t="s">
        <v>80</v>
      </c>
      <c r="R519" s="113"/>
      <c r="S519" s="113"/>
    </row>
    <row r="520" spans="1:19" x14ac:dyDescent="0.35">
      <c r="A520" s="111" t="s">
        <v>86</v>
      </c>
      <c r="B520" s="112">
        <v>10</v>
      </c>
      <c r="C520" s="113" t="s">
        <v>4165</v>
      </c>
      <c r="D520" s="113" t="s">
        <v>6886</v>
      </c>
      <c r="E520" s="113"/>
      <c r="F520" s="113"/>
      <c r="G520" s="50" t="s">
        <v>5159</v>
      </c>
      <c r="H520" s="50" t="s">
        <v>5160</v>
      </c>
      <c r="I520" s="113"/>
      <c r="J520" s="113" t="s">
        <v>7493</v>
      </c>
      <c r="K520" s="113"/>
      <c r="L520" s="54" t="s">
        <v>7472</v>
      </c>
      <c r="M520" s="155">
        <v>0</v>
      </c>
      <c r="N520" s="56" t="s">
        <v>8512</v>
      </c>
      <c r="O520" s="56" t="s">
        <v>8517</v>
      </c>
      <c r="P520" s="113" t="s">
        <v>163</v>
      </c>
      <c r="Q520" s="113" t="s">
        <v>80</v>
      </c>
      <c r="R520" s="113"/>
      <c r="S520" s="113"/>
    </row>
    <row r="521" spans="1:19" x14ac:dyDescent="0.35">
      <c r="A521" s="111" t="s">
        <v>86</v>
      </c>
      <c r="B521" s="112">
        <v>10</v>
      </c>
      <c r="C521" s="113" t="s">
        <v>4166</v>
      </c>
      <c r="D521" s="113" t="s">
        <v>6885</v>
      </c>
      <c r="E521" s="113"/>
      <c r="F521" s="113"/>
      <c r="G521" s="50" t="s">
        <v>5161</v>
      </c>
      <c r="H521" s="50" t="s">
        <v>5162</v>
      </c>
      <c r="I521" s="113"/>
      <c r="J521" s="113" t="s">
        <v>7493</v>
      </c>
      <c r="K521" s="113"/>
      <c r="L521" s="54" t="s">
        <v>7472</v>
      </c>
      <c r="M521" s="155">
        <v>0</v>
      </c>
      <c r="N521" s="56" t="s">
        <v>8512</v>
      </c>
      <c r="O521" s="56" t="s">
        <v>8517</v>
      </c>
      <c r="P521" s="113" t="s">
        <v>163</v>
      </c>
      <c r="Q521" s="113" t="s">
        <v>80</v>
      </c>
      <c r="R521" s="113"/>
      <c r="S521" s="121"/>
    </row>
    <row r="522" spans="1:19" x14ac:dyDescent="0.35">
      <c r="A522" s="111" t="s">
        <v>86</v>
      </c>
      <c r="B522" s="112">
        <v>10</v>
      </c>
      <c r="C522" s="113" t="s">
        <v>4164</v>
      </c>
      <c r="D522" s="113" t="s">
        <v>6887</v>
      </c>
      <c r="E522" s="113"/>
      <c r="F522" s="113"/>
      <c r="G522" s="50" t="s">
        <v>5157</v>
      </c>
      <c r="H522" s="50" t="s">
        <v>5158</v>
      </c>
      <c r="I522" s="113"/>
      <c r="J522" s="113" t="s">
        <v>7493</v>
      </c>
      <c r="K522" s="113"/>
      <c r="L522" s="50" t="s">
        <v>7472</v>
      </c>
      <c r="M522" s="153">
        <v>0</v>
      </c>
      <c r="N522" s="50" t="s">
        <v>8512</v>
      </c>
      <c r="O522" s="50" t="s">
        <v>8517</v>
      </c>
      <c r="P522" s="113" t="s">
        <v>262</v>
      </c>
      <c r="Q522" s="113" t="s">
        <v>80</v>
      </c>
      <c r="R522" s="113"/>
      <c r="S522" s="113"/>
    </row>
    <row r="523" spans="1:19" x14ac:dyDescent="0.35">
      <c r="A523" s="111" t="s">
        <v>86</v>
      </c>
      <c r="B523" s="112">
        <v>10</v>
      </c>
      <c r="C523" s="113" t="s">
        <v>4163</v>
      </c>
      <c r="D523" s="113" t="s">
        <v>6888</v>
      </c>
      <c r="E523" s="113"/>
      <c r="F523" s="113"/>
      <c r="G523" s="50" t="s">
        <v>5155</v>
      </c>
      <c r="H523" s="50" t="s">
        <v>5156</v>
      </c>
      <c r="I523" s="113"/>
      <c r="J523" s="113" t="s">
        <v>7493</v>
      </c>
      <c r="K523" s="113"/>
      <c r="L523" s="50" t="s">
        <v>7472</v>
      </c>
      <c r="M523" s="153">
        <v>0</v>
      </c>
      <c r="N523" s="50" t="s">
        <v>8512</v>
      </c>
      <c r="O523" s="50" t="s">
        <v>8517</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7493</v>
      </c>
      <c r="K524" s="113"/>
      <c r="L524" s="50" t="s">
        <v>7472</v>
      </c>
      <c r="M524" s="153">
        <v>0</v>
      </c>
      <c r="N524" s="50" t="s">
        <v>8512</v>
      </c>
      <c r="O524" s="50" t="s">
        <v>8517</v>
      </c>
      <c r="P524" s="113" t="s">
        <v>266</v>
      </c>
      <c r="Q524" s="113" t="s">
        <v>80</v>
      </c>
      <c r="R524" s="113"/>
      <c r="S524" s="113"/>
    </row>
    <row r="525" spans="1:19" x14ac:dyDescent="0.35">
      <c r="A525" s="111" t="s">
        <v>86</v>
      </c>
      <c r="B525" s="112"/>
      <c r="C525" s="113" t="s">
        <v>4237</v>
      </c>
      <c r="D525" s="113" t="s">
        <v>6889</v>
      </c>
      <c r="E525" s="113"/>
      <c r="F525" s="113"/>
      <c r="G525" s="50" t="s">
        <v>5303</v>
      </c>
      <c r="H525" s="50" t="s">
        <v>5304</v>
      </c>
      <c r="I525" s="113"/>
      <c r="J525" s="113" t="s">
        <v>7493</v>
      </c>
      <c r="K525" s="113"/>
      <c r="L525" s="50" t="s">
        <v>7472</v>
      </c>
      <c r="M525" s="153">
        <v>0</v>
      </c>
      <c r="N525" s="50" t="s">
        <v>8512</v>
      </c>
      <c r="O525" s="50" t="s">
        <v>8517</v>
      </c>
      <c r="P525" s="113" t="s">
        <v>262</v>
      </c>
      <c r="Q525" s="113" t="s">
        <v>80</v>
      </c>
      <c r="R525" s="113"/>
      <c r="S525" s="113"/>
    </row>
    <row r="526" spans="1:19" x14ac:dyDescent="0.35">
      <c r="A526" s="111" t="s">
        <v>86</v>
      </c>
      <c r="B526" s="112"/>
      <c r="C526" s="113" t="s">
        <v>4187</v>
      </c>
      <c r="D526" s="113" t="s">
        <v>6890</v>
      </c>
      <c r="E526" s="113"/>
      <c r="F526" s="113"/>
      <c r="G526" s="50" t="s">
        <v>5203</v>
      </c>
      <c r="H526" s="50" t="s">
        <v>5204</v>
      </c>
      <c r="I526" s="113"/>
      <c r="J526" s="113" t="s">
        <v>7493</v>
      </c>
      <c r="K526" s="113"/>
      <c r="L526" s="50" t="s">
        <v>7472</v>
      </c>
      <c r="M526" s="153">
        <v>0</v>
      </c>
      <c r="N526" s="50" t="s">
        <v>8512</v>
      </c>
      <c r="O526" s="50" t="s">
        <v>8517</v>
      </c>
      <c r="P526" s="113" t="s">
        <v>262</v>
      </c>
      <c r="Q526" s="113" t="s">
        <v>80</v>
      </c>
      <c r="R526" s="113"/>
      <c r="S526" s="113"/>
    </row>
    <row r="527" spans="1:19" x14ac:dyDescent="0.35">
      <c r="A527" s="111" t="s">
        <v>86</v>
      </c>
      <c r="B527" s="112"/>
      <c r="C527" s="113" t="s">
        <v>4189</v>
      </c>
      <c r="D527" s="113" t="s">
        <v>6891</v>
      </c>
      <c r="E527" s="113"/>
      <c r="F527" s="113"/>
      <c r="G527" s="50" t="s">
        <v>5207</v>
      </c>
      <c r="H527" s="50" t="s">
        <v>5208</v>
      </c>
      <c r="I527" s="113"/>
      <c r="J527" s="113" t="s">
        <v>7493</v>
      </c>
      <c r="K527" s="113"/>
      <c r="L527" s="50" t="s">
        <v>7472</v>
      </c>
      <c r="M527" s="153">
        <v>0</v>
      </c>
      <c r="N527" s="50" t="s">
        <v>8512</v>
      </c>
      <c r="O527" s="50" t="s">
        <v>8517</v>
      </c>
      <c r="P527" s="113" t="s">
        <v>262</v>
      </c>
      <c r="Q527" s="113" t="s">
        <v>80</v>
      </c>
      <c r="R527" s="113"/>
      <c r="S527" s="113"/>
    </row>
    <row r="528" spans="1:19" x14ac:dyDescent="0.35">
      <c r="A528" s="111" t="s">
        <v>86</v>
      </c>
      <c r="B528" s="112"/>
      <c r="C528" s="113" t="s">
        <v>4205</v>
      </c>
      <c r="D528" s="50" t="s">
        <v>6892</v>
      </c>
      <c r="E528" s="113"/>
      <c r="F528" s="113"/>
      <c r="G528" s="50" t="s">
        <v>5239</v>
      </c>
      <c r="H528" s="50" t="s">
        <v>5240</v>
      </c>
      <c r="I528" s="113"/>
      <c r="J528" s="113" t="s">
        <v>7493</v>
      </c>
      <c r="K528" s="113"/>
      <c r="L528" s="50" t="s">
        <v>7472</v>
      </c>
      <c r="M528" s="153">
        <v>0</v>
      </c>
      <c r="N528" s="50" t="s">
        <v>8512</v>
      </c>
      <c r="O528" s="50" t="s">
        <v>8517</v>
      </c>
      <c r="P528" s="113" t="s">
        <v>139</v>
      </c>
      <c r="Q528" s="113" t="s">
        <v>80</v>
      </c>
      <c r="R528" s="113"/>
      <c r="S528" s="113"/>
    </row>
    <row r="529" spans="1:19" x14ac:dyDescent="0.35">
      <c r="A529" s="111" t="s">
        <v>86</v>
      </c>
      <c r="B529" s="112"/>
      <c r="C529" s="113" t="s">
        <v>4207</v>
      </c>
      <c r="D529" s="50" t="s">
        <v>6893</v>
      </c>
      <c r="E529" s="113"/>
      <c r="F529" s="113"/>
      <c r="G529" s="50" t="s">
        <v>5243</v>
      </c>
      <c r="H529" s="50" t="s">
        <v>5244</v>
      </c>
      <c r="I529" s="113"/>
      <c r="J529" s="113" t="s">
        <v>7493</v>
      </c>
      <c r="K529" s="113"/>
      <c r="L529" s="50" t="s">
        <v>7472</v>
      </c>
      <c r="M529" s="153">
        <v>0</v>
      </c>
      <c r="N529" s="50" t="s">
        <v>8512</v>
      </c>
      <c r="O529" s="50" t="s">
        <v>8517</v>
      </c>
      <c r="P529" s="113" t="s">
        <v>139</v>
      </c>
      <c r="Q529" s="113" t="s">
        <v>80</v>
      </c>
      <c r="R529" s="113"/>
      <c r="S529" s="113"/>
    </row>
    <row r="530" spans="1:19" x14ac:dyDescent="0.35">
      <c r="A530" s="111" t="s">
        <v>86</v>
      </c>
      <c r="B530" s="112"/>
      <c r="C530" s="113" t="s">
        <v>4206</v>
      </c>
      <c r="D530" s="50" t="s">
        <v>6894</v>
      </c>
      <c r="E530" s="113"/>
      <c r="F530" s="113"/>
      <c r="G530" s="50" t="s">
        <v>5241</v>
      </c>
      <c r="H530" s="50" t="s">
        <v>5242</v>
      </c>
      <c r="I530" s="113"/>
      <c r="J530" s="113" t="s">
        <v>7493</v>
      </c>
      <c r="K530" s="113"/>
      <c r="L530" s="50" t="s">
        <v>7472</v>
      </c>
      <c r="M530" s="153">
        <v>0</v>
      </c>
      <c r="N530" s="50" t="s">
        <v>8512</v>
      </c>
      <c r="O530" s="50" t="s">
        <v>8517</v>
      </c>
      <c r="P530" s="113" t="s">
        <v>139</v>
      </c>
      <c r="Q530" s="113" t="s">
        <v>80</v>
      </c>
      <c r="R530" s="113"/>
      <c r="S530" s="113"/>
    </row>
    <row r="531" spans="1:19" x14ac:dyDescent="0.35">
      <c r="A531" s="111" t="s">
        <v>86</v>
      </c>
      <c r="B531" s="112"/>
      <c r="C531" s="113" t="s">
        <v>4208</v>
      </c>
      <c r="D531" s="113" t="s">
        <v>6895</v>
      </c>
      <c r="E531" s="113"/>
      <c r="F531" s="113"/>
      <c r="G531" s="50" t="s">
        <v>5245</v>
      </c>
      <c r="H531" s="50" t="s">
        <v>5246</v>
      </c>
      <c r="I531" s="113"/>
      <c r="J531" s="113" t="s">
        <v>7493</v>
      </c>
      <c r="K531" s="113"/>
      <c r="L531" s="50" t="s">
        <v>7472</v>
      </c>
      <c r="M531" s="153">
        <v>0</v>
      </c>
      <c r="N531" s="50" t="s">
        <v>8512</v>
      </c>
      <c r="O531" s="50" t="s">
        <v>8517</v>
      </c>
      <c r="P531" s="113" t="s">
        <v>139</v>
      </c>
      <c r="Q531" s="113" t="s">
        <v>80</v>
      </c>
      <c r="R531" s="113"/>
      <c r="S531" s="113"/>
    </row>
    <row r="532" spans="1:19" x14ac:dyDescent="0.35">
      <c r="A532" s="111" t="s">
        <v>86</v>
      </c>
      <c r="B532" s="112"/>
      <c r="C532" s="113" t="s">
        <v>4209</v>
      </c>
      <c r="D532" s="113" t="s">
        <v>6896</v>
      </c>
      <c r="E532" s="113"/>
      <c r="F532" s="113"/>
      <c r="G532" s="50" t="s">
        <v>5247</v>
      </c>
      <c r="H532" s="50" t="s">
        <v>5248</v>
      </c>
      <c r="I532" s="113"/>
      <c r="J532" s="113" t="s">
        <v>7493</v>
      </c>
      <c r="K532" s="113"/>
      <c r="L532" s="50" t="s">
        <v>7472</v>
      </c>
      <c r="M532" s="153">
        <v>0</v>
      </c>
      <c r="N532" s="50" t="s">
        <v>8512</v>
      </c>
      <c r="O532" s="50" t="s">
        <v>8517</v>
      </c>
      <c r="P532" s="113" t="s">
        <v>139</v>
      </c>
      <c r="Q532" s="113" t="s">
        <v>80</v>
      </c>
      <c r="R532" s="113"/>
      <c r="S532" s="113"/>
    </row>
    <row r="533" spans="1:19" x14ac:dyDescent="0.35">
      <c r="A533" s="111" t="s">
        <v>86</v>
      </c>
      <c r="B533" s="112"/>
      <c r="C533" s="113" t="s">
        <v>4190</v>
      </c>
      <c r="D533" s="50" t="s">
        <v>6897</v>
      </c>
      <c r="E533" s="113"/>
      <c r="F533" s="113"/>
      <c r="G533" s="50" t="s">
        <v>5209</v>
      </c>
      <c r="H533" s="50" t="s">
        <v>5210</v>
      </c>
      <c r="I533" s="113"/>
      <c r="J533" s="113" t="s">
        <v>7493</v>
      </c>
      <c r="K533" s="113"/>
      <c r="L533" s="50" t="s">
        <v>7472</v>
      </c>
      <c r="M533" s="153">
        <v>0</v>
      </c>
      <c r="N533" s="50" t="s">
        <v>8512</v>
      </c>
      <c r="O533" s="50" t="s">
        <v>8517</v>
      </c>
      <c r="P533" s="113" t="s">
        <v>262</v>
      </c>
      <c r="Q533" s="113" t="s">
        <v>80</v>
      </c>
      <c r="R533" s="113"/>
      <c r="S533" s="113"/>
    </row>
    <row r="534" spans="1:19" x14ac:dyDescent="0.35">
      <c r="A534" s="111" t="s">
        <v>86</v>
      </c>
      <c r="B534" s="112"/>
      <c r="C534" s="113" t="s">
        <v>4233</v>
      </c>
      <c r="D534" s="113" t="s">
        <v>6898</v>
      </c>
      <c r="E534" s="113"/>
      <c r="F534" s="113"/>
      <c r="G534" s="53" t="s">
        <v>5295</v>
      </c>
      <c r="H534" s="53" t="s">
        <v>5296</v>
      </c>
      <c r="I534" s="113"/>
      <c r="J534" s="113" t="s">
        <v>7493</v>
      </c>
      <c r="K534" s="113"/>
      <c r="L534" s="50" t="s">
        <v>7472</v>
      </c>
      <c r="M534" s="153">
        <v>0</v>
      </c>
      <c r="N534" s="50" t="s">
        <v>8512</v>
      </c>
      <c r="O534" s="50" t="s">
        <v>8517</v>
      </c>
      <c r="P534" s="113" t="s">
        <v>195</v>
      </c>
      <c r="Q534" s="113" t="s">
        <v>80</v>
      </c>
      <c r="R534" s="113"/>
      <c r="S534" s="113"/>
    </row>
    <row r="535" spans="1:19" x14ac:dyDescent="0.35">
      <c r="A535" s="111" t="s">
        <v>86</v>
      </c>
      <c r="B535" s="112"/>
      <c r="C535" s="113" t="s">
        <v>4213</v>
      </c>
      <c r="D535" s="113" t="s">
        <v>6900</v>
      </c>
      <c r="E535" s="113"/>
      <c r="F535" s="113"/>
      <c r="G535" s="50" t="s">
        <v>5255</v>
      </c>
      <c r="H535" s="50" t="s">
        <v>5256</v>
      </c>
      <c r="I535" s="113"/>
      <c r="J535" s="113" t="s">
        <v>7493</v>
      </c>
      <c r="K535" s="113"/>
      <c r="L535" s="50" t="s">
        <v>7472</v>
      </c>
      <c r="M535" s="153">
        <v>0</v>
      </c>
      <c r="N535" s="50" t="s">
        <v>8512</v>
      </c>
      <c r="O535" s="50" t="s">
        <v>8517</v>
      </c>
      <c r="P535" s="113" t="s">
        <v>139</v>
      </c>
      <c r="Q535" s="113" t="s">
        <v>80</v>
      </c>
      <c r="R535" s="113"/>
      <c r="S535" s="113"/>
    </row>
    <row r="536" spans="1:19" x14ac:dyDescent="0.35">
      <c r="A536" s="111" t="s">
        <v>86</v>
      </c>
      <c r="B536" s="112"/>
      <c r="C536" s="113" t="s">
        <v>4214</v>
      </c>
      <c r="D536" s="113" t="s">
        <v>6899</v>
      </c>
      <c r="E536" s="113"/>
      <c r="F536" s="113"/>
      <c r="G536" s="50" t="s">
        <v>5257</v>
      </c>
      <c r="H536" s="50" t="s">
        <v>5258</v>
      </c>
      <c r="I536" s="113"/>
      <c r="J536" s="113" t="s">
        <v>7493</v>
      </c>
      <c r="K536" s="113"/>
      <c r="L536" s="50" t="s">
        <v>7472</v>
      </c>
      <c r="M536" s="153">
        <v>0</v>
      </c>
      <c r="N536" s="50" t="s">
        <v>8512</v>
      </c>
      <c r="O536" s="50" t="s">
        <v>8517</v>
      </c>
      <c r="P536" s="113" t="s">
        <v>139</v>
      </c>
      <c r="Q536" s="113" t="s">
        <v>80</v>
      </c>
      <c r="R536" s="113"/>
      <c r="S536" s="113"/>
    </row>
    <row r="537" spans="1:19" x14ac:dyDescent="0.35">
      <c r="A537" s="111" t="s">
        <v>86</v>
      </c>
      <c r="B537" s="112"/>
      <c r="C537" s="113" t="s">
        <v>4217</v>
      </c>
      <c r="D537" s="113" t="s">
        <v>6901</v>
      </c>
      <c r="E537" s="113"/>
      <c r="F537" s="113"/>
      <c r="G537" s="50" t="s">
        <v>5263</v>
      </c>
      <c r="H537" s="50" t="s">
        <v>5264</v>
      </c>
      <c r="I537" s="113"/>
      <c r="J537" s="113" t="s">
        <v>7493</v>
      </c>
      <c r="K537" s="113"/>
      <c r="L537" s="54" t="s">
        <v>7472</v>
      </c>
      <c r="M537" s="155">
        <v>0</v>
      </c>
      <c r="N537" s="56" t="s">
        <v>8512</v>
      </c>
      <c r="O537" s="56" t="s">
        <v>8517</v>
      </c>
      <c r="P537" s="113" t="s">
        <v>100</v>
      </c>
      <c r="Q537" s="113" t="s">
        <v>80</v>
      </c>
      <c r="R537" s="113"/>
      <c r="S537" s="113"/>
    </row>
    <row r="538" spans="1:19" x14ac:dyDescent="0.35">
      <c r="A538" s="111" t="s">
        <v>86</v>
      </c>
      <c r="B538" s="112"/>
      <c r="C538" s="113" t="s">
        <v>4222</v>
      </c>
      <c r="D538" s="113" t="s">
        <v>6902</v>
      </c>
      <c r="E538" s="113"/>
      <c r="F538" s="113"/>
      <c r="G538" s="50" t="s">
        <v>5273</v>
      </c>
      <c r="H538" s="50" t="s">
        <v>5274</v>
      </c>
      <c r="I538" s="113"/>
      <c r="J538" s="113" t="s">
        <v>7493</v>
      </c>
      <c r="K538" s="113"/>
      <c r="L538" s="54" t="s">
        <v>7472</v>
      </c>
      <c r="M538" s="155">
        <v>0</v>
      </c>
      <c r="N538" s="56" t="s">
        <v>8512</v>
      </c>
      <c r="O538" s="56" t="s">
        <v>8517</v>
      </c>
      <c r="P538" s="113" t="s">
        <v>163</v>
      </c>
      <c r="Q538" s="113" t="s">
        <v>80</v>
      </c>
      <c r="R538" s="113"/>
      <c r="S538" s="113"/>
    </row>
    <row r="539" spans="1:19" x14ac:dyDescent="0.35">
      <c r="A539" s="111" t="s">
        <v>86</v>
      </c>
      <c r="B539" s="112"/>
      <c r="C539" s="113" t="s">
        <v>4174</v>
      </c>
      <c r="D539" s="113" t="s">
        <v>6903</v>
      </c>
      <c r="E539" s="113"/>
      <c r="F539" s="113"/>
      <c r="G539" s="50" t="s">
        <v>5177</v>
      </c>
      <c r="H539" s="50" t="s">
        <v>5178</v>
      </c>
      <c r="I539" s="113"/>
      <c r="J539" s="113" t="s">
        <v>7493</v>
      </c>
      <c r="K539" s="113"/>
      <c r="L539" s="50" t="s">
        <v>7472</v>
      </c>
      <c r="M539" s="153">
        <v>0</v>
      </c>
      <c r="N539" s="50" t="s">
        <v>8512</v>
      </c>
      <c r="O539" s="50" t="s">
        <v>8517</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7493</v>
      </c>
      <c r="K540" s="113"/>
      <c r="L540" s="50" t="s">
        <v>7472</v>
      </c>
      <c r="M540" s="153">
        <v>0</v>
      </c>
      <c r="N540" s="50" t="s">
        <v>8512</v>
      </c>
      <c r="O540" s="50" t="s">
        <v>8517</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7493</v>
      </c>
      <c r="K541" s="113"/>
      <c r="L541" s="50" t="s">
        <v>7472</v>
      </c>
      <c r="M541" s="153">
        <v>0</v>
      </c>
      <c r="N541" s="50" t="s">
        <v>8512</v>
      </c>
      <c r="O541" s="50" t="s">
        <v>8517</v>
      </c>
      <c r="P541" s="113" t="s">
        <v>157</v>
      </c>
      <c r="Q541" s="113" t="s">
        <v>80</v>
      </c>
      <c r="R541" s="113"/>
      <c r="S541" s="113"/>
    </row>
    <row r="542" spans="1:19" x14ac:dyDescent="0.35">
      <c r="A542" s="111" t="s">
        <v>86</v>
      </c>
      <c r="B542" s="112"/>
      <c r="C542" s="113" t="s">
        <v>4183</v>
      </c>
      <c r="D542" s="113" t="s">
        <v>6904</v>
      </c>
      <c r="E542" s="113"/>
      <c r="F542" s="113"/>
      <c r="G542" s="50" t="s">
        <v>5195</v>
      </c>
      <c r="H542" s="50" t="s">
        <v>5196</v>
      </c>
      <c r="I542" s="113"/>
      <c r="J542" s="113" t="s">
        <v>7493</v>
      </c>
      <c r="K542" s="113"/>
      <c r="L542" s="50" t="s">
        <v>7472</v>
      </c>
      <c r="M542" s="153">
        <v>0</v>
      </c>
      <c r="N542" s="50" t="s">
        <v>8512</v>
      </c>
      <c r="O542" s="50" t="s">
        <v>8517</v>
      </c>
      <c r="P542" s="113" t="s">
        <v>195</v>
      </c>
      <c r="Q542" s="113" t="s">
        <v>80</v>
      </c>
      <c r="R542" s="113"/>
      <c r="S542" s="113"/>
    </row>
    <row r="543" spans="1:19" x14ac:dyDescent="0.35">
      <c r="A543" s="111" t="s">
        <v>86</v>
      </c>
      <c r="B543" s="112"/>
      <c r="C543" s="113" t="s">
        <v>4177</v>
      </c>
      <c r="D543" s="113" t="s">
        <v>6905</v>
      </c>
      <c r="E543" s="113"/>
      <c r="F543" s="113"/>
      <c r="G543" s="50" t="s">
        <v>5183</v>
      </c>
      <c r="H543" s="50" t="s">
        <v>5184</v>
      </c>
      <c r="I543" s="113"/>
      <c r="J543" s="113" t="s">
        <v>7493</v>
      </c>
      <c r="K543" s="113"/>
      <c r="L543" s="50" t="s">
        <v>7472</v>
      </c>
      <c r="M543" s="153">
        <v>0</v>
      </c>
      <c r="N543" s="50" t="s">
        <v>8512</v>
      </c>
      <c r="O543" s="50" t="s">
        <v>8517</v>
      </c>
      <c r="P543" s="113" t="s">
        <v>156</v>
      </c>
      <c r="Q543" s="113" t="s">
        <v>80</v>
      </c>
      <c r="R543" s="113"/>
      <c r="S543" s="113"/>
    </row>
    <row r="544" spans="1:19" x14ac:dyDescent="0.35">
      <c r="A544" s="111" t="s">
        <v>86</v>
      </c>
      <c r="B544" s="112"/>
      <c r="C544" s="113" t="s">
        <v>4180</v>
      </c>
      <c r="D544" s="113" t="s">
        <v>6912</v>
      </c>
      <c r="E544" s="113"/>
      <c r="F544" s="113"/>
      <c r="G544" s="50" t="s">
        <v>5189</v>
      </c>
      <c r="H544" s="50" t="s">
        <v>5190</v>
      </c>
      <c r="I544" s="113"/>
      <c r="J544" s="113" t="s">
        <v>7493</v>
      </c>
      <c r="K544" s="113"/>
      <c r="L544" s="50" t="s">
        <v>7472</v>
      </c>
      <c r="M544" s="153">
        <v>0</v>
      </c>
      <c r="N544" s="50" t="s">
        <v>8512</v>
      </c>
      <c r="O544" s="50" t="s">
        <v>8517</v>
      </c>
      <c r="P544" s="113" t="s">
        <v>157</v>
      </c>
      <c r="Q544" s="113" t="s">
        <v>80</v>
      </c>
      <c r="R544" s="113"/>
      <c r="S544" s="113"/>
    </row>
    <row r="545" spans="1:19" x14ac:dyDescent="0.35">
      <c r="A545" s="111" t="s">
        <v>86</v>
      </c>
      <c r="B545" s="112"/>
      <c r="C545" s="113" t="s">
        <v>4179</v>
      </c>
      <c r="D545" s="113" t="s">
        <v>6913</v>
      </c>
      <c r="E545" s="113"/>
      <c r="F545" s="113"/>
      <c r="G545" s="50" t="s">
        <v>5187</v>
      </c>
      <c r="H545" s="50" t="s">
        <v>5188</v>
      </c>
      <c r="I545" s="113"/>
      <c r="J545" s="113" t="s">
        <v>7493</v>
      </c>
      <c r="K545" s="113"/>
      <c r="L545" s="50" t="s">
        <v>7472</v>
      </c>
      <c r="M545" s="153">
        <v>0</v>
      </c>
      <c r="N545" s="50" t="s">
        <v>8512</v>
      </c>
      <c r="O545" s="50" t="s">
        <v>8517</v>
      </c>
      <c r="P545" s="113" t="s">
        <v>6321</v>
      </c>
      <c r="Q545" s="113" t="s">
        <v>80</v>
      </c>
      <c r="R545" s="113"/>
      <c r="S545" s="113"/>
    </row>
    <row r="546" spans="1:19" x14ac:dyDescent="0.35">
      <c r="A546" s="111" t="s">
        <v>86</v>
      </c>
      <c r="B546" s="112"/>
      <c r="C546" s="113" t="s">
        <v>4178</v>
      </c>
      <c r="D546" s="121" t="s">
        <v>6914</v>
      </c>
      <c r="E546" s="113"/>
      <c r="F546" s="113"/>
      <c r="G546" s="50" t="s">
        <v>5185</v>
      </c>
      <c r="H546" s="50" t="s">
        <v>5186</v>
      </c>
      <c r="I546" s="113"/>
      <c r="J546" s="113" t="s">
        <v>7493</v>
      </c>
      <c r="K546" s="113"/>
      <c r="L546" s="50" t="s">
        <v>7472</v>
      </c>
      <c r="M546" s="153">
        <v>0</v>
      </c>
      <c r="N546" s="50" t="s">
        <v>8512</v>
      </c>
      <c r="O546" s="50" t="s">
        <v>8517</v>
      </c>
      <c r="P546" s="113" t="s">
        <v>195</v>
      </c>
      <c r="Q546" s="113" t="s">
        <v>80</v>
      </c>
      <c r="R546" s="113"/>
      <c r="S546" s="113"/>
    </row>
    <row r="547" spans="1:19" x14ac:dyDescent="0.35">
      <c r="A547" s="111" t="s">
        <v>86</v>
      </c>
      <c r="B547" s="112"/>
      <c r="C547" s="113" t="s">
        <v>4227</v>
      </c>
      <c r="D547" s="113" t="s">
        <v>6915</v>
      </c>
      <c r="E547" s="113"/>
      <c r="F547" s="113"/>
      <c r="G547" s="50" t="s">
        <v>5283</v>
      </c>
      <c r="H547" s="50" t="s">
        <v>5284</v>
      </c>
      <c r="I547" s="113"/>
      <c r="J547" s="113" t="s">
        <v>7493</v>
      </c>
      <c r="K547" s="113"/>
      <c r="L547" s="50" t="s">
        <v>7472</v>
      </c>
      <c r="M547" s="153">
        <v>0</v>
      </c>
      <c r="N547" s="50" t="s">
        <v>8512</v>
      </c>
      <c r="O547" s="50" t="s">
        <v>8517</v>
      </c>
      <c r="P547" s="113" t="s">
        <v>6327</v>
      </c>
      <c r="Q547" s="113" t="s">
        <v>80</v>
      </c>
      <c r="R547" s="113"/>
      <c r="S547" s="113"/>
    </row>
    <row r="548" spans="1:19" x14ac:dyDescent="0.35">
      <c r="A548" s="111" t="s">
        <v>86</v>
      </c>
      <c r="B548" s="112"/>
      <c r="C548" s="113" t="s">
        <v>4194</v>
      </c>
      <c r="D548" s="113" t="s">
        <v>6916</v>
      </c>
      <c r="E548" s="113"/>
      <c r="F548" s="113"/>
      <c r="G548" s="50" t="s">
        <v>5217</v>
      </c>
      <c r="H548" s="50" t="s">
        <v>5218</v>
      </c>
      <c r="I548" s="113"/>
      <c r="J548" s="113" t="s">
        <v>7493</v>
      </c>
      <c r="K548" s="113"/>
      <c r="L548" s="50" t="s">
        <v>7472</v>
      </c>
      <c r="M548" s="153">
        <v>0</v>
      </c>
      <c r="N548" s="50" t="s">
        <v>8512</v>
      </c>
      <c r="O548" s="50" t="s">
        <v>8517</v>
      </c>
      <c r="P548" s="113" t="s">
        <v>262</v>
      </c>
      <c r="Q548" s="113" t="s">
        <v>80</v>
      </c>
      <c r="R548" s="113"/>
      <c r="S548" s="113"/>
    </row>
    <row r="549" spans="1:19" x14ac:dyDescent="0.35">
      <c r="A549" s="111" t="s">
        <v>86</v>
      </c>
      <c r="B549" s="112"/>
      <c r="C549" s="113" t="s">
        <v>4185</v>
      </c>
      <c r="D549" s="113" t="s">
        <v>6917</v>
      </c>
      <c r="E549" s="113"/>
      <c r="F549" s="113"/>
      <c r="G549" s="50" t="s">
        <v>5199</v>
      </c>
      <c r="H549" s="50" t="s">
        <v>5200</v>
      </c>
      <c r="I549" s="113"/>
      <c r="J549" s="113" t="s">
        <v>7493</v>
      </c>
      <c r="K549" s="113"/>
      <c r="L549" s="50" t="s">
        <v>7472</v>
      </c>
      <c r="M549" s="153">
        <v>0</v>
      </c>
      <c r="N549" s="50" t="s">
        <v>8512</v>
      </c>
      <c r="O549" s="50" t="s">
        <v>8517</v>
      </c>
      <c r="P549" s="113" t="s">
        <v>6322</v>
      </c>
      <c r="Q549" s="113" t="s">
        <v>80</v>
      </c>
      <c r="R549" s="113"/>
      <c r="S549" s="113"/>
    </row>
    <row r="550" spans="1:19" x14ac:dyDescent="0.35">
      <c r="A550" s="111" t="s">
        <v>86</v>
      </c>
      <c r="B550" s="112"/>
      <c r="C550" s="113" t="s">
        <v>4204</v>
      </c>
      <c r="D550" s="113" t="s">
        <v>6918</v>
      </c>
      <c r="E550" s="113"/>
      <c r="F550" s="113"/>
      <c r="G550" s="50" t="s">
        <v>5237</v>
      </c>
      <c r="H550" s="50" t="s">
        <v>5238</v>
      </c>
      <c r="I550" s="113"/>
      <c r="J550" s="113" t="s">
        <v>7493</v>
      </c>
      <c r="K550" s="113"/>
      <c r="L550" s="50" t="s">
        <v>7472</v>
      </c>
      <c r="M550" s="153">
        <v>0</v>
      </c>
      <c r="N550" s="50" t="s">
        <v>8512</v>
      </c>
      <c r="O550" s="50" t="s">
        <v>8517</v>
      </c>
      <c r="P550" s="113" t="s">
        <v>6325</v>
      </c>
      <c r="Q550" s="113" t="s">
        <v>80</v>
      </c>
      <c r="R550" s="113"/>
      <c r="S550" s="113"/>
    </row>
    <row r="551" spans="1:19" x14ac:dyDescent="0.35">
      <c r="A551" s="111" t="s">
        <v>86</v>
      </c>
      <c r="B551" s="112"/>
      <c r="C551" s="113" t="s">
        <v>4171</v>
      </c>
      <c r="D551" s="113" t="s">
        <v>6906</v>
      </c>
      <c r="E551" s="113"/>
      <c r="F551" s="113"/>
      <c r="G551" s="50" t="s">
        <v>5171</v>
      </c>
      <c r="H551" s="50" t="s">
        <v>5172</v>
      </c>
      <c r="I551" s="113"/>
      <c r="J551" s="113" t="s">
        <v>7493</v>
      </c>
      <c r="K551" s="113"/>
      <c r="L551" s="50" t="s">
        <v>7472</v>
      </c>
      <c r="M551" s="153">
        <v>0</v>
      </c>
      <c r="N551" s="50" t="s">
        <v>8512</v>
      </c>
      <c r="O551" s="50" t="s">
        <v>8517</v>
      </c>
      <c r="P551" s="113" t="s">
        <v>195</v>
      </c>
      <c r="Q551" s="113" t="s">
        <v>80</v>
      </c>
      <c r="R551" s="113"/>
      <c r="S551" s="113"/>
    </row>
    <row r="552" spans="1:19" x14ac:dyDescent="0.35">
      <c r="A552" s="111" t="s">
        <v>86</v>
      </c>
      <c r="B552" s="112"/>
      <c r="C552" s="113" t="s">
        <v>4231</v>
      </c>
      <c r="D552" s="113" t="s">
        <v>6907</v>
      </c>
      <c r="E552" s="113"/>
      <c r="F552" s="113"/>
      <c r="G552" s="50" t="s">
        <v>5291</v>
      </c>
      <c r="H552" s="50" t="s">
        <v>5292</v>
      </c>
      <c r="I552" s="113"/>
      <c r="J552" s="113" t="s">
        <v>7493</v>
      </c>
      <c r="K552" s="113"/>
      <c r="L552" s="50" t="s">
        <v>7472</v>
      </c>
      <c r="M552" s="153">
        <v>0</v>
      </c>
      <c r="N552" s="50" t="s">
        <v>8512</v>
      </c>
      <c r="O552" s="50" t="s">
        <v>8517</v>
      </c>
      <c r="P552" s="113" t="s">
        <v>195</v>
      </c>
      <c r="Q552" s="113" t="s">
        <v>80</v>
      </c>
      <c r="R552" s="113"/>
      <c r="S552" s="113"/>
    </row>
    <row r="553" spans="1:19" x14ac:dyDescent="0.35">
      <c r="A553" s="111" t="s">
        <v>86</v>
      </c>
      <c r="B553" s="112"/>
      <c r="C553" s="113" t="s">
        <v>4230</v>
      </c>
      <c r="D553" s="113" t="s">
        <v>6908</v>
      </c>
      <c r="E553" s="113"/>
      <c r="F553" s="113"/>
      <c r="G553" s="50" t="s">
        <v>5289</v>
      </c>
      <c r="H553" s="50" t="s">
        <v>5290</v>
      </c>
      <c r="I553" s="113"/>
      <c r="J553" s="113" t="s">
        <v>7493</v>
      </c>
      <c r="K553" s="113"/>
      <c r="L553" s="50" t="s">
        <v>7472</v>
      </c>
      <c r="M553" s="153">
        <v>0</v>
      </c>
      <c r="N553" s="50" t="s">
        <v>8512</v>
      </c>
      <c r="O553" s="50" t="s">
        <v>8517</v>
      </c>
      <c r="P553" s="113" t="s">
        <v>195</v>
      </c>
      <c r="Q553" s="113" t="s">
        <v>80</v>
      </c>
      <c r="R553" s="113"/>
      <c r="S553" s="113"/>
    </row>
    <row r="554" spans="1:19" x14ac:dyDescent="0.35">
      <c r="A554" s="111" t="s">
        <v>86</v>
      </c>
      <c r="B554" s="112"/>
      <c r="C554" s="113" t="s">
        <v>4168</v>
      </c>
      <c r="D554" s="113" t="s">
        <v>6909</v>
      </c>
      <c r="E554" s="113"/>
      <c r="F554" s="113"/>
      <c r="G554" s="50" t="s">
        <v>5165</v>
      </c>
      <c r="H554" s="50" t="s">
        <v>5166</v>
      </c>
      <c r="I554" s="113"/>
      <c r="J554" s="113" t="s">
        <v>7493</v>
      </c>
      <c r="K554" s="113"/>
      <c r="L554" s="50" t="s">
        <v>7472</v>
      </c>
      <c r="M554" s="153">
        <v>0</v>
      </c>
      <c r="N554" s="50" t="s">
        <v>8512</v>
      </c>
      <c r="O554" s="50" t="s">
        <v>8517</v>
      </c>
      <c r="P554" s="113" t="s">
        <v>195</v>
      </c>
      <c r="Q554" s="113" t="s">
        <v>80</v>
      </c>
      <c r="R554" s="113"/>
      <c r="S554" s="113"/>
    </row>
    <row r="555" spans="1:19" x14ac:dyDescent="0.35">
      <c r="A555" s="111" t="s">
        <v>86</v>
      </c>
      <c r="B555" s="112"/>
      <c r="C555" s="113" t="s">
        <v>4169</v>
      </c>
      <c r="D555" s="113" t="s">
        <v>6910</v>
      </c>
      <c r="E555" s="113"/>
      <c r="F555" s="113"/>
      <c r="G555" s="50" t="s">
        <v>5167</v>
      </c>
      <c r="H555" s="50" t="s">
        <v>5168</v>
      </c>
      <c r="I555" s="113"/>
      <c r="J555" s="113" t="s">
        <v>7493</v>
      </c>
      <c r="K555" s="113"/>
      <c r="L555" s="50" t="s">
        <v>7472</v>
      </c>
      <c r="M555" s="153">
        <v>0</v>
      </c>
      <c r="N555" s="50" t="s">
        <v>8512</v>
      </c>
      <c r="O555" s="50" t="s">
        <v>8517</v>
      </c>
      <c r="P555" s="113" t="s">
        <v>195</v>
      </c>
      <c r="Q555" s="113" t="s">
        <v>80</v>
      </c>
      <c r="R555" s="113"/>
      <c r="S555" s="113"/>
    </row>
    <row r="556" spans="1:19" x14ac:dyDescent="0.35">
      <c r="A556" s="111" t="s">
        <v>86</v>
      </c>
      <c r="B556" s="112"/>
      <c r="C556" s="113" t="s">
        <v>4170</v>
      </c>
      <c r="D556" s="113" t="s">
        <v>6911</v>
      </c>
      <c r="E556" s="113"/>
      <c r="F556" s="113"/>
      <c r="G556" s="50" t="s">
        <v>5169</v>
      </c>
      <c r="H556" s="50" t="s">
        <v>5170</v>
      </c>
      <c r="I556" s="113"/>
      <c r="J556" s="113" t="s">
        <v>7493</v>
      </c>
      <c r="K556" s="113"/>
      <c r="L556" s="50" t="s">
        <v>7472</v>
      </c>
      <c r="M556" s="153">
        <v>0</v>
      </c>
      <c r="N556" s="50" t="s">
        <v>8512</v>
      </c>
      <c r="O556" s="50" t="s">
        <v>8517</v>
      </c>
      <c r="P556" s="113" t="s">
        <v>195</v>
      </c>
      <c r="Q556" s="113" t="s">
        <v>80</v>
      </c>
      <c r="R556" s="113"/>
      <c r="S556" s="113"/>
    </row>
    <row r="557" spans="1:19" x14ac:dyDescent="0.35">
      <c r="A557" s="111" t="s">
        <v>86</v>
      </c>
      <c r="B557" s="112"/>
      <c r="C557" s="113" t="s">
        <v>4215</v>
      </c>
      <c r="D557" s="113" t="s">
        <v>6982</v>
      </c>
      <c r="E557" s="113"/>
      <c r="F557" s="113"/>
      <c r="G557" s="51" t="s">
        <v>5259</v>
      </c>
      <c r="H557" s="51" t="s">
        <v>5260</v>
      </c>
      <c r="I557" s="113"/>
      <c r="J557" s="113" t="s">
        <v>7493</v>
      </c>
      <c r="K557" s="113"/>
      <c r="L557" s="50" t="s">
        <v>7472</v>
      </c>
      <c r="M557" s="153">
        <v>0</v>
      </c>
      <c r="N557" s="50" t="s">
        <v>8512</v>
      </c>
      <c r="O557" s="50" t="s">
        <v>8517</v>
      </c>
      <c r="P557" s="113" t="s">
        <v>1873</v>
      </c>
      <c r="Q557" s="113" t="s">
        <v>80</v>
      </c>
      <c r="R557" s="113"/>
      <c r="S557" s="113"/>
    </row>
    <row r="558" spans="1:19" x14ac:dyDescent="0.35">
      <c r="A558" s="111" t="s">
        <v>86</v>
      </c>
      <c r="B558" s="112"/>
      <c r="C558" s="113" t="s">
        <v>4219</v>
      </c>
      <c r="D558" s="113" t="s">
        <v>6983</v>
      </c>
      <c r="E558" s="113"/>
      <c r="F558" s="113"/>
      <c r="G558" s="50" t="s">
        <v>5267</v>
      </c>
      <c r="H558" s="50" t="s">
        <v>5268</v>
      </c>
      <c r="I558" s="113"/>
      <c r="J558" s="113" t="s">
        <v>7493</v>
      </c>
      <c r="K558" s="113"/>
      <c r="L558" s="54" t="s">
        <v>7472</v>
      </c>
      <c r="M558" s="155">
        <v>0</v>
      </c>
      <c r="N558" s="56" t="s">
        <v>8512</v>
      </c>
      <c r="O558" s="56" t="s">
        <v>8517</v>
      </c>
      <c r="P558" s="113" t="s">
        <v>100</v>
      </c>
      <c r="Q558" s="113" t="s">
        <v>80</v>
      </c>
      <c r="R558" s="113"/>
      <c r="S558" s="113"/>
    </row>
    <row r="559" spans="1:19" x14ac:dyDescent="0.35">
      <c r="A559" s="111" t="s">
        <v>86</v>
      </c>
      <c r="B559" s="112"/>
      <c r="C559" s="113" t="s">
        <v>4240</v>
      </c>
      <c r="D559" s="113" t="s">
        <v>6993</v>
      </c>
      <c r="E559" s="113"/>
      <c r="F559" s="113"/>
      <c r="G559" s="50" t="s">
        <v>5309</v>
      </c>
      <c r="H559" s="50" t="s">
        <v>5310</v>
      </c>
      <c r="I559" s="113"/>
      <c r="J559" s="113" t="s">
        <v>7493</v>
      </c>
      <c r="K559" s="113"/>
      <c r="L559" s="50" t="s">
        <v>7472</v>
      </c>
      <c r="M559" s="153">
        <v>0</v>
      </c>
      <c r="N559" s="50" t="s">
        <v>8512</v>
      </c>
      <c r="O559" s="50" t="s">
        <v>8517</v>
      </c>
      <c r="P559" s="113" t="s">
        <v>6327</v>
      </c>
      <c r="Q559" s="113" t="s">
        <v>80</v>
      </c>
      <c r="R559" s="113"/>
      <c r="S559" s="113"/>
    </row>
    <row r="560" spans="1:19" x14ac:dyDescent="0.35">
      <c r="A560" s="111" t="s">
        <v>86</v>
      </c>
      <c r="B560" s="112"/>
      <c r="C560" s="113" t="s">
        <v>4241</v>
      </c>
      <c r="D560" s="113" t="s">
        <v>6994</v>
      </c>
      <c r="E560" s="113"/>
      <c r="F560" s="113"/>
      <c r="G560" s="53" t="s">
        <v>5311</v>
      </c>
      <c r="H560" s="53" t="s">
        <v>5312</v>
      </c>
      <c r="I560" s="113"/>
      <c r="J560" s="113" t="s">
        <v>7493</v>
      </c>
      <c r="K560" s="113"/>
      <c r="L560" s="50" t="s">
        <v>7472</v>
      </c>
      <c r="M560" s="153">
        <v>0</v>
      </c>
      <c r="N560" s="50" t="s">
        <v>8512</v>
      </c>
      <c r="O560" s="50" t="s">
        <v>8517</v>
      </c>
      <c r="P560" s="113" t="s">
        <v>6327</v>
      </c>
      <c r="Q560" s="113" t="s">
        <v>80</v>
      </c>
      <c r="R560" s="113"/>
      <c r="S560" s="113"/>
    </row>
    <row r="561" spans="1:19" x14ac:dyDescent="0.35">
      <c r="A561" s="111" t="s">
        <v>86</v>
      </c>
      <c r="B561" s="112"/>
      <c r="C561" s="113" t="s">
        <v>4195</v>
      </c>
      <c r="D561" s="113" t="s">
        <v>6995</v>
      </c>
      <c r="E561" s="113"/>
      <c r="F561" s="113"/>
      <c r="G561" s="50" t="s">
        <v>5219</v>
      </c>
      <c r="H561" s="50" t="s">
        <v>5220</v>
      </c>
      <c r="I561" s="113"/>
      <c r="J561" s="113" t="s">
        <v>7493</v>
      </c>
      <c r="K561" s="113"/>
      <c r="L561" s="50" t="s">
        <v>7472</v>
      </c>
      <c r="M561" s="153">
        <v>0</v>
      </c>
      <c r="N561" s="50" t="s">
        <v>8512</v>
      </c>
      <c r="O561" s="50" t="s">
        <v>8517</v>
      </c>
      <c r="P561" s="113" t="s">
        <v>262</v>
      </c>
      <c r="Q561" s="113" t="s">
        <v>80</v>
      </c>
      <c r="R561" s="113"/>
      <c r="S561" s="113"/>
    </row>
    <row r="562" spans="1:19" x14ac:dyDescent="0.35">
      <c r="A562" s="111" t="s">
        <v>86</v>
      </c>
      <c r="B562" s="112"/>
      <c r="C562" s="113" t="s">
        <v>4184</v>
      </c>
      <c r="D562" s="113" t="s">
        <v>6985</v>
      </c>
      <c r="E562" s="113"/>
      <c r="F562" s="113"/>
      <c r="G562" s="50" t="s">
        <v>5197</v>
      </c>
      <c r="H562" s="50" t="s">
        <v>5198</v>
      </c>
      <c r="I562" s="113"/>
      <c r="J562" s="113" t="s">
        <v>7493</v>
      </c>
      <c r="K562" s="113"/>
      <c r="L562" s="50" t="s">
        <v>7472</v>
      </c>
      <c r="M562" s="153">
        <v>0</v>
      </c>
      <c r="N562" s="50" t="s">
        <v>8512</v>
      </c>
      <c r="O562" s="50" t="s">
        <v>8517</v>
      </c>
      <c r="P562" s="113" t="s">
        <v>6322</v>
      </c>
      <c r="Q562" s="113" t="s">
        <v>80</v>
      </c>
      <c r="R562" s="113"/>
      <c r="S562" s="113"/>
    </row>
    <row r="563" spans="1:19" x14ac:dyDescent="0.35">
      <c r="A563" s="111" t="s">
        <v>86</v>
      </c>
      <c r="B563" s="112"/>
      <c r="C563" s="113" t="s">
        <v>4193</v>
      </c>
      <c r="D563" s="113" t="s">
        <v>6984</v>
      </c>
      <c r="E563" s="113"/>
      <c r="F563" s="113"/>
      <c r="G563" s="50" t="s">
        <v>5215</v>
      </c>
      <c r="H563" s="50" t="s">
        <v>5216</v>
      </c>
      <c r="I563" s="113"/>
      <c r="J563" s="113" t="s">
        <v>7493</v>
      </c>
      <c r="K563" s="113"/>
      <c r="L563" s="50" t="s">
        <v>7472</v>
      </c>
      <c r="M563" s="153">
        <v>0</v>
      </c>
      <c r="N563" s="50" t="s">
        <v>8512</v>
      </c>
      <c r="O563" s="50" t="s">
        <v>8517</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7493</v>
      </c>
      <c r="K564" s="113"/>
      <c r="L564" s="50" t="s">
        <v>7472</v>
      </c>
      <c r="M564" s="153">
        <v>0</v>
      </c>
      <c r="N564" s="50" t="s">
        <v>8512</v>
      </c>
      <c r="O564" s="50" t="s">
        <v>8517</v>
      </c>
      <c r="P564" s="113" t="s">
        <v>157</v>
      </c>
      <c r="Q564" s="113" t="s">
        <v>80</v>
      </c>
      <c r="R564" s="113"/>
      <c r="S564" s="113"/>
    </row>
    <row r="565" spans="1:19" x14ac:dyDescent="0.35">
      <c r="A565" s="111" t="s">
        <v>86</v>
      </c>
      <c r="B565" s="112"/>
      <c r="C565" s="113" t="s">
        <v>4232</v>
      </c>
      <c r="D565" s="113" t="s">
        <v>6986</v>
      </c>
      <c r="E565" s="113"/>
      <c r="F565" s="113"/>
      <c r="G565" s="53" t="s">
        <v>5293</v>
      </c>
      <c r="H565" s="53" t="s">
        <v>5294</v>
      </c>
      <c r="I565" s="113"/>
      <c r="J565" s="113" t="s">
        <v>7493</v>
      </c>
      <c r="K565" s="113"/>
      <c r="L565" s="50" t="s">
        <v>7472</v>
      </c>
      <c r="M565" s="153">
        <v>0</v>
      </c>
      <c r="N565" s="50" t="s">
        <v>8512</v>
      </c>
      <c r="O565" s="50" t="s">
        <v>8517</v>
      </c>
      <c r="P565" s="113" t="s">
        <v>6328</v>
      </c>
      <c r="Q565" s="113" t="s">
        <v>80</v>
      </c>
      <c r="R565" s="113"/>
      <c r="S565" s="113"/>
    </row>
    <row r="566" spans="1:19" x14ac:dyDescent="0.35">
      <c r="A566" s="111" t="s">
        <v>86</v>
      </c>
      <c r="B566" s="112"/>
      <c r="C566" s="113" t="s">
        <v>4235</v>
      </c>
      <c r="D566" s="113" t="s">
        <v>6987</v>
      </c>
      <c r="E566" s="113"/>
      <c r="F566" s="113"/>
      <c r="G566" s="53" t="s">
        <v>5299</v>
      </c>
      <c r="H566" s="53" t="s">
        <v>5300</v>
      </c>
      <c r="I566" s="113"/>
      <c r="J566" s="113" t="s">
        <v>7493</v>
      </c>
      <c r="K566" s="113"/>
      <c r="L566" s="50" t="s">
        <v>7472</v>
      </c>
      <c r="M566" s="153">
        <v>0</v>
      </c>
      <c r="N566" s="50" t="s">
        <v>8512</v>
      </c>
      <c r="O566" s="50" t="s">
        <v>8517</v>
      </c>
      <c r="P566" s="113" t="s">
        <v>6328</v>
      </c>
      <c r="Q566" s="113" t="s">
        <v>80</v>
      </c>
      <c r="R566" s="113"/>
      <c r="S566" s="113"/>
    </row>
    <row r="567" spans="1:19" x14ac:dyDescent="0.35">
      <c r="A567" s="111" t="s">
        <v>86</v>
      </c>
      <c r="B567" s="112"/>
      <c r="C567" s="113" t="s">
        <v>4236</v>
      </c>
      <c r="D567" s="113" t="s">
        <v>6989</v>
      </c>
      <c r="E567" s="113"/>
      <c r="F567" s="113"/>
      <c r="G567" s="53" t="s">
        <v>5301</v>
      </c>
      <c r="H567" s="53" t="s">
        <v>5302</v>
      </c>
      <c r="I567" s="113"/>
      <c r="J567" s="113" t="s">
        <v>7493</v>
      </c>
      <c r="K567" s="113"/>
      <c r="L567" s="50" t="s">
        <v>7472</v>
      </c>
      <c r="M567" s="153">
        <v>0</v>
      </c>
      <c r="N567" s="50" t="s">
        <v>8512</v>
      </c>
      <c r="O567" s="50" t="s">
        <v>8517</v>
      </c>
      <c r="P567" s="113" t="s">
        <v>6328</v>
      </c>
      <c r="Q567" s="113" t="s">
        <v>80</v>
      </c>
      <c r="R567" s="113"/>
      <c r="S567" s="113"/>
    </row>
    <row r="568" spans="1:19" x14ac:dyDescent="0.35">
      <c r="A568" s="111" t="s">
        <v>86</v>
      </c>
      <c r="B568" s="112"/>
      <c r="C568" s="113" t="s">
        <v>4234</v>
      </c>
      <c r="D568" s="113" t="s">
        <v>6988</v>
      </c>
      <c r="E568" s="113"/>
      <c r="F568" s="113"/>
      <c r="G568" s="53" t="s">
        <v>5297</v>
      </c>
      <c r="H568" s="53" t="s">
        <v>5298</v>
      </c>
      <c r="I568" s="113"/>
      <c r="J568" s="113" t="s">
        <v>7493</v>
      </c>
      <c r="K568" s="113"/>
      <c r="L568" s="50" t="s">
        <v>7472</v>
      </c>
      <c r="M568" s="153">
        <v>0</v>
      </c>
      <c r="N568" s="50" t="s">
        <v>8512</v>
      </c>
      <c r="O568" s="50" t="s">
        <v>8517</v>
      </c>
      <c r="P568" s="113" t="s">
        <v>6328</v>
      </c>
      <c r="Q568" s="113" t="s">
        <v>80</v>
      </c>
      <c r="R568" s="113"/>
      <c r="S568" s="113"/>
    </row>
    <row r="569" spans="1:19" x14ac:dyDescent="0.35">
      <c r="A569" s="111" t="s">
        <v>86</v>
      </c>
      <c r="B569" s="112"/>
      <c r="C569" s="113" t="s">
        <v>4223</v>
      </c>
      <c r="D569" s="113" t="s">
        <v>6990</v>
      </c>
      <c r="E569" s="113"/>
      <c r="F569" s="113"/>
      <c r="G569" s="50" t="s">
        <v>5275</v>
      </c>
      <c r="H569" s="50" t="s">
        <v>5276</v>
      </c>
      <c r="I569" s="113"/>
      <c r="J569" s="113" t="s">
        <v>7493</v>
      </c>
      <c r="K569" s="113"/>
      <c r="L569" s="54" t="s">
        <v>7472</v>
      </c>
      <c r="M569" s="155">
        <v>0</v>
      </c>
      <c r="N569" s="56" t="s">
        <v>8512</v>
      </c>
      <c r="O569" s="56" t="s">
        <v>8517</v>
      </c>
      <c r="P569" s="113" t="s">
        <v>163</v>
      </c>
      <c r="Q569" s="113" t="s">
        <v>80</v>
      </c>
      <c r="R569" s="113"/>
      <c r="S569" s="113"/>
    </row>
    <row r="570" spans="1:19" x14ac:dyDescent="0.35">
      <c r="A570" s="111" t="s">
        <v>86</v>
      </c>
      <c r="B570" s="112"/>
      <c r="C570" s="113" t="s">
        <v>4218</v>
      </c>
      <c r="D570" s="113" t="s">
        <v>6991</v>
      </c>
      <c r="E570" s="113"/>
      <c r="F570" s="113"/>
      <c r="G570" s="50" t="s">
        <v>5265</v>
      </c>
      <c r="H570" s="50" t="s">
        <v>5266</v>
      </c>
      <c r="I570" s="113"/>
      <c r="J570" s="113" t="s">
        <v>7493</v>
      </c>
      <c r="K570" s="113"/>
      <c r="L570" s="54" t="s">
        <v>7472</v>
      </c>
      <c r="M570" s="155">
        <v>0</v>
      </c>
      <c r="N570" s="56" t="s">
        <v>8512</v>
      </c>
      <c r="O570" s="56" t="s">
        <v>8517</v>
      </c>
      <c r="P570" s="113" t="s">
        <v>100</v>
      </c>
      <c r="Q570" s="113" t="s">
        <v>80</v>
      </c>
      <c r="R570" s="113"/>
      <c r="S570" s="113"/>
    </row>
    <row r="571" spans="1:19" x14ac:dyDescent="0.35">
      <c r="A571" s="111" t="s">
        <v>86</v>
      </c>
      <c r="B571" s="112"/>
      <c r="C571" s="113" t="s">
        <v>4238</v>
      </c>
      <c r="D571" s="113" t="s">
        <v>6992</v>
      </c>
      <c r="E571" s="113"/>
      <c r="F571" s="113"/>
      <c r="G571" s="50" t="s">
        <v>5305</v>
      </c>
      <c r="H571" s="50" t="s">
        <v>5306</v>
      </c>
      <c r="I571" s="113"/>
      <c r="J571" s="113" t="s">
        <v>7493</v>
      </c>
      <c r="K571" s="113"/>
      <c r="L571" s="50" t="s">
        <v>7472</v>
      </c>
      <c r="M571" s="153">
        <v>0</v>
      </c>
      <c r="N571" s="50" t="s">
        <v>8512</v>
      </c>
      <c r="O571" s="50" t="s">
        <v>8517</v>
      </c>
      <c r="P571" s="113" t="s">
        <v>262</v>
      </c>
      <c r="Q571" s="113" t="s">
        <v>80</v>
      </c>
      <c r="R571" s="113"/>
      <c r="S571" s="113"/>
    </row>
    <row r="572" spans="1:19" x14ac:dyDescent="0.35">
      <c r="A572" s="111" t="s">
        <v>86</v>
      </c>
      <c r="B572" s="112"/>
      <c r="C572" s="113" t="s">
        <v>4239</v>
      </c>
      <c r="D572" s="113" t="s">
        <v>6996</v>
      </c>
      <c r="E572" s="113"/>
      <c r="F572" s="113"/>
      <c r="G572" s="53" t="s">
        <v>5307</v>
      </c>
      <c r="H572" s="53" t="s">
        <v>5308</v>
      </c>
      <c r="I572" s="113"/>
      <c r="J572" s="113" t="s">
        <v>7493</v>
      </c>
      <c r="K572" s="113"/>
      <c r="L572" s="50" t="s">
        <v>7472</v>
      </c>
      <c r="M572" s="153">
        <v>0</v>
      </c>
      <c r="N572" s="50" t="s">
        <v>8512</v>
      </c>
      <c r="O572" s="50" t="s">
        <v>8517</v>
      </c>
      <c r="P572" s="113" t="s">
        <v>262</v>
      </c>
      <c r="Q572" s="113" t="s">
        <v>80</v>
      </c>
      <c r="R572" s="113"/>
      <c r="S572" s="113"/>
    </row>
    <row r="573" spans="1:19" x14ac:dyDescent="0.35">
      <c r="A573" s="111" t="s">
        <v>86</v>
      </c>
      <c r="B573" s="112"/>
      <c r="C573" s="113" t="s">
        <v>4197</v>
      </c>
      <c r="D573" s="113" t="s">
        <v>6997</v>
      </c>
      <c r="E573" s="113"/>
      <c r="F573" s="113"/>
      <c r="G573" s="50" t="s">
        <v>5223</v>
      </c>
      <c r="H573" s="50" t="s">
        <v>5224</v>
      </c>
      <c r="I573" s="113"/>
      <c r="J573" s="113" t="s">
        <v>7493</v>
      </c>
      <c r="K573" s="113"/>
      <c r="L573" s="50" t="s">
        <v>7472</v>
      </c>
      <c r="M573" s="153">
        <v>0</v>
      </c>
      <c r="N573" s="50" t="s">
        <v>8512</v>
      </c>
      <c r="O573" s="50" t="s">
        <v>8517</v>
      </c>
      <c r="P573" s="113" t="s">
        <v>262</v>
      </c>
      <c r="Q573" s="113" t="s">
        <v>80</v>
      </c>
      <c r="R573" s="113"/>
      <c r="S573" s="113"/>
    </row>
    <row r="574" spans="1:19" x14ac:dyDescent="0.35">
      <c r="A574" s="111" t="s">
        <v>86</v>
      </c>
      <c r="B574" s="112"/>
      <c r="C574" s="113" t="s">
        <v>4220</v>
      </c>
      <c r="D574" s="113" t="s">
        <v>6998</v>
      </c>
      <c r="E574" s="113"/>
      <c r="F574" s="113"/>
      <c r="G574" s="50" t="s">
        <v>5269</v>
      </c>
      <c r="H574" s="50" t="s">
        <v>5270</v>
      </c>
      <c r="I574" s="113"/>
      <c r="J574" s="113" t="s">
        <v>7493</v>
      </c>
      <c r="K574" s="113"/>
      <c r="L574" s="54" t="s">
        <v>7472</v>
      </c>
      <c r="M574" s="155">
        <v>0</v>
      </c>
      <c r="N574" s="56" t="s">
        <v>8512</v>
      </c>
      <c r="O574" s="56" t="s">
        <v>8517</v>
      </c>
      <c r="P574" s="113" t="s">
        <v>100</v>
      </c>
      <c r="Q574" s="113" t="s">
        <v>80</v>
      </c>
      <c r="R574" s="113"/>
      <c r="S574" s="113"/>
    </row>
    <row r="575" spans="1:19" x14ac:dyDescent="0.35">
      <c r="A575" s="111" t="s">
        <v>86</v>
      </c>
      <c r="B575" s="112"/>
      <c r="C575" s="113" t="s">
        <v>4221</v>
      </c>
      <c r="D575" s="113" t="s">
        <v>6999</v>
      </c>
      <c r="E575" s="113"/>
      <c r="F575" s="113"/>
      <c r="G575" s="50" t="s">
        <v>5271</v>
      </c>
      <c r="H575" s="50" t="s">
        <v>5272</v>
      </c>
      <c r="I575" s="113"/>
      <c r="J575" s="113" t="s">
        <v>7493</v>
      </c>
      <c r="K575" s="113"/>
      <c r="L575" s="54" t="s">
        <v>7472</v>
      </c>
      <c r="M575" s="155">
        <v>0</v>
      </c>
      <c r="N575" s="56" t="s">
        <v>8512</v>
      </c>
      <c r="O575" s="56" t="s">
        <v>8517</v>
      </c>
      <c r="P575" s="113" t="s">
        <v>100</v>
      </c>
      <c r="Q575" s="113" t="s">
        <v>80</v>
      </c>
      <c r="R575" s="113"/>
      <c r="S575" s="113"/>
    </row>
    <row r="576" spans="1:19" x14ac:dyDescent="0.35">
      <c r="A576" s="111" t="s">
        <v>86</v>
      </c>
      <c r="B576" s="112"/>
      <c r="C576" s="113" t="s">
        <v>4176</v>
      </c>
      <c r="D576" s="50" t="s">
        <v>7000</v>
      </c>
      <c r="E576" s="113"/>
      <c r="F576" s="113"/>
      <c r="G576" s="50" t="s">
        <v>5181</v>
      </c>
      <c r="H576" s="50" t="s">
        <v>5182</v>
      </c>
      <c r="I576" s="113"/>
      <c r="J576" s="113" t="s">
        <v>7493</v>
      </c>
      <c r="K576" s="113"/>
      <c r="L576" s="50" t="s">
        <v>7472</v>
      </c>
      <c r="M576" s="153">
        <v>0</v>
      </c>
      <c r="N576" s="50" t="s">
        <v>8512</v>
      </c>
      <c r="O576" s="50" t="s">
        <v>8517</v>
      </c>
      <c r="P576" s="113" t="s">
        <v>6320</v>
      </c>
      <c r="Q576" s="113" t="s">
        <v>80</v>
      </c>
      <c r="R576" s="113"/>
      <c r="S576" s="113"/>
    </row>
    <row r="577" spans="1:19" x14ac:dyDescent="0.35">
      <c r="A577" s="111" t="s">
        <v>86</v>
      </c>
      <c r="B577" s="112"/>
      <c r="C577" s="113" t="s">
        <v>4175</v>
      </c>
      <c r="D577" s="50" t="s">
        <v>7001</v>
      </c>
      <c r="E577" s="113"/>
      <c r="F577" s="113"/>
      <c r="G577" s="50" t="s">
        <v>5179</v>
      </c>
      <c r="H577" s="50" t="s">
        <v>5180</v>
      </c>
      <c r="I577" s="113"/>
      <c r="J577" s="113" t="s">
        <v>7493</v>
      </c>
      <c r="K577" s="113"/>
      <c r="L577" s="50" t="s">
        <v>7472</v>
      </c>
      <c r="M577" s="153">
        <v>0</v>
      </c>
      <c r="N577" s="50" t="s">
        <v>8512</v>
      </c>
      <c r="O577" s="50" t="s">
        <v>8517</v>
      </c>
      <c r="P577" s="113" t="s">
        <v>6319</v>
      </c>
      <c r="Q577" s="113" t="s">
        <v>80</v>
      </c>
      <c r="R577" s="113"/>
      <c r="S577" s="113"/>
    </row>
    <row r="578" spans="1:19" x14ac:dyDescent="0.35">
      <c r="A578" s="111" t="s">
        <v>86</v>
      </c>
      <c r="B578" s="112"/>
      <c r="C578" s="113" t="s">
        <v>4225</v>
      </c>
      <c r="D578" s="113" t="s">
        <v>7002</v>
      </c>
      <c r="E578" s="113"/>
      <c r="F578" s="113"/>
      <c r="G578" s="122" t="s">
        <v>5279</v>
      </c>
      <c r="H578" s="122" t="s">
        <v>5280</v>
      </c>
      <c r="I578" s="113"/>
      <c r="J578" s="113" t="s">
        <v>7493</v>
      </c>
      <c r="K578" s="113"/>
      <c r="L578" s="54" t="s">
        <v>7472</v>
      </c>
      <c r="M578" s="155">
        <v>0</v>
      </c>
      <c r="N578" s="56" t="s">
        <v>8512</v>
      </c>
      <c r="O578" s="56" t="s">
        <v>8517</v>
      </c>
      <c r="P578" s="113" t="s">
        <v>163</v>
      </c>
      <c r="Q578" s="113" t="s">
        <v>80</v>
      </c>
      <c r="R578" s="113"/>
      <c r="S578" s="113"/>
    </row>
    <row r="579" spans="1:19" x14ac:dyDescent="0.35">
      <c r="A579" s="111" t="s">
        <v>86</v>
      </c>
      <c r="B579" s="112"/>
      <c r="C579" s="113" t="s">
        <v>4210</v>
      </c>
      <c r="D579" s="113" t="s">
        <v>7005</v>
      </c>
      <c r="E579" s="113"/>
      <c r="F579" s="113"/>
      <c r="G579" s="50" t="s">
        <v>5249</v>
      </c>
      <c r="H579" s="50" t="s">
        <v>5250</v>
      </c>
      <c r="I579" s="113"/>
      <c r="J579" s="113" t="s">
        <v>7493</v>
      </c>
      <c r="K579" s="113"/>
      <c r="L579" s="50" t="s">
        <v>7472</v>
      </c>
      <c r="M579" s="153">
        <v>0</v>
      </c>
      <c r="N579" s="50" t="s">
        <v>8512</v>
      </c>
      <c r="O579" s="50" t="s">
        <v>8517</v>
      </c>
      <c r="P579" s="113" t="s">
        <v>139</v>
      </c>
      <c r="Q579" s="113" t="s">
        <v>80</v>
      </c>
      <c r="R579" s="113"/>
      <c r="S579" s="113"/>
    </row>
    <row r="580" spans="1:19" x14ac:dyDescent="0.35">
      <c r="A580" s="111" t="s">
        <v>86</v>
      </c>
      <c r="B580" s="112"/>
      <c r="C580" s="113" t="s">
        <v>4212</v>
      </c>
      <c r="D580" s="113" t="s">
        <v>7003</v>
      </c>
      <c r="E580" s="113"/>
      <c r="F580" s="113"/>
      <c r="G580" s="50" t="s">
        <v>5253</v>
      </c>
      <c r="H580" s="50" t="s">
        <v>5254</v>
      </c>
      <c r="I580" s="113"/>
      <c r="J580" s="113" t="s">
        <v>7493</v>
      </c>
      <c r="K580" s="113"/>
      <c r="L580" s="50" t="s">
        <v>7472</v>
      </c>
      <c r="M580" s="153">
        <v>0</v>
      </c>
      <c r="N580" s="50" t="s">
        <v>8512</v>
      </c>
      <c r="O580" s="50" t="s">
        <v>8517</v>
      </c>
      <c r="P580" s="113" t="s">
        <v>139</v>
      </c>
      <c r="Q580" s="113" t="s">
        <v>80</v>
      </c>
      <c r="R580" s="113"/>
      <c r="S580" s="113"/>
    </row>
    <row r="581" spans="1:19" x14ac:dyDescent="0.35">
      <c r="A581" s="111" t="s">
        <v>86</v>
      </c>
      <c r="B581" s="112"/>
      <c r="C581" s="113" t="s">
        <v>4211</v>
      </c>
      <c r="D581" s="113" t="s">
        <v>7004</v>
      </c>
      <c r="E581" s="113"/>
      <c r="F581" s="113"/>
      <c r="G581" s="50" t="s">
        <v>5251</v>
      </c>
      <c r="H581" s="50" t="s">
        <v>5252</v>
      </c>
      <c r="I581" s="113"/>
      <c r="J581" s="113" t="s">
        <v>7493</v>
      </c>
      <c r="K581" s="113"/>
      <c r="L581" s="50" t="s">
        <v>7472</v>
      </c>
      <c r="M581" s="153">
        <v>0</v>
      </c>
      <c r="N581" s="50" t="s">
        <v>8512</v>
      </c>
      <c r="O581" s="50" t="s">
        <v>8517</v>
      </c>
      <c r="P581" s="113" t="s">
        <v>139</v>
      </c>
      <c r="Q581" s="113" t="s">
        <v>80</v>
      </c>
      <c r="R581" s="113"/>
      <c r="S581" s="113"/>
    </row>
    <row r="582" spans="1:19" x14ac:dyDescent="0.35">
      <c r="A582" s="111" t="s">
        <v>86</v>
      </c>
      <c r="B582" s="112"/>
      <c r="C582" s="113" t="s">
        <v>4198</v>
      </c>
      <c r="D582" s="113" t="s">
        <v>7006</v>
      </c>
      <c r="E582" s="113"/>
      <c r="F582" s="113"/>
      <c r="G582" s="50" t="s">
        <v>5225</v>
      </c>
      <c r="H582" s="50" t="s">
        <v>5226</v>
      </c>
      <c r="I582" s="113"/>
      <c r="J582" s="113" t="s">
        <v>7493</v>
      </c>
      <c r="K582" s="113"/>
      <c r="L582" s="50" t="s">
        <v>7472</v>
      </c>
      <c r="M582" s="153">
        <v>0</v>
      </c>
      <c r="N582" s="50" t="s">
        <v>8512</v>
      </c>
      <c r="O582" s="50" t="s">
        <v>8517</v>
      </c>
      <c r="P582" s="113" t="s">
        <v>262</v>
      </c>
      <c r="Q582" s="113" t="s">
        <v>80</v>
      </c>
      <c r="R582" s="113"/>
      <c r="S582" s="113"/>
    </row>
    <row r="583" spans="1:19" x14ac:dyDescent="0.35">
      <c r="A583" s="111" t="s">
        <v>86</v>
      </c>
      <c r="B583" s="112"/>
      <c r="C583" s="113" t="s">
        <v>4229</v>
      </c>
      <c r="D583" s="121" t="s">
        <v>7007</v>
      </c>
      <c r="E583" s="113"/>
      <c r="F583" s="113"/>
      <c r="G583" s="50" t="s">
        <v>5287</v>
      </c>
      <c r="H583" s="50" t="s">
        <v>5288</v>
      </c>
      <c r="I583" s="113"/>
      <c r="J583" s="113" t="s">
        <v>7493</v>
      </c>
      <c r="K583" s="113"/>
      <c r="L583" s="50" t="s">
        <v>7472</v>
      </c>
      <c r="M583" s="153">
        <v>0</v>
      </c>
      <c r="N583" s="50" t="s">
        <v>8512</v>
      </c>
      <c r="O583" s="50" t="s">
        <v>8517</v>
      </c>
      <c r="P583" s="113" t="s">
        <v>157</v>
      </c>
      <c r="Q583" s="113" t="s">
        <v>80</v>
      </c>
      <c r="R583" s="113"/>
      <c r="S583" s="113"/>
    </row>
    <row r="584" spans="1:19" x14ac:dyDescent="0.35">
      <c r="A584" s="111" t="s">
        <v>86</v>
      </c>
      <c r="B584" s="112"/>
      <c r="C584" s="113" t="s">
        <v>4224</v>
      </c>
      <c r="D584" s="121" t="s">
        <v>7008</v>
      </c>
      <c r="E584" s="113"/>
      <c r="F584" s="113"/>
      <c r="G584" s="50" t="s">
        <v>5277</v>
      </c>
      <c r="H584" s="50" t="s">
        <v>5278</v>
      </c>
      <c r="I584" s="113"/>
      <c r="J584" s="113" t="s">
        <v>7493</v>
      </c>
      <c r="K584" s="113"/>
      <c r="L584" s="54" t="s">
        <v>7472</v>
      </c>
      <c r="M584" s="155">
        <v>0</v>
      </c>
      <c r="N584" s="56" t="s">
        <v>8512</v>
      </c>
      <c r="O584" s="56" t="s">
        <v>8517</v>
      </c>
      <c r="P584" s="113" t="s">
        <v>163</v>
      </c>
      <c r="Q584" s="113" t="s">
        <v>80</v>
      </c>
      <c r="R584" s="113"/>
      <c r="S584" s="113"/>
    </row>
    <row r="585" spans="1:19" x14ac:dyDescent="0.35">
      <c r="A585" s="111" t="s">
        <v>86</v>
      </c>
      <c r="B585" s="112"/>
      <c r="C585" s="113" t="s">
        <v>4172</v>
      </c>
      <c r="D585" s="113" t="s">
        <v>7009</v>
      </c>
      <c r="E585" s="113"/>
      <c r="F585" s="113"/>
      <c r="G585" s="50" t="s">
        <v>5173</v>
      </c>
      <c r="H585" s="50" t="s">
        <v>5174</v>
      </c>
      <c r="I585" s="113"/>
      <c r="J585" s="113" t="s">
        <v>7493</v>
      </c>
      <c r="K585" s="113"/>
      <c r="L585" s="50" t="s">
        <v>7472</v>
      </c>
      <c r="M585" s="153">
        <v>0</v>
      </c>
      <c r="N585" s="50" t="s">
        <v>8512</v>
      </c>
      <c r="O585" s="50" t="s">
        <v>8517</v>
      </c>
      <c r="P585" s="113" t="s">
        <v>195</v>
      </c>
      <c r="Q585" s="113" t="s">
        <v>80</v>
      </c>
      <c r="R585" s="113"/>
      <c r="S585" s="113" t="s">
        <v>8521</v>
      </c>
    </row>
    <row r="586" spans="1:19" x14ac:dyDescent="0.35">
      <c r="A586" s="111" t="s">
        <v>86</v>
      </c>
      <c r="B586" s="112"/>
      <c r="C586" s="113" t="s">
        <v>4203</v>
      </c>
      <c r="D586" s="113" t="s">
        <v>7011</v>
      </c>
      <c r="E586" s="113"/>
      <c r="F586" s="113"/>
      <c r="G586" s="50" t="s">
        <v>5235</v>
      </c>
      <c r="H586" s="50" t="s">
        <v>5236</v>
      </c>
      <c r="I586" s="113"/>
      <c r="J586" s="113" t="s">
        <v>7493</v>
      </c>
      <c r="K586" s="113"/>
      <c r="L586" s="50" t="s">
        <v>7472</v>
      </c>
      <c r="M586" s="153">
        <v>0</v>
      </c>
      <c r="N586" s="50" t="s">
        <v>8512</v>
      </c>
      <c r="O586" s="50" t="s">
        <v>8517</v>
      </c>
      <c r="P586" s="113" t="s">
        <v>6324</v>
      </c>
      <c r="Q586" s="113" t="s">
        <v>80</v>
      </c>
      <c r="R586" s="113"/>
      <c r="S586" s="113"/>
    </row>
    <row r="587" spans="1:19" x14ac:dyDescent="0.35">
      <c r="A587" s="111" t="s">
        <v>86</v>
      </c>
      <c r="B587" s="112"/>
      <c r="C587" s="113" t="s">
        <v>4173</v>
      </c>
      <c r="D587" s="113" t="s">
        <v>7012</v>
      </c>
      <c r="E587" s="113"/>
      <c r="F587" s="113"/>
      <c r="G587" s="50" t="s">
        <v>5175</v>
      </c>
      <c r="H587" s="50" t="s">
        <v>5176</v>
      </c>
      <c r="I587" s="113"/>
      <c r="J587" s="113" t="s">
        <v>7493</v>
      </c>
      <c r="K587" s="113"/>
      <c r="L587" s="50" t="s">
        <v>7472</v>
      </c>
      <c r="M587" s="153">
        <v>0</v>
      </c>
      <c r="N587" s="50" t="s">
        <v>8512</v>
      </c>
      <c r="O587" s="50" t="s">
        <v>8517</v>
      </c>
      <c r="P587" s="113" t="s">
        <v>195</v>
      </c>
      <c r="Q587" s="113" t="s">
        <v>80</v>
      </c>
      <c r="R587" s="113"/>
      <c r="S587" s="113"/>
    </row>
    <row r="588" spans="1:19" x14ac:dyDescent="0.35">
      <c r="A588" s="111" t="s">
        <v>86</v>
      </c>
      <c r="B588" s="112"/>
      <c r="C588" s="113" t="s">
        <v>4226</v>
      </c>
      <c r="D588" s="113" t="s">
        <v>7013</v>
      </c>
      <c r="E588" s="113"/>
      <c r="F588" s="113"/>
      <c r="G588" s="50" t="s">
        <v>5281</v>
      </c>
      <c r="H588" s="50" t="s">
        <v>5282</v>
      </c>
      <c r="I588" s="113"/>
      <c r="J588" s="113" t="s">
        <v>7493</v>
      </c>
      <c r="K588" s="113"/>
      <c r="L588" s="54" t="s">
        <v>7472</v>
      </c>
      <c r="M588" s="155">
        <v>0</v>
      </c>
      <c r="N588" s="56" t="s">
        <v>8512</v>
      </c>
      <c r="O588" s="56" t="s">
        <v>8517</v>
      </c>
      <c r="P588" s="113" t="s">
        <v>163</v>
      </c>
      <c r="Q588" s="113" t="s">
        <v>80</v>
      </c>
      <c r="R588" s="113"/>
      <c r="S588" s="113"/>
    </row>
    <row r="589" spans="1:19" x14ac:dyDescent="0.35">
      <c r="A589" s="111" t="s">
        <v>86</v>
      </c>
      <c r="B589" s="112"/>
      <c r="C589" s="113" t="s">
        <v>4188</v>
      </c>
      <c r="D589" s="113" t="s">
        <v>7014</v>
      </c>
      <c r="E589" s="113"/>
      <c r="F589" s="113"/>
      <c r="G589" s="50" t="s">
        <v>5205</v>
      </c>
      <c r="H589" s="50" t="s">
        <v>5206</v>
      </c>
      <c r="I589" s="113"/>
      <c r="J589" s="113" t="s">
        <v>7493</v>
      </c>
      <c r="K589" s="113"/>
      <c r="L589" s="50" t="s">
        <v>7472</v>
      </c>
      <c r="M589" s="153">
        <v>0</v>
      </c>
      <c r="N589" s="50" t="s">
        <v>8512</v>
      </c>
      <c r="O589" s="50" t="s">
        <v>8517</v>
      </c>
      <c r="P589" s="113" t="s">
        <v>262</v>
      </c>
      <c r="Q589" s="113" t="s">
        <v>80</v>
      </c>
      <c r="R589" s="113"/>
      <c r="S589" s="113"/>
    </row>
    <row r="590" spans="1:19" x14ac:dyDescent="0.35">
      <c r="A590" s="111" t="s">
        <v>86</v>
      </c>
      <c r="B590" s="112"/>
      <c r="C590" s="113" t="s">
        <v>4191</v>
      </c>
      <c r="D590" s="113" t="s">
        <v>7015</v>
      </c>
      <c r="E590" s="113"/>
      <c r="F590" s="113"/>
      <c r="G590" s="50" t="s">
        <v>5211</v>
      </c>
      <c r="H590" s="50" t="s">
        <v>5212</v>
      </c>
      <c r="I590" s="113"/>
      <c r="J590" s="113" t="s">
        <v>7493</v>
      </c>
      <c r="K590" s="113"/>
      <c r="L590" s="50" t="s">
        <v>7472</v>
      </c>
      <c r="M590" s="153">
        <v>0</v>
      </c>
      <c r="N590" s="50" t="s">
        <v>8512</v>
      </c>
      <c r="O590" s="50" t="s">
        <v>8517</v>
      </c>
      <c r="P590" s="113" t="s">
        <v>262</v>
      </c>
      <c r="Q590" s="113" t="s">
        <v>80</v>
      </c>
      <c r="R590" s="113"/>
      <c r="S590" s="113"/>
    </row>
    <row r="591" spans="1:19" x14ac:dyDescent="0.35">
      <c r="A591" s="111" t="s">
        <v>86</v>
      </c>
      <c r="B591" s="112"/>
      <c r="C591" s="113" t="s">
        <v>4192</v>
      </c>
      <c r="D591" s="113" t="s">
        <v>7022</v>
      </c>
      <c r="E591" s="113"/>
      <c r="F591" s="113"/>
      <c r="G591" s="53" t="s">
        <v>5213</v>
      </c>
      <c r="H591" s="53" t="s">
        <v>5214</v>
      </c>
      <c r="I591" s="113"/>
      <c r="J591" s="113" t="s">
        <v>7493</v>
      </c>
      <c r="K591" s="113"/>
      <c r="L591" s="50" t="s">
        <v>7472</v>
      </c>
      <c r="M591" s="153">
        <v>0</v>
      </c>
      <c r="N591" s="50" t="s">
        <v>8512</v>
      </c>
      <c r="O591" s="50" t="s">
        <v>8517</v>
      </c>
      <c r="P591" s="113" t="s">
        <v>262</v>
      </c>
      <c r="Q591" s="113" t="s">
        <v>80</v>
      </c>
      <c r="R591" s="113"/>
      <c r="S591" s="113"/>
    </row>
    <row r="592" spans="1:19" x14ac:dyDescent="0.35">
      <c r="A592" s="111" t="s">
        <v>86</v>
      </c>
      <c r="B592" s="112"/>
      <c r="C592" s="113" t="s">
        <v>4200</v>
      </c>
      <c r="D592" s="113" t="s">
        <v>7016</v>
      </c>
      <c r="E592" s="113"/>
      <c r="F592" s="113"/>
      <c r="G592" s="50" t="s">
        <v>5229</v>
      </c>
      <c r="H592" s="50" t="s">
        <v>5230</v>
      </c>
      <c r="I592" s="113"/>
      <c r="J592" s="113" t="s">
        <v>7493</v>
      </c>
      <c r="K592" s="113"/>
      <c r="L592" s="50" t="s">
        <v>7472</v>
      </c>
      <c r="M592" s="153">
        <v>0</v>
      </c>
      <c r="N592" s="50" t="s">
        <v>8512</v>
      </c>
      <c r="O592" s="50" t="s">
        <v>8517</v>
      </c>
      <c r="P592" s="113" t="s">
        <v>262</v>
      </c>
      <c r="Q592" s="113" t="s">
        <v>80</v>
      </c>
      <c r="R592" s="113"/>
      <c r="S592" s="113"/>
    </row>
    <row r="593" spans="1:19" x14ac:dyDescent="0.35">
      <c r="A593" s="111" t="s">
        <v>86</v>
      </c>
      <c r="B593" s="112"/>
      <c r="C593" s="113" t="s">
        <v>4199</v>
      </c>
      <c r="D593" s="113" t="s">
        <v>6919</v>
      </c>
      <c r="E593" s="113"/>
      <c r="F593" s="113"/>
      <c r="G593" s="50" t="s">
        <v>5227</v>
      </c>
      <c r="H593" s="50" t="s">
        <v>5228</v>
      </c>
      <c r="I593" s="113"/>
      <c r="J593" s="113" t="s">
        <v>7493</v>
      </c>
      <c r="K593" s="113"/>
      <c r="L593" s="50" t="s">
        <v>7472</v>
      </c>
      <c r="M593" s="153">
        <v>0</v>
      </c>
      <c r="N593" s="50" t="s">
        <v>8512</v>
      </c>
      <c r="O593" s="50" t="s">
        <v>8517</v>
      </c>
      <c r="P593" s="113" t="s">
        <v>262</v>
      </c>
      <c r="Q593" s="113" t="s">
        <v>80</v>
      </c>
      <c r="R593" s="113"/>
      <c r="S593" s="113"/>
    </row>
    <row r="594" spans="1:19" x14ac:dyDescent="0.35">
      <c r="A594" s="111" t="s">
        <v>86</v>
      </c>
      <c r="B594" s="112"/>
      <c r="C594" s="113" t="s">
        <v>4201</v>
      </c>
      <c r="D594" s="113" t="s">
        <v>6920</v>
      </c>
      <c r="E594" s="113"/>
      <c r="F594" s="113"/>
      <c r="G594" s="50" t="s">
        <v>5231</v>
      </c>
      <c r="H594" s="50" t="s">
        <v>5232</v>
      </c>
      <c r="I594" s="113"/>
      <c r="J594" s="113" t="s">
        <v>7493</v>
      </c>
      <c r="K594" s="113"/>
      <c r="L594" s="50" t="s">
        <v>7472</v>
      </c>
      <c r="M594" s="153">
        <v>0</v>
      </c>
      <c r="N594" s="50" t="s">
        <v>8512</v>
      </c>
      <c r="O594" s="50" t="s">
        <v>8517</v>
      </c>
      <c r="P594" s="113" t="s">
        <v>262</v>
      </c>
      <c r="Q594" s="113" t="s">
        <v>80</v>
      </c>
      <c r="R594" s="113"/>
      <c r="S594" s="113"/>
    </row>
    <row r="595" spans="1:19" x14ac:dyDescent="0.35">
      <c r="A595" s="111" t="s">
        <v>86</v>
      </c>
      <c r="B595" s="112"/>
      <c r="C595" s="113" t="s">
        <v>4216</v>
      </c>
      <c r="D595" s="113" t="s">
        <v>7018</v>
      </c>
      <c r="E595" s="113"/>
      <c r="F595" s="113"/>
      <c r="G595" s="50" t="s">
        <v>5261</v>
      </c>
      <c r="H595" s="50" t="s">
        <v>5262</v>
      </c>
      <c r="I595" s="113"/>
      <c r="J595" s="113" t="s">
        <v>7493</v>
      </c>
      <c r="K595" s="113"/>
      <c r="L595" s="50" t="s">
        <v>7472</v>
      </c>
      <c r="M595" s="153">
        <v>0</v>
      </c>
      <c r="N595" s="50" t="s">
        <v>8512</v>
      </c>
      <c r="O595" s="50" t="s">
        <v>8517</v>
      </c>
      <c r="P595" s="113" t="s">
        <v>6326</v>
      </c>
      <c r="Q595" s="113" t="s">
        <v>80</v>
      </c>
      <c r="R595" s="113"/>
      <c r="S595" s="113"/>
    </row>
    <row r="596" spans="1:19" x14ac:dyDescent="0.35">
      <c r="A596" s="111" t="s">
        <v>86</v>
      </c>
      <c r="B596" s="112"/>
      <c r="C596" s="113" t="s">
        <v>4186</v>
      </c>
      <c r="D596" s="113" t="s">
        <v>7019</v>
      </c>
      <c r="E596" s="113"/>
      <c r="F596" s="113"/>
      <c r="G596" s="50" t="s">
        <v>5201</v>
      </c>
      <c r="H596" s="50" t="s">
        <v>5202</v>
      </c>
      <c r="I596" s="113"/>
      <c r="J596" s="113" t="s">
        <v>7493</v>
      </c>
      <c r="K596" s="113"/>
      <c r="L596" s="50" t="s">
        <v>7472</v>
      </c>
      <c r="M596" s="153">
        <v>0</v>
      </c>
      <c r="N596" s="50" t="s">
        <v>8512</v>
      </c>
      <c r="O596" s="50" t="s">
        <v>8517</v>
      </c>
      <c r="P596" s="113" t="s">
        <v>6323</v>
      </c>
      <c r="Q596" s="113" t="s">
        <v>80</v>
      </c>
      <c r="R596" s="113"/>
      <c r="S596" s="113"/>
    </row>
    <row r="597" spans="1:19" x14ac:dyDescent="0.35">
      <c r="A597" s="111" t="s">
        <v>86</v>
      </c>
      <c r="B597" s="112"/>
      <c r="C597" s="113" t="s">
        <v>4202</v>
      </c>
      <c r="D597" s="113" t="s">
        <v>7020</v>
      </c>
      <c r="E597" s="113"/>
      <c r="F597" s="113"/>
      <c r="G597" s="50" t="s">
        <v>5233</v>
      </c>
      <c r="H597" s="50" t="s">
        <v>5234</v>
      </c>
      <c r="I597" s="113"/>
      <c r="J597" s="113" t="s">
        <v>7493</v>
      </c>
      <c r="K597" s="113"/>
      <c r="L597" s="50" t="s">
        <v>7472</v>
      </c>
      <c r="M597" s="153">
        <v>0</v>
      </c>
      <c r="N597" s="50" t="s">
        <v>8512</v>
      </c>
      <c r="O597" s="50" t="s">
        <v>8517</v>
      </c>
      <c r="P597" s="113" t="s">
        <v>262</v>
      </c>
      <c r="Q597" s="113" t="s">
        <v>80</v>
      </c>
      <c r="R597" s="113"/>
      <c r="S597" s="113"/>
    </row>
    <row r="598" spans="1:19" x14ac:dyDescent="0.35">
      <c r="A598" s="111" t="s">
        <v>86</v>
      </c>
      <c r="B598" s="112"/>
      <c r="C598" s="113" t="s">
        <v>4196</v>
      </c>
      <c r="D598" s="113" t="s">
        <v>7021</v>
      </c>
      <c r="E598" s="113"/>
      <c r="F598" s="113"/>
      <c r="G598" s="50" t="s">
        <v>5221</v>
      </c>
      <c r="H598" s="50" t="s">
        <v>5222</v>
      </c>
      <c r="I598" s="113"/>
      <c r="J598" s="113" t="s">
        <v>7493</v>
      </c>
      <c r="K598" s="113"/>
      <c r="L598" s="50" t="s">
        <v>7472</v>
      </c>
      <c r="M598" s="153">
        <v>0</v>
      </c>
      <c r="N598" s="50" t="s">
        <v>8512</v>
      </c>
      <c r="O598" s="50" t="s">
        <v>8517</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7493</v>
      </c>
      <c r="K599" s="113"/>
      <c r="L599" s="121" t="s">
        <v>91</v>
      </c>
      <c r="M599" s="139" t="s">
        <v>8511</v>
      </c>
      <c r="N599" s="121" t="s">
        <v>8513</v>
      </c>
      <c r="O599" s="121"/>
      <c r="P599" s="113"/>
      <c r="Q599" s="113" t="s">
        <v>80</v>
      </c>
      <c r="R599" s="113"/>
      <c r="S599" s="113"/>
    </row>
    <row r="600" spans="1:19" x14ac:dyDescent="0.35">
      <c r="A600" s="115" t="s">
        <v>4242</v>
      </c>
      <c r="B600" s="100">
        <v>1</v>
      </c>
      <c r="C600" s="101" t="s">
        <v>93</v>
      </c>
      <c r="D600" s="101" t="s">
        <v>1923</v>
      </c>
      <c r="E600" s="102"/>
      <c r="F600" s="101" t="s">
        <v>7661</v>
      </c>
      <c r="G600" s="101" t="s">
        <v>277</v>
      </c>
      <c r="H600" s="101" t="s">
        <v>278</v>
      </c>
      <c r="I600" s="101" t="s">
        <v>2311</v>
      </c>
      <c r="J600" s="103" t="s">
        <v>7493</v>
      </c>
      <c r="K600" s="103"/>
      <c r="L600" s="101" t="s">
        <v>91</v>
      </c>
      <c r="M600" s="154" t="s">
        <v>8511</v>
      </c>
      <c r="N600" s="103" t="s">
        <v>8513</v>
      </c>
      <c r="O600" s="103" t="s">
        <v>8516</v>
      </c>
      <c r="P600" s="115" t="s">
        <v>91</v>
      </c>
      <c r="Q600" s="115" t="s">
        <v>80</v>
      </c>
      <c r="R600" s="115"/>
      <c r="S600" s="113"/>
    </row>
    <row r="601" spans="1:19" x14ac:dyDescent="0.35">
      <c r="A601" s="111" t="s">
        <v>4242</v>
      </c>
      <c r="B601" s="112">
        <v>2</v>
      </c>
      <c r="C601" s="113" t="s">
        <v>4114</v>
      </c>
      <c r="D601" s="54" t="s">
        <v>7553</v>
      </c>
      <c r="E601" s="113"/>
      <c r="F601" s="113"/>
      <c r="G601" s="50" t="s">
        <v>465</v>
      </c>
      <c r="H601" s="50" t="s">
        <v>5053</v>
      </c>
      <c r="I601" s="113"/>
      <c r="J601" s="113" t="s">
        <v>7493</v>
      </c>
      <c r="K601" s="113"/>
      <c r="L601" s="99" t="s">
        <v>7473</v>
      </c>
      <c r="M601" s="160" t="s">
        <v>8511</v>
      </c>
      <c r="N601" s="99" t="s">
        <v>8513</v>
      </c>
      <c r="O601" s="99" t="s">
        <v>8516</v>
      </c>
      <c r="P601" s="113" t="s">
        <v>100</v>
      </c>
      <c r="Q601" s="113" t="s">
        <v>80</v>
      </c>
      <c r="R601" s="113"/>
      <c r="S601" s="113"/>
    </row>
    <row r="602" spans="1:19" x14ac:dyDescent="0.35">
      <c r="A602" s="115" t="s">
        <v>4242</v>
      </c>
      <c r="B602" s="100">
        <v>3</v>
      </c>
      <c r="C602" s="101" t="s">
        <v>116</v>
      </c>
      <c r="D602" s="101" t="s">
        <v>6631</v>
      </c>
      <c r="E602" s="102"/>
      <c r="F602" s="101"/>
      <c r="G602" s="101" t="s">
        <v>318</v>
      </c>
      <c r="H602" s="101"/>
      <c r="I602" s="101"/>
      <c r="J602" s="103" t="s">
        <v>7493</v>
      </c>
      <c r="K602" s="103"/>
      <c r="L602" s="55" t="s">
        <v>91</v>
      </c>
      <c r="M602" s="158" t="s">
        <v>8511</v>
      </c>
      <c r="N602" s="57" t="s">
        <v>8513</v>
      </c>
      <c r="O602" s="57" t="s">
        <v>8516</v>
      </c>
      <c r="P602" s="115" t="s">
        <v>100</v>
      </c>
      <c r="Q602" s="115" t="s">
        <v>80</v>
      </c>
      <c r="R602" s="113" t="s">
        <v>7477</v>
      </c>
      <c r="S602" s="113"/>
    </row>
    <row r="603" spans="1:19" x14ac:dyDescent="0.35">
      <c r="A603" s="115" t="s">
        <v>4242</v>
      </c>
      <c r="B603" s="100">
        <v>4</v>
      </c>
      <c r="C603" s="115" t="s">
        <v>2591</v>
      </c>
      <c r="D603" s="102" t="s">
        <v>7538</v>
      </c>
      <c r="E603" s="115"/>
      <c r="F603" s="115"/>
      <c r="G603" s="102" t="s">
        <v>3015</v>
      </c>
      <c r="H603" s="102" t="s">
        <v>2796</v>
      </c>
      <c r="I603" s="115"/>
      <c r="J603" s="115" t="s">
        <v>7493</v>
      </c>
      <c r="K603" s="115"/>
      <c r="L603" s="115" t="s">
        <v>7473</v>
      </c>
      <c r="M603" s="116" t="s">
        <v>8511</v>
      </c>
      <c r="N603" s="115" t="s">
        <v>8512</v>
      </c>
      <c r="O603" s="115" t="s">
        <v>8516</v>
      </c>
      <c r="P603" s="115" t="s">
        <v>100</v>
      </c>
      <c r="Q603" s="115" t="s">
        <v>80</v>
      </c>
      <c r="R603" s="115"/>
      <c r="S603" s="113"/>
    </row>
    <row r="604" spans="1:19" x14ac:dyDescent="0.35">
      <c r="A604" s="111" t="s">
        <v>4242</v>
      </c>
      <c r="B604" s="112">
        <v>7</v>
      </c>
      <c r="C604" s="113" t="s">
        <v>4243</v>
      </c>
      <c r="D604" s="121" t="s">
        <v>7040</v>
      </c>
      <c r="E604" s="113"/>
      <c r="F604" s="113"/>
      <c r="G604" s="50" t="s">
        <v>5313</v>
      </c>
      <c r="H604" s="50" t="s">
        <v>5314</v>
      </c>
      <c r="I604" s="113"/>
      <c r="J604" s="113" t="s">
        <v>7493</v>
      </c>
      <c r="K604" s="113"/>
      <c r="L604" s="50" t="s">
        <v>7472</v>
      </c>
      <c r="M604" s="153">
        <v>0</v>
      </c>
      <c r="N604" s="50" t="s">
        <v>8512</v>
      </c>
      <c r="O604" s="50" t="s">
        <v>8517</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7493</v>
      </c>
      <c r="K605" s="113"/>
      <c r="L605" s="113" t="s">
        <v>7473</v>
      </c>
      <c r="M605" s="114">
        <v>0</v>
      </c>
      <c r="N605" s="113" t="s">
        <v>8512</v>
      </c>
      <c r="O605" s="113" t="s">
        <v>8517</v>
      </c>
      <c r="P605" s="113" t="s">
        <v>100</v>
      </c>
      <c r="Q605" s="113" t="s">
        <v>80</v>
      </c>
      <c r="R605" s="113"/>
      <c r="S605" s="113"/>
    </row>
    <row r="606" spans="1:19" x14ac:dyDescent="0.35">
      <c r="A606" s="111" t="s">
        <v>4242</v>
      </c>
      <c r="B606" s="112">
        <v>9</v>
      </c>
      <c r="C606" s="113" t="s">
        <v>4245</v>
      </c>
      <c r="D606" s="113" t="s">
        <v>7023</v>
      </c>
      <c r="E606" s="113"/>
      <c r="F606" s="113"/>
      <c r="G606" s="50" t="s">
        <v>5317</v>
      </c>
      <c r="H606" s="50" t="s">
        <v>5318</v>
      </c>
      <c r="I606" s="113"/>
      <c r="J606" s="113" t="s">
        <v>7493</v>
      </c>
      <c r="K606" s="113"/>
      <c r="L606" s="50" t="s">
        <v>7472</v>
      </c>
      <c r="M606" s="153">
        <v>0</v>
      </c>
      <c r="N606" s="50" t="s">
        <v>8512</v>
      </c>
      <c r="O606" s="50" t="s">
        <v>8517</v>
      </c>
      <c r="P606" s="113" t="s">
        <v>262</v>
      </c>
      <c r="Q606" s="113" t="s">
        <v>80</v>
      </c>
      <c r="R606" s="113"/>
      <c r="S606" s="113"/>
    </row>
    <row r="607" spans="1:19" x14ac:dyDescent="0.35">
      <c r="A607" s="111" t="s">
        <v>4242</v>
      </c>
      <c r="B607" s="112">
        <v>10</v>
      </c>
      <c r="C607" s="113" t="s">
        <v>4252</v>
      </c>
      <c r="D607" s="113" t="s">
        <v>7024</v>
      </c>
      <c r="E607" s="113"/>
      <c r="F607" s="113"/>
      <c r="G607" s="50" t="s">
        <v>5331</v>
      </c>
      <c r="H607" s="50" t="s">
        <v>5332</v>
      </c>
      <c r="I607" s="113"/>
      <c r="J607" s="113" t="s">
        <v>7493</v>
      </c>
      <c r="K607" s="113"/>
      <c r="L607" s="50" t="s">
        <v>7472</v>
      </c>
      <c r="M607" s="153">
        <v>0</v>
      </c>
      <c r="N607" s="50" t="s">
        <v>8512</v>
      </c>
      <c r="O607" s="50" t="s">
        <v>8517</v>
      </c>
      <c r="P607" s="113" t="s">
        <v>262</v>
      </c>
      <c r="Q607" s="113" t="s">
        <v>80</v>
      </c>
      <c r="R607" s="113"/>
      <c r="S607" s="113"/>
    </row>
    <row r="608" spans="1:19" x14ac:dyDescent="0.35">
      <c r="A608" s="111" t="s">
        <v>4242</v>
      </c>
      <c r="B608" s="112">
        <v>10</v>
      </c>
      <c r="C608" s="113" t="s">
        <v>4246</v>
      </c>
      <c r="D608" s="113" t="s">
        <v>7025</v>
      </c>
      <c r="E608" s="113"/>
      <c r="F608" s="113"/>
      <c r="G608" s="50" t="s">
        <v>5319</v>
      </c>
      <c r="H608" s="50" t="s">
        <v>5320</v>
      </c>
      <c r="I608" s="113"/>
      <c r="J608" s="113" t="s">
        <v>7493</v>
      </c>
      <c r="K608" s="113"/>
      <c r="L608" s="50" t="s">
        <v>7472</v>
      </c>
      <c r="M608" s="153">
        <v>0</v>
      </c>
      <c r="N608" s="50" t="s">
        <v>8512</v>
      </c>
      <c r="O608" s="50" t="s">
        <v>8517</v>
      </c>
      <c r="P608" s="113" t="s">
        <v>262</v>
      </c>
      <c r="Q608" s="113" t="s">
        <v>80</v>
      </c>
      <c r="R608" s="113"/>
      <c r="S608" s="113"/>
    </row>
    <row r="609" spans="1:19" x14ac:dyDescent="0.35">
      <c r="A609" s="111" t="s">
        <v>4242</v>
      </c>
      <c r="B609" s="112">
        <v>11</v>
      </c>
      <c r="C609" s="113" t="s">
        <v>4253</v>
      </c>
      <c r="D609" s="113" t="s">
        <v>6921</v>
      </c>
      <c r="E609" s="113"/>
      <c r="F609" s="113"/>
      <c r="G609" s="50" t="s">
        <v>5333</v>
      </c>
      <c r="H609" s="50" t="s">
        <v>5334</v>
      </c>
      <c r="I609" s="113"/>
      <c r="J609" s="113" t="s">
        <v>7493</v>
      </c>
      <c r="K609" s="113"/>
      <c r="L609" s="50" t="s">
        <v>7472</v>
      </c>
      <c r="M609" s="153">
        <v>0</v>
      </c>
      <c r="N609" s="50" t="s">
        <v>8512</v>
      </c>
      <c r="O609" s="50" t="s">
        <v>8517</v>
      </c>
      <c r="P609" s="113" t="s">
        <v>262</v>
      </c>
      <c r="Q609" s="113" t="s">
        <v>80</v>
      </c>
      <c r="R609" s="113"/>
      <c r="S609" s="113"/>
    </row>
    <row r="610" spans="1:19" x14ac:dyDescent="0.35">
      <c r="A610" s="111" t="s">
        <v>4242</v>
      </c>
      <c r="B610" s="112">
        <v>11</v>
      </c>
      <c r="C610" s="113" t="s">
        <v>4247</v>
      </c>
      <c r="D610" s="113" t="s">
        <v>6922</v>
      </c>
      <c r="E610" s="113"/>
      <c r="F610" s="113"/>
      <c r="G610" s="50" t="s">
        <v>5321</v>
      </c>
      <c r="H610" s="50" t="s">
        <v>5322</v>
      </c>
      <c r="I610" s="113"/>
      <c r="J610" s="113" t="s">
        <v>7493</v>
      </c>
      <c r="K610" s="113"/>
      <c r="L610" s="50" t="s">
        <v>7472</v>
      </c>
      <c r="M610" s="153">
        <v>0</v>
      </c>
      <c r="N610" s="50" t="s">
        <v>8512</v>
      </c>
      <c r="O610" s="50" t="s">
        <v>8517</v>
      </c>
      <c r="P610" s="113" t="s">
        <v>262</v>
      </c>
      <c r="Q610" s="113" t="s">
        <v>80</v>
      </c>
      <c r="R610" s="113"/>
      <c r="S610" s="113"/>
    </row>
    <row r="611" spans="1:19" x14ac:dyDescent="0.35">
      <c r="A611" s="111" t="s">
        <v>4242</v>
      </c>
      <c r="B611" s="112">
        <v>12</v>
      </c>
      <c r="C611" s="113" t="s">
        <v>4248</v>
      </c>
      <c r="D611" s="113" t="s">
        <v>7034</v>
      </c>
      <c r="E611" s="113"/>
      <c r="F611" s="113"/>
      <c r="G611" s="50" t="s">
        <v>5323</v>
      </c>
      <c r="H611" s="50" t="s">
        <v>5324</v>
      </c>
      <c r="I611" s="113"/>
      <c r="J611" s="113" t="s">
        <v>7493</v>
      </c>
      <c r="K611" s="113"/>
      <c r="L611" s="50" t="s">
        <v>7472</v>
      </c>
      <c r="M611" s="153">
        <v>0</v>
      </c>
      <c r="N611" s="50" t="s">
        <v>8512</v>
      </c>
      <c r="O611" s="50" t="s">
        <v>8517</v>
      </c>
      <c r="P611" s="113" t="s">
        <v>195</v>
      </c>
      <c r="Q611" s="113" t="s">
        <v>80</v>
      </c>
      <c r="R611" s="113"/>
      <c r="S611" s="113"/>
    </row>
    <row r="612" spans="1:19" x14ac:dyDescent="0.35">
      <c r="A612" s="111" t="s">
        <v>4242</v>
      </c>
      <c r="B612" s="112">
        <v>13</v>
      </c>
      <c r="C612" s="113" t="s">
        <v>4249</v>
      </c>
      <c r="D612" s="113" t="s">
        <v>7026</v>
      </c>
      <c r="E612" s="113"/>
      <c r="F612" s="113"/>
      <c r="G612" s="50" t="s">
        <v>5325</v>
      </c>
      <c r="H612" s="50" t="s">
        <v>5326</v>
      </c>
      <c r="I612" s="113"/>
      <c r="J612" s="113" t="s">
        <v>7493</v>
      </c>
      <c r="K612" s="113"/>
      <c r="L612" s="50" t="s">
        <v>7472</v>
      </c>
      <c r="M612" s="153">
        <v>0</v>
      </c>
      <c r="N612" s="50" t="s">
        <v>8512</v>
      </c>
      <c r="O612" s="50" t="s">
        <v>8517</v>
      </c>
      <c r="P612" s="113" t="s">
        <v>262</v>
      </c>
      <c r="Q612" s="113" t="s">
        <v>80</v>
      </c>
      <c r="R612" s="113"/>
      <c r="S612" s="113"/>
    </row>
    <row r="613" spans="1:19" x14ac:dyDescent="0.35">
      <c r="A613" s="111" t="s">
        <v>4242</v>
      </c>
      <c r="B613" s="112">
        <v>14</v>
      </c>
      <c r="C613" s="113" t="s">
        <v>4250</v>
      </c>
      <c r="D613" s="113" t="s">
        <v>7035</v>
      </c>
      <c r="E613" s="113"/>
      <c r="F613" s="113"/>
      <c r="G613" s="50" t="s">
        <v>5327</v>
      </c>
      <c r="H613" s="50" t="s">
        <v>5328</v>
      </c>
      <c r="I613" s="113"/>
      <c r="J613" s="113" t="s">
        <v>7493</v>
      </c>
      <c r="K613" s="113"/>
      <c r="L613" s="50" t="s">
        <v>7472</v>
      </c>
      <c r="M613" s="153">
        <v>0</v>
      </c>
      <c r="N613" s="50" t="s">
        <v>8512</v>
      </c>
      <c r="O613" s="50" t="s">
        <v>8517</v>
      </c>
      <c r="P613" s="113" t="s">
        <v>262</v>
      </c>
      <c r="Q613" s="113" t="s">
        <v>80</v>
      </c>
      <c r="R613" s="113"/>
      <c r="S613" s="113"/>
    </row>
    <row r="614" spans="1:19" x14ac:dyDescent="0.35">
      <c r="A614" s="111" t="s">
        <v>4242</v>
      </c>
      <c r="B614" s="112">
        <v>14</v>
      </c>
      <c r="C614" s="113" t="s">
        <v>4254</v>
      </c>
      <c r="D614" s="113" t="s">
        <v>7036</v>
      </c>
      <c r="E614" s="113"/>
      <c r="F614" s="113"/>
      <c r="G614" s="50" t="s">
        <v>5335</v>
      </c>
      <c r="H614" s="50" t="s">
        <v>5336</v>
      </c>
      <c r="I614" s="113"/>
      <c r="J614" s="113" t="s">
        <v>7493</v>
      </c>
      <c r="K614" s="113"/>
      <c r="L614" s="50" t="s">
        <v>7472</v>
      </c>
      <c r="M614" s="153">
        <v>0</v>
      </c>
      <c r="N614" s="50" t="s">
        <v>8512</v>
      </c>
      <c r="O614" s="50" t="s">
        <v>8517</v>
      </c>
      <c r="P614" s="113" t="s">
        <v>262</v>
      </c>
      <c r="Q614" s="113" t="s">
        <v>80</v>
      </c>
      <c r="R614" s="113"/>
      <c r="S614" s="113"/>
    </row>
    <row r="615" spans="1:19" x14ac:dyDescent="0.35">
      <c r="A615" s="111" t="s">
        <v>4242</v>
      </c>
      <c r="B615" s="112">
        <v>14</v>
      </c>
      <c r="C615" s="113" t="s">
        <v>4251</v>
      </c>
      <c r="D615" s="113" t="s">
        <v>7037</v>
      </c>
      <c r="E615" s="113"/>
      <c r="F615" s="113"/>
      <c r="G615" s="50" t="s">
        <v>5329</v>
      </c>
      <c r="H615" s="50" t="s">
        <v>5330</v>
      </c>
      <c r="I615" s="113"/>
      <c r="J615" s="113" t="s">
        <v>7493</v>
      </c>
      <c r="K615" s="113"/>
      <c r="L615" s="50" t="s">
        <v>7472</v>
      </c>
      <c r="M615" s="153">
        <v>0</v>
      </c>
      <c r="N615" s="50" t="s">
        <v>8512</v>
      </c>
      <c r="O615" s="50" t="s">
        <v>8517</v>
      </c>
      <c r="P615" s="113" t="s">
        <v>262</v>
      </c>
      <c r="Q615" s="113" t="s">
        <v>80</v>
      </c>
      <c r="R615" s="113"/>
      <c r="S615" s="113"/>
    </row>
    <row r="616" spans="1:19" x14ac:dyDescent="0.35">
      <c r="A616" s="111" t="s">
        <v>4242</v>
      </c>
      <c r="B616" s="112">
        <v>15</v>
      </c>
      <c r="C616" s="113" t="s">
        <v>4255</v>
      </c>
      <c r="D616" s="113" t="s">
        <v>7033</v>
      </c>
      <c r="E616" s="113"/>
      <c r="F616" s="113"/>
      <c r="G616" s="50" t="s">
        <v>5337</v>
      </c>
      <c r="H616" s="50" t="s">
        <v>5338</v>
      </c>
      <c r="I616" s="113"/>
      <c r="J616" s="113" t="s">
        <v>7493</v>
      </c>
      <c r="K616" s="113"/>
      <c r="L616" s="50" t="s">
        <v>7472</v>
      </c>
      <c r="M616" s="153">
        <v>0</v>
      </c>
      <c r="N616" s="50" t="s">
        <v>8512</v>
      </c>
      <c r="O616" s="50" t="s">
        <v>8517</v>
      </c>
      <c r="P616" s="113" t="s">
        <v>165</v>
      </c>
      <c r="Q616" s="113" t="s">
        <v>80</v>
      </c>
      <c r="R616" s="113"/>
      <c r="S616" s="113"/>
    </row>
    <row r="617" spans="1:19" x14ac:dyDescent="0.35">
      <c r="A617" s="111" t="s">
        <v>4242</v>
      </c>
      <c r="B617" s="112">
        <v>16</v>
      </c>
      <c r="C617" s="113" t="s">
        <v>4256</v>
      </c>
      <c r="D617" s="50" t="s">
        <v>7032</v>
      </c>
      <c r="E617" s="113"/>
      <c r="F617" s="113"/>
      <c r="G617" s="50" t="s">
        <v>5339</v>
      </c>
      <c r="H617" s="50" t="s">
        <v>5340</v>
      </c>
      <c r="I617" s="113"/>
      <c r="J617" s="113" t="s">
        <v>7493</v>
      </c>
      <c r="K617" s="113"/>
      <c r="L617" s="50" t="s">
        <v>7472</v>
      </c>
      <c r="M617" s="153">
        <v>0</v>
      </c>
      <c r="N617" s="50" t="s">
        <v>8512</v>
      </c>
      <c r="O617" s="50" t="s">
        <v>8517</v>
      </c>
      <c r="P617" s="113" t="s">
        <v>262</v>
      </c>
      <c r="Q617" s="113" t="s">
        <v>80</v>
      </c>
      <c r="R617" s="113"/>
      <c r="S617" s="113"/>
    </row>
    <row r="618" spans="1:19" x14ac:dyDescent="0.35">
      <c r="A618" s="111" t="s">
        <v>4242</v>
      </c>
      <c r="B618" s="112">
        <v>17</v>
      </c>
      <c r="C618" s="113" t="s">
        <v>4257</v>
      </c>
      <c r="D618" s="50" t="s">
        <v>6923</v>
      </c>
      <c r="E618" s="113"/>
      <c r="F618" s="113"/>
      <c r="G618" s="50" t="s">
        <v>5341</v>
      </c>
      <c r="H618" s="50" t="s">
        <v>5342</v>
      </c>
      <c r="I618" s="113"/>
      <c r="J618" s="113" t="s">
        <v>7493</v>
      </c>
      <c r="K618" s="113"/>
      <c r="L618" s="50" t="s">
        <v>7472</v>
      </c>
      <c r="M618" s="153">
        <v>0</v>
      </c>
      <c r="N618" s="50" t="s">
        <v>8512</v>
      </c>
      <c r="O618" s="50" t="s">
        <v>8517</v>
      </c>
      <c r="P618" s="113" t="s">
        <v>262</v>
      </c>
      <c r="Q618" s="113" t="s">
        <v>80</v>
      </c>
      <c r="R618" s="113"/>
      <c r="S618" s="113"/>
    </row>
    <row r="619" spans="1:19" x14ac:dyDescent="0.35">
      <c r="A619" s="111" t="s">
        <v>4242</v>
      </c>
      <c r="B619" s="112">
        <v>18</v>
      </c>
      <c r="C619" s="113" t="s">
        <v>4258</v>
      </c>
      <c r="D619" s="50" t="s">
        <v>6924</v>
      </c>
      <c r="E619" s="113"/>
      <c r="F619" s="113"/>
      <c r="G619" s="50" t="s">
        <v>5343</v>
      </c>
      <c r="H619" s="50" t="s">
        <v>5344</v>
      </c>
      <c r="I619" s="113"/>
      <c r="J619" s="113" t="s">
        <v>7493</v>
      </c>
      <c r="K619" s="113"/>
      <c r="L619" s="50" t="s">
        <v>7472</v>
      </c>
      <c r="M619" s="153">
        <v>0</v>
      </c>
      <c r="N619" s="50" t="s">
        <v>8512</v>
      </c>
      <c r="O619" s="50" t="s">
        <v>8517</v>
      </c>
      <c r="P619" s="113" t="s">
        <v>262</v>
      </c>
      <c r="Q619" s="113" t="s">
        <v>80</v>
      </c>
      <c r="R619" s="113"/>
      <c r="S619" s="113"/>
    </row>
    <row r="620" spans="1:19" x14ac:dyDescent="0.35">
      <c r="A620" s="111" t="s">
        <v>4242</v>
      </c>
      <c r="B620" s="112">
        <v>19</v>
      </c>
      <c r="C620" s="113" t="s">
        <v>4259</v>
      </c>
      <c r="D620" s="113" t="s">
        <v>7038</v>
      </c>
      <c r="E620" s="113"/>
      <c r="F620" s="113"/>
      <c r="G620" s="50" t="s">
        <v>5345</v>
      </c>
      <c r="H620" s="50" t="s">
        <v>5346</v>
      </c>
      <c r="I620" s="113"/>
      <c r="J620" s="113" t="s">
        <v>7493</v>
      </c>
      <c r="K620" s="113"/>
      <c r="L620" s="50" t="s">
        <v>7472</v>
      </c>
      <c r="M620" s="153">
        <v>0</v>
      </c>
      <c r="N620" s="50" t="s">
        <v>8512</v>
      </c>
      <c r="O620" s="50" t="s">
        <v>8517</v>
      </c>
      <c r="P620" s="113" t="s">
        <v>195</v>
      </c>
      <c r="Q620" s="113" t="s">
        <v>80</v>
      </c>
      <c r="R620" s="113"/>
      <c r="S620" s="113"/>
    </row>
    <row r="621" spans="1:19" x14ac:dyDescent="0.35">
      <c r="A621" s="111" t="s">
        <v>4242</v>
      </c>
      <c r="B621" s="112">
        <v>20</v>
      </c>
      <c r="C621" s="113" t="s">
        <v>4260</v>
      </c>
      <c r="D621" s="113" t="s">
        <v>7027</v>
      </c>
      <c r="E621" s="113"/>
      <c r="F621" s="113"/>
      <c r="G621" s="50" t="s">
        <v>5347</v>
      </c>
      <c r="H621" s="50" t="s">
        <v>5348</v>
      </c>
      <c r="I621" s="113"/>
      <c r="J621" s="113" t="s">
        <v>7493</v>
      </c>
      <c r="K621" s="113"/>
      <c r="L621" s="50" t="s">
        <v>7472</v>
      </c>
      <c r="M621" s="153">
        <v>0</v>
      </c>
      <c r="N621" s="50" t="s">
        <v>8512</v>
      </c>
      <c r="O621" s="50" t="s">
        <v>8517</v>
      </c>
      <c r="P621" s="113" t="s">
        <v>262</v>
      </c>
      <c r="Q621" s="113" t="s">
        <v>80</v>
      </c>
      <c r="R621" s="113"/>
      <c r="S621" s="113"/>
    </row>
    <row r="622" spans="1:19" x14ac:dyDescent="0.35">
      <c r="A622" s="111" t="s">
        <v>4242</v>
      </c>
      <c r="B622" s="112">
        <v>21</v>
      </c>
      <c r="C622" s="113" t="s">
        <v>4261</v>
      </c>
      <c r="D622" s="113" t="s">
        <v>7028</v>
      </c>
      <c r="E622" s="113"/>
      <c r="F622" s="113"/>
      <c r="G622" s="50" t="s">
        <v>5349</v>
      </c>
      <c r="H622" s="50" t="s">
        <v>5350</v>
      </c>
      <c r="I622" s="113"/>
      <c r="J622" s="113" t="s">
        <v>7493</v>
      </c>
      <c r="K622" s="113"/>
      <c r="L622" s="50" t="s">
        <v>7472</v>
      </c>
      <c r="M622" s="153">
        <v>0</v>
      </c>
      <c r="N622" s="50" t="s">
        <v>8512</v>
      </c>
      <c r="O622" s="50" t="s">
        <v>8517</v>
      </c>
      <c r="P622" s="113" t="s">
        <v>262</v>
      </c>
      <c r="Q622" s="113" t="s">
        <v>80</v>
      </c>
      <c r="R622" s="113"/>
      <c r="S622" s="113"/>
    </row>
    <row r="623" spans="1:19" x14ac:dyDescent="0.35">
      <c r="A623" s="111" t="s">
        <v>4242</v>
      </c>
      <c r="B623" s="112">
        <v>22</v>
      </c>
      <c r="C623" s="113" t="s">
        <v>4262</v>
      </c>
      <c r="D623" s="113" t="s">
        <v>6925</v>
      </c>
      <c r="E623" s="113"/>
      <c r="F623" s="113"/>
      <c r="G623" s="50" t="s">
        <v>5351</v>
      </c>
      <c r="H623" s="50" t="s">
        <v>5352</v>
      </c>
      <c r="I623" s="113"/>
      <c r="J623" s="113" t="s">
        <v>7493</v>
      </c>
      <c r="K623" s="113"/>
      <c r="L623" s="50" t="s">
        <v>7472</v>
      </c>
      <c r="M623" s="153">
        <v>0</v>
      </c>
      <c r="N623" s="50" t="s">
        <v>8512</v>
      </c>
      <c r="O623" s="50" t="s">
        <v>8517</v>
      </c>
      <c r="P623" s="113" t="s">
        <v>262</v>
      </c>
      <c r="Q623" s="113" t="s">
        <v>80</v>
      </c>
      <c r="R623" s="113"/>
      <c r="S623" s="113"/>
    </row>
    <row r="624" spans="1:19" x14ac:dyDescent="0.35">
      <c r="A624" s="111" t="s">
        <v>4242</v>
      </c>
      <c r="B624" s="112">
        <v>23</v>
      </c>
      <c r="C624" s="113" t="s">
        <v>4263</v>
      </c>
      <c r="D624" s="113" t="s">
        <v>7039</v>
      </c>
      <c r="E624" s="113"/>
      <c r="F624" s="113"/>
      <c r="G624" s="50" t="s">
        <v>5353</v>
      </c>
      <c r="H624" s="50" t="s">
        <v>5354</v>
      </c>
      <c r="I624" s="113"/>
      <c r="J624" s="113" t="s">
        <v>7493</v>
      </c>
      <c r="K624" s="113"/>
      <c r="L624" s="50" t="s">
        <v>7472</v>
      </c>
      <c r="M624" s="153">
        <v>0</v>
      </c>
      <c r="N624" s="50" t="s">
        <v>8512</v>
      </c>
      <c r="O624" s="50" t="s">
        <v>8517</v>
      </c>
      <c r="P624" s="113" t="s">
        <v>195</v>
      </c>
      <c r="Q624" s="113" t="s">
        <v>80</v>
      </c>
      <c r="R624" s="113"/>
      <c r="S624" s="113"/>
    </row>
    <row r="625" spans="1:19" x14ac:dyDescent="0.35">
      <c r="A625" s="111" t="s">
        <v>4242</v>
      </c>
      <c r="B625" s="112">
        <v>24</v>
      </c>
      <c r="C625" s="113" t="s">
        <v>4264</v>
      </c>
      <c r="D625" s="113" t="s">
        <v>7029</v>
      </c>
      <c r="E625" s="113"/>
      <c r="F625" s="113"/>
      <c r="G625" s="50" t="s">
        <v>5355</v>
      </c>
      <c r="H625" s="50" t="s">
        <v>5356</v>
      </c>
      <c r="I625" s="113"/>
      <c r="J625" s="113" t="s">
        <v>7493</v>
      </c>
      <c r="K625" s="113"/>
      <c r="L625" s="50" t="s">
        <v>7472</v>
      </c>
      <c r="M625" s="153">
        <v>0</v>
      </c>
      <c r="N625" s="50" t="s">
        <v>8512</v>
      </c>
      <c r="O625" s="50" t="s">
        <v>8517</v>
      </c>
      <c r="P625" s="113" t="s">
        <v>262</v>
      </c>
      <c r="Q625" s="113" t="s">
        <v>80</v>
      </c>
      <c r="R625" s="113"/>
      <c r="S625" s="113"/>
    </row>
    <row r="626" spans="1:19" x14ac:dyDescent="0.35">
      <c r="A626" s="111" t="s">
        <v>4242</v>
      </c>
      <c r="B626" s="112">
        <v>25</v>
      </c>
      <c r="C626" s="113" t="s">
        <v>4266</v>
      </c>
      <c r="D626" s="113" t="s">
        <v>7030</v>
      </c>
      <c r="E626" s="113"/>
      <c r="F626" s="113"/>
      <c r="G626" s="50" t="s">
        <v>5359</v>
      </c>
      <c r="H626" s="50" t="s">
        <v>5360</v>
      </c>
      <c r="I626" s="113"/>
      <c r="J626" s="113" t="s">
        <v>7493</v>
      </c>
      <c r="K626" s="113"/>
      <c r="L626" s="50" t="s">
        <v>7472</v>
      </c>
      <c r="M626" s="153">
        <v>0</v>
      </c>
      <c r="N626" s="50" t="s">
        <v>8512</v>
      </c>
      <c r="O626" s="50" t="s">
        <v>8517</v>
      </c>
      <c r="P626" s="113" t="s">
        <v>262</v>
      </c>
      <c r="Q626" s="113" t="s">
        <v>80</v>
      </c>
      <c r="R626" s="113"/>
      <c r="S626" s="113"/>
    </row>
    <row r="627" spans="1:19" x14ac:dyDescent="0.35">
      <c r="A627" s="111" t="s">
        <v>4242</v>
      </c>
      <c r="B627" s="112">
        <v>25</v>
      </c>
      <c r="C627" s="113" t="s">
        <v>4265</v>
      </c>
      <c r="D627" s="113" t="s">
        <v>7031</v>
      </c>
      <c r="E627" s="113"/>
      <c r="F627" s="113"/>
      <c r="G627" s="50" t="s">
        <v>5357</v>
      </c>
      <c r="H627" s="50" t="s">
        <v>5358</v>
      </c>
      <c r="I627" s="113"/>
      <c r="J627" s="113" t="s">
        <v>7493</v>
      </c>
      <c r="K627" s="113"/>
      <c r="L627" s="50" t="s">
        <v>7472</v>
      </c>
      <c r="M627" s="153">
        <v>0</v>
      </c>
      <c r="N627" s="50" t="s">
        <v>8512</v>
      </c>
      <c r="O627" s="50" t="s">
        <v>8517</v>
      </c>
      <c r="P627" s="113" t="s">
        <v>262</v>
      </c>
      <c r="Q627" s="113" t="s">
        <v>80</v>
      </c>
      <c r="R627" s="113"/>
      <c r="S627" s="113"/>
    </row>
    <row r="628" spans="1:19" x14ac:dyDescent="0.35">
      <c r="A628" s="111" t="s">
        <v>4242</v>
      </c>
      <c r="B628" s="112">
        <v>26</v>
      </c>
      <c r="C628" s="113" t="s">
        <v>4267</v>
      </c>
      <c r="D628" s="113" t="s">
        <v>6926</v>
      </c>
      <c r="E628" s="113"/>
      <c r="F628" s="113"/>
      <c r="G628" s="50" t="s">
        <v>5361</v>
      </c>
      <c r="H628" s="50" t="s">
        <v>5362</v>
      </c>
      <c r="I628" s="113"/>
      <c r="J628" s="113" t="s">
        <v>7493</v>
      </c>
      <c r="K628" s="113"/>
      <c r="L628" s="50" t="s">
        <v>7472</v>
      </c>
      <c r="M628" s="153">
        <v>0</v>
      </c>
      <c r="N628" s="50" t="s">
        <v>8512</v>
      </c>
      <c r="O628" s="50" t="s">
        <v>8517</v>
      </c>
      <c r="P628" s="113" t="s">
        <v>262</v>
      </c>
      <c r="Q628" s="113" t="s">
        <v>80</v>
      </c>
      <c r="R628" s="113"/>
      <c r="S628" s="113"/>
    </row>
    <row r="629" spans="1:19" x14ac:dyDescent="0.35">
      <c r="A629" s="111" t="s">
        <v>4242</v>
      </c>
      <c r="B629" s="112">
        <v>27</v>
      </c>
      <c r="C629" s="113" t="s">
        <v>4268</v>
      </c>
      <c r="D629" s="113" t="s">
        <v>6927</v>
      </c>
      <c r="E629" s="113"/>
      <c r="F629" s="113"/>
      <c r="G629" s="50" t="s">
        <v>5363</v>
      </c>
      <c r="H629" s="50" t="s">
        <v>5364</v>
      </c>
      <c r="I629" s="113"/>
      <c r="J629" s="113" t="s">
        <v>7493</v>
      </c>
      <c r="K629" s="113"/>
      <c r="L629" s="50" t="s">
        <v>7472</v>
      </c>
      <c r="M629" s="153">
        <v>0</v>
      </c>
      <c r="N629" s="50" t="s">
        <v>8512</v>
      </c>
      <c r="O629" s="50" t="s">
        <v>8517</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7493</v>
      </c>
      <c r="K630" s="113"/>
      <c r="L630" s="121" t="s">
        <v>91</v>
      </c>
      <c r="M630" s="139" t="s">
        <v>8511</v>
      </c>
      <c r="N630" s="121" t="s">
        <v>8513</v>
      </c>
      <c r="O630" s="121"/>
      <c r="P630" s="113"/>
      <c r="Q630" s="113" t="s">
        <v>80</v>
      </c>
      <c r="R630" s="113"/>
      <c r="S630" s="115"/>
    </row>
    <row r="631" spans="1:19" x14ac:dyDescent="0.35">
      <c r="A631" s="115" t="s">
        <v>4284</v>
      </c>
      <c r="B631" s="100">
        <v>1</v>
      </c>
      <c r="C631" s="101" t="s">
        <v>93</v>
      </c>
      <c r="D631" s="101" t="s">
        <v>1923</v>
      </c>
      <c r="E631" s="102"/>
      <c r="F631" s="101" t="s">
        <v>7661</v>
      </c>
      <c r="G631" s="101" t="s">
        <v>277</v>
      </c>
      <c r="H631" s="101" t="s">
        <v>278</v>
      </c>
      <c r="I631" s="101" t="s">
        <v>2311</v>
      </c>
      <c r="J631" s="103" t="s">
        <v>7493</v>
      </c>
      <c r="K631" s="103"/>
      <c r="L631" s="101" t="s">
        <v>91</v>
      </c>
      <c r="M631" s="154" t="s">
        <v>8511</v>
      </c>
      <c r="N631" s="103" t="s">
        <v>8513</v>
      </c>
      <c r="O631" s="103" t="s">
        <v>8516</v>
      </c>
      <c r="P631" s="115" t="s">
        <v>91</v>
      </c>
      <c r="Q631" s="115" t="s">
        <v>80</v>
      </c>
      <c r="R631" s="115"/>
      <c r="S631" s="113"/>
    </row>
    <row r="632" spans="1:19" x14ac:dyDescent="0.35">
      <c r="A632" s="111" t="s">
        <v>4284</v>
      </c>
      <c r="B632" s="112">
        <v>2</v>
      </c>
      <c r="C632" s="113" t="s">
        <v>4114</v>
      </c>
      <c r="D632" s="54" t="s">
        <v>7553</v>
      </c>
      <c r="E632" s="113"/>
      <c r="F632" s="113"/>
      <c r="G632" s="50" t="s">
        <v>465</v>
      </c>
      <c r="H632" s="50" t="s">
        <v>5053</v>
      </c>
      <c r="I632" s="113"/>
      <c r="J632" s="113" t="s">
        <v>7493</v>
      </c>
      <c r="K632" s="113"/>
      <c r="L632" s="99" t="s">
        <v>7473</v>
      </c>
      <c r="M632" s="160" t="s">
        <v>8511</v>
      </c>
      <c r="N632" s="99" t="s">
        <v>8513</v>
      </c>
      <c r="O632" s="99" t="s">
        <v>8516</v>
      </c>
      <c r="P632" s="113" t="s">
        <v>100</v>
      </c>
      <c r="Q632" s="113" t="s">
        <v>80</v>
      </c>
      <c r="R632" s="113"/>
      <c r="S632" s="115"/>
    </row>
    <row r="633" spans="1:19" x14ac:dyDescent="0.35">
      <c r="A633" s="115" t="s">
        <v>4284</v>
      </c>
      <c r="B633" s="100">
        <v>3</v>
      </c>
      <c r="C633" s="101" t="s">
        <v>116</v>
      </c>
      <c r="D633" s="101" t="s">
        <v>6631</v>
      </c>
      <c r="E633" s="102"/>
      <c r="F633" s="101"/>
      <c r="G633" s="101" t="s">
        <v>318</v>
      </c>
      <c r="H633" s="101"/>
      <c r="I633" s="101"/>
      <c r="J633" s="103" t="s">
        <v>7493</v>
      </c>
      <c r="K633" s="103"/>
      <c r="L633" s="55" t="s">
        <v>91</v>
      </c>
      <c r="M633" s="158" t="s">
        <v>8511</v>
      </c>
      <c r="N633" s="57" t="s">
        <v>8513</v>
      </c>
      <c r="O633" s="57" t="s">
        <v>8516</v>
      </c>
      <c r="P633" s="115" t="s">
        <v>100</v>
      </c>
      <c r="Q633" s="115" t="s">
        <v>80</v>
      </c>
      <c r="R633" s="113" t="s">
        <v>7477</v>
      </c>
      <c r="S633" s="113"/>
    </row>
    <row r="634" spans="1:19" x14ac:dyDescent="0.35">
      <c r="A634" s="115" t="s">
        <v>4284</v>
      </c>
      <c r="B634" s="100">
        <v>4</v>
      </c>
      <c r="C634" s="115" t="s">
        <v>2591</v>
      </c>
      <c r="D634" s="102" t="s">
        <v>7538</v>
      </c>
      <c r="E634" s="115"/>
      <c r="F634" s="115"/>
      <c r="G634" s="102" t="s">
        <v>3015</v>
      </c>
      <c r="H634" s="102" t="s">
        <v>2796</v>
      </c>
      <c r="I634" s="115"/>
      <c r="J634" s="115" t="s">
        <v>7493</v>
      </c>
      <c r="K634" s="115"/>
      <c r="L634" s="115" t="s">
        <v>7473</v>
      </c>
      <c r="M634" s="116" t="s">
        <v>8511</v>
      </c>
      <c r="N634" s="115" t="s">
        <v>8512</v>
      </c>
      <c r="O634" s="115" t="s">
        <v>8516</v>
      </c>
      <c r="P634" s="115" t="s">
        <v>100</v>
      </c>
      <c r="Q634" s="115" t="s">
        <v>80</v>
      </c>
      <c r="R634" s="115"/>
      <c r="S634" s="113"/>
    </row>
    <row r="635" spans="1:19" x14ac:dyDescent="0.35">
      <c r="A635" s="111" t="s">
        <v>4284</v>
      </c>
      <c r="B635" s="112">
        <v>5</v>
      </c>
      <c r="C635" s="113" t="s">
        <v>4288</v>
      </c>
      <c r="D635" s="50" t="s">
        <v>6928</v>
      </c>
      <c r="E635" s="113"/>
      <c r="F635" s="113"/>
      <c r="G635" s="50" t="s">
        <v>5398</v>
      </c>
      <c r="H635" s="50" t="s">
        <v>5399</v>
      </c>
      <c r="I635" s="113"/>
      <c r="J635" s="113" t="s">
        <v>7493</v>
      </c>
      <c r="K635" s="113"/>
      <c r="L635" s="50" t="s">
        <v>7472</v>
      </c>
      <c r="M635" s="153">
        <v>0</v>
      </c>
      <c r="N635" s="50" t="s">
        <v>8512</v>
      </c>
      <c r="O635" s="50" t="s">
        <v>8517</v>
      </c>
      <c r="P635" s="113" t="s">
        <v>262</v>
      </c>
      <c r="Q635" s="113" t="s">
        <v>80</v>
      </c>
      <c r="R635" s="113"/>
      <c r="S635" s="113"/>
    </row>
    <row r="636" spans="1:19" x14ac:dyDescent="0.35">
      <c r="A636" s="111" t="s">
        <v>4284</v>
      </c>
      <c r="B636" s="112">
        <v>6</v>
      </c>
      <c r="C636" s="113" t="s">
        <v>4287</v>
      </c>
      <c r="D636" s="50" t="s">
        <v>7045</v>
      </c>
      <c r="E636" s="113"/>
      <c r="F636" s="113"/>
      <c r="G636" s="50" t="s">
        <v>5396</v>
      </c>
      <c r="H636" s="50" t="s">
        <v>5397</v>
      </c>
      <c r="I636" s="113"/>
      <c r="J636" s="113" t="s">
        <v>7493</v>
      </c>
      <c r="K636" s="113"/>
      <c r="L636" s="50" t="s">
        <v>7472</v>
      </c>
      <c r="M636" s="153">
        <v>0</v>
      </c>
      <c r="N636" s="50" t="s">
        <v>8512</v>
      </c>
      <c r="O636" s="50" t="s">
        <v>8517</v>
      </c>
      <c r="P636" s="113" t="s">
        <v>262</v>
      </c>
      <c r="Q636" s="113" t="s">
        <v>80</v>
      </c>
      <c r="R636" s="113"/>
      <c r="S636" s="113"/>
    </row>
    <row r="637" spans="1:19" x14ac:dyDescent="0.35">
      <c r="A637" s="111" t="s">
        <v>4284</v>
      </c>
      <c r="B637" s="112">
        <v>7</v>
      </c>
      <c r="C637" s="113" t="s">
        <v>4289</v>
      </c>
      <c r="D637" s="113" t="s">
        <v>7046</v>
      </c>
      <c r="E637" s="113"/>
      <c r="F637" s="113"/>
      <c r="G637" s="50" t="s">
        <v>5400</v>
      </c>
      <c r="H637" s="62" t="s">
        <v>5401</v>
      </c>
      <c r="I637" s="113"/>
      <c r="J637" s="113" t="s">
        <v>7493</v>
      </c>
      <c r="K637" s="113"/>
      <c r="L637" s="50" t="s">
        <v>7472</v>
      </c>
      <c r="M637" s="153">
        <v>0</v>
      </c>
      <c r="N637" s="50" t="s">
        <v>8512</v>
      </c>
      <c r="O637" s="50" t="s">
        <v>8517</v>
      </c>
      <c r="P637" s="113" t="s">
        <v>262</v>
      </c>
      <c r="Q637" s="113" t="s">
        <v>80</v>
      </c>
      <c r="R637" s="113"/>
      <c r="S637" s="113"/>
    </row>
    <row r="638" spans="1:19" x14ac:dyDescent="0.35">
      <c r="A638" s="111" t="s">
        <v>4284</v>
      </c>
      <c r="B638" s="112">
        <v>8</v>
      </c>
      <c r="C638" s="113" t="s">
        <v>4286</v>
      </c>
      <c r="D638" s="113" t="s">
        <v>7047</v>
      </c>
      <c r="E638" s="113"/>
      <c r="F638" s="113"/>
      <c r="G638" s="50" t="s">
        <v>5394</v>
      </c>
      <c r="H638" s="62" t="s">
        <v>5395</v>
      </c>
      <c r="I638" s="113"/>
      <c r="J638" s="113" t="s">
        <v>7493</v>
      </c>
      <c r="K638" s="113"/>
      <c r="L638" s="50" t="s">
        <v>7472</v>
      </c>
      <c r="M638" s="153">
        <v>0</v>
      </c>
      <c r="N638" s="50" t="s">
        <v>8512</v>
      </c>
      <c r="O638" s="50" t="s">
        <v>8517</v>
      </c>
      <c r="P638" s="113" t="s">
        <v>262</v>
      </c>
      <c r="Q638" s="113" t="s">
        <v>80</v>
      </c>
      <c r="R638" s="113"/>
      <c r="S638" s="113"/>
    </row>
    <row r="639" spans="1:19" x14ac:dyDescent="0.35">
      <c r="A639" s="111" t="s">
        <v>4284</v>
      </c>
      <c r="B639" s="112">
        <v>9</v>
      </c>
      <c r="C639" s="113" t="s">
        <v>4290</v>
      </c>
      <c r="D639" s="113" t="s">
        <v>7048</v>
      </c>
      <c r="E639" s="113"/>
      <c r="F639" s="113"/>
      <c r="G639" s="50" t="s">
        <v>5402</v>
      </c>
      <c r="H639" s="62" t="s">
        <v>5403</v>
      </c>
      <c r="I639" s="113"/>
      <c r="J639" s="113" t="s">
        <v>7493</v>
      </c>
      <c r="K639" s="113"/>
      <c r="L639" s="50" t="s">
        <v>7472</v>
      </c>
      <c r="M639" s="153">
        <v>0</v>
      </c>
      <c r="N639" s="50" t="s">
        <v>8512</v>
      </c>
      <c r="O639" s="50" t="s">
        <v>8517</v>
      </c>
      <c r="P639" s="113" t="s">
        <v>262</v>
      </c>
      <c r="Q639" s="113" t="s">
        <v>80</v>
      </c>
      <c r="R639" s="113"/>
      <c r="S639" s="113"/>
    </row>
    <row r="640" spans="1:19" x14ac:dyDescent="0.35">
      <c r="A640" s="111" t="s">
        <v>4284</v>
      </c>
      <c r="B640" s="112">
        <v>10</v>
      </c>
      <c r="C640" s="113" t="s">
        <v>4285</v>
      </c>
      <c r="D640" s="113" t="s">
        <v>7049</v>
      </c>
      <c r="E640" s="113"/>
      <c r="F640" s="113"/>
      <c r="G640" s="50" t="s">
        <v>5392</v>
      </c>
      <c r="H640" s="62" t="s">
        <v>5393</v>
      </c>
      <c r="I640" s="113"/>
      <c r="J640" s="113" t="s">
        <v>7493</v>
      </c>
      <c r="K640" s="113"/>
      <c r="L640" s="50" t="s">
        <v>7472</v>
      </c>
      <c r="M640" s="153">
        <v>0</v>
      </c>
      <c r="N640" s="50" t="s">
        <v>8512</v>
      </c>
      <c r="O640" s="50" t="s">
        <v>8517</v>
      </c>
      <c r="P640" s="113" t="s">
        <v>262</v>
      </c>
      <c r="Q640" s="113" t="s">
        <v>80</v>
      </c>
      <c r="R640" s="113"/>
      <c r="S640" s="113"/>
    </row>
    <row r="641" spans="1:19" x14ac:dyDescent="0.35">
      <c r="A641" s="111" t="s">
        <v>4284</v>
      </c>
      <c r="B641" s="112">
        <v>11</v>
      </c>
      <c r="C641" s="113" t="s">
        <v>4291</v>
      </c>
      <c r="D641" s="113" t="s">
        <v>7050</v>
      </c>
      <c r="E641" s="113"/>
      <c r="F641" s="113"/>
      <c r="G641" s="50" t="s">
        <v>5404</v>
      </c>
      <c r="H641" s="50" t="s">
        <v>5405</v>
      </c>
      <c r="I641" s="113"/>
      <c r="J641" s="113" t="s">
        <v>7493</v>
      </c>
      <c r="K641" s="113"/>
      <c r="L641" s="50" t="s">
        <v>7472</v>
      </c>
      <c r="M641" s="153">
        <v>0</v>
      </c>
      <c r="N641" s="50" t="s">
        <v>8512</v>
      </c>
      <c r="O641" s="50" t="s">
        <v>8517</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7493</v>
      </c>
      <c r="K642" s="113"/>
      <c r="L642" s="121" t="s">
        <v>91</v>
      </c>
      <c r="M642" s="139" t="s">
        <v>8511</v>
      </c>
      <c r="N642" s="121" t="s">
        <v>8513</v>
      </c>
      <c r="O642" s="121"/>
      <c r="P642" s="113"/>
      <c r="Q642" s="113" t="s">
        <v>80</v>
      </c>
      <c r="R642" s="113"/>
      <c r="S642" s="115"/>
    </row>
    <row r="643" spans="1:19" x14ac:dyDescent="0.35">
      <c r="A643" s="115" t="s">
        <v>4269</v>
      </c>
      <c r="B643" s="100">
        <v>1</v>
      </c>
      <c r="C643" s="101" t="s">
        <v>93</v>
      </c>
      <c r="D643" s="101" t="s">
        <v>1923</v>
      </c>
      <c r="E643" s="102"/>
      <c r="F643" s="101" t="s">
        <v>7661</v>
      </c>
      <c r="G643" s="101" t="s">
        <v>277</v>
      </c>
      <c r="H643" s="101" t="s">
        <v>278</v>
      </c>
      <c r="I643" s="101" t="s">
        <v>2311</v>
      </c>
      <c r="J643" s="103" t="s">
        <v>7493</v>
      </c>
      <c r="K643" s="103"/>
      <c r="L643" s="101" t="s">
        <v>91</v>
      </c>
      <c r="M643" s="154" t="s">
        <v>8511</v>
      </c>
      <c r="N643" s="103" t="s">
        <v>8513</v>
      </c>
      <c r="O643" s="103" t="s">
        <v>8516</v>
      </c>
      <c r="P643" s="115" t="s">
        <v>91</v>
      </c>
      <c r="Q643" s="115" t="s">
        <v>80</v>
      </c>
      <c r="R643" s="115"/>
      <c r="S643" s="113"/>
    </row>
    <row r="644" spans="1:19" x14ac:dyDescent="0.35">
      <c r="A644" s="111" t="s">
        <v>4269</v>
      </c>
      <c r="B644" s="112">
        <v>2</v>
      </c>
      <c r="C644" s="113" t="s">
        <v>4114</v>
      </c>
      <c r="D644" s="54" t="s">
        <v>7553</v>
      </c>
      <c r="E644" s="113"/>
      <c r="F644" s="113"/>
      <c r="G644" s="50" t="s">
        <v>465</v>
      </c>
      <c r="H644" s="50" t="s">
        <v>5053</v>
      </c>
      <c r="I644" s="113"/>
      <c r="J644" s="113" t="s">
        <v>7493</v>
      </c>
      <c r="K644" s="113"/>
      <c r="L644" s="99" t="s">
        <v>7473</v>
      </c>
      <c r="M644" s="160" t="s">
        <v>8511</v>
      </c>
      <c r="N644" s="99" t="s">
        <v>8513</v>
      </c>
      <c r="O644" s="99" t="s">
        <v>8516</v>
      </c>
      <c r="P644" s="113" t="s">
        <v>100</v>
      </c>
      <c r="Q644" s="113" t="s">
        <v>80</v>
      </c>
      <c r="R644" s="113"/>
      <c r="S644" s="115"/>
    </row>
    <row r="645" spans="1:19" x14ac:dyDescent="0.35">
      <c r="A645" s="115" t="s">
        <v>4269</v>
      </c>
      <c r="B645" s="100">
        <v>3</v>
      </c>
      <c r="C645" s="101" t="s">
        <v>116</v>
      </c>
      <c r="D645" s="101" t="s">
        <v>6631</v>
      </c>
      <c r="E645" s="102"/>
      <c r="F645" s="101"/>
      <c r="G645" s="101" t="s">
        <v>318</v>
      </c>
      <c r="H645" s="101"/>
      <c r="I645" s="101"/>
      <c r="J645" s="103" t="s">
        <v>7493</v>
      </c>
      <c r="K645" s="103"/>
      <c r="L645" s="55" t="s">
        <v>91</v>
      </c>
      <c r="M645" s="158" t="s">
        <v>8511</v>
      </c>
      <c r="N645" s="57" t="s">
        <v>8513</v>
      </c>
      <c r="O645" s="57" t="s">
        <v>8516</v>
      </c>
      <c r="P645" s="115" t="s">
        <v>100</v>
      </c>
      <c r="Q645" s="115" t="s">
        <v>80</v>
      </c>
      <c r="R645" s="113" t="s">
        <v>7477</v>
      </c>
      <c r="S645" s="113"/>
    </row>
    <row r="646" spans="1:19" x14ac:dyDescent="0.35">
      <c r="A646" s="115" t="s">
        <v>4269</v>
      </c>
      <c r="B646" s="100">
        <v>4</v>
      </c>
      <c r="C646" s="115" t="s">
        <v>2591</v>
      </c>
      <c r="D646" s="102" t="s">
        <v>7538</v>
      </c>
      <c r="E646" s="115"/>
      <c r="F646" s="115"/>
      <c r="G646" s="102" t="s">
        <v>3015</v>
      </c>
      <c r="H646" s="102" t="s">
        <v>2796</v>
      </c>
      <c r="I646" s="115"/>
      <c r="J646" s="115" t="s">
        <v>7493</v>
      </c>
      <c r="K646" s="115"/>
      <c r="L646" s="115" t="s">
        <v>7473</v>
      </c>
      <c r="M646" s="116" t="s">
        <v>8511</v>
      </c>
      <c r="N646" s="115" t="s">
        <v>8512</v>
      </c>
      <c r="O646" s="115" t="s">
        <v>8516</v>
      </c>
      <c r="P646" s="115" t="s">
        <v>100</v>
      </c>
      <c r="Q646" s="115" t="s">
        <v>80</v>
      </c>
      <c r="R646" s="115"/>
      <c r="S646" s="113"/>
    </row>
    <row r="647" spans="1:19" x14ac:dyDescent="0.35">
      <c r="A647" s="111" t="s">
        <v>4269</v>
      </c>
      <c r="B647" s="112">
        <v>5</v>
      </c>
      <c r="C647" s="113" t="s">
        <v>4270</v>
      </c>
      <c r="D647" s="113" t="s">
        <v>7051</v>
      </c>
      <c r="E647" s="113"/>
      <c r="F647" s="113"/>
      <c r="G647" s="50" t="s">
        <v>5365</v>
      </c>
      <c r="H647" s="50" t="s">
        <v>5366</v>
      </c>
      <c r="I647" s="113"/>
      <c r="J647" s="113" t="s">
        <v>7493</v>
      </c>
      <c r="K647" s="113"/>
      <c r="L647" s="50" t="s">
        <v>7472</v>
      </c>
      <c r="M647" s="153">
        <v>0</v>
      </c>
      <c r="N647" s="50" t="s">
        <v>8512</v>
      </c>
      <c r="O647" s="50" t="s">
        <v>8517</v>
      </c>
      <c r="P647" s="113" t="s">
        <v>165</v>
      </c>
      <c r="Q647" s="113" t="s">
        <v>80</v>
      </c>
      <c r="R647" s="113"/>
      <c r="S647" s="113"/>
    </row>
    <row r="648" spans="1:19" x14ac:dyDescent="0.35">
      <c r="A648" s="111" t="s">
        <v>4269</v>
      </c>
      <c r="B648" s="112">
        <v>6</v>
      </c>
      <c r="C648" s="113" t="s">
        <v>4271</v>
      </c>
      <c r="D648" s="113" t="s">
        <v>7053</v>
      </c>
      <c r="E648" s="113"/>
      <c r="F648" s="113"/>
      <c r="G648" s="50" t="s">
        <v>5367</v>
      </c>
      <c r="H648" s="50" t="s">
        <v>5368</v>
      </c>
      <c r="I648" s="113"/>
      <c r="J648" s="113" t="s">
        <v>7493</v>
      </c>
      <c r="K648" s="113"/>
      <c r="L648" s="50" t="s">
        <v>7472</v>
      </c>
      <c r="M648" s="153">
        <v>0</v>
      </c>
      <c r="N648" s="50" t="s">
        <v>8512</v>
      </c>
      <c r="O648" s="50" t="s">
        <v>8517</v>
      </c>
      <c r="P648" s="113" t="s">
        <v>165</v>
      </c>
      <c r="Q648" s="113" t="s">
        <v>80</v>
      </c>
      <c r="R648" s="113"/>
      <c r="S648" s="113"/>
    </row>
    <row r="649" spans="1:19" x14ac:dyDescent="0.35">
      <c r="A649" s="111" t="s">
        <v>4269</v>
      </c>
      <c r="B649" s="112">
        <v>7</v>
      </c>
      <c r="C649" s="121" t="s">
        <v>4272</v>
      </c>
      <c r="D649" s="113" t="s">
        <v>7041</v>
      </c>
      <c r="E649" s="113"/>
      <c r="F649" s="113"/>
      <c r="G649" s="50" t="s">
        <v>5369</v>
      </c>
      <c r="H649" s="50" t="s">
        <v>5370</v>
      </c>
      <c r="I649" s="113"/>
      <c r="J649" s="113" t="s">
        <v>7493</v>
      </c>
      <c r="K649" s="113"/>
      <c r="L649" s="50" t="s">
        <v>7472</v>
      </c>
      <c r="M649" s="153">
        <v>0</v>
      </c>
      <c r="N649" s="50" t="s">
        <v>8512</v>
      </c>
      <c r="O649" s="50" t="s">
        <v>8517</v>
      </c>
      <c r="P649" s="113" t="s">
        <v>165</v>
      </c>
      <c r="Q649" s="113" t="s">
        <v>80</v>
      </c>
      <c r="R649" s="113"/>
      <c r="S649" s="113"/>
    </row>
    <row r="650" spans="1:19" x14ac:dyDescent="0.35">
      <c r="A650" s="111" t="s">
        <v>4269</v>
      </c>
      <c r="B650" s="112">
        <v>8</v>
      </c>
      <c r="C650" s="113" t="s">
        <v>4273</v>
      </c>
      <c r="D650" s="113" t="s">
        <v>7054</v>
      </c>
      <c r="E650" s="113"/>
      <c r="F650" s="113"/>
      <c r="G650" s="50" t="s">
        <v>5371</v>
      </c>
      <c r="H650" s="50" t="s">
        <v>5372</v>
      </c>
      <c r="I650" s="113"/>
      <c r="J650" s="113" t="s">
        <v>7493</v>
      </c>
      <c r="K650" s="113"/>
      <c r="L650" s="50" t="s">
        <v>7472</v>
      </c>
      <c r="M650" s="153">
        <v>0</v>
      </c>
      <c r="N650" s="50" t="s">
        <v>8512</v>
      </c>
      <c r="O650" s="50" t="s">
        <v>8517</v>
      </c>
      <c r="P650" s="113" t="s">
        <v>165</v>
      </c>
      <c r="Q650" s="113" t="s">
        <v>80</v>
      </c>
      <c r="R650" s="113"/>
      <c r="S650" s="113"/>
    </row>
    <row r="651" spans="1:19" x14ac:dyDescent="0.35">
      <c r="A651" s="111" t="s">
        <v>4269</v>
      </c>
      <c r="B651" s="112">
        <v>9</v>
      </c>
      <c r="C651" s="113" t="s">
        <v>4274</v>
      </c>
      <c r="D651" s="113" t="s">
        <v>7042</v>
      </c>
      <c r="E651" s="113"/>
      <c r="F651" s="113"/>
      <c r="G651" s="50" t="s">
        <v>5373</v>
      </c>
      <c r="H651" s="50" t="s">
        <v>5374</v>
      </c>
      <c r="I651" s="113"/>
      <c r="J651" s="113" t="s">
        <v>7493</v>
      </c>
      <c r="K651" s="113"/>
      <c r="L651" s="50" t="s">
        <v>7472</v>
      </c>
      <c r="M651" s="153">
        <v>0</v>
      </c>
      <c r="N651" s="50" t="s">
        <v>8512</v>
      </c>
      <c r="O651" s="50" t="s">
        <v>8517</v>
      </c>
      <c r="P651" s="113" t="s">
        <v>165</v>
      </c>
      <c r="Q651" s="113" t="s">
        <v>80</v>
      </c>
      <c r="R651" s="113"/>
      <c r="S651" s="113"/>
    </row>
    <row r="652" spans="1:19" x14ac:dyDescent="0.35">
      <c r="A652" s="111" t="s">
        <v>4269</v>
      </c>
      <c r="B652" s="112">
        <v>10</v>
      </c>
      <c r="C652" s="113" t="s">
        <v>4275</v>
      </c>
      <c r="D652" s="113" t="s">
        <v>7055</v>
      </c>
      <c r="E652" s="113"/>
      <c r="F652" s="113"/>
      <c r="G652" s="50" t="s">
        <v>5375</v>
      </c>
      <c r="H652" s="50" t="s">
        <v>5376</v>
      </c>
      <c r="I652" s="113"/>
      <c r="J652" s="113" t="s">
        <v>7493</v>
      </c>
      <c r="K652" s="113"/>
      <c r="L652" s="50" t="s">
        <v>7472</v>
      </c>
      <c r="M652" s="153">
        <v>0</v>
      </c>
      <c r="N652" s="50" t="s">
        <v>8512</v>
      </c>
      <c r="O652" s="50" t="s">
        <v>8517</v>
      </c>
      <c r="P652" s="113" t="s">
        <v>165</v>
      </c>
      <c r="Q652" s="113" t="s">
        <v>80</v>
      </c>
      <c r="R652" s="113"/>
      <c r="S652" s="113"/>
    </row>
    <row r="653" spans="1:19" x14ac:dyDescent="0.35">
      <c r="A653" s="111" t="s">
        <v>4269</v>
      </c>
      <c r="B653" s="112">
        <v>11</v>
      </c>
      <c r="C653" s="113" t="s">
        <v>4276</v>
      </c>
      <c r="D653" s="113" t="s">
        <v>7043</v>
      </c>
      <c r="E653" s="113"/>
      <c r="F653" s="113"/>
      <c r="G653" s="50" t="s">
        <v>5377</v>
      </c>
      <c r="H653" s="50" t="s">
        <v>5378</v>
      </c>
      <c r="I653" s="113"/>
      <c r="J653" s="113" t="s">
        <v>7493</v>
      </c>
      <c r="K653" s="113"/>
      <c r="L653" s="50" t="s">
        <v>7472</v>
      </c>
      <c r="M653" s="153">
        <v>0</v>
      </c>
      <c r="N653" s="50" t="s">
        <v>8512</v>
      </c>
      <c r="O653" s="50" t="s">
        <v>8517</v>
      </c>
      <c r="P653" s="113" t="s">
        <v>165</v>
      </c>
      <c r="Q653" s="113" t="s">
        <v>80</v>
      </c>
      <c r="R653" s="113"/>
      <c r="S653" s="113"/>
    </row>
    <row r="654" spans="1:19" x14ac:dyDescent="0.35">
      <c r="A654" s="111" t="s">
        <v>4269</v>
      </c>
      <c r="B654" s="112">
        <v>12</v>
      </c>
      <c r="C654" s="113" t="s">
        <v>4277</v>
      </c>
      <c r="D654" s="113" t="s">
        <v>7056</v>
      </c>
      <c r="E654" s="113"/>
      <c r="F654" s="113"/>
      <c r="G654" s="50" t="s">
        <v>5379</v>
      </c>
      <c r="H654" s="50" t="s">
        <v>5380</v>
      </c>
      <c r="I654" s="113"/>
      <c r="J654" s="113" t="s">
        <v>7493</v>
      </c>
      <c r="K654" s="113"/>
      <c r="L654" s="50" t="s">
        <v>7472</v>
      </c>
      <c r="M654" s="153">
        <v>0</v>
      </c>
      <c r="N654" s="50" t="s">
        <v>8512</v>
      </c>
      <c r="O654" s="50" t="s">
        <v>8517</v>
      </c>
      <c r="P654" s="113" t="s">
        <v>165</v>
      </c>
      <c r="Q654" s="113" t="s">
        <v>80</v>
      </c>
      <c r="R654" s="113"/>
      <c r="S654" s="113"/>
    </row>
    <row r="655" spans="1:19" x14ac:dyDescent="0.35">
      <c r="A655" s="111" t="s">
        <v>4269</v>
      </c>
      <c r="B655" s="112">
        <v>13</v>
      </c>
      <c r="C655" s="113" t="s">
        <v>4278</v>
      </c>
      <c r="D655" s="113" t="s">
        <v>7057</v>
      </c>
      <c r="E655" s="113"/>
      <c r="F655" s="113"/>
      <c r="G655" s="50" t="s">
        <v>5381</v>
      </c>
      <c r="H655" s="50" t="s">
        <v>5382</v>
      </c>
      <c r="I655" s="113"/>
      <c r="J655" s="113" t="s">
        <v>7493</v>
      </c>
      <c r="K655" s="113"/>
      <c r="L655" s="50" t="s">
        <v>7472</v>
      </c>
      <c r="M655" s="153">
        <v>0</v>
      </c>
      <c r="N655" s="50" t="s">
        <v>8512</v>
      </c>
      <c r="O655" s="50" t="s">
        <v>8517</v>
      </c>
      <c r="P655" s="113" t="s">
        <v>165</v>
      </c>
      <c r="Q655" s="113" t="s">
        <v>80</v>
      </c>
      <c r="R655" s="113"/>
      <c r="S655" s="113"/>
    </row>
    <row r="656" spans="1:19" x14ac:dyDescent="0.35">
      <c r="A656" s="111" t="s">
        <v>4269</v>
      </c>
      <c r="B656" s="112">
        <v>14</v>
      </c>
      <c r="C656" s="113" t="s">
        <v>4279</v>
      </c>
      <c r="D656" s="50" t="s">
        <v>7060</v>
      </c>
      <c r="E656" s="113"/>
      <c r="F656" s="113"/>
      <c r="G656" s="50" t="s">
        <v>5383</v>
      </c>
      <c r="H656" s="50" t="s">
        <v>5384</v>
      </c>
      <c r="I656" s="113"/>
      <c r="J656" s="113" t="s">
        <v>7493</v>
      </c>
      <c r="K656" s="113"/>
      <c r="L656" s="50" t="s">
        <v>7472</v>
      </c>
      <c r="M656" s="153">
        <v>0</v>
      </c>
      <c r="N656" s="50" t="s">
        <v>8512</v>
      </c>
      <c r="O656" s="50" t="s">
        <v>8517</v>
      </c>
      <c r="P656" s="113" t="s">
        <v>6315</v>
      </c>
      <c r="Q656" s="113" t="s">
        <v>80</v>
      </c>
      <c r="R656" s="113"/>
      <c r="S656" s="113"/>
    </row>
    <row r="657" spans="1:19" x14ac:dyDescent="0.35">
      <c r="A657" s="111" t="s">
        <v>4269</v>
      </c>
      <c r="B657" s="112">
        <v>15</v>
      </c>
      <c r="C657" s="113" t="s">
        <v>4280</v>
      </c>
      <c r="D657" s="113" t="s">
        <v>7052</v>
      </c>
      <c r="E657" s="113"/>
      <c r="F657" s="113"/>
      <c r="G657" s="50" t="s">
        <v>5385</v>
      </c>
      <c r="H657" s="50" t="s">
        <v>5386</v>
      </c>
      <c r="I657" s="113"/>
      <c r="J657" s="113" t="s">
        <v>7493</v>
      </c>
      <c r="K657" s="113"/>
      <c r="L657" s="50" t="s">
        <v>7472</v>
      </c>
      <c r="M657" s="153">
        <v>0</v>
      </c>
      <c r="N657" s="50" t="s">
        <v>8512</v>
      </c>
      <c r="O657" s="50" t="s">
        <v>8517</v>
      </c>
      <c r="P657" s="113" t="s">
        <v>165</v>
      </c>
      <c r="Q657" s="113" t="s">
        <v>80</v>
      </c>
      <c r="R657" s="113"/>
      <c r="S657" s="113"/>
    </row>
    <row r="658" spans="1:19" x14ac:dyDescent="0.35">
      <c r="A658" s="111" t="s">
        <v>4269</v>
      </c>
      <c r="B658" s="112">
        <v>16</v>
      </c>
      <c r="C658" s="113" t="s">
        <v>4281</v>
      </c>
      <c r="D658" s="113" t="s">
        <v>7058</v>
      </c>
      <c r="E658" s="113"/>
      <c r="F658" s="113"/>
      <c r="G658" s="50" t="s">
        <v>5387</v>
      </c>
      <c r="H658" s="50" t="s">
        <v>5388</v>
      </c>
      <c r="I658" s="113"/>
      <c r="J658" s="113" t="s">
        <v>7493</v>
      </c>
      <c r="K658" s="113"/>
      <c r="L658" s="50" t="s">
        <v>7472</v>
      </c>
      <c r="M658" s="153">
        <v>0</v>
      </c>
      <c r="N658" s="50" t="s">
        <v>8512</v>
      </c>
      <c r="O658" s="50" t="s">
        <v>8517</v>
      </c>
      <c r="P658" s="113" t="s">
        <v>165</v>
      </c>
      <c r="Q658" s="113" t="s">
        <v>80</v>
      </c>
      <c r="R658" s="113"/>
      <c r="S658" s="113"/>
    </row>
    <row r="659" spans="1:19" x14ac:dyDescent="0.35">
      <c r="A659" s="111" t="s">
        <v>4269</v>
      </c>
      <c r="B659" s="112">
        <v>17</v>
      </c>
      <c r="C659" s="113" t="s">
        <v>4282</v>
      </c>
      <c r="D659" s="113" t="s">
        <v>7059</v>
      </c>
      <c r="E659" s="113"/>
      <c r="F659" s="113"/>
      <c r="G659" s="50" t="s">
        <v>5389</v>
      </c>
      <c r="H659" s="50" t="s">
        <v>5390</v>
      </c>
      <c r="I659" s="113"/>
      <c r="J659" s="113" t="s">
        <v>7493</v>
      </c>
      <c r="K659" s="113"/>
      <c r="L659" s="50" t="s">
        <v>7472</v>
      </c>
      <c r="M659" s="153">
        <v>0</v>
      </c>
      <c r="N659" s="50" t="s">
        <v>8512</v>
      </c>
      <c r="O659" s="50" t="s">
        <v>8517</v>
      </c>
      <c r="P659" s="113" t="s">
        <v>165</v>
      </c>
      <c r="Q659" s="113" t="s">
        <v>80</v>
      </c>
      <c r="R659" s="113"/>
      <c r="S659" s="113"/>
    </row>
    <row r="660" spans="1:19" x14ac:dyDescent="0.35">
      <c r="A660" s="111" t="s">
        <v>4269</v>
      </c>
      <c r="B660" s="112">
        <v>18</v>
      </c>
      <c r="C660" s="113" t="s">
        <v>4283</v>
      </c>
      <c r="D660" s="50" t="s">
        <v>7044</v>
      </c>
      <c r="E660" s="113"/>
      <c r="F660" s="113"/>
      <c r="G660" s="50" t="s">
        <v>5391</v>
      </c>
      <c r="H660" s="50" t="s">
        <v>2875</v>
      </c>
      <c r="I660" s="113"/>
      <c r="J660" s="113" t="s">
        <v>7493</v>
      </c>
      <c r="K660" s="113"/>
      <c r="L660" s="50" t="s">
        <v>7472</v>
      </c>
      <c r="M660" s="153">
        <v>0</v>
      </c>
      <c r="N660" s="50" t="s">
        <v>8512</v>
      </c>
      <c r="O660" s="50" t="s">
        <v>8517</v>
      </c>
      <c r="P660" s="113" t="s">
        <v>165</v>
      </c>
      <c r="Q660" s="113" t="s">
        <v>80</v>
      </c>
      <c r="R660" s="113"/>
      <c r="S660" s="113"/>
    </row>
    <row r="661" spans="1:19" x14ac:dyDescent="0.35">
      <c r="A661" s="136" t="s">
        <v>2790</v>
      </c>
      <c r="B661" s="77">
        <v>-99</v>
      </c>
      <c r="C661" s="50" t="s">
        <v>292</v>
      </c>
      <c r="D661" s="113"/>
      <c r="E661" s="50"/>
      <c r="F661" s="113"/>
      <c r="G661" s="50" t="s">
        <v>292</v>
      </c>
      <c r="H661" s="50" t="s">
        <v>292</v>
      </c>
      <c r="I661" s="113"/>
      <c r="J661" s="50" t="s">
        <v>7493</v>
      </c>
      <c r="K661" s="50"/>
      <c r="L661" s="53" t="s">
        <v>7473</v>
      </c>
      <c r="M661" s="114" t="s">
        <v>8511</v>
      </c>
      <c r="N661" s="113" t="s">
        <v>8513</v>
      </c>
      <c r="O661" s="113"/>
      <c r="P661" s="132"/>
      <c r="Q661" s="132" t="s">
        <v>54</v>
      </c>
      <c r="R661" s="53"/>
      <c r="S661" s="113"/>
    </row>
    <row r="662" spans="1:19" x14ac:dyDescent="0.35">
      <c r="A662" s="136" t="s">
        <v>2790</v>
      </c>
      <c r="B662" s="77">
        <v>-99</v>
      </c>
      <c r="C662" s="50" t="s">
        <v>6635</v>
      </c>
      <c r="D662" s="113"/>
      <c r="E662" s="50"/>
      <c r="F662" s="113"/>
      <c r="G662" s="50" t="s">
        <v>6704</v>
      </c>
      <c r="H662" s="50" t="s">
        <v>6705</v>
      </c>
      <c r="I662" s="113"/>
      <c r="J662" s="50" t="s">
        <v>7493</v>
      </c>
      <c r="K662" s="50"/>
      <c r="L662" s="50" t="s">
        <v>7473</v>
      </c>
      <c r="M662" s="153"/>
      <c r="N662" s="50"/>
      <c r="O662" s="50"/>
      <c r="P662" s="132" t="s">
        <v>2996</v>
      </c>
      <c r="Q662" s="132" t="s">
        <v>54</v>
      </c>
      <c r="R662" s="53"/>
      <c r="S662" s="113"/>
    </row>
    <row r="663" spans="1:19" x14ac:dyDescent="0.35">
      <c r="A663" s="136" t="s">
        <v>2790</v>
      </c>
      <c r="B663" s="77">
        <v>-99</v>
      </c>
      <c r="C663" s="50" t="s">
        <v>6634</v>
      </c>
      <c r="D663" s="113"/>
      <c r="E663" s="50"/>
      <c r="F663" s="113"/>
      <c r="G663" s="50" t="s">
        <v>6702</v>
      </c>
      <c r="H663" s="50" t="s">
        <v>6703</v>
      </c>
      <c r="I663" s="113"/>
      <c r="J663" s="50" t="s">
        <v>7493</v>
      </c>
      <c r="K663" s="50"/>
      <c r="L663" s="50" t="s">
        <v>7474</v>
      </c>
      <c r="M663" s="153"/>
      <c r="N663" s="50"/>
      <c r="O663" s="50"/>
      <c r="P663" s="132" t="s">
        <v>3952</v>
      </c>
      <c r="Q663" s="132" t="s">
        <v>54</v>
      </c>
      <c r="R663" s="53"/>
      <c r="S663" s="113"/>
    </row>
    <row r="664" spans="1:19" x14ac:dyDescent="0.35">
      <c r="A664" s="115" t="s">
        <v>2790</v>
      </c>
      <c r="B664" s="100">
        <v>1</v>
      </c>
      <c r="C664" s="101" t="s">
        <v>93</v>
      </c>
      <c r="D664" s="103" t="s">
        <v>1923</v>
      </c>
      <c r="E664" s="102" t="s">
        <v>2130</v>
      </c>
      <c r="F664" s="101" t="s">
        <v>7704</v>
      </c>
      <c r="G664" s="101" t="s">
        <v>277</v>
      </c>
      <c r="H664" s="101" t="s">
        <v>278</v>
      </c>
      <c r="I664" s="101" t="s">
        <v>2311</v>
      </c>
      <c r="J664" s="103" t="s">
        <v>7493</v>
      </c>
      <c r="K664" s="103"/>
      <c r="L664" s="101" t="s">
        <v>91</v>
      </c>
      <c r="M664" s="154" t="s">
        <v>8511</v>
      </c>
      <c r="N664" s="103" t="s">
        <v>8513</v>
      </c>
      <c r="O664" s="103" t="s">
        <v>8516</v>
      </c>
      <c r="P664" s="115" t="s">
        <v>91</v>
      </c>
      <c r="Q664" s="115" t="s">
        <v>54</v>
      </c>
      <c r="R664" s="115"/>
      <c r="S664" s="113"/>
    </row>
    <row r="665" spans="1:19" x14ac:dyDescent="0.35">
      <c r="A665" s="113" t="s">
        <v>2790</v>
      </c>
      <c r="B665" s="94">
        <v>2</v>
      </c>
      <c r="C665" s="59" t="s">
        <v>120</v>
      </c>
      <c r="D665" s="57" t="s">
        <v>1922</v>
      </c>
      <c r="E665" s="56" t="s">
        <v>8261</v>
      </c>
      <c r="F665" s="54" t="s">
        <v>2146</v>
      </c>
      <c r="G665" s="57"/>
      <c r="H665" s="57"/>
      <c r="I665" s="56"/>
      <c r="J665" s="56" t="s">
        <v>7493</v>
      </c>
      <c r="K665" s="56"/>
      <c r="L665" s="54" t="s">
        <v>7473</v>
      </c>
      <c r="M665" s="155" t="s">
        <v>8511</v>
      </c>
      <c r="N665" s="56" t="s">
        <v>8513</v>
      </c>
      <c r="O665" s="56" t="s">
        <v>8516</v>
      </c>
      <c r="P665" s="113" t="s">
        <v>100</v>
      </c>
      <c r="Q665" s="113" t="s">
        <v>54</v>
      </c>
      <c r="R665" s="113"/>
      <c r="S665" s="113"/>
    </row>
    <row r="666" spans="1:19" x14ac:dyDescent="0.35">
      <c r="A666" s="113" t="s">
        <v>2790</v>
      </c>
      <c r="B666" s="94">
        <v>3</v>
      </c>
      <c r="C666" s="85" t="s">
        <v>2633</v>
      </c>
      <c r="D666" s="50" t="s">
        <v>2836</v>
      </c>
      <c r="E666" s="56" t="s">
        <v>8258</v>
      </c>
      <c r="F666" s="68" t="s">
        <v>7849</v>
      </c>
      <c r="G666" s="56" t="s">
        <v>3056</v>
      </c>
      <c r="H666" s="50" t="s">
        <v>2836</v>
      </c>
      <c r="I666" s="56"/>
      <c r="J666" s="56" t="s">
        <v>7493</v>
      </c>
      <c r="K666" s="56"/>
      <c r="L666" s="50" t="s">
        <v>91</v>
      </c>
      <c r="M666" s="153" t="s">
        <v>8511</v>
      </c>
      <c r="N666" s="50" t="s">
        <v>8512</v>
      </c>
      <c r="O666" s="50" t="s">
        <v>8516</v>
      </c>
      <c r="P666" s="113" t="s">
        <v>91</v>
      </c>
      <c r="Q666" s="113" t="s">
        <v>54</v>
      </c>
      <c r="R666" s="113"/>
      <c r="S666" s="113"/>
    </row>
    <row r="667" spans="1:19" x14ac:dyDescent="0.35">
      <c r="A667" s="113" t="s">
        <v>2790</v>
      </c>
      <c r="B667" s="94">
        <v>4</v>
      </c>
      <c r="C667" s="56" t="s">
        <v>2632</v>
      </c>
      <c r="D667" s="50" t="s">
        <v>2056</v>
      </c>
      <c r="E667" s="56" t="s">
        <v>8259</v>
      </c>
      <c r="F667" s="69" t="s">
        <v>2173</v>
      </c>
      <c r="G667" s="56" t="s">
        <v>3055</v>
      </c>
      <c r="H667" s="50" t="s">
        <v>2835</v>
      </c>
      <c r="I667" s="56"/>
      <c r="J667" s="56" t="s">
        <v>7493</v>
      </c>
      <c r="K667" s="56"/>
      <c r="L667" s="50" t="s">
        <v>153</v>
      </c>
      <c r="M667" s="153" t="s">
        <v>8511</v>
      </c>
      <c r="N667" s="50" t="s">
        <v>8512</v>
      </c>
      <c r="O667" s="50" t="s">
        <v>8516</v>
      </c>
      <c r="P667" s="113" t="s">
        <v>153</v>
      </c>
      <c r="Q667" s="113" t="s">
        <v>54</v>
      </c>
      <c r="R667" s="113"/>
      <c r="S667" s="113"/>
    </row>
    <row r="668" spans="1:19" x14ac:dyDescent="0.35">
      <c r="A668" s="113" t="s">
        <v>2790</v>
      </c>
      <c r="B668" s="94">
        <v>5</v>
      </c>
      <c r="C668" s="56" t="s">
        <v>2634</v>
      </c>
      <c r="D668" s="62" t="s">
        <v>3333</v>
      </c>
      <c r="E668" s="56" t="s">
        <v>8262</v>
      </c>
      <c r="F668" s="69" t="s">
        <v>7850</v>
      </c>
      <c r="G668" s="56" t="s">
        <v>3057</v>
      </c>
      <c r="H668" s="50" t="s">
        <v>2837</v>
      </c>
      <c r="I668" s="56"/>
      <c r="J668" s="56" t="s">
        <v>7493</v>
      </c>
      <c r="K668" s="56"/>
      <c r="L668" s="50" t="s">
        <v>91</v>
      </c>
      <c r="M668" s="153">
        <v>0</v>
      </c>
      <c r="N668" s="50" t="s">
        <v>8512</v>
      </c>
      <c r="O668" s="50" t="s">
        <v>8517</v>
      </c>
      <c r="P668" s="113" t="s">
        <v>91</v>
      </c>
      <c r="Q668" s="113" t="s">
        <v>54</v>
      </c>
      <c r="R668" s="113"/>
      <c r="S668" s="113"/>
    </row>
    <row r="669" spans="1:19" x14ac:dyDescent="0.35">
      <c r="A669" s="113" t="s">
        <v>2790</v>
      </c>
      <c r="B669" s="94">
        <v>6</v>
      </c>
      <c r="C669" s="56" t="s">
        <v>218</v>
      </c>
      <c r="D669" s="50" t="s">
        <v>1969</v>
      </c>
      <c r="E669" s="56" t="s">
        <v>8272</v>
      </c>
      <c r="F669" s="69" t="s">
        <v>7851</v>
      </c>
      <c r="G669" s="56" t="s">
        <v>3067</v>
      </c>
      <c r="H669" s="50" t="s">
        <v>523</v>
      </c>
      <c r="I669" s="56"/>
      <c r="J669" s="56" t="s">
        <v>7493</v>
      </c>
      <c r="K669" s="56"/>
      <c r="L669" s="50" t="s">
        <v>7473</v>
      </c>
      <c r="M669" s="153">
        <v>0</v>
      </c>
      <c r="N669" s="50" t="s">
        <v>8512</v>
      </c>
      <c r="O669" s="50" t="s">
        <v>8517</v>
      </c>
      <c r="P669" s="113" t="s">
        <v>100</v>
      </c>
      <c r="Q669" s="113" t="s">
        <v>54</v>
      </c>
      <c r="R669" s="113"/>
      <c r="S669" s="113"/>
    </row>
    <row r="670" spans="1:19" x14ac:dyDescent="0.35">
      <c r="A670" s="113" t="s">
        <v>2790</v>
      </c>
      <c r="B670" s="94">
        <v>7</v>
      </c>
      <c r="C670" s="56" t="s">
        <v>217</v>
      </c>
      <c r="D670" s="50" t="s">
        <v>1900</v>
      </c>
      <c r="E670" s="56" t="s">
        <v>8263</v>
      </c>
      <c r="F670" s="69" t="s">
        <v>7852</v>
      </c>
      <c r="G670" s="56" t="s">
        <v>3066</v>
      </c>
      <c r="H670" s="50" t="s">
        <v>521</v>
      </c>
      <c r="I670" s="56"/>
      <c r="J670" s="56" t="s">
        <v>7493</v>
      </c>
      <c r="K670" s="56"/>
      <c r="L670" s="50" t="s">
        <v>7472</v>
      </c>
      <c r="M670" s="153">
        <v>0</v>
      </c>
      <c r="N670" s="50" t="s">
        <v>8512</v>
      </c>
      <c r="O670" s="50" t="s">
        <v>8517</v>
      </c>
      <c r="P670" s="113" t="s">
        <v>211</v>
      </c>
      <c r="Q670" s="113" t="s">
        <v>54</v>
      </c>
      <c r="R670" s="113"/>
      <c r="S670" s="113"/>
    </row>
    <row r="671" spans="1:19" x14ac:dyDescent="0.35">
      <c r="A671" s="113" t="s">
        <v>2790</v>
      </c>
      <c r="B671" s="94">
        <v>8</v>
      </c>
      <c r="C671" s="56" t="s">
        <v>2635</v>
      </c>
      <c r="D671" s="50" t="s">
        <v>6460</v>
      </c>
      <c r="E671" s="56" t="s">
        <v>8264</v>
      </c>
      <c r="F671" s="69" t="s">
        <v>7853</v>
      </c>
      <c r="G671" s="56" t="s">
        <v>3058</v>
      </c>
      <c r="H671" s="50" t="s">
        <v>3425</v>
      </c>
      <c r="I671" s="56"/>
      <c r="J671" s="56" t="s">
        <v>3426</v>
      </c>
      <c r="K671" s="56" t="s">
        <v>7492</v>
      </c>
      <c r="L671" s="50" t="s">
        <v>91</v>
      </c>
      <c r="M671" s="153">
        <v>0</v>
      </c>
      <c r="N671" s="50" t="s">
        <v>8512</v>
      </c>
      <c r="O671" s="50" t="s">
        <v>8517</v>
      </c>
      <c r="P671" s="113" t="s">
        <v>92</v>
      </c>
      <c r="Q671" s="113" t="s">
        <v>54</v>
      </c>
      <c r="R671" s="113"/>
      <c r="S671" s="113"/>
    </row>
    <row r="672" spans="1:19" x14ac:dyDescent="0.35">
      <c r="A672" s="113" t="s">
        <v>2790</v>
      </c>
      <c r="B672" s="94">
        <v>9</v>
      </c>
      <c r="C672" s="56" t="s">
        <v>2636</v>
      </c>
      <c r="D672" s="50" t="s">
        <v>6459</v>
      </c>
      <c r="E672" s="56" t="s">
        <v>8265</v>
      </c>
      <c r="F672" s="69" t="s">
        <v>7854</v>
      </c>
      <c r="G672" s="56" t="s">
        <v>3059</v>
      </c>
      <c r="H672" s="50" t="s">
        <v>2839</v>
      </c>
      <c r="I672" s="56"/>
      <c r="J672" s="56" t="s">
        <v>3427</v>
      </c>
      <c r="K672" s="56" t="s">
        <v>7492</v>
      </c>
      <c r="L672" s="50" t="s">
        <v>91</v>
      </c>
      <c r="M672" s="153">
        <v>0</v>
      </c>
      <c r="N672" s="50" t="s">
        <v>8512</v>
      </c>
      <c r="O672" s="50" t="s">
        <v>8517</v>
      </c>
      <c r="P672" s="113" t="s">
        <v>92</v>
      </c>
      <c r="Q672" s="113" t="s">
        <v>54</v>
      </c>
      <c r="R672" s="113"/>
      <c r="S672" s="113"/>
    </row>
    <row r="673" spans="1:19" x14ac:dyDescent="0.35">
      <c r="A673" s="113" t="s">
        <v>2790</v>
      </c>
      <c r="B673" s="94">
        <v>10</v>
      </c>
      <c r="C673" s="56" t="s">
        <v>2637</v>
      </c>
      <c r="D673" s="50" t="s">
        <v>6458</v>
      </c>
      <c r="E673" s="56" t="s">
        <v>8266</v>
      </c>
      <c r="F673" s="69" t="s">
        <v>7855</v>
      </c>
      <c r="G673" s="56" t="s">
        <v>3060</v>
      </c>
      <c r="H673" s="50" t="s">
        <v>2840</v>
      </c>
      <c r="I673" s="56"/>
      <c r="J673" s="56" t="s">
        <v>3428</v>
      </c>
      <c r="K673" s="56" t="s">
        <v>7492</v>
      </c>
      <c r="L673" s="50" t="s">
        <v>91</v>
      </c>
      <c r="M673" s="153">
        <v>0</v>
      </c>
      <c r="N673" s="50" t="s">
        <v>8512</v>
      </c>
      <c r="O673" s="50" t="s">
        <v>8517</v>
      </c>
      <c r="P673" s="113" t="s">
        <v>92</v>
      </c>
      <c r="Q673" s="113" t="s">
        <v>54</v>
      </c>
      <c r="R673" s="113"/>
      <c r="S673" s="113"/>
    </row>
    <row r="674" spans="1:19" x14ac:dyDescent="0.35">
      <c r="A674" s="113" t="s">
        <v>2790</v>
      </c>
      <c r="B674" s="94">
        <v>11</v>
      </c>
      <c r="C674" s="56" t="s">
        <v>2638</v>
      </c>
      <c r="D674" s="50" t="s">
        <v>6448</v>
      </c>
      <c r="E674" s="56" t="s">
        <v>8267</v>
      </c>
      <c r="F674" s="69" t="s">
        <v>7856</v>
      </c>
      <c r="G674" s="56" t="s">
        <v>3061</v>
      </c>
      <c r="H674" s="50" t="s">
        <v>2841</v>
      </c>
      <c r="I674" s="56"/>
      <c r="J674" s="56" t="s">
        <v>3429</v>
      </c>
      <c r="K674" s="56" t="s">
        <v>7492</v>
      </c>
      <c r="L674" s="50" t="s">
        <v>91</v>
      </c>
      <c r="M674" s="153">
        <v>0</v>
      </c>
      <c r="N674" s="50" t="s">
        <v>8512</v>
      </c>
      <c r="O674" s="50" t="s">
        <v>8517</v>
      </c>
      <c r="P674" s="113" t="s">
        <v>92</v>
      </c>
      <c r="Q674" s="113" t="s">
        <v>54</v>
      </c>
      <c r="R674" s="113"/>
      <c r="S674" s="113"/>
    </row>
    <row r="675" spans="1:19" x14ac:dyDescent="0.35">
      <c r="A675" s="113" t="s">
        <v>2790</v>
      </c>
      <c r="B675" s="94">
        <v>12</v>
      </c>
      <c r="C675" s="56" t="s">
        <v>2639</v>
      </c>
      <c r="D675" s="50" t="s">
        <v>6449</v>
      </c>
      <c r="E675" s="56" t="s">
        <v>8268</v>
      </c>
      <c r="F675" s="69" t="s">
        <v>7857</v>
      </c>
      <c r="G675" s="56" t="s">
        <v>3062</v>
      </c>
      <c r="H675" s="50" t="s">
        <v>2842</v>
      </c>
      <c r="I675" s="56"/>
      <c r="J675" s="56" t="s">
        <v>3430</v>
      </c>
      <c r="K675" s="56" t="s">
        <v>7492</v>
      </c>
      <c r="L675" s="50" t="s">
        <v>91</v>
      </c>
      <c r="M675" s="153">
        <v>0</v>
      </c>
      <c r="N675" s="50" t="s">
        <v>8512</v>
      </c>
      <c r="O675" s="50" t="s">
        <v>8517</v>
      </c>
      <c r="P675" s="113" t="s">
        <v>92</v>
      </c>
      <c r="Q675" s="113" t="s">
        <v>54</v>
      </c>
      <c r="R675" s="113"/>
      <c r="S675" s="113"/>
    </row>
    <row r="676" spans="1:19" x14ac:dyDescent="0.35">
      <c r="A676" s="113" t="s">
        <v>2790</v>
      </c>
      <c r="B676" s="94">
        <v>13</v>
      </c>
      <c r="C676" s="56" t="s">
        <v>2642</v>
      </c>
      <c r="D676" s="50" t="s">
        <v>6450</v>
      </c>
      <c r="E676" s="56" t="s">
        <v>8269</v>
      </c>
      <c r="F676" s="69" t="s">
        <v>7858</v>
      </c>
      <c r="G676" s="56" t="s">
        <v>3065</v>
      </c>
      <c r="H676" s="50" t="s">
        <v>2845</v>
      </c>
      <c r="I676" s="56"/>
      <c r="J676" s="56" t="s">
        <v>3431</v>
      </c>
      <c r="K676" s="56" t="s">
        <v>7492</v>
      </c>
      <c r="L676" s="50" t="s">
        <v>91</v>
      </c>
      <c r="M676" s="153">
        <v>0</v>
      </c>
      <c r="N676" s="50" t="s">
        <v>8512</v>
      </c>
      <c r="O676" s="50" t="s">
        <v>8517</v>
      </c>
      <c r="P676" s="113" t="s">
        <v>92</v>
      </c>
      <c r="Q676" s="113" t="s">
        <v>54</v>
      </c>
      <c r="R676" s="113"/>
      <c r="S676" s="113"/>
    </row>
    <row r="677" spans="1:19" x14ac:dyDescent="0.35">
      <c r="A677" s="113" t="s">
        <v>2790</v>
      </c>
      <c r="B677" s="94">
        <v>14</v>
      </c>
      <c r="C677" s="56" t="s">
        <v>2640</v>
      </c>
      <c r="D677" s="50" t="s">
        <v>6451</v>
      </c>
      <c r="E677" s="56" t="s">
        <v>8270</v>
      </c>
      <c r="F677" s="69" t="s">
        <v>7859</v>
      </c>
      <c r="G677" s="56" t="s">
        <v>3063</v>
      </c>
      <c r="H677" s="50" t="s">
        <v>2843</v>
      </c>
      <c r="I677" s="56"/>
      <c r="J677" s="56" t="s">
        <v>3432</v>
      </c>
      <c r="K677" s="56" t="s">
        <v>7492</v>
      </c>
      <c r="L677" s="50" t="s">
        <v>91</v>
      </c>
      <c r="M677" s="153">
        <v>0</v>
      </c>
      <c r="N677" s="50" t="s">
        <v>8512</v>
      </c>
      <c r="O677" s="50" t="s">
        <v>8517</v>
      </c>
      <c r="P677" s="113" t="s">
        <v>92</v>
      </c>
      <c r="Q677" s="113" t="s">
        <v>54</v>
      </c>
      <c r="R677" s="113"/>
      <c r="S677" s="113"/>
    </row>
    <row r="678" spans="1:19" x14ac:dyDescent="0.35">
      <c r="A678" s="113" t="s">
        <v>2790</v>
      </c>
      <c r="B678" s="94">
        <v>15</v>
      </c>
      <c r="C678" s="56" t="s">
        <v>2641</v>
      </c>
      <c r="D678" s="50" t="s">
        <v>6452</v>
      </c>
      <c r="E678" s="56" t="s">
        <v>8271</v>
      </c>
      <c r="F678" s="69" t="s">
        <v>7860</v>
      </c>
      <c r="G678" s="56" t="s">
        <v>3064</v>
      </c>
      <c r="H678" s="50" t="s">
        <v>2844</v>
      </c>
      <c r="I678" s="56"/>
      <c r="J678" s="56" t="s">
        <v>3433</v>
      </c>
      <c r="K678" s="56" t="s">
        <v>7492</v>
      </c>
      <c r="L678" s="50" t="s">
        <v>91</v>
      </c>
      <c r="M678" s="153">
        <v>0</v>
      </c>
      <c r="N678" s="50" t="s">
        <v>8512</v>
      </c>
      <c r="O678" s="50" t="s">
        <v>8517</v>
      </c>
      <c r="P678" s="113" t="s">
        <v>92</v>
      </c>
      <c r="Q678" s="113" t="s">
        <v>54</v>
      </c>
      <c r="R678" s="113"/>
      <c r="S678" s="113"/>
    </row>
    <row r="679" spans="1:19" x14ac:dyDescent="0.35">
      <c r="A679" s="115" t="s">
        <v>2790</v>
      </c>
      <c r="B679" s="100">
        <v>16</v>
      </c>
      <c r="C679" s="101" t="s">
        <v>7527</v>
      </c>
      <c r="D679" s="101" t="s">
        <v>1895</v>
      </c>
      <c r="E679" s="102" t="s">
        <v>8260</v>
      </c>
      <c r="F679" s="101" t="s">
        <v>2172</v>
      </c>
      <c r="G679" s="101"/>
      <c r="H679" s="101"/>
      <c r="I679" s="101"/>
      <c r="J679" s="103" t="s">
        <v>7493</v>
      </c>
      <c r="K679" s="103"/>
      <c r="L679" s="101" t="s">
        <v>91</v>
      </c>
      <c r="M679" s="154">
        <v>0</v>
      </c>
      <c r="N679" s="103" t="s">
        <v>8512</v>
      </c>
      <c r="O679" s="103" t="s">
        <v>8517</v>
      </c>
      <c r="P679" s="115" t="s">
        <v>91</v>
      </c>
      <c r="Q679" s="115" t="s">
        <v>54</v>
      </c>
      <c r="R679" s="115"/>
      <c r="S679" s="113"/>
    </row>
    <row r="680" spans="1:19" x14ac:dyDescent="0.35">
      <c r="A680" s="137" t="s">
        <v>2794</v>
      </c>
      <c r="B680" s="77">
        <v>-99</v>
      </c>
      <c r="C680" s="50" t="s">
        <v>292</v>
      </c>
      <c r="D680" s="113"/>
      <c r="E680" s="50"/>
      <c r="F680" s="113"/>
      <c r="G680" s="50" t="s">
        <v>292</v>
      </c>
      <c r="H680" s="50" t="s">
        <v>292</v>
      </c>
      <c r="I680" s="113"/>
      <c r="J680" s="50" t="s">
        <v>7493</v>
      </c>
      <c r="K680" s="50"/>
      <c r="L680" s="53" t="s">
        <v>7473</v>
      </c>
      <c r="M680" s="114" t="s">
        <v>8511</v>
      </c>
      <c r="N680" s="113" t="s">
        <v>8513</v>
      </c>
      <c r="O680" s="113"/>
      <c r="P680" s="132"/>
      <c r="Q680" s="132" t="s">
        <v>54</v>
      </c>
      <c r="R680" s="53"/>
      <c r="S680" s="113"/>
    </row>
    <row r="681" spans="1:19" x14ac:dyDescent="0.35">
      <c r="A681" s="115" t="s">
        <v>2794</v>
      </c>
      <c r="B681" s="100">
        <v>1</v>
      </c>
      <c r="C681" s="101" t="s">
        <v>93</v>
      </c>
      <c r="D681" s="103" t="s">
        <v>1923</v>
      </c>
      <c r="E681" s="102" t="s">
        <v>2130</v>
      </c>
      <c r="F681" s="101" t="s">
        <v>7704</v>
      </c>
      <c r="G681" s="101" t="s">
        <v>277</v>
      </c>
      <c r="H681" s="101" t="s">
        <v>278</v>
      </c>
      <c r="I681" s="101" t="s">
        <v>2311</v>
      </c>
      <c r="J681" s="103" t="s">
        <v>7493</v>
      </c>
      <c r="K681" s="103"/>
      <c r="L681" s="101" t="s">
        <v>91</v>
      </c>
      <c r="M681" s="154" t="s">
        <v>8511</v>
      </c>
      <c r="N681" s="103" t="s">
        <v>8513</v>
      </c>
      <c r="O681" s="103" t="s">
        <v>8516</v>
      </c>
      <c r="P681" s="115" t="s">
        <v>91</v>
      </c>
      <c r="Q681" s="115" t="s">
        <v>54</v>
      </c>
      <c r="R681" s="115"/>
      <c r="S681" s="113"/>
    </row>
    <row r="682" spans="1:19" x14ac:dyDescent="0.35">
      <c r="A682" s="113" t="s">
        <v>2794</v>
      </c>
      <c r="B682" s="94">
        <v>2</v>
      </c>
      <c r="C682" s="59" t="s">
        <v>120</v>
      </c>
      <c r="D682" s="54" t="s">
        <v>1950</v>
      </c>
      <c r="E682" s="54" t="s">
        <v>8261</v>
      </c>
      <c r="F682" s="68" t="s">
        <v>7662</v>
      </c>
      <c r="G682" s="57"/>
      <c r="H682" s="57"/>
      <c r="I682" s="56"/>
      <c r="J682" s="56" t="s">
        <v>7493</v>
      </c>
      <c r="K682" s="56"/>
      <c r="L682" s="54" t="s">
        <v>7473</v>
      </c>
      <c r="M682" s="155" t="s">
        <v>8511</v>
      </c>
      <c r="N682" s="56" t="s">
        <v>8513</v>
      </c>
      <c r="O682" s="56" t="s">
        <v>8516</v>
      </c>
      <c r="P682" s="113" t="s">
        <v>100</v>
      </c>
      <c r="Q682" s="113" t="s">
        <v>54</v>
      </c>
      <c r="R682" s="113"/>
      <c r="S682" s="113"/>
    </row>
    <row r="683" spans="1:19" x14ac:dyDescent="0.35">
      <c r="A683" s="113" t="s">
        <v>2794</v>
      </c>
      <c r="B683" s="94">
        <v>3</v>
      </c>
      <c r="C683" s="56" t="s">
        <v>2643</v>
      </c>
      <c r="D683" s="54" t="s">
        <v>1903</v>
      </c>
      <c r="E683" s="56" t="s">
        <v>8273</v>
      </c>
      <c r="F683" s="69" t="s">
        <v>2195</v>
      </c>
      <c r="G683" s="56" t="s">
        <v>3068</v>
      </c>
      <c r="H683" s="50" t="s">
        <v>2846</v>
      </c>
      <c r="I683" s="56"/>
      <c r="J683" s="56" t="s">
        <v>7493</v>
      </c>
      <c r="K683" s="56"/>
      <c r="L683" s="50" t="s">
        <v>7472</v>
      </c>
      <c r="M683" s="153" t="s">
        <v>8511</v>
      </c>
      <c r="N683" s="50" t="s">
        <v>8512</v>
      </c>
      <c r="O683" s="50" t="s">
        <v>8516</v>
      </c>
      <c r="P683" s="113" t="s">
        <v>156</v>
      </c>
      <c r="Q683" s="113" t="s">
        <v>54</v>
      </c>
      <c r="R683" s="113"/>
      <c r="S683" s="113"/>
    </row>
    <row r="684" spans="1:19" x14ac:dyDescent="0.35">
      <c r="A684" s="113" t="s">
        <v>2794</v>
      </c>
      <c r="B684" s="94">
        <v>4</v>
      </c>
      <c r="C684" s="56" t="s">
        <v>2644</v>
      </c>
      <c r="D684" s="54" t="s">
        <v>1904</v>
      </c>
      <c r="E684" s="56" t="s">
        <v>8274</v>
      </c>
      <c r="F684" s="69" t="s">
        <v>2196</v>
      </c>
      <c r="G684" s="56" t="s">
        <v>3069</v>
      </c>
      <c r="H684" s="50" t="s">
        <v>2847</v>
      </c>
      <c r="I684" s="56"/>
      <c r="J684" s="56" t="s">
        <v>7493</v>
      </c>
      <c r="K684" s="56"/>
      <c r="L684" s="50" t="s">
        <v>7472</v>
      </c>
      <c r="M684" s="153" t="s">
        <v>8511</v>
      </c>
      <c r="N684" s="50" t="s">
        <v>8512</v>
      </c>
      <c r="O684" s="50" t="s">
        <v>8516</v>
      </c>
      <c r="P684" s="113" t="s">
        <v>156</v>
      </c>
      <c r="Q684" s="113" t="s">
        <v>54</v>
      </c>
      <c r="R684" s="113"/>
      <c r="S684" s="113"/>
    </row>
    <row r="685" spans="1:19" x14ac:dyDescent="0.35">
      <c r="A685" s="113" t="s">
        <v>2794</v>
      </c>
      <c r="B685" s="94">
        <v>5</v>
      </c>
      <c r="C685" s="56" t="s">
        <v>2645</v>
      </c>
      <c r="D685" s="54" t="s">
        <v>3339</v>
      </c>
      <c r="E685" s="56" t="s">
        <v>8309</v>
      </c>
      <c r="F685" s="69" t="s">
        <v>8290</v>
      </c>
      <c r="G685" s="56" t="s">
        <v>3070</v>
      </c>
      <c r="H685" s="50" t="s">
        <v>2848</v>
      </c>
      <c r="I685" s="56"/>
      <c r="J685" s="56" t="s">
        <v>7493</v>
      </c>
      <c r="K685" s="56"/>
      <c r="L685" s="50" t="s">
        <v>7472</v>
      </c>
      <c r="M685" s="153">
        <v>0</v>
      </c>
      <c r="N685" s="50" t="s">
        <v>8512</v>
      </c>
      <c r="O685" s="50" t="s">
        <v>8517</v>
      </c>
      <c r="P685" s="113" t="s">
        <v>2997</v>
      </c>
      <c r="Q685" s="113" t="s">
        <v>54</v>
      </c>
      <c r="R685" s="113"/>
      <c r="S685" s="113"/>
    </row>
    <row r="686" spans="1:19" x14ac:dyDescent="0.35">
      <c r="A686" s="113" t="s">
        <v>2794</v>
      </c>
      <c r="B686" s="94">
        <v>6</v>
      </c>
      <c r="C686" s="56" t="s">
        <v>2658</v>
      </c>
      <c r="D686" s="56" t="s">
        <v>3370</v>
      </c>
      <c r="E686" s="56" t="s">
        <v>8289</v>
      </c>
      <c r="F686" s="69" t="s">
        <v>7861</v>
      </c>
      <c r="G686" s="56" t="s">
        <v>3083</v>
      </c>
      <c r="H686" s="50" t="s">
        <v>2861</v>
      </c>
      <c r="I686" s="56"/>
      <c r="J686" s="56" t="s">
        <v>7493</v>
      </c>
      <c r="K686" s="56"/>
      <c r="L686" s="50" t="s">
        <v>7472</v>
      </c>
      <c r="M686" s="153">
        <v>0</v>
      </c>
      <c r="N686" s="50" t="s">
        <v>8512</v>
      </c>
      <c r="O686" s="50" t="s">
        <v>8517</v>
      </c>
      <c r="P686" s="113" t="s">
        <v>100</v>
      </c>
      <c r="Q686" s="113" t="s">
        <v>54</v>
      </c>
      <c r="R686" s="113"/>
      <c r="S686" s="113"/>
    </row>
    <row r="687" spans="1:19" x14ac:dyDescent="0.35">
      <c r="A687" s="113" t="s">
        <v>2794</v>
      </c>
      <c r="B687" s="94">
        <v>7</v>
      </c>
      <c r="C687" s="56" t="s">
        <v>2649</v>
      </c>
      <c r="D687" s="56" t="s">
        <v>3341</v>
      </c>
      <c r="E687" s="56" t="s">
        <v>8288</v>
      </c>
      <c r="F687" s="69" t="s">
        <v>7862</v>
      </c>
      <c r="G687" s="56" t="s">
        <v>3074</v>
      </c>
      <c r="H687" s="50" t="s">
        <v>2852</v>
      </c>
      <c r="I687" s="56"/>
      <c r="J687" s="56" t="s">
        <v>7493</v>
      </c>
      <c r="K687" s="56"/>
      <c r="L687" s="50" t="s">
        <v>7472</v>
      </c>
      <c r="M687" s="153">
        <v>0</v>
      </c>
      <c r="N687" s="50" t="s">
        <v>8512</v>
      </c>
      <c r="O687" s="50" t="s">
        <v>8517</v>
      </c>
      <c r="P687" s="113" t="s">
        <v>100</v>
      </c>
      <c r="Q687" s="113" t="s">
        <v>54</v>
      </c>
      <c r="R687" s="113"/>
      <c r="S687" s="113"/>
    </row>
    <row r="688" spans="1:19" x14ac:dyDescent="0.35">
      <c r="A688" s="113" t="s">
        <v>2794</v>
      </c>
      <c r="B688" s="94">
        <v>8</v>
      </c>
      <c r="C688" s="56" t="s">
        <v>2650</v>
      </c>
      <c r="D688" s="56" t="s">
        <v>3342</v>
      </c>
      <c r="E688" s="56" t="s">
        <v>8287</v>
      </c>
      <c r="F688" s="69" t="s">
        <v>7863</v>
      </c>
      <c r="G688" s="56" t="s">
        <v>3075</v>
      </c>
      <c r="H688" s="50" t="s">
        <v>2853</v>
      </c>
      <c r="I688" s="56"/>
      <c r="J688" s="56" t="s">
        <v>7493</v>
      </c>
      <c r="K688" s="56"/>
      <c r="L688" s="50" t="s">
        <v>7472</v>
      </c>
      <c r="M688" s="153">
        <v>0</v>
      </c>
      <c r="N688" s="50" t="s">
        <v>8512</v>
      </c>
      <c r="O688" s="50" t="s">
        <v>8517</v>
      </c>
      <c r="P688" s="113" t="s">
        <v>100</v>
      </c>
      <c r="Q688" s="113" t="s">
        <v>54</v>
      </c>
      <c r="R688" s="113"/>
      <c r="S688" s="113"/>
    </row>
    <row r="689" spans="1:19" x14ac:dyDescent="0.35">
      <c r="A689" s="113" t="s">
        <v>2794</v>
      </c>
      <c r="B689" s="94">
        <v>9</v>
      </c>
      <c r="C689" s="56" t="s">
        <v>2646</v>
      </c>
      <c r="D689" s="56" t="s">
        <v>1974</v>
      </c>
      <c r="E689" s="56" t="s">
        <v>8286</v>
      </c>
      <c r="F689" s="69" t="s">
        <v>2284</v>
      </c>
      <c r="G689" s="56" t="s">
        <v>3071</v>
      </c>
      <c r="H689" s="50" t="s">
        <v>2849</v>
      </c>
      <c r="I689" s="56"/>
      <c r="J689" s="56" t="s">
        <v>7493</v>
      </c>
      <c r="K689" s="56"/>
      <c r="L689" s="50" t="s">
        <v>7472</v>
      </c>
      <c r="M689" s="153">
        <v>0</v>
      </c>
      <c r="N689" s="50" t="s">
        <v>8512</v>
      </c>
      <c r="O689" s="50" t="s">
        <v>8517</v>
      </c>
      <c r="P689" s="113" t="s">
        <v>195</v>
      </c>
      <c r="Q689" s="113" t="s">
        <v>54</v>
      </c>
      <c r="R689" s="113"/>
      <c r="S689" s="113"/>
    </row>
    <row r="690" spans="1:19" x14ac:dyDescent="0.35">
      <c r="A690" s="113" t="s">
        <v>2794</v>
      </c>
      <c r="B690" s="94">
        <v>10</v>
      </c>
      <c r="C690" s="56" t="s">
        <v>2647</v>
      </c>
      <c r="D690" s="56" t="s">
        <v>8282</v>
      </c>
      <c r="E690" s="56" t="s">
        <v>8284</v>
      </c>
      <c r="F690" s="69" t="s">
        <v>8283</v>
      </c>
      <c r="G690" s="56" t="s">
        <v>3072</v>
      </c>
      <c r="H690" s="50" t="s">
        <v>2850</v>
      </c>
      <c r="I690" s="56"/>
      <c r="J690" s="56" t="s">
        <v>7493</v>
      </c>
      <c r="K690" s="56"/>
      <c r="L690" s="50" t="s">
        <v>7472</v>
      </c>
      <c r="M690" s="153">
        <v>1</v>
      </c>
      <c r="N690" s="50" t="s">
        <v>8512</v>
      </c>
      <c r="O690" s="50" t="s">
        <v>8517</v>
      </c>
      <c r="P690" s="113" t="s">
        <v>195</v>
      </c>
      <c r="Q690" s="113" t="s">
        <v>54</v>
      </c>
      <c r="R690" s="113"/>
      <c r="S690" s="113"/>
    </row>
    <row r="691" spans="1:19" x14ac:dyDescent="0.35">
      <c r="A691" s="113" t="s">
        <v>2794</v>
      </c>
      <c r="B691" s="94">
        <v>11</v>
      </c>
      <c r="C691" s="56" t="s">
        <v>2648</v>
      </c>
      <c r="D691" s="56" t="s">
        <v>3340</v>
      </c>
      <c r="E691" s="56" t="s">
        <v>8285</v>
      </c>
      <c r="F691" s="69" t="s">
        <v>7864</v>
      </c>
      <c r="G691" s="56" t="s">
        <v>3073</v>
      </c>
      <c r="H691" s="50" t="s">
        <v>2851</v>
      </c>
      <c r="I691" s="56"/>
      <c r="J691" s="56" t="s">
        <v>7493</v>
      </c>
      <c r="K691" s="56"/>
      <c r="L691" s="50" t="s">
        <v>7472</v>
      </c>
      <c r="M691" s="153">
        <v>0</v>
      </c>
      <c r="N691" s="50" t="s">
        <v>8512</v>
      </c>
      <c r="O691" s="50" t="s">
        <v>8517</v>
      </c>
      <c r="P691" s="113" t="s">
        <v>195</v>
      </c>
      <c r="Q691" s="113" t="s">
        <v>54</v>
      </c>
      <c r="R691" s="113"/>
      <c r="S691" s="113"/>
    </row>
    <row r="692" spans="1:19" x14ac:dyDescent="0.35">
      <c r="A692" s="113" t="s">
        <v>2794</v>
      </c>
      <c r="B692" s="94">
        <v>12</v>
      </c>
      <c r="C692" s="56" t="s">
        <v>2651</v>
      </c>
      <c r="D692" s="56" t="s">
        <v>3360</v>
      </c>
      <c r="E692" s="56" t="s">
        <v>8275</v>
      </c>
      <c r="F692" s="69" t="s">
        <v>7865</v>
      </c>
      <c r="G692" s="56" t="s">
        <v>3076</v>
      </c>
      <c r="H692" s="50" t="s">
        <v>2854</v>
      </c>
      <c r="I692" s="56"/>
      <c r="J692" s="56" t="s">
        <v>7493</v>
      </c>
      <c r="K692" s="56"/>
      <c r="L692" s="50" t="s">
        <v>7472</v>
      </c>
      <c r="M692" s="153">
        <v>0</v>
      </c>
      <c r="N692" s="50" t="s">
        <v>8512</v>
      </c>
      <c r="O692" s="50" t="s">
        <v>8517</v>
      </c>
      <c r="P692" s="113" t="s">
        <v>2998</v>
      </c>
      <c r="Q692" s="113" t="s">
        <v>54</v>
      </c>
      <c r="R692" s="113"/>
      <c r="S692" s="113"/>
    </row>
    <row r="693" spans="1:19" x14ac:dyDescent="0.35">
      <c r="A693" s="113" t="s">
        <v>2794</v>
      </c>
      <c r="B693" s="94">
        <v>13</v>
      </c>
      <c r="C693" s="56" t="s">
        <v>2652</v>
      </c>
      <c r="D693" s="56" t="s">
        <v>3365</v>
      </c>
      <c r="E693" s="56" t="s">
        <v>8279</v>
      </c>
      <c r="F693" s="69" t="s">
        <v>7866</v>
      </c>
      <c r="G693" s="56" t="s">
        <v>3077</v>
      </c>
      <c r="H693" s="50" t="s">
        <v>2855</v>
      </c>
      <c r="I693" s="56"/>
      <c r="J693" s="56" t="s">
        <v>7493</v>
      </c>
      <c r="K693" s="56"/>
      <c r="L693" s="50" t="s">
        <v>7472</v>
      </c>
      <c r="M693" s="153">
        <v>0</v>
      </c>
      <c r="N693" s="50" t="s">
        <v>8512</v>
      </c>
      <c r="O693" s="50" t="s">
        <v>8517</v>
      </c>
      <c r="P693" s="113" t="s">
        <v>2999</v>
      </c>
      <c r="Q693" s="113" t="s">
        <v>54</v>
      </c>
      <c r="R693" s="113"/>
      <c r="S693" s="113"/>
    </row>
    <row r="694" spans="1:19" x14ac:dyDescent="0.35">
      <c r="A694" s="113" t="s">
        <v>2794</v>
      </c>
      <c r="B694" s="94">
        <v>14</v>
      </c>
      <c r="C694" s="56" t="s">
        <v>2653</v>
      </c>
      <c r="D694" s="56" t="s">
        <v>3363</v>
      </c>
      <c r="E694" s="56" t="s">
        <v>8280</v>
      </c>
      <c r="F694" s="69" t="s">
        <v>7867</v>
      </c>
      <c r="G694" s="56" t="s">
        <v>3078</v>
      </c>
      <c r="H694" s="50" t="s">
        <v>2856</v>
      </c>
      <c r="I694" s="56"/>
      <c r="J694" s="56" t="s">
        <v>7493</v>
      </c>
      <c r="K694" s="56"/>
      <c r="L694" s="50" t="s">
        <v>7472</v>
      </c>
      <c r="M694" s="153">
        <v>0</v>
      </c>
      <c r="N694" s="50" t="s">
        <v>8512</v>
      </c>
      <c r="O694" s="50" t="s">
        <v>8517</v>
      </c>
      <c r="P694" s="113" t="s">
        <v>2999</v>
      </c>
      <c r="Q694" s="113" t="s">
        <v>54</v>
      </c>
      <c r="R694" s="113"/>
      <c r="S694" s="113"/>
    </row>
    <row r="695" spans="1:19" x14ac:dyDescent="0.35">
      <c r="A695" s="113" t="s">
        <v>2794</v>
      </c>
      <c r="B695" s="94">
        <v>15</v>
      </c>
      <c r="C695" s="56" t="s">
        <v>2654</v>
      </c>
      <c r="D695" s="56" t="s">
        <v>3364</v>
      </c>
      <c r="E695" s="56" t="s">
        <v>8281</v>
      </c>
      <c r="F695" s="69" t="s">
        <v>7868</v>
      </c>
      <c r="G695" s="56" t="s">
        <v>3079</v>
      </c>
      <c r="H695" s="50" t="s">
        <v>2857</v>
      </c>
      <c r="I695" s="56"/>
      <c r="J695" s="56" t="s">
        <v>7493</v>
      </c>
      <c r="K695" s="56"/>
      <c r="L695" s="50" t="s">
        <v>7472</v>
      </c>
      <c r="M695" s="153">
        <v>0</v>
      </c>
      <c r="N695" s="50" t="s">
        <v>8512</v>
      </c>
      <c r="O695" s="50" t="s">
        <v>8517</v>
      </c>
      <c r="P695" s="113" t="s">
        <v>2999</v>
      </c>
      <c r="Q695" s="113" t="s">
        <v>54</v>
      </c>
      <c r="R695" s="113"/>
      <c r="S695" s="113"/>
    </row>
    <row r="696" spans="1:19" x14ac:dyDescent="0.35">
      <c r="A696" s="113" t="s">
        <v>2794</v>
      </c>
      <c r="B696" s="94">
        <v>16</v>
      </c>
      <c r="C696" s="56" t="s">
        <v>2657</v>
      </c>
      <c r="D696" s="56" t="s">
        <v>3361</v>
      </c>
      <c r="E696" s="56" t="s">
        <v>8276</v>
      </c>
      <c r="F696" s="69" t="s">
        <v>7869</v>
      </c>
      <c r="G696" s="56" t="s">
        <v>3082</v>
      </c>
      <c r="H696" s="50" t="s">
        <v>2860</v>
      </c>
      <c r="I696" s="56"/>
      <c r="J696" s="56" t="s">
        <v>7493</v>
      </c>
      <c r="K696" s="56"/>
      <c r="L696" s="50" t="s">
        <v>7472</v>
      </c>
      <c r="M696" s="153">
        <v>0</v>
      </c>
      <c r="N696" s="50" t="s">
        <v>8512</v>
      </c>
      <c r="O696" s="50" t="s">
        <v>8517</v>
      </c>
      <c r="P696" s="113" t="s">
        <v>2998</v>
      </c>
      <c r="Q696" s="113" t="s">
        <v>54</v>
      </c>
      <c r="R696" s="113"/>
      <c r="S696" s="113"/>
    </row>
    <row r="697" spans="1:19" x14ac:dyDescent="0.35">
      <c r="A697" s="113" t="s">
        <v>2794</v>
      </c>
      <c r="B697" s="94">
        <v>17</v>
      </c>
      <c r="C697" s="56" t="s">
        <v>2655</v>
      </c>
      <c r="D697" s="56" t="s">
        <v>3362</v>
      </c>
      <c r="E697" s="56" t="s">
        <v>8277</v>
      </c>
      <c r="F697" s="69" t="s">
        <v>7870</v>
      </c>
      <c r="G697" s="56" t="s">
        <v>3080</v>
      </c>
      <c r="H697" s="50" t="s">
        <v>2858</v>
      </c>
      <c r="I697" s="56"/>
      <c r="J697" s="56" t="s">
        <v>7493</v>
      </c>
      <c r="K697" s="56"/>
      <c r="L697" s="50" t="s">
        <v>7472</v>
      </c>
      <c r="M697" s="153">
        <v>0</v>
      </c>
      <c r="N697" s="50" t="s">
        <v>8512</v>
      </c>
      <c r="O697" s="50" t="s">
        <v>8517</v>
      </c>
      <c r="P697" s="113" t="s">
        <v>2998</v>
      </c>
      <c r="Q697" s="113" t="s">
        <v>54</v>
      </c>
      <c r="R697" s="113"/>
      <c r="S697" s="113"/>
    </row>
    <row r="698" spans="1:19" x14ac:dyDescent="0.35">
      <c r="A698" s="113" t="s">
        <v>2794</v>
      </c>
      <c r="B698" s="94">
        <v>18</v>
      </c>
      <c r="C698" s="56" t="s">
        <v>2656</v>
      </c>
      <c r="D698" s="56" t="s">
        <v>3366</v>
      </c>
      <c r="E698" s="56" t="s">
        <v>8278</v>
      </c>
      <c r="F698" s="69" t="s">
        <v>7871</v>
      </c>
      <c r="G698" s="56" t="s">
        <v>3081</v>
      </c>
      <c r="H698" s="50" t="s">
        <v>2859</v>
      </c>
      <c r="I698" s="56"/>
      <c r="J698" s="56" t="s">
        <v>7493</v>
      </c>
      <c r="K698" s="56"/>
      <c r="L698" s="50" t="s">
        <v>7472</v>
      </c>
      <c r="M698" s="153">
        <v>0</v>
      </c>
      <c r="N698" s="50" t="s">
        <v>8512</v>
      </c>
      <c r="O698" s="50" t="s">
        <v>8517</v>
      </c>
      <c r="P698" s="113" t="s">
        <v>2998</v>
      </c>
      <c r="Q698" s="113" t="s">
        <v>54</v>
      </c>
      <c r="R698" s="113"/>
      <c r="S698" s="113"/>
    </row>
    <row r="699" spans="1:19" x14ac:dyDescent="0.35">
      <c r="A699" s="115" t="s">
        <v>2794</v>
      </c>
      <c r="B699" s="100">
        <v>19</v>
      </c>
      <c r="C699" s="101" t="s">
        <v>7528</v>
      </c>
      <c r="D699" s="101" t="s">
        <v>1895</v>
      </c>
      <c r="E699" s="102" t="s">
        <v>8291</v>
      </c>
      <c r="F699" s="101" t="s">
        <v>2172</v>
      </c>
      <c r="G699" s="101"/>
      <c r="H699" s="101"/>
      <c r="I699" s="101"/>
      <c r="J699" s="103" t="s">
        <v>7493</v>
      </c>
      <c r="K699" s="103"/>
      <c r="L699" s="101" t="s">
        <v>91</v>
      </c>
      <c r="M699" s="154">
        <v>0</v>
      </c>
      <c r="N699" s="103" t="s">
        <v>8512</v>
      </c>
      <c r="O699" s="103" t="s">
        <v>8517</v>
      </c>
      <c r="P699" s="115" t="s">
        <v>91</v>
      </c>
      <c r="Q699" s="115" t="s">
        <v>54</v>
      </c>
      <c r="R699" s="115"/>
      <c r="S699" s="113"/>
    </row>
    <row r="700" spans="1:19" x14ac:dyDescent="0.35">
      <c r="A700" s="113" t="s">
        <v>67</v>
      </c>
      <c r="B700" s="112">
        <v>-99</v>
      </c>
      <c r="C700" s="113" t="s">
        <v>2607</v>
      </c>
      <c r="D700" s="57" t="s">
        <v>6532</v>
      </c>
      <c r="E700" s="113"/>
      <c r="F700" s="113" t="s">
        <v>7875</v>
      </c>
      <c r="G700" s="50" t="s">
        <v>3030</v>
      </c>
      <c r="H700" s="50" t="s">
        <v>4766</v>
      </c>
      <c r="I700" s="113"/>
      <c r="J700" s="56" t="s">
        <v>7493</v>
      </c>
      <c r="K700" s="56"/>
      <c r="L700" s="99" t="s">
        <v>7473</v>
      </c>
      <c r="M700" s="160" t="s">
        <v>8511</v>
      </c>
      <c r="N700" s="99" t="s">
        <v>8513</v>
      </c>
      <c r="O700" s="99"/>
      <c r="P700" s="113" t="s">
        <v>100</v>
      </c>
      <c r="Q700" s="113" t="s">
        <v>68</v>
      </c>
      <c r="R700" s="113"/>
      <c r="S700" s="113"/>
    </row>
    <row r="701" spans="1:19" x14ac:dyDescent="0.35">
      <c r="A701" s="111" t="s">
        <v>67</v>
      </c>
      <c r="B701" s="112">
        <v>-1</v>
      </c>
      <c r="C701" s="113" t="s">
        <v>3966</v>
      </c>
      <c r="D701" s="50"/>
      <c r="E701" s="113"/>
      <c r="F701" s="113"/>
      <c r="G701" s="50" t="s">
        <v>4765</v>
      </c>
      <c r="H701" s="50" t="s">
        <v>3951</v>
      </c>
      <c r="I701" s="113"/>
      <c r="J701" s="56" t="s">
        <v>7493</v>
      </c>
      <c r="K701" s="56"/>
      <c r="L701" s="113" t="s">
        <v>91</v>
      </c>
      <c r="M701" s="114">
        <v>0</v>
      </c>
      <c r="N701" s="113" t="s">
        <v>8512</v>
      </c>
      <c r="O701" s="113"/>
      <c r="P701" s="113" t="s">
        <v>91</v>
      </c>
      <c r="Q701" s="113" t="s">
        <v>68</v>
      </c>
      <c r="R701" s="113"/>
      <c r="S701" s="113"/>
    </row>
    <row r="702" spans="1:19" x14ac:dyDescent="0.35">
      <c r="A702" s="111" t="s">
        <v>67</v>
      </c>
      <c r="B702" s="112">
        <v>-1</v>
      </c>
      <c r="C702" s="113" t="s">
        <v>3793</v>
      </c>
      <c r="D702" s="50"/>
      <c r="E702" s="113"/>
      <c r="F702" s="113"/>
      <c r="G702" s="50" t="s">
        <v>4745</v>
      </c>
      <c r="H702" s="50" t="s">
        <v>4746</v>
      </c>
      <c r="I702" s="113"/>
      <c r="J702" s="56" t="s">
        <v>7493</v>
      </c>
      <c r="K702" s="56"/>
      <c r="L702" s="113" t="s">
        <v>91</v>
      </c>
      <c r="M702" s="114">
        <v>0</v>
      </c>
      <c r="N702" s="113" t="s">
        <v>8512</v>
      </c>
      <c r="O702" s="113"/>
      <c r="P702" s="113" t="s">
        <v>91</v>
      </c>
      <c r="Q702" s="113" t="s">
        <v>68</v>
      </c>
      <c r="R702" s="113"/>
      <c r="S702" s="113"/>
    </row>
    <row r="703" spans="1:19" x14ac:dyDescent="0.35">
      <c r="A703" s="111" t="s">
        <v>67</v>
      </c>
      <c r="B703" s="112">
        <v>-1</v>
      </c>
      <c r="C703" s="113" t="s">
        <v>3964</v>
      </c>
      <c r="D703" s="113"/>
      <c r="E703" s="113"/>
      <c r="F703" s="113"/>
      <c r="G703" s="50" t="s">
        <v>4763</v>
      </c>
      <c r="H703" s="50" t="s">
        <v>292</v>
      </c>
      <c r="I703" s="113"/>
      <c r="J703" s="56" t="s">
        <v>7493</v>
      </c>
      <c r="K703" s="56"/>
      <c r="L703" s="54" t="s">
        <v>7473</v>
      </c>
      <c r="M703" s="155" t="s">
        <v>8511</v>
      </c>
      <c r="N703" s="56" t="s">
        <v>8512</v>
      </c>
      <c r="O703" s="56"/>
      <c r="P703" s="113" t="s">
        <v>100</v>
      </c>
      <c r="Q703" s="113" t="s">
        <v>68</v>
      </c>
      <c r="R703" s="113"/>
      <c r="S703" s="113"/>
    </row>
    <row r="704" spans="1:19" x14ac:dyDescent="0.35">
      <c r="A704" s="111" t="s">
        <v>67</v>
      </c>
      <c r="B704" s="112">
        <v>-1</v>
      </c>
      <c r="C704" s="121" t="s">
        <v>3965</v>
      </c>
      <c r="D704" s="50"/>
      <c r="E704" s="113"/>
      <c r="F704" s="113"/>
      <c r="G704" s="50" t="s">
        <v>4764</v>
      </c>
      <c r="H704" s="50" t="s">
        <v>310</v>
      </c>
      <c r="I704" s="113"/>
      <c r="J704" s="56" t="s">
        <v>7493</v>
      </c>
      <c r="K704" s="56"/>
      <c r="L704" s="113" t="s">
        <v>91</v>
      </c>
      <c r="M704" s="114">
        <v>0</v>
      </c>
      <c r="N704" s="113" t="s">
        <v>8512</v>
      </c>
      <c r="O704" s="113"/>
      <c r="P704" s="113" t="s">
        <v>91</v>
      </c>
      <c r="Q704" s="113" t="s">
        <v>68</v>
      </c>
      <c r="R704" s="113"/>
      <c r="S704" s="113"/>
    </row>
    <row r="705" spans="1:19" x14ac:dyDescent="0.35">
      <c r="A705" s="111" t="s">
        <v>67</v>
      </c>
      <c r="B705" s="112">
        <v>-1</v>
      </c>
      <c r="C705" s="113" t="s">
        <v>3815</v>
      </c>
      <c r="D705" s="50"/>
      <c r="E705" s="113"/>
      <c r="F705" s="113"/>
      <c r="G705" s="50" t="s">
        <v>4760</v>
      </c>
      <c r="H705" s="50" t="s">
        <v>3916</v>
      </c>
      <c r="I705" s="113"/>
      <c r="J705" s="56" t="s">
        <v>7493</v>
      </c>
      <c r="K705" s="56"/>
      <c r="L705" s="113" t="s">
        <v>91</v>
      </c>
      <c r="M705" s="114">
        <v>0</v>
      </c>
      <c r="N705" s="113" t="s">
        <v>8512</v>
      </c>
      <c r="O705" s="113"/>
      <c r="P705" s="113" t="s">
        <v>91</v>
      </c>
      <c r="Q705" s="113" t="s">
        <v>68</v>
      </c>
      <c r="R705" s="113"/>
      <c r="S705" s="113"/>
    </row>
    <row r="706" spans="1:19" x14ac:dyDescent="0.35">
      <c r="A706" s="111" t="s">
        <v>67</v>
      </c>
      <c r="B706" s="112">
        <v>-1</v>
      </c>
      <c r="C706" s="113" t="s">
        <v>106</v>
      </c>
      <c r="D706" s="113"/>
      <c r="E706" s="113"/>
      <c r="F706" s="113"/>
      <c r="G706" s="50" t="s">
        <v>301</v>
      </c>
      <c r="H706" s="50" t="s">
        <v>292</v>
      </c>
      <c r="I706" s="113"/>
      <c r="J706" s="56" t="s">
        <v>7493</v>
      </c>
      <c r="K706" s="56"/>
      <c r="L706" s="54" t="s">
        <v>7473</v>
      </c>
      <c r="M706" s="155" t="s">
        <v>8511</v>
      </c>
      <c r="N706" s="56" t="s">
        <v>8513</v>
      </c>
      <c r="O706" s="56"/>
      <c r="P706" s="113" t="s">
        <v>100</v>
      </c>
      <c r="Q706" s="113" t="s">
        <v>68</v>
      </c>
      <c r="R706" s="113"/>
      <c r="S706" s="113"/>
    </row>
    <row r="707" spans="1:19" x14ac:dyDescent="0.35">
      <c r="A707" s="111" t="s">
        <v>67</v>
      </c>
      <c r="B707" s="112">
        <v>-1</v>
      </c>
      <c r="C707" s="113" t="s">
        <v>3963</v>
      </c>
      <c r="D707" s="50"/>
      <c r="E707" s="113"/>
      <c r="F707" s="113"/>
      <c r="G707" s="50" t="s">
        <v>4758</v>
      </c>
      <c r="H707" s="50" t="s">
        <v>4759</v>
      </c>
      <c r="I707" s="113"/>
      <c r="J707" s="56" t="s">
        <v>7493</v>
      </c>
      <c r="K707" s="56"/>
      <c r="L707" s="54" t="s">
        <v>7473</v>
      </c>
      <c r="M707" s="155">
        <v>0</v>
      </c>
      <c r="N707" s="56" t="s">
        <v>8512</v>
      </c>
      <c r="O707" s="56"/>
      <c r="P707" s="113" t="s">
        <v>100</v>
      </c>
      <c r="Q707" s="113" t="s">
        <v>68</v>
      </c>
      <c r="R707" s="113"/>
      <c r="S707" s="113"/>
    </row>
    <row r="708" spans="1:19" x14ac:dyDescent="0.35">
      <c r="A708" s="111" t="s">
        <v>67</v>
      </c>
      <c r="B708" s="112">
        <v>-1</v>
      </c>
      <c r="C708" s="113" t="s">
        <v>107</v>
      </c>
      <c r="D708" s="50"/>
      <c r="E708" s="113"/>
      <c r="F708" s="113"/>
      <c r="G708" s="50" t="s">
        <v>4761</v>
      </c>
      <c r="H708" s="50" t="s">
        <v>4762</v>
      </c>
      <c r="I708" s="113"/>
      <c r="J708" s="56" t="s">
        <v>7493</v>
      </c>
      <c r="K708" s="56"/>
      <c r="L708" s="113" t="s">
        <v>91</v>
      </c>
      <c r="M708" s="114">
        <v>0</v>
      </c>
      <c r="N708" s="113" t="s">
        <v>8512</v>
      </c>
      <c r="O708" s="113"/>
      <c r="P708" s="113" t="s">
        <v>91</v>
      </c>
      <c r="Q708" s="113" t="s">
        <v>68</v>
      </c>
      <c r="R708" s="113"/>
      <c r="S708" s="113"/>
    </row>
    <row r="709" spans="1:19" x14ac:dyDescent="0.35">
      <c r="A709" s="111" t="s">
        <v>67</v>
      </c>
      <c r="B709" s="112">
        <v>-1</v>
      </c>
      <c r="C709" s="113" t="s">
        <v>109</v>
      </c>
      <c r="D709" s="50"/>
      <c r="E709" s="113"/>
      <c r="F709" s="113"/>
      <c r="G709" s="50" t="s">
        <v>306</v>
      </c>
      <c r="H709" s="50" t="s">
        <v>307</v>
      </c>
      <c r="I709" s="113"/>
      <c r="J709" s="56" t="s">
        <v>7493</v>
      </c>
      <c r="K709" s="56"/>
      <c r="L709" s="113" t="s">
        <v>91</v>
      </c>
      <c r="M709" s="114">
        <v>0</v>
      </c>
      <c r="N709" s="113" t="s">
        <v>8512</v>
      </c>
      <c r="O709" s="113"/>
      <c r="P709" s="113" t="s">
        <v>92</v>
      </c>
      <c r="Q709" s="113" t="s">
        <v>68</v>
      </c>
      <c r="R709" s="113"/>
      <c r="S709" s="113"/>
    </row>
    <row r="710" spans="1:19" x14ac:dyDescent="0.35">
      <c r="A710" s="111" t="s">
        <v>67</v>
      </c>
      <c r="B710" s="112">
        <v>-1</v>
      </c>
      <c r="C710" s="113" t="s">
        <v>108</v>
      </c>
      <c r="D710" s="50"/>
      <c r="E710" s="113"/>
      <c r="F710" s="113"/>
      <c r="G710" s="50" t="s">
        <v>304</v>
      </c>
      <c r="H710" s="50" t="s">
        <v>305</v>
      </c>
      <c r="I710" s="113"/>
      <c r="J710" s="56" t="s">
        <v>7493</v>
      </c>
      <c r="K710" s="56"/>
      <c r="L710" s="113" t="s">
        <v>91</v>
      </c>
      <c r="M710" s="114">
        <v>0</v>
      </c>
      <c r="N710" s="113" t="s">
        <v>8512</v>
      </c>
      <c r="O710" s="113"/>
      <c r="P710" s="113" t="s">
        <v>92</v>
      </c>
      <c r="Q710" s="113" t="s">
        <v>68</v>
      </c>
      <c r="R710" s="113"/>
      <c r="S710" s="113"/>
    </row>
    <row r="711" spans="1:19" x14ac:dyDescent="0.35">
      <c r="A711" s="111" t="s">
        <v>67</v>
      </c>
      <c r="B711" s="112">
        <v>-1</v>
      </c>
      <c r="C711" s="113" t="s">
        <v>3962</v>
      </c>
      <c r="D711" s="113"/>
      <c r="E711" s="113"/>
      <c r="F711" s="113"/>
      <c r="G711" s="50" t="s">
        <v>291</v>
      </c>
      <c r="H711" s="50" t="s">
        <v>292</v>
      </c>
      <c r="I711" s="113"/>
      <c r="J711" s="56" t="s">
        <v>7493</v>
      </c>
      <c r="K711" s="56"/>
      <c r="L711" s="54" t="s">
        <v>7473</v>
      </c>
      <c r="M711" s="155" t="s">
        <v>8511</v>
      </c>
      <c r="N711" s="56" t="s">
        <v>8513</v>
      </c>
      <c r="O711" s="56"/>
      <c r="P711" s="113" t="s">
        <v>100</v>
      </c>
      <c r="Q711" s="113" t="s">
        <v>68</v>
      </c>
      <c r="R711" s="113"/>
      <c r="S711" s="113"/>
    </row>
    <row r="712" spans="1:19" x14ac:dyDescent="0.35">
      <c r="A712" s="111" t="s">
        <v>67</v>
      </c>
      <c r="B712" s="112">
        <v>-1</v>
      </c>
      <c r="C712" s="113" t="s">
        <v>3813</v>
      </c>
      <c r="D712" s="50"/>
      <c r="E712" s="113"/>
      <c r="F712" s="113"/>
      <c r="G712" s="50" t="s">
        <v>4757</v>
      </c>
      <c r="H712" s="50" t="s">
        <v>3911</v>
      </c>
      <c r="I712" s="113"/>
      <c r="J712" s="56" t="s">
        <v>7493</v>
      </c>
      <c r="K712" s="56"/>
      <c r="L712" s="113" t="s">
        <v>91</v>
      </c>
      <c r="M712" s="114">
        <v>0</v>
      </c>
      <c r="N712" s="113" t="s">
        <v>8512</v>
      </c>
      <c r="O712" s="113"/>
      <c r="P712" s="113" t="s">
        <v>91</v>
      </c>
      <c r="Q712" s="113" t="s">
        <v>68</v>
      </c>
      <c r="R712" s="113"/>
      <c r="S712" s="113"/>
    </row>
    <row r="713" spans="1:19" x14ac:dyDescent="0.35">
      <c r="A713" s="111" t="s">
        <v>67</v>
      </c>
      <c r="B713" s="112">
        <v>-1</v>
      </c>
      <c r="C713" s="113" t="s">
        <v>103</v>
      </c>
      <c r="D713" s="50"/>
      <c r="E713" s="113"/>
      <c r="F713" s="113"/>
      <c r="G713" s="50" t="s">
        <v>295</v>
      </c>
      <c r="H713" s="50" t="s">
        <v>296</v>
      </c>
      <c r="I713" s="113"/>
      <c r="J713" s="56" t="s">
        <v>7493</v>
      </c>
      <c r="K713" s="56"/>
      <c r="L713" s="113" t="s">
        <v>91</v>
      </c>
      <c r="M713" s="114">
        <v>0</v>
      </c>
      <c r="N713" s="113" t="s">
        <v>8512</v>
      </c>
      <c r="O713" s="113"/>
      <c r="P713" s="113" t="s">
        <v>91</v>
      </c>
      <c r="Q713" s="113" t="s">
        <v>68</v>
      </c>
      <c r="R713" s="113"/>
      <c r="S713" s="113"/>
    </row>
    <row r="714" spans="1:19" x14ac:dyDescent="0.35">
      <c r="A714" s="111" t="s">
        <v>67</v>
      </c>
      <c r="B714" s="112">
        <v>-1</v>
      </c>
      <c r="C714" s="113" t="s">
        <v>102</v>
      </c>
      <c r="D714" s="50"/>
      <c r="E714" s="113"/>
      <c r="F714" s="113"/>
      <c r="G714" s="50" t="s">
        <v>293</v>
      </c>
      <c r="H714" s="50" t="s">
        <v>294</v>
      </c>
      <c r="I714" s="113"/>
      <c r="J714" s="56" t="s">
        <v>7493</v>
      </c>
      <c r="K714" s="56"/>
      <c r="L714" s="113" t="s">
        <v>91</v>
      </c>
      <c r="M714" s="114">
        <v>0</v>
      </c>
      <c r="N714" s="113" t="s">
        <v>8512</v>
      </c>
      <c r="O714" s="113"/>
      <c r="P714" s="113" t="s">
        <v>91</v>
      </c>
      <c r="Q714" s="113" t="s">
        <v>68</v>
      </c>
      <c r="R714" s="113"/>
      <c r="S714" s="113"/>
    </row>
    <row r="715" spans="1:19" x14ac:dyDescent="0.35">
      <c r="A715" s="111" t="s">
        <v>67</v>
      </c>
      <c r="B715" s="112">
        <v>-1</v>
      </c>
      <c r="C715" s="113" t="s">
        <v>104</v>
      </c>
      <c r="D715" s="50"/>
      <c r="E715" s="113"/>
      <c r="F715" s="113"/>
      <c r="G715" s="50" t="s">
        <v>297</v>
      </c>
      <c r="H715" s="50" t="s">
        <v>298</v>
      </c>
      <c r="I715" s="113"/>
      <c r="J715" s="56" t="s">
        <v>7493</v>
      </c>
      <c r="K715" s="56"/>
      <c r="L715" s="113" t="s">
        <v>91</v>
      </c>
      <c r="M715" s="114">
        <v>0</v>
      </c>
      <c r="N715" s="113" t="s">
        <v>8512</v>
      </c>
      <c r="O715" s="113"/>
      <c r="P715" s="113" t="s">
        <v>91</v>
      </c>
      <c r="Q715" s="113" t="s">
        <v>68</v>
      </c>
      <c r="R715" s="113"/>
      <c r="S715" s="113"/>
    </row>
    <row r="716" spans="1:19" x14ac:dyDescent="0.35">
      <c r="A716" s="111" t="s">
        <v>67</v>
      </c>
      <c r="B716" s="112">
        <v>-1</v>
      </c>
      <c r="C716" s="113" t="s">
        <v>105</v>
      </c>
      <c r="D716" s="50"/>
      <c r="E716" s="113"/>
      <c r="F716" s="113"/>
      <c r="G716" s="50" t="s">
        <v>299</v>
      </c>
      <c r="H716" s="50" t="s">
        <v>4756</v>
      </c>
      <c r="I716" s="113"/>
      <c r="J716" s="56" t="s">
        <v>7493</v>
      </c>
      <c r="K716" s="56"/>
      <c r="L716" s="113" t="s">
        <v>91</v>
      </c>
      <c r="M716" s="114">
        <v>0</v>
      </c>
      <c r="N716" s="113" t="s">
        <v>8512</v>
      </c>
      <c r="O716" s="113"/>
      <c r="P716" s="113" t="s">
        <v>92</v>
      </c>
      <c r="Q716" s="113" t="s">
        <v>68</v>
      </c>
      <c r="R716" s="113"/>
      <c r="S716" s="113"/>
    </row>
    <row r="717" spans="1:19" x14ac:dyDescent="0.35">
      <c r="A717" s="113" t="s">
        <v>67</v>
      </c>
      <c r="B717" s="93">
        <v>1</v>
      </c>
      <c r="C717" s="54" t="s">
        <v>202</v>
      </c>
      <c r="D717" s="56" t="s">
        <v>1902</v>
      </c>
      <c r="E717" s="113" t="s">
        <v>8305</v>
      </c>
      <c r="F717" s="68" t="s">
        <v>7709</v>
      </c>
      <c r="G717" s="54" t="s">
        <v>492</v>
      </c>
      <c r="H717" s="54" t="s">
        <v>493</v>
      </c>
      <c r="I717" s="68" t="s">
        <v>2398</v>
      </c>
      <c r="J717" s="56" t="s">
        <v>7493</v>
      </c>
      <c r="K717" s="56"/>
      <c r="L717" s="54" t="s">
        <v>91</v>
      </c>
      <c r="M717" s="155" t="s">
        <v>8511</v>
      </c>
      <c r="N717" s="56" t="s">
        <v>8513</v>
      </c>
      <c r="O717" s="56" t="s">
        <v>8516</v>
      </c>
      <c r="P717" s="113" t="s">
        <v>91</v>
      </c>
      <c r="Q717" s="113" t="s">
        <v>68</v>
      </c>
      <c r="R717" s="113"/>
      <c r="S717" s="113"/>
    </row>
    <row r="718" spans="1:19" x14ac:dyDescent="0.35">
      <c r="A718" s="113" t="s">
        <v>67</v>
      </c>
      <c r="B718" s="112">
        <v>2</v>
      </c>
      <c r="C718" s="113" t="s">
        <v>3967</v>
      </c>
      <c r="D718" s="56" t="s">
        <v>6418</v>
      </c>
      <c r="E718" s="113" t="s">
        <v>8306</v>
      </c>
      <c r="F718" s="111" t="s">
        <v>7872</v>
      </c>
      <c r="G718" s="50" t="s">
        <v>4767</v>
      </c>
      <c r="H718" s="50" t="s">
        <v>4768</v>
      </c>
      <c r="I718" s="113"/>
      <c r="J718" s="56" t="s">
        <v>7493</v>
      </c>
      <c r="K718" s="56"/>
      <c r="L718" s="113" t="s">
        <v>91</v>
      </c>
      <c r="M718" s="114" t="s">
        <v>8511</v>
      </c>
      <c r="N718" s="113" t="s">
        <v>8513</v>
      </c>
      <c r="O718" s="113" t="s">
        <v>8516</v>
      </c>
      <c r="P718" s="113" t="s">
        <v>91</v>
      </c>
      <c r="Q718" s="113" t="s">
        <v>68</v>
      </c>
      <c r="R718" s="113"/>
      <c r="S718" s="113"/>
    </row>
    <row r="719" spans="1:19" x14ac:dyDescent="0.35">
      <c r="A719" s="113" t="s">
        <v>67</v>
      </c>
      <c r="B719" s="93">
        <v>3</v>
      </c>
      <c r="C719" s="54" t="s">
        <v>203</v>
      </c>
      <c r="D719" s="56" t="s">
        <v>1931</v>
      </c>
      <c r="E719" s="113" t="s">
        <v>8304</v>
      </c>
      <c r="F719" s="68" t="s">
        <v>2229</v>
      </c>
      <c r="G719" s="54" t="s">
        <v>494</v>
      </c>
      <c r="H719" s="54" t="s">
        <v>495</v>
      </c>
      <c r="I719" s="68" t="s">
        <v>2399</v>
      </c>
      <c r="J719" s="56" t="s">
        <v>7493</v>
      </c>
      <c r="K719" s="56"/>
      <c r="L719" s="54" t="s">
        <v>91</v>
      </c>
      <c r="M719" s="155" t="s">
        <v>8511</v>
      </c>
      <c r="N719" s="56" t="s">
        <v>8512</v>
      </c>
      <c r="O719" s="56" t="s">
        <v>8516</v>
      </c>
      <c r="P719" s="113" t="s">
        <v>91</v>
      </c>
      <c r="Q719" s="113" t="s">
        <v>68</v>
      </c>
      <c r="R719" s="113"/>
      <c r="S719" s="113"/>
    </row>
    <row r="720" spans="1:19" x14ac:dyDescent="0.35">
      <c r="A720" s="113" t="s">
        <v>67</v>
      </c>
      <c r="B720" s="112">
        <v>4</v>
      </c>
      <c r="C720" s="113" t="s">
        <v>3968</v>
      </c>
      <c r="D720" s="113" t="s">
        <v>1940</v>
      </c>
      <c r="E720" s="113" t="s">
        <v>8293</v>
      </c>
      <c r="F720" s="111" t="s">
        <v>2243</v>
      </c>
      <c r="G720" s="50" t="s">
        <v>4769</v>
      </c>
      <c r="H720" s="50" t="s">
        <v>4770</v>
      </c>
      <c r="I720" s="113"/>
      <c r="J720" s="56" t="s">
        <v>7493</v>
      </c>
      <c r="K720" s="56"/>
      <c r="L720" s="113" t="s">
        <v>91</v>
      </c>
      <c r="M720" s="114">
        <v>0</v>
      </c>
      <c r="N720" s="113" t="s">
        <v>8512</v>
      </c>
      <c r="O720" s="113" t="s">
        <v>8517</v>
      </c>
      <c r="P720" s="113" t="s">
        <v>91</v>
      </c>
      <c r="Q720" s="113" t="s">
        <v>68</v>
      </c>
      <c r="R720" s="113"/>
      <c r="S720" s="113"/>
    </row>
    <row r="721" spans="1:19" x14ac:dyDescent="0.35">
      <c r="A721" s="113" t="s">
        <v>67</v>
      </c>
      <c r="B721" s="93">
        <v>5</v>
      </c>
      <c r="C721" s="54" t="s">
        <v>204</v>
      </c>
      <c r="D721" s="56" t="s">
        <v>1932</v>
      </c>
      <c r="E721" s="50" t="s">
        <v>8292</v>
      </c>
      <c r="F721" s="68" t="s">
        <v>2162</v>
      </c>
      <c r="G721" s="54" t="s">
        <v>496</v>
      </c>
      <c r="H721" s="54" t="s">
        <v>497</v>
      </c>
      <c r="I721" s="68" t="s">
        <v>2400</v>
      </c>
      <c r="J721" s="56" t="s">
        <v>7493</v>
      </c>
      <c r="K721" s="56"/>
      <c r="L721" s="54" t="s">
        <v>91</v>
      </c>
      <c r="M721" s="155">
        <v>0</v>
      </c>
      <c r="N721" s="56" t="s">
        <v>8512</v>
      </c>
      <c r="O721" s="56" t="s">
        <v>8517</v>
      </c>
      <c r="P721" s="113" t="s">
        <v>91</v>
      </c>
      <c r="Q721" s="113" t="s">
        <v>68</v>
      </c>
      <c r="R721" s="113"/>
      <c r="S721" s="113"/>
    </row>
    <row r="722" spans="1:19" x14ac:dyDescent="0.35">
      <c r="A722" s="113" t="s">
        <v>67</v>
      </c>
      <c r="B722" s="93">
        <v>6</v>
      </c>
      <c r="C722" s="54" t="s">
        <v>205</v>
      </c>
      <c r="D722" s="56" t="s">
        <v>1933</v>
      </c>
      <c r="E722" s="50" t="s">
        <v>8295</v>
      </c>
      <c r="F722" s="68" t="s">
        <v>1933</v>
      </c>
      <c r="G722" s="54" t="s">
        <v>498</v>
      </c>
      <c r="H722" s="54" t="s">
        <v>499</v>
      </c>
      <c r="I722" s="68" t="s">
        <v>2401</v>
      </c>
      <c r="J722" s="56" t="s">
        <v>7493</v>
      </c>
      <c r="K722" s="56"/>
      <c r="L722" s="54" t="s">
        <v>91</v>
      </c>
      <c r="M722" s="155">
        <v>0</v>
      </c>
      <c r="N722" s="56" t="s">
        <v>8512</v>
      </c>
      <c r="O722" s="56" t="s">
        <v>8517</v>
      </c>
      <c r="P722" s="113" t="s">
        <v>91</v>
      </c>
      <c r="Q722" s="113" t="s">
        <v>68</v>
      </c>
      <c r="R722" s="113"/>
      <c r="S722" s="113"/>
    </row>
    <row r="723" spans="1:19" x14ac:dyDescent="0.35">
      <c r="A723" s="113" t="s">
        <v>67</v>
      </c>
      <c r="B723" s="93">
        <v>7</v>
      </c>
      <c r="C723" s="54" t="s">
        <v>206</v>
      </c>
      <c r="D723" s="57" t="s">
        <v>1934</v>
      </c>
      <c r="E723" s="50" t="s">
        <v>8296</v>
      </c>
      <c r="F723" s="68" t="s">
        <v>2163</v>
      </c>
      <c r="G723" s="54" t="s">
        <v>500</v>
      </c>
      <c r="H723" s="54" t="s">
        <v>501</v>
      </c>
      <c r="I723" s="68" t="s">
        <v>2402</v>
      </c>
      <c r="J723" s="56" t="s">
        <v>7493</v>
      </c>
      <c r="K723" s="56"/>
      <c r="L723" s="54" t="s">
        <v>91</v>
      </c>
      <c r="M723" s="155">
        <v>0</v>
      </c>
      <c r="N723" s="56" t="s">
        <v>8512</v>
      </c>
      <c r="O723" s="56" t="s">
        <v>8517</v>
      </c>
      <c r="P723" s="113" t="s">
        <v>91</v>
      </c>
      <c r="Q723" s="113" t="s">
        <v>68</v>
      </c>
      <c r="R723" s="113"/>
      <c r="S723" s="113"/>
    </row>
    <row r="724" spans="1:19" x14ac:dyDescent="0.35">
      <c r="A724" s="113" t="s">
        <v>67</v>
      </c>
      <c r="B724" s="93">
        <v>8</v>
      </c>
      <c r="C724" s="54" t="s">
        <v>207</v>
      </c>
      <c r="D724" s="56" t="s">
        <v>8557</v>
      </c>
      <c r="E724" s="56" t="s">
        <v>8297</v>
      </c>
      <c r="F724" s="68" t="s">
        <v>2164</v>
      </c>
      <c r="G724" s="54" t="s">
        <v>502</v>
      </c>
      <c r="H724" s="54" t="s">
        <v>503</v>
      </c>
      <c r="I724" s="68" t="s">
        <v>2403</v>
      </c>
      <c r="J724" s="56" t="s">
        <v>7493</v>
      </c>
      <c r="K724" s="56"/>
      <c r="L724" s="50" t="s">
        <v>7472</v>
      </c>
      <c r="M724" s="153">
        <v>1</v>
      </c>
      <c r="N724" s="50" t="s">
        <v>8512</v>
      </c>
      <c r="O724" s="50" t="s">
        <v>8517</v>
      </c>
      <c r="P724" s="113" t="s">
        <v>138</v>
      </c>
      <c r="Q724" s="113" t="s">
        <v>68</v>
      </c>
      <c r="R724" s="113"/>
      <c r="S724" s="113"/>
    </row>
    <row r="725" spans="1:19" x14ac:dyDescent="0.35">
      <c r="A725" s="113" t="s">
        <v>67</v>
      </c>
      <c r="B725" s="93">
        <v>9</v>
      </c>
      <c r="C725" s="54" t="s">
        <v>208</v>
      </c>
      <c r="D725" s="56" t="s">
        <v>8558</v>
      </c>
      <c r="E725" s="56" t="s">
        <v>8298</v>
      </c>
      <c r="F725" s="68" t="s">
        <v>2165</v>
      </c>
      <c r="G725" s="54" t="s">
        <v>504</v>
      </c>
      <c r="H725" s="54" t="s">
        <v>505</v>
      </c>
      <c r="I725" s="68" t="s">
        <v>2404</v>
      </c>
      <c r="J725" s="56" t="s">
        <v>7493</v>
      </c>
      <c r="K725" s="56"/>
      <c r="L725" s="50" t="s">
        <v>7472</v>
      </c>
      <c r="M725" s="153">
        <v>1</v>
      </c>
      <c r="N725" s="50" t="s">
        <v>8512</v>
      </c>
      <c r="O725" s="50" t="s">
        <v>8517</v>
      </c>
      <c r="P725" s="113" t="s">
        <v>138</v>
      </c>
      <c r="Q725" s="113" t="s">
        <v>68</v>
      </c>
      <c r="R725" s="113"/>
      <c r="S725" s="113"/>
    </row>
    <row r="726" spans="1:19" x14ac:dyDescent="0.35">
      <c r="A726" s="113" t="s">
        <v>67</v>
      </c>
      <c r="B726" s="93">
        <v>10</v>
      </c>
      <c r="C726" s="54" t="s">
        <v>209</v>
      </c>
      <c r="D726" s="56" t="s">
        <v>1937</v>
      </c>
      <c r="E726" s="56" t="s">
        <v>8299</v>
      </c>
      <c r="F726" s="68" t="s">
        <v>2166</v>
      </c>
      <c r="G726" s="54" t="s">
        <v>506</v>
      </c>
      <c r="H726" s="54" t="s">
        <v>507</v>
      </c>
      <c r="I726" s="68" t="s">
        <v>2405</v>
      </c>
      <c r="J726" s="56" t="s">
        <v>7493</v>
      </c>
      <c r="K726" s="56"/>
      <c r="L726" s="50" t="s">
        <v>7472</v>
      </c>
      <c r="M726" s="153">
        <v>1</v>
      </c>
      <c r="N726" s="50" t="s">
        <v>8512</v>
      </c>
      <c r="O726" s="50" t="s">
        <v>8517</v>
      </c>
      <c r="P726" s="113" t="s">
        <v>139</v>
      </c>
      <c r="Q726" s="113" t="s">
        <v>68</v>
      </c>
      <c r="R726" s="113"/>
      <c r="S726" s="113"/>
    </row>
    <row r="727" spans="1:19" x14ac:dyDescent="0.35">
      <c r="A727" s="113" t="s">
        <v>67</v>
      </c>
      <c r="B727" s="112">
        <v>11</v>
      </c>
      <c r="C727" s="113" t="s">
        <v>3969</v>
      </c>
      <c r="D727" s="56" t="s">
        <v>6446</v>
      </c>
      <c r="E727" s="113" t="s">
        <v>8302</v>
      </c>
      <c r="F727" s="111" t="s">
        <v>7873</v>
      </c>
      <c r="G727" s="50" t="s">
        <v>4771</v>
      </c>
      <c r="H727" s="50" t="s">
        <v>4772</v>
      </c>
      <c r="I727" s="113"/>
      <c r="J727" s="56" t="s">
        <v>7493</v>
      </c>
      <c r="K727" s="56"/>
      <c r="L727" s="113" t="s">
        <v>153</v>
      </c>
      <c r="M727" s="114">
        <v>0</v>
      </c>
      <c r="N727" s="113" t="s">
        <v>8512</v>
      </c>
      <c r="O727" s="113" t="s">
        <v>8517</v>
      </c>
      <c r="P727" s="113" t="s">
        <v>153</v>
      </c>
      <c r="Q727" s="113" t="s">
        <v>68</v>
      </c>
      <c r="R727" s="113"/>
      <c r="S727" s="113"/>
    </row>
    <row r="728" spans="1:19" x14ac:dyDescent="0.35">
      <c r="A728" s="113" t="s">
        <v>67</v>
      </c>
      <c r="B728" s="93">
        <v>12</v>
      </c>
      <c r="C728" s="54" t="s">
        <v>210</v>
      </c>
      <c r="D728" s="56" t="s">
        <v>1938</v>
      </c>
      <c r="E728" s="50" t="s">
        <v>8300</v>
      </c>
      <c r="F728" s="68" t="s">
        <v>2230</v>
      </c>
      <c r="G728" s="54" t="s">
        <v>508</v>
      </c>
      <c r="H728" s="54" t="s">
        <v>509</v>
      </c>
      <c r="I728" s="68" t="s">
        <v>2227</v>
      </c>
      <c r="J728" s="56" t="s">
        <v>7493</v>
      </c>
      <c r="K728" s="56"/>
      <c r="L728" s="50" t="s">
        <v>7472</v>
      </c>
      <c r="M728" s="153">
        <v>0</v>
      </c>
      <c r="N728" s="50" t="s">
        <v>8512</v>
      </c>
      <c r="O728" s="50" t="s">
        <v>8517</v>
      </c>
      <c r="P728" s="113" t="s">
        <v>156</v>
      </c>
      <c r="Q728" s="113" t="s">
        <v>68</v>
      </c>
      <c r="R728" s="113"/>
      <c r="S728" s="113"/>
    </row>
    <row r="729" spans="1:19" x14ac:dyDescent="0.35">
      <c r="A729" s="113" t="s">
        <v>67</v>
      </c>
      <c r="B729" s="112">
        <v>13</v>
      </c>
      <c r="C729" s="113" t="s">
        <v>3970</v>
      </c>
      <c r="D729" s="56" t="s">
        <v>1947</v>
      </c>
      <c r="E729" s="113" t="s">
        <v>8301</v>
      </c>
      <c r="F729" s="111" t="s">
        <v>2167</v>
      </c>
      <c r="G729" s="50" t="s">
        <v>4773</v>
      </c>
      <c r="H729" s="50" t="s">
        <v>4774</v>
      </c>
      <c r="I729" s="113"/>
      <c r="J729" s="56" t="s">
        <v>7493</v>
      </c>
      <c r="K729" s="56"/>
      <c r="L729" s="50" t="s">
        <v>7472</v>
      </c>
      <c r="M729" s="153">
        <v>1</v>
      </c>
      <c r="N729" s="50" t="s">
        <v>8512</v>
      </c>
      <c r="O729" s="50" t="s">
        <v>8517</v>
      </c>
      <c r="P729" s="113" t="s">
        <v>195</v>
      </c>
      <c r="Q729" s="113" t="s">
        <v>68</v>
      </c>
      <c r="R729" s="113"/>
      <c r="S729" s="113"/>
    </row>
    <row r="730" spans="1:19" x14ac:dyDescent="0.35">
      <c r="A730" s="113" t="s">
        <v>67</v>
      </c>
      <c r="B730" s="112">
        <v>16</v>
      </c>
      <c r="C730" s="113" t="s">
        <v>3971</v>
      </c>
      <c r="D730" s="50" t="s">
        <v>8560</v>
      </c>
      <c r="E730" s="113" t="s">
        <v>8303</v>
      </c>
      <c r="F730" s="68" t="s">
        <v>7874</v>
      </c>
      <c r="G730" s="53" t="s">
        <v>4775</v>
      </c>
      <c r="H730" s="53" t="s">
        <v>4776</v>
      </c>
      <c r="I730" s="113"/>
      <c r="J730" s="56" t="s">
        <v>7493</v>
      </c>
      <c r="K730" s="56"/>
      <c r="L730" s="113" t="s">
        <v>91</v>
      </c>
      <c r="M730" s="114">
        <v>1</v>
      </c>
      <c r="N730" s="113" t="s">
        <v>8512</v>
      </c>
      <c r="O730" s="113" t="s">
        <v>8517</v>
      </c>
      <c r="P730" s="113" t="s">
        <v>91</v>
      </c>
      <c r="Q730" s="113" t="s">
        <v>68</v>
      </c>
      <c r="R730" s="113"/>
      <c r="S730" s="113"/>
    </row>
    <row r="731" spans="1:19" x14ac:dyDescent="0.35">
      <c r="A731" s="111" t="s">
        <v>67</v>
      </c>
      <c r="B731" s="112">
        <v>14</v>
      </c>
      <c r="C731" s="113" t="s">
        <v>3954</v>
      </c>
      <c r="D731" s="50" t="s">
        <v>8559</v>
      </c>
      <c r="E731" s="113"/>
      <c r="F731" s="113"/>
      <c r="G731" s="50" t="s">
        <v>3569</v>
      </c>
      <c r="H731" s="50" t="s">
        <v>4742</v>
      </c>
      <c r="I731" s="113"/>
      <c r="J731" s="56" t="s">
        <v>7493</v>
      </c>
      <c r="K731" s="56"/>
      <c r="L731" s="113" t="s">
        <v>91</v>
      </c>
      <c r="M731" s="114">
        <v>0</v>
      </c>
      <c r="N731" s="113" t="s">
        <v>8512</v>
      </c>
      <c r="O731" s="113"/>
      <c r="P731" s="113" t="s">
        <v>91</v>
      </c>
      <c r="Q731" s="113" t="s">
        <v>68</v>
      </c>
      <c r="R731" s="113"/>
      <c r="S731" s="113"/>
    </row>
    <row r="732" spans="1:19" x14ac:dyDescent="0.35">
      <c r="A732" s="111" t="s">
        <v>67</v>
      </c>
      <c r="B732" s="112">
        <v>17</v>
      </c>
      <c r="C732" s="113" t="s">
        <v>3956</v>
      </c>
      <c r="D732" s="50" t="s">
        <v>8561</v>
      </c>
      <c r="E732" s="113"/>
      <c r="F732" s="113"/>
      <c r="G732" s="50" t="s">
        <v>4747</v>
      </c>
      <c r="H732" s="50" t="s">
        <v>3878</v>
      </c>
      <c r="I732" s="113"/>
      <c r="J732" s="56" t="s">
        <v>7493</v>
      </c>
      <c r="K732" s="56"/>
      <c r="L732" s="113" t="s">
        <v>91</v>
      </c>
      <c r="M732" s="114">
        <v>0</v>
      </c>
      <c r="N732" s="113" t="s">
        <v>8512</v>
      </c>
      <c r="O732" s="113"/>
      <c r="P732" s="113" t="s">
        <v>91</v>
      </c>
      <c r="Q732" s="113" t="s">
        <v>68</v>
      </c>
      <c r="R732" s="113"/>
      <c r="S732" s="113"/>
    </row>
    <row r="733" spans="1:19" x14ac:dyDescent="0.35">
      <c r="A733" s="113" t="s">
        <v>67</v>
      </c>
      <c r="B733" s="112">
        <v>15</v>
      </c>
      <c r="C733" s="113" t="s">
        <v>3972</v>
      </c>
      <c r="D733" s="56" t="s">
        <v>8566</v>
      </c>
      <c r="E733" s="113" t="s">
        <v>8294</v>
      </c>
      <c r="F733" s="111" t="s">
        <v>2172</v>
      </c>
      <c r="G733" s="50" t="s">
        <v>4777</v>
      </c>
      <c r="H733" s="50" t="s">
        <v>4778</v>
      </c>
      <c r="I733" s="113"/>
      <c r="J733" s="56" t="s">
        <v>7493</v>
      </c>
      <c r="K733" s="56"/>
      <c r="L733" s="113" t="s">
        <v>91</v>
      </c>
      <c r="M733" s="114">
        <v>0</v>
      </c>
      <c r="N733" s="113" t="s">
        <v>8512</v>
      </c>
      <c r="O733" s="113" t="s">
        <v>8517</v>
      </c>
      <c r="P733" s="113" t="s">
        <v>91</v>
      </c>
      <c r="Q733" s="113" t="s">
        <v>68</v>
      </c>
      <c r="R733" s="113"/>
      <c r="S733" s="113"/>
    </row>
    <row r="734" spans="1:19" x14ac:dyDescent="0.35">
      <c r="A734" s="111" t="s">
        <v>67</v>
      </c>
      <c r="B734" s="112">
        <v>18</v>
      </c>
      <c r="C734" s="113" t="s">
        <v>3960</v>
      </c>
      <c r="D734" s="50" t="s">
        <v>8562</v>
      </c>
      <c r="E734" s="113"/>
      <c r="F734" s="113"/>
      <c r="G734" s="53" t="s">
        <v>4752</v>
      </c>
      <c r="H734" s="53" t="s">
        <v>4753</v>
      </c>
      <c r="I734" s="113"/>
      <c r="J734" s="56" t="s">
        <v>7493</v>
      </c>
      <c r="K734" s="56"/>
      <c r="L734" s="113" t="s">
        <v>91</v>
      </c>
      <c r="M734" s="114">
        <v>0</v>
      </c>
      <c r="N734" s="113" t="s">
        <v>8512</v>
      </c>
      <c r="O734" s="113"/>
      <c r="P734" s="113" t="s">
        <v>91</v>
      </c>
      <c r="Q734" s="113" t="s">
        <v>68</v>
      </c>
      <c r="R734" s="113"/>
      <c r="S734" s="113"/>
    </row>
    <row r="735" spans="1:19" x14ac:dyDescent="0.35">
      <c r="A735" s="111" t="s">
        <v>67</v>
      </c>
      <c r="B735" s="112">
        <v>19</v>
      </c>
      <c r="C735" s="113" t="s">
        <v>3961</v>
      </c>
      <c r="D735" s="50" t="s">
        <v>8563</v>
      </c>
      <c r="E735" s="113"/>
      <c r="F735" s="113"/>
      <c r="G735" s="53" t="s">
        <v>4754</v>
      </c>
      <c r="H735" s="53" t="s">
        <v>4755</v>
      </c>
      <c r="I735" s="113"/>
      <c r="J735" s="56" t="s">
        <v>7493</v>
      </c>
      <c r="K735" s="56"/>
      <c r="L735" s="113" t="s">
        <v>91</v>
      </c>
      <c r="M735" s="114">
        <v>0</v>
      </c>
      <c r="N735" s="113" t="s">
        <v>8512</v>
      </c>
      <c r="O735" s="113"/>
      <c r="P735" s="113" t="s">
        <v>91</v>
      </c>
      <c r="Q735" s="113" t="s">
        <v>68</v>
      </c>
      <c r="R735" s="113"/>
      <c r="S735" s="113"/>
    </row>
    <row r="736" spans="1:19" x14ac:dyDescent="0.35">
      <c r="A736" s="111" t="s">
        <v>67</v>
      </c>
      <c r="B736" s="112">
        <v>20</v>
      </c>
      <c r="C736" s="113" t="s">
        <v>3957</v>
      </c>
      <c r="D736" s="50" t="s">
        <v>6379</v>
      </c>
      <c r="E736" s="113"/>
      <c r="F736" s="113"/>
      <c r="G736" s="50" t="s">
        <v>4748</v>
      </c>
      <c r="H736" s="50" t="s">
        <v>3880</v>
      </c>
      <c r="I736" s="113"/>
      <c r="J736" s="56" t="s">
        <v>7493</v>
      </c>
      <c r="K736" s="56"/>
      <c r="L736" s="113" t="s">
        <v>153</v>
      </c>
      <c r="M736" s="114">
        <v>0</v>
      </c>
      <c r="N736" s="113" t="s">
        <v>8512</v>
      </c>
      <c r="O736" s="113"/>
      <c r="P736" s="113" t="s">
        <v>153</v>
      </c>
      <c r="Q736" s="113" t="s">
        <v>68</v>
      </c>
      <c r="R736" s="113"/>
      <c r="S736" s="113"/>
    </row>
    <row r="737" spans="1:19" x14ac:dyDescent="0.35">
      <c r="A737" s="111" t="s">
        <v>67</v>
      </c>
      <c r="B737" s="112">
        <v>21</v>
      </c>
      <c r="C737" s="113" t="s">
        <v>3958</v>
      </c>
      <c r="D737" s="50" t="s">
        <v>8564</v>
      </c>
      <c r="E737" s="113"/>
      <c r="F737" s="113"/>
      <c r="G737" s="50" t="s">
        <v>4749</v>
      </c>
      <c r="H737" s="50" t="s">
        <v>4750</v>
      </c>
      <c r="I737" s="113"/>
      <c r="J737" s="56" t="s">
        <v>7493</v>
      </c>
      <c r="K737" s="56"/>
      <c r="L737" s="113" t="s">
        <v>153</v>
      </c>
      <c r="M737" s="114">
        <v>0</v>
      </c>
      <c r="N737" s="113" t="s">
        <v>8512</v>
      </c>
      <c r="O737" s="113"/>
      <c r="P737" s="113" t="s">
        <v>153</v>
      </c>
      <c r="Q737" s="113" t="s">
        <v>68</v>
      </c>
      <c r="R737" s="113"/>
      <c r="S737" s="113"/>
    </row>
    <row r="738" spans="1:19" x14ac:dyDescent="0.35">
      <c r="A738" s="111" t="s">
        <v>67</v>
      </c>
      <c r="B738" s="112">
        <v>22</v>
      </c>
      <c r="C738" s="113" t="s">
        <v>3959</v>
      </c>
      <c r="D738" s="50" t="s">
        <v>8565</v>
      </c>
      <c r="E738" s="113"/>
      <c r="F738" s="113"/>
      <c r="G738" s="50" t="s">
        <v>4751</v>
      </c>
      <c r="H738" s="53" t="s">
        <v>3884</v>
      </c>
      <c r="I738" s="113"/>
      <c r="J738" s="56" t="s">
        <v>7493</v>
      </c>
      <c r="K738" s="56"/>
      <c r="L738" s="113" t="s">
        <v>91</v>
      </c>
      <c r="M738" s="114">
        <v>0</v>
      </c>
      <c r="N738" s="113" t="s">
        <v>8512</v>
      </c>
      <c r="O738" s="113"/>
      <c r="P738" s="113" t="s">
        <v>91</v>
      </c>
      <c r="Q738" s="113" t="s">
        <v>68</v>
      </c>
      <c r="R738" s="113"/>
      <c r="S738" s="113"/>
    </row>
    <row r="739" spans="1:19" x14ac:dyDescent="0.35">
      <c r="A739" s="111" t="s">
        <v>67</v>
      </c>
      <c r="B739" s="112">
        <v>23</v>
      </c>
      <c r="C739" s="113" t="s">
        <v>3955</v>
      </c>
      <c r="D739" s="50" t="s">
        <v>8567</v>
      </c>
      <c r="E739" s="113"/>
      <c r="F739" s="113"/>
      <c r="G739" s="50" t="s">
        <v>4743</v>
      </c>
      <c r="H739" s="53" t="s">
        <v>4744</v>
      </c>
      <c r="I739" s="113"/>
      <c r="J739" s="56" t="s">
        <v>7493</v>
      </c>
      <c r="K739" s="56"/>
      <c r="L739" s="113" t="s">
        <v>91</v>
      </c>
      <c r="M739" s="114">
        <v>0</v>
      </c>
      <c r="N739" s="113" t="s">
        <v>8512</v>
      </c>
      <c r="O739" s="113"/>
      <c r="P739" s="113" t="s">
        <v>91</v>
      </c>
      <c r="Q739" s="113" t="s">
        <v>68</v>
      </c>
      <c r="R739" s="113"/>
      <c r="S739" s="113"/>
    </row>
    <row r="740" spans="1:19" x14ac:dyDescent="0.35">
      <c r="A740" s="113" t="s">
        <v>72</v>
      </c>
      <c r="B740" s="112">
        <v>1</v>
      </c>
      <c r="C740" s="113" t="s">
        <v>2607</v>
      </c>
      <c r="D740" s="121" t="s">
        <v>6419</v>
      </c>
      <c r="E740" s="113" t="s">
        <v>8307</v>
      </c>
      <c r="F740" s="68" t="s">
        <v>7894</v>
      </c>
      <c r="G740" s="50" t="s">
        <v>3030</v>
      </c>
      <c r="H740" s="50" t="s">
        <v>4807</v>
      </c>
      <c r="I740" s="113"/>
      <c r="J740" s="56" t="s">
        <v>7493</v>
      </c>
      <c r="K740" s="56"/>
      <c r="L740" s="99" t="s">
        <v>7473</v>
      </c>
      <c r="M740" s="160" t="s">
        <v>8511</v>
      </c>
      <c r="N740" s="99" t="s">
        <v>8513</v>
      </c>
      <c r="O740" s="99" t="s">
        <v>8516</v>
      </c>
      <c r="P740" s="113" t="s">
        <v>100</v>
      </c>
      <c r="Q740" s="113" t="s">
        <v>68</v>
      </c>
      <c r="R740" s="113"/>
      <c r="S740" s="113"/>
    </row>
    <row r="741" spans="1:19" x14ac:dyDescent="0.35">
      <c r="A741" s="113" t="s">
        <v>72</v>
      </c>
      <c r="B741" s="93">
        <v>2</v>
      </c>
      <c r="C741" s="54" t="s">
        <v>202</v>
      </c>
      <c r="D741" s="54" t="s">
        <v>1948</v>
      </c>
      <c r="E741" s="113" t="s">
        <v>8305</v>
      </c>
      <c r="F741" s="68" t="s">
        <v>7707</v>
      </c>
      <c r="G741" s="54" t="s">
        <v>492</v>
      </c>
      <c r="H741" s="54" t="s">
        <v>493</v>
      </c>
      <c r="I741" s="68" t="s">
        <v>2398</v>
      </c>
      <c r="J741" s="56" t="s">
        <v>7493</v>
      </c>
      <c r="K741" s="56"/>
      <c r="L741" s="54" t="s">
        <v>91</v>
      </c>
      <c r="M741" s="155" t="s">
        <v>8511</v>
      </c>
      <c r="N741" s="56" t="s">
        <v>8513</v>
      </c>
      <c r="O741" s="56" t="s">
        <v>8516</v>
      </c>
      <c r="P741" s="113" t="s">
        <v>91</v>
      </c>
      <c r="Q741" s="113" t="s">
        <v>68</v>
      </c>
      <c r="R741" s="113"/>
      <c r="S741" s="113"/>
    </row>
    <row r="742" spans="1:19" x14ac:dyDescent="0.35">
      <c r="A742" s="113" t="s">
        <v>72</v>
      </c>
      <c r="B742" s="112">
        <v>3</v>
      </c>
      <c r="C742" s="113" t="s">
        <v>3967</v>
      </c>
      <c r="D742" s="121" t="s">
        <v>6418</v>
      </c>
      <c r="E742" s="113" t="s">
        <v>8306</v>
      </c>
      <c r="F742" s="68" t="s">
        <v>7872</v>
      </c>
      <c r="G742" s="50" t="s">
        <v>4767</v>
      </c>
      <c r="H742" s="50" t="s">
        <v>4768</v>
      </c>
      <c r="I742" s="113"/>
      <c r="J742" s="56" t="s">
        <v>7493</v>
      </c>
      <c r="K742" s="56"/>
      <c r="L742" s="113" t="s">
        <v>91</v>
      </c>
      <c r="M742" s="114" t="s">
        <v>8511</v>
      </c>
      <c r="N742" s="113" t="s">
        <v>8513</v>
      </c>
      <c r="O742" s="113" t="s">
        <v>8516</v>
      </c>
      <c r="P742" s="113" t="s">
        <v>91</v>
      </c>
      <c r="Q742" s="113" t="s">
        <v>68</v>
      </c>
      <c r="R742" s="113"/>
      <c r="S742" s="113"/>
    </row>
    <row r="743" spans="1:19" x14ac:dyDescent="0.35">
      <c r="A743" s="113" t="s">
        <v>72</v>
      </c>
      <c r="B743" s="93">
        <v>4</v>
      </c>
      <c r="C743" s="54" t="s">
        <v>223</v>
      </c>
      <c r="D743" s="54" t="s">
        <v>6432</v>
      </c>
      <c r="E743" s="56" t="s">
        <v>8313</v>
      </c>
      <c r="F743" s="68" t="s">
        <v>2195</v>
      </c>
      <c r="G743" s="54" t="s">
        <v>528</v>
      </c>
      <c r="H743" s="54" t="s">
        <v>392</v>
      </c>
      <c r="I743" s="68" t="s">
        <v>2355</v>
      </c>
      <c r="J743" s="56" t="s">
        <v>7493</v>
      </c>
      <c r="K743" s="56"/>
      <c r="L743" s="50" t="s">
        <v>7472</v>
      </c>
      <c r="M743" s="153" t="s">
        <v>8511</v>
      </c>
      <c r="N743" s="50" t="s">
        <v>8512</v>
      </c>
      <c r="O743" s="50" t="s">
        <v>8516</v>
      </c>
      <c r="P743" s="113" t="s">
        <v>156</v>
      </c>
      <c r="Q743" s="113" t="s">
        <v>68</v>
      </c>
      <c r="R743" s="113"/>
      <c r="S743" s="113"/>
    </row>
    <row r="744" spans="1:19" x14ac:dyDescent="0.35">
      <c r="A744" s="113" t="s">
        <v>72</v>
      </c>
      <c r="B744" s="93">
        <v>5</v>
      </c>
      <c r="C744" s="54" t="s">
        <v>224</v>
      </c>
      <c r="D744" s="54" t="s">
        <v>6433</v>
      </c>
      <c r="E744" s="56" t="s">
        <v>8314</v>
      </c>
      <c r="F744" s="68" t="s">
        <v>2196</v>
      </c>
      <c r="G744" s="54" t="s">
        <v>529</v>
      </c>
      <c r="H744" s="54" t="s">
        <v>394</v>
      </c>
      <c r="I744" s="68" t="s">
        <v>2356</v>
      </c>
      <c r="J744" s="56" t="s">
        <v>7493</v>
      </c>
      <c r="K744" s="56"/>
      <c r="L744" s="50" t="s">
        <v>7472</v>
      </c>
      <c r="M744" s="153" t="s">
        <v>8511</v>
      </c>
      <c r="N744" s="50" t="s">
        <v>8512</v>
      </c>
      <c r="O744" s="50" t="s">
        <v>8516</v>
      </c>
      <c r="P744" s="113" t="s">
        <v>156</v>
      </c>
      <c r="Q744" s="113" t="s">
        <v>68</v>
      </c>
      <c r="R744" s="113"/>
      <c r="S744" s="113"/>
    </row>
    <row r="745" spans="1:19" x14ac:dyDescent="0.35">
      <c r="A745" s="113" t="s">
        <v>72</v>
      </c>
      <c r="B745" s="93">
        <v>6</v>
      </c>
      <c r="C745" s="54" t="s">
        <v>225</v>
      </c>
      <c r="D745" s="54" t="s">
        <v>1970</v>
      </c>
      <c r="E745" s="50" t="s">
        <v>8315</v>
      </c>
      <c r="F745" s="68" t="s">
        <v>7895</v>
      </c>
      <c r="G745" s="54" t="s">
        <v>530</v>
      </c>
      <c r="H745" s="54" t="s">
        <v>531</v>
      </c>
      <c r="I745" s="68" t="s">
        <v>2414</v>
      </c>
      <c r="J745" s="56" t="s">
        <v>3762</v>
      </c>
      <c r="K745" s="56" t="s">
        <v>7492</v>
      </c>
      <c r="L745" s="54" t="s">
        <v>91</v>
      </c>
      <c r="M745" s="155">
        <v>1</v>
      </c>
      <c r="N745" s="56" t="s">
        <v>8512</v>
      </c>
      <c r="O745" s="56" t="s">
        <v>8517</v>
      </c>
      <c r="P745" s="113" t="s">
        <v>92</v>
      </c>
      <c r="Q745" s="113" t="s">
        <v>68</v>
      </c>
      <c r="R745" s="113"/>
      <c r="S745" s="113"/>
    </row>
    <row r="746" spans="1:19" x14ac:dyDescent="0.35">
      <c r="A746" s="113" t="s">
        <v>72</v>
      </c>
      <c r="B746" s="112">
        <v>7</v>
      </c>
      <c r="C746" s="113" t="s">
        <v>3987</v>
      </c>
      <c r="D746" s="54" t="s">
        <v>6455</v>
      </c>
      <c r="E746" s="113" t="s">
        <v>8316</v>
      </c>
      <c r="F746" s="68" t="s">
        <v>7896</v>
      </c>
      <c r="G746" s="50" t="s">
        <v>4808</v>
      </c>
      <c r="H746" s="50" t="s">
        <v>4809</v>
      </c>
      <c r="I746" s="113"/>
      <c r="J746" s="56" t="s">
        <v>7493</v>
      </c>
      <c r="K746" s="56"/>
      <c r="L746" s="113" t="s">
        <v>91</v>
      </c>
      <c r="M746" s="114">
        <v>0</v>
      </c>
      <c r="N746" s="113" t="s">
        <v>8512</v>
      </c>
      <c r="O746" s="113" t="s">
        <v>8517</v>
      </c>
      <c r="P746" s="113" t="s">
        <v>92</v>
      </c>
      <c r="Q746" s="113" t="s">
        <v>68</v>
      </c>
      <c r="R746" s="113"/>
      <c r="S746" s="113"/>
    </row>
    <row r="747" spans="1:19" x14ac:dyDescent="0.35">
      <c r="A747" s="113" t="s">
        <v>72</v>
      </c>
      <c r="B747" s="112">
        <v>12</v>
      </c>
      <c r="C747" s="113" t="s">
        <v>3988</v>
      </c>
      <c r="D747" s="54" t="s">
        <v>6427</v>
      </c>
      <c r="E747" s="113" t="s">
        <v>8317</v>
      </c>
      <c r="F747" s="68" t="s">
        <v>7897</v>
      </c>
      <c r="G747" s="50" t="s">
        <v>4810</v>
      </c>
      <c r="H747" s="50" t="s">
        <v>4811</v>
      </c>
      <c r="I747" s="113"/>
      <c r="J747" s="56" t="s">
        <v>7493</v>
      </c>
      <c r="K747" s="56"/>
      <c r="L747" s="50" t="s">
        <v>7472</v>
      </c>
      <c r="M747" s="153">
        <v>0</v>
      </c>
      <c r="N747" s="50" t="s">
        <v>8512</v>
      </c>
      <c r="O747" s="50" t="s">
        <v>8517</v>
      </c>
      <c r="P747" s="113" t="s">
        <v>195</v>
      </c>
      <c r="Q747" s="113" t="s">
        <v>68</v>
      </c>
      <c r="R747" s="113"/>
      <c r="S747" s="113"/>
    </row>
    <row r="748" spans="1:19" x14ac:dyDescent="0.35">
      <c r="A748" s="113" t="s">
        <v>72</v>
      </c>
      <c r="B748" s="112">
        <v>12</v>
      </c>
      <c r="C748" s="113" t="s">
        <v>3991</v>
      </c>
      <c r="D748" s="54" t="s">
        <v>6428</v>
      </c>
      <c r="E748" s="113" t="s">
        <v>8318</v>
      </c>
      <c r="F748" s="68" t="s">
        <v>7898</v>
      </c>
      <c r="G748" s="50" t="s">
        <v>4817</v>
      </c>
      <c r="H748" s="50" t="s">
        <v>4818</v>
      </c>
      <c r="I748" s="113"/>
      <c r="J748" s="56" t="s">
        <v>7493</v>
      </c>
      <c r="K748" s="56"/>
      <c r="L748" s="50" t="s">
        <v>7472</v>
      </c>
      <c r="M748" s="153">
        <v>0</v>
      </c>
      <c r="N748" s="50" t="s">
        <v>8512</v>
      </c>
      <c r="O748" s="50" t="s">
        <v>8517</v>
      </c>
      <c r="P748" s="113" t="s">
        <v>3012</v>
      </c>
      <c r="Q748" s="113" t="s">
        <v>68</v>
      </c>
      <c r="R748" s="113"/>
      <c r="S748" s="113"/>
    </row>
    <row r="749" spans="1:19" x14ac:dyDescent="0.35">
      <c r="A749" s="113" t="s">
        <v>72</v>
      </c>
      <c r="B749" s="93">
        <v>12</v>
      </c>
      <c r="C749" s="54" t="s">
        <v>226</v>
      </c>
      <c r="D749" s="54" t="s">
        <v>6431</v>
      </c>
      <c r="E749" s="50" t="s">
        <v>8319</v>
      </c>
      <c r="F749" s="68" t="s">
        <v>7899</v>
      </c>
      <c r="G749" s="54" t="s">
        <v>532</v>
      </c>
      <c r="H749" s="54" t="s">
        <v>533</v>
      </c>
      <c r="I749" s="68" t="s">
        <v>2415</v>
      </c>
      <c r="J749" s="56" t="s">
        <v>7493</v>
      </c>
      <c r="K749" s="56"/>
      <c r="L749" s="50" t="s">
        <v>7472</v>
      </c>
      <c r="M749" s="153">
        <v>1</v>
      </c>
      <c r="N749" s="50" t="s">
        <v>8512</v>
      </c>
      <c r="O749" s="50" t="s">
        <v>8517</v>
      </c>
      <c r="P749" s="113" t="s">
        <v>195</v>
      </c>
      <c r="Q749" s="113" t="s">
        <v>68</v>
      </c>
      <c r="R749" s="113"/>
      <c r="S749" s="113"/>
    </row>
    <row r="750" spans="1:19" x14ac:dyDescent="0.35">
      <c r="A750" s="113" t="s">
        <v>72</v>
      </c>
      <c r="B750" s="112">
        <v>12</v>
      </c>
      <c r="C750" s="113" t="s">
        <v>3990</v>
      </c>
      <c r="D750" s="54" t="s">
        <v>6417</v>
      </c>
      <c r="E750" s="113" t="s">
        <v>8320</v>
      </c>
      <c r="F750" s="111" t="s">
        <v>7900</v>
      </c>
      <c r="G750" s="50" t="s">
        <v>4815</v>
      </c>
      <c r="H750" s="50" t="s">
        <v>4816</v>
      </c>
      <c r="I750" s="113"/>
      <c r="J750" s="56" t="s">
        <v>7493</v>
      </c>
      <c r="K750" s="56"/>
      <c r="L750" s="50" t="s">
        <v>7472</v>
      </c>
      <c r="M750" s="153">
        <v>1</v>
      </c>
      <c r="N750" s="50" t="s">
        <v>8512</v>
      </c>
      <c r="O750" s="50" t="s">
        <v>8517</v>
      </c>
      <c r="P750" s="113" t="s">
        <v>195</v>
      </c>
      <c r="Q750" s="113" t="s">
        <v>68</v>
      </c>
      <c r="R750" s="113"/>
      <c r="S750" s="113"/>
    </row>
    <row r="751" spans="1:19" x14ac:dyDescent="0.35">
      <c r="A751" s="113" t="s">
        <v>72</v>
      </c>
      <c r="B751" s="112">
        <v>12</v>
      </c>
      <c r="C751" s="113" t="s">
        <v>3994</v>
      </c>
      <c r="D751" s="54" t="s">
        <v>6424</v>
      </c>
      <c r="E751" s="113" t="s">
        <v>8321</v>
      </c>
      <c r="F751" s="111" t="s">
        <v>7901</v>
      </c>
      <c r="G751" s="50" t="s">
        <v>4823</v>
      </c>
      <c r="H751" s="50" t="s">
        <v>4824</v>
      </c>
      <c r="I751" s="113"/>
      <c r="J751" s="56" t="s">
        <v>7493</v>
      </c>
      <c r="K751" s="56"/>
      <c r="L751" s="50" t="s">
        <v>7472</v>
      </c>
      <c r="M751" s="153">
        <v>1</v>
      </c>
      <c r="N751" s="50" t="s">
        <v>8512</v>
      </c>
      <c r="O751" s="50" t="s">
        <v>8517</v>
      </c>
      <c r="P751" s="113" t="s">
        <v>3012</v>
      </c>
      <c r="Q751" s="113" t="s">
        <v>68</v>
      </c>
      <c r="R751" s="113"/>
      <c r="S751" s="113"/>
    </row>
    <row r="752" spans="1:19" x14ac:dyDescent="0.35">
      <c r="A752" s="113" t="s">
        <v>72</v>
      </c>
      <c r="B752" s="112">
        <v>12</v>
      </c>
      <c r="C752" s="113" t="s">
        <v>3989</v>
      </c>
      <c r="D752" s="54" t="s">
        <v>6425</v>
      </c>
      <c r="E752" s="113" t="s">
        <v>8322</v>
      </c>
      <c r="F752" s="111" t="s">
        <v>7902</v>
      </c>
      <c r="G752" s="50" t="s">
        <v>4812</v>
      </c>
      <c r="H752" s="50" t="s">
        <v>4813</v>
      </c>
      <c r="I752" s="113"/>
      <c r="J752" s="56" t="s">
        <v>7493</v>
      </c>
      <c r="K752" s="56"/>
      <c r="L752" s="50" t="s">
        <v>7472</v>
      </c>
      <c r="M752" s="153">
        <v>0</v>
      </c>
      <c r="N752" s="50" t="s">
        <v>8512</v>
      </c>
      <c r="O752" s="50" t="s">
        <v>8517</v>
      </c>
      <c r="P752" s="113" t="s">
        <v>195</v>
      </c>
      <c r="Q752" s="113" t="s">
        <v>68</v>
      </c>
      <c r="R752" s="113"/>
      <c r="S752" s="113"/>
    </row>
    <row r="753" spans="1:19" x14ac:dyDescent="0.35">
      <c r="A753" s="113" t="s">
        <v>72</v>
      </c>
      <c r="B753" s="112">
        <v>12</v>
      </c>
      <c r="C753" s="113" t="s">
        <v>3992</v>
      </c>
      <c r="D753" s="54" t="s">
        <v>6426</v>
      </c>
      <c r="E753" s="113" t="s">
        <v>8323</v>
      </c>
      <c r="F753" s="111" t="s">
        <v>7903</v>
      </c>
      <c r="G753" s="50" t="s">
        <v>4819</v>
      </c>
      <c r="H753" s="50" t="s">
        <v>4820</v>
      </c>
      <c r="I753" s="113"/>
      <c r="J753" s="56" t="s">
        <v>7493</v>
      </c>
      <c r="K753" s="56"/>
      <c r="L753" s="50" t="s">
        <v>7472</v>
      </c>
      <c r="M753" s="153">
        <v>0</v>
      </c>
      <c r="N753" s="50" t="s">
        <v>8512</v>
      </c>
      <c r="O753" s="50" t="s">
        <v>8517</v>
      </c>
      <c r="P753" s="113" t="s">
        <v>3012</v>
      </c>
      <c r="Q753" s="113" t="s">
        <v>68</v>
      </c>
      <c r="R753" s="113"/>
      <c r="S753" s="113"/>
    </row>
    <row r="754" spans="1:19" x14ac:dyDescent="0.35">
      <c r="A754" s="113" t="s">
        <v>72</v>
      </c>
      <c r="B754" s="112">
        <v>12</v>
      </c>
      <c r="C754" s="113" t="s">
        <v>2647</v>
      </c>
      <c r="D754" s="54" t="s">
        <v>6429</v>
      </c>
      <c r="E754" s="113" t="s">
        <v>8324</v>
      </c>
      <c r="F754" s="111" t="s">
        <v>7904</v>
      </c>
      <c r="G754" s="50" t="s">
        <v>4814</v>
      </c>
      <c r="H754" s="50" t="s">
        <v>2887</v>
      </c>
      <c r="I754" s="113"/>
      <c r="J754" s="56" t="s">
        <v>7493</v>
      </c>
      <c r="K754" s="56"/>
      <c r="L754" s="50" t="s">
        <v>7472</v>
      </c>
      <c r="M754" s="153">
        <v>1</v>
      </c>
      <c r="N754" s="50" t="s">
        <v>8512</v>
      </c>
      <c r="O754" s="50" t="s">
        <v>8517</v>
      </c>
      <c r="P754" s="113" t="s">
        <v>195</v>
      </c>
      <c r="Q754" s="113" t="s">
        <v>68</v>
      </c>
      <c r="R754" s="113"/>
      <c r="S754" s="113"/>
    </row>
    <row r="755" spans="1:19" x14ac:dyDescent="0.35">
      <c r="A755" s="113" t="s">
        <v>72</v>
      </c>
      <c r="B755" s="112">
        <v>12</v>
      </c>
      <c r="C755" s="113" t="s">
        <v>3993</v>
      </c>
      <c r="D755" s="54" t="s">
        <v>6430</v>
      </c>
      <c r="E755" s="113" t="s">
        <v>8325</v>
      </c>
      <c r="F755" s="111" t="s">
        <v>7905</v>
      </c>
      <c r="G755" s="50" t="s">
        <v>4821</v>
      </c>
      <c r="H755" s="50" t="s">
        <v>4822</v>
      </c>
      <c r="I755" s="113"/>
      <c r="J755" s="56" t="s">
        <v>7493</v>
      </c>
      <c r="K755" s="56"/>
      <c r="L755" s="50" t="s">
        <v>7472</v>
      </c>
      <c r="M755" s="153">
        <v>1</v>
      </c>
      <c r="N755" s="50" t="s">
        <v>8512</v>
      </c>
      <c r="O755" s="50" t="s">
        <v>8517</v>
      </c>
      <c r="P755" s="113" t="s">
        <v>3012</v>
      </c>
      <c r="Q755" s="113" t="s">
        <v>68</v>
      </c>
      <c r="R755" s="113"/>
      <c r="S755" s="113"/>
    </row>
    <row r="756" spans="1:19" x14ac:dyDescent="0.35">
      <c r="A756" s="113" t="s">
        <v>72</v>
      </c>
      <c r="B756" s="93">
        <v>13</v>
      </c>
      <c r="C756" s="54" t="s">
        <v>227</v>
      </c>
      <c r="D756" s="54" t="s">
        <v>6420</v>
      </c>
      <c r="E756" s="50" t="s">
        <v>8326</v>
      </c>
      <c r="F756" s="68" t="s">
        <v>7906</v>
      </c>
      <c r="G756" s="54" t="s">
        <v>534</v>
      </c>
      <c r="H756" s="54" t="s">
        <v>535</v>
      </c>
      <c r="I756" s="68" t="s">
        <v>2416</v>
      </c>
      <c r="J756" s="56" t="s">
        <v>7493</v>
      </c>
      <c r="K756" s="56"/>
      <c r="L756" s="50" t="s">
        <v>7472</v>
      </c>
      <c r="M756" s="153">
        <v>2</v>
      </c>
      <c r="N756" s="50" t="s">
        <v>8512</v>
      </c>
      <c r="O756" s="50" t="s">
        <v>8517</v>
      </c>
      <c r="P756" s="113" t="s">
        <v>195</v>
      </c>
      <c r="Q756" s="113" t="s">
        <v>68</v>
      </c>
      <c r="R756" s="113"/>
      <c r="S756" s="113"/>
    </row>
    <row r="757" spans="1:19" x14ac:dyDescent="0.35">
      <c r="A757" s="113" t="s">
        <v>72</v>
      </c>
      <c r="B757" s="112">
        <v>14</v>
      </c>
      <c r="C757" s="113" t="s">
        <v>228</v>
      </c>
      <c r="D757" s="54" t="s">
        <v>6421</v>
      </c>
      <c r="E757" s="50" t="s">
        <v>8327</v>
      </c>
      <c r="F757" s="111" t="s">
        <v>7907</v>
      </c>
      <c r="G757" s="53" t="s">
        <v>536</v>
      </c>
      <c r="H757" s="50" t="s">
        <v>537</v>
      </c>
      <c r="I757" s="113"/>
      <c r="J757" s="56" t="s">
        <v>7493</v>
      </c>
      <c r="K757" s="56"/>
      <c r="L757" s="50" t="s">
        <v>7472</v>
      </c>
      <c r="M757" s="153">
        <v>0</v>
      </c>
      <c r="N757" s="50" t="s">
        <v>8512</v>
      </c>
      <c r="O757" s="50" t="s">
        <v>8517</v>
      </c>
      <c r="P757" s="113" t="s">
        <v>195</v>
      </c>
      <c r="Q757" s="113" t="s">
        <v>68</v>
      </c>
      <c r="R757" s="113"/>
      <c r="S757" s="113"/>
    </row>
    <row r="758" spans="1:19" x14ac:dyDescent="0.35">
      <c r="A758" s="113" t="s">
        <v>72</v>
      </c>
      <c r="B758" s="93">
        <v>15</v>
      </c>
      <c r="C758" s="54" t="s">
        <v>229</v>
      </c>
      <c r="D758" s="54" t="s">
        <v>6422</v>
      </c>
      <c r="E758" s="50" t="s">
        <v>8328</v>
      </c>
      <c r="F758" s="68" t="s">
        <v>7908</v>
      </c>
      <c r="G758" s="54" t="s">
        <v>538</v>
      </c>
      <c r="H758" s="54" t="s">
        <v>539</v>
      </c>
      <c r="I758" s="68" t="s">
        <v>2418</v>
      </c>
      <c r="J758" s="56" t="s">
        <v>7493</v>
      </c>
      <c r="K758" s="56"/>
      <c r="L758" s="50" t="s">
        <v>7472</v>
      </c>
      <c r="M758" s="153">
        <v>1</v>
      </c>
      <c r="N758" s="50" t="s">
        <v>8512</v>
      </c>
      <c r="O758" s="50" t="s">
        <v>8517</v>
      </c>
      <c r="P758" s="113" t="s">
        <v>195</v>
      </c>
      <c r="Q758" s="113" t="s">
        <v>68</v>
      </c>
      <c r="R758" s="113"/>
      <c r="S758" s="113"/>
    </row>
    <row r="759" spans="1:19" x14ac:dyDescent="0.35">
      <c r="A759" s="113" t="s">
        <v>72</v>
      </c>
      <c r="B759" s="93">
        <v>16</v>
      </c>
      <c r="C759" s="54" t="s">
        <v>230</v>
      </c>
      <c r="D759" s="54" t="s">
        <v>6423</v>
      </c>
      <c r="E759" s="50" t="s">
        <v>8329</v>
      </c>
      <c r="F759" s="68" t="s">
        <v>8308</v>
      </c>
      <c r="G759" s="54" t="s">
        <v>540</v>
      </c>
      <c r="H759" s="54" t="s">
        <v>541</v>
      </c>
      <c r="I759" s="68" t="s">
        <v>2419</v>
      </c>
      <c r="J759" s="56" t="s">
        <v>7493</v>
      </c>
      <c r="K759" s="56"/>
      <c r="L759" s="50" t="s">
        <v>7472</v>
      </c>
      <c r="M759" s="153">
        <v>2</v>
      </c>
      <c r="N759" s="50" t="s">
        <v>8512</v>
      </c>
      <c r="O759" s="50" t="s">
        <v>8517</v>
      </c>
      <c r="P759" s="113" t="s">
        <v>195</v>
      </c>
      <c r="Q759" s="113" t="s">
        <v>68</v>
      </c>
      <c r="R759" s="113"/>
      <c r="S759" s="113"/>
    </row>
    <row r="760" spans="1:19" x14ac:dyDescent="0.35">
      <c r="A760" s="113" t="s">
        <v>72</v>
      </c>
      <c r="B760" s="112">
        <v>17</v>
      </c>
      <c r="C760" s="113" t="s">
        <v>3996</v>
      </c>
      <c r="D760" s="54" t="s">
        <v>6461</v>
      </c>
      <c r="E760" s="113" t="s">
        <v>8330</v>
      </c>
      <c r="F760" s="111" t="s">
        <v>7909</v>
      </c>
      <c r="G760" s="50" t="s">
        <v>4827</v>
      </c>
      <c r="H760" s="50" t="s">
        <v>4828</v>
      </c>
      <c r="I760" s="113"/>
      <c r="J760" s="56" t="s">
        <v>7493</v>
      </c>
      <c r="K760" s="56"/>
      <c r="L760" s="50" t="s">
        <v>7472</v>
      </c>
      <c r="M760" s="153">
        <v>0</v>
      </c>
      <c r="N760" s="50" t="s">
        <v>8512</v>
      </c>
      <c r="O760" s="50" t="s">
        <v>8517</v>
      </c>
      <c r="P760" s="113" t="s">
        <v>100</v>
      </c>
      <c r="Q760" s="113" t="s">
        <v>68</v>
      </c>
      <c r="R760" s="113"/>
      <c r="S760" s="113"/>
    </row>
    <row r="761" spans="1:19" x14ac:dyDescent="0.35">
      <c r="A761" s="113" t="s">
        <v>72</v>
      </c>
      <c r="B761" s="112">
        <v>18</v>
      </c>
      <c r="C761" s="113" t="s">
        <v>3997</v>
      </c>
      <c r="D761" s="54" t="s">
        <v>6462</v>
      </c>
      <c r="E761" s="113" t="s">
        <v>8331</v>
      </c>
      <c r="F761" s="111" t="s">
        <v>7910</v>
      </c>
      <c r="G761" s="50" t="s">
        <v>4829</v>
      </c>
      <c r="H761" s="50" t="s">
        <v>4830</v>
      </c>
      <c r="I761" s="113"/>
      <c r="J761" s="56" t="s">
        <v>7493</v>
      </c>
      <c r="K761" s="56"/>
      <c r="L761" s="50" t="s">
        <v>7472</v>
      </c>
      <c r="M761" s="153">
        <v>2</v>
      </c>
      <c r="N761" s="50" t="s">
        <v>8512</v>
      </c>
      <c r="O761" s="50" t="s">
        <v>8517</v>
      </c>
      <c r="P761" s="113" t="s">
        <v>100</v>
      </c>
      <c r="Q761" s="113" t="s">
        <v>68</v>
      </c>
      <c r="R761" s="113"/>
      <c r="S761" s="113"/>
    </row>
    <row r="762" spans="1:19" x14ac:dyDescent="0.35">
      <c r="A762" s="113" t="s">
        <v>72</v>
      </c>
      <c r="B762" s="112">
        <v>19</v>
      </c>
      <c r="C762" s="113" t="s">
        <v>3999</v>
      </c>
      <c r="D762" s="54" t="s">
        <v>6409</v>
      </c>
      <c r="E762" s="56" t="s">
        <v>8332</v>
      </c>
      <c r="F762" s="111" t="s">
        <v>8310</v>
      </c>
      <c r="G762" s="50" t="s">
        <v>4833</v>
      </c>
      <c r="H762" s="50" t="s">
        <v>4834</v>
      </c>
      <c r="I762" s="113"/>
      <c r="J762" s="56" t="s">
        <v>7493</v>
      </c>
      <c r="K762" s="56"/>
      <c r="L762" s="50" t="s">
        <v>7472</v>
      </c>
      <c r="M762" s="153">
        <v>2</v>
      </c>
      <c r="N762" s="50" t="s">
        <v>8512</v>
      </c>
      <c r="O762" s="50" t="s">
        <v>8517</v>
      </c>
      <c r="P762" s="113" t="s">
        <v>2997</v>
      </c>
      <c r="Q762" s="113" t="s">
        <v>68</v>
      </c>
      <c r="R762" s="113"/>
      <c r="S762" s="113"/>
    </row>
    <row r="763" spans="1:19" x14ac:dyDescent="0.35">
      <c r="A763" s="113" t="s">
        <v>72</v>
      </c>
      <c r="B763" s="112">
        <v>19</v>
      </c>
      <c r="C763" s="113" t="s">
        <v>3998</v>
      </c>
      <c r="D763" s="54" t="s">
        <v>6434</v>
      </c>
      <c r="E763" s="113" t="s">
        <v>8333</v>
      </c>
      <c r="F763" s="111" t="s">
        <v>8312</v>
      </c>
      <c r="G763" s="50" t="s">
        <v>4831</v>
      </c>
      <c r="H763" s="50" t="s">
        <v>4832</v>
      </c>
      <c r="I763" s="113"/>
      <c r="J763" s="56" t="s">
        <v>7493</v>
      </c>
      <c r="K763" s="56"/>
      <c r="L763" s="50" t="s">
        <v>7472</v>
      </c>
      <c r="M763" s="153">
        <v>0</v>
      </c>
      <c r="N763" s="50" t="s">
        <v>8512</v>
      </c>
      <c r="O763" s="50" t="s">
        <v>8517</v>
      </c>
      <c r="P763" s="113" t="s">
        <v>221</v>
      </c>
      <c r="Q763" s="113" t="s">
        <v>68</v>
      </c>
      <c r="R763" s="113"/>
      <c r="S763" s="113"/>
    </row>
    <row r="764" spans="1:19" x14ac:dyDescent="0.35">
      <c r="A764" s="113" t="s">
        <v>72</v>
      </c>
      <c r="B764" s="112">
        <v>22</v>
      </c>
      <c r="C764" s="113" t="s">
        <v>4010</v>
      </c>
      <c r="D764" s="54" t="s">
        <v>6435</v>
      </c>
      <c r="E764" s="113" t="s">
        <v>8334</v>
      </c>
      <c r="F764" s="111" t="s">
        <v>7911</v>
      </c>
      <c r="G764" s="50" t="s">
        <v>4854</v>
      </c>
      <c r="H764" s="50" t="s">
        <v>4855</v>
      </c>
      <c r="I764" s="113"/>
      <c r="J764" s="56" t="s">
        <v>7493</v>
      </c>
      <c r="K764" s="56"/>
      <c r="L764" s="50" t="s">
        <v>7472</v>
      </c>
      <c r="M764" s="153">
        <v>2</v>
      </c>
      <c r="N764" s="50" t="s">
        <v>8512</v>
      </c>
      <c r="O764" s="50" t="s">
        <v>8517</v>
      </c>
      <c r="P764" s="113" t="s">
        <v>221</v>
      </c>
      <c r="Q764" s="113" t="s">
        <v>68</v>
      </c>
      <c r="R764" s="113"/>
      <c r="S764" s="113"/>
    </row>
    <row r="765" spans="1:19" x14ac:dyDescent="0.35">
      <c r="A765" s="113" t="s">
        <v>72</v>
      </c>
      <c r="B765" s="93">
        <v>22</v>
      </c>
      <c r="C765" s="54" t="s">
        <v>231</v>
      </c>
      <c r="D765" s="54" t="s">
        <v>6436</v>
      </c>
      <c r="E765" s="113" t="s">
        <v>8335</v>
      </c>
      <c r="F765" s="68" t="s">
        <v>7912</v>
      </c>
      <c r="G765" s="54" t="s">
        <v>542</v>
      </c>
      <c r="H765" s="54" t="s">
        <v>543</v>
      </c>
      <c r="I765" s="68" t="s">
        <v>2420</v>
      </c>
      <c r="J765" s="56" t="s">
        <v>7493</v>
      </c>
      <c r="K765" s="56"/>
      <c r="L765" s="50" t="s">
        <v>7472</v>
      </c>
      <c r="M765" s="153">
        <v>2</v>
      </c>
      <c r="N765" s="50" t="s">
        <v>8512</v>
      </c>
      <c r="O765" s="50" t="s">
        <v>8517</v>
      </c>
      <c r="P765" s="113" t="s">
        <v>221</v>
      </c>
      <c r="Q765" s="113" t="s">
        <v>68</v>
      </c>
      <c r="R765" s="113"/>
      <c r="S765" s="113"/>
    </row>
    <row r="766" spans="1:19" x14ac:dyDescent="0.35">
      <c r="A766" s="113" t="s">
        <v>72</v>
      </c>
      <c r="B766" s="112">
        <v>23</v>
      </c>
      <c r="C766" s="113" t="s">
        <v>4000</v>
      </c>
      <c r="D766" s="50" t="s">
        <v>6437</v>
      </c>
      <c r="E766" s="113" t="s">
        <v>8336</v>
      </c>
      <c r="F766" s="111" t="s">
        <v>7913</v>
      </c>
      <c r="G766" s="50" t="s">
        <v>4835</v>
      </c>
      <c r="H766" s="50" t="s">
        <v>4836</v>
      </c>
      <c r="I766" s="113"/>
      <c r="J766" s="56" t="s">
        <v>7493</v>
      </c>
      <c r="K766" s="56"/>
      <c r="L766" s="50" t="s">
        <v>7472</v>
      </c>
      <c r="M766" s="153">
        <v>1</v>
      </c>
      <c r="N766" s="50" t="s">
        <v>8512</v>
      </c>
      <c r="O766" s="50" t="s">
        <v>8517</v>
      </c>
      <c r="P766" s="113" t="s">
        <v>221</v>
      </c>
      <c r="Q766" s="113" t="s">
        <v>68</v>
      </c>
      <c r="R766" s="113"/>
      <c r="S766" s="113"/>
    </row>
    <row r="767" spans="1:19" x14ac:dyDescent="0.35">
      <c r="A767" s="113" t="s">
        <v>72</v>
      </c>
      <c r="B767" s="112">
        <v>24</v>
      </c>
      <c r="C767" s="113" t="s">
        <v>4001</v>
      </c>
      <c r="D767" s="54" t="s">
        <v>6438</v>
      </c>
      <c r="E767" s="113" t="s">
        <v>8337</v>
      </c>
      <c r="F767" s="111" t="s">
        <v>7914</v>
      </c>
      <c r="G767" s="50" t="s">
        <v>4837</v>
      </c>
      <c r="H767" s="50" t="s">
        <v>4838</v>
      </c>
      <c r="I767" s="113"/>
      <c r="J767" s="56" t="s">
        <v>7493</v>
      </c>
      <c r="K767" s="56"/>
      <c r="L767" s="50" t="s">
        <v>7472</v>
      </c>
      <c r="M767" s="153">
        <v>1</v>
      </c>
      <c r="N767" s="50" t="s">
        <v>8512</v>
      </c>
      <c r="O767" s="50" t="s">
        <v>8517</v>
      </c>
      <c r="P767" s="113" t="s">
        <v>221</v>
      </c>
      <c r="Q767" s="113" t="s">
        <v>68</v>
      </c>
      <c r="R767" s="113"/>
      <c r="S767" s="113"/>
    </row>
    <row r="768" spans="1:19" x14ac:dyDescent="0.35">
      <c r="A768" s="113" t="s">
        <v>72</v>
      </c>
      <c r="B768" s="112">
        <v>25</v>
      </c>
      <c r="C768" s="113" t="s">
        <v>4002</v>
      </c>
      <c r="D768" s="54" t="s">
        <v>6439</v>
      </c>
      <c r="E768" s="113" t="s">
        <v>8338</v>
      </c>
      <c r="F768" s="111" t="s">
        <v>7915</v>
      </c>
      <c r="G768" s="50" t="s">
        <v>4839</v>
      </c>
      <c r="H768" s="50" t="s">
        <v>4840</v>
      </c>
      <c r="I768" s="113"/>
      <c r="J768" s="56" t="s">
        <v>7493</v>
      </c>
      <c r="K768" s="56"/>
      <c r="L768" s="50" t="s">
        <v>7472</v>
      </c>
      <c r="M768" s="153">
        <v>1</v>
      </c>
      <c r="N768" s="50" t="s">
        <v>8512</v>
      </c>
      <c r="O768" s="50" t="s">
        <v>8517</v>
      </c>
      <c r="P768" s="113" t="s">
        <v>221</v>
      </c>
      <c r="Q768" s="113" t="s">
        <v>68</v>
      </c>
      <c r="R768" s="113"/>
      <c r="S768" s="113"/>
    </row>
    <row r="769" spans="1:19" x14ac:dyDescent="0.35">
      <c r="A769" s="113" t="s">
        <v>72</v>
      </c>
      <c r="B769" s="93">
        <v>26</v>
      </c>
      <c r="C769" s="54" t="s">
        <v>232</v>
      </c>
      <c r="D769" s="54" t="s">
        <v>6440</v>
      </c>
      <c r="E769" s="113" t="s">
        <v>8339</v>
      </c>
      <c r="F769" s="68" t="s">
        <v>7916</v>
      </c>
      <c r="G769" s="54" t="s">
        <v>544</v>
      </c>
      <c r="H769" s="54" t="s">
        <v>545</v>
      </c>
      <c r="I769" s="68" t="s">
        <v>2421</v>
      </c>
      <c r="J769" s="56" t="s">
        <v>7493</v>
      </c>
      <c r="K769" s="56"/>
      <c r="L769" s="50" t="s">
        <v>7472</v>
      </c>
      <c r="M769" s="153">
        <v>2</v>
      </c>
      <c r="N769" s="50" t="s">
        <v>8512</v>
      </c>
      <c r="O769" s="50" t="s">
        <v>8517</v>
      </c>
      <c r="P769" s="113" t="s">
        <v>221</v>
      </c>
      <c r="Q769" s="113" t="s">
        <v>68</v>
      </c>
      <c r="R769" s="113"/>
      <c r="S769" s="113"/>
    </row>
    <row r="770" spans="1:19" x14ac:dyDescent="0.35">
      <c r="A770" s="113" t="s">
        <v>72</v>
      </c>
      <c r="B770" s="93">
        <v>27</v>
      </c>
      <c r="C770" s="54" t="s">
        <v>233</v>
      </c>
      <c r="D770" s="54" t="s">
        <v>6441</v>
      </c>
      <c r="E770" s="50" t="s">
        <v>8340</v>
      </c>
      <c r="F770" s="68" t="s">
        <v>7917</v>
      </c>
      <c r="G770" s="54" t="s">
        <v>546</v>
      </c>
      <c r="H770" s="54" t="s">
        <v>547</v>
      </c>
      <c r="I770" s="68" t="s">
        <v>2422</v>
      </c>
      <c r="J770" s="56" t="s">
        <v>7493</v>
      </c>
      <c r="K770" s="56"/>
      <c r="L770" s="50" t="s">
        <v>7472</v>
      </c>
      <c r="M770" s="153">
        <v>2</v>
      </c>
      <c r="N770" s="50" t="s">
        <v>8512</v>
      </c>
      <c r="O770" s="50" t="s">
        <v>8517</v>
      </c>
      <c r="P770" s="113" t="s">
        <v>221</v>
      </c>
      <c r="Q770" s="113" t="s">
        <v>68</v>
      </c>
      <c r="R770" s="113"/>
      <c r="S770" s="113"/>
    </row>
    <row r="771" spans="1:19" x14ac:dyDescent="0.35">
      <c r="A771" s="113" t="s">
        <v>72</v>
      </c>
      <c r="B771" s="93">
        <v>28</v>
      </c>
      <c r="C771" s="54" t="s">
        <v>234</v>
      </c>
      <c r="D771" s="54" t="s">
        <v>1975</v>
      </c>
      <c r="E771" s="50" t="s">
        <v>8341</v>
      </c>
      <c r="F771" s="68" t="s">
        <v>7918</v>
      </c>
      <c r="G771" s="54" t="s">
        <v>548</v>
      </c>
      <c r="H771" s="54" t="s">
        <v>549</v>
      </c>
      <c r="I771" s="68" t="s">
        <v>2247</v>
      </c>
      <c r="J771" s="56" t="s">
        <v>7493</v>
      </c>
      <c r="K771" s="56"/>
      <c r="L771" s="50" t="s">
        <v>7472</v>
      </c>
      <c r="M771" s="153">
        <v>1</v>
      </c>
      <c r="N771" s="50" t="s">
        <v>8512</v>
      </c>
      <c r="O771" s="50" t="s">
        <v>8517</v>
      </c>
      <c r="P771" s="113" t="s">
        <v>222</v>
      </c>
      <c r="Q771" s="113" t="s">
        <v>68</v>
      </c>
      <c r="R771" s="113"/>
      <c r="S771" s="113"/>
    </row>
    <row r="772" spans="1:19" x14ac:dyDescent="0.35">
      <c r="A772" s="113" t="s">
        <v>72</v>
      </c>
      <c r="B772" s="112">
        <v>29</v>
      </c>
      <c r="C772" s="113" t="s">
        <v>4003</v>
      </c>
      <c r="D772" s="54" t="s">
        <v>6410</v>
      </c>
      <c r="E772" s="113" t="s">
        <v>8342</v>
      </c>
      <c r="F772" s="111" t="s">
        <v>7919</v>
      </c>
      <c r="G772" s="50" t="s">
        <v>4841</v>
      </c>
      <c r="H772" s="50" t="s">
        <v>4842</v>
      </c>
      <c r="I772" s="113"/>
      <c r="J772" s="56" t="s">
        <v>7493</v>
      </c>
      <c r="K772" s="56"/>
      <c r="L772" s="50" t="s">
        <v>7472</v>
      </c>
      <c r="M772" s="153">
        <v>0</v>
      </c>
      <c r="N772" s="50" t="s">
        <v>8512</v>
      </c>
      <c r="O772" s="50" t="s">
        <v>8517</v>
      </c>
      <c r="P772" s="113" t="s">
        <v>211</v>
      </c>
      <c r="Q772" s="113" t="s">
        <v>68</v>
      </c>
      <c r="R772" s="113"/>
      <c r="S772" s="113"/>
    </row>
    <row r="773" spans="1:19" x14ac:dyDescent="0.35">
      <c r="A773" s="113" t="s">
        <v>72</v>
      </c>
      <c r="B773" s="112">
        <v>30</v>
      </c>
      <c r="C773" s="113" t="s">
        <v>4004</v>
      </c>
      <c r="D773" s="50" t="s">
        <v>6411</v>
      </c>
      <c r="E773" s="113" t="s">
        <v>8343</v>
      </c>
      <c r="F773" s="111" t="s">
        <v>7920</v>
      </c>
      <c r="G773" s="50" t="s">
        <v>4843</v>
      </c>
      <c r="H773" s="50" t="s">
        <v>4844</v>
      </c>
      <c r="I773" s="113"/>
      <c r="J773" s="56" t="s">
        <v>7493</v>
      </c>
      <c r="K773" s="56"/>
      <c r="L773" s="50" t="s">
        <v>7472</v>
      </c>
      <c r="M773" s="153">
        <v>0</v>
      </c>
      <c r="N773" s="50" t="s">
        <v>8512</v>
      </c>
      <c r="O773" s="50" t="s">
        <v>8517</v>
      </c>
      <c r="P773" s="113" t="s">
        <v>6302</v>
      </c>
      <c r="Q773" s="113" t="s">
        <v>68</v>
      </c>
      <c r="R773" s="113"/>
      <c r="S773" s="113"/>
    </row>
    <row r="774" spans="1:19" x14ac:dyDescent="0.35">
      <c r="A774" s="113" t="s">
        <v>72</v>
      </c>
      <c r="B774" s="112">
        <v>30</v>
      </c>
      <c r="C774" s="113" t="s">
        <v>4005</v>
      </c>
      <c r="D774" s="50" t="s">
        <v>4846</v>
      </c>
      <c r="E774" s="113" t="s">
        <v>8344</v>
      </c>
      <c r="F774" s="111" t="s">
        <v>7921</v>
      </c>
      <c r="G774" s="50" t="s">
        <v>4845</v>
      </c>
      <c r="H774" s="50" t="s">
        <v>4846</v>
      </c>
      <c r="I774" s="113"/>
      <c r="J774" s="56" t="s">
        <v>7493</v>
      </c>
      <c r="K774" s="56"/>
      <c r="L774" s="113" t="s">
        <v>7472</v>
      </c>
      <c r="M774" s="114">
        <v>0</v>
      </c>
      <c r="N774" s="113" t="s">
        <v>8512</v>
      </c>
      <c r="O774" s="113" t="s">
        <v>8517</v>
      </c>
      <c r="P774" s="113"/>
      <c r="Q774" s="113" t="s">
        <v>68</v>
      </c>
      <c r="R774" s="113"/>
      <c r="S774" s="113"/>
    </row>
    <row r="775" spans="1:19" x14ac:dyDescent="0.35">
      <c r="A775" s="113" t="s">
        <v>72</v>
      </c>
      <c r="B775" s="112">
        <v>32</v>
      </c>
      <c r="C775" s="113" t="s">
        <v>4006</v>
      </c>
      <c r="D775" s="50" t="s">
        <v>6412</v>
      </c>
      <c r="E775" s="113" t="s">
        <v>8345</v>
      </c>
      <c r="F775" s="111" t="s">
        <v>7922</v>
      </c>
      <c r="G775" s="50" t="s">
        <v>4847</v>
      </c>
      <c r="H775" s="50" t="s">
        <v>4848</v>
      </c>
      <c r="I775" s="113"/>
      <c r="J775" s="56" t="s">
        <v>7493</v>
      </c>
      <c r="K775" s="56"/>
      <c r="L775" s="50" t="s">
        <v>7472</v>
      </c>
      <c r="M775" s="153">
        <v>1</v>
      </c>
      <c r="N775" s="50" t="s">
        <v>8512</v>
      </c>
      <c r="O775" s="50" t="s">
        <v>8517</v>
      </c>
      <c r="P775" s="113" t="s">
        <v>2999</v>
      </c>
      <c r="Q775" s="113" t="s">
        <v>68</v>
      </c>
      <c r="R775" s="113"/>
      <c r="S775" s="113"/>
    </row>
    <row r="776" spans="1:19" x14ac:dyDescent="0.35">
      <c r="A776" s="113" t="s">
        <v>72</v>
      </c>
      <c r="B776" s="112">
        <v>33</v>
      </c>
      <c r="C776" s="113" t="s">
        <v>4008</v>
      </c>
      <c r="D776" s="50" t="s">
        <v>7876</v>
      </c>
      <c r="E776" s="50" t="s">
        <v>8346</v>
      </c>
      <c r="F776" s="111" t="s">
        <v>7923</v>
      </c>
      <c r="G776" s="50" t="s">
        <v>4850</v>
      </c>
      <c r="H776" s="50" t="s">
        <v>4851</v>
      </c>
      <c r="I776" s="113"/>
      <c r="J776" s="56" t="s">
        <v>7493</v>
      </c>
      <c r="K776" s="56"/>
      <c r="L776" s="50" t="s">
        <v>7472</v>
      </c>
      <c r="M776" s="153">
        <v>1</v>
      </c>
      <c r="N776" s="50" t="s">
        <v>8512</v>
      </c>
      <c r="O776" s="50" t="s">
        <v>8517</v>
      </c>
      <c r="P776" s="113" t="s">
        <v>195</v>
      </c>
      <c r="Q776" s="113" t="s">
        <v>68</v>
      </c>
      <c r="R776" s="113"/>
      <c r="S776" s="113"/>
    </row>
    <row r="777" spans="1:19" x14ac:dyDescent="0.35">
      <c r="A777" s="113" t="s">
        <v>72</v>
      </c>
      <c r="B777" s="112">
        <v>36</v>
      </c>
      <c r="C777" s="113" t="s">
        <v>4009</v>
      </c>
      <c r="D777" s="50" t="s">
        <v>6413</v>
      </c>
      <c r="E777" s="113" t="s">
        <v>8347</v>
      </c>
      <c r="F777" s="111" t="s">
        <v>7924</v>
      </c>
      <c r="G777" s="50" t="s">
        <v>4852</v>
      </c>
      <c r="H777" s="50" t="s">
        <v>4853</v>
      </c>
      <c r="I777" s="113"/>
      <c r="J777" s="56" t="s">
        <v>7493</v>
      </c>
      <c r="K777" s="56"/>
      <c r="L777" s="50" t="s">
        <v>7472</v>
      </c>
      <c r="M777" s="153">
        <v>0</v>
      </c>
      <c r="N777" s="50" t="s">
        <v>8512</v>
      </c>
      <c r="O777" s="50" t="s">
        <v>8517</v>
      </c>
      <c r="P777" s="113" t="s">
        <v>6303</v>
      </c>
      <c r="Q777" s="113" t="s">
        <v>68</v>
      </c>
      <c r="R777" s="113"/>
      <c r="S777" s="113"/>
    </row>
    <row r="778" spans="1:19" x14ac:dyDescent="0.35">
      <c r="A778" s="113" t="s">
        <v>72</v>
      </c>
      <c r="B778" s="112">
        <v>37</v>
      </c>
      <c r="C778" s="113" t="s">
        <v>4011</v>
      </c>
      <c r="D778" s="50" t="s">
        <v>6414</v>
      </c>
      <c r="E778" s="113" t="s">
        <v>8348</v>
      </c>
      <c r="F778" s="111" t="s">
        <v>7925</v>
      </c>
      <c r="G778" s="50" t="s">
        <v>4856</v>
      </c>
      <c r="H778" s="50" t="s">
        <v>4857</v>
      </c>
      <c r="I778" s="113"/>
      <c r="J778" s="56" t="s">
        <v>7493</v>
      </c>
      <c r="K778" s="56"/>
      <c r="L778" s="50" t="s">
        <v>7472</v>
      </c>
      <c r="M778" s="153">
        <v>1</v>
      </c>
      <c r="N778" s="50" t="s">
        <v>8512</v>
      </c>
      <c r="O778" s="50" t="s">
        <v>8517</v>
      </c>
      <c r="P778" s="113" t="s">
        <v>100</v>
      </c>
      <c r="Q778" s="113" t="s">
        <v>68</v>
      </c>
      <c r="R778" s="113"/>
      <c r="S778" s="113"/>
    </row>
    <row r="779" spans="1:19" x14ac:dyDescent="0.35">
      <c r="A779" s="113" t="s">
        <v>72</v>
      </c>
      <c r="B779" s="112">
        <v>37</v>
      </c>
      <c r="C779" s="121" t="s">
        <v>4012</v>
      </c>
      <c r="D779" s="62" t="s">
        <v>6415</v>
      </c>
      <c r="E779" s="113" t="s">
        <v>8349</v>
      </c>
      <c r="F779" s="111" t="s">
        <v>7926</v>
      </c>
      <c r="G779" s="50" t="s">
        <v>4858</v>
      </c>
      <c r="H779" s="50" t="s">
        <v>4859</v>
      </c>
      <c r="I779" s="113"/>
      <c r="J779" s="56" t="s">
        <v>7493</v>
      </c>
      <c r="K779" s="56"/>
      <c r="L779" s="50" t="s">
        <v>7472</v>
      </c>
      <c r="M779" s="153">
        <v>0</v>
      </c>
      <c r="N779" s="50" t="s">
        <v>8512</v>
      </c>
      <c r="O779" s="50" t="s">
        <v>8517</v>
      </c>
      <c r="P779" s="113" t="s">
        <v>100</v>
      </c>
      <c r="Q779" s="113" t="s">
        <v>68</v>
      </c>
      <c r="R779" s="113"/>
      <c r="S779" s="113"/>
    </row>
    <row r="780" spans="1:19" x14ac:dyDescent="0.35">
      <c r="A780" s="113" t="s">
        <v>72</v>
      </c>
      <c r="B780" s="112">
        <v>38</v>
      </c>
      <c r="C780" s="113" t="s">
        <v>2658</v>
      </c>
      <c r="D780" s="50" t="s">
        <v>6416</v>
      </c>
      <c r="E780" s="113" t="s">
        <v>8350</v>
      </c>
      <c r="F780" s="111" t="s">
        <v>7927</v>
      </c>
      <c r="G780" s="50" t="s">
        <v>4860</v>
      </c>
      <c r="H780" s="50" t="s">
        <v>2861</v>
      </c>
      <c r="I780" s="113"/>
      <c r="J780" s="56" t="s">
        <v>7493</v>
      </c>
      <c r="K780" s="56"/>
      <c r="L780" s="50" t="s">
        <v>7472</v>
      </c>
      <c r="M780" s="153">
        <v>0</v>
      </c>
      <c r="N780" s="50" t="s">
        <v>8512</v>
      </c>
      <c r="O780" s="50" t="s">
        <v>8517</v>
      </c>
      <c r="P780" s="113" t="s">
        <v>100</v>
      </c>
      <c r="Q780" s="113" t="s">
        <v>68</v>
      </c>
      <c r="R780" s="113"/>
      <c r="S780" s="113"/>
    </row>
    <row r="781" spans="1:19" x14ac:dyDescent="0.35">
      <c r="A781" s="113" t="s">
        <v>72</v>
      </c>
      <c r="B781" s="112">
        <v>42</v>
      </c>
      <c r="C781" s="113" t="s">
        <v>4013</v>
      </c>
      <c r="D781" s="50" t="s">
        <v>7877</v>
      </c>
      <c r="E781" s="113" t="s">
        <v>8351</v>
      </c>
      <c r="F781" s="111" t="s">
        <v>7928</v>
      </c>
      <c r="G781" s="50" t="s">
        <v>4861</v>
      </c>
      <c r="H781" s="50" t="s">
        <v>4862</v>
      </c>
      <c r="I781" s="113"/>
      <c r="J781" s="56" t="s">
        <v>7493</v>
      </c>
      <c r="K781" s="56"/>
      <c r="L781" s="50" t="s">
        <v>7472</v>
      </c>
      <c r="M781" s="153">
        <v>0</v>
      </c>
      <c r="N781" s="50" t="s">
        <v>8512</v>
      </c>
      <c r="O781" s="50" t="s">
        <v>8517</v>
      </c>
      <c r="P781" s="113" t="s">
        <v>6304</v>
      </c>
      <c r="Q781" s="113" t="s">
        <v>68</v>
      </c>
      <c r="R781" s="113"/>
      <c r="S781" s="113"/>
    </row>
    <row r="782" spans="1:19" x14ac:dyDescent="0.35">
      <c r="A782" s="113" t="s">
        <v>72</v>
      </c>
      <c r="B782" s="112">
        <v>43</v>
      </c>
      <c r="C782" s="113" t="s">
        <v>4014</v>
      </c>
      <c r="D782" s="50" t="s">
        <v>7878</v>
      </c>
      <c r="E782" s="113" t="s">
        <v>8352</v>
      </c>
      <c r="F782" s="111" t="s">
        <v>7929</v>
      </c>
      <c r="G782" s="50" t="s">
        <v>4863</v>
      </c>
      <c r="H782" s="50" t="s">
        <v>4864</v>
      </c>
      <c r="I782" s="113"/>
      <c r="J782" s="56" t="s">
        <v>7493</v>
      </c>
      <c r="K782" s="56"/>
      <c r="L782" s="50" t="s">
        <v>7472</v>
      </c>
      <c r="M782" s="153">
        <v>0</v>
      </c>
      <c r="N782" s="50" t="s">
        <v>8512</v>
      </c>
      <c r="O782" s="50" t="s">
        <v>8517</v>
      </c>
      <c r="P782" s="113" t="s">
        <v>6304</v>
      </c>
      <c r="Q782" s="113" t="s">
        <v>68</v>
      </c>
      <c r="R782" s="113"/>
      <c r="S782" s="113"/>
    </row>
    <row r="783" spans="1:19" x14ac:dyDescent="0.35">
      <c r="A783" s="113" t="s">
        <v>72</v>
      </c>
      <c r="B783" s="112">
        <v>44</v>
      </c>
      <c r="C783" s="113" t="s">
        <v>2651</v>
      </c>
      <c r="D783" s="50" t="s">
        <v>7879</v>
      </c>
      <c r="E783" s="113" t="s">
        <v>8353</v>
      </c>
      <c r="F783" s="111" t="s">
        <v>7930</v>
      </c>
      <c r="G783" s="50" t="s">
        <v>4865</v>
      </c>
      <c r="H783" s="50" t="s">
        <v>2854</v>
      </c>
      <c r="I783" s="113"/>
      <c r="J783" s="56" t="s">
        <v>7493</v>
      </c>
      <c r="K783" s="56"/>
      <c r="L783" s="50" t="s">
        <v>7472</v>
      </c>
      <c r="M783" s="153">
        <v>0</v>
      </c>
      <c r="N783" s="50" t="s">
        <v>8512</v>
      </c>
      <c r="O783" s="50" t="s">
        <v>8517</v>
      </c>
      <c r="P783" s="113" t="s">
        <v>2998</v>
      </c>
      <c r="Q783" s="113" t="s">
        <v>68</v>
      </c>
      <c r="R783" s="113"/>
      <c r="S783" s="113"/>
    </row>
    <row r="784" spans="1:19" x14ac:dyDescent="0.35">
      <c r="A784" s="113" t="s">
        <v>72</v>
      </c>
      <c r="B784" s="112">
        <v>45</v>
      </c>
      <c r="C784" s="113" t="s">
        <v>4015</v>
      </c>
      <c r="D784" s="50" t="s">
        <v>7880</v>
      </c>
      <c r="E784" s="113" t="s">
        <v>8354</v>
      </c>
      <c r="F784" s="111" t="s">
        <v>7931</v>
      </c>
      <c r="G784" s="50" t="s">
        <v>4866</v>
      </c>
      <c r="H784" s="50" t="s">
        <v>4867</v>
      </c>
      <c r="I784" s="113"/>
      <c r="J784" s="56" t="s">
        <v>7493</v>
      </c>
      <c r="K784" s="56"/>
      <c r="L784" s="50" t="s">
        <v>7472</v>
      </c>
      <c r="M784" s="153">
        <v>0</v>
      </c>
      <c r="N784" s="50" t="s">
        <v>8512</v>
      </c>
      <c r="O784" s="50" t="s">
        <v>8517</v>
      </c>
      <c r="P784" s="113" t="s">
        <v>2998</v>
      </c>
      <c r="Q784" s="113" t="s">
        <v>68</v>
      </c>
      <c r="R784" s="113"/>
      <c r="S784" s="113"/>
    </row>
    <row r="785" spans="1:19" x14ac:dyDescent="0.35">
      <c r="A785" s="113" t="s">
        <v>72</v>
      </c>
      <c r="B785" s="112">
        <v>46</v>
      </c>
      <c r="C785" s="113" t="s">
        <v>4016</v>
      </c>
      <c r="D785" s="50" t="s">
        <v>7881</v>
      </c>
      <c r="E785" s="113" t="s">
        <v>8355</v>
      </c>
      <c r="F785" s="111" t="s">
        <v>7932</v>
      </c>
      <c r="G785" s="50" t="s">
        <v>4868</v>
      </c>
      <c r="H785" s="50" t="s">
        <v>4869</v>
      </c>
      <c r="I785" s="113"/>
      <c r="J785" s="56" t="s">
        <v>7493</v>
      </c>
      <c r="K785" s="56"/>
      <c r="L785" s="50" t="s">
        <v>7472</v>
      </c>
      <c r="M785" s="153">
        <v>0</v>
      </c>
      <c r="N785" s="50" t="s">
        <v>8512</v>
      </c>
      <c r="O785" s="50" t="s">
        <v>8517</v>
      </c>
      <c r="P785" s="113" t="s">
        <v>2998</v>
      </c>
      <c r="Q785" s="113" t="s">
        <v>68</v>
      </c>
      <c r="R785" s="113"/>
      <c r="S785" s="113"/>
    </row>
    <row r="786" spans="1:19" x14ac:dyDescent="0.35">
      <c r="A786" s="113" t="s">
        <v>72</v>
      </c>
      <c r="B786" s="112">
        <v>47</v>
      </c>
      <c r="C786" s="113" t="s">
        <v>4017</v>
      </c>
      <c r="D786" s="50" t="s">
        <v>7882</v>
      </c>
      <c r="E786" s="113" t="s">
        <v>8356</v>
      </c>
      <c r="F786" s="111" t="s">
        <v>7933</v>
      </c>
      <c r="G786" s="50" t="s">
        <v>4870</v>
      </c>
      <c r="H786" s="50" t="s">
        <v>4871</v>
      </c>
      <c r="I786" s="113"/>
      <c r="J786" s="56" t="s">
        <v>7493</v>
      </c>
      <c r="K786" s="56"/>
      <c r="L786" s="50" t="s">
        <v>7472</v>
      </c>
      <c r="M786" s="153">
        <v>0</v>
      </c>
      <c r="N786" s="50" t="s">
        <v>8512</v>
      </c>
      <c r="O786" s="50" t="s">
        <v>8517</v>
      </c>
      <c r="P786" s="113" t="s">
        <v>6305</v>
      </c>
      <c r="Q786" s="113" t="s">
        <v>68</v>
      </c>
      <c r="R786" s="113"/>
      <c r="S786" s="113"/>
    </row>
    <row r="787" spans="1:19" x14ac:dyDescent="0.35">
      <c r="A787" s="113" t="s">
        <v>72</v>
      </c>
      <c r="B787" s="112">
        <v>48</v>
      </c>
      <c r="C787" s="113" t="s">
        <v>4018</v>
      </c>
      <c r="D787" s="113" t="s">
        <v>7883</v>
      </c>
      <c r="E787" s="113" t="s">
        <v>8357</v>
      </c>
      <c r="F787" s="111" t="s">
        <v>7934</v>
      </c>
      <c r="G787" s="50" t="s">
        <v>4872</v>
      </c>
      <c r="H787" s="50" t="s">
        <v>4873</v>
      </c>
      <c r="I787" s="113"/>
      <c r="J787" s="56" t="s">
        <v>7493</v>
      </c>
      <c r="K787" s="56"/>
      <c r="L787" s="50" t="s">
        <v>7472</v>
      </c>
      <c r="M787" s="153">
        <v>0</v>
      </c>
      <c r="N787" s="50" t="s">
        <v>8512</v>
      </c>
      <c r="O787" s="50" t="s">
        <v>8517</v>
      </c>
      <c r="P787" s="113" t="s">
        <v>6306</v>
      </c>
      <c r="Q787" s="113" t="s">
        <v>68</v>
      </c>
      <c r="R787" s="113"/>
      <c r="S787" s="113"/>
    </row>
    <row r="788" spans="1:19" x14ac:dyDescent="0.35">
      <c r="A788" s="113" t="s">
        <v>72</v>
      </c>
      <c r="B788" s="112">
        <v>49</v>
      </c>
      <c r="C788" s="113" t="s">
        <v>2652</v>
      </c>
      <c r="D788" s="50" t="s">
        <v>7884</v>
      </c>
      <c r="E788" s="113" t="s">
        <v>8358</v>
      </c>
      <c r="F788" s="111" t="s">
        <v>8311</v>
      </c>
      <c r="G788" s="50" t="s">
        <v>4874</v>
      </c>
      <c r="H788" s="50" t="s">
        <v>2855</v>
      </c>
      <c r="I788" s="113"/>
      <c r="J788" s="56" t="s">
        <v>7493</v>
      </c>
      <c r="K788" s="56"/>
      <c r="L788" s="50" t="s">
        <v>7472</v>
      </c>
      <c r="M788" s="153">
        <v>0</v>
      </c>
      <c r="N788" s="50" t="s">
        <v>8512</v>
      </c>
      <c r="O788" s="50" t="s">
        <v>8517</v>
      </c>
      <c r="P788" s="113" t="s">
        <v>2999</v>
      </c>
      <c r="Q788" s="113" t="s">
        <v>68</v>
      </c>
      <c r="R788" s="113"/>
      <c r="S788" s="113"/>
    </row>
    <row r="789" spans="1:19" x14ac:dyDescent="0.35">
      <c r="A789" s="113" t="s">
        <v>72</v>
      </c>
      <c r="B789" s="112">
        <v>50</v>
      </c>
      <c r="C789" s="113" t="s">
        <v>4019</v>
      </c>
      <c r="D789" s="50" t="s">
        <v>7885</v>
      </c>
      <c r="E789" s="113" t="s">
        <v>8359</v>
      </c>
      <c r="F789" s="111" t="s">
        <v>7935</v>
      </c>
      <c r="G789" s="50" t="s">
        <v>4875</v>
      </c>
      <c r="H789" s="50" t="s">
        <v>4876</v>
      </c>
      <c r="I789" s="113"/>
      <c r="J789" s="56" t="s">
        <v>7493</v>
      </c>
      <c r="K789" s="56"/>
      <c r="L789" s="50" t="s">
        <v>7472</v>
      </c>
      <c r="M789" s="153">
        <v>0</v>
      </c>
      <c r="N789" s="50" t="s">
        <v>8512</v>
      </c>
      <c r="O789" s="50" t="s">
        <v>8517</v>
      </c>
      <c r="P789" s="113" t="s">
        <v>6307</v>
      </c>
      <c r="Q789" s="113" t="s">
        <v>68</v>
      </c>
      <c r="R789" s="113"/>
      <c r="S789" s="113"/>
    </row>
    <row r="790" spans="1:19" x14ac:dyDescent="0.35">
      <c r="A790" s="113" t="s">
        <v>72</v>
      </c>
      <c r="B790" s="112">
        <v>51</v>
      </c>
      <c r="C790" s="113" t="s">
        <v>4020</v>
      </c>
      <c r="D790" s="50" t="s">
        <v>7886</v>
      </c>
      <c r="E790" s="113" t="s">
        <v>8360</v>
      </c>
      <c r="F790" s="111" t="s">
        <v>7936</v>
      </c>
      <c r="G790" s="50" t="s">
        <v>4877</v>
      </c>
      <c r="H790" s="50" t="s">
        <v>4878</v>
      </c>
      <c r="I790" s="113"/>
      <c r="J790" s="56" t="s">
        <v>7493</v>
      </c>
      <c r="K790" s="56"/>
      <c r="L790" s="50" t="s">
        <v>7472</v>
      </c>
      <c r="M790" s="153">
        <v>0</v>
      </c>
      <c r="N790" s="50" t="s">
        <v>8512</v>
      </c>
      <c r="O790" s="50" t="s">
        <v>8517</v>
      </c>
      <c r="P790" s="113" t="s">
        <v>2999</v>
      </c>
      <c r="Q790" s="113" t="s">
        <v>68</v>
      </c>
      <c r="R790" s="113"/>
      <c r="S790" s="113"/>
    </row>
    <row r="791" spans="1:19" x14ac:dyDescent="0.35">
      <c r="A791" s="113" t="s">
        <v>72</v>
      </c>
      <c r="B791" s="112">
        <v>52</v>
      </c>
      <c r="C791" s="113" t="s">
        <v>4021</v>
      </c>
      <c r="D791" s="50" t="s">
        <v>7887</v>
      </c>
      <c r="E791" s="113" t="s">
        <v>8361</v>
      </c>
      <c r="F791" s="111" t="s">
        <v>7937</v>
      </c>
      <c r="G791" s="50" t="s">
        <v>4879</v>
      </c>
      <c r="H791" s="50" t="s">
        <v>4880</v>
      </c>
      <c r="I791" s="113"/>
      <c r="J791" s="56" t="s">
        <v>7493</v>
      </c>
      <c r="K791" s="56"/>
      <c r="L791" s="50" t="s">
        <v>7472</v>
      </c>
      <c r="M791" s="153">
        <v>0</v>
      </c>
      <c r="N791" s="50" t="s">
        <v>8512</v>
      </c>
      <c r="O791" s="50" t="s">
        <v>8517</v>
      </c>
      <c r="P791" s="113" t="s">
        <v>3002</v>
      </c>
      <c r="Q791" s="113" t="s">
        <v>68</v>
      </c>
      <c r="R791" s="113"/>
      <c r="S791" s="113"/>
    </row>
    <row r="792" spans="1:19" x14ac:dyDescent="0.35">
      <c r="A792" s="113" t="s">
        <v>72</v>
      </c>
      <c r="B792" s="112">
        <v>53</v>
      </c>
      <c r="C792" s="113" t="s">
        <v>4022</v>
      </c>
      <c r="D792" s="50" t="s">
        <v>7888</v>
      </c>
      <c r="E792" s="113" t="s">
        <v>8362</v>
      </c>
      <c r="F792" s="111" t="s">
        <v>7938</v>
      </c>
      <c r="G792" s="50" t="s">
        <v>4881</v>
      </c>
      <c r="H792" s="50" t="s">
        <v>4882</v>
      </c>
      <c r="I792" s="113"/>
      <c r="J792" s="56" t="s">
        <v>7493</v>
      </c>
      <c r="K792" s="56"/>
      <c r="L792" s="50" t="s">
        <v>7472</v>
      </c>
      <c r="M792" s="153">
        <v>0</v>
      </c>
      <c r="N792" s="50" t="s">
        <v>8512</v>
      </c>
      <c r="O792" s="50" t="s">
        <v>8517</v>
      </c>
      <c r="P792" s="113" t="s">
        <v>3002</v>
      </c>
      <c r="Q792" s="113" t="s">
        <v>68</v>
      </c>
      <c r="R792" s="113"/>
      <c r="S792" s="113"/>
    </row>
    <row r="793" spans="1:19" x14ac:dyDescent="0.35">
      <c r="A793" s="113" t="s">
        <v>72</v>
      </c>
      <c r="B793" s="112">
        <v>54</v>
      </c>
      <c r="C793" s="113" t="s">
        <v>4023</v>
      </c>
      <c r="D793" s="50" t="s">
        <v>7889</v>
      </c>
      <c r="E793" s="113" t="s">
        <v>8363</v>
      </c>
      <c r="F793" s="111" t="s">
        <v>7939</v>
      </c>
      <c r="G793" s="50" t="s">
        <v>4883</v>
      </c>
      <c r="H793" s="50" t="s">
        <v>3682</v>
      </c>
      <c r="I793" s="113"/>
      <c r="J793" s="56" t="s">
        <v>7493</v>
      </c>
      <c r="K793" s="56"/>
      <c r="L793" s="50" t="s">
        <v>7472</v>
      </c>
      <c r="M793" s="153">
        <v>0</v>
      </c>
      <c r="N793" s="50" t="s">
        <v>8512</v>
      </c>
      <c r="O793" s="50" t="s">
        <v>8517</v>
      </c>
      <c r="P793" s="113" t="s">
        <v>2999</v>
      </c>
      <c r="Q793" s="113" t="s">
        <v>68</v>
      </c>
      <c r="R793" s="113"/>
      <c r="S793" s="113"/>
    </row>
    <row r="794" spans="1:19" x14ac:dyDescent="0.35">
      <c r="A794" s="113" t="s">
        <v>72</v>
      </c>
      <c r="B794" s="112">
        <v>55</v>
      </c>
      <c r="C794" s="113" t="s">
        <v>4024</v>
      </c>
      <c r="D794" s="50" t="s">
        <v>7890</v>
      </c>
      <c r="E794" s="113" t="s">
        <v>8364</v>
      </c>
      <c r="F794" s="111" t="s">
        <v>7940</v>
      </c>
      <c r="G794" s="50" t="s">
        <v>4884</v>
      </c>
      <c r="H794" s="50" t="s">
        <v>3683</v>
      </c>
      <c r="I794" s="113"/>
      <c r="J794" s="56" t="s">
        <v>7493</v>
      </c>
      <c r="K794" s="56"/>
      <c r="L794" s="50" t="s">
        <v>7472</v>
      </c>
      <c r="M794" s="153">
        <v>0</v>
      </c>
      <c r="N794" s="50" t="s">
        <v>8512</v>
      </c>
      <c r="O794" s="50" t="s">
        <v>8517</v>
      </c>
      <c r="P794" s="113" t="s">
        <v>6308</v>
      </c>
      <c r="Q794" s="113" t="s">
        <v>68</v>
      </c>
      <c r="R794" s="113"/>
      <c r="S794" s="113"/>
    </row>
    <row r="795" spans="1:19" x14ac:dyDescent="0.35">
      <c r="A795" s="113" t="s">
        <v>72</v>
      </c>
      <c r="B795" s="112">
        <v>56</v>
      </c>
      <c r="C795" s="113" t="s">
        <v>4025</v>
      </c>
      <c r="D795" s="50" t="s">
        <v>7891</v>
      </c>
      <c r="E795" s="113" t="s">
        <v>8365</v>
      </c>
      <c r="F795" s="111" t="s">
        <v>7941</v>
      </c>
      <c r="G795" s="50" t="s">
        <v>4885</v>
      </c>
      <c r="H795" s="50" t="s">
        <v>4886</v>
      </c>
      <c r="I795" s="113"/>
      <c r="J795" s="56" t="s">
        <v>7493</v>
      </c>
      <c r="K795" s="56"/>
      <c r="L795" s="50" t="s">
        <v>7472</v>
      </c>
      <c r="M795" s="153">
        <v>0</v>
      </c>
      <c r="N795" s="50" t="s">
        <v>8512</v>
      </c>
      <c r="O795" s="50" t="s">
        <v>8517</v>
      </c>
      <c r="P795" s="113" t="s">
        <v>2999</v>
      </c>
      <c r="Q795" s="113" t="s">
        <v>68</v>
      </c>
      <c r="R795" s="113"/>
      <c r="S795" s="113"/>
    </row>
    <row r="796" spans="1:19" x14ac:dyDescent="0.35">
      <c r="A796" s="113" t="s">
        <v>72</v>
      </c>
      <c r="B796" s="112">
        <v>57</v>
      </c>
      <c r="C796" s="113" t="s">
        <v>4026</v>
      </c>
      <c r="D796" s="50" t="s">
        <v>7892</v>
      </c>
      <c r="E796" s="113" t="s">
        <v>8366</v>
      </c>
      <c r="F796" s="111" t="s">
        <v>7942</v>
      </c>
      <c r="G796" s="50" t="s">
        <v>4887</v>
      </c>
      <c r="H796" s="50" t="s">
        <v>4888</v>
      </c>
      <c r="I796" s="113"/>
      <c r="J796" s="56" t="s">
        <v>7493</v>
      </c>
      <c r="K796" s="56"/>
      <c r="L796" s="50" t="s">
        <v>7472</v>
      </c>
      <c r="M796" s="153">
        <v>0</v>
      </c>
      <c r="N796" s="50" t="s">
        <v>8512</v>
      </c>
      <c r="O796" s="50" t="s">
        <v>8517</v>
      </c>
      <c r="P796" s="113" t="s">
        <v>3002</v>
      </c>
      <c r="Q796" s="113" t="s">
        <v>68</v>
      </c>
      <c r="R796" s="113"/>
      <c r="S796" s="113"/>
    </row>
    <row r="797" spans="1:19" x14ac:dyDescent="0.35">
      <c r="A797" s="113" t="s">
        <v>72</v>
      </c>
      <c r="B797" s="112">
        <v>62</v>
      </c>
      <c r="C797" s="113" t="s">
        <v>4027</v>
      </c>
      <c r="D797" s="50" t="s">
        <v>6442</v>
      </c>
      <c r="E797" s="113" t="s">
        <v>8368</v>
      </c>
      <c r="F797" s="111" t="s">
        <v>7943</v>
      </c>
      <c r="G797" s="50" t="s">
        <v>4889</v>
      </c>
      <c r="H797" s="50" t="s">
        <v>4890</v>
      </c>
      <c r="I797" s="113"/>
      <c r="J797" s="56" t="s">
        <v>7493</v>
      </c>
      <c r="K797" s="56"/>
      <c r="L797" s="50" t="s">
        <v>7472</v>
      </c>
      <c r="M797" s="153">
        <v>0</v>
      </c>
      <c r="N797" s="50" t="s">
        <v>8512</v>
      </c>
      <c r="O797" s="50" t="s">
        <v>8517</v>
      </c>
      <c r="P797" s="113" t="s">
        <v>2999</v>
      </c>
      <c r="Q797" s="113" t="s">
        <v>68</v>
      </c>
      <c r="R797" s="113"/>
      <c r="S797" s="113"/>
    </row>
    <row r="798" spans="1:19" x14ac:dyDescent="0.35">
      <c r="A798" s="113" t="s">
        <v>72</v>
      </c>
      <c r="B798" s="112">
        <v>63</v>
      </c>
      <c r="C798" s="113" t="s">
        <v>4028</v>
      </c>
      <c r="D798" s="62" t="s">
        <v>6443</v>
      </c>
      <c r="E798" s="113" t="s">
        <v>8367</v>
      </c>
      <c r="F798" s="111" t="s">
        <v>7944</v>
      </c>
      <c r="G798" s="50" t="s">
        <v>4891</v>
      </c>
      <c r="H798" s="50" t="s">
        <v>4892</v>
      </c>
      <c r="I798" s="113"/>
      <c r="J798" s="56" t="s">
        <v>7493</v>
      </c>
      <c r="K798" s="56"/>
      <c r="L798" s="50" t="s">
        <v>7472</v>
      </c>
      <c r="M798" s="153">
        <v>0</v>
      </c>
      <c r="N798" s="50" t="s">
        <v>8512</v>
      </c>
      <c r="O798" s="50" t="s">
        <v>8517</v>
      </c>
      <c r="P798" s="113" t="s">
        <v>6309</v>
      </c>
      <c r="Q798" s="113" t="s">
        <v>68</v>
      </c>
      <c r="R798" s="113"/>
      <c r="S798" s="113"/>
    </row>
    <row r="799" spans="1:19" x14ac:dyDescent="0.35">
      <c r="A799" s="113" t="s">
        <v>72</v>
      </c>
      <c r="B799" s="112">
        <v>64</v>
      </c>
      <c r="C799" s="113" t="s">
        <v>4029</v>
      </c>
      <c r="D799" s="62" t="s">
        <v>6444</v>
      </c>
      <c r="E799" s="113" t="s">
        <v>8369</v>
      </c>
      <c r="F799" s="111" t="s">
        <v>7945</v>
      </c>
      <c r="G799" s="50" t="s">
        <v>4893</v>
      </c>
      <c r="H799" s="50" t="s">
        <v>4894</v>
      </c>
      <c r="I799" s="113"/>
      <c r="J799" s="56" t="s">
        <v>7493</v>
      </c>
      <c r="K799" s="56"/>
      <c r="L799" s="50" t="s">
        <v>7472</v>
      </c>
      <c r="M799" s="153">
        <v>0</v>
      </c>
      <c r="N799" s="50" t="s">
        <v>8512</v>
      </c>
      <c r="O799" s="50" t="s">
        <v>8517</v>
      </c>
      <c r="P799" s="113" t="s">
        <v>100</v>
      </c>
      <c r="Q799" s="113" t="s">
        <v>68</v>
      </c>
      <c r="R799" s="113"/>
      <c r="S799" s="113"/>
    </row>
    <row r="800" spans="1:19" x14ac:dyDescent="0.35">
      <c r="A800" s="113" t="s">
        <v>72</v>
      </c>
      <c r="B800" s="112">
        <v>65</v>
      </c>
      <c r="C800" s="121" t="s">
        <v>4007</v>
      </c>
      <c r="D800" s="50" t="s">
        <v>7893</v>
      </c>
      <c r="E800" s="113" t="s">
        <v>8370</v>
      </c>
      <c r="F800" s="111" t="s">
        <v>7946</v>
      </c>
      <c r="G800" s="50" t="s">
        <v>4849</v>
      </c>
      <c r="H800" s="50"/>
      <c r="I800" s="113"/>
      <c r="J800" s="56" t="s">
        <v>7493</v>
      </c>
      <c r="K800" s="56"/>
      <c r="L800" s="113" t="s">
        <v>7472</v>
      </c>
      <c r="M800" s="114">
        <v>0</v>
      </c>
      <c r="N800" s="113" t="s">
        <v>8512</v>
      </c>
      <c r="O800" s="113" t="s">
        <v>8517</v>
      </c>
      <c r="P800" s="113"/>
      <c r="Q800" s="113" t="s">
        <v>68</v>
      </c>
      <c r="R800" s="113"/>
      <c r="S800" s="113"/>
    </row>
    <row r="801" spans="1:19" x14ac:dyDescent="0.35">
      <c r="A801" s="113" t="s">
        <v>72</v>
      </c>
      <c r="B801" s="112">
        <v>66</v>
      </c>
      <c r="C801" s="113" t="s">
        <v>3995</v>
      </c>
      <c r="D801" s="50" t="s">
        <v>6445</v>
      </c>
      <c r="E801" s="113" t="s">
        <v>8371</v>
      </c>
      <c r="F801" s="111" t="s">
        <v>8372</v>
      </c>
      <c r="G801" s="50" t="s">
        <v>4825</v>
      </c>
      <c r="H801" s="50" t="s">
        <v>4826</v>
      </c>
      <c r="I801" s="113"/>
      <c r="J801" s="56" t="s">
        <v>7493</v>
      </c>
      <c r="K801" s="56"/>
      <c r="L801" s="50" t="s">
        <v>7472</v>
      </c>
      <c r="M801" s="153">
        <v>0</v>
      </c>
      <c r="N801" s="50" t="s">
        <v>8512</v>
      </c>
      <c r="O801" s="50" t="s">
        <v>8517</v>
      </c>
      <c r="P801" s="113" t="s">
        <v>6301</v>
      </c>
      <c r="Q801" s="113" t="s">
        <v>68</v>
      </c>
      <c r="R801" s="113"/>
      <c r="S801" s="113"/>
    </row>
    <row r="802" spans="1:19" x14ac:dyDescent="0.35">
      <c r="A802" s="113" t="s">
        <v>69</v>
      </c>
      <c r="B802" s="112">
        <v>1</v>
      </c>
      <c r="C802" s="113" t="s">
        <v>2607</v>
      </c>
      <c r="D802" s="50" t="s">
        <v>1922</v>
      </c>
      <c r="E802" s="113" t="s">
        <v>8307</v>
      </c>
      <c r="F802" s="113" t="s">
        <v>2146</v>
      </c>
      <c r="G802" s="50" t="s">
        <v>3030</v>
      </c>
      <c r="H802" s="50" t="s">
        <v>4766</v>
      </c>
      <c r="I802" s="113"/>
      <c r="J802" s="56" t="s">
        <v>7493</v>
      </c>
      <c r="K802" s="56"/>
      <c r="L802" s="99" t="s">
        <v>7473</v>
      </c>
      <c r="M802" s="160" t="s">
        <v>8511</v>
      </c>
      <c r="N802" s="99" t="s">
        <v>8513</v>
      </c>
      <c r="O802" s="99" t="s">
        <v>8516</v>
      </c>
      <c r="P802" s="113" t="s">
        <v>100</v>
      </c>
      <c r="Q802" s="113" t="s">
        <v>68</v>
      </c>
      <c r="R802" s="113"/>
      <c r="S802" s="113"/>
    </row>
    <row r="803" spans="1:19" x14ac:dyDescent="0.35">
      <c r="A803" s="113" t="s">
        <v>69</v>
      </c>
      <c r="B803" s="93">
        <v>2</v>
      </c>
      <c r="C803" s="54" t="s">
        <v>202</v>
      </c>
      <c r="D803" s="54" t="s">
        <v>1948</v>
      </c>
      <c r="E803" s="113" t="s">
        <v>8305</v>
      </c>
      <c r="F803" s="68" t="s">
        <v>7707</v>
      </c>
      <c r="G803" s="54" t="s">
        <v>492</v>
      </c>
      <c r="H803" s="54" t="s">
        <v>493</v>
      </c>
      <c r="I803" s="68" t="s">
        <v>2398</v>
      </c>
      <c r="J803" s="56" t="s">
        <v>7493</v>
      </c>
      <c r="K803" s="56"/>
      <c r="L803" s="54" t="s">
        <v>91</v>
      </c>
      <c r="M803" s="155" t="s">
        <v>8511</v>
      </c>
      <c r="N803" s="56" t="s">
        <v>8513</v>
      </c>
      <c r="O803" s="56" t="s">
        <v>8516</v>
      </c>
      <c r="P803" s="113" t="s">
        <v>91</v>
      </c>
      <c r="Q803" s="113" t="s">
        <v>68</v>
      </c>
      <c r="R803" s="113"/>
      <c r="S803" s="113"/>
    </row>
    <row r="804" spans="1:19" x14ac:dyDescent="0.35">
      <c r="A804" s="113" t="s">
        <v>69</v>
      </c>
      <c r="B804" s="93">
        <v>3</v>
      </c>
      <c r="C804" s="54" t="s">
        <v>212</v>
      </c>
      <c r="D804" s="54" t="s">
        <v>1968</v>
      </c>
      <c r="E804" s="50" t="s">
        <v>8373</v>
      </c>
      <c r="F804" s="68" t="s">
        <v>7947</v>
      </c>
      <c r="G804" s="54" t="s">
        <v>510</v>
      </c>
      <c r="H804" s="54" t="s">
        <v>511</v>
      </c>
      <c r="I804" s="68" t="s">
        <v>2406</v>
      </c>
      <c r="J804" s="56" t="s">
        <v>7493</v>
      </c>
      <c r="K804" s="56"/>
      <c r="L804" s="54" t="s">
        <v>91</v>
      </c>
      <c r="M804" s="155">
        <v>1</v>
      </c>
      <c r="N804" s="56" t="s">
        <v>8512</v>
      </c>
      <c r="O804" s="56" t="s">
        <v>8517</v>
      </c>
      <c r="P804" s="113" t="s">
        <v>91</v>
      </c>
      <c r="Q804" s="113" t="s">
        <v>68</v>
      </c>
      <c r="R804" s="113"/>
      <c r="S804" s="113"/>
    </row>
    <row r="805" spans="1:19" x14ac:dyDescent="0.35">
      <c r="A805" s="113" t="s">
        <v>69</v>
      </c>
      <c r="B805" s="93">
        <v>4</v>
      </c>
      <c r="C805" s="54" t="s">
        <v>213</v>
      </c>
      <c r="D805" s="54" t="s">
        <v>513</v>
      </c>
      <c r="E805" s="50" t="s">
        <v>8374</v>
      </c>
      <c r="F805" s="68" t="s">
        <v>7612</v>
      </c>
      <c r="G805" s="54" t="s">
        <v>512</v>
      </c>
      <c r="H805" s="54" t="s">
        <v>513</v>
      </c>
      <c r="I805" s="68" t="s">
        <v>2407</v>
      </c>
      <c r="J805" s="56" t="s">
        <v>7493</v>
      </c>
      <c r="K805" s="56"/>
      <c r="L805" s="54" t="s">
        <v>91</v>
      </c>
      <c r="M805" s="155">
        <v>1</v>
      </c>
      <c r="N805" s="56" t="s">
        <v>8512</v>
      </c>
      <c r="O805" s="56" t="s">
        <v>8517</v>
      </c>
      <c r="P805" s="113" t="s">
        <v>91</v>
      </c>
      <c r="Q805" s="113" t="s">
        <v>68</v>
      </c>
      <c r="R805" s="113"/>
      <c r="S805" s="113"/>
    </row>
    <row r="806" spans="1:19" x14ac:dyDescent="0.35">
      <c r="A806" s="113" t="s">
        <v>69</v>
      </c>
      <c r="B806" s="93">
        <v>5</v>
      </c>
      <c r="C806" s="54" t="s">
        <v>214</v>
      </c>
      <c r="D806" s="54" t="s">
        <v>6468</v>
      </c>
      <c r="E806" s="50" t="s">
        <v>8378</v>
      </c>
      <c r="F806" s="68" t="s">
        <v>7948</v>
      </c>
      <c r="G806" s="54" t="s">
        <v>514</v>
      </c>
      <c r="H806" s="54" t="s">
        <v>515</v>
      </c>
      <c r="I806" s="68" t="s">
        <v>2408</v>
      </c>
      <c r="J806" s="56" t="s">
        <v>3567</v>
      </c>
      <c r="K806" s="56" t="s">
        <v>7492</v>
      </c>
      <c r="L806" s="54" t="s">
        <v>91</v>
      </c>
      <c r="M806" s="155">
        <v>0</v>
      </c>
      <c r="N806" s="56" t="s">
        <v>8512</v>
      </c>
      <c r="O806" s="56" t="s">
        <v>8517</v>
      </c>
      <c r="P806" s="113" t="s">
        <v>92</v>
      </c>
      <c r="Q806" s="113" t="s">
        <v>68</v>
      </c>
      <c r="R806" s="113"/>
      <c r="S806" s="113"/>
    </row>
    <row r="807" spans="1:19" x14ac:dyDescent="0.35">
      <c r="A807" s="113" t="s">
        <v>69</v>
      </c>
      <c r="B807" s="93">
        <v>12</v>
      </c>
      <c r="C807" s="54" t="s">
        <v>215</v>
      </c>
      <c r="D807" s="54" t="s">
        <v>6466</v>
      </c>
      <c r="E807" s="50" t="s">
        <v>8375</v>
      </c>
      <c r="F807" s="68" t="s">
        <v>6466</v>
      </c>
      <c r="G807" s="54" t="s">
        <v>516</v>
      </c>
      <c r="H807" s="54" t="s">
        <v>517</v>
      </c>
      <c r="I807" s="68" t="s">
        <v>2409</v>
      </c>
      <c r="J807" s="56" t="s">
        <v>7493</v>
      </c>
      <c r="K807" s="56"/>
      <c r="L807" s="50" t="s">
        <v>7472</v>
      </c>
      <c r="M807" s="153">
        <v>0</v>
      </c>
      <c r="N807" s="50" t="s">
        <v>8512</v>
      </c>
      <c r="O807" s="50" t="s">
        <v>8517</v>
      </c>
      <c r="P807" s="113" t="s">
        <v>157</v>
      </c>
      <c r="Q807" s="113" t="s">
        <v>68</v>
      </c>
      <c r="R807" s="113"/>
      <c r="S807" s="113"/>
    </row>
    <row r="808" spans="1:19" x14ac:dyDescent="0.35">
      <c r="A808" s="113" t="s">
        <v>69</v>
      </c>
      <c r="B808" s="112">
        <v>13</v>
      </c>
      <c r="C808" s="113" t="s">
        <v>3973</v>
      </c>
      <c r="D808" s="50" t="s">
        <v>6464</v>
      </c>
      <c r="E808" s="50" t="s">
        <v>8379</v>
      </c>
      <c r="F808" s="111" t="s">
        <v>7949</v>
      </c>
      <c r="G808" s="50" t="s">
        <v>4779</v>
      </c>
      <c r="H808" s="50" t="s">
        <v>4780</v>
      </c>
      <c r="I808" s="113"/>
      <c r="J808" s="56" t="s">
        <v>7493</v>
      </c>
      <c r="K808" s="56"/>
      <c r="L808" s="50" t="s">
        <v>7472</v>
      </c>
      <c r="M808" s="153">
        <v>2</v>
      </c>
      <c r="N808" s="50" t="s">
        <v>8512</v>
      </c>
      <c r="O808" s="50" t="s">
        <v>8517</v>
      </c>
      <c r="P808" s="113" t="s">
        <v>157</v>
      </c>
      <c r="Q808" s="113" t="s">
        <v>68</v>
      </c>
      <c r="R808" s="113"/>
      <c r="S808" s="113"/>
    </row>
    <row r="809" spans="1:19" x14ac:dyDescent="0.35">
      <c r="A809" s="113" t="s">
        <v>69</v>
      </c>
      <c r="B809" s="93">
        <v>14</v>
      </c>
      <c r="C809" s="54" t="s">
        <v>216</v>
      </c>
      <c r="D809" s="54" t="s">
        <v>6467</v>
      </c>
      <c r="E809" s="50" t="s">
        <v>8380</v>
      </c>
      <c r="F809" s="68" t="s">
        <v>7950</v>
      </c>
      <c r="G809" s="54" t="s">
        <v>518</v>
      </c>
      <c r="H809" s="54" t="s">
        <v>519</v>
      </c>
      <c r="I809" s="68" t="s">
        <v>2410</v>
      </c>
      <c r="J809" s="56" t="s">
        <v>7493</v>
      </c>
      <c r="K809" s="56"/>
      <c r="L809" s="50" t="s">
        <v>7472</v>
      </c>
      <c r="M809" s="153">
        <v>0</v>
      </c>
      <c r="N809" s="50" t="s">
        <v>8512</v>
      </c>
      <c r="O809" s="50" t="s">
        <v>8517</v>
      </c>
      <c r="P809" s="113" t="s">
        <v>165</v>
      </c>
      <c r="Q809" s="113" t="s">
        <v>68</v>
      </c>
      <c r="R809" s="113"/>
      <c r="S809" s="113"/>
    </row>
    <row r="810" spans="1:19" x14ac:dyDescent="0.35">
      <c r="A810" s="113" t="s">
        <v>69</v>
      </c>
      <c r="B810" s="93">
        <v>15</v>
      </c>
      <c r="C810" s="54" t="s">
        <v>217</v>
      </c>
      <c r="D810" s="54" t="s">
        <v>1900</v>
      </c>
      <c r="E810" s="50" t="s">
        <v>8381</v>
      </c>
      <c r="F810" s="68" t="s">
        <v>7852</v>
      </c>
      <c r="G810" s="54" t="s">
        <v>520</v>
      </c>
      <c r="H810" s="54" t="s">
        <v>521</v>
      </c>
      <c r="I810" s="68" t="s">
        <v>2411</v>
      </c>
      <c r="J810" s="56" t="s">
        <v>7493</v>
      </c>
      <c r="K810" s="56"/>
      <c r="L810" s="50" t="s">
        <v>7472</v>
      </c>
      <c r="M810" s="153">
        <v>0</v>
      </c>
      <c r="N810" s="50" t="s">
        <v>8512</v>
      </c>
      <c r="O810" s="50" t="s">
        <v>8517</v>
      </c>
      <c r="P810" s="113" t="s">
        <v>211</v>
      </c>
      <c r="Q810" s="113" t="s">
        <v>68</v>
      </c>
      <c r="R810" s="113"/>
      <c r="S810" s="113"/>
    </row>
    <row r="811" spans="1:19" x14ac:dyDescent="0.35">
      <c r="A811" s="113" t="s">
        <v>69</v>
      </c>
      <c r="B811" s="93">
        <v>16</v>
      </c>
      <c r="C811" s="54" t="s">
        <v>218</v>
      </c>
      <c r="D811" s="55" t="s">
        <v>1969</v>
      </c>
      <c r="E811" s="50" t="s">
        <v>8382</v>
      </c>
      <c r="F811" s="68" t="s">
        <v>7851</v>
      </c>
      <c r="G811" s="54" t="s">
        <v>522</v>
      </c>
      <c r="H811" s="54" t="s">
        <v>523</v>
      </c>
      <c r="I811" s="68" t="s">
        <v>2412</v>
      </c>
      <c r="J811" s="56" t="s">
        <v>7493</v>
      </c>
      <c r="K811" s="56"/>
      <c r="L811" s="54" t="s">
        <v>7473</v>
      </c>
      <c r="M811" s="155">
        <v>2</v>
      </c>
      <c r="N811" s="56" t="s">
        <v>8512</v>
      </c>
      <c r="O811" s="56" t="s">
        <v>8517</v>
      </c>
      <c r="P811" s="113" t="s">
        <v>100</v>
      </c>
      <c r="Q811" s="113" t="s">
        <v>68</v>
      </c>
      <c r="R811" s="113"/>
      <c r="S811" s="113"/>
    </row>
    <row r="812" spans="1:19" x14ac:dyDescent="0.35">
      <c r="A812" s="113" t="s">
        <v>69</v>
      </c>
      <c r="B812" s="112">
        <v>17</v>
      </c>
      <c r="C812" s="113" t="s">
        <v>3977</v>
      </c>
      <c r="D812" s="50" t="s">
        <v>6454</v>
      </c>
      <c r="E812" s="50" t="s">
        <v>8383</v>
      </c>
      <c r="F812" s="111" t="s">
        <v>7951</v>
      </c>
      <c r="G812" s="50" t="s">
        <v>4787</v>
      </c>
      <c r="H812" s="50" t="s">
        <v>4788</v>
      </c>
      <c r="I812" s="113"/>
      <c r="J812" s="56" t="s">
        <v>7493</v>
      </c>
      <c r="K812" s="56"/>
      <c r="L812" s="113" t="s">
        <v>91</v>
      </c>
      <c r="M812" s="114">
        <v>1</v>
      </c>
      <c r="N812" s="113" t="s">
        <v>8512</v>
      </c>
      <c r="O812" s="113" t="s">
        <v>8517</v>
      </c>
      <c r="P812" s="113" t="s">
        <v>92</v>
      </c>
      <c r="Q812" s="113" t="s">
        <v>68</v>
      </c>
      <c r="R812" s="113"/>
      <c r="S812" s="113"/>
    </row>
    <row r="813" spans="1:19" x14ac:dyDescent="0.35">
      <c r="A813" s="113" t="s">
        <v>69</v>
      </c>
      <c r="B813" s="112">
        <v>18</v>
      </c>
      <c r="C813" s="113" t="s">
        <v>3978</v>
      </c>
      <c r="D813" s="50" t="s">
        <v>6453</v>
      </c>
      <c r="E813" s="50" t="s">
        <v>8384</v>
      </c>
      <c r="F813" s="111" t="s">
        <v>7952</v>
      </c>
      <c r="G813" s="50" t="s">
        <v>4789</v>
      </c>
      <c r="H813" s="50" t="s">
        <v>4790</v>
      </c>
      <c r="I813" s="113"/>
      <c r="J813" s="56" t="s">
        <v>7493</v>
      </c>
      <c r="K813" s="56"/>
      <c r="L813" s="50" t="s">
        <v>7472</v>
      </c>
      <c r="M813" s="153">
        <v>0</v>
      </c>
      <c r="N813" s="50" t="s">
        <v>8512</v>
      </c>
      <c r="O813" s="50" t="s">
        <v>8517</v>
      </c>
      <c r="P813" s="113" t="s">
        <v>266</v>
      </c>
      <c r="Q813" s="113" t="s">
        <v>68</v>
      </c>
      <c r="R813" s="113"/>
      <c r="S813" s="113"/>
    </row>
    <row r="814" spans="1:19" x14ac:dyDescent="0.35">
      <c r="A814" s="113" t="s">
        <v>69</v>
      </c>
      <c r="B814" s="93">
        <v>19</v>
      </c>
      <c r="C814" s="54" t="s">
        <v>219</v>
      </c>
      <c r="D814" s="54" t="s">
        <v>1901</v>
      </c>
      <c r="E814" s="50" t="s">
        <v>8376</v>
      </c>
      <c r="F814" s="68" t="s">
        <v>2233</v>
      </c>
      <c r="G814" s="54" t="s">
        <v>524</v>
      </c>
      <c r="H814" s="54" t="s">
        <v>525</v>
      </c>
      <c r="I814" s="68" t="s">
        <v>2413</v>
      </c>
      <c r="J814" s="56" t="s">
        <v>7493</v>
      </c>
      <c r="K814" s="56"/>
      <c r="L814" s="50" t="s">
        <v>7472</v>
      </c>
      <c r="M814" s="153">
        <v>0</v>
      </c>
      <c r="N814" s="50" t="s">
        <v>8512</v>
      </c>
      <c r="O814" s="50" t="s">
        <v>8517</v>
      </c>
      <c r="P814" s="113" t="s">
        <v>100</v>
      </c>
      <c r="Q814" s="113" t="s">
        <v>68</v>
      </c>
      <c r="R814" s="113"/>
      <c r="S814" s="113"/>
    </row>
    <row r="815" spans="1:19" x14ac:dyDescent="0.35">
      <c r="A815" s="113" t="s">
        <v>69</v>
      </c>
      <c r="B815" s="112">
        <v>20</v>
      </c>
      <c r="C815" s="113" t="s">
        <v>3979</v>
      </c>
      <c r="D815" s="50" t="s">
        <v>6460</v>
      </c>
      <c r="E815" s="50" t="s">
        <v>8385</v>
      </c>
      <c r="F815" s="111" t="s">
        <v>7853</v>
      </c>
      <c r="G815" s="50" t="s">
        <v>4791</v>
      </c>
      <c r="H815" s="50" t="s">
        <v>4792</v>
      </c>
      <c r="I815" s="113"/>
      <c r="J815" s="56" t="s">
        <v>3426</v>
      </c>
      <c r="K815" s="56" t="s">
        <v>7492</v>
      </c>
      <c r="L815" s="113" t="s">
        <v>91</v>
      </c>
      <c r="M815" s="114">
        <v>0</v>
      </c>
      <c r="N815" s="113" t="s">
        <v>8512</v>
      </c>
      <c r="O815" s="113" t="s">
        <v>8517</v>
      </c>
      <c r="P815" s="113" t="s">
        <v>92</v>
      </c>
      <c r="Q815" s="113" t="s">
        <v>68</v>
      </c>
      <c r="R815" s="113"/>
      <c r="S815" s="113"/>
    </row>
    <row r="816" spans="1:19" x14ac:dyDescent="0.35">
      <c r="A816" s="113" t="s">
        <v>69</v>
      </c>
      <c r="B816" s="112">
        <v>21</v>
      </c>
      <c r="C816" s="113" t="s">
        <v>3980</v>
      </c>
      <c r="D816" s="50" t="s">
        <v>6457</v>
      </c>
      <c r="E816" s="50" t="s">
        <v>8386</v>
      </c>
      <c r="F816" s="111" t="s">
        <v>7953</v>
      </c>
      <c r="G816" s="50" t="s">
        <v>4793</v>
      </c>
      <c r="H816" s="50" t="s">
        <v>4794</v>
      </c>
      <c r="I816" s="113"/>
      <c r="J816" s="56" t="s">
        <v>3427</v>
      </c>
      <c r="K816" s="56" t="s">
        <v>7492</v>
      </c>
      <c r="L816" s="113" t="s">
        <v>91</v>
      </c>
      <c r="M816" s="114">
        <v>0</v>
      </c>
      <c r="N816" s="113" t="s">
        <v>8512</v>
      </c>
      <c r="O816" s="113" t="s">
        <v>8517</v>
      </c>
      <c r="P816" s="113" t="s">
        <v>92</v>
      </c>
      <c r="Q816" s="113" t="s">
        <v>68</v>
      </c>
      <c r="R816" s="113"/>
      <c r="S816" s="113"/>
    </row>
    <row r="817" spans="1:19" x14ac:dyDescent="0.35">
      <c r="A817" s="113" t="s">
        <v>69</v>
      </c>
      <c r="B817" s="112">
        <v>22</v>
      </c>
      <c r="C817" s="113" t="s">
        <v>3981</v>
      </c>
      <c r="D817" s="50" t="s">
        <v>6456</v>
      </c>
      <c r="E817" s="50" t="s">
        <v>8387</v>
      </c>
      <c r="F817" s="111" t="s">
        <v>7954</v>
      </c>
      <c r="G817" s="50" t="s">
        <v>4795</v>
      </c>
      <c r="H817" s="50" t="s">
        <v>4796</v>
      </c>
      <c r="I817" s="113"/>
      <c r="J817" s="56" t="s">
        <v>3428</v>
      </c>
      <c r="K817" s="56" t="s">
        <v>7492</v>
      </c>
      <c r="L817" s="113" t="s">
        <v>91</v>
      </c>
      <c r="M817" s="114">
        <v>0</v>
      </c>
      <c r="N817" s="113" t="s">
        <v>8512</v>
      </c>
      <c r="O817" s="113" t="s">
        <v>8517</v>
      </c>
      <c r="P817" s="113" t="s">
        <v>92</v>
      </c>
      <c r="Q817" s="113" t="s">
        <v>68</v>
      </c>
      <c r="R817" s="113"/>
      <c r="S817" s="113"/>
    </row>
    <row r="818" spans="1:19" x14ac:dyDescent="0.35">
      <c r="A818" s="113" t="s">
        <v>69</v>
      </c>
      <c r="B818" s="112">
        <v>44</v>
      </c>
      <c r="C818" s="113" t="s">
        <v>3974</v>
      </c>
      <c r="D818" s="50" t="s">
        <v>6463</v>
      </c>
      <c r="E818" s="50" t="s">
        <v>8388</v>
      </c>
      <c r="F818" s="111" t="s">
        <v>7955</v>
      </c>
      <c r="G818" s="50" t="s">
        <v>4781</v>
      </c>
      <c r="H818" s="50" t="s">
        <v>4782</v>
      </c>
      <c r="I818" s="113"/>
      <c r="J818" s="56" t="s">
        <v>7493</v>
      </c>
      <c r="K818" s="56"/>
      <c r="L818" s="50" t="s">
        <v>7472</v>
      </c>
      <c r="M818" s="153">
        <v>0</v>
      </c>
      <c r="N818" s="50" t="s">
        <v>8512</v>
      </c>
      <c r="O818" s="50" t="s">
        <v>8517</v>
      </c>
      <c r="P818" s="113" t="s">
        <v>156</v>
      </c>
      <c r="Q818" s="113" t="s">
        <v>68</v>
      </c>
      <c r="R818" s="113"/>
      <c r="S818" s="113"/>
    </row>
    <row r="819" spans="1:19" x14ac:dyDescent="0.35">
      <c r="A819" s="113" t="s">
        <v>69</v>
      </c>
      <c r="B819" s="93">
        <v>44</v>
      </c>
      <c r="C819" s="54" t="s">
        <v>220</v>
      </c>
      <c r="D819" s="54" t="s">
        <v>6469</v>
      </c>
      <c r="E819" s="50" t="s">
        <v>8389</v>
      </c>
      <c r="F819" s="68" t="s">
        <v>7956</v>
      </c>
      <c r="G819" s="54" t="s">
        <v>526</v>
      </c>
      <c r="H819" s="54" t="s">
        <v>527</v>
      </c>
      <c r="I819" s="68" t="s">
        <v>2161</v>
      </c>
      <c r="J819" s="56" t="s">
        <v>3418</v>
      </c>
      <c r="K819" s="56" t="s">
        <v>7492</v>
      </c>
      <c r="L819" s="54" t="s">
        <v>91</v>
      </c>
      <c r="M819" s="155">
        <v>0</v>
      </c>
      <c r="N819" s="56" t="s">
        <v>8512</v>
      </c>
      <c r="O819" s="56" t="s">
        <v>8517</v>
      </c>
      <c r="P819" s="113" t="s">
        <v>92</v>
      </c>
      <c r="Q819" s="113" t="s">
        <v>68</v>
      </c>
      <c r="R819" s="113"/>
      <c r="S819" s="113"/>
    </row>
    <row r="820" spans="1:19" x14ac:dyDescent="0.35">
      <c r="A820" s="113" t="s">
        <v>69</v>
      </c>
      <c r="B820" s="112">
        <v>45</v>
      </c>
      <c r="C820" s="113" t="s">
        <v>3982</v>
      </c>
      <c r="D820" s="50" t="s">
        <v>6465</v>
      </c>
      <c r="E820" s="50" t="s">
        <v>8377</v>
      </c>
      <c r="F820" s="111" t="s">
        <v>7957</v>
      </c>
      <c r="G820" s="50" t="s">
        <v>4797</v>
      </c>
      <c r="H820" s="50" t="s">
        <v>4798</v>
      </c>
      <c r="I820" s="113"/>
      <c r="J820" s="56" t="s">
        <v>7493</v>
      </c>
      <c r="K820" s="56"/>
      <c r="L820" s="50" t="s">
        <v>7472</v>
      </c>
      <c r="M820" s="153">
        <v>0</v>
      </c>
      <c r="N820" s="50" t="s">
        <v>8512</v>
      </c>
      <c r="O820" s="50" t="s">
        <v>8517</v>
      </c>
      <c r="P820" s="113" t="s">
        <v>100</v>
      </c>
      <c r="Q820" s="113" t="s">
        <v>68</v>
      </c>
      <c r="R820" s="113"/>
      <c r="S820" s="113"/>
    </row>
    <row r="821" spans="1:19" x14ac:dyDescent="0.35">
      <c r="A821" s="113" t="s">
        <v>69</v>
      </c>
      <c r="B821" s="112">
        <v>46</v>
      </c>
      <c r="C821" s="113" t="s">
        <v>3984</v>
      </c>
      <c r="D821" s="50" t="s">
        <v>6471</v>
      </c>
      <c r="E821" s="50" t="s">
        <v>8390</v>
      </c>
      <c r="F821" s="111" t="s">
        <v>7958</v>
      </c>
      <c r="G821" s="50" t="s">
        <v>4801</v>
      </c>
      <c r="H821" s="50" t="s">
        <v>4802</v>
      </c>
      <c r="I821" s="113"/>
      <c r="J821" s="56" t="s">
        <v>7493</v>
      </c>
      <c r="K821" s="56"/>
      <c r="L821" s="50" t="s">
        <v>7472</v>
      </c>
      <c r="M821" s="153">
        <v>0</v>
      </c>
      <c r="N821" s="50" t="s">
        <v>8512</v>
      </c>
      <c r="O821" s="50" t="s">
        <v>8517</v>
      </c>
      <c r="P821" s="113" t="s">
        <v>100</v>
      </c>
      <c r="Q821" s="113" t="s">
        <v>68</v>
      </c>
      <c r="R821" s="113"/>
      <c r="S821" s="113"/>
    </row>
    <row r="822" spans="1:19" x14ac:dyDescent="0.35">
      <c r="A822" s="113" t="s">
        <v>69</v>
      </c>
      <c r="B822" s="112">
        <v>46</v>
      </c>
      <c r="C822" s="113" t="s">
        <v>3983</v>
      </c>
      <c r="D822" s="50" t="s">
        <v>6470</v>
      </c>
      <c r="E822" s="50" t="s">
        <v>8391</v>
      </c>
      <c r="F822" s="111" t="s">
        <v>7959</v>
      </c>
      <c r="G822" s="50" t="s">
        <v>4799</v>
      </c>
      <c r="H822" s="50" t="s">
        <v>4800</v>
      </c>
      <c r="I822" s="113"/>
      <c r="J822" s="56" t="s">
        <v>7493</v>
      </c>
      <c r="K822" s="56"/>
      <c r="L822" s="50" t="s">
        <v>7472</v>
      </c>
      <c r="M822" s="153">
        <v>0</v>
      </c>
      <c r="N822" s="50" t="s">
        <v>8512</v>
      </c>
      <c r="O822" s="50" t="s">
        <v>8517</v>
      </c>
      <c r="P822" s="113" t="s">
        <v>100</v>
      </c>
      <c r="Q822" s="113" t="s">
        <v>68</v>
      </c>
      <c r="R822" s="113"/>
      <c r="S822" s="113"/>
    </row>
    <row r="823" spans="1:19" x14ac:dyDescent="0.35">
      <c r="A823" s="113" t="s">
        <v>69</v>
      </c>
      <c r="B823" s="112">
        <v>47</v>
      </c>
      <c r="C823" s="113" t="s">
        <v>3985</v>
      </c>
      <c r="D823" s="50" t="s">
        <v>4804</v>
      </c>
      <c r="E823" s="50" t="s">
        <v>8392</v>
      </c>
      <c r="F823" s="111" t="s">
        <v>7960</v>
      </c>
      <c r="G823" s="50" t="s">
        <v>4803</v>
      </c>
      <c r="H823" s="50" t="s">
        <v>4804</v>
      </c>
      <c r="I823" s="113"/>
      <c r="J823" s="56" t="s">
        <v>7493</v>
      </c>
      <c r="K823" s="56"/>
      <c r="L823" s="50" t="s">
        <v>7472</v>
      </c>
      <c r="M823" s="153">
        <v>0</v>
      </c>
      <c r="N823" s="50" t="s">
        <v>8512</v>
      </c>
      <c r="O823" s="50" t="s">
        <v>8517</v>
      </c>
      <c r="P823" s="113" t="s">
        <v>100</v>
      </c>
      <c r="Q823" s="113" t="s">
        <v>68</v>
      </c>
      <c r="R823" s="113"/>
      <c r="S823" s="113"/>
    </row>
    <row r="824" spans="1:19" x14ac:dyDescent="0.35">
      <c r="A824" s="113" t="s">
        <v>69</v>
      </c>
      <c r="B824" s="112">
        <v>47</v>
      </c>
      <c r="C824" s="113" t="s">
        <v>3975</v>
      </c>
      <c r="D824" s="50" t="s">
        <v>6472</v>
      </c>
      <c r="E824" s="50" t="s">
        <v>8393</v>
      </c>
      <c r="F824" s="111" t="s">
        <v>7961</v>
      </c>
      <c r="G824" s="50" t="s">
        <v>4783</v>
      </c>
      <c r="H824" s="50" t="s">
        <v>4784</v>
      </c>
      <c r="I824" s="113"/>
      <c r="J824" s="56" t="s">
        <v>7493</v>
      </c>
      <c r="K824" s="56"/>
      <c r="L824" s="50" t="s">
        <v>7472</v>
      </c>
      <c r="M824" s="153">
        <v>0</v>
      </c>
      <c r="N824" s="50" t="s">
        <v>8512</v>
      </c>
      <c r="O824" s="50" t="s">
        <v>8517</v>
      </c>
      <c r="P824" s="113" t="s">
        <v>165</v>
      </c>
      <c r="Q824" s="113" t="s">
        <v>68</v>
      </c>
      <c r="R824" s="113"/>
      <c r="S824" s="113"/>
    </row>
    <row r="825" spans="1:19" x14ac:dyDescent="0.35">
      <c r="A825" s="113" t="s">
        <v>69</v>
      </c>
      <c r="B825" s="112">
        <v>47</v>
      </c>
      <c r="C825" s="113" t="s">
        <v>3976</v>
      </c>
      <c r="D825" s="50" t="s">
        <v>6473</v>
      </c>
      <c r="E825" s="50" t="s">
        <v>8394</v>
      </c>
      <c r="F825" s="111" t="s">
        <v>7962</v>
      </c>
      <c r="G825" s="50" t="s">
        <v>4785</v>
      </c>
      <c r="H825" s="50" t="s">
        <v>4786</v>
      </c>
      <c r="I825" s="113"/>
      <c r="J825" s="56" t="s">
        <v>7493</v>
      </c>
      <c r="K825" s="56"/>
      <c r="L825" s="50" t="s">
        <v>7472</v>
      </c>
      <c r="M825" s="153">
        <v>0</v>
      </c>
      <c r="N825" s="50" t="s">
        <v>8512</v>
      </c>
      <c r="O825" s="50" t="s">
        <v>8517</v>
      </c>
      <c r="P825" s="113" t="s">
        <v>165</v>
      </c>
      <c r="Q825" s="113" t="s">
        <v>68</v>
      </c>
      <c r="R825" s="113"/>
      <c r="S825" s="113"/>
    </row>
    <row r="826" spans="1:19" x14ac:dyDescent="0.35">
      <c r="A826" s="113" t="s">
        <v>69</v>
      </c>
      <c r="B826" s="112">
        <v>48</v>
      </c>
      <c r="C826" s="113" t="s">
        <v>3986</v>
      </c>
      <c r="D826" s="50" t="s">
        <v>4806</v>
      </c>
      <c r="E826" s="50" t="s">
        <v>8395</v>
      </c>
      <c r="F826" s="111" t="s">
        <v>7963</v>
      </c>
      <c r="G826" s="50" t="s">
        <v>4805</v>
      </c>
      <c r="H826" s="50" t="s">
        <v>4806</v>
      </c>
      <c r="I826" s="113"/>
      <c r="J826" s="56" t="s">
        <v>7493</v>
      </c>
      <c r="K826" s="56"/>
      <c r="L826" s="50" t="s">
        <v>7472</v>
      </c>
      <c r="M826" s="153">
        <v>0</v>
      </c>
      <c r="N826" s="50" t="s">
        <v>8512</v>
      </c>
      <c r="O826" s="50" t="s">
        <v>8517</v>
      </c>
      <c r="P826" s="113" t="s">
        <v>100</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7493</v>
      </c>
      <c r="K827" s="56"/>
      <c r="L827" s="113" t="s">
        <v>91</v>
      </c>
      <c r="M827" s="114">
        <v>0</v>
      </c>
      <c r="N827" s="113" t="s">
        <v>8512</v>
      </c>
      <c r="O827" s="113" t="s">
        <v>8517</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7493</v>
      </c>
      <c r="K828" s="56"/>
      <c r="L828" s="113" t="s">
        <v>91</v>
      </c>
      <c r="M828" s="114" t="s">
        <v>8511</v>
      </c>
      <c r="N828" s="113" t="s">
        <v>8513</v>
      </c>
      <c r="O828" s="113" t="s">
        <v>8516</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7493</v>
      </c>
      <c r="K829" s="56"/>
      <c r="L829" s="113" t="s">
        <v>91</v>
      </c>
      <c r="M829" s="114">
        <v>0</v>
      </c>
      <c r="N829" s="113" t="s">
        <v>8512</v>
      </c>
      <c r="O829" s="113" t="s">
        <v>8517</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7493</v>
      </c>
      <c r="K830" s="56"/>
      <c r="L830" s="113" t="s">
        <v>91</v>
      </c>
      <c r="M830" s="114">
        <v>0</v>
      </c>
      <c r="N830" s="113" t="s">
        <v>8512</v>
      </c>
      <c r="O830" s="113" t="s">
        <v>8517</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7493</v>
      </c>
      <c r="K831" s="56"/>
      <c r="L831" s="113" t="s">
        <v>91</v>
      </c>
      <c r="M831" s="114">
        <v>0</v>
      </c>
      <c r="N831" s="113" t="s">
        <v>8512</v>
      </c>
      <c r="O831" s="113" t="s">
        <v>8517</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7493</v>
      </c>
      <c r="K832" s="56"/>
      <c r="L832" s="113" t="s">
        <v>91</v>
      </c>
      <c r="M832" s="114">
        <v>1</v>
      </c>
      <c r="N832" s="113" t="s">
        <v>8512</v>
      </c>
      <c r="O832" s="113" t="s">
        <v>8517</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7493</v>
      </c>
      <c r="K833" s="56"/>
      <c r="L833" s="113" t="s">
        <v>91</v>
      </c>
      <c r="M833" s="114">
        <v>0</v>
      </c>
      <c r="N833" s="113" t="s">
        <v>8512</v>
      </c>
      <c r="O833" s="113" t="s">
        <v>8517</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7493</v>
      </c>
      <c r="K834" s="56"/>
      <c r="L834" s="113" t="s">
        <v>91</v>
      </c>
      <c r="M834" s="114">
        <v>0</v>
      </c>
      <c r="N834" s="113" t="s">
        <v>8512</v>
      </c>
      <c r="O834" s="113" t="s">
        <v>8517</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7493</v>
      </c>
      <c r="K835" s="56"/>
      <c r="L835" s="113" t="s">
        <v>91</v>
      </c>
      <c r="M835" s="114">
        <v>0</v>
      </c>
      <c r="N835" s="113" t="s">
        <v>8512</v>
      </c>
      <c r="O835" s="113" t="s">
        <v>8517</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7493</v>
      </c>
      <c r="K836" s="56"/>
      <c r="L836" s="113" t="s">
        <v>91</v>
      </c>
      <c r="M836" s="114">
        <v>0</v>
      </c>
      <c r="N836" s="113" t="s">
        <v>8512</v>
      </c>
      <c r="O836" s="113" t="s">
        <v>8517</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7493</v>
      </c>
      <c r="K837" s="56"/>
      <c r="L837" s="113" t="s">
        <v>91</v>
      </c>
      <c r="M837" s="114">
        <v>0</v>
      </c>
      <c r="N837" s="113" t="s">
        <v>8512</v>
      </c>
      <c r="O837" s="113" t="s">
        <v>8517</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7493</v>
      </c>
      <c r="K838" s="56"/>
      <c r="L838" s="113" t="s">
        <v>91</v>
      </c>
      <c r="M838" s="114">
        <v>0</v>
      </c>
      <c r="N838" s="113" t="s">
        <v>8512</v>
      </c>
      <c r="O838" s="113" t="s">
        <v>8517</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7493</v>
      </c>
      <c r="K839" s="56"/>
      <c r="L839" s="113" t="s">
        <v>91</v>
      </c>
      <c r="M839" s="114">
        <v>0</v>
      </c>
      <c r="N839" s="113" t="s">
        <v>8512</v>
      </c>
      <c r="O839" s="113" t="s">
        <v>8517</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7493</v>
      </c>
      <c r="K840" s="56"/>
      <c r="L840" s="113" t="s">
        <v>91</v>
      </c>
      <c r="M840" s="114">
        <v>0</v>
      </c>
      <c r="N840" s="113" t="s">
        <v>8512</v>
      </c>
      <c r="O840" s="113" t="s">
        <v>8517</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7493</v>
      </c>
      <c r="K841" s="56"/>
      <c r="L841" s="113" t="s">
        <v>91</v>
      </c>
      <c r="M841" s="114">
        <v>0</v>
      </c>
      <c r="N841" s="113" t="s">
        <v>8512</v>
      </c>
      <c r="O841" s="113" t="s">
        <v>8517</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7493</v>
      </c>
      <c r="K842" s="56"/>
      <c r="L842" s="113" t="s">
        <v>91</v>
      </c>
      <c r="M842" s="114">
        <v>0</v>
      </c>
      <c r="N842" s="113" t="s">
        <v>8512</v>
      </c>
      <c r="O842" s="113" t="s">
        <v>8517</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7493</v>
      </c>
      <c r="K843" s="56"/>
      <c r="L843" s="113" t="s">
        <v>91</v>
      </c>
      <c r="M843" s="114">
        <v>1</v>
      </c>
      <c r="N843" s="113" t="s">
        <v>8512</v>
      </c>
      <c r="O843" s="113" t="s">
        <v>8517</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7493</v>
      </c>
      <c r="K844" s="56"/>
      <c r="L844" s="113" t="s">
        <v>91</v>
      </c>
      <c r="M844" s="114">
        <v>0</v>
      </c>
      <c r="N844" s="113" t="s">
        <v>8512</v>
      </c>
      <c r="O844" s="113" t="s">
        <v>8517</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7493</v>
      </c>
      <c r="K845" s="56"/>
      <c r="L845" s="113" t="s">
        <v>91</v>
      </c>
      <c r="M845" s="114">
        <v>0</v>
      </c>
      <c r="N845" s="113" t="s">
        <v>8512</v>
      </c>
      <c r="O845" s="113" t="s">
        <v>8517</v>
      </c>
      <c r="P845" s="113" t="s">
        <v>91</v>
      </c>
      <c r="Q845" s="113" t="s">
        <v>45</v>
      </c>
      <c r="R845" s="113"/>
      <c r="S845" s="113"/>
    </row>
    <row r="846" spans="1:19" x14ac:dyDescent="0.35">
      <c r="A846" s="136" t="s">
        <v>448</v>
      </c>
      <c r="B846" s="77">
        <v>-99</v>
      </c>
      <c r="C846" s="50" t="s">
        <v>292</v>
      </c>
      <c r="D846" s="113"/>
      <c r="E846" s="50"/>
      <c r="F846" s="113"/>
      <c r="G846" s="50" t="s">
        <v>292</v>
      </c>
      <c r="H846" s="50" t="s">
        <v>292</v>
      </c>
      <c r="I846" s="113"/>
      <c r="J846" s="50" t="s">
        <v>7493</v>
      </c>
      <c r="K846" s="50"/>
      <c r="L846" s="53" t="s">
        <v>7473</v>
      </c>
      <c r="M846" s="114" t="s">
        <v>8511</v>
      </c>
      <c r="N846" s="113" t="s">
        <v>8513</v>
      </c>
      <c r="O846" s="113"/>
      <c r="P846" s="132"/>
      <c r="Q846" s="132" t="s">
        <v>54</v>
      </c>
      <c r="R846" s="53"/>
      <c r="S846" s="113"/>
    </row>
    <row r="847" spans="1:19" x14ac:dyDescent="0.35">
      <c r="A847" s="115" t="s">
        <v>448</v>
      </c>
      <c r="B847" s="100">
        <v>1</v>
      </c>
      <c r="C847" s="101" t="s">
        <v>93</v>
      </c>
      <c r="D847" s="103" t="s">
        <v>1923</v>
      </c>
      <c r="E847" s="102" t="s">
        <v>2130</v>
      </c>
      <c r="F847" s="101" t="s">
        <v>7704</v>
      </c>
      <c r="G847" s="101" t="s">
        <v>277</v>
      </c>
      <c r="H847" s="101" t="s">
        <v>278</v>
      </c>
      <c r="I847" s="101" t="s">
        <v>2311</v>
      </c>
      <c r="J847" s="103" t="s">
        <v>7493</v>
      </c>
      <c r="K847" s="103"/>
      <c r="L847" s="101" t="s">
        <v>91</v>
      </c>
      <c r="M847" s="154" t="s">
        <v>8511</v>
      </c>
      <c r="N847" s="103" t="s">
        <v>8513</v>
      </c>
      <c r="O847" s="103" t="s">
        <v>8516</v>
      </c>
      <c r="P847" s="115" t="s">
        <v>91</v>
      </c>
      <c r="Q847" s="115" t="s">
        <v>54</v>
      </c>
      <c r="R847" s="115"/>
      <c r="S847" s="113"/>
    </row>
    <row r="848" spans="1:19" x14ac:dyDescent="0.35">
      <c r="A848" s="113" t="s">
        <v>448</v>
      </c>
      <c r="B848" s="94">
        <v>2</v>
      </c>
      <c r="C848" s="54" t="s">
        <v>127</v>
      </c>
      <c r="D848" s="56" t="s">
        <v>1922</v>
      </c>
      <c r="E848" s="54" t="s">
        <v>8399</v>
      </c>
      <c r="F848" s="54" t="s">
        <v>2146</v>
      </c>
      <c r="G848" s="54" t="s">
        <v>340</v>
      </c>
      <c r="H848" s="54" t="s">
        <v>341</v>
      </c>
      <c r="I848" s="68" t="s">
        <v>2336</v>
      </c>
      <c r="J848" s="56" t="s">
        <v>7493</v>
      </c>
      <c r="K848" s="56"/>
      <c r="L848" s="99" t="s">
        <v>7473</v>
      </c>
      <c r="M848" s="160" t="s">
        <v>8511</v>
      </c>
      <c r="N848" s="99" t="s">
        <v>8513</v>
      </c>
      <c r="O848" s="99" t="s">
        <v>8516</v>
      </c>
      <c r="P848" s="113" t="s">
        <v>100</v>
      </c>
      <c r="Q848" s="113" t="s">
        <v>54</v>
      </c>
      <c r="R848" s="113"/>
      <c r="S848" s="113"/>
    </row>
    <row r="849" spans="1:19" x14ac:dyDescent="0.35">
      <c r="A849" s="113" t="s">
        <v>448</v>
      </c>
      <c r="B849" s="94">
        <v>3</v>
      </c>
      <c r="C849" s="84" t="s">
        <v>1976</v>
      </c>
      <c r="D849" s="56" t="s">
        <v>6390</v>
      </c>
      <c r="E849" s="54" t="s">
        <v>8400</v>
      </c>
      <c r="F849" s="54" t="s">
        <v>7966</v>
      </c>
      <c r="G849" s="54" t="s">
        <v>2068</v>
      </c>
      <c r="H849" s="54" t="s">
        <v>2071</v>
      </c>
      <c r="I849" s="68" t="s">
        <v>2442</v>
      </c>
      <c r="J849" s="56" t="s">
        <v>7493</v>
      </c>
      <c r="K849" s="56"/>
      <c r="L849" s="54" t="s">
        <v>91</v>
      </c>
      <c r="M849" s="155" t="s">
        <v>8511</v>
      </c>
      <c r="N849" s="56" t="s">
        <v>8512</v>
      </c>
      <c r="O849" s="56" t="s">
        <v>8516</v>
      </c>
      <c r="P849" s="113" t="s">
        <v>91</v>
      </c>
      <c r="Q849" s="113" t="s">
        <v>54</v>
      </c>
      <c r="R849" s="113"/>
      <c r="S849" s="113"/>
    </row>
    <row r="850" spans="1:19" x14ac:dyDescent="0.35">
      <c r="A850" s="113" t="s">
        <v>448</v>
      </c>
      <c r="B850" s="94">
        <v>4</v>
      </c>
      <c r="C850" s="56" t="s">
        <v>2756</v>
      </c>
      <c r="D850" s="56" t="s">
        <v>3767</v>
      </c>
      <c r="E850" s="56" t="s">
        <v>8401</v>
      </c>
      <c r="F850" s="56" t="s">
        <v>7964</v>
      </c>
      <c r="G850" s="56" t="s">
        <v>3188</v>
      </c>
      <c r="H850" s="50" t="s">
        <v>2960</v>
      </c>
      <c r="I850" s="56"/>
      <c r="J850" s="56" t="s">
        <v>7493</v>
      </c>
      <c r="K850" s="56"/>
      <c r="L850" s="50" t="s">
        <v>7473</v>
      </c>
      <c r="M850" s="153">
        <v>0</v>
      </c>
      <c r="N850" s="50" t="s">
        <v>8512</v>
      </c>
      <c r="O850" s="50" t="s">
        <v>8517</v>
      </c>
      <c r="P850" s="113" t="s">
        <v>100</v>
      </c>
      <c r="Q850" s="113" t="s">
        <v>54</v>
      </c>
      <c r="R850" s="113"/>
      <c r="S850" s="113"/>
    </row>
    <row r="851" spans="1:19" x14ac:dyDescent="0.35">
      <c r="A851" s="113" t="s">
        <v>448</v>
      </c>
      <c r="B851" s="94">
        <v>5</v>
      </c>
      <c r="C851" s="54" t="s">
        <v>1982</v>
      </c>
      <c r="D851" s="57" t="s">
        <v>2054</v>
      </c>
      <c r="E851" s="54" t="s">
        <v>2441</v>
      </c>
      <c r="F851" s="54" t="s">
        <v>7965</v>
      </c>
      <c r="G851" s="54" t="s">
        <v>2070</v>
      </c>
      <c r="H851" s="54" t="s">
        <v>1981</v>
      </c>
      <c r="I851" s="68" t="s">
        <v>2441</v>
      </c>
      <c r="J851" s="56" t="s">
        <v>7493</v>
      </c>
      <c r="K851" s="56"/>
      <c r="L851" s="54" t="s">
        <v>91</v>
      </c>
      <c r="M851" s="155">
        <v>0</v>
      </c>
      <c r="N851" s="56" t="s">
        <v>8512</v>
      </c>
      <c r="O851" s="56" t="s">
        <v>8517</v>
      </c>
      <c r="P851" s="113" t="s">
        <v>92</v>
      </c>
      <c r="Q851" s="113" t="s">
        <v>54</v>
      </c>
      <c r="R851" s="113"/>
      <c r="S851" s="113"/>
    </row>
    <row r="852" spans="1:19" x14ac:dyDescent="0.35">
      <c r="A852" s="113" t="s">
        <v>448</v>
      </c>
      <c r="B852" s="94">
        <v>6</v>
      </c>
      <c r="C852" s="54" t="s">
        <v>1980</v>
      </c>
      <c r="D852" s="56" t="s">
        <v>1895</v>
      </c>
      <c r="E852" s="54" t="s">
        <v>8403</v>
      </c>
      <c r="F852" s="54" t="s">
        <v>2172</v>
      </c>
      <c r="G852" s="54" t="s">
        <v>2069</v>
      </c>
      <c r="H852" s="54" t="s">
        <v>2072</v>
      </c>
      <c r="I852" s="68" t="s">
        <v>2443</v>
      </c>
      <c r="J852" s="56" t="s">
        <v>7493</v>
      </c>
      <c r="K852" s="56"/>
      <c r="L852" s="54" t="s">
        <v>91</v>
      </c>
      <c r="M852" s="155">
        <v>0</v>
      </c>
      <c r="N852" s="56" t="s">
        <v>8512</v>
      </c>
      <c r="O852" s="56" t="s">
        <v>8517</v>
      </c>
      <c r="P852" s="113" t="s">
        <v>91</v>
      </c>
      <c r="Q852" s="113" t="s">
        <v>54</v>
      </c>
      <c r="R852" s="113"/>
      <c r="S852" s="113"/>
    </row>
    <row r="853" spans="1:19" x14ac:dyDescent="0.35">
      <c r="A853" s="137" t="s">
        <v>449</v>
      </c>
      <c r="B853" s="77">
        <v>-99</v>
      </c>
      <c r="C853" s="50" t="s">
        <v>292</v>
      </c>
      <c r="D853" s="113"/>
      <c r="E853" s="50"/>
      <c r="F853" s="113"/>
      <c r="G853" s="50" t="s">
        <v>292</v>
      </c>
      <c r="H853" s="50" t="s">
        <v>292</v>
      </c>
      <c r="I853" s="113"/>
      <c r="J853" s="50" t="s">
        <v>7493</v>
      </c>
      <c r="K853" s="50"/>
      <c r="L853" s="53" t="s">
        <v>7473</v>
      </c>
      <c r="M853" s="114" t="s">
        <v>8511</v>
      </c>
      <c r="N853" s="113" t="s">
        <v>8513</v>
      </c>
      <c r="O853" s="113"/>
      <c r="P853" s="132"/>
      <c r="Q853" s="132" t="s">
        <v>54</v>
      </c>
      <c r="R853" s="53"/>
      <c r="S853" s="113"/>
    </row>
    <row r="854" spans="1:19" x14ac:dyDescent="0.35">
      <c r="A854" s="113" t="s">
        <v>449</v>
      </c>
      <c r="B854" s="94">
        <v>-99</v>
      </c>
      <c r="C854" s="56" t="s">
        <v>2758</v>
      </c>
      <c r="D854" s="56" t="s">
        <v>3346</v>
      </c>
      <c r="E854" s="56"/>
      <c r="F854" s="56"/>
      <c r="G854" s="56" t="s">
        <v>3190</v>
      </c>
      <c r="H854" s="50" t="s">
        <v>2962</v>
      </c>
      <c r="I854" s="56"/>
      <c r="J854" s="56" t="s">
        <v>7493</v>
      </c>
      <c r="K854" s="56"/>
      <c r="L854" s="50" t="s">
        <v>7473</v>
      </c>
      <c r="M854" s="153">
        <v>0</v>
      </c>
      <c r="N854" s="50" t="s">
        <v>8512</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7493</v>
      </c>
      <c r="K855" s="56"/>
      <c r="L855" s="50" t="s">
        <v>7474</v>
      </c>
      <c r="M855" s="153">
        <v>0</v>
      </c>
      <c r="N855" s="50" t="s">
        <v>8512</v>
      </c>
      <c r="O855" s="50"/>
      <c r="P855" s="113" t="s">
        <v>3952</v>
      </c>
      <c r="Q855" s="113" t="s">
        <v>54</v>
      </c>
      <c r="R855" s="113"/>
      <c r="S855" s="113"/>
    </row>
    <row r="856" spans="1:19" x14ac:dyDescent="0.35">
      <c r="A856" s="115" t="s">
        <v>449</v>
      </c>
      <c r="B856" s="100">
        <v>1</v>
      </c>
      <c r="C856" s="101" t="s">
        <v>93</v>
      </c>
      <c r="D856" s="101" t="s">
        <v>1923</v>
      </c>
      <c r="E856" s="102" t="s">
        <v>2130</v>
      </c>
      <c r="F856" s="101" t="s">
        <v>7704</v>
      </c>
      <c r="G856" s="101" t="s">
        <v>277</v>
      </c>
      <c r="H856" s="101" t="s">
        <v>278</v>
      </c>
      <c r="I856" s="101" t="s">
        <v>2311</v>
      </c>
      <c r="J856" s="103" t="s">
        <v>7493</v>
      </c>
      <c r="K856" s="103"/>
      <c r="L856" s="101" t="s">
        <v>91</v>
      </c>
      <c r="M856" s="154" t="s">
        <v>8511</v>
      </c>
      <c r="N856" s="103" t="s">
        <v>8513</v>
      </c>
      <c r="O856" s="103" t="s">
        <v>8516</v>
      </c>
      <c r="P856" s="115" t="s">
        <v>91</v>
      </c>
      <c r="Q856" s="115" t="s">
        <v>54</v>
      </c>
      <c r="R856" s="115"/>
      <c r="S856" s="113"/>
    </row>
    <row r="857" spans="1:19" x14ac:dyDescent="0.35">
      <c r="A857" s="113" t="s">
        <v>449</v>
      </c>
      <c r="B857" s="94">
        <v>2</v>
      </c>
      <c r="C857" s="54" t="s">
        <v>127</v>
      </c>
      <c r="D857" s="54" t="s">
        <v>1950</v>
      </c>
      <c r="E857" s="54" t="s">
        <v>8399</v>
      </c>
      <c r="F857" s="54" t="s">
        <v>7662</v>
      </c>
      <c r="G857" s="54" t="s">
        <v>340</v>
      </c>
      <c r="H857" s="54" t="s">
        <v>341</v>
      </c>
      <c r="I857" s="68" t="s">
        <v>2336</v>
      </c>
      <c r="J857" s="56" t="s">
        <v>7493</v>
      </c>
      <c r="K857" s="56"/>
      <c r="L857" s="99" t="s">
        <v>7473</v>
      </c>
      <c r="M857" s="160" t="s">
        <v>8511</v>
      </c>
      <c r="N857" s="99" t="s">
        <v>8513</v>
      </c>
      <c r="O857" s="99" t="s">
        <v>8516</v>
      </c>
      <c r="P857" s="113" t="s">
        <v>100</v>
      </c>
      <c r="Q857" s="113" t="s">
        <v>54</v>
      </c>
      <c r="R857" s="113"/>
      <c r="S857" s="113"/>
    </row>
    <row r="858" spans="1:19" x14ac:dyDescent="0.35">
      <c r="A858" s="113" t="s">
        <v>449</v>
      </c>
      <c r="B858" s="94">
        <v>3</v>
      </c>
      <c r="C858" s="54" t="s">
        <v>1985</v>
      </c>
      <c r="D858" s="54" t="s">
        <v>2056</v>
      </c>
      <c r="E858" s="54" t="s">
        <v>8408</v>
      </c>
      <c r="F858" s="54" t="s">
        <v>7591</v>
      </c>
      <c r="G858" s="54" t="s">
        <v>2073</v>
      </c>
      <c r="H858" s="54" t="s">
        <v>1984</v>
      </c>
      <c r="I858" s="68" t="s">
        <v>2444</v>
      </c>
      <c r="J858" s="56" t="s">
        <v>7493</v>
      </c>
      <c r="K858" s="56"/>
      <c r="L858" s="54" t="s">
        <v>153</v>
      </c>
      <c r="M858" s="155" t="s">
        <v>8511</v>
      </c>
      <c r="N858" s="56" t="s">
        <v>8512</v>
      </c>
      <c r="O858" s="56" t="s">
        <v>8516</v>
      </c>
      <c r="P858" s="113" t="s">
        <v>153</v>
      </c>
      <c r="Q858" s="113" t="s">
        <v>54</v>
      </c>
      <c r="R858" s="113"/>
      <c r="S858" s="113"/>
    </row>
    <row r="859" spans="1:19" x14ac:dyDescent="0.35">
      <c r="A859" s="113" t="s">
        <v>449</v>
      </c>
      <c r="B859" s="94">
        <v>5</v>
      </c>
      <c r="C859" s="84" t="s">
        <v>1986</v>
      </c>
      <c r="D859" s="54" t="s">
        <v>1987</v>
      </c>
      <c r="E859" s="54" t="s">
        <v>8404</v>
      </c>
      <c r="F859" s="68" t="s">
        <v>7967</v>
      </c>
      <c r="G859" s="54" t="s">
        <v>2075</v>
      </c>
      <c r="H859" s="54" t="s">
        <v>2074</v>
      </c>
      <c r="I859" s="68" t="s">
        <v>2445</v>
      </c>
      <c r="J859" s="56" t="s">
        <v>7493</v>
      </c>
      <c r="K859" s="56"/>
      <c r="L859" s="54" t="s">
        <v>91</v>
      </c>
      <c r="M859" s="155" t="s">
        <v>8511</v>
      </c>
      <c r="N859" s="56" t="s">
        <v>8512</v>
      </c>
      <c r="O859" s="56" t="s">
        <v>8516</v>
      </c>
      <c r="P859" s="113" t="s">
        <v>91</v>
      </c>
      <c r="Q859" s="113" t="s">
        <v>54</v>
      </c>
      <c r="R859" s="113"/>
      <c r="S859" s="113"/>
    </row>
    <row r="860" spans="1:19" x14ac:dyDescent="0.35">
      <c r="A860" s="113" t="s">
        <v>449</v>
      </c>
      <c r="B860" s="94">
        <v>6</v>
      </c>
      <c r="C860" s="56" t="s">
        <v>2759</v>
      </c>
      <c r="D860" s="50" t="s">
        <v>3373</v>
      </c>
      <c r="E860" s="56" t="s">
        <v>8409</v>
      </c>
      <c r="F860" s="69" t="s">
        <v>7968</v>
      </c>
      <c r="G860" s="56" t="s">
        <v>3191</v>
      </c>
      <c r="H860" s="50" t="s">
        <v>2963</v>
      </c>
      <c r="I860" s="56"/>
      <c r="J860" s="56" t="s">
        <v>7493</v>
      </c>
      <c r="K860" s="56"/>
      <c r="L860" s="50" t="s">
        <v>7473</v>
      </c>
      <c r="M860" s="153">
        <v>0</v>
      </c>
      <c r="N860" s="50" t="s">
        <v>8512</v>
      </c>
      <c r="O860" s="50" t="s">
        <v>8517</v>
      </c>
      <c r="P860" s="113" t="s">
        <v>100</v>
      </c>
      <c r="Q860" s="113" t="s">
        <v>54</v>
      </c>
      <c r="R860" s="113"/>
      <c r="S860" s="113"/>
    </row>
    <row r="861" spans="1:19" x14ac:dyDescent="0.35">
      <c r="A861" s="113" t="s">
        <v>449</v>
      </c>
      <c r="B861" s="94">
        <v>7</v>
      </c>
      <c r="C861" s="54" t="s">
        <v>1977</v>
      </c>
      <c r="D861" s="54" t="s">
        <v>1983</v>
      </c>
      <c r="E861" s="54" t="s">
        <v>8405</v>
      </c>
      <c r="F861" s="68" t="s">
        <v>7969</v>
      </c>
      <c r="G861" s="54" t="s">
        <v>2076</v>
      </c>
      <c r="H861" s="54" t="s">
        <v>2077</v>
      </c>
      <c r="I861" s="68" t="s">
        <v>2260</v>
      </c>
      <c r="J861" s="56" t="s">
        <v>3434</v>
      </c>
      <c r="K861" s="56" t="s">
        <v>7492</v>
      </c>
      <c r="L861" s="54" t="s">
        <v>91</v>
      </c>
      <c r="M861" s="155">
        <v>0</v>
      </c>
      <c r="N861" s="56" t="s">
        <v>8512</v>
      </c>
      <c r="O861" s="56" t="s">
        <v>8517</v>
      </c>
      <c r="P861" s="113" t="s">
        <v>92</v>
      </c>
      <c r="Q861" s="113" t="s">
        <v>54</v>
      </c>
      <c r="R861" s="113"/>
      <c r="S861" s="113"/>
    </row>
    <row r="862" spans="1:19" x14ac:dyDescent="0.35">
      <c r="A862" s="113" t="s">
        <v>449</v>
      </c>
      <c r="B862" s="94">
        <v>8</v>
      </c>
      <c r="C862" s="54" t="s">
        <v>1978</v>
      </c>
      <c r="D862" s="54" t="s">
        <v>1979</v>
      </c>
      <c r="E862" s="54" t="s">
        <v>8406</v>
      </c>
      <c r="F862" s="68" t="s">
        <v>2261</v>
      </c>
      <c r="G862" s="54" t="s">
        <v>2078</v>
      </c>
      <c r="H862" s="54" t="s">
        <v>2079</v>
      </c>
      <c r="I862" s="68" t="s">
        <v>2446</v>
      </c>
      <c r="J862" s="56" t="s">
        <v>7493</v>
      </c>
      <c r="K862" s="56"/>
      <c r="L862" s="50" t="s">
        <v>7472</v>
      </c>
      <c r="M862" s="153">
        <v>0</v>
      </c>
      <c r="N862" s="50" t="s">
        <v>8512</v>
      </c>
      <c r="O862" s="50" t="s">
        <v>8517</v>
      </c>
      <c r="P862" s="113" t="s">
        <v>156</v>
      </c>
      <c r="Q862" s="113" t="s">
        <v>54</v>
      </c>
      <c r="R862" s="113"/>
      <c r="S862" s="113"/>
    </row>
    <row r="863" spans="1:19" x14ac:dyDescent="0.35">
      <c r="A863" s="113" t="s">
        <v>449</v>
      </c>
      <c r="B863" s="94">
        <v>9</v>
      </c>
      <c r="C863" s="56" t="s">
        <v>2761</v>
      </c>
      <c r="D863" s="56" t="s">
        <v>3347</v>
      </c>
      <c r="E863" s="56" t="s">
        <v>8407</v>
      </c>
      <c r="F863" s="69" t="s">
        <v>7970</v>
      </c>
      <c r="G863" s="56" t="s">
        <v>3193</v>
      </c>
      <c r="H863" s="50" t="s">
        <v>2965</v>
      </c>
      <c r="I863" s="56"/>
      <c r="J863" s="56" t="s">
        <v>7493</v>
      </c>
      <c r="K863" s="56"/>
      <c r="L863" s="50" t="s">
        <v>7472</v>
      </c>
      <c r="M863" s="153">
        <v>0</v>
      </c>
      <c r="N863" s="50" t="s">
        <v>8512</v>
      </c>
      <c r="O863" s="50" t="s">
        <v>8517</v>
      </c>
      <c r="P863" s="113" t="s">
        <v>3012</v>
      </c>
      <c r="Q863" s="113" t="s">
        <v>54</v>
      </c>
      <c r="R863" s="113"/>
      <c r="S863" s="113"/>
    </row>
    <row r="864" spans="1:19" x14ac:dyDescent="0.35">
      <c r="A864" s="113" t="s">
        <v>449</v>
      </c>
      <c r="B864" s="94">
        <v>10</v>
      </c>
      <c r="C864" s="56" t="s">
        <v>2760</v>
      </c>
      <c r="D864" s="56" t="s">
        <v>3348</v>
      </c>
      <c r="E864" s="54" t="s">
        <v>8410</v>
      </c>
      <c r="F864" s="69" t="s">
        <v>7971</v>
      </c>
      <c r="G864" s="56" t="s">
        <v>3192</v>
      </c>
      <c r="H864" s="50" t="s">
        <v>2964</v>
      </c>
      <c r="I864" s="56"/>
      <c r="J864" s="56" t="s">
        <v>7493</v>
      </c>
      <c r="K864" s="56"/>
      <c r="L864" s="50" t="s">
        <v>7472</v>
      </c>
      <c r="M864" s="153">
        <v>0</v>
      </c>
      <c r="N864" s="50" t="s">
        <v>8512</v>
      </c>
      <c r="O864" s="50" t="s">
        <v>8517</v>
      </c>
      <c r="P864" s="113" t="s">
        <v>195</v>
      </c>
      <c r="Q864" s="113" t="s">
        <v>54</v>
      </c>
      <c r="R864" s="113"/>
      <c r="S864" s="113"/>
    </row>
    <row r="865" spans="1:19" x14ac:dyDescent="0.35">
      <c r="A865" s="115" t="s">
        <v>449</v>
      </c>
      <c r="B865" s="100">
        <v>11</v>
      </c>
      <c r="C865" s="101" t="s">
        <v>7517</v>
      </c>
      <c r="D865" s="101" t="s">
        <v>1895</v>
      </c>
      <c r="E865" s="54" t="s">
        <v>8402</v>
      </c>
      <c r="F865" s="101"/>
      <c r="G865" s="101"/>
      <c r="H865" s="101"/>
      <c r="I865" s="101"/>
      <c r="J865" s="103" t="s">
        <v>7493</v>
      </c>
      <c r="K865" s="103"/>
      <c r="L865" s="101" t="s">
        <v>91</v>
      </c>
      <c r="M865" s="154">
        <v>0</v>
      </c>
      <c r="N865" s="103" t="s">
        <v>8512</v>
      </c>
      <c r="O865" s="103" t="s">
        <v>8517</v>
      </c>
      <c r="P865" s="115" t="s">
        <v>91</v>
      </c>
      <c r="Q865" s="115" t="s">
        <v>54</v>
      </c>
      <c r="R865" s="115"/>
      <c r="S865" s="113"/>
    </row>
    <row r="866" spans="1:19" x14ac:dyDescent="0.35">
      <c r="A866" s="136" t="s">
        <v>53</v>
      </c>
      <c r="B866" s="77">
        <v>-99</v>
      </c>
      <c r="C866" s="50" t="s">
        <v>126</v>
      </c>
      <c r="D866" s="113"/>
      <c r="E866" s="50"/>
      <c r="F866" s="113"/>
      <c r="G866" s="50" t="s">
        <v>6691</v>
      </c>
      <c r="H866" s="50" t="s">
        <v>6692</v>
      </c>
      <c r="I866" s="113"/>
      <c r="J866" s="50" t="s">
        <v>7493</v>
      </c>
      <c r="K866" s="50"/>
      <c r="L866" s="55" t="s">
        <v>91</v>
      </c>
      <c r="M866" s="158"/>
      <c r="N866" s="57"/>
      <c r="O866" s="57"/>
      <c r="P866" s="132" t="s">
        <v>100</v>
      </c>
      <c r="Q866" s="132" t="s">
        <v>54</v>
      </c>
      <c r="R866" s="113" t="s">
        <v>7477</v>
      </c>
      <c r="S866" s="113"/>
    </row>
    <row r="867" spans="1:19" x14ac:dyDescent="0.35">
      <c r="A867" s="136" t="s">
        <v>53</v>
      </c>
      <c r="B867" s="77">
        <v>-99</v>
      </c>
      <c r="C867" s="50" t="s">
        <v>128</v>
      </c>
      <c r="D867" s="113"/>
      <c r="E867" s="50"/>
      <c r="F867" s="113"/>
      <c r="G867" s="50" t="s">
        <v>6694</v>
      </c>
      <c r="H867" s="50" t="s">
        <v>6695</v>
      </c>
      <c r="I867" s="113"/>
      <c r="J867" s="50" t="s">
        <v>7493</v>
      </c>
      <c r="K867" s="50"/>
      <c r="L867" s="55" t="s">
        <v>91</v>
      </c>
      <c r="M867" s="158"/>
      <c r="N867" s="57"/>
      <c r="O867" s="57"/>
      <c r="P867" s="132" t="s">
        <v>100</v>
      </c>
      <c r="Q867" s="132" t="s">
        <v>54</v>
      </c>
      <c r="R867" s="113" t="s">
        <v>7477</v>
      </c>
      <c r="S867" s="113"/>
    </row>
    <row r="868" spans="1:19" s="31" customFormat="1" x14ac:dyDescent="0.35">
      <c r="A868" s="121" t="s">
        <v>53</v>
      </c>
      <c r="B868" s="78">
        <v>-99</v>
      </c>
      <c r="C868" s="55" t="s">
        <v>6632</v>
      </c>
      <c r="D868" s="55" t="s">
        <v>1923</v>
      </c>
      <c r="E868" s="62"/>
      <c r="F868" s="55" t="s">
        <v>7661</v>
      </c>
      <c r="G868" s="165" t="s">
        <v>6673</v>
      </c>
      <c r="H868" s="55" t="s">
        <v>292</v>
      </c>
      <c r="I868" s="55" t="s">
        <v>2311</v>
      </c>
      <c r="J868" s="57" t="s">
        <v>7493</v>
      </c>
      <c r="K868" s="57"/>
      <c r="L868" s="121" t="s">
        <v>7473</v>
      </c>
      <c r="M868" s="139" t="s">
        <v>8511</v>
      </c>
      <c r="N868" s="121" t="s">
        <v>8513</v>
      </c>
      <c r="O868" s="121"/>
      <c r="P868" s="121" t="s">
        <v>100</v>
      </c>
      <c r="Q868" s="121" t="s">
        <v>54</v>
      </c>
      <c r="R868" s="121" t="s">
        <v>8524</v>
      </c>
      <c r="S868" s="121"/>
    </row>
    <row r="869" spans="1:19" x14ac:dyDescent="0.35">
      <c r="A869" s="136" t="s">
        <v>53</v>
      </c>
      <c r="B869" s="77">
        <v>-99</v>
      </c>
      <c r="C869" s="50" t="s">
        <v>124</v>
      </c>
      <c r="D869" s="113"/>
      <c r="E869" s="50"/>
      <c r="F869" s="113"/>
      <c r="G869" s="50" t="s">
        <v>6687</v>
      </c>
      <c r="H869" s="50" t="s">
        <v>6688</v>
      </c>
      <c r="I869" s="113"/>
      <c r="J869" s="50" t="s">
        <v>7493</v>
      </c>
      <c r="K869" s="50"/>
      <c r="L869" s="55" t="s">
        <v>91</v>
      </c>
      <c r="M869" s="158"/>
      <c r="N869" s="57"/>
      <c r="O869" s="57"/>
      <c r="P869" s="132" t="s">
        <v>100</v>
      </c>
      <c r="Q869" s="132" t="s">
        <v>54</v>
      </c>
      <c r="R869" s="113" t="s">
        <v>7477</v>
      </c>
      <c r="S869" s="113"/>
    </row>
    <row r="870" spans="1:19" x14ac:dyDescent="0.35">
      <c r="A870" s="136" t="s">
        <v>53</v>
      </c>
      <c r="B870" s="77">
        <v>-99</v>
      </c>
      <c r="C870" s="50" t="s">
        <v>119</v>
      </c>
      <c r="D870" s="113"/>
      <c r="E870" s="50"/>
      <c r="F870" s="113"/>
      <c r="G870" s="50" t="s">
        <v>6677</v>
      </c>
      <c r="H870" s="50" t="s">
        <v>6678</v>
      </c>
      <c r="I870" s="113"/>
      <c r="J870" s="50" t="s">
        <v>7493</v>
      </c>
      <c r="K870" s="50"/>
      <c r="L870" s="55" t="s">
        <v>91</v>
      </c>
      <c r="M870" s="158"/>
      <c r="N870" s="57"/>
      <c r="O870" s="57"/>
      <c r="P870" s="132" t="s">
        <v>100</v>
      </c>
      <c r="Q870" s="132" t="s">
        <v>54</v>
      </c>
      <c r="R870" s="113" t="s">
        <v>7477</v>
      </c>
      <c r="S870" s="113"/>
    </row>
    <row r="871" spans="1:19" x14ac:dyDescent="0.35">
      <c r="A871" s="136" t="s">
        <v>53</v>
      </c>
      <c r="B871" s="77">
        <v>-99</v>
      </c>
      <c r="C871" s="50" t="s">
        <v>6633</v>
      </c>
      <c r="D871" s="113"/>
      <c r="E871" s="50"/>
      <c r="F871" s="113"/>
      <c r="G871" s="50" t="s">
        <v>6675</v>
      </c>
      <c r="H871" s="50" t="s">
        <v>6676</v>
      </c>
      <c r="I871" s="113"/>
      <c r="J871" s="50" t="s">
        <v>7493</v>
      </c>
      <c r="K871" s="50"/>
      <c r="L871" s="55" t="s">
        <v>91</v>
      </c>
      <c r="M871" s="158" t="s">
        <v>8511</v>
      </c>
      <c r="N871" s="57" t="s">
        <v>8513</v>
      </c>
      <c r="O871" s="57"/>
      <c r="P871" s="132" t="s">
        <v>100</v>
      </c>
      <c r="Q871" s="132" t="s">
        <v>54</v>
      </c>
      <c r="R871" s="113" t="s">
        <v>7477</v>
      </c>
      <c r="S871" s="113"/>
    </row>
    <row r="872" spans="1:19" x14ac:dyDescent="0.35">
      <c r="A872" s="136" t="s">
        <v>53</v>
      </c>
      <c r="B872" s="77">
        <v>-99</v>
      </c>
      <c r="C872" s="50" t="s">
        <v>129</v>
      </c>
      <c r="D872" s="113"/>
      <c r="E872" s="50"/>
      <c r="F872" s="113"/>
      <c r="G872" s="50" t="s">
        <v>6696</v>
      </c>
      <c r="H872" s="50" t="s">
        <v>6697</v>
      </c>
      <c r="I872" s="113"/>
      <c r="J872" s="50" t="s">
        <v>7493</v>
      </c>
      <c r="K872" s="50"/>
      <c r="L872" s="55" t="s">
        <v>91</v>
      </c>
      <c r="M872" s="158"/>
      <c r="N872" s="57"/>
      <c r="O872" s="57"/>
      <c r="P872" s="132" t="s">
        <v>100</v>
      </c>
      <c r="Q872" s="132" t="s">
        <v>54</v>
      </c>
      <c r="R872" s="113" t="s">
        <v>7477</v>
      </c>
      <c r="S872" s="113"/>
    </row>
    <row r="873" spans="1:19" x14ac:dyDescent="0.35">
      <c r="A873" s="136" t="s">
        <v>53</v>
      </c>
      <c r="B873" s="77">
        <v>-99</v>
      </c>
      <c r="C873" s="50" t="s">
        <v>121</v>
      </c>
      <c r="D873" s="113"/>
      <c r="E873" s="50"/>
      <c r="F873" s="113"/>
      <c r="G873" s="50" t="s">
        <v>6681</v>
      </c>
      <c r="H873" s="50" t="s">
        <v>6682</v>
      </c>
      <c r="I873" s="113"/>
      <c r="J873" s="50" t="s">
        <v>7493</v>
      </c>
      <c r="K873" s="50"/>
      <c r="L873" s="55" t="s">
        <v>91</v>
      </c>
      <c r="M873" s="158"/>
      <c r="N873" s="57"/>
      <c r="O873" s="57"/>
      <c r="P873" s="132" t="s">
        <v>100</v>
      </c>
      <c r="Q873" s="132" t="s">
        <v>54</v>
      </c>
      <c r="R873" s="113" t="s">
        <v>7477</v>
      </c>
      <c r="S873" s="113"/>
    </row>
    <row r="874" spans="1:19" x14ac:dyDescent="0.35">
      <c r="A874" s="136" t="s">
        <v>53</v>
      </c>
      <c r="B874" s="77">
        <v>-99</v>
      </c>
      <c r="C874" s="50" t="s">
        <v>123</v>
      </c>
      <c r="D874" s="113"/>
      <c r="E874" s="50"/>
      <c r="F874" s="113"/>
      <c r="G874" s="50" t="s">
        <v>6685</v>
      </c>
      <c r="H874" s="50" t="s">
        <v>6686</v>
      </c>
      <c r="I874" s="113"/>
      <c r="J874" s="50" t="s">
        <v>7493</v>
      </c>
      <c r="K874" s="50"/>
      <c r="L874" s="55" t="s">
        <v>91</v>
      </c>
      <c r="M874" s="158"/>
      <c r="N874" s="57"/>
      <c r="O874" s="57"/>
      <c r="P874" s="132" t="s">
        <v>100</v>
      </c>
      <c r="Q874" s="132" t="s">
        <v>54</v>
      </c>
      <c r="R874" s="113" t="s">
        <v>7477</v>
      </c>
      <c r="S874" s="113"/>
    </row>
    <row r="875" spans="1:19" x14ac:dyDescent="0.35">
      <c r="A875" s="136" t="s">
        <v>53</v>
      </c>
      <c r="B875" s="77">
        <v>-99</v>
      </c>
      <c r="C875" s="50" t="s">
        <v>130</v>
      </c>
      <c r="D875" s="113"/>
      <c r="E875" s="50"/>
      <c r="F875" s="113"/>
      <c r="G875" s="50" t="s">
        <v>6700</v>
      </c>
      <c r="H875" s="50" t="s">
        <v>6701</v>
      </c>
      <c r="I875" s="113"/>
      <c r="J875" s="50" t="s">
        <v>7493</v>
      </c>
      <c r="K875" s="50"/>
      <c r="L875" s="55" t="s">
        <v>91</v>
      </c>
      <c r="M875" s="158"/>
      <c r="N875" s="57"/>
      <c r="O875" s="57"/>
      <c r="P875" s="132" t="s">
        <v>100</v>
      </c>
      <c r="Q875" s="132" t="s">
        <v>54</v>
      </c>
      <c r="R875" s="113" t="s">
        <v>7477</v>
      </c>
      <c r="S875" s="113"/>
    </row>
    <row r="876" spans="1:19" x14ac:dyDescent="0.35">
      <c r="A876" s="136" t="s">
        <v>53</v>
      </c>
      <c r="B876" s="77">
        <v>-99</v>
      </c>
      <c r="C876" s="50" t="s">
        <v>125</v>
      </c>
      <c r="D876" s="113"/>
      <c r="E876" s="50"/>
      <c r="F876" s="113"/>
      <c r="G876" s="50" t="s">
        <v>6689</v>
      </c>
      <c r="H876" s="50" t="s">
        <v>6690</v>
      </c>
      <c r="I876" s="113"/>
      <c r="J876" s="50" t="s">
        <v>7493</v>
      </c>
      <c r="K876" s="50"/>
      <c r="L876" s="55" t="s">
        <v>91</v>
      </c>
      <c r="M876" s="158"/>
      <c r="N876" s="57"/>
      <c r="O876" s="57"/>
      <c r="P876" s="132" t="s">
        <v>100</v>
      </c>
      <c r="Q876" s="132" t="s">
        <v>54</v>
      </c>
      <c r="R876" s="113" t="s">
        <v>7477</v>
      </c>
      <c r="S876" s="113"/>
    </row>
    <row r="877" spans="1:19" x14ac:dyDescent="0.35">
      <c r="A877" s="136" t="s">
        <v>53</v>
      </c>
      <c r="B877" s="77">
        <v>-99</v>
      </c>
      <c r="C877" s="50" t="s">
        <v>122</v>
      </c>
      <c r="D877" s="113"/>
      <c r="E877" s="50"/>
      <c r="F877" s="113"/>
      <c r="G877" s="50" t="s">
        <v>6683</v>
      </c>
      <c r="H877" s="50" t="s">
        <v>6684</v>
      </c>
      <c r="I877" s="113"/>
      <c r="J877" s="50" t="s">
        <v>7493</v>
      </c>
      <c r="K877" s="50"/>
      <c r="L877" s="55" t="s">
        <v>91</v>
      </c>
      <c r="M877" s="158"/>
      <c r="N877" s="57"/>
      <c r="O877" s="57"/>
      <c r="P877" s="132" t="s">
        <v>100</v>
      </c>
      <c r="Q877" s="132" t="s">
        <v>54</v>
      </c>
      <c r="R877" s="113" t="s">
        <v>7477</v>
      </c>
      <c r="S877" s="113"/>
    </row>
    <row r="878" spans="1:19" x14ac:dyDescent="0.35">
      <c r="A878" s="136" t="s">
        <v>53</v>
      </c>
      <c r="B878" s="77">
        <v>-99</v>
      </c>
      <c r="C878" s="50" t="s">
        <v>131</v>
      </c>
      <c r="D878" s="113"/>
      <c r="E878" s="50"/>
      <c r="F878" s="113"/>
      <c r="G878" s="50" t="s">
        <v>6698</v>
      </c>
      <c r="H878" s="50" t="s">
        <v>6699</v>
      </c>
      <c r="I878" s="113"/>
      <c r="J878" s="50" t="s">
        <v>7493</v>
      </c>
      <c r="K878" s="50"/>
      <c r="L878" s="55" t="s">
        <v>91</v>
      </c>
      <c r="M878" s="158"/>
      <c r="N878" s="57"/>
      <c r="O878" s="57"/>
      <c r="P878" s="132" t="s">
        <v>100</v>
      </c>
      <c r="Q878" s="132" t="s">
        <v>54</v>
      </c>
      <c r="R878" s="113" t="s">
        <v>7477</v>
      </c>
      <c r="S878" s="113"/>
    </row>
    <row r="879" spans="1:19" x14ac:dyDescent="0.35">
      <c r="A879" s="136" t="s">
        <v>53</v>
      </c>
      <c r="B879" s="77">
        <v>-99</v>
      </c>
      <c r="C879" s="50" t="s">
        <v>120</v>
      </c>
      <c r="D879" s="113"/>
      <c r="E879" s="50"/>
      <c r="F879" s="113"/>
      <c r="G879" s="50" t="s">
        <v>6679</v>
      </c>
      <c r="H879" s="50" t="s">
        <v>6680</v>
      </c>
      <c r="I879" s="113"/>
      <c r="J879" s="50" t="s">
        <v>7493</v>
      </c>
      <c r="K879" s="50"/>
      <c r="L879" s="55" t="s">
        <v>91</v>
      </c>
      <c r="M879" s="158"/>
      <c r="N879" s="57"/>
      <c r="O879" s="57"/>
      <c r="P879" s="132" t="s">
        <v>100</v>
      </c>
      <c r="Q879" s="132" t="s">
        <v>54</v>
      </c>
      <c r="R879" s="113" t="s">
        <v>7477</v>
      </c>
      <c r="S879" s="113"/>
    </row>
    <row r="880" spans="1:19" x14ac:dyDescent="0.35">
      <c r="A880" s="136" t="s">
        <v>53</v>
      </c>
      <c r="B880" s="77">
        <v>-99</v>
      </c>
      <c r="C880" s="50" t="s">
        <v>127</v>
      </c>
      <c r="D880" s="113"/>
      <c r="E880" s="50"/>
      <c r="F880" s="113"/>
      <c r="G880" s="50" t="s">
        <v>6693</v>
      </c>
      <c r="H880" s="50" t="s">
        <v>341</v>
      </c>
      <c r="I880" s="113"/>
      <c r="J880" s="50" t="s">
        <v>7493</v>
      </c>
      <c r="K880" s="50"/>
      <c r="L880" s="55" t="s">
        <v>91</v>
      </c>
      <c r="M880" s="158"/>
      <c r="N880" s="57"/>
      <c r="O880" s="57"/>
      <c r="P880" s="132" t="s">
        <v>100</v>
      </c>
      <c r="Q880" s="132" t="s">
        <v>54</v>
      </c>
      <c r="R880" s="113" t="s">
        <v>7477</v>
      </c>
      <c r="S880" s="113"/>
    </row>
    <row r="881" spans="1:19" x14ac:dyDescent="0.35">
      <c r="A881" s="113" t="s">
        <v>53</v>
      </c>
      <c r="B881" s="95">
        <v>-99</v>
      </c>
      <c r="C881" s="56" t="s">
        <v>2590</v>
      </c>
      <c r="D881" s="56" t="s">
        <v>3354</v>
      </c>
      <c r="E881" s="56"/>
      <c r="F881" s="56"/>
      <c r="G881" s="56" t="s">
        <v>3014</v>
      </c>
      <c r="H881" s="50" t="s">
        <v>2795</v>
      </c>
      <c r="I881" s="56"/>
      <c r="J881" s="56" t="s">
        <v>7493</v>
      </c>
      <c r="K881" s="56"/>
      <c r="L881" s="55" t="s">
        <v>91</v>
      </c>
      <c r="M881" s="158">
        <v>0</v>
      </c>
      <c r="N881" s="57" t="s">
        <v>8512</v>
      </c>
      <c r="O881" s="57"/>
      <c r="P881" s="113" t="s">
        <v>100</v>
      </c>
      <c r="Q881" s="113" t="s">
        <v>54</v>
      </c>
      <c r="R881" s="113" t="s">
        <v>7972</v>
      </c>
      <c r="S881" s="113"/>
    </row>
    <row r="882" spans="1:19" x14ac:dyDescent="0.35">
      <c r="A882" s="121" t="s">
        <v>53</v>
      </c>
      <c r="B882" s="78">
        <v>1</v>
      </c>
      <c r="C882" s="110" t="s">
        <v>93</v>
      </c>
      <c r="D882" s="55" t="s">
        <v>1923</v>
      </c>
      <c r="E882" s="62" t="s">
        <v>2130</v>
      </c>
      <c r="F882" s="55" t="s">
        <v>7704</v>
      </c>
      <c r="G882" s="165" t="s">
        <v>277</v>
      </c>
      <c r="H882" s="50" t="s">
        <v>6674</v>
      </c>
      <c r="I882" s="55" t="s">
        <v>2311</v>
      </c>
      <c r="J882" s="57" t="s">
        <v>7493</v>
      </c>
      <c r="K882" s="57"/>
      <c r="L882" s="55" t="s">
        <v>91</v>
      </c>
      <c r="M882" s="158" t="s">
        <v>8511</v>
      </c>
      <c r="N882" s="57" t="s">
        <v>8513</v>
      </c>
      <c r="O882" s="57" t="s">
        <v>8516</v>
      </c>
      <c r="P882" s="121" t="s">
        <v>91</v>
      </c>
      <c r="Q882" s="121" t="s">
        <v>54</v>
      </c>
      <c r="R882" s="121" t="s">
        <v>8524</v>
      </c>
      <c r="S882" s="121"/>
    </row>
    <row r="883" spans="1:19" x14ac:dyDescent="0.35">
      <c r="A883" s="113" t="s">
        <v>53</v>
      </c>
      <c r="B883" s="94">
        <v>4</v>
      </c>
      <c r="C883" s="54" t="s">
        <v>116</v>
      </c>
      <c r="D883" s="54" t="s">
        <v>1922</v>
      </c>
      <c r="E883" s="54" t="s">
        <v>8413</v>
      </c>
      <c r="F883" s="54" t="s">
        <v>2146</v>
      </c>
      <c r="G883" s="54" t="s">
        <v>318</v>
      </c>
      <c r="H883" s="54" t="s">
        <v>319</v>
      </c>
      <c r="I883" s="54" t="s">
        <v>2214</v>
      </c>
      <c r="J883" s="56" t="s">
        <v>7493</v>
      </c>
      <c r="K883" s="56"/>
      <c r="L883" s="99" t="s">
        <v>7473</v>
      </c>
      <c r="M883" s="160">
        <v>0</v>
      </c>
      <c r="N883" s="99" t="s">
        <v>8512</v>
      </c>
      <c r="O883" s="99" t="s">
        <v>8517</v>
      </c>
      <c r="P883" s="113" t="s">
        <v>100</v>
      </c>
      <c r="Q883" s="113" t="s">
        <v>54</v>
      </c>
      <c r="R883" s="113"/>
      <c r="S883" s="113"/>
    </row>
    <row r="884" spans="1:19" x14ac:dyDescent="0.35">
      <c r="A884" s="113" t="s">
        <v>53</v>
      </c>
      <c r="B884" s="94">
        <v>5</v>
      </c>
      <c r="C884" s="56" t="s">
        <v>2591</v>
      </c>
      <c r="D884" s="56" t="s">
        <v>2796</v>
      </c>
      <c r="E884" s="54" t="s">
        <v>8413</v>
      </c>
      <c r="F884" s="56" t="s">
        <v>7973</v>
      </c>
      <c r="G884" s="56" t="s">
        <v>3015</v>
      </c>
      <c r="H884" s="50" t="s">
        <v>2796</v>
      </c>
      <c r="I884" s="56"/>
      <c r="J884" s="56" t="s">
        <v>7493</v>
      </c>
      <c r="K884" s="56"/>
      <c r="L884" s="50" t="s">
        <v>7473</v>
      </c>
      <c r="M884" s="153">
        <v>0</v>
      </c>
      <c r="N884" s="50" t="s">
        <v>8512</v>
      </c>
      <c r="O884" s="50" t="s">
        <v>8517</v>
      </c>
      <c r="P884" s="113" t="s">
        <v>100</v>
      </c>
      <c r="Q884" s="113" t="s">
        <v>54</v>
      </c>
      <c r="R884" s="113"/>
      <c r="S884" s="113"/>
    </row>
    <row r="885" spans="1:19" x14ac:dyDescent="0.35">
      <c r="A885" s="113" t="s">
        <v>53</v>
      </c>
      <c r="B885" s="94">
        <v>6</v>
      </c>
      <c r="C885" s="56" t="s">
        <v>2592</v>
      </c>
      <c r="D885" s="57" t="s">
        <v>2797</v>
      </c>
      <c r="E885" s="56" t="s">
        <v>7974</v>
      </c>
      <c r="F885" s="56" t="s">
        <v>7974</v>
      </c>
      <c r="G885" s="56" t="s">
        <v>3016</v>
      </c>
      <c r="H885" s="50" t="s">
        <v>2797</v>
      </c>
      <c r="I885" s="56"/>
      <c r="J885" s="56" t="s">
        <v>7493</v>
      </c>
      <c r="K885" s="56"/>
      <c r="L885" s="50" t="s">
        <v>7473</v>
      </c>
      <c r="M885" s="153">
        <v>0</v>
      </c>
      <c r="N885" s="50" t="s">
        <v>8512</v>
      </c>
      <c r="O885" s="50" t="s">
        <v>8517</v>
      </c>
      <c r="P885" s="113" t="s">
        <v>100</v>
      </c>
      <c r="Q885" s="113" t="s">
        <v>54</v>
      </c>
      <c r="R885" s="113"/>
      <c r="S885" s="113"/>
    </row>
    <row r="886" spans="1:19" x14ac:dyDescent="0.35">
      <c r="A886" s="113" t="s">
        <v>53</v>
      </c>
      <c r="B886" s="94">
        <v>7</v>
      </c>
      <c r="C886" s="56" t="s">
        <v>2593</v>
      </c>
      <c r="D886" s="57" t="s">
        <v>5054</v>
      </c>
      <c r="E886" s="56" t="s">
        <v>8411</v>
      </c>
      <c r="F886" s="56" t="s">
        <v>7975</v>
      </c>
      <c r="G886" s="56" t="s">
        <v>3017</v>
      </c>
      <c r="H886" s="50" t="s">
        <v>2798</v>
      </c>
      <c r="I886" s="56"/>
      <c r="J886" s="56" t="s">
        <v>7493</v>
      </c>
      <c r="K886" s="56"/>
      <c r="L886" s="50" t="s">
        <v>7473</v>
      </c>
      <c r="M886" s="153">
        <v>0</v>
      </c>
      <c r="N886" s="50" t="s">
        <v>8512</v>
      </c>
      <c r="O886" s="50" t="s">
        <v>8517</v>
      </c>
      <c r="P886" s="113" t="s">
        <v>100</v>
      </c>
      <c r="Q886" s="113" t="s">
        <v>54</v>
      </c>
      <c r="R886" s="113"/>
      <c r="S886" s="113"/>
    </row>
    <row r="887" spans="1:19" x14ac:dyDescent="0.35">
      <c r="A887" s="113" t="s">
        <v>53</v>
      </c>
      <c r="B887" s="94">
        <v>8</v>
      </c>
      <c r="C887" s="56" t="s">
        <v>2594</v>
      </c>
      <c r="D887" s="57" t="s">
        <v>2799</v>
      </c>
      <c r="E887" s="56" t="s">
        <v>8412</v>
      </c>
      <c r="F887" s="56" t="s">
        <v>7976</v>
      </c>
      <c r="G887" s="56" t="s">
        <v>634</v>
      </c>
      <c r="H887" s="50" t="s">
        <v>2799</v>
      </c>
      <c r="I887" s="56"/>
      <c r="J887" s="56" t="s">
        <v>7493</v>
      </c>
      <c r="K887" s="56"/>
      <c r="L887" s="50" t="s">
        <v>7473</v>
      </c>
      <c r="M887" s="153">
        <v>0</v>
      </c>
      <c r="N887" s="50" t="s">
        <v>8512</v>
      </c>
      <c r="O887" s="50" t="s">
        <v>8517</v>
      </c>
      <c r="P887" s="113" t="s">
        <v>100</v>
      </c>
      <c r="Q887" s="113" t="s">
        <v>54</v>
      </c>
      <c r="R887" s="113"/>
      <c r="S887" s="113"/>
    </row>
    <row r="888" spans="1:19" x14ac:dyDescent="0.35">
      <c r="A888" s="113" t="s">
        <v>53</v>
      </c>
      <c r="B888" s="94">
        <v>9</v>
      </c>
      <c r="C888" s="84" t="s">
        <v>117</v>
      </c>
      <c r="D888" s="54" t="s">
        <v>321</v>
      </c>
      <c r="E888" s="54" t="s">
        <v>2150</v>
      </c>
      <c r="F888" s="54" t="s">
        <v>2150</v>
      </c>
      <c r="G888" s="54" t="s">
        <v>320</v>
      </c>
      <c r="H888" s="54" t="s">
        <v>321</v>
      </c>
      <c r="I888" s="54" t="s">
        <v>2150</v>
      </c>
      <c r="J888" s="56" t="s">
        <v>7493</v>
      </c>
      <c r="K888" s="56"/>
      <c r="L888" s="54" t="s">
        <v>91</v>
      </c>
      <c r="M888" s="155" t="s">
        <v>8511</v>
      </c>
      <c r="N888" s="56" t="s">
        <v>8513</v>
      </c>
      <c r="O888" s="56" t="s">
        <v>8516</v>
      </c>
      <c r="P888" s="113" t="s">
        <v>91</v>
      </c>
      <c r="Q888" s="113" t="s">
        <v>54</v>
      </c>
      <c r="R888" s="113"/>
      <c r="S888" s="113"/>
    </row>
    <row r="889" spans="1:19" x14ac:dyDescent="0.35">
      <c r="A889" s="113" t="s">
        <v>53</v>
      </c>
      <c r="B889" s="94">
        <v>10</v>
      </c>
      <c r="C889" s="54" t="s">
        <v>118</v>
      </c>
      <c r="D889" s="54" t="s">
        <v>1955</v>
      </c>
      <c r="E889" s="50" t="s">
        <v>8088</v>
      </c>
      <c r="F889" s="54" t="s">
        <v>7678</v>
      </c>
      <c r="G889" s="54" t="s">
        <v>322</v>
      </c>
      <c r="H889" s="54" t="s">
        <v>323</v>
      </c>
      <c r="I889" s="54" t="s">
        <v>2495</v>
      </c>
      <c r="J889" s="56" t="s">
        <v>7493</v>
      </c>
      <c r="K889" s="56"/>
      <c r="L889" s="55" t="s">
        <v>91</v>
      </c>
      <c r="M889" s="158" t="s">
        <v>8511</v>
      </c>
      <c r="N889" s="57" t="s">
        <v>8513</v>
      </c>
      <c r="O889" s="57" t="s">
        <v>8516</v>
      </c>
      <c r="P889" s="113" t="s">
        <v>100</v>
      </c>
      <c r="Q889" s="113" t="s">
        <v>54</v>
      </c>
      <c r="R889" s="113" t="s">
        <v>7477</v>
      </c>
      <c r="S889" s="113"/>
    </row>
    <row r="890" spans="1:19" x14ac:dyDescent="0.35">
      <c r="A890" s="113" t="s">
        <v>53</v>
      </c>
      <c r="B890" s="94">
        <v>12</v>
      </c>
      <c r="C890" s="54" t="s">
        <v>119</v>
      </c>
      <c r="D890" s="54" t="s">
        <v>1956</v>
      </c>
      <c r="E890" s="50" t="s">
        <v>8415</v>
      </c>
      <c r="F890" s="54" t="s">
        <v>7679</v>
      </c>
      <c r="G890" s="54" t="s">
        <v>324</v>
      </c>
      <c r="H890" s="54" t="s">
        <v>325</v>
      </c>
      <c r="I890" s="54" t="s">
        <v>2494</v>
      </c>
      <c r="J890" s="56" t="s">
        <v>7493</v>
      </c>
      <c r="K890" s="56"/>
      <c r="L890" s="55" t="s">
        <v>91</v>
      </c>
      <c r="M890" s="158" t="s">
        <v>8511</v>
      </c>
      <c r="N890" s="57" t="s">
        <v>8513</v>
      </c>
      <c r="O890" s="57" t="s">
        <v>8516</v>
      </c>
      <c r="P890" s="113" t="s">
        <v>100</v>
      </c>
      <c r="Q890" s="113" t="s">
        <v>54</v>
      </c>
      <c r="R890" s="113" t="s">
        <v>7477</v>
      </c>
      <c r="S890" s="113"/>
    </row>
    <row r="891" spans="1:19" x14ac:dyDescent="0.35">
      <c r="A891" s="113" t="s">
        <v>53</v>
      </c>
      <c r="B891" s="94">
        <v>14</v>
      </c>
      <c r="C891" s="54" t="s">
        <v>120</v>
      </c>
      <c r="D891" s="54" t="s">
        <v>1957</v>
      </c>
      <c r="E891" s="50" t="s">
        <v>8261</v>
      </c>
      <c r="F891" s="54" t="s">
        <v>7680</v>
      </c>
      <c r="G891" s="54" t="s">
        <v>326</v>
      </c>
      <c r="H891" s="54" t="s">
        <v>327</v>
      </c>
      <c r="I891" s="54" t="s">
        <v>2493</v>
      </c>
      <c r="J891" s="56" t="s">
        <v>7493</v>
      </c>
      <c r="K891" s="56"/>
      <c r="L891" s="55" t="s">
        <v>91</v>
      </c>
      <c r="M891" s="158" t="s">
        <v>8511</v>
      </c>
      <c r="N891" s="57" t="s">
        <v>8513</v>
      </c>
      <c r="O891" s="57" t="s">
        <v>8516</v>
      </c>
      <c r="P891" s="113" t="s">
        <v>100</v>
      </c>
      <c r="Q891" s="113" t="s">
        <v>54</v>
      </c>
      <c r="R891" s="113" t="s">
        <v>7477</v>
      </c>
      <c r="S891" s="113"/>
    </row>
    <row r="892" spans="1:19" x14ac:dyDescent="0.35">
      <c r="A892" s="113" t="s">
        <v>53</v>
      </c>
      <c r="B892" s="94">
        <v>16</v>
      </c>
      <c r="C892" s="54" t="s">
        <v>121</v>
      </c>
      <c r="D892" s="54" t="s">
        <v>1958</v>
      </c>
      <c r="E892" s="56" t="s">
        <v>8114</v>
      </c>
      <c r="F892" s="54" t="s">
        <v>7681</v>
      </c>
      <c r="G892" s="54" t="s">
        <v>328</v>
      </c>
      <c r="H892" s="54" t="s">
        <v>329</v>
      </c>
      <c r="I892" s="54" t="s">
        <v>2492</v>
      </c>
      <c r="J892" s="56" t="s">
        <v>7493</v>
      </c>
      <c r="K892" s="56"/>
      <c r="L892" s="55" t="s">
        <v>91</v>
      </c>
      <c r="M892" s="158" t="s">
        <v>8511</v>
      </c>
      <c r="N892" s="57" t="s">
        <v>8513</v>
      </c>
      <c r="O892" s="57" t="s">
        <v>8516</v>
      </c>
      <c r="P892" s="113" t="s">
        <v>100</v>
      </c>
      <c r="Q892" s="113" t="s">
        <v>54</v>
      </c>
      <c r="R892" s="113" t="s">
        <v>7477</v>
      </c>
      <c r="S892" s="113"/>
    </row>
    <row r="893" spans="1:19" x14ac:dyDescent="0.35">
      <c r="A893" s="113" t="s">
        <v>53</v>
      </c>
      <c r="B893" s="94">
        <v>18</v>
      </c>
      <c r="C893" s="54" t="s">
        <v>122</v>
      </c>
      <c r="D893" s="54" t="s">
        <v>1959</v>
      </c>
      <c r="E893" s="50" t="s">
        <v>8246</v>
      </c>
      <c r="F893" s="55" t="s">
        <v>8416</v>
      </c>
      <c r="G893" s="54" t="s">
        <v>330</v>
      </c>
      <c r="H893" s="54" t="s">
        <v>331</v>
      </c>
      <c r="I893" s="54" t="s">
        <v>2491</v>
      </c>
      <c r="J893" s="56" t="s">
        <v>7493</v>
      </c>
      <c r="K893" s="56"/>
      <c r="L893" s="55" t="s">
        <v>91</v>
      </c>
      <c r="M893" s="158" t="s">
        <v>8511</v>
      </c>
      <c r="N893" s="57" t="s">
        <v>8513</v>
      </c>
      <c r="O893" s="57" t="s">
        <v>8516</v>
      </c>
      <c r="P893" s="113" t="s">
        <v>100</v>
      </c>
      <c r="Q893" s="113" t="s">
        <v>54</v>
      </c>
      <c r="R893" s="113" t="s">
        <v>7477</v>
      </c>
      <c r="S893" s="113"/>
    </row>
    <row r="894" spans="1:19" x14ac:dyDescent="0.35">
      <c r="A894" s="113" t="s">
        <v>53</v>
      </c>
      <c r="B894" s="94">
        <v>20</v>
      </c>
      <c r="C894" s="54" t="s">
        <v>123</v>
      </c>
      <c r="D894" s="54" t="s">
        <v>1960</v>
      </c>
      <c r="E894" s="50" t="s">
        <v>8164</v>
      </c>
      <c r="F894" s="54" t="s">
        <v>7682</v>
      </c>
      <c r="G894" s="54" t="s">
        <v>332</v>
      </c>
      <c r="H894" s="54" t="s">
        <v>333</v>
      </c>
      <c r="I894" s="54" t="s">
        <v>2332</v>
      </c>
      <c r="J894" s="56" t="s">
        <v>7493</v>
      </c>
      <c r="K894" s="56"/>
      <c r="L894" s="55" t="s">
        <v>91</v>
      </c>
      <c r="M894" s="158" t="s">
        <v>8511</v>
      </c>
      <c r="N894" s="57" t="s">
        <v>8513</v>
      </c>
      <c r="O894" s="57" t="s">
        <v>8516</v>
      </c>
      <c r="P894" s="113" t="s">
        <v>100</v>
      </c>
      <c r="Q894" s="113" t="s">
        <v>54</v>
      </c>
      <c r="R894" s="113" t="s">
        <v>7477</v>
      </c>
      <c r="S894" s="113"/>
    </row>
    <row r="895" spans="1:19" x14ac:dyDescent="0.35">
      <c r="A895" s="113" t="s">
        <v>53</v>
      </c>
      <c r="B895" s="94">
        <v>22</v>
      </c>
      <c r="C895" s="54" t="s">
        <v>124</v>
      </c>
      <c r="D895" s="54" t="s">
        <v>1961</v>
      </c>
      <c r="E895" s="50" t="s">
        <v>8417</v>
      </c>
      <c r="F895" s="54" t="s">
        <v>7683</v>
      </c>
      <c r="G895" s="54" t="s">
        <v>334</v>
      </c>
      <c r="H895" s="54" t="s">
        <v>335</v>
      </c>
      <c r="I895" s="54" t="s">
        <v>2333</v>
      </c>
      <c r="J895" s="56" t="s">
        <v>7493</v>
      </c>
      <c r="K895" s="56"/>
      <c r="L895" s="55" t="s">
        <v>91</v>
      </c>
      <c r="M895" s="158" t="s">
        <v>8511</v>
      </c>
      <c r="N895" s="57" t="s">
        <v>8513</v>
      </c>
      <c r="O895" s="57" t="s">
        <v>8516</v>
      </c>
      <c r="P895" s="113" t="s">
        <v>100</v>
      </c>
      <c r="Q895" s="113" t="s">
        <v>54</v>
      </c>
      <c r="R895" s="113" t="s">
        <v>7477</v>
      </c>
      <c r="S895" s="113"/>
    </row>
    <row r="896" spans="1:19" x14ac:dyDescent="0.35">
      <c r="A896" s="113" t="s">
        <v>53</v>
      </c>
      <c r="B896" s="94">
        <v>24</v>
      </c>
      <c r="C896" s="54" t="s">
        <v>125</v>
      </c>
      <c r="D896" s="54" t="s">
        <v>1962</v>
      </c>
      <c r="E896" s="50" t="s">
        <v>8206</v>
      </c>
      <c r="F896" s="54" t="s">
        <v>7684</v>
      </c>
      <c r="G896" s="54" t="s">
        <v>336</v>
      </c>
      <c r="H896" s="54" t="s">
        <v>337</v>
      </c>
      <c r="I896" s="54" t="s">
        <v>2484</v>
      </c>
      <c r="J896" s="56" t="s">
        <v>7493</v>
      </c>
      <c r="K896" s="56"/>
      <c r="L896" s="55" t="s">
        <v>91</v>
      </c>
      <c r="M896" s="158" t="s">
        <v>8511</v>
      </c>
      <c r="N896" s="57" t="s">
        <v>8513</v>
      </c>
      <c r="O896" s="57" t="s">
        <v>8516</v>
      </c>
      <c r="P896" s="113" t="s">
        <v>100</v>
      </c>
      <c r="Q896" s="113" t="s">
        <v>54</v>
      </c>
      <c r="R896" s="113" t="s">
        <v>7477</v>
      </c>
      <c r="S896" s="113"/>
    </row>
    <row r="897" spans="1:19" x14ac:dyDescent="0.35">
      <c r="A897" s="113" t="s">
        <v>53</v>
      </c>
      <c r="B897" s="94">
        <v>26</v>
      </c>
      <c r="C897" s="54" t="s">
        <v>126</v>
      </c>
      <c r="D897" s="54" t="s">
        <v>1963</v>
      </c>
      <c r="E897" s="54" t="s">
        <v>7600</v>
      </c>
      <c r="F897" s="55" t="s">
        <v>7685</v>
      </c>
      <c r="G897" s="54" t="s">
        <v>338</v>
      </c>
      <c r="H897" s="54" t="s">
        <v>339</v>
      </c>
      <c r="I897" s="54" t="s">
        <v>2485</v>
      </c>
      <c r="J897" s="56" t="s">
        <v>7493</v>
      </c>
      <c r="K897" s="56"/>
      <c r="L897" s="55" t="s">
        <v>91</v>
      </c>
      <c r="M897" s="158" t="s">
        <v>8511</v>
      </c>
      <c r="N897" s="57" t="s">
        <v>8513</v>
      </c>
      <c r="O897" s="57" t="s">
        <v>8516</v>
      </c>
      <c r="P897" s="113" t="s">
        <v>100</v>
      </c>
      <c r="Q897" s="113" t="s">
        <v>54</v>
      </c>
      <c r="R897" s="113" t="s">
        <v>7477</v>
      </c>
      <c r="S897" s="113"/>
    </row>
    <row r="898" spans="1:19" x14ac:dyDescent="0.35">
      <c r="A898" s="113" t="s">
        <v>53</v>
      </c>
      <c r="B898" s="94">
        <v>28</v>
      </c>
      <c r="C898" s="54" t="s">
        <v>127</v>
      </c>
      <c r="D898" s="54" t="s">
        <v>1964</v>
      </c>
      <c r="E898" s="50" t="s">
        <v>8399</v>
      </c>
      <c r="F898" s="54" t="s">
        <v>7686</v>
      </c>
      <c r="G898" s="54" t="s">
        <v>340</v>
      </c>
      <c r="H898" s="54" t="s">
        <v>341</v>
      </c>
      <c r="I898" s="54" t="s">
        <v>2486</v>
      </c>
      <c r="J898" s="56" t="s">
        <v>7493</v>
      </c>
      <c r="K898" s="56"/>
      <c r="L898" s="55" t="s">
        <v>91</v>
      </c>
      <c r="M898" s="158" t="s">
        <v>8511</v>
      </c>
      <c r="N898" s="57" t="s">
        <v>8513</v>
      </c>
      <c r="O898" s="57" t="s">
        <v>8516</v>
      </c>
      <c r="P898" s="113" t="s">
        <v>100</v>
      </c>
      <c r="Q898" s="113" t="s">
        <v>54</v>
      </c>
      <c r="R898" s="113" t="s">
        <v>7477</v>
      </c>
      <c r="S898" s="113"/>
    </row>
    <row r="899" spans="1:19" x14ac:dyDescent="0.35">
      <c r="A899" s="113" t="s">
        <v>53</v>
      </c>
      <c r="B899" s="94">
        <v>30</v>
      </c>
      <c r="C899" s="54" t="s">
        <v>128</v>
      </c>
      <c r="D899" s="54" t="s">
        <v>1965</v>
      </c>
      <c r="E899" s="54" t="s">
        <v>3400</v>
      </c>
      <c r="F899" s="54" t="s">
        <v>7687</v>
      </c>
      <c r="G899" s="54" t="s">
        <v>342</v>
      </c>
      <c r="H899" s="54" t="s">
        <v>343</v>
      </c>
      <c r="I899" s="54" t="s">
        <v>2487</v>
      </c>
      <c r="J899" s="56" t="s">
        <v>7493</v>
      </c>
      <c r="K899" s="56"/>
      <c r="L899" s="55" t="s">
        <v>91</v>
      </c>
      <c r="M899" s="158" t="s">
        <v>8511</v>
      </c>
      <c r="N899" s="57" t="s">
        <v>8513</v>
      </c>
      <c r="O899" s="57" t="s">
        <v>8516</v>
      </c>
      <c r="P899" s="113" t="s">
        <v>100</v>
      </c>
      <c r="Q899" s="113" t="s">
        <v>54</v>
      </c>
      <c r="R899" s="113" t="s">
        <v>7477</v>
      </c>
      <c r="S899" s="113"/>
    </row>
    <row r="900" spans="1:19" x14ac:dyDescent="0.35">
      <c r="A900" s="113" t="s">
        <v>53</v>
      </c>
      <c r="B900" s="94">
        <v>32</v>
      </c>
      <c r="C900" s="54" t="s">
        <v>129</v>
      </c>
      <c r="D900" s="54" t="s">
        <v>1966</v>
      </c>
      <c r="E900" s="50" t="s">
        <v>8110</v>
      </c>
      <c r="F900" s="54" t="s">
        <v>7688</v>
      </c>
      <c r="G900" s="54" t="s">
        <v>344</v>
      </c>
      <c r="H900" s="54" t="s">
        <v>345</v>
      </c>
      <c r="I900" s="54" t="s">
        <v>2488</v>
      </c>
      <c r="J900" s="56" t="s">
        <v>7493</v>
      </c>
      <c r="K900" s="56"/>
      <c r="L900" s="55" t="s">
        <v>91</v>
      </c>
      <c r="M900" s="158" t="s">
        <v>8511</v>
      </c>
      <c r="N900" s="57" t="s">
        <v>8513</v>
      </c>
      <c r="O900" s="57" t="s">
        <v>8516</v>
      </c>
      <c r="P900" s="113" t="s">
        <v>100</v>
      </c>
      <c r="Q900" s="113" t="s">
        <v>54</v>
      </c>
      <c r="R900" s="113" t="s">
        <v>7477</v>
      </c>
      <c r="S900" s="113"/>
    </row>
    <row r="901" spans="1:19" x14ac:dyDescent="0.35">
      <c r="A901" s="113" t="s">
        <v>53</v>
      </c>
      <c r="B901" s="94">
        <v>34</v>
      </c>
      <c r="C901" s="54" t="s">
        <v>130</v>
      </c>
      <c r="D901" s="54" t="s">
        <v>2061</v>
      </c>
      <c r="E901" s="50" t="s">
        <v>8189</v>
      </c>
      <c r="F901" s="54" t="s">
        <v>7689</v>
      </c>
      <c r="G901" s="54" t="s">
        <v>346</v>
      </c>
      <c r="H901" s="54" t="s">
        <v>347</v>
      </c>
      <c r="I901" s="54" t="s">
        <v>2489</v>
      </c>
      <c r="J901" s="56" t="s">
        <v>7493</v>
      </c>
      <c r="K901" s="56"/>
      <c r="L901" s="55" t="s">
        <v>91</v>
      </c>
      <c r="M901" s="158" t="s">
        <v>8511</v>
      </c>
      <c r="N901" s="57" t="s">
        <v>8513</v>
      </c>
      <c r="O901" s="57" t="s">
        <v>8516</v>
      </c>
      <c r="P901" s="113" t="s">
        <v>100</v>
      </c>
      <c r="Q901" s="113" t="s">
        <v>54</v>
      </c>
      <c r="R901" s="113" t="s">
        <v>7477</v>
      </c>
      <c r="S901" s="113"/>
    </row>
    <row r="902" spans="1:19" x14ac:dyDescent="0.35">
      <c r="A902" s="113" t="s">
        <v>53</v>
      </c>
      <c r="B902" s="94">
        <v>36</v>
      </c>
      <c r="C902" s="54" t="s">
        <v>131</v>
      </c>
      <c r="D902" s="54" t="s">
        <v>2062</v>
      </c>
      <c r="E902" s="50" t="s">
        <v>8414</v>
      </c>
      <c r="F902" s="54" t="s">
        <v>7690</v>
      </c>
      <c r="G902" s="54" t="s">
        <v>348</v>
      </c>
      <c r="H902" s="54" t="s">
        <v>349</v>
      </c>
      <c r="I902" s="54" t="s">
        <v>2490</v>
      </c>
      <c r="J902" s="56" t="s">
        <v>7493</v>
      </c>
      <c r="K902" s="56"/>
      <c r="L902" s="55" t="s">
        <v>91</v>
      </c>
      <c r="M902" s="158" t="s">
        <v>8511</v>
      </c>
      <c r="N902" s="57" t="s">
        <v>8513</v>
      </c>
      <c r="O902" s="57" t="s">
        <v>8516</v>
      </c>
      <c r="P902" s="113" t="s">
        <v>100</v>
      </c>
      <c r="Q902" s="113" t="s">
        <v>54</v>
      </c>
      <c r="R902" s="113" t="s">
        <v>7477</v>
      </c>
      <c r="S902" s="113"/>
    </row>
    <row r="903" spans="1:19" x14ac:dyDescent="0.35">
      <c r="A903" s="113" t="s">
        <v>53</v>
      </c>
      <c r="B903" s="94">
        <v>38</v>
      </c>
      <c r="C903" s="56" t="s">
        <v>2595</v>
      </c>
      <c r="D903" s="56" t="s">
        <v>1895</v>
      </c>
      <c r="E903" s="56" t="s">
        <v>8438</v>
      </c>
      <c r="F903" s="56" t="s">
        <v>2172</v>
      </c>
      <c r="G903" s="56" t="s">
        <v>3018</v>
      </c>
      <c r="H903" s="50" t="s">
        <v>2800</v>
      </c>
      <c r="I903" s="56"/>
      <c r="J903" s="56" t="s">
        <v>7493</v>
      </c>
      <c r="K903" s="56"/>
      <c r="L903" s="50" t="s">
        <v>91</v>
      </c>
      <c r="M903" s="153">
        <v>0</v>
      </c>
      <c r="N903" s="50" t="s">
        <v>8512</v>
      </c>
      <c r="O903" s="50" t="s">
        <v>8517</v>
      </c>
      <c r="P903" s="113" t="s">
        <v>91</v>
      </c>
      <c r="Q903" s="113" t="s">
        <v>54</v>
      </c>
      <c r="R903" s="113"/>
      <c r="S903" s="113"/>
    </row>
    <row r="904" spans="1:19" x14ac:dyDescent="0.35">
      <c r="A904" s="111" t="s">
        <v>4298</v>
      </c>
      <c r="B904" s="114">
        <v>-99</v>
      </c>
      <c r="C904" s="51" t="s">
        <v>6791</v>
      </c>
      <c r="D904" s="62" t="s">
        <v>6793</v>
      </c>
      <c r="E904" s="50"/>
      <c r="F904" s="53"/>
      <c r="G904" s="50" t="s">
        <v>6792</v>
      </c>
      <c r="H904" s="50" t="s">
        <v>6793</v>
      </c>
      <c r="I904" s="113"/>
      <c r="J904" s="50" t="s">
        <v>7493</v>
      </c>
      <c r="K904" s="50"/>
      <c r="L904" s="50" t="s">
        <v>7473</v>
      </c>
      <c r="M904" s="153"/>
      <c r="N904" s="50"/>
      <c r="O904" s="50"/>
      <c r="P904" s="109" t="s">
        <v>7476</v>
      </c>
      <c r="Q904" s="109" t="s">
        <v>80</v>
      </c>
      <c r="R904" s="113"/>
      <c r="S904" s="113"/>
    </row>
    <row r="905" spans="1:19" x14ac:dyDescent="0.35">
      <c r="A905" s="111" t="s">
        <v>4298</v>
      </c>
      <c r="B905" s="114">
        <v>-99</v>
      </c>
      <c r="C905" s="51" t="s">
        <v>6794</v>
      </c>
      <c r="D905" s="62" t="s">
        <v>6796</v>
      </c>
      <c r="E905" s="50"/>
      <c r="F905" s="53"/>
      <c r="G905" s="50" t="s">
        <v>6795</v>
      </c>
      <c r="H905" s="50" t="s">
        <v>6796</v>
      </c>
      <c r="I905" s="113"/>
      <c r="J905" s="50" t="s">
        <v>7493</v>
      </c>
      <c r="K905" s="50"/>
      <c r="L905" s="50" t="s">
        <v>7473</v>
      </c>
      <c r="M905" s="153"/>
      <c r="N905" s="50"/>
      <c r="O905" s="50"/>
      <c r="P905" s="109" t="s">
        <v>7476</v>
      </c>
      <c r="Q905" s="109" t="s">
        <v>80</v>
      </c>
      <c r="R905" s="113"/>
      <c r="S905" s="113"/>
    </row>
    <row r="906" spans="1:19" x14ac:dyDescent="0.35">
      <c r="A906" s="111" t="s">
        <v>4665</v>
      </c>
      <c r="B906" s="116">
        <v>-99</v>
      </c>
      <c r="C906" s="113" t="s">
        <v>4113</v>
      </c>
      <c r="D906" s="54"/>
      <c r="E906" s="113"/>
      <c r="F906" s="113"/>
      <c r="G906" s="50" t="s">
        <v>4113</v>
      </c>
      <c r="H906" s="53"/>
      <c r="I906" s="113"/>
      <c r="J906" s="113" t="s">
        <v>7493</v>
      </c>
      <c r="K906" s="113"/>
      <c r="L906" s="121" t="s">
        <v>91</v>
      </c>
      <c r="M906" s="139" t="s">
        <v>8511</v>
      </c>
      <c r="N906" s="121" t="s">
        <v>8513</v>
      </c>
      <c r="O906" s="121"/>
      <c r="P906" s="113"/>
      <c r="Q906" s="113" t="s">
        <v>80</v>
      </c>
      <c r="R906" s="113"/>
      <c r="S906" s="113"/>
    </row>
    <row r="907" spans="1:19" x14ac:dyDescent="0.35">
      <c r="A907" s="115" t="s">
        <v>4665</v>
      </c>
      <c r="B907" s="100">
        <v>1</v>
      </c>
      <c r="C907" s="101" t="s">
        <v>93</v>
      </c>
      <c r="D907" s="101" t="s">
        <v>1923</v>
      </c>
      <c r="E907" s="102"/>
      <c r="F907" s="101" t="s">
        <v>7661</v>
      </c>
      <c r="G907" s="101" t="s">
        <v>277</v>
      </c>
      <c r="H907" s="101" t="s">
        <v>278</v>
      </c>
      <c r="I907" s="101" t="s">
        <v>2311</v>
      </c>
      <c r="J907" s="103" t="s">
        <v>7493</v>
      </c>
      <c r="K907" s="103"/>
      <c r="L907" s="101" t="s">
        <v>91</v>
      </c>
      <c r="M907" s="154" t="s">
        <v>8511</v>
      </c>
      <c r="N907" s="103" t="s">
        <v>8513</v>
      </c>
      <c r="O907" s="103" t="s">
        <v>8516</v>
      </c>
      <c r="P907" s="115" t="s">
        <v>91</v>
      </c>
      <c r="Q907" s="115" t="s">
        <v>80</v>
      </c>
      <c r="R907" s="115"/>
      <c r="S907" s="113"/>
    </row>
    <row r="908" spans="1:19" x14ac:dyDescent="0.35">
      <c r="A908" s="111" t="s">
        <v>4665</v>
      </c>
      <c r="B908" s="112">
        <v>2</v>
      </c>
      <c r="C908" s="113" t="s">
        <v>4114</v>
      </c>
      <c r="D908" s="54" t="s">
        <v>7553</v>
      </c>
      <c r="E908" s="113"/>
      <c r="F908" s="113"/>
      <c r="G908" s="50" t="s">
        <v>465</v>
      </c>
      <c r="H908" s="50" t="s">
        <v>5053</v>
      </c>
      <c r="I908" s="113"/>
      <c r="J908" s="113" t="s">
        <v>7493</v>
      </c>
      <c r="K908" s="113"/>
      <c r="L908" s="99" t="s">
        <v>7473</v>
      </c>
      <c r="M908" s="160" t="s">
        <v>8511</v>
      </c>
      <c r="N908" s="99" t="s">
        <v>8513</v>
      </c>
      <c r="O908" s="99" t="s">
        <v>8516</v>
      </c>
      <c r="P908" s="113" t="s">
        <v>100</v>
      </c>
      <c r="Q908" s="113" t="s">
        <v>80</v>
      </c>
      <c r="R908" s="113"/>
      <c r="S908" s="113"/>
    </row>
    <row r="909" spans="1:19" x14ac:dyDescent="0.35">
      <c r="A909" s="115" t="s">
        <v>4665</v>
      </c>
      <c r="B909" s="100">
        <v>3</v>
      </c>
      <c r="C909" s="101" t="s">
        <v>116</v>
      </c>
      <c r="D909" s="101" t="s">
        <v>6631</v>
      </c>
      <c r="E909" s="102"/>
      <c r="F909" s="101"/>
      <c r="G909" s="101" t="s">
        <v>318</v>
      </c>
      <c r="H909" s="101"/>
      <c r="I909" s="101"/>
      <c r="J909" s="103" t="s">
        <v>7493</v>
      </c>
      <c r="K909" s="103"/>
      <c r="L909" s="55" t="s">
        <v>91</v>
      </c>
      <c r="M909" s="158" t="s">
        <v>8511</v>
      </c>
      <c r="N909" s="57" t="s">
        <v>8513</v>
      </c>
      <c r="O909" s="57" t="s">
        <v>8516</v>
      </c>
      <c r="P909" s="115" t="s">
        <v>100</v>
      </c>
      <c r="Q909" s="115" t="s">
        <v>80</v>
      </c>
      <c r="R909" s="113" t="s">
        <v>7477</v>
      </c>
      <c r="S909" s="113"/>
    </row>
    <row r="910" spans="1:19" x14ac:dyDescent="0.35">
      <c r="A910" s="115" t="s">
        <v>4665</v>
      </c>
      <c r="B910" s="100">
        <v>4</v>
      </c>
      <c r="C910" s="115" t="s">
        <v>2591</v>
      </c>
      <c r="D910" s="102" t="s">
        <v>7538</v>
      </c>
      <c r="E910" s="115"/>
      <c r="F910" s="115"/>
      <c r="G910" s="102" t="s">
        <v>3015</v>
      </c>
      <c r="H910" s="102" t="s">
        <v>2796</v>
      </c>
      <c r="I910" s="115"/>
      <c r="J910" s="115" t="s">
        <v>7493</v>
      </c>
      <c r="K910" s="115"/>
      <c r="L910" s="115" t="s">
        <v>7473</v>
      </c>
      <c r="M910" s="116" t="s">
        <v>8511</v>
      </c>
      <c r="N910" s="115" t="s">
        <v>8512</v>
      </c>
      <c r="O910" s="115" t="s">
        <v>8516</v>
      </c>
      <c r="P910" s="115" t="s">
        <v>100</v>
      </c>
      <c r="Q910" s="115" t="s">
        <v>80</v>
      </c>
      <c r="R910" s="115"/>
      <c r="S910" s="113"/>
    </row>
    <row r="911" spans="1:19" x14ac:dyDescent="0.35">
      <c r="A911" s="115" t="s">
        <v>4665</v>
      </c>
      <c r="B911" s="100">
        <v>5</v>
      </c>
      <c r="C911" s="101" t="s">
        <v>267</v>
      </c>
      <c r="D911" s="101" t="s">
        <v>6408</v>
      </c>
      <c r="E911" s="102"/>
      <c r="F911" s="101" t="s">
        <v>7595</v>
      </c>
      <c r="G911" s="101" t="s">
        <v>480</v>
      </c>
      <c r="H911" s="101" t="s">
        <v>481</v>
      </c>
      <c r="I911" s="101" t="s">
        <v>2223</v>
      </c>
      <c r="J911" s="103" t="s">
        <v>7493</v>
      </c>
      <c r="K911" s="103"/>
      <c r="L911" s="101" t="s">
        <v>153</v>
      </c>
      <c r="M911" s="154" t="s">
        <v>8511</v>
      </c>
      <c r="N911" s="103" t="s">
        <v>8512</v>
      </c>
      <c r="O911" s="103" t="s">
        <v>8516</v>
      </c>
      <c r="P911" s="115" t="s">
        <v>153</v>
      </c>
      <c r="Q911" s="115" t="s">
        <v>80</v>
      </c>
      <c r="R911" s="115"/>
      <c r="S911" s="113"/>
    </row>
    <row r="912" spans="1:19" x14ac:dyDescent="0.35">
      <c r="A912" s="111" t="s">
        <v>4665</v>
      </c>
      <c r="B912" s="112"/>
      <c r="C912" s="113" t="s">
        <v>4674</v>
      </c>
      <c r="D912" s="50" t="s">
        <v>7500</v>
      </c>
      <c r="E912" s="113"/>
      <c r="F912" s="113"/>
      <c r="G912" s="50" t="s">
        <v>6173</v>
      </c>
      <c r="H912" s="50" t="s">
        <v>6174</v>
      </c>
      <c r="I912" s="113"/>
      <c r="J912" s="103" t="s">
        <v>7493</v>
      </c>
      <c r="K912" s="103"/>
      <c r="L912" s="50" t="s">
        <v>7472</v>
      </c>
      <c r="M912" s="153">
        <v>0</v>
      </c>
      <c r="N912" s="50" t="s">
        <v>8512</v>
      </c>
      <c r="O912" s="50" t="s">
        <v>8517</v>
      </c>
      <c r="P912" s="113" t="s">
        <v>235</v>
      </c>
      <c r="Q912" s="113" t="s">
        <v>80</v>
      </c>
      <c r="R912" s="113"/>
      <c r="S912" s="113"/>
    </row>
    <row r="913" spans="1:19" x14ac:dyDescent="0.35">
      <c r="A913" s="111" t="s">
        <v>4665</v>
      </c>
      <c r="B913" s="112"/>
      <c r="C913" s="113" t="s">
        <v>4668</v>
      </c>
      <c r="D913" s="50" t="s">
        <v>7062</v>
      </c>
      <c r="E913" s="113"/>
      <c r="F913" s="113"/>
      <c r="G913" s="50" t="s">
        <v>6161</v>
      </c>
      <c r="H913" s="50" t="s">
        <v>6162</v>
      </c>
      <c r="I913" s="113"/>
      <c r="J913" s="103" t="s">
        <v>7493</v>
      </c>
      <c r="K913" s="103"/>
      <c r="L913" s="50" t="s">
        <v>7472</v>
      </c>
      <c r="M913" s="153">
        <v>0</v>
      </c>
      <c r="N913" s="50" t="s">
        <v>8512</v>
      </c>
      <c r="O913" s="50" t="s">
        <v>8517</v>
      </c>
      <c r="P913" s="113" t="s">
        <v>6356</v>
      </c>
      <c r="Q913" s="113" t="s">
        <v>80</v>
      </c>
      <c r="R913" s="113"/>
      <c r="S913" s="113"/>
    </row>
    <row r="914" spans="1:19" x14ac:dyDescent="0.35">
      <c r="A914" s="111" t="s">
        <v>4665</v>
      </c>
      <c r="B914" s="112"/>
      <c r="C914" s="113" t="s">
        <v>4666</v>
      </c>
      <c r="D914" s="50" t="s">
        <v>7063</v>
      </c>
      <c r="E914" s="113"/>
      <c r="F914" s="113"/>
      <c r="G914" s="50" t="s">
        <v>6157</v>
      </c>
      <c r="H914" s="50" t="s">
        <v>6158</v>
      </c>
      <c r="I914" s="113"/>
      <c r="J914" s="103" t="s">
        <v>7493</v>
      </c>
      <c r="K914" s="103"/>
      <c r="L914" s="50" t="s">
        <v>7472</v>
      </c>
      <c r="M914" s="153">
        <v>0</v>
      </c>
      <c r="N914" s="50" t="s">
        <v>8512</v>
      </c>
      <c r="O914" s="50" t="s">
        <v>8517</v>
      </c>
      <c r="P914" s="113" t="s">
        <v>6356</v>
      </c>
      <c r="Q914" s="113" t="s">
        <v>80</v>
      </c>
      <c r="R914" s="113"/>
      <c r="S914" s="113"/>
    </row>
    <row r="915" spans="1:19" x14ac:dyDescent="0.35">
      <c r="A915" s="111" t="s">
        <v>4665</v>
      </c>
      <c r="B915" s="112"/>
      <c r="C915" s="113" t="s">
        <v>4667</v>
      </c>
      <c r="D915" s="50" t="s">
        <v>7064</v>
      </c>
      <c r="E915" s="113"/>
      <c r="F915" s="113"/>
      <c r="G915" s="50" t="s">
        <v>6159</v>
      </c>
      <c r="H915" s="50" t="s">
        <v>6160</v>
      </c>
      <c r="I915" s="113"/>
      <c r="J915" s="103" t="s">
        <v>7493</v>
      </c>
      <c r="K915" s="103"/>
      <c r="L915" s="50" t="s">
        <v>7472</v>
      </c>
      <c r="M915" s="153">
        <v>0</v>
      </c>
      <c r="N915" s="50" t="s">
        <v>8512</v>
      </c>
      <c r="O915" s="50" t="s">
        <v>8517</v>
      </c>
      <c r="P915" s="113" t="s">
        <v>6356</v>
      </c>
      <c r="Q915" s="113" t="s">
        <v>80</v>
      </c>
      <c r="R915" s="113"/>
      <c r="S915" s="113"/>
    </row>
    <row r="916" spans="1:19" x14ac:dyDescent="0.35">
      <c r="A916" s="111" t="s">
        <v>4665</v>
      </c>
      <c r="B916" s="112"/>
      <c r="C916" s="113" t="s">
        <v>4669</v>
      </c>
      <c r="D916" s="50" t="s">
        <v>7065</v>
      </c>
      <c r="E916" s="113"/>
      <c r="F916" s="113"/>
      <c r="G916" s="50" t="s">
        <v>6163</v>
      </c>
      <c r="H916" s="50" t="s">
        <v>6164</v>
      </c>
      <c r="I916" s="113"/>
      <c r="J916" s="103" t="s">
        <v>7493</v>
      </c>
      <c r="K916" s="103"/>
      <c r="L916" s="50" t="s">
        <v>7472</v>
      </c>
      <c r="M916" s="153">
        <v>0</v>
      </c>
      <c r="N916" s="50" t="s">
        <v>8512</v>
      </c>
      <c r="O916" s="50" t="s">
        <v>8517</v>
      </c>
      <c r="P916" s="113" t="s">
        <v>6356</v>
      </c>
      <c r="Q916" s="113" t="s">
        <v>80</v>
      </c>
      <c r="R916" s="113"/>
      <c r="S916" s="113"/>
    </row>
    <row r="917" spans="1:19" x14ac:dyDescent="0.35">
      <c r="A917" s="111" t="s">
        <v>4665</v>
      </c>
      <c r="B917" s="112"/>
      <c r="C917" s="113" t="s">
        <v>4670</v>
      </c>
      <c r="D917" s="50" t="s">
        <v>7066</v>
      </c>
      <c r="E917" s="113"/>
      <c r="F917" s="113"/>
      <c r="G917" s="50" t="s">
        <v>6165</v>
      </c>
      <c r="H917" s="50" t="s">
        <v>6166</v>
      </c>
      <c r="I917" s="113"/>
      <c r="J917" s="103" t="s">
        <v>7493</v>
      </c>
      <c r="K917" s="103"/>
      <c r="L917" s="50" t="s">
        <v>7472</v>
      </c>
      <c r="M917" s="153">
        <v>0</v>
      </c>
      <c r="N917" s="50" t="s">
        <v>8512</v>
      </c>
      <c r="O917" s="50" t="s">
        <v>8517</v>
      </c>
      <c r="P917" s="113" t="s">
        <v>6356</v>
      </c>
      <c r="Q917" s="113" t="s">
        <v>80</v>
      </c>
      <c r="R917" s="113"/>
      <c r="S917" s="113"/>
    </row>
    <row r="918" spans="1:19" x14ac:dyDescent="0.35">
      <c r="A918" s="111" t="s">
        <v>4665</v>
      </c>
      <c r="B918" s="112"/>
      <c r="C918" s="113" t="s">
        <v>4672</v>
      </c>
      <c r="D918" s="50" t="s">
        <v>6929</v>
      </c>
      <c r="E918" s="113"/>
      <c r="F918" s="113"/>
      <c r="G918" s="50" t="s">
        <v>6169</v>
      </c>
      <c r="H918" s="50" t="s">
        <v>6170</v>
      </c>
      <c r="I918" s="113"/>
      <c r="J918" s="103" t="s">
        <v>7493</v>
      </c>
      <c r="K918" s="103"/>
      <c r="L918" s="50" t="s">
        <v>7472</v>
      </c>
      <c r="M918" s="153">
        <v>0</v>
      </c>
      <c r="N918" s="50" t="s">
        <v>8512</v>
      </c>
      <c r="O918" s="50" t="s">
        <v>8517</v>
      </c>
      <c r="P918" s="113" t="s">
        <v>195</v>
      </c>
      <c r="Q918" s="113" t="s">
        <v>80</v>
      </c>
      <c r="R918" s="113"/>
      <c r="S918" s="113"/>
    </row>
    <row r="919" spans="1:19" x14ac:dyDescent="0.35">
      <c r="A919" s="111" t="s">
        <v>4665</v>
      </c>
      <c r="B919" s="112"/>
      <c r="C919" s="113" t="s">
        <v>4673</v>
      </c>
      <c r="D919" s="50" t="s">
        <v>7067</v>
      </c>
      <c r="E919" s="113"/>
      <c r="F919" s="113"/>
      <c r="G919" s="50" t="s">
        <v>6171</v>
      </c>
      <c r="H919" s="50" t="s">
        <v>6172</v>
      </c>
      <c r="I919" s="113"/>
      <c r="J919" s="103" t="s">
        <v>7493</v>
      </c>
      <c r="K919" s="103"/>
      <c r="L919" s="50" t="s">
        <v>7472</v>
      </c>
      <c r="M919" s="153">
        <v>0</v>
      </c>
      <c r="N919" s="50" t="s">
        <v>8512</v>
      </c>
      <c r="O919" s="50" t="s">
        <v>8517</v>
      </c>
      <c r="P919" s="113" t="s">
        <v>195</v>
      </c>
      <c r="Q919" s="113" t="s">
        <v>80</v>
      </c>
      <c r="R919" s="113"/>
      <c r="S919" s="113"/>
    </row>
    <row r="920" spans="1:19" x14ac:dyDescent="0.35">
      <c r="A920" s="111" t="s">
        <v>4665</v>
      </c>
      <c r="B920" s="112"/>
      <c r="C920" s="113" t="s">
        <v>4671</v>
      </c>
      <c r="D920" s="50" t="s">
        <v>6930</v>
      </c>
      <c r="E920" s="113"/>
      <c r="F920" s="113"/>
      <c r="G920" s="50" t="s">
        <v>6167</v>
      </c>
      <c r="H920" s="50" t="s">
        <v>6168</v>
      </c>
      <c r="I920" s="113"/>
      <c r="J920" s="103" t="s">
        <v>7493</v>
      </c>
      <c r="K920" s="103"/>
      <c r="L920" s="50" t="s">
        <v>7472</v>
      </c>
      <c r="M920" s="153">
        <v>0</v>
      </c>
      <c r="N920" s="50" t="s">
        <v>8512</v>
      </c>
      <c r="O920" s="50" t="s">
        <v>8517</v>
      </c>
      <c r="P920" s="113" t="s">
        <v>195</v>
      </c>
      <c r="Q920" s="113" t="s">
        <v>80</v>
      </c>
      <c r="R920" s="113"/>
      <c r="S920" s="113"/>
    </row>
    <row r="921" spans="1:19" x14ac:dyDescent="0.35">
      <c r="A921" s="111" t="s">
        <v>4665</v>
      </c>
      <c r="B921" s="112"/>
      <c r="C921" s="113" t="s">
        <v>4677</v>
      </c>
      <c r="D921" s="50" t="s">
        <v>7068</v>
      </c>
      <c r="E921" s="113"/>
      <c r="F921" s="113"/>
      <c r="G921" s="50" t="s">
        <v>6179</v>
      </c>
      <c r="H921" s="50" t="s">
        <v>6180</v>
      </c>
      <c r="I921" s="113"/>
      <c r="J921" s="103" t="s">
        <v>7493</v>
      </c>
      <c r="K921" s="103"/>
      <c r="L921" s="50" t="s">
        <v>7472</v>
      </c>
      <c r="M921" s="153">
        <v>0</v>
      </c>
      <c r="N921" s="50" t="s">
        <v>8512</v>
      </c>
      <c r="O921" s="50" t="s">
        <v>8517</v>
      </c>
      <c r="P921" s="113" t="s">
        <v>6357</v>
      </c>
      <c r="Q921" s="113" t="s">
        <v>80</v>
      </c>
      <c r="R921" s="113"/>
      <c r="S921" s="113"/>
    </row>
    <row r="922" spans="1:19" x14ac:dyDescent="0.35">
      <c r="A922" s="111" t="s">
        <v>4665</v>
      </c>
      <c r="B922" s="112"/>
      <c r="C922" s="113" t="s">
        <v>4678</v>
      </c>
      <c r="D922" s="62" t="s">
        <v>7069</v>
      </c>
      <c r="E922" s="113"/>
      <c r="F922" s="113"/>
      <c r="G922" s="50" t="s">
        <v>6181</v>
      </c>
      <c r="H922" s="50" t="s">
        <v>6182</v>
      </c>
      <c r="I922" s="113"/>
      <c r="J922" s="103" t="s">
        <v>7493</v>
      </c>
      <c r="K922" s="103"/>
      <c r="L922" s="50" t="s">
        <v>7472</v>
      </c>
      <c r="M922" s="153">
        <v>0</v>
      </c>
      <c r="N922" s="50" t="s">
        <v>8512</v>
      </c>
      <c r="O922" s="50" t="s">
        <v>8517</v>
      </c>
      <c r="P922" s="113" t="s">
        <v>6345</v>
      </c>
      <c r="Q922" s="113" t="s">
        <v>80</v>
      </c>
      <c r="R922" s="113"/>
      <c r="S922" s="113"/>
    </row>
    <row r="923" spans="1:19" x14ac:dyDescent="0.35">
      <c r="A923" s="111" t="s">
        <v>4665</v>
      </c>
      <c r="B923" s="112"/>
      <c r="C923" s="113" t="s">
        <v>4676</v>
      </c>
      <c r="D923" s="50" t="s">
        <v>7070</v>
      </c>
      <c r="E923" s="113"/>
      <c r="F923" s="113"/>
      <c r="G923" s="50" t="s">
        <v>6177</v>
      </c>
      <c r="H923" s="50" t="s">
        <v>6178</v>
      </c>
      <c r="I923" s="113"/>
      <c r="J923" s="103" t="s">
        <v>7493</v>
      </c>
      <c r="K923" s="103"/>
      <c r="L923" s="50" t="s">
        <v>7472</v>
      </c>
      <c r="M923" s="153">
        <v>0</v>
      </c>
      <c r="N923" s="50" t="s">
        <v>8512</v>
      </c>
      <c r="O923" s="50" t="s">
        <v>8517</v>
      </c>
      <c r="P923" s="113" t="s">
        <v>6339</v>
      </c>
      <c r="Q923" s="113" t="s">
        <v>80</v>
      </c>
      <c r="R923" s="113"/>
      <c r="S923" s="113"/>
    </row>
    <row r="924" spans="1:19" x14ac:dyDescent="0.35">
      <c r="A924" s="111" t="s">
        <v>4665</v>
      </c>
      <c r="B924" s="112"/>
      <c r="C924" s="113" t="s">
        <v>4679</v>
      </c>
      <c r="D924" s="50" t="s">
        <v>7071</v>
      </c>
      <c r="E924" s="113"/>
      <c r="F924" s="113"/>
      <c r="G924" s="50" t="s">
        <v>6183</v>
      </c>
      <c r="H924" s="50" t="s">
        <v>6184</v>
      </c>
      <c r="I924" s="113"/>
      <c r="J924" s="103" t="s">
        <v>7493</v>
      </c>
      <c r="K924" s="103"/>
      <c r="L924" s="50" t="s">
        <v>7472</v>
      </c>
      <c r="M924" s="153">
        <v>0</v>
      </c>
      <c r="N924" s="50" t="s">
        <v>8512</v>
      </c>
      <c r="O924" s="50" t="s">
        <v>8517</v>
      </c>
      <c r="P924" s="113" t="s">
        <v>165</v>
      </c>
      <c r="Q924" s="113" t="s">
        <v>80</v>
      </c>
      <c r="R924" s="113"/>
      <c r="S924" s="115"/>
    </row>
    <row r="925" spans="1:19" x14ac:dyDescent="0.35">
      <c r="A925" s="111" t="s">
        <v>4665</v>
      </c>
      <c r="B925" s="112"/>
      <c r="C925" s="113" t="s">
        <v>4675</v>
      </c>
      <c r="D925" s="50" t="s">
        <v>7061</v>
      </c>
      <c r="E925" s="113"/>
      <c r="F925" s="113"/>
      <c r="G925" s="50" t="s">
        <v>6175</v>
      </c>
      <c r="H925" s="50" t="s">
        <v>6176</v>
      </c>
      <c r="I925" s="113"/>
      <c r="J925" s="103" t="s">
        <v>7493</v>
      </c>
      <c r="K925" s="103"/>
      <c r="L925" s="50" t="s">
        <v>7472</v>
      </c>
      <c r="M925" s="153">
        <v>0</v>
      </c>
      <c r="N925" s="50" t="s">
        <v>8512</v>
      </c>
      <c r="O925" s="50" t="s">
        <v>8517</v>
      </c>
      <c r="P925" s="113" t="s">
        <v>235</v>
      </c>
      <c r="Q925" s="113" t="s">
        <v>80</v>
      </c>
      <c r="R925" s="113"/>
      <c r="S925" s="113"/>
    </row>
    <row r="926" spans="1:19" x14ac:dyDescent="0.35">
      <c r="A926" s="111" t="s">
        <v>4691</v>
      </c>
      <c r="B926" s="116">
        <v>-99</v>
      </c>
      <c r="C926" s="113" t="s">
        <v>4113</v>
      </c>
      <c r="D926" s="54"/>
      <c r="E926" s="113"/>
      <c r="F926" s="113"/>
      <c r="G926" s="50" t="s">
        <v>4113</v>
      </c>
      <c r="H926" s="53"/>
      <c r="I926" s="113"/>
      <c r="J926" s="113" t="s">
        <v>7493</v>
      </c>
      <c r="K926" s="113"/>
      <c r="L926" s="121" t="s">
        <v>91</v>
      </c>
      <c r="M926" s="139" t="s">
        <v>8511</v>
      </c>
      <c r="N926" s="121" t="s">
        <v>8513</v>
      </c>
      <c r="O926" s="121"/>
      <c r="P926" s="113"/>
      <c r="Q926" s="113" t="s">
        <v>80</v>
      </c>
      <c r="R926" s="113"/>
      <c r="S926" s="113"/>
    </row>
    <row r="927" spans="1:19" x14ac:dyDescent="0.35">
      <c r="A927" s="115" t="s">
        <v>4691</v>
      </c>
      <c r="B927" s="100">
        <v>1</v>
      </c>
      <c r="C927" s="101" t="s">
        <v>93</v>
      </c>
      <c r="D927" s="101" t="s">
        <v>1923</v>
      </c>
      <c r="E927" s="102"/>
      <c r="F927" s="101" t="s">
        <v>7661</v>
      </c>
      <c r="G927" s="101" t="s">
        <v>277</v>
      </c>
      <c r="H927" s="101" t="s">
        <v>278</v>
      </c>
      <c r="I927" s="101" t="s">
        <v>2311</v>
      </c>
      <c r="J927" s="103" t="s">
        <v>7493</v>
      </c>
      <c r="K927" s="103"/>
      <c r="L927" s="101" t="s">
        <v>91</v>
      </c>
      <c r="M927" s="154" t="s">
        <v>8511</v>
      </c>
      <c r="N927" s="103" t="s">
        <v>8513</v>
      </c>
      <c r="O927" s="103" t="s">
        <v>8516</v>
      </c>
      <c r="P927" s="115" t="s">
        <v>91</v>
      </c>
      <c r="Q927" s="115" t="s">
        <v>80</v>
      </c>
      <c r="R927" s="115"/>
      <c r="S927" s="113"/>
    </row>
    <row r="928" spans="1:19" x14ac:dyDescent="0.35">
      <c r="A928" s="111" t="s">
        <v>4691</v>
      </c>
      <c r="B928" s="112">
        <v>2</v>
      </c>
      <c r="C928" s="113" t="s">
        <v>4114</v>
      </c>
      <c r="D928" s="54" t="s">
        <v>7553</v>
      </c>
      <c r="E928" s="113"/>
      <c r="F928" s="113"/>
      <c r="G928" s="50" t="s">
        <v>465</v>
      </c>
      <c r="H928" s="50" t="s">
        <v>5053</v>
      </c>
      <c r="I928" s="113"/>
      <c r="J928" s="113" t="s">
        <v>7493</v>
      </c>
      <c r="K928" s="113"/>
      <c r="L928" s="99" t="s">
        <v>7473</v>
      </c>
      <c r="M928" s="160" t="s">
        <v>8511</v>
      </c>
      <c r="N928" s="99" t="s">
        <v>8513</v>
      </c>
      <c r="O928" s="99" t="s">
        <v>8516</v>
      </c>
      <c r="P928" s="113" t="s">
        <v>100</v>
      </c>
      <c r="Q928" s="113" t="s">
        <v>80</v>
      </c>
      <c r="R928" s="113"/>
      <c r="S928" s="113"/>
    </row>
    <row r="929" spans="1:19" x14ac:dyDescent="0.35">
      <c r="A929" s="115" t="s">
        <v>4691</v>
      </c>
      <c r="B929" s="100">
        <v>3</v>
      </c>
      <c r="C929" s="101" t="s">
        <v>116</v>
      </c>
      <c r="D929" s="101" t="s">
        <v>6631</v>
      </c>
      <c r="E929" s="102"/>
      <c r="F929" s="101"/>
      <c r="G929" s="101" t="s">
        <v>318</v>
      </c>
      <c r="H929" s="101"/>
      <c r="I929" s="101"/>
      <c r="J929" s="103" t="s">
        <v>7493</v>
      </c>
      <c r="K929" s="103"/>
      <c r="L929" s="55" t="s">
        <v>91</v>
      </c>
      <c r="M929" s="158" t="s">
        <v>8511</v>
      </c>
      <c r="N929" s="57" t="s">
        <v>8513</v>
      </c>
      <c r="O929" s="57" t="s">
        <v>8516</v>
      </c>
      <c r="P929" s="115" t="s">
        <v>100</v>
      </c>
      <c r="Q929" s="115" t="s">
        <v>80</v>
      </c>
      <c r="R929" s="113" t="s">
        <v>7477</v>
      </c>
      <c r="S929" s="113"/>
    </row>
    <row r="930" spans="1:19" x14ac:dyDescent="0.35">
      <c r="A930" s="115" t="s">
        <v>4691</v>
      </c>
      <c r="B930" s="100">
        <v>4</v>
      </c>
      <c r="C930" s="115" t="s">
        <v>2591</v>
      </c>
      <c r="D930" s="102" t="s">
        <v>7538</v>
      </c>
      <c r="E930" s="115"/>
      <c r="F930" s="115"/>
      <c r="G930" s="102" t="s">
        <v>3015</v>
      </c>
      <c r="H930" s="102" t="s">
        <v>2796</v>
      </c>
      <c r="I930" s="115"/>
      <c r="J930" s="115" t="s">
        <v>7493</v>
      </c>
      <c r="K930" s="115"/>
      <c r="L930" s="115" t="s">
        <v>7473</v>
      </c>
      <c r="M930" s="116" t="s">
        <v>8511</v>
      </c>
      <c r="N930" s="115" t="s">
        <v>8512</v>
      </c>
      <c r="O930" s="115" t="s">
        <v>8516</v>
      </c>
      <c r="P930" s="115" t="s">
        <v>100</v>
      </c>
      <c r="Q930" s="115" t="s">
        <v>80</v>
      </c>
      <c r="R930" s="115"/>
      <c r="S930" s="113"/>
    </row>
    <row r="931" spans="1:19" x14ac:dyDescent="0.35">
      <c r="A931" s="115" t="s">
        <v>4691</v>
      </c>
      <c r="B931" s="100">
        <v>5</v>
      </c>
      <c r="C931" s="101" t="s">
        <v>267</v>
      </c>
      <c r="D931" s="101" t="s">
        <v>6408</v>
      </c>
      <c r="E931" s="102"/>
      <c r="F931" s="101" t="s">
        <v>7595</v>
      </c>
      <c r="G931" s="101" t="s">
        <v>480</v>
      </c>
      <c r="H931" s="101" t="s">
        <v>481</v>
      </c>
      <c r="I931" s="101" t="s">
        <v>2223</v>
      </c>
      <c r="J931" s="103" t="s">
        <v>7493</v>
      </c>
      <c r="K931" s="103"/>
      <c r="L931" s="101" t="s">
        <v>153</v>
      </c>
      <c r="M931" s="154" t="s">
        <v>8511</v>
      </c>
      <c r="N931" s="103" t="s">
        <v>8512</v>
      </c>
      <c r="O931" s="103" t="s">
        <v>8516</v>
      </c>
      <c r="P931" s="115" t="s">
        <v>153</v>
      </c>
      <c r="Q931" s="115" t="s">
        <v>80</v>
      </c>
      <c r="R931" s="115"/>
      <c r="S931" s="113"/>
    </row>
    <row r="932" spans="1:19" x14ac:dyDescent="0.35">
      <c r="A932" s="111" t="s">
        <v>4691</v>
      </c>
      <c r="B932" s="112">
        <v>6</v>
      </c>
      <c r="C932" s="113" t="s">
        <v>4692</v>
      </c>
      <c r="D932" s="50" t="s">
        <v>7072</v>
      </c>
      <c r="E932" s="113"/>
      <c r="F932" s="113"/>
      <c r="G932" s="50" t="s">
        <v>6205</v>
      </c>
      <c r="H932" s="62" t="s">
        <v>7072</v>
      </c>
      <c r="I932" s="113"/>
      <c r="J932" s="103" t="s">
        <v>7493</v>
      </c>
      <c r="K932" s="103"/>
      <c r="L932" s="50" t="s">
        <v>7472</v>
      </c>
      <c r="M932" s="153">
        <v>0</v>
      </c>
      <c r="N932" s="50" t="s">
        <v>8512</v>
      </c>
      <c r="O932" s="50" t="s">
        <v>8517</v>
      </c>
      <c r="P932" s="113" t="s">
        <v>2997</v>
      </c>
      <c r="Q932" s="113" t="s">
        <v>80</v>
      </c>
      <c r="R932" s="113"/>
      <c r="S932" s="113"/>
    </row>
    <row r="933" spans="1:19" x14ac:dyDescent="0.35">
      <c r="A933" s="111" t="s">
        <v>4691</v>
      </c>
      <c r="B933" s="112">
        <v>7</v>
      </c>
      <c r="C933" s="113" t="s">
        <v>4702</v>
      </c>
      <c r="D933" s="50" t="s">
        <v>6931</v>
      </c>
      <c r="E933" s="113"/>
      <c r="F933" s="113"/>
      <c r="G933" s="50" t="s">
        <v>6223</v>
      </c>
      <c r="H933" s="50" t="s">
        <v>6224</v>
      </c>
      <c r="I933" s="113"/>
      <c r="J933" s="103" t="s">
        <v>7493</v>
      </c>
      <c r="K933" s="103"/>
      <c r="L933" s="50" t="s">
        <v>7472</v>
      </c>
      <c r="M933" s="153">
        <v>0</v>
      </c>
      <c r="N933" s="50" t="s">
        <v>8512</v>
      </c>
      <c r="O933" s="50" t="s">
        <v>8517</v>
      </c>
      <c r="P933" s="113" t="s">
        <v>6315</v>
      </c>
      <c r="Q933" s="113" t="s">
        <v>80</v>
      </c>
      <c r="R933" s="113"/>
      <c r="S933" s="113"/>
    </row>
    <row r="934" spans="1:19" x14ac:dyDescent="0.35">
      <c r="A934" s="111" t="s">
        <v>4691</v>
      </c>
      <c r="B934" s="112">
        <v>8</v>
      </c>
      <c r="C934" s="113" t="s">
        <v>4701</v>
      </c>
      <c r="D934" s="50" t="s">
        <v>7088</v>
      </c>
      <c r="E934" s="113"/>
      <c r="F934" s="113"/>
      <c r="G934" s="50" t="s">
        <v>6221</v>
      </c>
      <c r="H934" s="50" t="s">
        <v>6222</v>
      </c>
      <c r="I934" s="113"/>
      <c r="J934" s="103" t="s">
        <v>7493</v>
      </c>
      <c r="K934" s="103"/>
      <c r="L934" s="50" t="s">
        <v>7472</v>
      </c>
      <c r="M934" s="153">
        <v>0</v>
      </c>
      <c r="N934" s="50" t="s">
        <v>8512</v>
      </c>
      <c r="O934" s="50" t="s">
        <v>8517</v>
      </c>
      <c r="P934" s="113" t="s">
        <v>6315</v>
      </c>
      <c r="Q934" s="113" t="s">
        <v>80</v>
      </c>
      <c r="R934" s="113"/>
      <c r="S934" s="113"/>
    </row>
    <row r="935" spans="1:19" x14ac:dyDescent="0.35">
      <c r="A935" s="111" t="s">
        <v>4691</v>
      </c>
      <c r="B935" s="112">
        <v>9</v>
      </c>
      <c r="C935" s="113" t="s">
        <v>4700</v>
      </c>
      <c r="D935" s="50" t="s">
        <v>7081</v>
      </c>
      <c r="E935" s="113"/>
      <c r="F935" s="113"/>
      <c r="G935" s="50" t="s">
        <v>6219</v>
      </c>
      <c r="H935" s="50" t="s">
        <v>6220</v>
      </c>
      <c r="I935" s="113"/>
      <c r="J935" s="103" t="s">
        <v>7493</v>
      </c>
      <c r="K935" s="103"/>
      <c r="L935" s="50" t="s">
        <v>7472</v>
      </c>
      <c r="M935" s="153">
        <v>0</v>
      </c>
      <c r="N935" s="50" t="s">
        <v>8512</v>
      </c>
      <c r="O935" s="50" t="s">
        <v>8517</v>
      </c>
      <c r="P935" s="113" t="s">
        <v>165</v>
      </c>
      <c r="Q935" s="113" t="s">
        <v>80</v>
      </c>
      <c r="R935" s="113"/>
      <c r="S935" s="113"/>
    </row>
    <row r="936" spans="1:19" x14ac:dyDescent="0.35">
      <c r="A936" s="111" t="s">
        <v>4691</v>
      </c>
      <c r="B936" s="112">
        <v>10</v>
      </c>
      <c r="C936" s="113" t="s">
        <v>4707</v>
      </c>
      <c r="D936" s="50" t="s">
        <v>7085</v>
      </c>
      <c r="E936" s="113"/>
      <c r="F936" s="113"/>
      <c r="G936" s="50" t="s">
        <v>6233</v>
      </c>
      <c r="H936" s="50" t="s">
        <v>6234</v>
      </c>
      <c r="I936" s="113"/>
      <c r="J936" s="103" t="s">
        <v>7493</v>
      </c>
      <c r="K936" s="103"/>
      <c r="L936" s="113" t="s">
        <v>7472</v>
      </c>
      <c r="M936" s="114">
        <v>0</v>
      </c>
      <c r="N936" s="113" t="s">
        <v>8512</v>
      </c>
      <c r="O936" s="113" t="s">
        <v>8517</v>
      </c>
      <c r="P936" s="113" t="s">
        <v>100</v>
      </c>
      <c r="Q936" s="113" t="s">
        <v>80</v>
      </c>
      <c r="R936" s="113"/>
      <c r="S936" s="113"/>
    </row>
    <row r="937" spans="1:19" x14ac:dyDescent="0.35">
      <c r="A937" s="111" t="s">
        <v>4691</v>
      </c>
      <c r="B937" s="112">
        <v>11</v>
      </c>
      <c r="C937" s="113" t="s">
        <v>4706</v>
      </c>
      <c r="D937" s="50" t="s">
        <v>7078</v>
      </c>
      <c r="E937" s="113"/>
      <c r="F937" s="113"/>
      <c r="G937" s="50" t="s">
        <v>6231</v>
      </c>
      <c r="H937" s="50" t="s">
        <v>6232</v>
      </c>
      <c r="I937" s="113"/>
      <c r="J937" s="103" t="s">
        <v>7493</v>
      </c>
      <c r="K937" s="103"/>
      <c r="L937" s="113" t="s">
        <v>7472</v>
      </c>
      <c r="M937" s="114">
        <v>0</v>
      </c>
      <c r="N937" s="113" t="s">
        <v>8512</v>
      </c>
      <c r="O937" s="113" t="s">
        <v>8517</v>
      </c>
      <c r="P937" s="113" t="s">
        <v>100</v>
      </c>
      <c r="Q937" s="113" t="s">
        <v>80</v>
      </c>
      <c r="R937" s="113"/>
      <c r="S937" s="113"/>
    </row>
    <row r="938" spans="1:19" x14ac:dyDescent="0.35">
      <c r="A938" s="111" t="s">
        <v>4691</v>
      </c>
      <c r="B938" s="112">
        <v>12</v>
      </c>
      <c r="C938" s="113" t="s">
        <v>4704</v>
      </c>
      <c r="D938" s="50" t="s">
        <v>7082</v>
      </c>
      <c r="E938" s="113"/>
      <c r="F938" s="113"/>
      <c r="G938" s="50" t="s">
        <v>6227</v>
      </c>
      <c r="H938" s="50" t="s">
        <v>6228</v>
      </c>
      <c r="I938" s="113"/>
      <c r="J938" s="103" t="s">
        <v>7493</v>
      </c>
      <c r="K938" s="103"/>
      <c r="L938" s="113" t="s">
        <v>7472</v>
      </c>
      <c r="M938" s="114">
        <v>0</v>
      </c>
      <c r="N938" s="113" t="s">
        <v>8512</v>
      </c>
      <c r="O938" s="113" t="s">
        <v>8517</v>
      </c>
      <c r="P938" s="113" t="s">
        <v>100</v>
      </c>
      <c r="Q938" s="113" t="s">
        <v>80</v>
      </c>
      <c r="R938" s="113"/>
      <c r="S938" s="113"/>
    </row>
    <row r="939" spans="1:19" x14ac:dyDescent="0.35">
      <c r="A939" s="111" t="s">
        <v>4691</v>
      </c>
      <c r="B939" s="112">
        <v>13</v>
      </c>
      <c r="C939" s="113" t="s">
        <v>4703</v>
      </c>
      <c r="D939" s="50" t="s">
        <v>7084</v>
      </c>
      <c r="E939" s="113"/>
      <c r="F939" s="113"/>
      <c r="G939" s="50" t="s">
        <v>6225</v>
      </c>
      <c r="H939" s="50" t="s">
        <v>6226</v>
      </c>
      <c r="I939" s="113"/>
      <c r="J939" s="103" t="s">
        <v>7493</v>
      </c>
      <c r="K939" s="103"/>
      <c r="L939" s="113" t="s">
        <v>7472</v>
      </c>
      <c r="M939" s="114">
        <v>0</v>
      </c>
      <c r="N939" s="113" t="s">
        <v>8512</v>
      </c>
      <c r="O939" s="113" t="s">
        <v>8517</v>
      </c>
      <c r="P939" s="113" t="s">
        <v>100</v>
      </c>
      <c r="Q939" s="113" t="s">
        <v>80</v>
      </c>
      <c r="R939" s="113"/>
      <c r="S939" s="113"/>
    </row>
    <row r="940" spans="1:19" x14ac:dyDescent="0.35">
      <c r="A940" s="111" t="s">
        <v>4691</v>
      </c>
      <c r="B940" s="112">
        <v>14</v>
      </c>
      <c r="C940" s="113" t="s">
        <v>4705</v>
      </c>
      <c r="D940" s="50" t="s">
        <v>7083</v>
      </c>
      <c r="E940" s="113"/>
      <c r="F940" s="113"/>
      <c r="G940" s="50" t="s">
        <v>6229</v>
      </c>
      <c r="H940" s="50" t="s">
        <v>6230</v>
      </c>
      <c r="I940" s="113"/>
      <c r="J940" s="103" t="s">
        <v>7493</v>
      </c>
      <c r="K940" s="103"/>
      <c r="L940" s="113" t="s">
        <v>7472</v>
      </c>
      <c r="M940" s="114">
        <v>0</v>
      </c>
      <c r="N940" s="113" t="s">
        <v>8512</v>
      </c>
      <c r="O940" s="113" t="s">
        <v>8517</v>
      </c>
      <c r="P940" s="113" t="s">
        <v>100</v>
      </c>
      <c r="Q940" s="113" t="s">
        <v>80</v>
      </c>
      <c r="R940" s="113"/>
      <c r="S940" s="113"/>
    </row>
    <row r="941" spans="1:19" x14ac:dyDescent="0.35">
      <c r="A941" s="111" t="s">
        <v>4691</v>
      </c>
      <c r="B941" s="112">
        <v>15</v>
      </c>
      <c r="C941" s="113" t="s">
        <v>4695</v>
      </c>
      <c r="D941" s="50" t="s">
        <v>7075</v>
      </c>
      <c r="E941" s="113"/>
      <c r="F941" s="113"/>
      <c r="G941" s="50" t="s">
        <v>6210</v>
      </c>
      <c r="H941" s="62" t="s">
        <v>7073</v>
      </c>
      <c r="I941" s="113"/>
      <c r="J941" s="103" t="s">
        <v>7493</v>
      </c>
      <c r="K941" s="103"/>
      <c r="L941" s="50" t="s">
        <v>7472</v>
      </c>
      <c r="M941" s="153">
        <v>0</v>
      </c>
      <c r="N941" s="50" t="s">
        <v>8512</v>
      </c>
      <c r="O941" s="50" t="s">
        <v>8517</v>
      </c>
      <c r="P941" s="113" t="s">
        <v>6343</v>
      </c>
      <c r="Q941" s="113" t="s">
        <v>80</v>
      </c>
      <c r="R941" s="113"/>
      <c r="S941" s="113"/>
    </row>
    <row r="942" spans="1:19" x14ac:dyDescent="0.35">
      <c r="A942" s="111" t="s">
        <v>4691</v>
      </c>
      <c r="B942" s="112">
        <v>16</v>
      </c>
      <c r="C942" s="113" t="s">
        <v>4693</v>
      </c>
      <c r="D942" s="50" t="s">
        <v>7074</v>
      </c>
      <c r="E942" s="113"/>
      <c r="F942" s="113"/>
      <c r="G942" s="50" t="s">
        <v>6206</v>
      </c>
      <c r="H942" s="50" t="s">
        <v>6207</v>
      </c>
      <c r="I942" s="113"/>
      <c r="J942" s="103" t="s">
        <v>7493</v>
      </c>
      <c r="K942" s="103"/>
      <c r="L942" s="50" t="s">
        <v>7472</v>
      </c>
      <c r="M942" s="153">
        <v>0</v>
      </c>
      <c r="N942" s="50" t="s">
        <v>8512</v>
      </c>
      <c r="O942" s="50" t="s">
        <v>8517</v>
      </c>
      <c r="P942" s="113" t="s">
        <v>262</v>
      </c>
      <c r="Q942" s="113" t="s">
        <v>80</v>
      </c>
      <c r="R942" s="113"/>
      <c r="S942" s="113"/>
    </row>
    <row r="943" spans="1:19" x14ac:dyDescent="0.35">
      <c r="A943" s="111" t="s">
        <v>4691</v>
      </c>
      <c r="B943" s="112">
        <v>17</v>
      </c>
      <c r="C943" s="113" t="s">
        <v>4699</v>
      </c>
      <c r="D943" s="50" t="s">
        <v>7079</v>
      </c>
      <c r="E943" s="113"/>
      <c r="F943" s="113"/>
      <c r="G943" s="50" t="s">
        <v>6217</v>
      </c>
      <c r="H943" s="50" t="s">
        <v>6218</v>
      </c>
      <c r="I943" s="113"/>
      <c r="J943" s="103" t="s">
        <v>7493</v>
      </c>
      <c r="K943" s="103"/>
      <c r="L943" s="50" t="s">
        <v>7472</v>
      </c>
      <c r="M943" s="153">
        <v>0</v>
      </c>
      <c r="N943" s="50" t="s">
        <v>8512</v>
      </c>
      <c r="O943" s="50" t="s">
        <v>8517</v>
      </c>
      <c r="P943" s="113" t="s">
        <v>6353</v>
      </c>
      <c r="Q943" s="113" t="s">
        <v>80</v>
      </c>
      <c r="R943" s="113"/>
      <c r="S943" s="113"/>
    </row>
    <row r="944" spans="1:19" x14ac:dyDescent="0.35">
      <c r="A944" s="111" t="s">
        <v>4691</v>
      </c>
      <c r="B944" s="112">
        <v>18</v>
      </c>
      <c r="C944" s="113" t="s">
        <v>4697</v>
      </c>
      <c r="D944" s="50" t="s">
        <v>7087</v>
      </c>
      <c r="E944" s="113"/>
      <c r="F944" s="113"/>
      <c r="G944" s="50" t="s">
        <v>6213</v>
      </c>
      <c r="H944" s="50" t="s">
        <v>6214</v>
      </c>
      <c r="I944" s="113"/>
      <c r="J944" s="103" t="s">
        <v>7493</v>
      </c>
      <c r="K944" s="103"/>
      <c r="L944" s="50" t="s">
        <v>7472</v>
      </c>
      <c r="M944" s="153">
        <v>0</v>
      </c>
      <c r="N944" s="50" t="s">
        <v>8512</v>
      </c>
      <c r="O944" s="50" t="s">
        <v>8517</v>
      </c>
      <c r="P944" s="113" t="s">
        <v>6353</v>
      </c>
      <c r="Q944" s="113" t="s">
        <v>80</v>
      </c>
      <c r="R944" s="113"/>
      <c r="S944" s="113"/>
    </row>
    <row r="945" spans="1:19" x14ac:dyDescent="0.35">
      <c r="A945" s="111" t="s">
        <v>4691</v>
      </c>
      <c r="B945" s="112">
        <v>19</v>
      </c>
      <c r="C945" s="113" t="s">
        <v>4698</v>
      </c>
      <c r="D945" s="50" t="s">
        <v>7080</v>
      </c>
      <c r="E945" s="113"/>
      <c r="F945" s="113"/>
      <c r="G945" s="50" t="s">
        <v>6215</v>
      </c>
      <c r="H945" s="50" t="s">
        <v>6216</v>
      </c>
      <c r="I945" s="113"/>
      <c r="J945" s="103" t="s">
        <v>7493</v>
      </c>
      <c r="K945" s="103"/>
      <c r="L945" s="50" t="s">
        <v>7472</v>
      </c>
      <c r="M945" s="153">
        <v>0</v>
      </c>
      <c r="N945" s="50" t="s">
        <v>8512</v>
      </c>
      <c r="O945" s="50" t="s">
        <v>8517</v>
      </c>
      <c r="P945" s="113" t="s">
        <v>6353</v>
      </c>
      <c r="Q945" s="113" t="s">
        <v>80</v>
      </c>
      <c r="R945" s="113"/>
      <c r="S945" s="115"/>
    </row>
    <row r="946" spans="1:19" x14ac:dyDescent="0.35">
      <c r="A946" s="111" t="s">
        <v>4691</v>
      </c>
      <c r="B946" s="112">
        <v>20</v>
      </c>
      <c r="C946" s="113" t="s">
        <v>4694</v>
      </c>
      <c r="D946" s="50" t="s">
        <v>7086</v>
      </c>
      <c r="E946" s="113"/>
      <c r="F946" s="113"/>
      <c r="G946" s="50" t="s">
        <v>6208</v>
      </c>
      <c r="H946" s="50" t="s">
        <v>6209</v>
      </c>
      <c r="I946" s="113"/>
      <c r="J946" s="103" t="s">
        <v>7493</v>
      </c>
      <c r="K946" s="103"/>
      <c r="L946" s="50" t="s">
        <v>7472</v>
      </c>
      <c r="M946" s="153">
        <v>0</v>
      </c>
      <c r="N946" s="50" t="s">
        <v>8512</v>
      </c>
      <c r="O946" s="50" t="s">
        <v>8517</v>
      </c>
      <c r="P946" s="113" t="s">
        <v>262</v>
      </c>
      <c r="Q946" s="113" t="s">
        <v>80</v>
      </c>
      <c r="R946" s="113"/>
      <c r="S946" s="113"/>
    </row>
    <row r="947" spans="1:19" x14ac:dyDescent="0.35">
      <c r="A947" s="111" t="s">
        <v>4691</v>
      </c>
      <c r="B947" s="112">
        <v>21</v>
      </c>
      <c r="C947" s="113" t="s">
        <v>4696</v>
      </c>
      <c r="D947" s="50" t="s">
        <v>7089</v>
      </c>
      <c r="E947" s="113"/>
      <c r="F947" s="113"/>
      <c r="G947" s="50" t="s">
        <v>6211</v>
      </c>
      <c r="H947" s="50" t="s">
        <v>6212</v>
      </c>
      <c r="I947" s="113"/>
      <c r="J947" s="103" t="s">
        <v>7493</v>
      </c>
      <c r="K947" s="103"/>
      <c r="L947" s="50" t="s">
        <v>7472</v>
      </c>
      <c r="M947" s="153">
        <v>0</v>
      </c>
      <c r="N947" s="50" t="s">
        <v>8512</v>
      </c>
      <c r="O947" s="50" t="s">
        <v>8517</v>
      </c>
      <c r="P947" s="113" t="s">
        <v>6343</v>
      </c>
      <c r="Q947" s="113" t="s">
        <v>80</v>
      </c>
      <c r="R947" s="113"/>
      <c r="S947" s="113"/>
    </row>
    <row r="948" spans="1:19" x14ac:dyDescent="0.35">
      <c r="A948" s="111" t="s">
        <v>4299</v>
      </c>
      <c r="B948" s="116">
        <v>-99</v>
      </c>
      <c r="C948" s="113" t="s">
        <v>4113</v>
      </c>
      <c r="D948" s="54"/>
      <c r="E948" s="113"/>
      <c r="F948" s="113"/>
      <c r="G948" s="50" t="s">
        <v>4113</v>
      </c>
      <c r="H948" s="53"/>
      <c r="I948" s="113"/>
      <c r="J948" s="113" t="s">
        <v>7493</v>
      </c>
      <c r="K948" s="113"/>
      <c r="L948" s="121" t="s">
        <v>91</v>
      </c>
      <c r="M948" s="139" t="s">
        <v>8511</v>
      </c>
      <c r="N948" s="121" t="s">
        <v>8513</v>
      </c>
      <c r="O948" s="121"/>
      <c r="P948" s="113"/>
      <c r="Q948" s="113" t="s">
        <v>80</v>
      </c>
      <c r="R948" s="113"/>
      <c r="S948" s="113"/>
    </row>
    <row r="949" spans="1:19" x14ac:dyDescent="0.35">
      <c r="A949" s="115" t="s">
        <v>4299</v>
      </c>
      <c r="B949" s="100">
        <v>1</v>
      </c>
      <c r="C949" s="101" t="s">
        <v>93</v>
      </c>
      <c r="D949" s="101" t="s">
        <v>1923</v>
      </c>
      <c r="E949" s="102"/>
      <c r="F949" s="101" t="s">
        <v>7661</v>
      </c>
      <c r="G949" s="101" t="s">
        <v>277</v>
      </c>
      <c r="H949" s="101" t="s">
        <v>278</v>
      </c>
      <c r="I949" s="101" t="s">
        <v>2311</v>
      </c>
      <c r="J949" s="103" t="s">
        <v>7493</v>
      </c>
      <c r="K949" s="103"/>
      <c r="L949" s="101" t="s">
        <v>91</v>
      </c>
      <c r="M949" s="154" t="s">
        <v>8511</v>
      </c>
      <c r="N949" s="103" t="s">
        <v>8513</v>
      </c>
      <c r="O949" s="103" t="s">
        <v>8516</v>
      </c>
      <c r="P949" s="115" t="s">
        <v>91</v>
      </c>
      <c r="Q949" s="115" t="s">
        <v>80</v>
      </c>
      <c r="R949" s="115"/>
      <c r="S949" s="113"/>
    </row>
    <row r="950" spans="1:19" x14ac:dyDescent="0.35">
      <c r="A950" s="111" t="s">
        <v>4299</v>
      </c>
      <c r="B950" s="112">
        <v>2</v>
      </c>
      <c r="C950" s="113" t="s">
        <v>4114</v>
      </c>
      <c r="D950" s="54" t="s">
        <v>7553</v>
      </c>
      <c r="E950" s="113"/>
      <c r="F950" s="113"/>
      <c r="G950" s="50" t="s">
        <v>465</v>
      </c>
      <c r="H950" s="50" t="s">
        <v>5053</v>
      </c>
      <c r="I950" s="113"/>
      <c r="J950" s="113" t="s">
        <v>7493</v>
      </c>
      <c r="K950" s="113"/>
      <c r="L950" s="99" t="s">
        <v>7473</v>
      </c>
      <c r="M950" s="160" t="s">
        <v>8511</v>
      </c>
      <c r="N950" s="99" t="s">
        <v>8513</v>
      </c>
      <c r="O950" s="99" t="s">
        <v>8516</v>
      </c>
      <c r="P950" s="113" t="s">
        <v>100</v>
      </c>
      <c r="Q950" s="113" t="s">
        <v>80</v>
      </c>
      <c r="R950" s="113"/>
      <c r="S950" s="113"/>
    </row>
    <row r="951" spans="1:19" x14ac:dyDescent="0.35">
      <c r="A951" s="115" t="s">
        <v>4299</v>
      </c>
      <c r="B951" s="100">
        <v>3</v>
      </c>
      <c r="C951" s="101" t="s">
        <v>116</v>
      </c>
      <c r="D951" s="101" t="s">
        <v>6631</v>
      </c>
      <c r="E951" s="102"/>
      <c r="F951" s="101"/>
      <c r="G951" s="101" t="s">
        <v>318</v>
      </c>
      <c r="H951" s="101"/>
      <c r="I951" s="101"/>
      <c r="J951" s="103" t="s">
        <v>7493</v>
      </c>
      <c r="K951" s="103"/>
      <c r="L951" s="55" t="s">
        <v>91</v>
      </c>
      <c r="M951" s="158" t="s">
        <v>8511</v>
      </c>
      <c r="N951" s="57" t="s">
        <v>8513</v>
      </c>
      <c r="O951" s="57" t="s">
        <v>8516</v>
      </c>
      <c r="P951" s="115" t="s">
        <v>100</v>
      </c>
      <c r="Q951" s="115" t="s">
        <v>80</v>
      </c>
      <c r="R951" s="113" t="s">
        <v>7477</v>
      </c>
      <c r="S951" s="113"/>
    </row>
    <row r="952" spans="1:19" x14ac:dyDescent="0.35">
      <c r="A952" s="115" t="s">
        <v>4299</v>
      </c>
      <c r="B952" s="100">
        <v>4</v>
      </c>
      <c r="C952" s="115" t="s">
        <v>2591</v>
      </c>
      <c r="D952" s="102" t="s">
        <v>7538</v>
      </c>
      <c r="E952" s="115"/>
      <c r="F952" s="115"/>
      <c r="G952" s="102" t="s">
        <v>3015</v>
      </c>
      <c r="H952" s="102" t="s">
        <v>2796</v>
      </c>
      <c r="I952" s="115"/>
      <c r="J952" s="115" t="s">
        <v>7493</v>
      </c>
      <c r="K952" s="115"/>
      <c r="L952" s="115" t="s">
        <v>7473</v>
      </c>
      <c r="M952" s="116" t="s">
        <v>8511</v>
      </c>
      <c r="N952" s="115" t="s">
        <v>8512</v>
      </c>
      <c r="O952" s="115" t="s">
        <v>8516</v>
      </c>
      <c r="P952" s="115" t="s">
        <v>100</v>
      </c>
      <c r="Q952" s="115" t="s">
        <v>80</v>
      </c>
      <c r="R952" s="115"/>
      <c r="S952" s="113"/>
    </row>
    <row r="953" spans="1:19" x14ac:dyDescent="0.35">
      <c r="A953" s="115" t="s">
        <v>4299</v>
      </c>
      <c r="B953" s="100">
        <v>5</v>
      </c>
      <c r="C953" s="101" t="s">
        <v>267</v>
      </c>
      <c r="D953" s="101" t="s">
        <v>6408</v>
      </c>
      <c r="E953" s="102"/>
      <c r="F953" s="101" t="s">
        <v>7595</v>
      </c>
      <c r="G953" s="101" t="s">
        <v>480</v>
      </c>
      <c r="H953" s="101" t="s">
        <v>481</v>
      </c>
      <c r="I953" s="101" t="s">
        <v>2223</v>
      </c>
      <c r="J953" s="103" t="s">
        <v>7493</v>
      </c>
      <c r="K953" s="103"/>
      <c r="L953" s="101" t="s">
        <v>153</v>
      </c>
      <c r="M953" s="154" t="s">
        <v>8511</v>
      </c>
      <c r="N953" s="103" t="s">
        <v>8512</v>
      </c>
      <c r="O953" s="103" t="s">
        <v>8516</v>
      </c>
      <c r="P953" s="115" t="s">
        <v>153</v>
      </c>
      <c r="Q953" s="115" t="s">
        <v>80</v>
      </c>
      <c r="R953" s="115"/>
      <c r="S953" s="113"/>
    </row>
    <row r="954" spans="1:19" x14ac:dyDescent="0.35">
      <c r="A954" s="111" t="s">
        <v>4299</v>
      </c>
      <c r="B954" s="112">
        <v>6</v>
      </c>
      <c r="C954" s="113" t="s">
        <v>4348</v>
      </c>
      <c r="D954" s="50" t="s">
        <v>7552</v>
      </c>
      <c r="E954" s="113"/>
      <c r="F954" s="113"/>
      <c r="G954" s="135" t="s">
        <v>5515</v>
      </c>
      <c r="H954" s="135" t="s">
        <v>5516</v>
      </c>
      <c r="I954" s="113"/>
      <c r="J954" s="103" t="s">
        <v>7493</v>
      </c>
      <c r="K954" s="103"/>
      <c r="L954" s="50" t="s">
        <v>7472</v>
      </c>
      <c r="M954" s="153">
        <v>0</v>
      </c>
      <c r="N954" s="50" t="s">
        <v>8512</v>
      </c>
      <c r="O954" s="50" t="s">
        <v>8517</v>
      </c>
      <c r="P954" s="113" t="s">
        <v>6342</v>
      </c>
      <c r="Q954" s="113" t="s">
        <v>80</v>
      </c>
      <c r="R954" s="113"/>
      <c r="S954" s="121"/>
    </row>
    <row r="955" spans="1:19" x14ac:dyDescent="0.35">
      <c r="A955" s="111" t="s">
        <v>4299</v>
      </c>
      <c r="B955" s="93">
        <v>7</v>
      </c>
      <c r="C955" s="54" t="s">
        <v>268</v>
      </c>
      <c r="D955" s="56" t="s">
        <v>6803</v>
      </c>
      <c r="E955" s="70"/>
      <c r="F955" s="54" t="s">
        <v>2226</v>
      </c>
      <c r="G955" s="54" t="s">
        <v>482</v>
      </c>
      <c r="H955" s="54" t="s">
        <v>483</v>
      </c>
      <c r="I955" s="68" t="s">
        <v>2224</v>
      </c>
      <c r="J955" s="56" t="s">
        <v>7493</v>
      </c>
      <c r="K955" s="56"/>
      <c r="L955" s="50" t="s">
        <v>7472</v>
      </c>
      <c r="M955" s="153">
        <v>0</v>
      </c>
      <c r="N955" s="50" t="s">
        <v>8512</v>
      </c>
      <c r="O955" s="50" t="s">
        <v>8517</v>
      </c>
      <c r="P955" s="113" t="s">
        <v>139</v>
      </c>
      <c r="Q955" s="113" t="s">
        <v>80</v>
      </c>
      <c r="R955" s="113"/>
      <c r="S955" s="113"/>
    </row>
    <row r="956" spans="1:19" x14ac:dyDescent="0.35">
      <c r="A956" s="111" t="s">
        <v>4299</v>
      </c>
      <c r="B956" s="93">
        <v>10</v>
      </c>
      <c r="C956" s="54" t="s">
        <v>269</v>
      </c>
      <c r="D956" s="56" t="s">
        <v>7439</v>
      </c>
      <c r="E956" s="70"/>
      <c r="F956" s="55" t="s">
        <v>2277</v>
      </c>
      <c r="G956" s="54" t="s">
        <v>484</v>
      </c>
      <c r="H956" s="54" t="s">
        <v>485</v>
      </c>
      <c r="I956" s="68" t="s">
        <v>2473</v>
      </c>
      <c r="J956" s="56" t="s">
        <v>7493</v>
      </c>
      <c r="K956" s="56"/>
      <c r="L956" s="50" t="s">
        <v>7472</v>
      </c>
      <c r="M956" s="153">
        <v>0</v>
      </c>
      <c r="N956" s="50" t="s">
        <v>8512</v>
      </c>
      <c r="O956" s="50" t="s">
        <v>8517</v>
      </c>
      <c r="P956" s="113" t="s">
        <v>262</v>
      </c>
      <c r="Q956" s="113" t="s">
        <v>80</v>
      </c>
      <c r="R956" s="113"/>
      <c r="S956" s="113"/>
    </row>
    <row r="957" spans="1:19" x14ac:dyDescent="0.35">
      <c r="A957" s="111" t="s">
        <v>4299</v>
      </c>
      <c r="B957" s="93">
        <v>11</v>
      </c>
      <c r="C957" s="54" t="s">
        <v>271</v>
      </c>
      <c r="D957" s="56" t="s">
        <v>7440</v>
      </c>
      <c r="E957" s="70"/>
      <c r="F957" s="54" t="s">
        <v>2278</v>
      </c>
      <c r="G957" s="54" t="s">
        <v>488</v>
      </c>
      <c r="H957" s="54" t="s">
        <v>489</v>
      </c>
      <c r="I957" s="68" t="s">
        <v>2475</v>
      </c>
      <c r="J957" s="56" t="s">
        <v>7493</v>
      </c>
      <c r="K957" s="56"/>
      <c r="L957" s="50" t="s">
        <v>7472</v>
      </c>
      <c r="M957" s="153">
        <v>0</v>
      </c>
      <c r="N957" s="50" t="s">
        <v>8512</v>
      </c>
      <c r="O957" s="50" t="s">
        <v>8517</v>
      </c>
      <c r="P957" s="113" t="s">
        <v>262</v>
      </c>
      <c r="Q957" s="113" t="s">
        <v>80</v>
      </c>
      <c r="R957" s="113"/>
      <c r="S957" s="113"/>
    </row>
    <row r="958" spans="1:19" x14ac:dyDescent="0.35">
      <c r="A958" s="111" t="s">
        <v>4299</v>
      </c>
      <c r="B958" s="93">
        <v>12</v>
      </c>
      <c r="C958" s="54" t="s">
        <v>272</v>
      </c>
      <c r="D958" s="54" t="s">
        <v>3374</v>
      </c>
      <c r="E958" s="70"/>
      <c r="F958" s="54" t="s">
        <v>2225</v>
      </c>
      <c r="G958" s="54" t="s">
        <v>490</v>
      </c>
      <c r="H958" s="54" t="s">
        <v>491</v>
      </c>
      <c r="I958" s="68" t="s">
        <v>2397</v>
      </c>
      <c r="J958" s="56" t="s">
        <v>7493</v>
      </c>
      <c r="K958" s="56"/>
      <c r="L958" s="50" t="s">
        <v>7472</v>
      </c>
      <c r="M958" s="153">
        <v>0</v>
      </c>
      <c r="N958" s="50" t="s">
        <v>8512</v>
      </c>
      <c r="O958" s="50" t="s">
        <v>8517</v>
      </c>
      <c r="P958" s="113" t="s">
        <v>266</v>
      </c>
      <c r="Q958" s="113" t="s">
        <v>80</v>
      </c>
      <c r="R958" s="113"/>
      <c r="S958" s="113"/>
    </row>
    <row r="959" spans="1:19" x14ac:dyDescent="0.35">
      <c r="A959" s="111" t="s">
        <v>4299</v>
      </c>
      <c r="B959" s="93">
        <v>13</v>
      </c>
      <c r="C959" s="54" t="s">
        <v>270</v>
      </c>
      <c r="D959" s="56" t="s">
        <v>7441</v>
      </c>
      <c r="E959" s="70"/>
      <c r="F959" s="54" t="s">
        <v>2279</v>
      </c>
      <c r="G959" s="54" t="s">
        <v>486</v>
      </c>
      <c r="H959" s="54" t="s">
        <v>487</v>
      </c>
      <c r="I959" s="68" t="s">
        <v>2474</v>
      </c>
      <c r="J959" s="56" t="s">
        <v>7493</v>
      </c>
      <c r="K959" s="56"/>
      <c r="L959" s="50" t="s">
        <v>7472</v>
      </c>
      <c r="M959" s="153">
        <v>0</v>
      </c>
      <c r="N959" s="50" t="s">
        <v>8512</v>
      </c>
      <c r="O959" s="50" t="s">
        <v>8517</v>
      </c>
      <c r="P959" s="113" t="s">
        <v>262</v>
      </c>
      <c r="Q959" s="113" t="s">
        <v>80</v>
      </c>
      <c r="R959" s="113"/>
      <c r="S959" s="113"/>
    </row>
    <row r="960" spans="1:19" x14ac:dyDescent="0.35">
      <c r="A960" s="111" t="s">
        <v>4299</v>
      </c>
      <c r="B960" s="112"/>
      <c r="C960" s="113" t="s">
        <v>4378</v>
      </c>
      <c r="D960" s="50" t="s">
        <v>7119</v>
      </c>
      <c r="E960" s="113"/>
      <c r="F960" s="113"/>
      <c r="G960" s="50" t="s">
        <v>5581</v>
      </c>
      <c r="H960" s="50" t="s">
        <v>5582</v>
      </c>
      <c r="I960" s="113"/>
      <c r="J960" s="56" t="s">
        <v>7493</v>
      </c>
      <c r="K960" s="56"/>
      <c r="L960" s="50" t="s">
        <v>7472</v>
      </c>
      <c r="M960" s="153">
        <v>0</v>
      </c>
      <c r="N960" s="50" t="s">
        <v>8512</v>
      </c>
      <c r="O960" s="50" t="s">
        <v>8517</v>
      </c>
      <c r="P960" s="113" t="s">
        <v>6343</v>
      </c>
      <c r="Q960" s="113" t="s">
        <v>80</v>
      </c>
      <c r="R960" s="113"/>
      <c r="S960" s="113"/>
    </row>
    <row r="961" spans="1:19" x14ac:dyDescent="0.35">
      <c r="A961" s="111" t="s">
        <v>4299</v>
      </c>
      <c r="B961" s="112"/>
      <c r="C961" s="113" t="s">
        <v>4325</v>
      </c>
      <c r="D961" s="50" t="s">
        <v>7076</v>
      </c>
      <c r="E961" s="113"/>
      <c r="F961" s="113"/>
      <c r="G961" s="50" t="s">
        <v>5470</v>
      </c>
      <c r="H961" s="50" t="s">
        <v>5471</v>
      </c>
      <c r="I961" s="113"/>
      <c r="J961" s="56" t="s">
        <v>7493</v>
      </c>
      <c r="K961" s="56"/>
      <c r="L961" s="50" t="s">
        <v>7472</v>
      </c>
      <c r="M961" s="153">
        <v>0</v>
      </c>
      <c r="N961" s="50" t="s">
        <v>8512</v>
      </c>
      <c r="O961" s="50" t="s">
        <v>8517</v>
      </c>
      <c r="P961" s="113" t="s">
        <v>6336</v>
      </c>
      <c r="Q961" s="113" t="s">
        <v>80</v>
      </c>
      <c r="R961" s="113"/>
      <c r="S961" s="113"/>
    </row>
    <row r="962" spans="1:19" x14ac:dyDescent="0.35">
      <c r="A962" s="111" t="s">
        <v>4299</v>
      </c>
      <c r="B962" s="112"/>
      <c r="C962" s="113" t="s">
        <v>4342</v>
      </c>
      <c r="D962" s="50" t="s">
        <v>7077</v>
      </c>
      <c r="E962" s="113"/>
      <c r="F962" s="113"/>
      <c r="G962" s="50" t="s">
        <v>5503</v>
      </c>
      <c r="H962" s="50" t="s">
        <v>5504</v>
      </c>
      <c r="I962" s="113"/>
      <c r="J962" s="56" t="s">
        <v>7493</v>
      </c>
      <c r="K962" s="56"/>
      <c r="L962" s="50" t="s">
        <v>7472</v>
      </c>
      <c r="M962" s="153">
        <v>0</v>
      </c>
      <c r="N962" s="50" t="s">
        <v>8512</v>
      </c>
      <c r="O962" s="50" t="s">
        <v>8517</v>
      </c>
      <c r="P962" s="113" t="s">
        <v>262</v>
      </c>
      <c r="Q962" s="113" t="s">
        <v>80</v>
      </c>
      <c r="R962" s="113"/>
      <c r="S962" s="113"/>
    </row>
    <row r="963" spans="1:19" x14ac:dyDescent="0.35">
      <c r="A963" s="111" t="s">
        <v>4299</v>
      </c>
      <c r="B963" s="112"/>
      <c r="C963" s="113" t="s">
        <v>4344</v>
      </c>
      <c r="D963" s="50" t="s">
        <v>7120</v>
      </c>
      <c r="E963" s="113"/>
      <c r="F963" s="113"/>
      <c r="G963" s="50" t="s">
        <v>5507</v>
      </c>
      <c r="H963" s="50" t="s">
        <v>5508</v>
      </c>
      <c r="I963" s="113"/>
      <c r="J963" s="56" t="s">
        <v>7493</v>
      </c>
      <c r="K963" s="56"/>
      <c r="L963" s="50" t="s">
        <v>7472</v>
      </c>
      <c r="M963" s="153">
        <v>0</v>
      </c>
      <c r="N963" s="50" t="s">
        <v>8512</v>
      </c>
      <c r="O963" s="50" t="s">
        <v>8517</v>
      </c>
      <c r="P963" s="113" t="s">
        <v>262</v>
      </c>
      <c r="Q963" s="113" t="s">
        <v>80</v>
      </c>
      <c r="R963" s="113"/>
      <c r="S963" s="113"/>
    </row>
    <row r="964" spans="1:19" x14ac:dyDescent="0.35">
      <c r="A964" s="111" t="s">
        <v>4299</v>
      </c>
      <c r="B964" s="112"/>
      <c r="C964" s="113" t="s">
        <v>4300</v>
      </c>
      <c r="D964" s="50" t="s">
        <v>7121</v>
      </c>
      <c r="E964" s="113"/>
      <c r="F964" s="113"/>
      <c r="G964" s="122" t="s">
        <v>5416</v>
      </c>
      <c r="H964" s="122" t="s">
        <v>5417</v>
      </c>
      <c r="I964" s="113"/>
      <c r="J964" s="56" t="s">
        <v>7493</v>
      </c>
      <c r="K964" s="56"/>
      <c r="L964" s="50" t="s">
        <v>7472</v>
      </c>
      <c r="M964" s="153">
        <v>0</v>
      </c>
      <c r="N964" s="50" t="s">
        <v>8512</v>
      </c>
      <c r="O964" s="50" t="s">
        <v>8517</v>
      </c>
      <c r="P964" s="113" t="s">
        <v>139</v>
      </c>
      <c r="Q964" s="113" t="s">
        <v>80</v>
      </c>
      <c r="R964" s="113"/>
      <c r="S964" s="113"/>
    </row>
    <row r="965" spans="1:19" x14ac:dyDescent="0.35">
      <c r="A965" s="111" t="s">
        <v>4299</v>
      </c>
      <c r="B965" s="112"/>
      <c r="C965" s="113" t="s">
        <v>4300</v>
      </c>
      <c r="D965" s="50" t="s">
        <v>7122</v>
      </c>
      <c r="E965" s="113"/>
      <c r="F965" s="113"/>
      <c r="G965" s="50" t="s">
        <v>5591</v>
      </c>
      <c r="H965" s="51" t="s">
        <v>5592</v>
      </c>
      <c r="I965" s="113"/>
      <c r="J965" s="56" t="s">
        <v>7493</v>
      </c>
      <c r="K965" s="56"/>
      <c r="L965" s="50" t="s">
        <v>7472</v>
      </c>
      <c r="M965" s="153">
        <v>0</v>
      </c>
      <c r="N965" s="50" t="s">
        <v>8512</v>
      </c>
      <c r="O965" s="50" t="s">
        <v>8517</v>
      </c>
      <c r="P965" s="113" t="s">
        <v>139</v>
      </c>
      <c r="Q965" s="113" t="s">
        <v>80</v>
      </c>
      <c r="R965" s="113"/>
      <c r="S965" s="113"/>
    </row>
    <row r="966" spans="1:19" x14ac:dyDescent="0.35">
      <c r="A966" s="111" t="s">
        <v>4299</v>
      </c>
      <c r="B966" s="112"/>
      <c r="C966" s="113" t="s">
        <v>4382</v>
      </c>
      <c r="D966" s="50" t="s">
        <v>7123</v>
      </c>
      <c r="E966" s="113"/>
      <c r="F966" s="113"/>
      <c r="G966" s="50" t="s">
        <v>5589</v>
      </c>
      <c r="H966" s="50" t="s">
        <v>5590</v>
      </c>
      <c r="I966" s="113"/>
      <c r="J966" s="56" t="s">
        <v>7493</v>
      </c>
      <c r="K966" s="56"/>
      <c r="L966" s="50" t="s">
        <v>7472</v>
      </c>
      <c r="M966" s="153">
        <v>0</v>
      </c>
      <c r="N966" s="50" t="s">
        <v>8512</v>
      </c>
      <c r="O966" s="50" t="s">
        <v>8517</v>
      </c>
      <c r="P966" s="113" t="s">
        <v>139</v>
      </c>
      <c r="Q966" s="113" t="s">
        <v>80</v>
      </c>
      <c r="R966" s="113"/>
      <c r="S966" s="113"/>
    </row>
    <row r="967" spans="1:19" x14ac:dyDescent="0.35">
      <c r="A967" s="111" t="s">
        <v>4299</v>
      </c>
      <c r="B967" s="112"/>
      <c r="C967" s="113" t="s">
        <v>4331</v>
      </c>
      <c r="D967" s="50" t="s">
        <v>7124</v>
      </c>
      <c r="E967" s="113"/>
      <c r="F967" s="113"/>
      <c r="G967" s="50" t="s">
        <v>5482</v>
      </c>
      <c r="H967" s="50" t="s">
        <v>5483</v>
      </c>
      <c r="I967" s="113"/>
      <c r="J967" s="56" t="s">
        <v>7493</v>
      </c>
      <c r="K967" s="56"/>
      <c r="L967" s="50" t="s">
        <v>7472</v>
      </c>
      <c r="M967" s="153">
        <v>0</v>
      </c>
      <c r="N967" s="50" t="s">
        <v>8512</v>
      </c>
      <c r="O967" s="50" t="s">
        <v>8517</v>
      </c>
      <c r="P967" s="113" t="s">
        <v>6339</v>
      </c>
      <c r="Q967" s="113" t="s">
        <v>80</v>
      </c>
      <c r="R967" s="113"/>
      <c r="S967" s="113"/>
    </row>
    <row r="968" spans="1:19" x14ac:dyDescent="0.35">
      <c r="A968" s="111" t="s">
        <v>4299</v>
      </c>
      <c r="B968" s="112"/>
      <c r="C968" s="113" t="s">
        <v>4332</v>
      </c>
      <c r="D968" s="50" t="s">
        <v>7125</v>
      </c>
      <c r="E968" s="113"/>
      <c r="F968" s="113"/>
      <c r="G968" s="50" t="s">
        <v>5484</v>
      </c>
      <c r="H968" s="50" t="s">
        <v>5485</v>
      </c>
      <c r="I968" s="113"/>
      <c r="J968" s="56" t="s">
        <v>7493</v>
      </c>
      <c r="K968" s="56"/>
      <c r="L968" s="50" t="s">
        <v>7472</v>
      </c>
      <c r="M968" s="153">
        <v>0</v>
      </c>
      <c r="N968" s="50" t="s">
        <v>8512</v>
      </c>
      <c r="O968" s="50" t="s">
        <v>8517</v>
      </c>
      <c r="P968" s="113" t="s">
        <v>6339</v>
      </c>
      <c r="Q968" s="113" t="s">
        <v>80</v>
      </c>
      <c r="R968" s="113"/>
      <c r="S968" s="113"/>
    </row>
    <row r="969" spans="1:19" x14ac:dyDescent="0.35">
      <c r="A969" s="111" t="s">
        <v>4299</v>
      </c>
      <c r="B969" s="112"/>
      <c r="C969" s="113" t="s">
        <v>4340</v>
      </c>
      <c r="D969" s="50" t="s">
        <v>7126</v>
      </c>
      <c r="E969" s="113"/>
      <c r="F969" s="113"/>
      <c r="G969" s="50" t="s">
        <v>5499</v>
      </c>
      <c r="H969" s="50" t="s">
        <v>5500</v>
      </c>
      <c r="I969" s="113"/>
      <c r="J969" s="56" t="s">
        <v>7493</v>
      </c>
      <c r="K969" s="56"/>
      <c r="L969" s="50" t="s">
        <v>7472</v>
      </c>
      <c r="M969" s="153">
        <v>0</v>
      </c>
      <c r="N969" s="50" t="s">
        <v>8512</v>
      </c>
      <c r="O969" s="50" t="s">
        <v>8517</v>
      </c>
      <c r="P969" s="113" t="s">
        <v>6340</v>
      </c>
      <c r="Q969" s="113" t="s">
        <v>80</v>
      </c>
      <c r="R969" s="113"/>
      <c r="S969" s="113"/>
    </row>
    <row r="970" spans="1:19" x14ac:dyDescent="0.35">
      <c r="A970" s="111" t="s">
        <v>4299</v>
      </c>
      <c r="B970" s="112"/>
      <c r="C970" s="113" t="s">
        <v>4345</v>
      </c>
      <c r="D970" s="50" t="s">
        <v>7127</v>
      </c>
      <c r="E970" s="113"/>
      <c r="F970" s="113"/>
      <c r="G970" s="50" t="s">
        <v>5509</v>
      </c>
      <c r="H970" s="50" t="s">
        <v>5510</v>
      </c>
      <c r="I970" s="113"/>
      <c r="J970" s="56" t="s">
        <v>7493</v>
      </c>
      <c r="K970" s="56"/>
      <c r="L970" s="50" t="s">
        <v>7472</v>
      </c>
      <c r="M970" s="153">
        <v>0</v>
      </c>
      <c r="N970" s="50" t="s">
        <v>8512</v>
      </c>
      <c r="O970" s="50" t="s">
        <v>8517</v>
      </c>
      <c r="P970" s="113" t="s">
        <v>262</v>
      </c>
      <c r="Q970" s="113" t="s">
        <v>80</v>
      </c>
      <c r="R970" s="113"/>
      <c r="S970" s="113"/>
    </row>
    <row r="971" spans="1:19" x14ac:dyDescent="0.35">
      <c r="A971" s="111" t="s">
        <v>4299</v>
      </c>
      <c r="B971" s="112"/>
      <c r="C971" s="113" t="s">
        <v>4394</v>
      </c>
      <c r="D971" s="50" t="s">
        <v>7128</v>
      </c>
      <c r="E971" s="113"/>
      <c r="F971" s="113"/>
      <c r="G971" s="50" t="s">
        <v>5617</v>
      </c>
      <c r="H971" s="50" t="s">
        <v>5618</v>
      </c>
      <c r="I971" s="113"/>
      <c r="J971" s="56" t="s">
        <v>7493</v>
      </c>
      <c r="K971" s="56"/>
      <c r="L971" s="113" t="s">
        <v>7472</v>
      </c>
      <c r="M971" s="114">
        <v>0</v>
      </c>
      <c r="N971" s="113" t="s">
        <v>8512</v>
      </c>
      <c r="O971" s="113" t="s">
        <v>8517</v>
      </c>
      <c r="P971" s="113" t="s">
        <v>100</v>
      </c>
      <c r="Q971" s="113" t="s">
        <v>80</v>
      </c>
      <c r="R971" s="113"/>
      <c r="S971" s="113"/>
    </row>
    <row r="972" spans="1:19" x14ac:dyDescent="0.35">
      <c r="A972" s="111" t="s">
        <v>4299</v>
      </c>
      <c r="B972" s="112"/>
      <c r="C972" s="113" t="s">
        <v>4359</v>
      </c>
      <c r="D972" s="50" t="s">
        <v>7129</v>
      </c>
      <c r="E972" s="113"/>
      <c r="F972" s="113"/>
      <c r="G972" s="50" t="s">
        <v>5537</v>
      </c>
      <c r="H972" s="50" t="s">
        <v>5538</v>
      </c>
      <c r="I972" s="113"/>
      <c r="J972" s="56" t="s">
        <v>7493</v>
      </c>
      <c r="K972" s="56"/>
      <c r="L972" s="50" t="s">
        <v>7472</v>
      </c>
      <c r="M972" s="153">
        <v>0</v>
      </c>
      <c r="N972" s="50" t="s">
        <v>8512</v>
      </c>
      <c r="O972" s="50" t="s">
        <v>8517</v>
      </c>
      <c r="P972" s="113" t="s">
        <v>262</v>
      </c>
      <c r="Q972" s="113" t="s">
        <v>80</v>
      </c>
      <c r="R972" s="113"/>
      <c r="S972" s="113"/>
    </row>
    <row r="973" spans="1:19" x14ac:dyDescent="0.35">
      <c r="A973" s="111" t="s">
        <v>4299</v>
      </c>
      <c r="B973" s="112"/>
      <c r="C973" s="113" t="s">
        <v>4406</v>
      </c>
      <c r="D973" s="50" t="s">
        <v>7130</v>
      </c>
      <c r="E973" s="113"/>
      <c r="F973" s="113"/>
      <c r="G973" s="50" t="s">
        <v>5645</v>
      </c>
      <c r="H973" s="50" t="s">
        <v>5646</v>
      </c>
      <c r="I973" s="113"/>
      <c r="J973" s="56" t="s">
        <v>7493</v>
      </c>
      <c r="K973" s="56"/>
      <c r="L973" s="113" t="s">
        <v>7472</v>
      </c>
      <c r="M973" s="114">
        <v>0</v>
      </c>
      <c r="N973" s="113" t="s">
        <v>8512</v>
      </c>
      <c r="O973" s="113" t="s">
        <v>8517</v>
      </c>
      <c r="P973" s="113" t="s">
        <v>163</v>
      </c>
      <c r="Q973" s="113" t="s">
        <v>80</v>
      </c>
      <c r="R973" s="113"/>
      <c r="S973" s="113"/>
    </row>
    <row r="974" spans="1:19" x14ac:dyDescent="0.35">
      <c r="A974" s="111" t="s">
        <v>4299</v>
      </c>
      <c r="B974" s="112"/>
      <c r="C974" s="113" t="s">
        <v>4327</v>
      </c>
      <c r="D974" s="50" t="s">
        <v>7131</v>
      </c>
      <c r="E974" s="113"/>
      <c r="F974" s="113"/>
      <c r="G974" s="50" t="s">
        <v>5474</v>
      </c>
      <c r="H974" s="50" t="s">
        <v>5475</v>
      </c>
      <c r="I974" s="113"/>
      <c r="J974" s="56" t="s">
        <v>7493</v>
      </c>
      <c r="K974" s="56"/>
      <c r="L974" s="50" t="s">
        <v>7472</v>
      </c>
      <c r="M974" s="153">
        <v>0</v>
      </c>
      <c r="N974" s="50" t="s">
        <v>8512</v>
      </c>
      <c r="O974" s="50" t="s">
        <v>8517</v>
      </c>
      <c r="P974" s="113" t="s">
        <v>6338</v>
      </c>
      <c r="Q974" s="113" t="s">
        <v>80</v>
      </c>
      <c r="R974" s="113"/>
      <c r="S974" s="113"/>
    </row>
    <row r="975" spans="1:19" x14ac:dyDescent="0.35">
      <c r="A975" s="111" t="s">
        <v>4299</v>
      </c>
      <c r="B975" s="112"/>
      <c r="C975" s="113" t="s">
        <v>4323</v>
      </c>
      <c r="D975" s="50" t="s">
        <v>7132</v>
      </c>
      <c r="E975" s="113"/>
      <c r="F975" s="113"/>
      <c r="G975" s="50" t="s">
        <v>5466</v>
      </c>
      <c r="H975" s="50" t="s">
        <v>5467</v>
      </c>
      <c r="I975" s="113"/>
      <c r="J975" s="56" t="s">
        <v>7493</v>
      </c>
      <c r="K975" s="56"/>
      <c r="L975" s="134" t="s">
        <v>7473</v>
      </c>
      <c r="M975" s="162">
        <v>0</v>
      </c>
      <c r="N975" s="134" t="s">
        <v>8512</v>
      </c>
      <c r="O975" s="134" t="s">
        <v>8517</v>
      </c>
      <c r="P975" s="113" t="s">
        <v>6317</v>
      </c>
      <c r="Q975" s="113" t="s">
        <v>80</v>
      </c>
      <c r="R975" s="113"/>
      <c r="S975" s="113"/>
    </row>
    <row r="976" spans="1:19" x14ac:dyDescent="0.35">
      <c r="A976" s="111" t="s">
        <v>4299</v>
      </c>
      <c r="B976" s="112"/>
      <c r="C976" s="113" t="s">
        <v>4324</v>
      </c>
      <c r="D976" s="50" t="s">
        <v>7133</v>
      </c>
      <c r="E976" s="113"/>
      <c r="F976" s="113"/>
      <c r="G976" s="50" t="s">
        <v>5468</v>
      </c>
      <c r="H976" s="50" t="s">
        <v>5469</v>
      </c>
      <c r="I976" s="113"/>
      <c r="J976" s="56" t="s">
        <v>7493</v>
      </c>
      <c r="K976" s="56"/>
      <c r="L976" s="113" t="s">
        <v>7473</v>
      </c>
      <c r="M976" s="114">
        <v>0</v>
      </c>
      <c r="N976" s="113" t="s">
        <v>8512</v>
      </c>
      <c r="O976" s="113" t="s">
        <v>8517</v>
      </c>
      <c r="P976" s="113" t="s">
        <v>7476</v>
      </c>
      <c r="Q976" s="113" t="s">
        <v>80</v>
      </c>
      <c r="R976" s="113"/>
      <c r="S976" s="113"/>
    </row>
    <row r="977" spans="1:19" x14ac:dyDescent="0.35">
      <c r="A977" s="111" t="s">
        <v>4299</v>
      </c>
      <c r="B977" s="112"/>
      <c r="C977" s="113" t="s">
        <v>4330</v>
      </c>
      <c r="D977" s="50" t="s">
        <v>7134</v>
      </c>
      <c r="E977" s="113"/>
      <c r="F977" s="113"/>
      <c r="G977" s="50" t="s">
        <v>5480</v>
      </c>
      <c r="H977" s="50" t="s">
        <v>5481</v>
      </c>
      <c r="I977" s="113"/>
      <c r="J977" s="56" t="s">
        <v>7493</v>
      </c>
      <c r="K977" s="56"/>
      <c r="L977" s="50" t="s">
        <v>7472</v>
      </c>
      <c r="M977" s="153">
        <v>0</v>
      </c>
      <c r="N977" s="50" t="s">
        <v>8512</v>
      </c>
      <c r="O977" s="50" t="s">
        <v>8517</v>
      </c>
      <c r="P977" s="113" t="s">
        <v>6339</v>
      </c>
      <c r="Q977" s="113" t="s">
        <v>80</v>
      </c>
      <c r="R977" s="113"/>
      <c r="S977" s="113"/>
    </row>
    <row r="978" spans="1:19" x14ac:dyDescent="0.35">
      <c r="A978" s="111" t="s">
        <v>4299</v>
      </c>
      <c r="B978" s="112"/>
      <c r="C978" s="113" t="s">
        <v>4346</v>
      </c>
      <c r="D978" s="50" t="s">
        <v>6932</v>
      </c>
      <c r="E978" s="113"/>
      <c r="F978" s="113"/>
      <c r="G978" s="50" t="s">
        <v>5511</v>
      </c>
      <c r="H978" s="50" t="s">
        <v>5512</v>
      </c>
      <c r="I978" s="113"/>
      <c r="J978" s="56" t="s">
        <v>7493</v>
      </c>
      <c r="K978" s="56"/>
      <c r="L978" s="50" t="s">
        <v>7472</v>
      </c>
      <c r="M978" s="153">
        <v>0</v>
      </c>
      <c r="N978" s="50" t="s">
        <v>8512</v>
      </c>
      <c r="O978" s="50" t="s">
        <v>8517</v>
      </c>
      <c r="P978" s="113" t="s">
        <v>262</v>
      </c>
      <c r="Q978" s="113" t="s">
        <v>80</v>
      </c>
      <c r="R978" s="113"/>
      <c r="S978" s="113"/>
    </row>
    <row r="979" spans="1:19" x14ac:dyDescent="0.35">
      <c r="A979" s="111" t="s">
        <v>4299</v>
      </c>
      <c r="B979" s="112"/>
      <c r="C979" s="113" t="s">
        <v>4395</v>
      </c>
      <c r="D979" s="50" t="s">
        <v>7135</v>
      </c>
      <c r="E979" s="113"/>
      <c r="F979" s="113"/>
      <c r="G979" s="50" t="s">
        <v>5619</v>
      </c>
      <c r="H979" s="50" t="s">
        <v>5620</v>
      </c>
      <c r="I979" s="113"/>
      <c r="J979" s="56" t="s">
        <v>7493</v>
      </c>
      <c r="K979" s="56"/>
      <c r="L979" s="113" t="s">
        <v>7472</v>
      </c>
      <c r="M979" s="114">
        <v>0</v>
      </c>
      <c r="N979" s="113" t="s">
        <v>8512</v>
      </c>
      <c r="O979" s="113" t="s">
        <v>8517</v>
      </c>
      <c r="P979" s="113" t="s">
        <v>100</v>
      </c>
      <c r="Q979" s="113" t="s">
        <v>80</v>
      </c>
      <c r="R979" s="113"/>
      <c r="S979" s="113"/>
    </row>
    <row r="980" spans="1:19" x14ac:dyDescent="0.35">
      <c r="A980" s="111" t="s">
        <v>4299</v>
      </c>
      <c r="B980" s="112"/>
      <c r="C980" s="113" t="s">
        <v>4343</v>
      </c>
      <c r="D980" s="50" t="s">
        <v>7136</v>
      </c>
      <c r="E980" s="113"/>
      <c r="F980" s="113"/>
      <c r="G980" s="50" t="s">
        <v>5505</v>
      </c>
      <c r="H980" s="50" t="s">
        <v>5506</v>
      </c>
      <c r="I980" s="113"/>
      <c r="J980" s="56" t="s">
        <v>7493</v>
      </c>
      <c r="K980" s="56"/>
      <c r="L980" s="50" t="s">
        <v>7472</v>
      </c>
      <c r="M980" s="153">
        <v>0</v>
      </c>
      <c r="N980" s="50" t="s">
        <v>8512</v>
      </c>
      <c r="O980" s="50" t="s">
        <v>8517</v>
      </c>
      <c r="P980" s="113" t="s">
        <v>262</v>
      </c>
      <c r="Q980" s="113" t="s">
        <v>80</v>
      </c>
      <c r="R980" s="113"/>
      <c r="S980" s="113"/>
    </row>
    <row r="981" spans="1:19" x14ac:dyDescent="0.35">
      <c r="A981" s="111" t="s">
        <v>4299</v>
      </c>
      <c r="B981" s="112"/>
      <c r="C981" s="113" t="s">
        <v>4357</v>
      </c>
      <c r="D981" s="50" t="s">
        <v>7137</v>
      </c>
      <c r="E981" s="113"/>
      <c r="F981" s="113"/>
      <c r="G981" s="50" t="s">
        <v>5533</v>
      </c>
      <c r="H981" s="50" t="s">
        <v>5534</v>
      </c>
      <c r="I981" s="113"/>
      <c r="J981" s="56" t="s">
        <v>7493</v>
      </c>
      <c r="K981" s="56"/>
      <c r="L981" s="50" t="s">
        <v>7472</v>
      </c>
      <c r="M981" s="153">
        <v>0</v>
      </c>
      <c r="N981" s="50" t="s">
        <v>8512</v>
      </c>
      <c r="O981" s="50" t="s">
        <v>8517</v>
      </c>
      <c r="P981" s="113" t="s">
        <v>262</v>
      </c>
      <c r="Q981" s="113" t="s">
        <v>80</v>
      </c>
      <c r="R981" s="113"/>
      <c r="S981" s="113"/>
    </row>
    <row r="982" spans="1:19" x14ac:dyDescent="0.35">
      <c r="A982" s="111" t="s">
        <v>4299</v>
      </c>
      <c r="B982" s="112"/>
      <c r="C982" s="113" t="s">
        <v>4379</v>
      </c>
      <c r="D982" s="50" t="s">
        <v>7138</v>
      </c>
      <c r="E982" s="113"/>
      <c r="F982" s="113"/>
      <c r="G982" s="50" t="s">
        <v>5583</v>
      </c>
      <c r="H982" s="50" t="s">
        <v>5584</v>
      </c>
      <c r="I982" s="113"/>
      <c r="J982" s="56" t="s">
        <v>7493</v>
      </c>
      <c r="K982" s="56"/>
      <c r="L982" s="50" t="s">
        <v>7472</v>
      </c>
      <c r="M982" s="153">
        <v>0</v>
      </c>
      <c r="N982" s="50" t="s">
        <v>8512</v>
      </c>
      <c r="O982" s="50" t="s">
        <v>8517</v>
      </c>
      <c r="P982" s="113" t="s">
        <v>6343</v>
      </c>
      <c r="Q982" s="113" t="s">
        <v>80</v>
      </c>
      <c r="R982" s="113"/>
      <c r="S982" s="113"/>
    </row>
    <row r="983" spans="1:19" x14ac:dyDescent="0.35">
      <c r="A983" s="111" t="s">
        <v>4299</v>
      </c>
      <c r="B983" s="112"/>
      <c r="C983" s="113" t="s">
        <v>4349</v>
      </c>
      <c r="D983" s="50" t="s">
        <v>7139</v>
      </c>
      <c r="E983" s="113"/>
      <c r="F983" s="113"/>
      <c r="G983" s="50" t="s">
        <v>5517</v>
      </c>
      <c r="H983" s="50" t="s">
        <v>5518</v>
      </c>
      <c r="I983" s="113"/>
      <c r="J983" s="56" t="s">
        <v>7493</v>
      </c>
      <c r="K983" s="56"/>
      <c r="L983" s="50" t="s">
        <v>7472</v>
      </c>
      <c r="M983" s="153">
        <v>0</v>
      </c>
      <c r="N983" s="50" t="s">
        <v>8512</v>
      </c>
      <c r="O983" s="50" t="s">
        <v>8517</v>
      </c>
      <c r="P983" s="113" t="s">
        <v>262</v>
      </c>
      <c r="Q983" s="113" t="s">
        <v>80</v>
      </c>
      <c r="R983" s="113"/>
      <c r="S983" s="113"/>
    </row>
    <row r="984" spans="1:19" x14ac:dyDescent="0.35">
      <c r="A984" s="111" t="s">
        <v>4299</v>
      </c>
      <c r="B984" s="112"/>
      <c r="C984" s="113" t="s">
        <v>4362</v>
      </c>
      <c r="D984" s="50" t="s">
        <v>7140</v>
      </c>
      <c r="E984" s="113"/>
      <c r="F984" s="113"/>
      <c r="G984" s="50" t="s">
        <v>5545</v>
      </c>
      <c r="H984" s="50" t="s">
        <v>5546</v>
      </c>
      <c r="I984" s="113"/>
      <c r="J984" s="56" t="s">
        <v>7493</v>
      </c>
      <c r="K984" s="56"/>
      <c r="L984" s="50" t="s">
        <v>7472</v>
      </c>
      <c r="M984" s="153">
        <v>0</v>
      </c>
      <c r="N984" s="50" t="s">
        <v>8512</v>
      </c>
      <c r="O984" s="50" t="s">
        <v>8517</v>
      </c>
      <c r="P984" s="113" t="s">
        <v>262</v>
      </c>
      <c r="Q984" s="113" t="s">
        <v>80</v>
      </c>
      <c r="R984" s="113"/>
      <c r="S984" s="113"/>
    </row>
    <row r="985" spans="1:19" x14ac:dyDescent="0.35">
      <c r="A985" s="111" t="s">
        <v>4299</v>
      </c>
      <c r="B985" s="112"/>
      <c r="C985" s="113" t="s">
        <v>4367</v>
      </c>
      <c r="D985" s="50" t="s">
        <v>7141</v>
      </c>
      <c r="E985" s="113"/>
      <c r="F985" s="113"/>
      <c r="G985" s="50" t="s">
        <v>5555</v>
      </c>
      <c r="H985" s="50" t="s">
        <v>5556</v>
      </c>
      <c r="I985" s="113"/>
      <c r="J985" s="56" t="s">
        <v>7493</v>
      </c>
      <c r="K985" s="56"/>
      <c r="L985" s="50" t="s">
        <v>7472</v>
      </c>
      <c r="M985" s="153">
        <v>0</v>
      </c>
      <c r="N985" s="50" t="s">
        <v>8512</v>
      </c>
      <c r="O985" s="50" t="s">
        <v>8517</v>
      </c>
      <c r="P985" s="113" t="s">
        <v>262</v>
      </c>
      <c r="Q985" s="113" t="s">
        <v>80</v>
      </c>
      <c r="R985" s="113"/>
      <c r="S985" s="113"/>
    </row>
    <row r="986" spans="1:19" x14ac:dyDescent="0.35">
      <c r="A986" s="111" t="s">
        <v>4299</v>
      </c>
      <c r="B986" s="112"/>
      <c r="C986" s="113" t="s">
        <v>4384</v>
      </c>
      <c r="D986" s="50" t="s">
        <v>6933</v>
      </c>
      <c r="E986" s="113"/>
      <c r="F986" s="113"/>
      <c r="G986" s="50" t="s">
        <v>5595</v>
      </c>
      <c r="H986" s="50" t="s">
        <v>5596</v>
      </c>
      <c r="I986" s="113"/>
      <c r="J986" s="56" t="s">
        <v>7493</v>
      </c>
      <c r="K986" s="56"/>
      <c r="L986" s="50" t="s">
        <v>7472</v>
      </c>
      <c r="M986" s="153">
        <v>0</v>
      </c>
      <c r="N986" s="50" t="s">
        <v>8512</v>
      </c>
      <c r="O986" s="50" t="s">
        <v>8517</v>
      </c>
      <c r="P986" s="113" t="s">
        <v>266</v>
      </c>
      <c r="Q986" s="113" t="s">
        <v>80</v>
      </c>
      <c r="R986" s="113"/>
      <c r="S986" s="113"/>
    </row>
    <row r="987" spans="1:19" x14ac:dyDescent="0.35">
      <c r="A987" s="111" t="s">
        <v>4299</v>
      </c>
      <c r="B987" s="112"/>
      <c r="C987" s="113" t="s">
        <v>4341</v>
      </c>
      <c r="D987" s="62" t="s">
        <v>7142</v>
      </c>
      <c r="E987" s="113"/>
      <c r="F987" s="113"/>
      <c r="G987" s="50" t="s">
        <v>5501</v>
      </c>
      <c r="H987" s="50" t="s">
        <v>5502</v>
      </c>
      <c r="I987" s="113"/>
      <c r="J987" s="56" t="s">
        <v>7493</v>
      </c>
      <c r="K987" s="56"/>
      <c r="L987" s="50" t="s">
        <v>7472</v>
      </c>
      <c r="M987" s="153">
        <v>0</v>
      </c>
      <c r="N987" s="50" t="s">
        <v>8512</v>
      </c>
      <c r="O987" s="50" t="s">
        <v>8517</v>
      </c>
      <c r="P987" s="113" t="s">
        <v>6341</v>
      </c>
      <c r="Q987" s="113" t="s">
        <v>80</v>
      </c>
      <c r="R987" s="113"/>
      <c r="S987" s="113"/>
    </row>
    <row r="988" spans="1:19" x14ac:dyDescent="0.35">
      <c r="A988" s="111" t="s">
        <v>4299</v>
      </c>
      <c r="B988" s="112"/>
      <c r="C988" s="113" t="s">
        <v>4351</v>
      </c>
      <c r="D988" s="62" t="s">
        <v>7145</v>
      </c>
      <c r="E988" s="113"/>
      <c r="F988" s="113"/>
      <c r="G988" s="50" t="s">
        <v>5521</v>
      </c>
      <c r="H988" s="50" t="s">
        <v>5522</v>
      </c>
      <c r="I988" s="113"/>
      <c r="J988" s="56" t="s">
        <v>7493</v>
      </c>
      <c r="K988" s="56"/>
      <c r="L988" s="50" t="s">
        <v>7472</v>
      </c>
      <c r="M988" s="153">
        <v>0</v>
      </c>
      <c r="N988" s="50" t="s">
        <v>8512</v>
      </c>
      <c r="O988" s="50" t="s">
        <v>8517</v>
      </c>
      <c r="P988" s="113" t="s">
        <v>262</v>
      </c>
      <c r="Q988" s="113" t="s">
        <v>80</v>
      </c>
      <c r="R988" s="113"/>
      <c r="S988" s="113"/>
    </row>
    <row r="989" spans="1:19" x14ac:dyDescent="0.35">
      <c r="A989" s="111" t="s">
        <v>4299</v>
      </c>
      <c r="B989" s="112"/>
      <c r="C989" s="113" t="s">
        <v>4405</v>
      </c>
      <c r="D989" s="50" t="s">
        <v>6934</v>
      </c>
      <c r="E989" s="113"/>
      <c r="F989" s="113"/>
      <c r="G989" s="50" t="s">
        <v>5641</v>
      </c>
      <c r="H989" s="50" t="s">
        <v>5642</v>
      </c>
      <c r="I989" s="113"/>
      <c r="J989" s="56" t="s">
        <v>7493</v>
      </c>
      <c r="K989" s="56"/>
      <c r="L989" s="50" t="s">
        <v>7472</v>
      </c>
      <c r="M989" s="153">
        <v>0</v>
      </c>
      <c r="N989" s="50" t="s">
        <v>8512</v>
      </c>
      <c r="O989" s="50" t="s">
        <v>8517</v>
      </c>
      <c r="P989" s="113" t="s">
        <v>156</v>
      </c>
      <c r="Q989" s="113" t="s">
        <v>80</v>
      </c>
      <c r="R989" s="113"/>
      <c r="S989" s="113"/>
    </row>
    <row r="990" spans="1:19" x14ac:dyDescent="0.35">
      <c r="A990" s="111" t="s">
        <v>4299</v>
      </c>
      <c r="B990" s="112"/>
      <c r="C990" s="113" t="s">
        <v>4404</v>
      </c>
      <c r="D990" s="50" t="s">
        <v>7143</v>
      </c>
      <c r="E990" s="113"/>
      <c r="F990" s="113"/>
      <c r="G990" s="50" t="s">
        <v>5639</v>
      </c>
      <c r="H990" s="50" t="s">
        <v>5640</v>
      </c>
      <c r="I990" s="113"/>
      <c r="J990" s="56" t="s">
        <v>7493</v>
      </c>
      <c r="K990" s="56"/>
      <c r="L990" s="113" t="s">
        <v>7472</v>
      </c>
      <c r="M990" s="114">
        <v>0</v>
      </c>
      <c r="N990" s="113" t="s">
        <v>8512</v>
      </c>
      <c r="O990" s="113" t="s">
        <v>8517</v>
      </c>
      <c r="P990" s="113" t="s">
        <v>163</v>
      </c>
      <c r="Q990" s="113" t="s">
        <v>80</v>
      </c>
      <c r="R990" s="113"/>
      <c r="S990" s="113"/>
    </row>
    <row r="991" spans="1:19" x14ac:dyDescent="0.35">
      <c r="A991" s="111" t="s">
        <v>4299</v>
      </c>
      <c r="B991" s="112"/>
      <c r="C991" s="113" t="s">
        <v>4350</v>
      </c>
      <c r="D991" s="62" t="s">
        <v>7144</v>
      </c>
      <c r="E991" s="113"/>
      <c r="F991" s="113"/>
      <c r="G991" s="50" t="s">
        <v>5519</v>
      </c>
      <c r="H991" s="50" t="s">
        <v>5520</v>
      </c>
      <c r="I991" s="113"/>
      <c r="J991" s="56" t="s">
        <v>7493</v>
      </c>
      <c r="K991" s="56"/>
      <c r="L991" s="50" t="s">
        <v>7472</v>
      </c>
      <c r="M991" s="153">
        <v>0</v>
      </c>
      <c r="N991" s="50" t="s">
        <v>8512</v>
      </c>
      <c r="O991" s="50" t="s">
        <v>8517</v>
      </c>
      <c r="P991" s="113" t="s">
        <v>262</v>
      </c>
      <c r="Q991" s="113" t="s">
        <v>80</v>
      </c>
      <c r="R991" s="113"/>
      <c r="S991" s="113"/>
    </row>
    <row r="992" spans="1:19" x14ac:dyDescent="0.35">
      <c r="A992" s="111" t="s">
        <v>4299</v>
      </c>
      <c r="B992" s="112"/>
      <c r="C992" s="113" t="s">
        <v>4317</v>
      </c>
      <c r="D992" s="62" t="s">
        <v>7146</v>
      </c>
      <c r="E992" s="113"/>
      <c r="F992" s="113"/>
      <c r="G992" s="50" t="s">
        <v>5454</v>
      </c>
      <c r="H992" s="50" t="s">
        <v>5455</v>
      </c>
      <c r="I992" s="113"/>
      <c r="J992" s="56" t="s">
        <v>7493</v>
      </c>
      <c r="K992" s="56"/>
      <c r="L992" s="113" t="s">
        <v>91</v>
      </c>
      <c r="M992" s="114">
        <v>0</v>
      </c>
      <c r="N992" s="113" t="s">
        <v>8512</v>
      </c>
      <c r="O992" s="113" t="s">
        <v>8517</v>
      </c>
      <c r="P992" s="113" t="s">
        <v>92</v>
      </c>
      <c r="Q992" s="113" t="s">
        <v>80</v>
      </c>
      <c r="R992" s="113"/>
      <c r="S992" s="113"/>
    </row>
    <row r="993" spans="1:19" x14ac:dyDescent="0.35">
      <c r="A993" s="111" t="s">
        <v>4299</v>
      </c>
      <c r="B993" s="112"/>
      <c r="C993" s="113" t="s">
        <v>4352</v>
      </c>
      <c r="D993" s="50" t="s">
        <v>7147</v>
      </c>
      <c r="E993" s="113"/>
      <c r="F993" s="113"/>
      <c r="G993" s="50" t="s">
        <v>5523</v>
      </c>
      <c r="H993" s="50" t="s">
        <v>5524</v>
      </c>
      <c r="I993" s="113"/>
      <c r="J993" s="56" t="s">
        <v>7493</v>
      </c>
      <c r="K993" s="56"/>
      <c r="L993" s="50" t="s">
        <v>7472</v>
      </c>
      <c r="M993" s="153">
        <v>0</v>
      </c>
      <c r="N993" s="50" t="s">
        <v>8512</v>
      </c>
      <c r="O993" s="50" t="s">
        <v>8517</v>
      </c>
      <c r="P993" s="113" t="s">
        <v>262</v>
      </c>
      <c r="Q993" s="113" t="s">
        <v>80</v>
      </c>
      <c r="R993" s="113"/>
      <c r="S993" s="113"/>
    </row>
    <row r="994" spans="1:19" x14ac:dyDescent="0.35">
      <c r="A994" s="111" t="s">
        <v>4299</v>
      </c>
      <c r="B994" s="112"/>
      <c r="C994" s="113" t="s">
        <v>4304</v>
      </c>
      <c r="D994" s="50" t="s">
        <v>6935</v>
      </c>
      <c r="E994" s="113"/>
      <c r="F994" s="113"/>
      <c r="G994" s="50" t="s">
        <v>5424</v>
      </c>
      <c r="H994" s="50" t="s">
        <v>5425</v>
      </c>
      <c r="I994" s="113"/>
      <c r="J994" s="56" t="s">
        <v>7493</v>
      </c>
      <c r="K994" s="56"/>
      <c r="L994" s="50" t="s">
        <v>7472</v>
      </c>
      <c r="M994" s="153">
        <v>0</v>
      </c>
      <c r="N994" s="50" t="s">
        <v>8512</v>
      </c>
      <c r="O994" s="50" t="s">
        <v>8517</v>
      </c>
      <c r="P994" s="113" t="s">
        <v>195</v>
      </c>
      <c r="Q994" s="113" t="s">
        <v>80</v>
      </c>
      <c r="R994" s="113"/>
      <c r="S994" s="113"/>
    </row>
    <row r="995" spans="1:19" x14ac:dyDescent="0.35">
      <c r="A995" s="111" t="s">
        <v>4299</v>
      </c>
      <c r="B995" s="112"/>
      <c r="C995" s="113" t="s">
        <v>1879</v>
      </c>
      <c r="D995" s="50" t="s">
        <v>7148</v>
      </c>
      <c r="E995" s="113"/>
      <c r="F995" s="113"/>
      <c r="G995" s="50" t="s">
        <v>5643</v>
      </c>
      <c r="H995" s="50" t="s">
        <v>5644</v>
      </c>
      <c r="I995" s="113"/>
      <c r="J995" s="56" t="s">
        <v>7493</v>
      </c>
      <c r="K995" s="56"/>
      <c r="L995" s="113" t="s">
        <v>7472</v>
      </c>
      <c r="M995" s="114">
        <v>0</v>
      </c>
      <c r="N995" s="113" t="s">
        <v>8512</v>
      </c>
      <c r="O995" s="113" t="s">
        <v>8517</v>
      </c>
      <c r="P995" s="113" t="s">
        <v>163</v>
      </c>
      <c r="Q995" s="113" t="s">
        <v>80</v>
      </c>
      <c r="R995" s="113"/>
      <c r="S995" s="113"/>
    </row>
    <row r="996" spans="1:19" x14ac:dyDescent="0.35">
      <c r="A996" s="111" t="s">
        <v>4299</v>
      </c>
      <c r="B996" s="112"/>
      <c r="C996" s="113" t="s">
        <v>4415</v>
      </c>
      <c r="D996" s="50" t="s">
        <v>7149</v>
      </c>
      <c r="E996" s="113"/>
      <c r="F996" s="113"/>
      <c r="G996" s="50" t="s">
        <v>5665</v>
      </c>
      <c r="H996" s="50" t="s">
        <v>5666</v>
      </c>
      <c r="I996" s="113"/>
      <c r="J996" s="56" t="s">
        <v>7493</v>
      </c>
      <c r="K996" s="56"/>
      <c r="L996" s="113" t="s">
        <v>7472</v>
      </c>
      <c r="M996" s="114">
        <v>0</v>
      </c>
      <c r="N996" s="113" t="s">
        <v>8512</v>
      </c>
      <c r="O996" s="113" t="s">
        <v>8517</v>
      </c>
      <c r="P996" s="113" t="s">
        <v>6349</v>
      </c>
      <c r="Q996" s="113" t="s">
        <v>80</v>
      </c>
      <c r="R996" s="113"/>
      <c r="S996" s="113"/>
    </row>
    <row r="997" spans="1:19" x14ac:dyDescent="0.35">
      <c r="A997" s="111" t="s">
        <v>4299</v>
      </c>
      <c r="B997" s="112"/>
      <c r="C997" s="113" t="s">
        <v>4410</v>
      </c>
      <c r="D997" s="50" t="s">
        <v>7150</v>
      </c>
      <c r="E997" s="113"/>
      <c r="F997" s="113"/>
      <c r="G997" s="50" t="s">
        <v>5655</v>
      </c>
      <c r="H997" s="50" t="s">
        <v>5656</v>
      </c>
      <c r="I997" s="113"/>
      <c r="J997" s="56" t="s">
        <v>7493</v>
      </c>
      <c r="K997" s="56"/>
      <c r="L997" s="113" t="s">
        <v>7472</v>
      </c>
      <c r="M997" s="114">
        <v>0</v>
      </c>
      <c r="N997" s="113" t="s">
        <v>8512</v>
      </c>
      <c r="O997" s="113" t="s">
        <v>8517</v>
      </c>
      <c r="P997" s="113" t="s">
        <v>6347</v>
      </c>
      <c r="Q997" s="113" t="s">
        <v>80</v>
      </c>
      <c r="R997" s="113"/>
      <c r="S997" s="113"/>
    </row>
    <row r="998" spans="1:19" x14ac:dyDescent="0.35">
      <c r="A998" s="111" t="s">
        <v>4299</v>
      </c>
      <c r="B998" s="112"/>
      <c r="C998" s="113" t="s">
        <v>4414</v>
      </c>
      <c r="D998" s="50" t="s">
        <v>7151</v>
      </c>
      <c r="E998" s="113"/>
      <c r="F998" s="113"/>
      <c r="G998" s="50" t="s">
        <v>5663</v>
      </c>
      <c r="H998" s="50" t="s">
        <v>5664</v>
      </c>
      <c r="I998" s="113"/>
      <c r="J998" s="56" t="s">
        <v>7493</v>
      </c>
      <c r="K998" s="56"/>
      <c r="L998" s="113" t="s">
        <v>7472</v>
      </c>
      <c r="M998" s="114">
        <v>0</v>
      </c>
      <c r="N998" s="113" t="s">
        <v>8512</v>
      </c>
      <c r="O998" s="113" t="s">
        <v>8517</v>
      </c>
      <c r="P998" s="113" t="s">
        <v>6348</v>
      </c>
      <c r="Q998" s="113" t="s">
        <v>80</v>
      </c>
      <c r="R998" s="113"/>
      <c r="S998" s="113"/>
    </row>
    <row r="999" spans="1:19" x14ac:dyDescent="0.35">
      <c r="A999" s="111" t="s">
        <v>4299</v>
      </c>
      <c r="B999" s="112"/>
      <c r="C999" s="113" t="s">
        <v>4305</v>
      </c>
      <c r="D999" s="50" t="s">
        <v>6936</v>
      </c>
      <c r="E999" s="113"/>
      <c r="F999" s="113"/>
      <c r="G999" s="50" t="s">
        <v>5426</v>
      </c>
      <c r="H999" s="50" t="s">
        <v>5427</v>
      </c>
      <c r="I999" s="113"/>
      <c r="J999" s="56" t="s">
        <v>7493</v>
      </c>
      <c r="K999" s="56"/>
      <c r="L999" s="50" t="s">
        <v>7472</v>
      </c>
      <c r="M999" s="153">
        <v>0</v>
      </c>
      <c r="N999" s="50" t="s">
        <v>8512</v>
      </c>
      <c r="O999" s="50" t="s">
        <v>8517</v>
      </c>
      <c r="P999" s="113" t="s">
        <v>195</v>
      </c>
      <c r="Q999" s="113" t="s">
        <v>80</v>
      </c>
      <c r="R999" s="113"/>
      <c r="S999" s="113"/>
    </row>
    <row r="1000" spans="1:19" x14ac:dyDescent="0.35">
      <c r="A1000" s="111" t="s">
        <v>4299</v>
      </c>
      <c r="B1000" s="112"/>
      <c r="C1000" s="113" t="s">
        <v>1883</v>
      </c>
      <c r="D1000" s="50" t="s">
        <v>7152</v>
      </c>
      <c r="E1000" s="113"/>
      <c r="F1000" s="113"/>
      <c r="G1000" s="50" t="s">
        <v>5603</v>
      </c>
      <c r="H1000" s="50" t="s">
        <v>5604</v>
      </c>
      <c r="I1000" s="113"/>
      <c r="J1000" s="56" t="s">
        <v>7493</v>
      </c>
      <c r="K1000" s="56"/>
      <c r="L1000" s="50" t="s">
        <v>7472</v>
      </c>
      <c r="M1000" s="153">
        <v>0</v>
      </c>
      <c r="N1000" s="50" t="s">
        <v>8512</v>
      </c>
      <c r="O1000" s="50" t="s">
        <v>8517</v>
      </c>
      <c r="P1000" s="113" t="s">
        <v>1873</v>
      </c>
      <c r="Q1000" s="113" t="s">
        <v>80</v>
      </c>
      <c r="R1000" s="113"/>
      <c r="S1000" s="113"/>
    </row>
    <row r="1001" spans="1:19" x14ac:dyDescent="0.35">
      <c r="A1001" s="111" t="s">
        <v>4299</v>
      </c>
      <c r="B1001" s="112"/>
      <c r="C1001" s="113" t="s">
        <v>4386</v>
      </c>
      <c r="D1001" s="50" t="s">
        <v>7153</v>
      </c>
      <c r="E1001" s="113"/>
      <c r="F1001" s="113"/>
      <c r="G1001" s="50" t="s">
        <v>5599</v>
      </c>
      <c r="H1001" s="50" t="s">
        <v>5600</v>
      </c>
      <c r="I1001" s="113"/>
      <c r="J1001" s="56" t="s">
        <v>7493</v>
      </c>
      <c r="K1001" s="56"/>
      <c r="L1001" s="50" t="s">
        <v>7472</v>
      </c>
      <c r="M1001" s="153">
        <v>0</v>
      </c>
      <c r="N1001" s="50" t="s">
        <v>8512</v>
      </c>
      <c r="O1001" s="50" t="s">
        <v>8517</v>
      </c>
      <c r="P1001" s="113" t="s">
        <v>266</v>
      </c>
      <c r="Q1001" s="113" t="s">
        <v>80</v>
      </c>
      <c r="R1001" s="113"/>
      <c r="S1001" s="113"/>
    </row>
    <row r="1002" spans="1:19" x14ac:dyDescent="0.35">
      <c r="A1002" s="111" t="s">
        <v>4299</v>
      </c>
      <c r="B1002" s="112"/>
      <c r="C1002" s="113" t="s">
        <v>4310</v>
      </c>
      <c r="D1002" s="50" t="s">
        <v>7154</v>
      </c>
      <c r="E1002" s="113"/>
      <c r="F1002" s="113"/>
      <c r="G1002" s="50" t="s">
        <v>5438</v>
      </c>
      <c r="H1002" s="50" t="s">
        <v>5439</v>
      </c>
      <c r="I1002" s="113"/>
      <c r="J1002" s="56" t="s">
        <v>7493</v>
      </c>
      <c r="K1002" s="56"/>
      <c r="L1002" s="50" t="s">
        <v>7472</v>
      </c>
      <c r="M1002" s="153">
        <v>0</v>
      </c>
      <c r="N1002" s="50" t="s">
        <v>8512</v>
      </c>
      <c r="O1002" s="50" t="s">
        <v>8517</v>
      </c>
      <c r="P1002" s="113" t="s">
        <v>6330</v>
      </c>
      <c r="Q1002" s="113" t="s">
        <v>80</v>
      </c>
      <c r="R1002" s="113"/>
      <c r="S1002" s="113"/>
    </row>
    <row r="1003" spans="1:19" x14ac:dyDescent="0.35">
      <c r="A1003" s="111" t="s">
        <v>4299</v>
      </c>
      <c r="B1003" s="112"/>
      <c r="C1003" s="113" t="s">
        <v>4333</v>
      </c>
      <c r="D1003" s="50" t="s">
        <v>7155</v>
      </c>
      <c r="E1003" s="113"/>
      <c r="F1003" s="113"/>
      <c r="G1003" s="50" t="s">
        <v>5486</v>
      </c>
      <c r="H1003" s="50" t="s">
        <v>5487</v>
      </c>
      <c r="I1003" s="113"/>
      <c r="J1003" s="56" t="s">
        <v>7493</v>
      </c>
      <c r="K1003" s="56"/>
      <c r="L1003" s="50" t="s">
        <v>7472</v>
      </c>
      <c r="M1003" s="153">
        <v>0</v>
      </c>
      <c r="N1003" s="50" t="s">
        <v>8512</v>
      </c>
      <c r="O1003" s="50" t="s">
        <v>8517</v>
      </c>
      <c r="P1003" s="113" t="s">
        <v>6339</v>
      </c>
      <c r="Q1003" s="113" t="s">
        <v>80</v>
      </c>
      <c r="R1003" s="113"/>
      <c r="S1003" s="113"/>
    </row>
    <row r="1004" spans="1:19" x14ac:dyDescent="0.35">
      <c r="A1004" s="111" t="s">
        <v>4299</v>
      </c>
      <c r="B1004" s="112"/>
      <c r="C1004" s="113" t="s">
        <v>4318</v>
      </c>
      <c r="D1004" s="62" t="s">
        <v>7156</v>
      </c>
      <c r="E1004" s="113"/>
      <c r="F1004" s="113"/>
      <c r="G1004" s="50" t="s">
        <v>5456</v>
      </c>
      <c r="H1004" s="50" t="s">
        <v>5457</v>
      </c>
      <c r="I1004" s="113"/>
      <c r="J1004" s="56" t="s">
        <v>7493</v>
      </c>
      <c r="K1004" s="56"/>
      <c r="L1004" s="113" t="s">
        <v>91</v>
      </c>
      <c r="M1004" s="114">
        <v>0</v>
      </c>
      <c r="N1004" s="113" t="s">
        <v>8512</v>
      </c>
      <c r="O1004" s="113" t="s">
        <v>8517</v>
      </c>
      <c r="P1004" s="113" t="s">
        <v>92</v>
      </c>
      <c r="Q1004" s="113" t="s">
        <v>80</v>
      </c>
      <c r="R1004" s="113"/>
      <c r="S1004" s="113"/>
    </row>
    <row r="1005" spans="1:19" x14ac:dyDescent="0.35">
      <c r="A1005" s="111" t="s">
        <v>4299</v>
      </c>
      <c r="B1005" s="112"/>
      <c r="C1005" s="113" t="s">
        <v>4321</v>
      </c>
      <c r="D1005" s="62" t="s">
        <v>7157</v>
      </c>
      <c r="E1005" s="113"/>
      <c r="F1005" s="113"/>
      <c r="G1005" s="50" t="s">
        <v>5462</v>
      </c>
      <c r="H1005" s="50" t="s">
        <v>5463</v>
      </c>
      <c r="I1005" s="113"/>
      <c r="J1005" s="56" t="s">
        <v>7493</v>
      </c>
      <c r="K1005" s="56"/>
      <c r="L1005" s="113" t="s">
        <v>91</v>
      </c>
      <c r="M1005" s="114">
        <v>0</v>
      </c>
      <c r="N1005" s="113" t="s">
        <v>8512</v>
      </c>
      <c r="O1005" s="113" t="s">
        <v>8517</v>
      </c>
      <c r="P1005" s="113" t="s">
        <v>92</v>
      </c>
      <c r="Q1005" s="113" t="s">
        <v>80</v>
      </c>
      <c r="R1005" s="113"/>
      <c r="S1005" s="113"/>
    </row>
    <row r="1006" spans="1:19" x14ac:dyDescent="0.35">
      <c r="A1006" s="111" t="s">
        <v>4299</v>
      </c>
      <c r="B1006" s="112"/>
      <c r="C1006" s="113" t="s">
        <v>4320</v>
      </c>
      <c r="D1006" s="62" t="s">
        <v>7158</v>
      </c>
      <c r="E1006" s="113"/>
      <c r="F1006" s="113"/>
      <c r="G1006" s="50" t="s">
        <v>5460</v>
      </c>
      <c r="H1006" s="50" t="s">
        <v>5461</v>
      </c>
      <c r="I1006" s="113"/>
      <c r="J1006" s="56" t="s">
        <v>7493</v>
      </c>
      <c r="K1006" s="56"/>
      <c r="L1006" s="113" t="s">
        <v>91</v>
      </c>
      <c r="M1006" s="114">
        <v>0</v>
      </c>
      <c r="N1006" s="113" t="s">
        <v>8512</v>
      </c>
      <c r="O1006" s="113" t="s">
        <v>8517</v>
      </c>
      <c r="P1006" s="113" t="s">
        <v>92</v>
      </c>
      <c r="Q1006" s="113" t="s">
        <v>80</v>
      </c>
      <c r="R1006" s="113"/>
      <c r="S1006" s="113"/>
    </row>
    <row r="1007" spans="1:19" x14ac:dyDescent="0.35">
      <c r="A1007" s="111" t="s">
        <v>4299</v>
      </c>
      <c r="B1007" s="112"/>
      <c r="C1007" s="113" t="s">
        <v>4319</v>
      </c>
      <c r="D1007" s="62" t="s">
        <v>7159</v>
      </c>
      <c r="E1007" s="113"/>
      <c r="F1007" s="113"/>
      <c r="G1007" s="50" t="s">
        <v>5458</v>
      </c>
      <c r="H1007" s="50" t="s">
        <v>5459</v>
      </c>
      <c r="I1007" s="113"/>
      <c r="J1007" s="56" t="s">
        <v>7493</v>
      </c>
      <c r="K1007" s="56"/>
      <c r="L1007" s="121" t="s">
        <v>91</v>
      </c>
      <c r="M1007" s="139">
        <v>0</v>
      </c>
      <c r="N1007" s="121" t="s">
        <v>8512</v>
      </c>
      <c r="O1007" s="121" t="s">
        <v>8517</v>
      </c>
      <c r="P1007" s="113" t="s">
        <v>92</v>
      </c>
      <c r="Q1007" s="113" t="s">
        <v>80</v>
      </c>
      <c r="R1007" s="113"/>
      <c r="S1007" s="113"/>
    </row>
    <row r="1008" spans="1:19" x14ac:dyDescent="0.35">
      <c r="A1008" s="111" t="s">
        <v>4299</v>
      </c>
      <c r="B1008" s="112"/>
      <c r="C1008" s="113" t="s">
        <v>1880</v>
      </c>
      <c r="D1008" s="50" t="s">
        <v>7160</v>
      </c>
      <c r="E1008" s="113"/>
      <c r="F1008" s="113"/>
      <c r="G1008" s="50" t="s">
        <v>5669</v>
      </c>
      <c r="H1008" s="50" t="s">
        <v>5670</v>
      </c>
      <c r="I1008" s="113"/>
      <c r="J1008" s="56" t="s">
        <v>7493</v>
      </c>
      <c r="K1008" s="56"/>
      <c r="L1008" s="50" t="s">
        <v>7472</v>
      </c>
      <c r="M1008" s="153">
        <v>0</v>
      </c>
      <c r="N1008" s="50" t="s">
        <v>8512</v>
      </c>
      <c r="O1008" s="50" t="s">
        <v>8517</v>
      </c>
      <c r="P1008" s="113" t="s">
        <v>157</v>
      </c>
      <c r="Q1008" s="113" t="s">
        <v>80</v>
      </c>
      <c r="R1008" s="113"/>
      <c r="S1008" s="113"/>
    </row>
    <row r="1009" spans="1:19" x14ac:dyDescent="0.35">
      <c r="A1009" s="111" t="s">
        <v>4299</v>
      </c>
      <c r="B1009" s="112"/>
      <c r="C1009" s="113" t="s">
        <v>4356</v>
      </c>
      <c r="D1009" s="50" t="s">
        <v>7161</v>
      </c>
      <c r="E1009" s="113"/>
      <c r="F1009" s="113"/>
      <c r="G1009" s="50" t="s">
        <v>5531</v>
      </c>
      <c r="H1009" s="50" t="s">
        <v>5532</v>
      </c>
      <c r="I1009" s="113"/>
      <c r="J1009" s="56" t="s">
        <v>7493</v>
      </c>
      <c r="K1009" s="56"/>
      <c r="L1009" s="50" t="s">
        <v>7472</v>
      </c>
      <c r="M1009" s="153">
        <v>0</v>
      </c>
      <c r="N1009" s="50" t="s">
        <v>8512</v>
      </c>
      <c r="O1009" s="50" t="s">
        <v>8517</v>
      </c>
      <c r="P1009" s="113" t="s">
        <v>262</v>
      </c>
      <c r="Q1009" s="113" t="s">
        <v>80</v>
      </c>
      <c r="R1009" s="113"/>
      <c r="S1009" s="113"/>
    </row>
    <row r="1010" spans="1:19" x14ac:dyDescent="0.35">
      <c r="A1010" s="111" t="s">
        <v>4299</v>
      </c>
      <c r="B1010" s="112"/>
      <c r="C1010" s="113" t="s">
        <v>4390</v>
      </c>
      <c r="D1010" s="50" t="s">
        <v>7162</v>
      </c>
      <c r="E1010" s="113"/>
      <c r="F1010" s="113"/>
      <c r="G1010" s="50" t="s">
        <v>5609</v>
      </c>
      <c r="H1010" s="50" t="s">
        <v>5610</v>
      </c>
      <c r="I1010" s="113"/>
      <c r="J1010" s="56" t="s">
        <v>7493</v>
      </c>
      <c r="K1010" s="56"/>
      <c r="L1010" s="50" t="s">
        <v>7472</v>
      </c>
      <c r="M1010" s="153">
        <v>0</v>
      </c>
      <c r="N1010" s="50" t="s">
        <v>8512</v>
      </c>
      <c r="O1010" s="50" t="s">
        <v>8517</v>
      </c>
      <c r="P1010" s="113" t="s">
        <v>6327</v>
      </c>
      <c r="Q1010" s="113" t="s">
        <v>80</v>
      </c>
      <c r="R1010" s="113"/>
      <c r="S1010" s="113"/>
    </row>
    <row r="1011" spans="1:19" x14ac:dyDescent="0.35">
      <c r="A1011" s="111" t="s">
        <v>4299</v>
      </c>
      <c r="B1011" s="112"/>
      <c r="C1011" s="113" t="s">
        <v>4401</v>
      </c>
      <c r="D1011" s="50" t="s">
        <v>7163</v>
      </c>
      <c r="E1011" s="113"/>
      <c r="F1011" s="113"/>
      <c r="G1011" s="50" t="s">
        <v>5633</v>
      </c>
      <c r="H1011" s="50" t="s">
        <v>5634</v>
      </c>
      <c r="I1011" s="113"/>
      <c r="J1011" s="56" t="s">
        <v>7493</v>
      </c>
      <c r="K1011" s="56"/>
      <c r="L1011" s="113" t="s">
        <v>7472</v>
      </c>
      <c r="M1011" s="114">
        <v>0</v>
      </c>
      <c r="N1011" s="113" t="s">
        <v>8512</v>
      </c>
      <c r="O1011" s="113" t="s">
        <v>8517</v>
      </c>
      <c r="P1011" s="113" t="s">
        <v>6346</v>
      </c>
      <c r="Q1011" s="113" t="s">
        <v>80</v>
      </c>
      <c r="R1011" s="113"/>
      <c r="S1011" s="113"/>
    </row>
    <row r="1012" spans="1:19" x14ac:dyDescent="0.35">
      <c r="A1012" s="111" t="s">
        <v>4299</v>
      </c>
      <c r="B1012" s="112"/>
      <c r="C1012" s="113" t="s">
        <v>4387</v>
      </c>
      <c r="D1012" s="50" t="s">
        <v>7164</v>
      </c>
      <c r="E1012" s="113"/>
      <c r="F1012" s="113"/>
      <c r="G1012" s="50" t="s">
        <v>5601</v>
      </c>
      <c r="H1012" s="50" t="s">
        <v>5602</v>
      </c>
      <c r="I1012" s="113"/>
      <c r="J1012" s="56" t="s">
        <v>7493</v>
      </c>
      <c r="K1012" s="56"/>
      <c r="L1012" s="50" t="s">
        <v>7472</v>
      </c>
      <c r="M1012" s="153">
        <v>0</v>
      </c>
      <c r="N1012" s="50" t="s">
        <v>8512</v>
      </c>
      <c r="O1012" s="50" t="s">
        <v>8517</v>
      </c>
      <c r="P1012" s="113" t="s">
        <v>266</v>
      </c>
      <c r="Q1012" s="113" t="s">
        <v>80</v>
      </c>
      <c r="R1012" s="113"/>
      <c r="S1012" s="113"/>
    </row>
    <row r="1013" spans="1:19" x14ac:dyDescent="0.35">
      <c r="A1013" s="111" t="s">
        <v>4299</v>
      </c>
      <c r="B1013" s="112"/>
      <c r="C1013" s="113" t="s">
        <v>4313</v>
      </c>
      <c r="D1013" s="50" t="s">
        <v>7100</v>
      </c>
      <c r="E1013" s="113"/>
      <c r="F1013" s="113"/>
      <c r="G1013" s="50" t="s">
        <v>5444</v>
      </c>
      <c r="H1013" s="50" t="s">
        <v>5445</v>
      </c>
      <c r="I1013" s="113"/>
      <c r="J1013" s="56" t="s">
        <v>7493</v>
      </c>
      <c r="K1013" s="56"/>
      <c r="L1013" s="50" t="s">
        <v>7472</v>
      </c>
      <c r="M1013" s="153">
        <v>0</v>
      </c>
      <c r="N1013" s="50" t="s">
        <v>8512</v>
      </c>
      <c r="O1013" s="50" t="s">
        <v>8517</v>
      </c>
      <c r="P1013" s="113" t="s">
        <v>6333</v>
      </c>
      <c r="Q1013" s="113" t="s">
        <v>80</v>
      </c>
      <c r="R1013" s="113"/>
      <c r="S1013" s="113"/>
    </row>
    <row r="1014" spans="1:19" x14ac:dyDescent="0.35">
      <c r="A1014" s="111" t="s">
        <v>4299</v>
      </c>
      <c r="B1014" s="112"/>
      <c r="C1014" s="113" t="s">
        <v>4315</v>
      </c>
      <c r="D1014" s="50" t="s">
        <v>7101</v>
      </c>
      <c r="E1014" s="113"/>
      <c r="F1014" s="113"/>
      <c r="G1014" s="50" t="s">
        <v>5450</v>
      </c>
      <c r="H1014" s="50" t="s">
        <v>5451</v>
      </c>
      <c r="I1014" s="113"/>
      <c r="J1014" s="56" t="s">
        <v>7493</v>
      </c>
      <c r="K1014" s="56"/>
      <c r="L1014" s="50" t="s">
        <v>7472</v>
      </c>
      <c r="M1014" s="153">
        <v>0</v>
      </c>
      <c r="N1014" s="50" t="s">
        <v>8512</v>
      </c>
      <c r="O1014" s="50" t="s">
        <v>8517</v>
      </c>
      <c r="P1014" s="113" t="s">
        <v>6334</v>
      </c>
      <c r="Q1014" s="113" t="s">
        <v>80</v>
      </c>
      <c r="R1014" s="113"/>
      <c r="S1014" s="113"/>
    </row>
    <row r="1015" spans="1:19" x14ac:dyDescent="0.35">
      <c r="A1015" s="111" t="s">
        <v>4299</v>
      </c>
      <c r="B1015" s="112"/>
      <c r="C1015" s="113" t="s">
        <v>4314</v>
      </c>
      <c r="D1015" s="50" t="s">
        <v>6937</v>
      </c>
      <c r="E1015" s="113"/>
      <c r="F1015" s="113"/>
      <c r="G1015" s="50" t="s">
        <v>5448</v>
      </c>
      <c r="H1015" s="50" t="s">
        <v>5449</v>
      </c>
      <c r="I1015" s="113"/>
      <c r="J1015" s="56" t="s">
        <v>7493</v>
      </c>
      <c r="K1015" s="56"/>
      <c r="L1015" s="50" t="s">
        <v>7472</v>
      </c>
      <c r="M1015" s="153">
        <v>0</v>
      </c>
      <c r="N1015" s="50" t="s">
        <v>8512</v>
      </c>
      <c r="O1015" s="50" t="s">
        <v>8517</v>
      </c>
      <c r="P1015" s="113" t="s">
        <v>6334</v>
      </c>
      <c r="Q1015" s="113" t="s">
        <v>80</v>
      </c>
      <c r="R1015" s="113"/>
      <c r="S1015" s="113"/>
    </row>
    <row r="1016" spans="1:19" x14ac:dyDescent="0.35">
      <c r="A1016" s="111" t="s">
        <v>4299</v>
      </c>
      <c r="B1016" s="112"/>
      <c r="C1016" s="113" t="s">
        <v>4316</v>
      </c>
      <c r="D1016" s="50" t="s">
        <v>6938</v>
      </c>
      <c r="E1016" s="113"/>
      <c r="F1016" s="113"/>
      <c r="G1016" s="50" t="s">
        <v>5452</v>
      </c>
      <c r="H1016" s="50" t="s">
        <v>5453</v>
      </c>
      <c r="I1016" s="113"/>
      <c r="J1016" s="56" t="s">
        <v>7493</v>
      </c>
      <c r="K1016" s="56"/>
      <c r="L1016" s="50" t="s">
        <v>7472</v>
      </c>
      <c r="M1016" s="153">
        <v>0</v>
      </c>
      <c r="N1016" s="50" t="s">
        <v>8512</v>
      </c>
      <c r="O1016" s="50" t="s">
        <v>8517</v>
      </c>
      <c r="P1016" s="113" t="s">
        <v>6335</v>
      </c>
      <c r="Q1016" s="113" t="s">
        <v>80</v>
      </c>
      <c r="R1016" s="113"/>
      <c r="S1016" s="113"/>
    </row>
    <row r="1017" spans="1:19" x14ac:dyDescent="0.35">
      <c r="A1017" s="111" t="s">
        <v>4299</v>
      </c>
      <c r="B1017" s="112"/>
      <c r="C1017" s="113" t="s">
        <v>4302</v>
      </c>
      <c r="D1017" s="50" t="s">
        <v>7165</v>
      </c>
      <c r="E1017" s="113"/>
      <c r="F1017" s="113"/>
      <c r="G1017" s="50" t="s">
        <v>5420</v>
      </c>
      <c r="H1017" s="50" t="s">
        <v>5421</v>
      </c>
      <c r="I1017" s="113"/>
      <c r="J1017" s="56" t="s">
        <v>7493</v>
      </c>
      <c r="K1017" s="56"/>
      <c r="L1017" s="50" t="s">
        <v>7472</v>
      </c>
      <c r="M1017" s="153">
        <v>0</v>
      </c>
      <c r="N1017" s="50" t="s">
        <v>8512</v>
      </c>
      <c r="O1017" s="50" t="s">
        <v>8517</v>
      </c>
      <c r="P1017" s="113" t="s">
        <v>195</v>
      </c>
      <c r="Q1017" s="113" t="s">
        <v>80</v>
      </c>
      <c r="R1017" s="113"/>
      <c r="S1017" s="113"/>
    </row>
    <row r="1018" spans="1:19" x14ac:dyDescent="0.35">
      <c r="A1018" s="111" t="s">
        <v>4299</v>
      </c>
      <c r="B1018" s="112"/>
      <c r="C1018" s="113" t="s">
        <v>4377</v>
      </c>
      <c r="D1018" s="50" t="s">
        <v>7166</v>
      </c>
      <c r="E1018" s="113"/>
      <c r="F1018" s="113"/>
      <c r="G1018" s="50" t="s">
        <v>5579</v>
      </c>
      <c r="H1018" s="50" t="s">
        <v>5580</v>
      </c>
      <c r="I1018" s="113"/>
      <c r="J1018" s="56" t="s">
        <v>7493</v>
      </c>
      <c r="K1018" s="56"/>
      <c r="L1018" s="50" t="s">
        <v>7472</v>
      </c>
      <c r="M1018" s="153">
        <v>0</v>
      </c>
      <c r="N1018" s="50" t="s">
        <v>8512</v>
      </c>
      <c r="O1018" s="50" t="s">
        <v>8517</v>
      </c>
      <c r="P1018" s="113" t="s">
        <v>262</v>
      </c>
      <c r="Q1018" s="113" t="s">
        <v>80</v>
      </c>
      <c r="R1018" s="113"/>
      <c r="S1018" s="113"/>
    </row>
    <row r="1019" spans="1:19" x14ac:dyDescent="0.35">
      <c r="A1019" s="111" t="s">
        <v>4299</v>
      </c>
      <c r="B1019" s="112"/>
      <c r="C1019" s="113" t="s">
        <v>4336</v>
      </c>
      <c r="D1019" s="50" t="s">
        <v>7167</v>
      </c>
      <c r="E1019" s="113"/>
      <c r="F1019" s="113"/>
      <c r="G1019" s="50" t="s">
        <v>5491</v>
      </c>
      <c r="H1019" s="50" t="s">
        <v>5492</v>
      </c>
      <c r="I1019" s="113"/>
      <c r="J1019" s="56" t="s">
        <v>7493</v>
      </c>
      <c r="K1019" s="56"/>
      <c r="L1019" s="50" t="s">
        <v>7472</v>
      </c>
      <c r="M1019" s="153">
        <v>0</v>
      </c>
      <c r="N1019" s="50" t="s">
        <v>8512</v>
      </c>
      <c r="O1019" s="50" t="s">
        <v>8517</v>
      </c>
      <c r="P1019" s="113" t="s">
        <v>6322</v>
      </c>
      <c r="Q1019" s="113" t="s">
        <v>80</v>
      </c>
      <c r="R1019" s="113"/>
      <c r="S1019" s="113"/>
    </row>
    <row r="1020" spans="1:19" x14ac:dyDescent="0.35">
      <c r="A1020" s="111" t="s">
        <v>4299</v>
      </c>
      <c r="B1020" s="112"/>
      <c r="C1020" s="113" t="s">
        <v>4400</v>
      </c>
      <c r="D1020" s="50" t="s">
        <v>7168</v>
      </c>
      <c r="E1020" s="113"/>
      <c r="F1020" s="113"/>
      <c r="G1020" s="50" t="s">
        <v>5631</v>
      </c>
      <c r="H1020" s="50" t="s">
        <v>5632</v>
      </c>
      <c r="I1020" s="113"/>
      <c r="J1020" s="56" t="s">
        <v>7493</v>
      </c>
      <c r="K1020" s="56"/>
      <c r="L1020" s="113" t="s">
        <v>7472</v>
      </c>
      <c r="M1020" s="114">
        <v>0</v>
      </c>
      <c r="N1020" s="113" t="s">
        <v>8512</v>
      </c>
      <c r="O1020" s="113" t="s">
        <v>8517</v>
      </c>
      <c r="P1020" s="113" t="s">
        <v>6346</v>
      </c>
      <c r="Q1020" s="113" t="s">
        <v>80</v>
      </c>
      <c r="R1020" s="113"/>
      <c r="S1020" s="113"/>
    </row>
    <row r="1021" spans="1:19" x14ac:dyDescent="0.35">
      <c r="A1021" s="111" t="s">
        <v>4299</v>
      </c>
      <c r="B1021" s="112"/>
      <c r="C1021" s="113" t="s">
        <v>4322</v>
      </c>
      <c r="D1021" s="62" t="s">
        <v>7489</v>
      </c>
      <c r="E1021" s="113"/>
      <c r="F1021" s="113"/>
      <c r="G1021" s="50" t="s">
        <v>5464</v>
      </c>
      <c r="H1021" s="50" t="s">
        <v>5465</v>
      </c>
      <c r="I1021" s="113"/>
      <c r="J1021" s="56" t="s">
        <v>7493</v>
      </c>
      <c r="K1021" s="56"/>
      <c r="L1021" s="113" t="s">
        <v>91</v>
      </c>
      <c r="M1021" s="114">
        <v>0</v>
      </c>
      <c r="N1021" s="113" t="s">
        <v>8512</v>
      </c>
      <c r="O1021" s="113" t="s">
        <v>8517</v>
      </c>
      <c r="P1021" s="113" t="s">
        <v>92</v>
      </c>
      <c r="Q1021" s="113" t="s">
        <v>80</v>
      </c>
      <c r="R1021" s="113"/>
      <c r="S1021" s="113" t="s">
        <v>7169</v>
      </c>
    </row>
    <row r="1022" spans="1:19" x14ac:dyDescent="0.35">
      <c r="A1022" s="111" t="s">
        <v>4299</v>
      </c>
      <c r="B1022" s="112"/>
      <c r="C1022" s="113" t="s">
        <v>1874</v>
      </c>
      <c r="D1022" s="50" t="s">
        <v>7173</v>
      </c>
      <c r="E1022" s="113"/>
      <c r="F1022" s="113"/>
      <c r="G1022" s="50" t="s">
        <v>5621</v>
      </c>
      <c r="H1022" s="50" t="s">
        <v>5622</v>
      </c>
      <c r="I1022" s="113"/>
      <c r="J1022" s="56" t="s">
        <v>7493</v>
      </c>
      <c r="K1022" s="56"/>
      <c r="L1022" s="113" t="s">
        <v>7472</v>
      </c>
      <c r="M1022" s="114">
        <v>0</v>
      </c>
      <c r="N1022" s="113" t="s">
        <v>8512</v>
      </c>
      <c r="O1022" s="113" t="s">
        <v>8517</v>
      </c>
      <c r="P1022" s="113" t="s">
        <v>100</v>
      </c>
      <c r="Q1022" s="113" t="s">
        <v>80</v>
      </c>
      <c r="R1022" s="113"/>
      <c r="S1022" s="113"/>
    </row>
    <row r="1023" spans="1:19" x14ac:dyDescent="0.35">
      <c r="A1023" s="111" t="s">
        <v>4299</v>
      </c>
      <c r="B1023" s="112"/>
      <c r="C1023" s="113" t="s">
        <v>4392</v>
      </c>
      <c r="D1023" s="50" t="s">
        <v>7170</v>
      </c>
      <c r="E1023" s="113"/>
      <c r="F1023" s="113"/>
      <c r="G1023" s="50" t="s">
        <v>5613</v>
      </c>
      <c r="H1023" s="50" t="s">
        <v>5614</v>
      </c>
      <c r="I1023" s="113"/>
      <c r="J1023" s="56" t="s">
        <v>7493</v>
      </c>
      <c r="K1023" s="56"/>
      <c r="L1023" s="50" t="s">
        <v>7472</v>
      </c>
      <c r="M1023" s="153">
        <v>0</v>
      </c>
      <c r="N1023" s="50" t="s">
        <v>8512</v>
      </c>
      <c r="O1023" s="50" t="s">
        <v>8517</v>
      </c>
      <c r="P1023" s="113" t="s">
        <v>6345</v>
      </c>
      <c r="Q1023" s="113" t="s">
        <v>80</v>
      </c>
      <c r="R1023" s="113"/>
      <c r="S1023" s="113"/>
    </row>
    <row r="1024" spans="1:19" x14ac:dyDescent="0.35">
      <c r="A1024" s="111" t="s">
        <v>4299</v>
      </c>
      <c r="B1024" s="112"/>
      <c r="C1024" s="113" t="s">
        <v>4393</v>
      </c>
      <c r="D1024" s="50" t="s">
        <v>7171</v>
      </c>
      <c r="E1024" s="113"/>
      <c r="F1024" s="113"/>
      <c r="G1024" s="50" t="s">
        <v>5615</v>
      </c>
      <c r="H1024" s="50" t="s">
        <v>5616</v>
      </c>
      <c r="I1024" s="113"/>
      <c r="J1024" s="56" t="s">
        <v>7493</v>
      </c>
      <c r="K1024" s="56"/>
      <c r="L1024" s="50" t="s">
        <v>7472</v>
      </c>
      <c r="M1024" s="153">
        <v>0</v>
      </c>
      <c r="N1024" s="50" t="s">
        <v>8512</v>
      </c>
      <c r="O1024" s="50" t="s">
        <v>8517</v>
      </c>
      <c r="P1024" s="113" t="s">
        <v>6345</v>
      </c>
      <c r="Q1024" s="113" t="s">
        <v>80</v>
      </c>
      <c r="R1024" s="113"/>
      <c r="S1024" s="113"/>
    </row>
    <row r="1025" spans="1:19" x14ac:dyDescent="0.35">
      <c r="A1025" s="111" t="s">
        <v>4299</v>
      </c>
      <c r="B1025" s="112"/>
      <c r="C1025" s="113" t="s">
        <v>4396</v>
      </c>
      <c r="D1025" s="50" t="s">
        <v>7172</v>
      </c>
      <c r="E1025" s="113"/>
      <c r="F1025" s="113"/>
      <c r="G1025" s="50" t="s">
        <v>5623</v>
      </c>
      <c r="H1025" s="50" t="s">
        <v>5624</v>
      </c>
      <c r="I1025" s="113"/>
      <c r="J1025" s="56" t="s">
        <v>7493</v>
      </c>
      <c r="K1025" s="56"/>
      <c r="L1025" s="113" t="s">
        <v>7472</v>
      </c>
      <c r="M1025" s="114">
        <v>0</v>
      </c>
      <c r="N1025" s="113" t="s">
        <v>8512</v>
      </c>
      <c r="O1025" s="113" t="s">
        <v>8517</v>
      </c>
      <c r="P1025" s="113" t="s">
        <v>100</v>
      </c>
      <c r="Q1025" s="113" t="s">
        <v>80</v>
      </c>
      <c r="R1025" s="113"/>
      <c r="S1025" s="113"/>
    </row>
    <row r="1026" spans="1:19" x14ac:dyDescent="0.35">
      <c r="A1026" s="111" t="s">
        <v>4299</v>
      </c>
      <c r="B1026" s="112"/>
      <c r="C1026" s="113" t="s">
        <v>4402</v>
      </c>
      <c r="D1026" s="50" t="s">
        <v>7174</v>
      </c>
      <c r="E1026" s="113"/>
      <c r="F1026" s="113"/>
      <c r="G1026" s="50" t="s">
        <v>5635</v>
      </c>
      <c r="H1026" s="50" t="s">
        <v>5636</v>
      </c>
      <c r="I1026" s="113"/>
      <c r="J1026" s="56" t="s">
        <v>7493</v>
      </c>
      <c r="K1026" s="56"/>
      <c r="L1026" s="113" t="s">
        <v>7472</v>
      </c>
      <c r="M1026" s="114">
        <v>0</v>
      </c>
      <c r="N1026" s="113" t="s">
        <v>8512</v>
      </c>
      <c r="O1026" s="113" t="s">
        <v>8517</v>
      </c>
      <c r="P1026" s="113" t="s">
        <v>6346</v>
      </c>
      <c r="Q1026" s="113" t="s">
        <v>80</v>
      </c>
      <c r="R1026" s="113"/>
      <c r="S1026" s="113"/>
    </row>
    <row r="1027" spans="1:19" x14ac:dyDescent="0.35">
      <c r="A1027" s="111" t="s">
        <v>4299</v>
      </c>
      <c r="B1027" s="112"/>
      <c r="C1027" s="113" t="s">
        <v>4328</v>
      </c>
      <c r="D1027" s="50" t="s">
        <v>7175</v>
      </c>
      <c r="E1027" s="113"/>
      <c r="F1027" s="113"/>
      <c r="G1027" s="50" t="s">
        <v>5476</v>
      </c>
      <c r="H1027" s="50" t="s">
        <v>5477</v>
      </c>
      <c r="I1027" s="113"/>
      <c r="J1027" s="56" t="s">
        <v>7493</v>
      </c>
      <c r="K1027" s="56"/>
      <c r="L1027" s="50" t="s">
        <v>7472</v>
      </c>
      <c r="M1027" s="153">
        <v>0</v>
      </c>
      <c r="N1027" s="50" t="s">
        <v>8512</v>
      </c>
      <c r="O1027" s="50" t="s">
        <v>8517</v>
      </c>
      <c r="P1027" s="113" t="s">
        <v>6319</v>
      </c>
      <c r="Q1027" s="113" t="s">
        <v>80</v>
      </c>
      <c r="R1027" s="113"/>
      <c r="S1027" s="113"/>
    </row>
    <row r="1028" spans="1:19" x14ac:dyDescent="0.35">
      <c r="A1028" s="111" t="s">
        <v>4299</v>
      </c>
      <c r="B1028" s="112"/>
      <c r="C1028" s="113" t="s">
        <v>4374</v>
      </c>
      <c r="D1028" s="50" t="s">
        <v>7176</v>
      </c>
      <c r="E1028" s="113"/>
      <c r="F1028" s="113"/>
      <c r="G1028" s="50" t="s">
        <v>5573</v>
      </c>
      <c r="H1028" s="50" t="s">
        <v>5574</v>
      </c>
      <c r="I1028" s="113"/>
      <c r="J1028" s="56" t="s">
        <v>7493</v>
      </c>
      <c r="K1028" s="56"/>
      <c r="L1028" s="50" t="s">
        <v>7472</v>
      </c>
      <c r="M1028" s="153">
        <v>0</v>
      </c>
      <c r="N1028" s="50" t="s">
        <v>8512</v>
      </c>
      <c r="O1028" s="50" t="s">
        <v>8517</v>
      </c>
      <c r="P1028" s="113" t="s">
        <v>262</v>
      </c>
      <c r="Q1028" s="113" t="s">
        <v>80</v>
      </c>
      <c r="R1028" s="113"/>
      <c r="S1028" s="113"/>
    </row>
    <row r="1029" spans="1:19" x14ac:dyDescent="0.35">
      <c r="A1029" s="111" t="s">
        <v>4299</v>
      </c>
      <c r="B1029" s="112"/>
      <c r="C1029" s="113" t="s">
        <v>4334</v>
      </c>
      <c r="D1029" s="50" t="s">
        <v>7177</v>
      </c>
      <c r="E1029" s="113"/>
      <c r="F1029" s="113"/>
      <c r="G1029" s="50" t="s">
        <v>5488</v>
      </c>
      <c r="H1029" s="50" t="s">
        <v>5489</v>
      </c>
      <c r="I1029" s="113"/>
      <c r="J1029" s="56" t="s">
        <v>7493</v>
      </c>
      <c r="K1029" s="56"/>
      <c r="L1029" s="50" t="s">
        <v>7472</v>
      </c>
      <c r="M1029" s="153">
        <v>0</v>
      </c>
      <c r="N1029" s="50" t="s">
        <v>8512</v>
      </c>
      <c r="O1029" s="50" t="s">
        <v>8517</v>
      </c>
      <c r="P1029" s="113" t="s">
        <v>6339</v>
      </c>
      <c r="Q1029" s="113" t="s">
        <v>80</v>
      </c>
      <c r="R1029" s="113"/>
      <c r="S1029" s="113"/>
    </row>
    <row r="1030" spans="1:19" x14ac:dyDescent="0.35">
      <c r="A1030" s="111" t="s">
        <v>4299</v>
      </c>
      <c r="B1030" s="112"/>
      <c r="C1030" s="113" t="s">
        <v>4358</v>
      </c>
      <c r="D1030" s="50" t="s">
        <v>6939</v>
      </c>
      <c r="E1030" s="113"/>
      <c r="F1030" s="113"/>
      <c r="G1030" s="50" t="s">
        <v>5535</v>
      </c>
      <c r="H1030" s="50" t="s">
        <v>5536</v>
      </c>
      <c r="I1030" s="113"/>
      <c r="J1030" s="56" t="s">
        <v>7493</v>
      </c>
      <c r="K1030" s="56"/>
      <c r="L1030" s="50" t="s">
        <v>7472</v>
      </c>
      <c r="M1030" s="153">
        <v>0</v>
      </c>
      <c r="N1030" s="50" t="s">
        <v>8512</v>
      </c>
      <c r="O1030" s="50" t="s">
        <v>8517</v>
      </c>
      <c r="P1030" s="113" t="s">
        <v>262</v>
      </c>
      <c r="Q1030" s="113" t="s">
        <v>80</v>
      </c>
      <c r="R1030" s="113"/>
      <c r="S1030" s="113"/>
    </row>
    <row r="1031" spans="1:19" x14ac:dyDescent="0.35">
      <c r="A1031" s="111" t="s">
        <v>4299</v>
      </c>
      <c r="B1031" s="112"/>
      <c r="C1031" s="113" t="s">
        <v>4407</v>
      </c>
      <c r="D1031" s="50" t="s">
        <v>7178</v>
      </c>
      <c r="E1031" s="113"/>
      <c r="F1031" s="113"/>
      <c r="G1031" s="50" t="s">
        <v>5649</v>
      </c>
      <c r="H1031" s="50" t="s">
        <v>5650</v>
      </c>
      <c r="I1031" s="113"/>
      <c r="J1031" s="56" t="s">
        <v>7493</v>
      </c>
      <c r="K1031" s="56"/>
      <c r="L1031" s="113" t="s">
        <v>7472</v>
      </c>
      <c r="M1031" s="114">
        <v>0</v>
      </c>
      <c r="N1031" s="113" t="s">
        <v>8512</v>
      </c>
      <c r="O1031" s="113" t="s">
        <v>8517</v>
      </c>
      <c r="P1031" s="113" t="s">
        <v>163</v>
      </c>
      <c r="Q1031" s="113" t="s">
        <v>80</v>
      </c>
      <c r="R1031" s="113"/>
      <c r="S1031" s="113"/>
    </row>
    <row r="1032" spans="1:19" x14ac:dyDescent="0.35">
      <c r="A1032" s="111" t="s">
        <v>4299</v>
      </c>
      <c r="B1032" s="112"/>
      <c r="C1032" s="113" t="s">
        <v>4360</v>
      </c>
      <c r="D1032" s="50" t="s">
        <v>7179</v>
      </c>
      <c r="E1032" s="113"/>
      <c r="F1032" s="113"/>
      <c r="G1032" s="50" t="s">
        <v>5539</v>
      </c>
      <c r="H1032" s="50" t="s">
        <v>5540</v>
      </c>
      <c r="I1032" s="113"/>
      <c r="J1032" s="56" t="s">
        <v>7493</v>
      </c>
      <c r="K1032" s="56"/>
      <c r="L1032" s="50" t="s">
        <v>7472</v>
      </c>
      <c r="M1032" s="153">
        <v>0</v>
      </c>
      <c r="N1032" s="50" t="s">
        <v>8512</v>
      </c>
      <c r="O1032" s="50" t="s">
        <v>8517</v>
      </c>
      <c r="P1032" s="113" t="s">
        <v>262</v>
      </c>
      <c r="Q1032" s="113" t="s">
        <v>80</v>
      </c>
      <c r="R1032" s="113"/>
      <c r="S1032" s="113"/>
    </row>
    <row r="1033" spans="1:19" x14ac:dyDescent="0.35">
      <c r="A1033" s="111" t="s">
        <v>4299</v>
      </c>
      <c r="B1033" s="112"/>
      <c r="C1033" s="113" t="s">
        <v>4306</v>
      </c>
      <c r="D1033" s="50" t="s">
        <v>6940</v>
      </c>
      <c r="E1033" s="113"/>
      <c r="F1033" s="113"/>
      <c r="G1033" s="50" t="s">
        <v>5428</v>
      </c>
      <c r="H1033" s="50" t="s">
        <v>5429</v>
      </c>
      <c r="I1033" s="113"/>
      <c r="J1033" s="56" t="s">
        <v>7493</v>
      </c>
      <c r="K1033" s="56"/>
      <c r="L1033" s="50" t="s">
        <v>7472</v>
      </c>
      <c r="M1033" s="153">
        <v>0</v>
      </c>
      <c r="N1033" s="50" t="s">
        <v>8512</v>
      </c>
      <c r="O1033" s="50" t="s">
        <v>8517</v>
      </c>
      <c r="P1033" s="113" t="s">
        <v>195</v>
      </c>
      <c r="Q1033" s="113" t="s">
        <v>80</v>
      </c>
      <c r="R1033" s="113"/>
      <c r="S1033" s="113"/>
    </row>
    <row r="1034" spans="1:19" x14ac:dyDescent="0.35">
      <c r="A1034" s="111" t="s">
        <v>4299</v>
      </c>
      <c r="B1034" s="112"/>
      <c r="C1034" s="113" t="s">
        <v>4416</v>
      </c>
      <c r="D1034" s="50" t="s">
        <v>7180</v>
      </c>
      <c r="E1034" s="113"/>
      <c r="F1034" s="113"/>
      <c r="G1034" s="50" t="s">
        <v>5667</v>
      </c>
      <c r="H1034" s="50" t="s">
        <v>5668</v>
      </c>
      <c r="I1034" s="113"/>
      <c r="J1034" s="56" t="s">
        <v>7493</v>
      </c>
      <c r="K1034" s="56"/>
      <c r="L1034" s="50" t="s">
        <v>7472</v>
      </c>
      <c r="M1034" s="153">
        <v>0</v>
      </c>
      <c r="N1034" s="50" t="s">
        <v>8512</v>
      </c>
      <c r="O1034" s="50" t="s">
        <v>8517</v>
      </c>
      <c r="P1034" s="113" t="s">
        <v>6350</v>
      </c>
      <c r="Q1034" s="113" t="s">
        <v>80</v>
      </c>
      <c r="R1034" s="113"/>
      <c r="S1034" s="113"/>
    </row>
    <row r="1035" spans="1:19" x14ac:dyDescent="0.35">
      <c r="A1035" s="111" t="s">
        <v>4299</v>
      </c>
      <c r="B1035" s="112"/>
      <c r="C1035" s="113" t="s">
        <v>4403</v>
      </c>
      <c r="D1035" s="50" t="s">
        <v>7479</v>
      </c>
      <c r="E1035" s="113"/>
      <c r="F1035" s="113"/>
      <c r="G1035" s="135" t="s">
        <v>5637</v>
      </c>
      <c r="H1035" s="135" t="s">
        <v>5638</v>
      </c>
      <c r="I1035" s="113"/>
      <c r="J1035" s="56" t="s">
        <v>7493</v>
      </c>
      <c r="K1035" s="56"/>
      <c r="L1035" s="113" t="s">
        <v>7472</v>
      </c>
      <c r="M1035" s="114">
        <v>0</v>
      </c>
      <c r="N1035" s="113" t="s">
        <v>8512</v>
      </c>
      <c r="O1035" s="113" t="s">
        <v>8517</v>
      </c>
      <c r="P1035" s="113" t="s">
        <v>163</v>
      </c>
      <c r="Q1035" s="113" t="s">
        <v>80</v>
      </c>
      <c r="R1035" s="113"/>
      <c r="S1035" s="113"/>
    </row>
    <row r="1036" spans="1:19" x14ac:dyDescent="0.35">
      <c r="A1036" s="111" t="s">
        <v>4299</v>
      </c>
      <c r="B1036" s="112"/>
      <c r="C1036" s="113" t="s">
        <v>4301</v>
      </c>
      <c r="D1036" s="50" t="s">
        <v>7181</v>
      </c>
      <c r="E1036" s="113"/>
      <c r="F1036" s="113"/>
      <c r="G1036" s="50" t="s">
        <v>5418</v>
      </c>
      <c r="H1036" s="50" t="s">
        <v>5419</v>
      </c>
      <c r="I1036" s="113"/>
      <c r="J1036" s="56" t="s">
        <v>7493</v>
      </c>
      <c r="K1036" s="56"/>
      <c r="L1036" s="50" t="s">
        <v>7472</v>
      </c>
      <c r="M1036" s="153">
        <v>0</v>
      </c>
      <c r="N1036" s="50" t="s">
        <v>8512</v>
      </c>
      <c r="O1036" s="50" t="s">
        <v>8517</v>
      </c>
      <c r="P1036" s="113" t="s">
        <v>139</v>
      </c>
      <c r="Q1036" s="113" t="s">
        <v>80</v>
      </c>
      <c r="R1036" s="113"/>
      <c r="S1036" s="113"/>
    </row>
    <row r="1037" spans="1:19" x14ac:dyDescent="0.35">
      <c r="A1037" s="111" t="s">
        <v>4299</v>
      </c>
      <c r="B1037" s="112"/>
      <c r="C1037" s="113" t="s">
        <v>4361</v>
      </c>
      <c r="D1037" s="50" t="s">
        <v>7182</v>
      </c>
      <c r="E1037" s="113"/>
      <c r="F1037" s="113"/>
      <c r="G1037" s="50" t="s">
        <v>5543</v>
      </c>
      <c r="H1037" s="50" t="s">
        <v>5544</v>
      </c>
      <c r="I1037" s="113"/>
      <c r="J1037" s="56" t="s">
        <v>7493</v>
      </c>
      <c r="K1037" s="56"/>
      <c r="L1037" s="50" t="s">
        <v>7472</v>
      </c>
      <c r="M1037" s="153">
        <v>0</v>
      </c>
      <c r="N1037" s="50" t="s">
        <v>8512</v>
      </c>
      <c r="O1037" s="50" t="s">
        <v>8517</v>
      </c>
      <c r="P1037" s="113" t="s">
        <v>262</v>
      </c>
      <c r="Q1037" s="113" t="s">
        <v>80</v>
      </c>
      <c r="R1037" s="113"/>
      <c r="S1037" s="113"/>
    </row>
    <row r="1038" spans="1:19" x14ac:dyDescent="0.35">
      <c r="A1038" s="111" t="s">
        <v>4299</v>
      </c>
      <c r="B1038" s="112"/>
      <c r="C1038" s="113" t="s">
        <v>1877</v>
      </c>
      <c r="D1038" s="50" t="s">
        <v>7183</v>
      </c>
      <c r="E1038" s="113"/>
      <c r="F1038" s="113"/>
      <c r="G1038" s="50" t="s">
        <v>5541</v>
      </c>
      <c r="H1038" s="50" t="s">
        <v>5542</v>
      </c>
      <c r="I1038" s="113"/>
      <c r="J1038" s="56" t="s">
        <v>7493</v>
      </c>
      <c r="K1038" s="56"/>
      <c r="L1038" s="50" t="s">
        <v>7472</v>
      </c>
      <c r="M1038" s="153">
        <v>0</v>
      </c>
      <c r="N1038" s="50" t="s">
        <v>8512</v>
      </c>
      <c r="O1038" s="50" t="s">
        <v>8517</v>
      </c>
      <c r="P1038" s="113" t="s">
        <v>262</v>
      </c>
      <c r="Q1038" s="113" t="s">
        <v>80</v>
      </c>
      <c r="R1038" s="113"/>
      <c r="S1038" s="113"/>
    </row>
    <row r="1039" spans="1:19" x14ac:dyDescent="0.35">
      <c r="A1039" s="111" t="s">
        <v>4299</v>
      </c>
      <c r="B1039" s="112"/>
      <c r="C1039" s="113" t="s">
        <v>4417</v>
      </c>
      <c r="D1039" s="50" t="s">
        <v>7184</v>
      </c>
      <c r="E1039" s="113"/>
      <c r="F1039" s="113"/>
      <c r="G1039" s="50" t="s">
        <v>5671</v>
      </c>
      <c r="H1039" s="50" t="s">
        <v>5672</v>
      </c>
      <c r="I1039" s="113"/>
      <c r="J1039" s="56" t="s">
        <v>7493</v>
      </c>
      <c r="K1039" s="56"/>
      <c r="L1039" s="50" t="s">
        <v>7472</v>
      </c>
      <c r="M1039" s="153">
        <v>0</v>
      </c>
      <c r="N1039" s="50" t="s">
        <v>8512</v>
      </c>
      <c r="O1039" s="50" t="s">
        <v>8517</v>
      </c>
      <c r="P1039" s="113" t="s">
        <v>157</v>
      </c>
      <c r="Q1039" s="113" t="s">
        <v>80</v>
      </c>
      <c r="R1039" s="113"/>
      <c r="S1039" s="113"/>
    </row>
    <row r="1040" spans="1:19" x14ac:dyDescent="0.35">
      <c r="A1040" s="111" t="s">
        <v>4299</v>
      </c>
      <c r="B1040" s="112"/>
      <c r="C1040" s="113" t="s">
        <v>1875</v>
      </c>
      <c r="D1040" s="50" t="s">
        <v>7185</v>
      </c>
      <c r="E1040" s="113"/>
      <c r="F1040" s="113"/>
      <c r="G1040" s="50" t="s">
        <v>5647</v>
      </c>
      <c r="H1040" s="50" t="s">
        <v>5648</v>
      </c>
      <c r="I1040" s="113"/>
      <c r="J1040" s="56" t="s">
        <v>7493</v>
      </c>
      <c r="K1040" s="56"/>
      <c r="L1040" s="113" t="s">
        <v>7472</v>
      </c>
      <c r="M1040" s="114">
        <v>0</v>
      </c>
      <c r="N1040" s="113" t="s">
        <v>8512</v>
      </c>
      <c r="O1040" s="113" t="s">
        <v>8517</v>
      </c>
      <c r="P1040" s="113" t="s">
        <v>163</v>
      </c>
      <c r="Q1040" s="113" t="s">
        <v>80</v>
      </c>
      <c r="R1040" s="113"/>
      <c r="S1040" s="113"/>
    </row>
    <row r="1041" spans="1:19" x14ac:dyDescent="0.35">
      <c r="A1041" s="111" t="s">
        <v>4299</v>
      </c>
      <c r="B1041" s="112"/>
      <c r="C1041" s="113" t="s">
        <v>4307</v>
      </c>
      <c r="D1041" s="50" t="s">
        <v>7186</v>
      </c>
      <c r="E1041" s="113"/>
      <c r="F1041" s="113"/>
      <c r="G1041" s="50" t="s">
        <v>5430</v>
      </c>
      <c r="H1041" s="50" t="s">
        <v>5431</v>
      </c>
      <c r="I1041" s="113"/>
      <c r="J1041" s="56" t="s">
        <v>7493</v>
      </c>
      <c r="K1041" s="56"/>
      <c r="L1041" s="50" t="s">
        <v>7472</v>
      </c>
      <c r="M1041" s="153">
        <v>0</v>
      </c>
      <c r="N1041" s="50" t="s">
        <v>8512</v>
      </c>
      <c r="O1041" s="50" t="s">
        <v>8517</v>
      </c>
      <c r="P1041" s="113" t="s">
        <v>195</v>
      </c>
      <c r="Q1041" s="113" t="s">
        <v>80</v>
      </c>
      <c r="R1041" s="113"/>
      <c r="S1041" s="113"/>
    </row>
    <row r="1042" spans="1:19" x14ac:dyDescent="0.35">
      <c r="A1042" s="111" t="s">
        <v>4299</v>
      </c>
      <c r="B1042" s="112"/>
      <c r="C1042" s="113" t="s">
        <v>4308</v>
      </c>
      <c r="D1042" s="50" t="s">
        <v>7102</v>
      </c>
      <c r="E1042" s="113"/>
      <c r="F1042" s="113"/>
      <c r="G1042" s="50" t="s">
        <v>5432</v>
      </c>
      <c r="H1042" s="50" t="s">
        <v>5433</v>
      </c>
      <c r="I1042" s="113"/>
      <c r="J1042" s="56" t="s">
        <v>7493</v>
      </c>
      <c r="K1042" s="56"/>
      <c r="L1042" s="50" t="s">
        <v>7472</v>
      </c>
      <c r="M1042" s="153">
        <v>0</v>
      </c>
      <c r="N1042" s="50" t="s">
        <v>8512</v>
      </c>
      <c r="O1042" s="50" t="s">
        <v>8517</v>
      </c>
      <c r="P1042" s="113" t="s">
        <v>195</v>
      </c>
      <c r="Q1042" s="113" t="s">
        <v>80</v>
      </c>
      <c r="R1042" s="113"/>
      <c r="S1042" s="113"/>
    </row>
    <row r="1043" spans="1:19" x14ac:dyDescent="0.35">
      <c r="A1043" s="111" t="s">
        <v>4299</v>
      </c>
      <c r="B1043" s="112"/>
      <c r="C1043" s="113" t="s">
        <v>4364</v>
      </c>
      <c r="D1043" s="50" t="s">
        <v>6941</v>
      </c>
      <c r="E1043" s="113"/>
      <c r="F1043" s="113"/>
      <c r="G1043" s="50" t="s">
        <v>5549</v>
      </c>
      <c r="H1043" s="50" t="s">
        <v>5550</v>
      </c>
      <c r="I1043" s="113"/>
      <c r="J1043" s="56" t="s">
        <v>7493</v>
      </c>
      <c r="K1043" s="56"/>
      <c r="L1043" s="50" t="s">
        <v>7472</v>
      </c>
      <c r="M1043" s="153">
        <v>0</v>
      </c>
      <c r="N1043" s="50" t="s">
        <v>8512</v>
      </c>
      <c r="O1043" s="50" t="s">
        <v>8517</v>
      </c>
      <c r="P1043" s="113" t="s">
        <v>262</v>
      </c>
      <c r="Q1043" s="113" t="s">
        <v>80</v>
      </c>
      <c r="R1043" s="113"/>
      <c r="S1043" s="113"/>
    </row>
    <row r="1044" spans="1:19" x14ac:dyDescent="0.35">
      <c r="A1044" s="111" t="s">
        <v>4299</v>
      </c>
      <c r="B1044" s="112"/>
      <c r="C1044" s="113" t="s">
        <v>4381</v>
      </c>
      <c r="D1044" s="50" t="s">
        <v>7103</v>
      </c>
      <c r="E1044" s="113"/>
      <c r="F1044" s="113"/>
      <c r="G1044" s="50" t="s">
        <v>5587</v>
      </c>
      <c r="H1044" s="50" t="s">
        <v>5588</v>
      </c>
      <c r="I1044" s="113"/>
      <c r="J1044" s="56" t="s">
        <v>7493</v>
      </c>
      <c r="K1044" s="56"/>
      <c r="L1044" s="50" t="s">
        <v>7472</v>
      </c>
      <c r="M1044" s="153">
        <v>0</v>
      </c>
      <c r="N1044" s="50" t="s">
        <v>8512</v>
      </c>
      <c r="O1044" s="50" t="s">
        <v>8517</v>
      </c>
      <c r="P1044" s="113" t="s">
        <v>6343</v>
      </c>
      <c r="Q1044" s="113" t="s">
        <v>80</v>
      </c>
      <c r="R1044" s="113"/>
      <c r="S1044" s="113"/>
    </row>
    <row r="1045" spans="1:19" x14ac:dyDescent="0.35">
      <c r="A1045" s="111" t="s">
        <v>4299</v>
      </c>
      <c r="B1045" s="112"/>
      <c r="C1045" s="113" t="s">
        <v>4383</v>
      </c>
      <c r="D1045" s="50" t="s">
        <v>7104</v>
      </c>
      <c r="E1045" s="113"/>
      <c r="F1045" s="113"/>
      <c r="G1045" s="50" t="s">
        <v>5593</v>
      </c>
      <c r="H1045" s="50" t="s">
        <v>5594</v>
      </c>
      <c r="I1045" s="113"/>
      <c r="J1045" s="56" t="s">
        <v>7493</v>
      </c>
      <c r="K1045" s="56"/>
      <c r="L1045" s="50" t="s">
        <v>7472</v>
      </c>
      <c r="M1045" s="153">
        <v>0</v>
      </c>
      <c r="N1045" s="50" t="s">
        <v>8512</v>
      </c>
      <c r="O1045" s="50" t="s">
        <v>8517</v>
      </c>
      <c r="P1045" s="113" t="s">
        <v>139</v>
      </c>
      <c r="Q1045" s="113" t="s">
        <v>80</v>
      </c>
      <c r="R1045" s="113"/>
      <c r="S1045" s="113"/>
    </row>
    <row r="1046" spans="1:19" x14ac:dyDescent="0.35">
      <c r="A1046" s="111" t="s">
        <v>4299</v>
      </c>
      <c r="B1046" s="112"/>
      <c r="C1046" s="113" t="s">
        <v>4365</v>
      </c>
      <c r="D1046" s="50" t="s">
        <v>6942</v>
      </c>
      <c r="E1046" s="113"/>
      <c r="F1046" s="113"/>
      <c r="G1046" s="50" t="s">
        <v>5551</v>
      </c>
      <c r="H1046" s="50" t="s">
        <v>5552</v>
      </c>
      <c r="I1046" s="113"/>
      <c r="J1046" s="56" t="s">
        <v>7493</v>
      </c>
      <c r="K1046" s="56"/>
      <c r="L1046" s="50" t="s">
        <v>7472</v>
      </c>
      <c r="M1046" s="153">
        <v>0</v>
      </c>
      <c r="N1046" s="50" t="s">
        <v>8512</v>
      </c>
      <c r="O1046" s="50" t="s">
        <v>8517</v>
      </c>
      <c r="P1046" s="113" t="s">
        <v>262</v>
      </c>
      <c r="Q1046" s="113" t="s">
        <v>80</v>
      </c>
      <c r="R1046" s="113"/>
      <c r="S1046" s="113"/>
    </row>
    <row r="1047" spans="1:19" x14ac:dyDescent="0.35">
      <c r="A1047" s="111" t="s">
        <v>4299</v>
      </c>
      <c r="B1047" s="112"/>
      <c r="C1047" s="113" t="s">
        <v>4311</v>
      </c>
      <c r="D1047" s="50" t="s">
        <v>6943</v>
      </c>
      <c r="E1047" s="113"/>
      <c r="F1047" s="113"/>
      <c r="G1047" s="50" t="s">
        <v>5440</v>
      </c>
      <c r="H1047" s="50" t="s">
        <v>5441</v>
      </c>
      <c r="I1047" s="113"/>
      <c r="J1047" s="56" t="s">
        <v>7493</v>
      </c>
      <c r="K1047" s="56"/>
      <c r="L1047" s="50" t="s">
        <v>7472</v>
      </c>
      <c r="M1047" s="153">
        <v>0</v>
      </c>
      <c r="N1047" s="50" t="s">
        <v>8512</v>
      </c>
      <c r="O1047" s="50" t="s">
        <v>8517</v>
      </c>
      <c r="P1047" s="113" t="s">
        <v>6331</v>
      </c>
      <c r="Q1047" s="113" t="s">
        <v>80</v>
      </c>
      <c r="R1047" s="113"/>
      <c r="S1047" s="113"/>
    </row>
    <row r="1048" spans="1:19" x14ac:dyDescent="0.35">
      <c r="A1048" s="111" t="s">
        <v>4299</v>
      </c>
      <c r="B1048" s="112"/>
      <c r="C1048" s="113" t="s">
        <v>4312</v>
      </c>
      <c r="D1048" s="50" t="s">
        <v>7105</v>
      </c>
      <c r="E1048" s="113"/>
      <c r="F1048" s="113"/>
      <c r="G1048" s="50" t="s">
        <v>5442</v>
      </c>
      <c r="H1048" s="50" t="s">
        <v>5443</v>
      </c>
      <c r="I1048" s="113"/>
      <c r="J1048" s="56" t="s">
        <v>7493</v>
      </c>
      <c r="K1048" s="56"/>
      <c r="L1048" s="50" t="s">
        <v>7472</v>
      </c>
      <c r="M1048" s="153">
        <v>0</v>
      </c>
      <c r="N1048" s="50" t="s">
        <v>8512</v>
      </c>
      <c r="O1048" s="50" t="s">
        <v>8517</v>
      </c>
      <c r="P1048" s="113" t="s">
        <v>6332</v>
      </c>
      <c r="Q1048" s="113" t="s">
        <v>80</v>
      </c>
      <c r="R1048" s="113"/>
      <c r="S1048" s="113"/>
    </row>
    <row r="1049" spans="1:19" x14ac:dyDescent="0.35">
      <c r="A1049" s="111" t="s">
        <v>4299</v>
      </c>
      <c r="B1049" s="112"/>
      <c r="C1049" s="113" t="s">
        <v>4337</v>
      </c>
      <c r="D1049" s="50" t="s">
        <v>6944</v>
      </c>
      <c r="E1049" s="113"/>
      <c r="F1049" s="113"/>
      <c r="G1049" s="50" t="s">
        <v>5493</v>
      </c>
      <c r="H1049" s="50" t="s">
        <v>5494</v>
      </c>
      <c r="I1049" s="113"/>
      <c r="J1049" s="56" t="s">
        <v>7493</v>
      </c>
      <c r="K1049" s="56"/>
      <c r="L1049" s="50" t="s">
        <v>7472</v>
      </c>
      <c r="M1049" s="153">
        <v>0</v>
      </c>
      <c r="N1049" s="50" t="s">
        <v>8512</v>
      </c>
      <c r="O1049" s="50" t="s">
        <v>8517</v>
      </c>
      <c r="P1049" s="113" t="s">
        <v>6322</v>
      </c>
      <c r="Q1049" s="113" t="s">
        <v>80</v>
      </c>
      <c r="R1049" s="113"/>
      <c r="S1049" s="113"/>
    </row>
    <row r="1050" spans="1:19" x14ac:dyDescent="0.35">
      <c r="A1050" s="111" t="s">
        <v>4299</v>
      </c>
      <c r="B1050" s="112"/>
      <c r="C1050" s="113" t="s">
        <v>4326</v>
      </c>
      <c r="D1050" s="50" t="s">
        <v>7106</v>
      </c>
      <c r="E1050" s="113"/>
      <c r="F1050" s="113"/>
      <c r="G1050" s="50" t="s">
        <v>5472</v>
      </c>
      <c r="H1050" s="50" t="s">
        <v>5473</v>
      </c>
      <c r="I1050" s="113"/>
      <c r="J1050" s="56" t="s">
        <v>7493</v>
      </c>
      <c r="K1050" s="56"/>
      <c r="L1050" s="50" t="s">
        <v>7472</v>
      </c>
      <c r="M1050" s="153">
        <v>0</v>
      </c>
      <c r="N1050" s="50" t="s">
        <v>8512</v>
      </c>
      <c r="O1050" s="50" t="s">
        <v>8517</v>
      </c>
      <c r="P1050" s="113" t="s">
        <v>6337</v>
      </c>
      <c r="Q1050" s="113" t="s">
        <v>80</v>
      </c>
      <c r="R1050" s="113"/>
      <c r="S1050" s="113"/>
    </row>
    <row r="1051" spans="1:19" x14ac:dyDescent="0.35">
      <c r="A1051" s="111" t="s">
        <v>4299</v>
      </c>
      <c r="B1051" s="112"/>
      <c r="C1051" s="113" t="s">
        <v>4368</v>
      </c>
      <c r="D1051" s="50" t="s">
        <v>7107</v>
      </c>
      <c r="E1051" s="113"/>
      <c r="F1051" s="113"/>
      <c r="G1051" s="50" t="s">
        <v>5557</v>
      </c>
      <c r="H1051" s="50" t="s">
        <v>5558</v>
      </c>
      <c r="I1051" s="113"/>
      <c r="J1051" s="56" t="s">
        <v>7493</v>
      </c>
      <c r="K1051" s="56"/>
      <c r="L1051" s="50" t="s">
        <v>7472</v>
      </c>
      <c r="M1051" s="153">
        <v>0</v>
      </c>
      <c r="N1051" s="50" t="s">
        <v>8512</v>
      </c>
      <c r="O1051" s="50" t="s">
        <v>8517</v>
      </c>
      <c r="P1051" s="113" t="s">
        <v>262</v>
      </c>
      <c r="Q1051" s="113" t="s">
        <v>80</v>
      </c>
      <c r="R1051" s="113"/>
      <c r="S1051" s="113"/>
    </row>
    <row r="1052" spans="1:19" x14ac:dyDescent="0.35">
      <c r="A1052" s="111" t="s">
        <v>4299</v>
      </c>
      <c r="B1052" s="112"/>
      <c r="C1052" s="113" t="s">
        <v>4309</v>
      </c>
      <c r="D1052" s="50" t="s">
        <v>6945</v>
      </c>
      <c r="E1052" s="113"/>
      <c r="F1052" s="113"/>
      <c r="G1052" s="50" t="s">
        <v>5434</v>
      </c>
      <c r="H1052" s="50" t="s">
        <v>5435</v>
      </c>
      <c r="I1052" s="113"/>
      <c r="J1052" s="56" t="s">
        <v>7493</v>
      </c>
      <c r="K1052" s="56"/>
      <c r="L1052" s="50" t="s">
        <v>7472</v>
      </c>
      <c r="M1052" s="153">
        <v>0</v>
      </c>
      <c r="N1052" s="50" t="s">
        <v>8512</v>
      </c>
      <c r="O1052" s="50" t="s">
        <v>8517</v>
      </c>
      <c r="P1052" s="113" t="s">
        <v>195</v>
      </c>
      <c r="Q1052" s="113" t="s">
        <v>80</v>
      </c>
      <c r="R1052" s="113"/>
      <c r="S1052" s="113"/>
    </row>
    <row r="1053" spans="1:19" x14ac:dyDescent="0.35">
      <c r="A1053" s="111" t="s">
        <v>4299</v>
      </c>
      <c r="B1053" s="112"/>
      <c r="C1053" s="113" t="s">
        <v>4338</v>
      </c>
      <c r="D1053" s="50" t="s">
        <v>7108</v>
      </c>
      <c r="E1053" s="113"/>
      <c r="F1053" s="113"/>
      <c r="G1053" s="50" t="s">
        <v>5495</v>
      </c>
      <c r="H1053" s="50" t="s">
        <v>5496</v>
      </c>
      <c r="I1053" s="113"/>
      <c r="J1053" s="56" t="s">
        <v>7493</v>
      </c>
      <c r="K1053" s="56"/>
      <c r="L1053" s="50" t="s">
        <v>7472</v>
      </c>
      <c r="M1053" s="153">
        <v>0</v>
      </c>
      <c r="N1053" s="50" t="s">
        <v>8512</v>
      </c>
      <c r="O1053" s="50" t="s">
        <v>8517</v>
      </c>
      <c r="P1053" s="113" t="s">
        <v>6322</v>
      </c>
      <c r="Q1053" s="113" t="s">
        <v>80</v>
      </c>
      <c r="R1053" s="113"/>
      <c r="S1053" s="113"/>
    </row>
    <row r="1054" spans="1:19" x14ac:dyDescent="0.35">
      <c r="A1054" s="111" t="s">
        <v>4299</v>
      </c>
      <c r="B1054" s="112"/>
      <c r="C1054" s="113" t="s">
        <v>4380</v>
      </c>
      <c r="D1054" s="50" t="s">
        <v>7109</v>
      </c>
      <c r="E1054" s="113"/>
      <c r="F1054" s="113"/>
      <c r="G1054" s="50" t="s">
        <v>5585</v>
      </c>
      <c r="H1054" s="50" t="s">
        <v>5586</v>
      </c>
      <c r="I1054" s="113"/>
      <c r="J1054" s="56" t="s">
        <v>7493</v>
      </c>
      <c r="K1054" s="56"/>
      <c r="L1054" s="50" t="s">
        <v>7472</v>
      </c>
      <c r="M1054" s="153">
        <v>0</v>
      </c>
      <c r="N1054" s="50" t="s">
        <v>8512</v>
      </c>
      <c r="O1054" s="50" t="s">
        <v>8517</v>
      </c>
      <c r="P1054" s="113" t="s">
        <v>6343</v>
      </c>
      <c r="Q1054" s="113" t="s">
        <v>80</v>
      </c>
      <c r="R1054" s="113"/>
      <c r="S1054" s="113"/>
    </row>
    <row r="1055" spans="1:19" x14ac:dyDescent="0.35">
      <c r="A1055" s="111" t="s">
        <v>4299</v>
      </c>
      <c r="B1055" s="112"/>
      <c r="C1055" s="113" t="s">
        <v>1878</v>
      </c>
      <c r="D1055" s="50" t="s">
        <v>6946</v>
      </c>
      <c r="E1055" s="113"/>
      <c r="F1055" s="113"/>
      <c r="G1055" s="50" t="s">
        <v>5559</v>
      </c>
      <c r="H1055" s="50" t="s">
        <v>5560</v>
      </c>
      <c r="I1055" s="113"/>
      <c r="J1055" s="56" t="s">
        <v>7493</v>
      </c>
      <c r="K1055" s="56"/>
      <c r="L1055" s="50" t="s">
        <v>7472</v>
      </c>
      <c r="M1055" s="153">
        <v>0</v>
      </c>
      <c r="N1055" s="50" t="s">
        <v>8512</v>
      </c>
      <c r="O1055" s="50" t="s">
        <v>8517</v>
      </c>
      <c r="P1055" s="113" t="s">
        <v>262</v>
      </c>
      <c r="Q1055" s="113" t="s">
        <v>80</v>
      </c>
      <c r="R1055" s="113"/>
      <c r="S1055" s="113"/>
    </row>
    <row r="1056" spans="1:19" x14ac:dyDescent="0.35">
      <c r="A1056" s="111" t="s">
        <v>4299</v>
      </c>
      <c r="B1056" s="112"/>
      <c r="C1056" s="113" t="s">
        <v>1881</v>
      </c>
      <c r="D1056" s="50" t="s">
        <v>6947</v>
      </c>
      <c r="E1056" s="113"/>
      <c r="F1056" s="113"/>
      <c r="G1056" s="50" t="s">
        <v>5436</v>
      </c>
      <c r="H1056" s="50" t="s">
        <v>5437</v>
      </c>
      <c r="I1056" s="113"/>
      <c r="J1056" s="56" t="s">
        <v>7493</v>
      </c>
      <c r="K1056" s="56"/>
      <c r="L1056" s="50" t="s">
        <v>7472</v>
      </c>
      <c r="M1056" s="153">
        <v>0</v>
      </c>
      <c r="N1056" s="50" t="s">
        <v>8512</v>
      </c>
      <c r="O1056" s="50" t="s">
        <v>8517</v>
      </c>
      <c r="P1056" s="113" t="s">
        <v>195</v>
      </c>
      <c r="Q1056" s="113" t="s">
        <v>80</v>
      </c>
      <c r="R1056" s="113"/>
      <c r="S1056" s="113"/>
    </row>
    <row r="1057" spans="1:19" x14ac:dyDescent="0.35">
      <c r="A1057" s="111" t="s">
        <v>4299</v>
      </c>
      <c r="B1057" s="112"/>
      <c r="C1057" s="113" t="s">
        <v>4408</v>
      </c>
      <c r="D1057" s="50" t="s">
        <v>7480</v>
      </c>
      <c r="E1057" s="113"/>
      <c r="F1057" s="113"/>
      <c r="G1057" s="50" t="s">
        <v>5651</v>
      </c>
      <c r="H1057" s="50" t="s">
        <v>5652</v>
      </c>
      <c r="I1057" s="113"/>
      <c r="J1057" s="56" t="s">
        <v>7493</v>
      </c>
      <c r="K1057" s="56"/>
      <c r="L1057" s="113" t="s">
        <v>7472</v>
      </c>
      <c r="M1057" s="114">
        <v>0</v>
      </c>
      <c r="N1057" s="113" t="s">
        <v>8512</v>
      </c>
      <c r="O1057" s="113" t="s">
        <v>8517</v>
      </c>
      <c r="P1057" s="113" t="s">
        <v>163</v>
      </c>
      <c r="Q1057" s="113" t="s">
        <v>80</v>
      </c>
      <c r="R1057" s="113"/>
      <c r="S1057" s="113"/>
    </row>
    <row r="1058" spans="1:19" x14ac:dyDescent="0.35">
      <c r="A1058" s="111" t="s">
        <v>4299</v>
      </c>
      <c r="B1058" s="112"/>
      <c r="C1058" s="113" t="s">
        <v>4411</v>
      </c>
      <c r="D1058" s="50" t="s">
        <v>7481</v>
      </c>
      <c r="E1058" s="113"/>
      <c r="F1058" s="113"/>
      <c r="G1058" s="50" t="s">
        <v>5657</v>
      </c>
      <c r="H1058" s="50" t="s">
        <v>5658</v>
      </c>
      <c r="I1058" s="113"/>
      <c r="J1058" s="56" t="s">
        <v>7493</v>
      </c>
      <c r="K1058" s="56"/>
      <c r="L1058" s="113" t="s">
        <v>7472</v>
      </c>
      <c r="M1058" s="114">
        <v>0</v>
      </c>
      <c r="N1058" s="113" t="s">
        <v>8512</v>
      </c>
      <c r="O1058" s="113" t="s">
        <v>8517</v>
      </c>
      <c r="P1058" s="113" t="s">
        <v>6347</v>
      </c>
      <c r="Q1058" s="113" t="s">
        <v>80</v>
      </c>
      <c r="R1058" s="113"/>
      <c r="S1058" s="113"/>
    </row>
    <row r="1059" spans="1:19" x14ac:dyDescent="0.35">
      <c r="A1059" s="111" t="s">
        <v>4299</v>
      </c>
      <c r="B1059" s="112"/>
      <c r="C1059" s="113" t="s">
        <v>4369</v>
      </c>
      <c r="D1059" s="50" t="s">
        <v>7110</v>
      </c>
      <c r="E1059" s="113"/>
      <c r="F1059" s="113"/>
      <c r="G1059" s="50" t="s">
        <v>5561</v>
      </c>
      <c r="H1059" s="50" t="s">
        <v>5562</v>
      </c>
      <c r="I1059" s="113"/>
      <c r="J1059" s="56" t="s">
        <v>7493</v>
      </c>
      <c r="K1059" s="56"/>
      <c r="L1059" s="50" t="s">
        <v>7472</v>
      </c>
      <c r="M1059" s="153">
        <v>0</v>
      </c>
      <c r="N1059" s="50" t="s">
        <v>8512</v>
      </c>
      <c r="O1059" s="50" t="s">
        <v>8517</v>
      </c>
      <c r="P1059" s="113" t="s">
        <v>262</v>
      </c>
      <c r="Q1059" s="113" t="s">
        <v>80</v>
      </c>
      <c r="R1059" s="113"/>
      <c r="S1059" s="113"/>
    </row>
    <row r="1060" spans="1:19" x14ac:dyDescent="0.35">
      <c r="A1060" s="111" t="s">
        <v>4299</v>
      </c>
      <c r="B1060" s="112"/>
      <c r="C1060" s="113" t="s">
        <v>4388</v>
      </c>
      <c r="D1060" s="50" t="s">
        <v>7111</v>
      </c>
      <c r="E1060" s="113"/>
      <c r="F1060" s="113"/>
      <c r="G1060" s="50" t="s">
        <v>5605</v>
      </c>
      <c r="H1060" s="50" t="s">
        <v>5606</v>
      </c>
      <c r="I1060" s="113"/>
      <c r="J1060" s="56" t="s">
        <v>7493</v>
      </c>
      <c r="K1060" s="56"/>
      <c r="L1060" s="50" t="s">
        <v>7472</v>
      </c>
      <c r="M1060" s="153">
        <v>0</v>
      </c>
      <c r="N1060" s="50" t="s">
        <v>8512</v>
      </c>
      <c r="O1060" s="50" t="s">
        <v>8517</v>
      </c>
      <c r="P1060" s="113" t="s">
        <v>6344</v>
      </c>
      <c r="Q1060" s="113" t="s">
        <v>80</v>
      </c>
      <c r="R1060" s="113"/>
      <c r="S1060" s="113"/>
    </row>
    <row r="1061" spans="1:19" x14ac:dyDescent="0.35">
      <c r="A1061" s="111" t="s">
        <v>4299</v>
      </c>
      <c r="B1061" s="112"/>
      <c r="C1061" s="113" t="s">
        <v>4389</v>
      </c>
      <c r="D1061" s="50" t="s">
        <v>7112</v>
      </c>
      <c r="E1061" s="113"/>
      <c r="F1061" s="113"/>
      <c r="G1061" s="50" t="s">
        <v>5607</v>
      </c>
      <c r="H1061" s="50" t="s">
        <v>5608</v>
      </c>
      <c r="I1061" s="113"/>
      <c r="J1061" s="56" t="s">
        <v>7493</v>
      </c>
      <c r="K1061" s="56"/>
      <c r="L1061" s="50" t="s">
        <v>7472</v>
      </c>
      <c r="M1061" s="153">
        <v>0</v>
      </c>
      <c r="N1061" s="50" t="s">
        <v>8512</v>
      </c>
      <c r="O1061" s="50" t="s">
        <v>8517</v>
      </c>
      <c r="P1061" s="113" t="s">
        <v>6344</v>
      </c>
      <c r="Q1061" s="113" t="s">
        <v>80</v>
      </c>
      <c r="R1061" s="113"/>
      <c r="S1061" s="113"/>
    </row>
    <row r="1062" spans="1:19" x14ac:dyDescent="0.35">
      <c r="A1062" s="111" t="s">
        <v>4299</v>
      </c>
      <c r="B1062" s="112"/>
      <c r="C1062" s="113" t="s">
        <v>1882</v>
      </c>
      <c r="D1062" s="50" t="s">
        <v>6948</v>
      </c>
      <c r="E1062" s="113"/>
      <c r="F1062" s="113"/>
      <c r="G1062" s="50" t="s">
        <v>5446</v>
      </c>
      <c r="H1062" s="50" t="s">
        <v>5447</v>
      </c>
      <c r="I1062" s="113"/>
      <c r="J1062" s="56" t="s">
        <v>7493</v>
      </c>
      <c r="K1062" s="56"/>
      <c r="L1062" s="50" t="s">
        <v>7472</v>
      </c>
      <c r="M1062" s="153">
        <v>0</v>
      </c>
      <c r="N1062" s="50" t="s">
        <v>8512</v>
      </c>
      <c r="O1062" s="50" t="s">
        <v>8517</v>
      </c>
      <c r="P1062" s="113" t="s">
        <v>1884</v>
      </c>
      <c r="Q1062" s="113" t="s">
        <v>80</v>
      </c>
      <c r="R1062" s="113"/>
      <c r="S1062" s="113"/>
    </row>
    <row r="1063" spans="1:19" x14ac:dyDescent="0.35">
      <c r="A1063" s="111" t="s">
        <v>4299</v>
      </c>
      <c r="B1063" s="112"/>
      <c r="C1063" s="113" t="s">
        <v>4412</v>
      </c>
      <c r="D1063" s="50" t="s">
        <v>7482</v>
      </c>
      <c r="E1063" s="113"/>
      <c r="F1063" s="113"/>
      <c r="G1063" s="50" t="s">
        <v>5659</v>
      </c>
      <c r="H1063" s="50" t="s">
        <v>5660</v>
      </c>
      <c r="I1063" s="113"/>
      <c r="J1063" s="56" t="s">
        <v>7493</v>
      </c>
      <c r="K1063" s="56"/>
      <c r="L1063" s="113" t="s">
        <v>7472</v>
      </c>
      <c r="M1063" s="114">
        <v>0</v>
      </c>
      <c r="N1063" s="113" t="s">
        <v>8512</v>
      </c>
      <c r="O1063" s="113" t="s">
        <v>8517</v>
      </c>
      <c r="P1063" s="113" t="s">
        <v>6347</v>
      </c>
      <c r="Q1063" s="113" t="s">
        <v>80</v>
      </c>
      <c r="R1063" s="113"/>
      <c r="S1063" s="113"/>
    </row>
    <row r="1064" spans="1:19" x14ac:dyDescent="0.35">
      <c r="A1064" s="111" t="s">
        <v>4299</v>
      </c>
      <c r="B1064" s="112"/>
      <c r="C1064" s="113" t="s">
        <v>4385</v>
      </c>
      <c r="D1064" s="50" t="s">
        <v>6949</v>
      </c>
      <c r="E1064" s="113"/>
      <c r="F1064" s="113"/>
      <c r="G1064" s="50" t="s">
        <v>5597</v>
      </c>
      <c r="H1064" s="50" t="s">
        <v>5598</v>
      </c>
      <c r="I1064" s="113"/>
      <c r="J1064" s="56" t="s">
        <v>7493</v>
      </c>
      <c r="K1064" s="56"/>
      <c r="L1064" s="50" t="s">
        <v>7472</v>
      </c>
      <c r="M1064" s="153">
        <v>0</v>
      </c>
      <c r="N1064" s="50" t="s">
        <v>8512</v>
      </c>
      <c r="O1064" s="50" t="s">
        <v>8517</v>
      </c>
      <c r="P1064" s="113" t="s">
        <v>266</v>
      </c>
      <c r="Q1064" s="113" t="s">
        <v>80</v>
      </c>
      <c r="R1064" s="113"/>
      <c r="S1064" s="113"/>
    </row>
    <row r="1065" spans="1:19" x14ac:dyDescent="0.35">
      <c r="A1065" s="111" t="s">
        <v>4299</v>
      </c>
      <c r="B1065" s="112"/>
      <c r="C1065" s="113" t="s">
        <v>4303</v>
      </c>
      <c r="D1065" s="50" t="s">
        <v>6950</v>
      </c>
      <c r="E1065" s="113"/>
      <c r="F1065" s="113"/>
      <c r="G1065" s="50" t="s">
        <v>5422</v>
      </c>
      <c r="H1065" s="50" t="s">
        <v>5423</v>
      </c>
      <c r="I1065" s="113"/>
      <c r="J1065" s="56" t="s">
        <v>7493</v>
      </c>
      <c r="K1065" s="56"/>
      <c r="L1065" s="50" t="s">
        <v>7472</v>
      </c>
      <c r="M1065" s="153">
        <v>0</v>
      </c>
      <c r="N1065" s="50" t="s">
        <v>8512</v>
      </c>
      <c r="O1065" s="50" t="s">
        <v>8517</v>
      </c>
      <c r="P1065" s="113" t="s">
        <v>195</v>
      </c>
      <c r="Q1065" s="113" t="s">
        <v>80</v>
      </c>
      <c r="R1065" s="113"/>
      <c r="S1065" s="113"/>
    </row>
    <row r="1066" spans="1:19" x14ac:dyDescent="0.35">
      <c r="A1066" s="111" t="s">
        <v>4299</v>
      </c>
      <c r="B1066" s="112"/>
      <c r="C1066" s="113" t="s">
        <v>1876</v>
      </c>
      <c r="D1066" s="50" t="s">
        <v>6951</v>
      </c>
      <c r="E1066" s="113"/>
      <c r="F1066" s="113"/>
      <c r="G1066" s="50" t="s">
        <v>5567</v>
      </c>
      <c r="H1066" s="50" t="s">
        <v>5568</v>
      </c>
      <c r="I1066" s="113"/>
      <c r="J1066" s="56" t="s">
        <v>7493</v>
      </c>
      <c r="K1066" s="56"/>
      <c r="L1066" s="50" t="s">
        <v>7472</v>
      </c>
      <c r="M1066" s="153">
        <v>0</v>
      </c>
      <c r="N1066" s="50" t="s">
        <v>8512</v>
      </c>
      <c r="O1066" s="50" t="s">
        <v>8517</v>
      </c>
      <c r="P1066" s="113" t="s">
        <v>262</v>
      </c>
      <c r="Q1066" s="113" t="s">
        <v>80</v>
      </c>
      <c r="R1066" s="113"/>
      <c r="S1066" s="113"/>
    </row>
    <row r="1067" spans="1:19" x14ac:dyDescent="0.35">
      <c r="A1067" s="111" t="s">
        <v>4299</v>
      </c>
      <c r="B1067" s="112"/>
      <c r="C1067" s="113" t="s">
        <v>4339</v>
      </c>
      <c r="D1067" s="50" t="s">
        <v>7113</v>
      </c>
      <c r="E1067" s="113"/>
      <c r="F1067" s="113"/>
      <c r="G1067" s="50" t="s">
        <v>5497</v>
      </c>
      <c r="H1067" s="50" t="s">
        <v>5498</v>
      </c>
      <c r="I1067" s="113"/>
      <c r="J1067" s="56" t="s">
        <v>7493</v>
      </c>
      <c r="K1067" s="56"/>
      <c r="L1067" s="50" t="s">
        <v>7472</v>
      </c>
      <c r="M1067" s="153">
        <v>0</v>
      </c>
      <c r="N1067" s="50" t="s">
        <v>8512</v>
      </c>
      <c r="O1067" s="50" t="s">
        <v>8517</v>
      </c>
      <c r="P1067" s="113" t="s">
        <v>6322</v>
      </c>
      <c r="Q1067" s="113" t="s">
        <v>80</v>
      </c>
      <c r="R1067" s="113"/>
      <c r="S1067" s="113"/>
    </row>
    <row r="1068" spans="1:19" x14ac:dyDescent="0.35">
      <c r="A1068" s="111" t="s">
        <v>4299</v>
      </c>
      <c r="B1068" s="112"/>
      <c r="C1068" s="113" t="s">
        <v>4366</v>
      </c>
      <c r="D1068" s="50" t="s">
        <v>6952</v>
      </c>
      <c r="E1068" s="113"/>
      <c r="F1068" s="113"/>
      <c r="G1068" s="50" t="s">
        <v>5553</v>
      </c>
      <c r="H1068" s="50" t="s">
        <v>5554</v>
      </c>
      <c r="I1068" s="113"/>
      <c r="J1068" s="56" t="s">
        <v>7493</v>
      </c>
      <c r="K1068" s="56"/>
      <c r="L1068" s="50" t="s">
        <v>7472</v>
      </c>
      <c r="M1068" s="153">
        <v>0</v>
      </c>
      <c r="N1068" s="50" t="s">
        <v>8512</v>
      </c>
      <c r="O1068" s="50" t="s">
        <v>8517</v>
      </c>
      <c r="P1068" s="113" t="s">
        <v>262</v>
      </c>
      <c r="Q1068" s="113" t="s">
        <v>80</v>
      </c>
      <c r="R1068" s="113"/>
      <c r="S1068" s="113"/>
    </row>
    <row r="1069" spans="1:19" x14ac:dyDescent="0.35">
      <c r="A1069" s="111" t="s">
        <v>4299</v>
      </c>
      <c r="B1069" s="112"/>
      <c r="C1069" s="113" t="s">
        <v>4363</v>
      </c>
      <c r="D1069" s="50" t="s">
        <v>6953</v>
      </c>
      <c r="E1069" s="113"/>
      <c r="F1069" s="113"/>
      <c r="G1069" s="50" t="s">
        <v>5547</v>
      </c>
      <c r="H1069" s="50" t="s">
        <v>5548</v>
      </c>
      <c r="I1069" s="113"/>
      <c r="J1069" s="56" t="s">
        <v>7493</v>
      </c>
      <c r="K1069" s="56"/>
      <c r="L1069" s="50" t="s">
        <v>7472</v>
      </c>
      <c r="M1069" s="153">
        <v>0</v>
      </c>
      <c r="N1069" s="50" t="s">
        <v>8512</v>
      </c>
      <c r="O1069" s="50" t="s">
        <v>8517</v>
      </c>
      <c r="P1069" s="113" t="s">
        <v>262</v>
      </c>
      <c r="Q1069" s="113" t="s">
        <v>80</v>
      </c>
      <c r="R1069" s="113"/>
      <c r="S1069" s="113"/>
    </row>
    <row r="1070" spans="1:19" x14ac:dyDescent="0.35">
      <c r="A1070" s="111" t="s">
        <v>4299</v>
      </c>
      <c r="B1070" s="112"/>
      <c r="C1070" s="113" t="s">
        <v>4329</v>
      </c>
      <c r="D1070" s="50" t="s">
        <v>6954</v>
      </c>
      <c r="E1070" s="113"/>
      <c r="F1070" s="113"/>
      <c r="G1070" s="50" t="s">
        <v>5478</v>
      </c>
      <c r="H1070" s="50" t="s">
        <v>5479</v>
      </c>
      <c r="I1070" s="113"/>
      <c r="J1070" s="56" t="s">
        <v>7493</v>
      </c>
      <c r="K1070" s="56"/>
      <c r="L1070" s="50" t="s">
        <v>7472</v>
      </c>
      <c r="M1070" s="153">
        <v>0</v>
      </c>
      <c r="N1070" s="50" t="s">
        <v>8512</v>
      </c>
      <c r="O1070" s="50" t="s">
        <v>8517</v>
      </c>
      <c r="P1070" s="113" t="s">
        <v>6319</v>
      </c>
      <c r="Q1070" s="113" t="s">
        <v>80</v>
      </c>
      <c r="R1070" s="113"/>
      <c r="S1070" s="113"/>
    </row>
    <row r="1071" spans="1:19" x14ac:dyDescent="0.35">
      <c r="A1071" s="111" t="s">
        <v>4299</v>
      </c>
      <c r="B1071" s="112"/>
      <c r="C1071" s="113" t="s">
        <v>4371</v>
      </c>
      <c r="D1071" s="50" t="s">
        <v>6955</v>
      </c>
      <c r="E1071" s="113"/>
      <c r="F1071" s="113"/>
      <c r="G1071" s="50" t="s">
        <v>5565</v>
      </c>
      <c r="H1071" s="50" t="s">
        <v>5566</v>
      </c>
      <c r="I1071" s="113"/>
      <c r="J1071" s="56" t="s">
        <v>7493</v>
      </c>
      <c r="K1071" s="56"/>
      <c r="L1071" s="50" t="s">
        <v>7472</v>
      </c>
      <c r="M1071" s="153">
        <v>0</v>
      </c>
      <c r="N1071" s="50" t="s">
        <v>8512</v>
      </c>
      <c r="O1071" s="50" t="s">
        <v>8517</v>
      </c>
      <c r="P1071" s="113" t="s">
        <v>262</v>
      </c>
      <c r="Q1071" s="113" t="s">
        <v>80</v>
      </c>
      <c r="R1071" s="113"/>
      <c r="S1071" s="113"/>
    </row>
    <row r="1072" spans="1:19" x14ac:dyDescent="0.35">
      <c r="A1072" s="111" t="s">
        <v>4299</v>
      </c>
      <c r="B1072" s="112"/>
      <c r="C1072" s="113" t="s">
        <v>4355</v>
      </c>
      <c r="D1072" s="50" t="s">
        <v>7114</v>
      </c>
      <c r="E1072" s="113"/>
      <c r="F1072" s="113"/>
      <c r="G1072" s="50" t="s">
        <v>5529</v>
      </c>
      <c r="H1072" s="50" t="s">
        <v>5530</v>
      </c>
      <c r="I1072" s="113"/>
      <c r="J1072" s="56" t="s">
        <v>7493</v>
      </c>
      <c r="K1072" s="56"/>
      <c r="L1072" s="50" t="s">
        <v>7472</v>
      </c>
      <c r="M1072" s="153">
        <v>0</v>
      </c>
      <c r="N1072" s="50" t="s">
        <v>8512</v>
      </c>
      <c r="O1072" s="50" t="s">
        <v>8517</v>
      </c>
      <c r="P1072" s="113" t="s">
        <v>262</v>
      </c>
      <c r="Q1072" s="113" t="s">
        <v>80</v>
      </c>
      <c r="R1072" s="113"/>
      <c r="S1072" s="113"/>
    </row>
    <row r="1073" spans="1:19" x14ac:dyDescent="0.35">
      <c r="A1073" s="111" t="s">
        <v>4299</v>
      </c>
      <c r="B1073" s="112"/>
      <c r="C1073" s="113" t="s">
        <v>4370</v>
      </c>
      <c r="D1073" s="50" t="s">
        <v>6956</v>
      </c>
      <c r="E1073" s="113"/>
      <c r="F1073" s="113"/>
      <c r="G1073" s="50" t="s">
        <v>5563</v>
      </c>
      <c r="H1073" s="50" t="s">
        <v>5564</v>
      </c>
      <c r="I1073" s="113"/>
      <c r="J1073" s="56" t="s">
        <v>7493</v>
      </c>
      <c r="K1073" s="56"/>
      <c r="L1073" s="50" t="s">
        <v>7472</v>
      </c>
      <c r="M1073" s="153">
        <v>0</v>
      </c>
      <c r="N1073" s="50" t="s">
        <v>8512</v>
      </c>
      <c r="O1073" s="50" t="s">
        <v>8517</v>
      </c>
      <c r="P1073" s="113" t="s">
        <v>262</v>
      </c>
      <c r="Q1073" s="113" t="s">
        <v>80</v>
      </c>
      <c r="R1073" s="113"/>
      <c r="S1073" s="113"/>
    </row>
    <row r="1074" spans="1:19" x14ac:dyDescent="0.35">
      <c r="A1074" s="111" t="s">
        <v>4299</v>
      </c>
      <c r="B1074" s="112"/>
      <c r="C1074" s="113" t="s">
        <v>4418</v>
      </c>
      <c r="D1074" s="50" t="s">
        <v>6957</v>
      </c>
      <c r="E1074" s="113"/>
      <c r="F1074" s="113"/>
      <c r="G1074" s="50" t="s">
        <v>5673</v>
      </c>
      <c r="H1074" s="50" t="s">
        <v>5674</v>
      </c>
      <c r="I1074" s="113"/>
      <c r="J1074" s="56" t="s">
        <v>7493</v>
      </c>
      <c r="K1074" s="56"/>
      <c r="L1074" s="50" t="s">
        <v>7472</v>
      </c>
      <c r="M1074" s="153">
        <v>0</v>
      </c>
      <c r="N1074" s="50" t="s">
        <v>8512</v>
      </c>
      <c r="O1074" s="50" t="s">
        <v>8517</v>
      </c>
      <c r="P1074" s="113" t="s">
        <v>157</v>
      </c>
      <c r="Q1074" s="113" t="s">
        <v>80</v>
      </c>
      <c r="R1074" s="113"/>
      <c r="S1074" s="113"/>
    </row>
    <row r="1075" spans="1:19" x14ac:dyDescent="0.35">
      <c r="A1075" s="111" t="s">
        <v>4299</v>
      </c>
      <c r="B1075" s="112"/>
      <c r="C1075" s="113" t="s">
        <v>4397</v>
      </c>
      <c r="D1075" s="50" t="s">
        <v>7483</v>
      </c>
      <c r="E1075" s="113"/>
      <c r="F1075" s="113"/>
      <c r="G1075" s="50" t="s">
        <v>5625</v>
      </c>
      <c r="H1075" s="50" t="s">
        <v>5626</v>
      </c>
      <c r="I1075" s="113"/>
      <c r="J1075" s="56" t="s">
        <v>7493</v>
      </c>
      <c r="K1075" s="56"/>
      <c r="L1075" s="113" t="s">
        <v>7472</v>
      </c>
      <c r="M1075" s="114">
        <v>0</v>
      </c>
      <c r="N1075" s="113" t="s">
        <v>8512</v>
      </c>
      <c r="O1075" s="113" t="s">
        <v>8517</v>
      </c>
      <c r="P1075" s="113" t="s">
        <v>100</v>
      </c>
      <c r="Q1075" s="113" t="s">
        <v>80</v>
      </c>
      <c r="R1075" s="113"/>
      <c r="S1075" s="113"/>
    </row>
    <row r="1076" spans="1:19" x14ac:dyDescent="0.35">
      <c r="A1076" s="111" t="s">
        <v>4299</v>
      </c>
      <c r="B1076" s="112"/>
      <c r="C1076" s="113" t="s">
        <v>4398</v>
      </c>
      <c r="D1076" s="50" t="s">
        <v>7484</v>
      </c>
      <c r="E1076" s="113"/>
      <c r="F1076" s="113"/>
      <c r="G1076" s="50" t="s">
        <v>5627</v>
      </c>
      <c r="H1076" s="50" t="s">
        <v>5628</v>
      </c>
      <c r="I1076" s="113"/>
      <c r="J1076" s="56" t="s">
        <v>7493</v>
      </c>
      <c r="K1076" s="56"/>
      <c r="L1076" s="113" t="s">
        <v>7472</v>
      </c>
      <c r="M1076" s="114">
        <v>0</v>
      </c>
      <c r="N1076" s="113" t="s">
        <v>8512</v>
      </c>
      <c r="O1076" s="113" t="s">
        <v>8517</v>
      </c>
      <c r="P1076" s="113" t="s">
        <v>100</v>
      </c>
      <c r="Q1076" s="113" t="s">
        <v>80</v>
      </c>
      <c r="R1076" s="113"/>
      <c r="S1076" s="113"/>
    </row>
    <row r="1077" spans="1:19" x14ac:dyDescent="0.35">
      <c r="A1077" s="111" t="s">
        <v>4299</v>
      </c>
      <c r="B1077" s="112"/>
      <c r="C1077" s="113" t="s">
        <v>4409</v>
      </c>
      <c r="D1077" s="50" t="s">
        <v>7485</v>
      </c>
      <c r="E1077" s="113"/>
      <c r="F1077" s="113"/>
      <c r="G1077" s="50" t="s">
        <v>5653</v>
      </c>
      <c r="H1077" s="50" t="s">
        <v>5654</v>
      </c>
      <c r="I1077" s="113"/>
      <c r="J1077" s="56" t="s">
        <v>7493</v>
      </c>
      <c r="K1077" s="56"/>
      <c r="L1077" s="113" t="s">
        <v>7472</v>
      </c>
      <c r="M1077" s="114">
        <v>0</v>
      </c>
      <c r="N1077" s="113" t="s">
        <v>8512</v>
      </c>
      <c r="O1077" s="113" t="s">
        <v>8517</v>
      </c>
      <c r="P1077" s="113" t="s">
        <v>163</v>
      </c>
      <c r="Q1077" s="113" t="s">
        <v>80</v>
      </c>
      <c r="R1077" s="113"/>
      <c r="S1077" s="113"/>
    </row>
    <row r="1078" spans="1:19" x14ac:dyDescent="0.35">
      <c r="A1078" s="111" t="s">
        <v>4299</v>
      </c>
      <c r="B1078" s="112"/>
      <c r="C1078" s="113" t="s">
        <v>4413</v>
      </c>
      <c r="D1078" s="50" t="s">
        <v>7486</v>
      </c>
      <c r="E1078" s="113"/>
      <c r="F1078" s="113"/>
      <c r="G1078" s="50" t="s">
        <v>5661</v>
      </c>
      <c r="H1078" s="50" t="s">
        <v>5662</v>
      </c>
      <c r="I1078" s="113"/>
      <c r="J1078" s="56" t="s">
        <v>7493</v>
      </c>
      <c r="K1078" s="56"/>
      <c r="L1078" s="113" t="s">
        <v>7472</v>
      </c>
      <c r="M1078" s="114">
        <v>0</v>
      </c>
      <c r="N1078" s="113" t="s">
        <v>8512</v>
      </c>
      <c r="O1078" s="113" t="s">
        <v>8517</v>
      </c>
      <c r="P1078" s="113" t="s">
        <v>6347</v>
      </c>
      <c r="Q1078" s="113" t="s">
        <v>80</v>
      </c>
      <c r="R1078" s="113"/>
      <c r="S1078" s="113"/>
    </row>
    <row r="1079" spans="1:19" x14ac:dyDescent="0.35">
      <c r="A1079" s="111" t="s">
        <v>4299</v>
      </c>
      <c r="B1079" s="112"/>
      <c r="C1079" s="113" t="s">
        <v>4335</v>
      </c>
      <c r="D1079" s="50" t="s">
        <v>7115</v>
      </c>
      <c r="E1079" s="113"/>
      <c r="F1079" s="113"/>
      <c r="G1079" s="50" t="s">
        <v>5490</v>
      </c>
      <c r="H1079" s="50" t="s">
        <v>485</v>
      </c>
      <c r="I1079" s="113"/>
      <c r="J1079" s="56" t="s">
        <v>7493</v>
      </c>
      <c r="K1079" s="56"/>
      <c r="L1079" s="50" t="s">
        <v>7472</v>
      </c>
      <c r="M1079" s="153">
        <v>0</v>
      </c>
      <c r="N1079" s="50" t="s">
        <v>8512</v>
      </c>
      <c r="O1079" s="50" t="s">
        <v>8517</v>
      </c>
      <c r="P1079" s="113" t="s">
        <v>6322</v>
      </c>
      <c r="Q1079" s="113" t="s">
        <v>80</v>
      </c>
      <c r="R1079" s="113"/>
      <c r="S1079" s="113"/>
    </row>
    <row r="1080" spans="1:19" x14ac:dyDescent="0.35">
      <c r="A1080" s="111" t="s">
        <v>4299</v>
      </c>
      <c r="B1080" s="112"/>
      <c r="C1080" s="113" t="s">
        <v>4347</v>
      </c>
      <c r="D1080" s="50" t="s">
        <v>6958</v>
      </c>
      <c r="E1080" s="113"/>
      <c r="F1080" s="113"/>
      <c r="G1080" s="50" t="s">
        <v>5513</v>
      </c>
      <c r="H1080" s="50" t="s">
        <v>5514</v>
      </c>
      <c r="I1080" s="113"/>
      <c r="J1080" s="56" t="s">
        <v>7493</v>
      </c>
      <c r="K1080" s="56"/>
      <c r="L1080" s="50" t="s">
        <v>7472</v>
      </c>
      <c r="M1080" s="153">
        <v>0</v>
      </c>
      <c r="N1080" s="50" t="s">
        <v>8512</v>
      </c>
      <c r="O1080" s="50" t="s">
        <v>8517</v>
      </c>
      <c r="P1080" s="113" t="s">
        <v>6327</v>
      </c>
      <c r="Q1080" s="113" t="s">
        <v>80</v>
      </c>
      <c r="R1080" s="113"/>
      <c r="S1080" s="113"/>
    </row>
    <row r="1081" spans="1:19" x14ac:dyDescent="0.35">
      <c r="A1081" s="111" t="s">
        <v>4299</v>
      </c>
      <c r="B1081" s="112"/>
      <c r="C1081" s="113" t="s">
        <v>4375</v>
      </c>
      <c r="D1081" s="50" t="s">
        <v>7116</v>
      </c>
      <c r="E1081" s="113"/>
      <c r="F1081" s="113"/>
      <c r="G1081" s="50" t="s">
        <v>5575</v>
      </c>
      <c r="H1081" s="50" t="s">
        <v>5576</v>
      </c>
      <c r="I1081" s="113"/>
      <c r="J1081" s="56" t="s">
        <v>7493</v>
      </c>
      <c r="K1081" s="56"/>
      <c r="L1081" s="50" t="s">
        <v>7472</v>
      </c>
      <c r="M1081" s="153">
        <v>0</v>
      </c>
      <c r="N1081" s="50" t="s">
        <v>8512</v>
      </c>
      <c r="O1081" s="50" t="s">
        <v>8517</v>
      </c>
      <c r="P1081" s="113" t="s">
        <v>262</v>
      </c>
      <c r="Q1081" s="113" t="s">
        <v>80</v>
      </c>
      <c r="R1081" s="113"/>
      <c r="S1081" s="113"/>
    </row>
    <row r="1082" spans="1:19" x14ac:dyDescent="0.35">
      <c r="A1082" s="111" t="s">
        <v>4299</v>
      </c>
      <c r="B1082" s="112"/>
      <c r="C1082" s="113" t="s">
        <v>4373</v>
      </c>
      <c r="D1082" s="50" t="s">
        <v>7117</v>
      </c>
      <c r="E1082" s="113"/>
      <c r="F1082" s="113"/>
      <c r="G1082" s="50" t="s">
        <v>5571</v>
      </c>
      <c r="H1082" s="50" t="s">
        <v>5572</v>
      </c>
      <c r="I1082" s="113"/>
      <c r="J1082" s="56" t="s">
        <v>7493</v>
      </c>
      <c r="K1082" s="56"/>
      <c r="L1082" s="50" t="s">
        <v>7472</v>
      </c>
      <c r="M1082" s="153">
        <v>0</v>
      </c>
      <c r="N1082" s="50" t="s">
        <v>8512</v>
      </c>
      <c r="O1082" s="50" t="s">
        <v>8517</v>
      </c>
      <c r="P1082" s="113" t="s">
        <v>262</v>
      </c>
      <c r="Q1082" s="113" t="s">
        <v>80</v>
      </c>
      <c r="R1082" s="113"/>
      <c r="S1082" s="113"/>
    </row>
    <row r="1083" spans="1:19" x14ac:dyDescent="0.35">
      <c r="A1083" s="111" t="s">
        <v>4299</v>
      </c>
      <c r="B1083" s="112"/>
      <c r="C1083" s="113" t="s">
        <v>4372</v>
      </c>
      <c r="D1083" s="50" t="s">
        <v>7118</v>
      </c>
      <c r="E1083" s="113"/>
      <c r="F1083" s="113"/>
      <c r="G1083" s="50" t="s">
        <v>5569</v>
      </c>
      <c r="H1083" s="50" t="s">
        <v>5570</v>
      </c>
      <c r="I1083" s="113"/>
      <c r="J1083" s="56" t="s">
        <v>7493</v>
      </c>
      <c r="K1083" s="56"/>
      <c r="L1083" s="50" t="s">
        <v>7472</v>
      </c>
      <c r="M1083" s="153">
        <v>0</v>
      </c>
      <c r="N1083" s="50" t="s">
        <v>8512</v>
      </c>
      <c r="O1083" s="50" t="s">
        <v>8517</v>
      </c>
      <c r="P1083" s="113" t="s">
        <v>262</v>
      </c>
      <c r="Q1083" s="113" t="s">
        <v>80</v>
      </c>
      <c r="R1083" s="113"/>
      <c r="S1083" s="113"/>
    </row>
    <row r="1084" spans="1:19" x14ac:dyDescent="0.35">
      <c r="A1084" s="111" t="s">
        <v>4299</v>
      </c>
      <c r="B1084" s="112"/>
      <c r="C1084" s="113" t="s">
        <v>4376</v>
      </c>
      <c r="D1084" s="50" t="s">
        <v>6959</v>
      </c>
      <c r="E1084" s="113"/>
      <c r="F1084" s="113"/>
      <c r="G1084" s="50" t="s">
        <v>5577</v>
      </c>
      <c r="H1084" s="50" t="s">
        <v>5578</v>
      </c>
      <c r="I1084" s="113"/>
      <c r="J1084" s="56" t="s">
        <v>7493</v>
      </c>
      <c r="K1084" s="56"/>
      <c r="L1084" s="50" t="s">
        <v>7472</v>
      </c>
      <c r="M1084" s="153">
        <v>0</v>
      </c>
      <c r="N1084" s="50" t="s">
        <v>8512</v>
      </c>
      <c r="O1084" s="50" t="s">
        <v>8517</v>
      </c>
      <c r="P1084" s="113" t="s">
        <v>262</v>
      </c>
      <c r="Q1084" s="113" t="s">
        <v>80</v>
      </c>
      <c r="R1084" s="113"/>
      <c r="S1084" s="113"/>
    </row>
    <row r="1085" spans="1:19" x14ac:dyDescent="0.35">
      <c r="A1085" s="111" t="s">
        <v>4299</v>
      </c>
      <c r="B1085" s="112"/>
      <c r="C1085" s="113" t="s">
        <v>4391</v>
      </c>
      <c r="D1085" s="50" t="s">
        <v>6960</v>
      </c>
      <c r="E1085" s="113"/>
      <c r="F1085" s="113"/>
      <c r="G1085" s="50" t="s">
        <v>5611</v>
      </c>
      <c r="H1085" s="50" t="s">
        <v>5612</v>
      </c>
      <c r="I1085" s="113"/>
      <c r="J1085" s="56" t="s">
        <v>7493</v>
      </c>
      <c r="K1085" s="56"/>
      <c r="L1085" s="50" t="s">
        <v>7472</v>
      </c>
      <c r="M1085" s="153">
        <v>0</v>
      </c>
      <c r="N1085" s="50" t="s">
        <v>8512</v>
      </c>
      <c r="O1085" s="50" t="s">
        <v>8517</v>
      </c>
      <c r="P1085" s="113" t="s">
        <v>6327</v>
      </c>
      <c r="Q1085" s="113" t="s">
        <v>80</v>
      </c>
      <c r="R1085" s="113"/>
      <c r="S1085" s="113"/>
    </row>
    <row r="1086" spans="1:19" x14ac:dyDescent="0.35">
      <c r="A1086" s="111" t="s">
        <v>4299</v>
      </c>
      <c r="B1086" s="112"/>
      <c r="C1086" s="113" t="s">
        <v>4399</v>
      </c>
      <c r="D1086" s="50" t="s">
        <v>7487</v>
      </c>
      <c r="E1086" s="113"/>
      <c r="F1086" s="113"/>
      <c r="G1086" s="50" t="s">
        <v>5629</v>
      </c>
      <c r="H1086" s="50" t="s">
        <v>5630</v>
      </c>
      <c r="I1086" s="113"/>
      <c r="J1086" s="56" t="s">
        <v>7493</v>
      </c>
      <c r="K1086" s="56"/>
      <c r="L1086" s="113" t="s">
        <v>7472</v>
      </c>
      <c r="M1086" s="114">
        <v>0</v>
      </c>
      <c r="N1086" s="113" t="s">
        <v>8512</v>
      </c>
      <c r="O1086" s="113" t="s">
        <v>8517</v>
      </c>
      <c r="P1086" s="113" t="s">
        <v>100</v>
      </c>
      <c r="Q1086" s="113" t="s">
        <v>80</v>
      </c>
      <c r="R1086" s="113"/>
      <c r="S1086" s="113"/>
    </row>
    <row r="1087" spans="1:19" x14ac:dyDescent="0.35">
      <c r="A1087" s="111" t="s">
        <v>4299</v>
      </c>
      <c r="B1087" s="112"/>
      <c r="C1087" s="113" t="s">
        <v>4353</v>
      </c>
      <c r="D1087" s="50" t="s">
        <v>6961</v>
      </c>
      <c r="E1087" s="113"/>
      <c r="F1087" s="113"/>
      <c r="G1087" s="53" t="s">
        <v>5525</v>
      </c>
      <c r="H1087" s="53" t="s">
        <v>5526</v>
      </c>
      <c r="I1087" s="113"/>
      <c r="J1087" s="56" t="s">
        <v>7493</v>
      </c>
      <c r="K1087" s="56"/>
      <c r="L1087" s="50" t="s">
        <v>7472</v>
      </c>
      <c r="M1087" s="153">
        <v>0</v>
      </c>
      <c r="N1087" s="50" t="s">
        <v>8512</v>
      </c>
      <c r="O1087" s="50" t="s">
        <v>8517</v>
      </c>
      <c r="P1087" s="113" t="s">
        <v>195</v>
      </c>
      <c r="Q1087" s="113" t="s">
        <v>80</v>
      </c>
      <c r="R1087" s="113"/>
      <c r="S1087" s="113"/>
    </row>
    <row r="1088" spans="1:19" x14ac:dyDescent="0.35">
      <c r="A1088" s="111" t="s">
        <v>4299</v>
      </c>
      <c r="B1088" s="112"/>
      <c r="C1088" s="113" t="s">
        <v>4354</v>
      </c>
      <c r="D1088" s="50" t="s">
        <v>6962</v>
      </c>
      <c r="E1088" s="113"/>
      <c r="F1088" s="113"/>
      <c r="G1088" s="53" t="s">
        <v>5527</v>
      </c>
      <c r="H1088" s="53" t="s">
        <v>5528</v>
      </c>
      <c r="I1088" s="113"/>
      <c r="J1088" s="56" t="s">
        <v>7493</v>
      </c>
      <c r="K1088" s="56"/>
      <c r="L1088" s="50" t="s">
        <v>7472</v>
      </c>
      <c r="M1088" s="153">
        <v>0</v>
      </c>
      <c r="N1088" s="50" t="s">
        <v>8512</v>
      </c>
      <c r="O1088" s="50" t="s">
        <v>8517</v>
      </c>
      <c r="P1088" s="113" t="s">
        <v>195</v>
      </c>
      <c r="Q1088" s="113" t="s">
        <v>80</v>
      </c>
      <c r="R1088" s="113"/>
      <c r="S1088" s="113"/>
    </row>
    <row r="1089" spans="1:19" x14ac:dyDescent="0.35">
      <c r="A1089" s="113" t="s">
        <v>4298</v>
      </c>
      <c r="B1089" s="112">
        <v>-99</v>
      </c>
      <c r="C1089" s="113" t="s">
        <v>267</v>
      </c>
      <c r="D1089" s="50" t="s">
        <v>2056</v>
      </c>
      <c r="E1089" s="113"/>
      <c r="F1089" s="113"/>
      <c r="G1089" s="62" t="s">
        <v>480</v>
      </c>
      <c r="H1089" s="62" t="s">
        <v>481</v>
      </c>
      <c r="I1089" s="113"/>
      <c r="J1089" s="56" t="s">
        <v>7493</v>
      </c>
      <c r="K1089" s="56"/>
      <c r="L1089" s="113" t="s">
        <v>153</v>
      </c>
      <c r="M1089" s="114" t="s">
        <v>8511</v>
      </c>
      <c r="N1089" s="113" t="s">
        <v>8513</v>
      </c>
      <c r="O1089" s="113"/>
      <c r="P1089" s="113" t="s">
        <v>153</v>
      </c>
      <c r="Q1089" s="113" t="s">
        <v>80</v>
      </c>
      <c r="R1089" s="113"/>
      <c r="S1089" s="113"/>
    </row>
    <row r="1090" spans="1:19" x14ac:dyDescent="0.35">
      <c r="A1090" s="113" t="s">
        <v>4298</v>
      </c>
      <c r="B1090" s="112">
        <v>-99</v>
      </c>
      <c r="C1090" s="113" t="s">
        <v>4114</v>
      </c>
      <c r="D1090" s="54" t="s">
        <v>7553</v>
      </c>
      <c r="E1090" s="113"/>
      <c r="F1090" s="113"/>
      <c r="G1090" s="62" t="s">
        <v>465</v>
      </c>
      <c r="H1090" s="62" t="s">
        <v>5053</v>
      </c>
      <c r="I1090" s="113"/>
      <c r="J1090" s="56" t="s">
        <v>7493</v>
      </c>
      <c r="K1090" s="56"/>
      <c r="L1090" s="55" t="s">
        <v>91</v>
      </c>
      <c r="M1090" s="158" t="s">
        <v>8511</v>
      </c>
      <c r="N1090" s="57" t="s">
        <v>8513</v>
      </c>
      <c r="O1090" s="57"/>
      <c r="P1090" s="113" t="s">
        <v>100</v>
      </c>
      <c r="Q1090" s="113" t="s">
        <v>80</v>
      </c>
      <c r="R1090" s="113" t="s">
        <v>7477</v>
      </c>
      <c r="S1090" s="113"/>
    </row>
    <row r="1091" spans="1:19" x14ac:dyDescent="0.35">
      <c r="A1091" s="111" t="s">
        <v>4680</v>
      </c>
      <c r="B1091" s="116">
        <v>-99</v>
      </c>
      <c r="C1091" s="113" t="s">
        <v>4113</v>
      </c>
      <c r="D1091" s="54"/>
      <c r="E1091" s="113"/>
      <c r="F1091" s="113"/>
      <c r="G1091" s="50" t="s">
        <v>4113</v>
      </c>
      <c r="H1091" s="53"/>
      <c r="I1091" s="113"/>
      <c r="J1091" s="113" t="s">
        <v>7493</v>
      </c>
      <c r="K1091" s="113"/>
      <c r="L1091" s="121" t="s">
        <v>91</v>
      </c>
      <c r="M1091" s="139" t="s">
        <v>8511</v>
      </c>
      <c r="N1091" s="121" t="s">
        <v>8513</v>
      </c>
      <c r="O1091" s="121"/>
      <c r="P1091" s="113"/>
      <c r="Q1091" s="113" t="s">
        <v>80</v>
      </c>
      <c r="R1091" s="113"/>
      <c r="S1091" s="113"/>
    </row>
    <row r="1092" spans="1:19" x14ac:dyDescent="0.35">
      <c r="A1092" s="115" t="s">
        <v>4680</v>
      </c>
      <c r="B1092" s="100">
        <v>1</v>
      </c>
      <c r="C1092" s="101" t="s">
        <v>93</v>
      </c>
      <c r="D1092" s="101" t="s">
        <v>1923</v>
      </c>
      <c r="E1092" s="102"/>
      <c r="F1092" s="101" t="s">
        <v>7661</v>
      </c>
      <c r="G1092" s="101" t="s">
        <v>277</v>
      </c>
      <c r="H1092" s="101" t="s">
        <v>278</v>
      </c>
      <c r="I1092" s="101" t="s">
        <v>2311</v>
      </c>
      <c r="J1092" s="103" t="s">
        <v>7493</v>
      </c>
      <c r="K1092" s="103"/>
      <c r="L1092" s="101" t="s">
        <v>91</v>
      </c>
      <c r="M1092" s="154" t="s">
        <v>8511</v>
      </c>
      <c r="N1092" s="103" t="s">
        <v>8513</v>
      </c>
      <c r="O1092" s="103" t="s">
        <v>8516</v>
      </c>
      <c r="P1092" s="115" t="s">
        <v>91</v>
      </c>
      <c r="Q1092" s="115" t="s">
        <v>80</v>
      </c>
      <c r="R1092" s="115"/>
      <c r="S1092" s="113"/>
    </row>
    <row r="1093" spans="1:19" x14ac:dyDescent="0.35">
      <c r="A1093" s="111" t="s">
        <v>4680</v>
      </c>
      <c r="B1093" s="112">
        <v>2</v>
      </c>
      <c r="C1093" s="113" t="s">
        <v>4114</v>
      </c>
      <c r="D1093" s="54" t="s">
        <v>7553</v>
      </c>
      <c r="E1093" s="113"/>
      <c r="F1093" s="113"/>
      <c r="G1093" s="50" t="s">
        <v>465</v>
      </c>
      <c r="H1093" s="50" t="s">
        <v>5053</v>
      </c>
      <c r="I1093" s="113"/>
      <c r="J1093" s="113" t="s">
        <v>7493</v>
      </c>
      <c r="K1093" s="113"/>
      <c r="L1093" s="99" t="s">
        <v>7473</v>
      </c>
      <c r="M1093" s="160" t="s">
        <v>8511</v>
      </c>
      <c r="N1093" s="99" t="s">
        <v>8513</v>
      </c>
      <c r="O1093" s="99" t="s">
        <v>8516</v>
      </c>
      <c r="P1093" s="113" t="s">
        <v>100</v>
      </c>
      <c r="Q1093" s="113" t="s">
        <v>80</v>
      </c>
      <c r="R1093" s="113"/>
      <c r="S1093" s="113"/>
    </row>
    <row r="1094" spans="1:19" x14ac:dyDescent="0.35">
      <c r="A1094" s="115" t="s">
        <v>4680</v>
      </c>
      <c r="B1094" s="100">
        <v>3</v>
      </c>
      <c r="C1094" s="101" t="s">
        <v>116</v>
      </c>
      <c r="D1094" s="101" t="s">
        <v>6631</v>
      </c>
      <c r="E1094" s="102"/>
      <c r="F1094" s="101"/>
      <c r="G1094" s="101" t="s">
        <v>318</v>
      </c>
      <c r="H1094" s="101"/>
      <c r="I1094" s="101"/>
      <c r="J1094" s="103" t="s">
        <v>7493</v>
      </c>
      <c r="K1094" s="103"/>
      <c r="L1094" s="55" t="s">
        <v>91</v>
      </c>
      <c r="M1094" s="158" t="s">
        <v>8511</v>
      </c>
      <c r="N1094" s="57" t="s">
        <v>8513</v>
      </c>
      <c r="O1094" s="57" t="s">
        <v>8516</v>
      </c>
      <c r="P1094" s="115" t="s">
        <v>100</v>
      </c>
      <c r="Q1094" s="115" t="s">
        <v>80</v>
      </c>
      <c r="R1094" s="113" t="s">
        <v>7477</v>
      </c>
      <c r="S1094" s="113"/>
    </row>
    <row r="1095" spans="1:19" x14ac:dyDescent="0.35">
      <c r="A1095" s="115" t="s">
        <v>4680</v>
      </c>
      <c r="B1095" s="100">
        <v>4</v>
      </c>
      <c r="C1095" s="115" t="s">
        <v>2591</v>
      </c>
      <c r="D1095" s="102" t="s">
        <v>7538</v>
      </c>
      <c r="E1095" s="115"/>
      <c r="F1095" s="115"/>
      <c r="G1095" s="102" t="s">
        <v>3015</v>
      </c>
      <c r="H1095" s="102" t="s">
        <v>2796</v>
      </c>
      <c r="I1095" s="115"/>
      <c r="J1095" s="115" t="s">
        <v>7493</v>
      </c>
      <c r="K1095" s="115"/>
      <c r="L1095" s="115" t="s">
        <v>7473</v>
      </c>
      <c r="M1095" s="116" t="s">
        <v>8511</v>
      </c>
      <c r="N1095" s="115" t="s">
        <v>8512</v>
      </c>
      <c r="O1095" s="115" t="s">
        <v>8516</v>
      </c>
      <c r="P1095" s="115" t="s">
        <v>100</v>
      </c>
      <c r="Q1095" s="115" t="s">
        <v>80</v>
      </c>
      <c r="R1095" s="115"/>
      <c r="S1095" s="115"/>
    </row>
    <row r="1096" spans="1:19" x14ac:dyDescent="0.35">
      <c r="A1096" s="115" t="s">
        <v>4680</v>
      </c>
      <c r="B1096" s="100">
        <v>5</v>
      </c>
      <c r="C1096" s="101" t="s">
        <v>267</v>
      </c>
      <c r="D1096" s="101" t="s">
        <v>6408</v>
      </c>
      <c r="E1096" s="102"/>
      <c r="F1096" s="101" t="s">
        <v>7595</v>
      </c>
      <c r="G1096" s="101" t="s">
        <v>480</v>
      </c>
      <c r="H1096" s="101" t="s">
        <v>481</v>
      </c>
      <c r="I1096" s="101" t="s">
        <v>2223</v>
      </c>
      <c r="J1096" s="103" t="s">
        <v>7493</v>
      </c>
      <c r="K1096" s="103"/>
      <c r="L1096" s="101" t="s">
        <v>153</v>
      </c>
      <c r="M1096" s="154" t="s">
        <v>8511</v>
      </c>
      <c r="N1096" s="103" t="s">
        <v>8512</v>
      </c>
      <c r="O1096" s="103" t="s">
        <v>8516</v>
      </c>
      <c r="P1096" s="115" t="s">
        <v>153</v>
      </c>
      <c r="Q1096" s="115" t="s">
        <v>80</v>
      </c>
      <c r="R1096" s="115"/>
      <c r="S1096" s="113"/>
    </row>
    <row r="1097" spans="1:19" x14ac:dyDescent="0.35">
      <c r="A1097" s="111" t="s">
        <v>4680</v>
      </c>
      <c r="B1097" s="112">
        <v>6</v>
      </c>
      <c r="C1097" s="113" t="s">
        <v>4688</v>
      </c>
      <c r="D1097" s="50" t="s">
        <v>7090</v>
      </c>
      <c r="E1097" s="113"/>
      <c r="F1097" s="113"/>
      <c r="G1097" s="50" t="s">
        <v>6199</v>
      </c>
      <c r="H1097" s="50" t="s">
        <v>6200</v>
      </c>
      <c r="I1097" s="113"/>
      <c r="J1097" s="56" t="s">
        <v>7493</v>
      </c>
      <c r="K1097" s="56"/>
      <c r="L1097" s="50" t="s">
        <v>7472</v>
      </c>
      <c r="M1097" s="153">
        <v>0</v>
      </c>
      <c r="N1097" s="50" t="s">
        <v>8512</v>
      </c>
      <c r="O1097" s="50" t="s">
        <v>8517</v>
      </c>
      <c r="P1097" s="113" t="s">
        <v>6315</v>
      </c>
      <c r="Q1097" s="113" t="s">
        <v>80</v>
      </c>
      <c r="R1097" s="113"/>
      <c r="S1097" s="113"/>
    </row>
    <row r="1098" spans="1:19" x14ac:dyDescent="0.35">
      <c r="A1098" s="111" t="s">
        <v>4680</v>
      </c>
      <c r="B1098" s="112">
        <v>7</v>
      </c>
      <c r="C1098" s="113" t="s">
        <v>4687</v>
      </c>
      <c r="D1098" s="50" t="s">
        <v>7091</v>
      </c>
      <c r="E1098" s="113"/>
      <c r="F1098" s="113"/>
      <c r="G1098" s="50" t="s">
        <v>6197</v>
      </c>
      <c r="H1098" s="50" t="s">
        <v>6198</v>
      </c>
      <c r="I1098" s="113"/>
      <c r="J1098" s="56" t="s">
        <v>7493</v>
      </c>
      <c r="K1098" s="56"/>
      <c r="L1098" s="50" t="s">
        <v>7472</v>
      </c>
      <c r="M1098" s="153">
        <v>0</v>
      </c>
      <c r="N1098" s="50" t="s">
        <v>8512</v>
      </c>
      <c r="O1098" s="50" t="s">
        <v>8517</v>
      </c>
      <c r="P1098" s="113" t="s">
        <v>165</v>
      </c>
      <c r="Q1098" s="113" t="s">
        <v>80</v>
      </c>
      <c r="R1098" s="113"/>
      <c r="S1098" s="113"/>
    </row>
    <row r="1099" spans="1:19" x14ac:dyDescent="0.35">
      <c r="A1099" s="111" t="s">
        <v>4680</v>
      </c>
      <c r="B1099" s="112">
        <v>8</v>
      </c>
      <c r="C1099" s="113" t="s">
        <v>4683</v>
      </c>
      <c r="D1099" s="50" t="s">
        <v>7095</v>
      </c>
      <c r="E1099" s="113"/>
      <c r="F1099" s="113"/>
      <c r="G1099" s="50" t="s">
        <v>6189</v>
      </c>
      <c r="H1099" s="50" t="s">
        <v>6190</v>
      </c>
      <c r="I1099" s="113"/>
      <c r="J1099" s="56" t="s">
        <v>7493</v>
      </c>
      <c r="K1099" s="56"/>
      <c r="L1099" s="50" t="s">
        <v>7472</v>
      </c>
      <c r="M1099" s="153">
        <v>0</v>
      </c>
      <c r="N1099" s="50" t="s">
        <v>8512</v>
      </c>
      <c r="O1099" s="50" t="s">
        <v>8517</v>
      </c>
      <c r="P1099" s="113" t="s">
        <v>262</v>
      </c>
      <c r="Q1099" s="113" t="s">
        <v>80</v>
      </c>
      <c r="R1099" s="113"/>
      <c r="S1099" s="113"/>
    </row>
    <row r="1100" spans="1:19" x14ac:dyDescent="0.35">
      <c r="A1100" s="111" t="s">
        <v>4680</v>
      </c>
      <c r="B1100" s="112">
        <v>9</v>
      </c>
      <c r="C1100" s="113" t="s">
        <v>4689</v>
      </c>
      <c r="D1100" s="50" t="s">
        <v>7093</v>
      </c>
      <c r="E1100" s="113"/>
      <c r="F1100" s="113"/>
      <c r="G1100" s="50" t="s">
        <v>6201</v>
      </c>
      <c r="H1100" s="50" t="s">
        <v>6202</v>
      </c>
      <c r="I1100" s="113"/>
      <c r="J1100" s="56" t="s">
        <v>7493</v>
      </c>
      <c r="K1100" s="56"/>
      <c r="L1100" s="113" t="s">
        <v>7473</v>
      </c>
      <c r="M1100" s="114">
        <v>0</v>
      </c>
      <c r="N1100" s="113" t="s">
        <v>8512</v>
      </c>
      <c r="O1100" s="113" t="s">
        <v>8517</v>
      </c>
      <c r="P1100" s="113" t="s">
        <v>100</v>
      </c>
      <c r="Q1100" s="113" t="s">
        <v>80</v>
      </c>
      <c r="R1100" s="113"/>
      <c r="S1100" s="113"/>
    </row>
    <row r="1101" spans="1:19" x14ac:dyDescent="0.35">
      <c r="A1101" s="111" t="s">
        <v>4680</v>
      </c>
      <c r="B1101" s="112">
        <v>10</v>
      </c>
      <c r="C1101" s="113" t="s">
        <v>4682</v>
      </c>
      <c r="D1101" s="50" t="s">
        <v>7092</v>
      </c>
      <c r="E1101" s="113"/>
      <c r="F1101" s="113"/>
      <c r="G1101" s="50" t="s">
        <v>6187</v>
      </c>
      <c r="H1101" s="50" t="s">
        <v>6188</v>
      </c>
      <c r="I1101" s="113"/>
      <c r="J1101" s="103" t="s">
        <v>7493</v>
      </c>
      <c r="K1101" s="103"/>
      <c r="L1101" s="50" t="s">
        <v>7472</v>
      </c>
      <c r="M1101" s="153">
        <v>0</v>
      </c>
      <c r="N1101" s="50" t="s">
        <v>8512</v>
      </c>
      <c r="O1101" s="50" t="s">
        <v>8517</v>
      </c>
      <c r="P1101" s="113" t="s">
        <v>262</v>
      </c>
      <c r="Q1101" s="113" t="s">
        <v>80</v>
      </c>
      <c r="R1101" s="113"/>
      <c r="S1101" s="113"/>
    </row>
    <row r="1102" spans="1:19" x14ac:dyDescent="0.35">
      <c r="A1102" s="111" t="s">
        <v>4680</v>
      </c>
      <c r="B1102" s="112">
        <v>11</v>
      </c>
      <c r="C1102" s="113" t="s">
        <v>4690</v>
      </c>
      <c r="D1102" s="50" t="s">
        <v>7094</v>
      </c>
      <c r="E1102" s="113"/>
      <c r="F1102" s="113"/>
      <c r="G1102" s="50" t="s">
        <v>6203</v>
      </c>
      <c r="H1102" s="50" t="s">
        <v>6204</v>
      </c>
      <c r="I1102" s="113"/>
      <c r="J1102" s="103" t="s">
        <v>7493</v>
      </c>
      <c r="K1102" s="103"/>
      <c r="L1102" s="113" t="s">
        <v>7473</v>
      </c>
      <c r="M1102" s="114">
        <v>0</v>
      </c>
      <c r="N1102" s="113" t="s">
        <v>8512</v>
      </c>
      <c r="O1102" s="113" t="s">
        <v>8517</v>
      </c>
      <c r="P1102" s="113" t="s">
        <v>100</v>
      </c>
      <c r="Q1102" s="113" t="s">
        <v>80</v>
      </c>
      <c r="R1102" s="113"/>
      <c r="S1102" s="113"/>
    </row>
    <row r="1103" spans="1:19" x14ac:dyDescent="0.35">
      <c r="A1103" s="111" t="s">
        <v>4680</v>
      </c>
      <c r="B1103" s="112">
        <v>12</v>
      </c>
      <c r="C1103" s="113" t="s">
        <v>4684</v>
      </c>
      <c r="D1103" s="50" t="s">
        <v>7099</v>
      </c>
      <c r="E1103" s="113"/>
      <c r="F1103" s="113"/>
      <c r="G1103" s="50" t="s">
        <v>6191</v>
      </c>
      <c r="H1103" s="50" t="s">
        <v>6192</v>
      </c>
      <c r="I1103" s="113"/>
      <c r="J1103" s="103" t="s">
        <v>7493</v>
      </c>
      <c r="K1103" s="103"/>
      <c r="L1103" s="50" t="s">
        <v>7472</v>
      </c>
      <c r="M1103" s="153">
        <v>0</v>
      </c>
      <c r="N1103" s="50" t="s">
        <v>8512</v>
      </c>
      <c r="O1103" s="50" t="s">
        <v>8517</v>
      </c>
      <c r="P1103" s="113" t="s">
        <v>262</v>
      </c>
      <c r="Q1103" s="113" t="s">
        <v>80</v>
      </c>
      <c r="R1103" s="113"/>
      <c r="S1103" s="113"/>
    </row>
    <row r="1104" spans="1:19" x14ac:dyDescent="0.35">
      <c r="A1104" s="111" t="s">
        <v>4680</v>
      </c>
      <c r="B1104" s="112">
        <v>13</v>
      </c>
      <c r="C1104" s="113" t="s">
        <v>4686</v>
      </c>
      <c r="D1104" s="50" t="s">
        <v>7098</v>
      </c>
      <c r="E1104" s="113"/>
      <c r="F1104" s="113"/>
      <c r="G1104" s="50" t="s">
        <v>6195</v>
      </c>
      <c r="H1104" s="50" t="s">
        <v>6196</v>
      </c>
      <c r="I1104" s="113"/>
      <c r="J1104" s="103" t="s">
        <v>7493</v>
      </c>
      <c r="K1104" s="103"/>
      <c r="L1104" s="50" t="s">
        <v>7472</v>
      </c>
      <c r="M1104" s="153">
        <v>0</v>
      </c>
      <c r="N1104" s="50" t="s">
        <v>8512</v>
      </c>
      <c r="O1104" s="50" t="s">
        <v>8517</v>
      </c>
      <c r="P1104" s="113" t="s">
        <v>262</v>
      </c>
      <c r="Q1104" s="113" t="s">
        <v>80</v>
      </c>
      <c r="R1104" s="113"/>
      <c r="S1104" s="113"/>
    </row>
    <row r="1105" spans="1:19" x14ac:dyDescent="0.35">
      <c r="A1105" s="111" t="s">
        <v>4680</v>
      </c>
      <c r="B1105" s="112">
        <v>14</v>
      </c>
      <c r="C1105" s="113" t="s">
        <v>4685</v>
      </c>
      <c r="D1105" s="50" t="s">
        <v>7097</v>
      </c>
      <c r="E1105" s="113"/>
      <c r="F1105" s="113"/>
      <c r="G1105" s="50" t="s">
        <v>6193</v>
      </c>
      <c r="H1105" s="50" t="s">
        <v>6194</v>
      </c>
      <c r="I1105" s="113"/>
      <c r="J1105" s="103" t="s">
        <v>7493</v>
      </c>
      <c r="K1105" s="103"/>
      <c r="L1105" s="50" t="s">
        <v>7472</v>
      </c>
      <c r="M1105" s="153">
        <v>0</v>
      </c>
      <c r="N1105" s="50" t="s">
        <v>8512</v>
      </c>
      <c r="O1105" s="50" t="s">
        <v>8517</v>
      </c>
      <c r="P1105" s="113" t="s">
        <v>262</v>
      </c>
      <c r="Q1105" s="113" t="s">
        <v>80</v>
      </c>
      <c r="R1105" s="113"/>
      <c r="S1105" s="113"/>
    </row>
    <row r="1106" spans="1:19" x14ac:dyDescent="0.35">
      <c r="A1106" s="111" t="s">
        <v>4680</v>
      </c>
      <c r="B1106" s="112">
        <v>15</v>
      </c>
      <c r="C1106" s="113" t="s">
        <v>4681</v>
      </c>
      <c r="D1106" s="50" t="s">
        <v>7096</v>
      </c>
      <c r="E1106" s="113"/>
      <c r="F1106" s="113"/>
      <c r="G1106" s="50" t="s">
        <v>6185</v>
      </c>
      <c r="H1106" s="50" t="s">
        <v>6186</v>
      </c>
      <c r="I1106" s="113"/>
      <c r="J1106" s="103" t="s">
        <v>7493</v>
      </c>
      <c r="K1106" s="103"/>
      <c r="L1106" s="50" t="s">
        <v>7472</v>
      </c>
      <c r="M1106" s="153">
        <v>0</v>
      </c>
      <c r="N1106" s="50" t="s">
        <v>8512</v>
      </c>
      <c r="O1106" s="50" t="s">
        <v>8517</v>
      </c>
      <c r="P1106" s="113" t="s">
        <v>195</v>
      </c>
      <c r="Q1106" s="113" t="s">
        <v>80</v>
      </c>
      <c r="R1106" s="113"/>
      <c r="S1106" s="113"/>
    </row>
    <row r="1107" spans="1:19" x14ac:dyDescent="0.35">
      <c r="A1107" s="111" t="s">
        <v>4419</v>
      </c>
      <c r="B1107" s="116">
        <v>-99</v>
      </c>
      <c r="C1107" s="113" t="s">
        <v>4113</v>
      </c>
      <c r="D1107" s="54"/>
      <c r="E1107" s="113"/>
      <c r="F1107" s="113"/>
      <c r="G1107" s="50" t="s">
        <v>4113</v>
      </c>
      <c r="H1107" s="53"/>
      <c r="I1107" s="113"/>
      <c r="J1107" s="113" t="s">
        <v>7493</v>
      </c>
      <c r="K1107" s="113"/>
      <c r="L1107" s="121" t="s">
        <v>91</v>
      </c>
      <c r="M1107" s="139" t="s">
        <v>8511</v>
      </c>
      <c r="N1107" s="121" t="s">
        <v>8513</v>
      </c>
      <c r="O1107" s="121"/>
      <c r="P1107" s="113"/>
      <c r="Q1107" s="113" t="s">
        <v>80</v>
      </c>
      <c r="R1107" s="113"/>
      <c r="S1107" s="113"/>
    </row>
    <row r="1108" spans="1:19" x14ac:dyDescent="0.35">
      <c r="A1108" s="115" t="s">
        <v>4419</v>
      </c>
      <c r="B1108" s="100">
        <v>1</v>
      </c>
      <c r="C1108" s="101" t="s">
        <v>93</v>
      </c>
      <c r="D1108" s="101" t="s">
        <v>1923</v>
      </c>
      <c r="E1108" s="102"/>
      <c r="F1108" s="101" t="s">
        <v>7661</v>
      </c>
      <c r="G1108" s="101" t="s">
        <v>277</v>
      </c>
      <c r="H1108" s="101" t="s">
        <v>278</v>
      </c>
      <c r="I1108" s="101" t="s">
        <v>2311</v>
      </c>
      <c r="J1108" s="103" t="s">
        <v>7493</v>
      </c>
      <c r="K1108" s="103"/>
      <c r="L1108" s="101" t="s">
        <v>91</v>
      </c>
      <c r="M1108" s="154" t="s">
        <v>8511</v>
      </c>
      <c r="N1108" s="103" t="s">
        <v>8513</v>
      </c>
      <c r="O1108" s="103" t="s">
        <v>8516</v>
      </c>
      <c r="P1108" s="115" t="s">
        <v>91</v>
      </c>
      <c r="Q1108" s="115" t="s">
        <v>80</v>
      </c>
      <c r="R1108" s="115"/>
      <c r="S1108" s="113"/>
    </row>
    <row r="1109" spans="1:19" x14ac:dyDescent="0.35">
      <c r="A1109" s="111" t="s">
        <v>4419</v>
      </c>
      <c r="B1109" s="112">
        <v>2</v>
      </c>
      <c r="C1109" s="113" t="s">
        <v>4114</v>
      </c>
      <c r="D1109" s="54" t="s">
        <v>7553</v>
      </c>
      <c r="E1109" s="113"/>
      <c r="F1109" s="113"/>
      <c r="G1109" s="50" t="s">
        <v>465</v>
      </c>
      <c r="H1109" s="50" t="s">
        <v>5053</v>
      </c>
      <c r="I1109" s="113"/>
      <c r="J1109" s="113" t="s">
        <v>7493</v>
      </c>
      <c r="K1109" s="113"/>
      <c r="L1109" s="99" t="s">
        <v>7473</v>
      </c>
      <c r="M1109" s="160" t="s">
        <v>8511</v>
      </c>
      <c r="N1109" s="99" t="s">
        <v>8513</v>
      </c>
      <c r="O1109" s="99" t="s">
        <v>8516</v>
      </c>
      <c r="P1109" s="113" t="s">
        <v>100</v>
      </c>
      <c r="Q1109" s="113" t="s">
        <v>80</v>
      </c>
      <c r="R1109" s="113"/>
      <c r="S1109" s="113"/>
    </row>
    <row r="1110" spans="1:19" x14ac:dyDescent="0.35">
      <c r="A1110" s="115" t="s">
        <v>4419</v>
      </c>
      <c r="B1110" s="100">
        <v>3</v>
      </c>
      <c r="C1110" s="101" t="s">
        <v>116</v>
      </c>
      <c r="D1110" s="101" t="s">
        <v>6631</v>
      </c>
      <c r="E1110" s="102"/>
      <c r="F1110" s="101"/>
      <c r="G1110" s="101" t="s">
        <v>318</v>
      </c>
      <c r="H1110" s="101"/>
      <c r="I1110" s="101"/>
      <c r="J1110" s="103" t="s">
        <v>7493</v>
      </c>
      <c r="K1110" s="103"/>
      <c r="L1110" s="55" t="s">
        <v>91</v>
      </c>
      <c r="M1110" s="158" t="s">
        <v>8511</v>
      </c>
      <c r="N1110" s="57" t="s">
        <v>8513</v>
      </c>
      <c r="O1110" s="57" t="s">
        <v>8516</v>
      </c>
      <c r="P1110" s="115" t="s">
        <v>100</v>
      </c>
      <c r="Q1110" s="115" t="s">
        <v>80</v>
      </c>
      <c r="R1110" s="113" t="s">
        <v>7477</v>
      </c>
      <c r="S1110" s="113"/>
    </row>
    <row r="1111" spans="1:19" x14ac:dyDescent="0.35">
      <c r="A1111" s="115" t="s">
        <v>4419</v>
      </c>
      <c r="B1111" s="100">
        <v>4</v>
      </c>
      <c r="C1111" s="115" t="s">
        <v>2591</v>
      </c>
      <c r="D1111" s="102" t="s">
        <v>7538</v>
      </c>
      <c r="E1111" s="115"/>
      <c r="F1111" s="115"/>
      <c r="G1111" s="102" t="s">
        <v>3015</v>
      </c>
      <c r="H1111" s="102" t="s">
        <v>2796</v>
      </c>
      <c r="I1111" s="115"/>
      <c r="J1111" s="115" t="s">
        <v>7493</v>
      </c>
      <c r="K1111" s="115"/>
      <c r="L1111" s="115" t="s">
        <v>7473</v>
      </c>
      <c r="M1111" s="116" t="s">
        <v>8511</v>
      </c>
      <c r="N1111" s="115" t="s">
        <v>8512</v>
      </c>
      <c r="O1111" s="115" t="s">
        <v>8516</v>
      </c>
      <c r="P1111" s="115" t="s">
        <v>100</v>
      </c>
      <c r="Q1111" s="115" t="s">
        <v>80</v>
      </c>
      <c r="R1111" s="115"/>
      <c r="S1111" s="115"/>
    </row>
    <row r="1112" spans="1:19" x14ac:dyDescent="0.35">
      <c r="A1112" s="115" t="s">
        <v>4419</v>
      </c>
      <c r="B1112" s="100">
        <v>5</v>
      </c>
      <c r="C1112" s="101" t="s">
        <v>267</v>
      </c>
      <c r="D1112" s="101" t="s">
        <v>6408</v>
      </c>
      <c r="E1112" s="102"/>
      <c r="F1112" s="101" t="s">
        <v>7595</v>
      </c>
      <c r="G1112" s="101" t="s">
        <v>480</v>
      </c>
      <c r="H1112" s="101" t="s">
        <v>481</v>
      </c>
      <c r="I1112" s="101" t="s">
        <v>2223</v>
      </c>
      <c r="J1112" s="103" t="s">
        <v>7493</v>
      </c>
      <c r="K1112" s="103"/>
      <c r="L1112" s="101" t="s">
        <v>153</v>
      </c>
      <c r="M1112" s="154" t="s">
        <v>8511</v>
      </c>
      <c r="N1112" s="103" t="s">
        <v>8512</v>
      </c>
      <c r="O1112" s="103" t="s">
        <v>8516</v>
      </c>
      <c r="P1112" s="115" t="s">
        <v>153</v>
      </c>
      <c r="Q1112" s="115" t="s">
        <v>80</v>
      </c>
      <c r="R1112" s="115"/>
      <c r="S1112" s="113"/>
    </row>
    <row r="1113" spans="1:19" x14ac:dyDescent="0.35">
      <c r="A1113" s="111" t="s">
        <v>4419</v>
      </c>
      <c r="B1113" s="112"/>
      <c r="C1113" s="113" t="s">
        <v>4420</v>
      </c>
      <c r="D1113" s="113" t="s">
        <v>6963</v>
      </c>
      <c r="E1113" s="113"/>
      <c r="F1113" s="113"/>
      <c r="G1113" s="50" t="s">
        <v>5675</v>
      </c>
      <c r="H1113" s="50" t="s">
        <v>5676</v>
      </c>
      <c r="I1113" s="113"/>
      <c r="J1113" s="103" t="s">
        <v>7493</v>
      </c>
      <c r="K1113" s="103"/>
      <c r="L1113" s="50" t="s">
        <v>7472</v>
      </c>
      <c r="M1113" s="153">
        <v>0</v>
      </c>
      <c r="N1113" s="50" t="s">
        <v>8512</v>
      </c>
      <c r="O1113" s="50" t="s">
        <v>8517</v>
      </c>
      <c r="P1113" s="113" t="s">
        <v>195</v>
      </c>
      <c r="Q1113" s="113" t="s">
        <v>80</v>
      </c>
      <c r="R1113" s="113"/>
      <c r="S1113" s="113"/>
    </row>
    <row r="1114" spans="1:19" x14ac:dyDescent="0.35">
      <c r="A1114" s="111" t="s">
        <v>4419</v>
      </c>
      <c r="B1114" s="112"/>
      <c r="C1114" s="113" t="s">
        <v>4446</v>
      </c>
      <c r="D1114" s="113" t="s">
        <v>6964</v>
      </c>
      <c r="E1114" s="113"/>
      <c r="F1114" s="113"/>
      <c r="G1114" s="50" t="s">
        <v>5726</v>
      </c>
      <c r="H1114" s="50" t="s">
        <v>5727</v>
      </c>
      <c r="I1114" s="113"/>
      <c r="J1114" s="103" t="s">
        <v>7493</v>
      </c>
      <c r="K1114" s="103"/>
      <c r="L1114" s="50" t="s">
        <v>7472</v>
      </c>
      <c r="M1114" s="153">
        <v>0</v>
      </c>
      <c r="N1114" s="50" t="s">
        <v>8512</v>
      </c>
      <c r="O1114" s="50" t="s">
        <v>8517</v>
      </c>
      <c r="P1114" s="113" t="s">
        <v>262</v>
      </c>
      <c r="Q1114" s="113" t="s">
        <v>80</v>
      </c>
      <c r="R1114" s="113"/>
      <c r="S1114" s="113"/>
    </row>
    <row r="1115" spans="1:19" x14ac:dyDescent="0.35">
      <c r="A1115" s="111" t="s">
        <v>4419</v>
      </c>
      <c r="B1115" s="112"/>
      <c r="C1115" s="113" t="s">
        <v>4466</v>
      </c>
      <c r="D1115" s="113" t="s">
        <v>6965</v>
      </c>
      <c r="E1115" s="113"/>
      <c r="F1115" s="113"/>
      <c r="G1115" s="50" t="s">
        <v>5766</v>
      </c>
      <c r="H1115" s="50" t="s">
        <v>5767</v>
      </c>
      <c r="I1115" s="113"/>
      <c r="J1115" s="103" t="s">
        <v>7493</v>
      </c>
      <c r="K1115" s="103"/>
      <c r="L1115" s="50" t="s">
        <v>7472</v>
      </c>
      <c r="M1115" s="153">
        <v>0</v>
      </c>
      <c r="N1115" s="50" t="s">
        <v>8512</v>
      </c>
      <c r="O1115" s="50" t="s">
        <v>8517</v>
      </c>
      <c r="P1115" s="113" t="s">
        <v>195</v>
      </c>
      <c r="Q1115" s="113" t="s">
        <v>80</v>
      </c>
      <c r="R1115" s="113"/>
      <c r="S1115" s="113"/>
    </row>
    <row r="1116" spans="1:19" x14ac:dyDescent="0.35">
      <c r="A1116" s="111" t="s">
        <v>4419</v>
      </c>
      <c r="B1116" s="112"/>
      <c r="C1116" s="113" t="s">
        <v>4479</v>
      </c>
      <c r="D1116" s="113" t="s">
        <v>7189</v>
      </c>
      <c r="E1116" s="113"/>
      <c r="F1116" s="113"/>
      <c r="G1116" s="50" t="s">
        <v>5792</v>
      </c>
      <c r="H1116" s="50" t="s">
        <v>5793</v>
      </c>
      <c r="I1116" s="113"/>
      <c r="J1116" s="103" t="s">
        <v>7493</v>
      </c>
      <c r="K1116" s="103"/>
      <c r="L1116" s="50" t="s">
        <v>7472</v>
      </c>
      <c r="M1116" s="153">
        <v>0</v>
      </c>
      <c r="N1116" s="50" t="s">
        <v>8512</v>
      </c>
      <c r="O1116" s="50" t="s">
        <v>8517</v>
      </c>
      <c r="P1116" s="113" t="s">
        <v>262</v>
      </c>
      <c r="Q1116" s="113" t="s">
        <v>80</v>
      </c>
      <c r="R1116" s="113"/>
      <c r="S1116" s="113"/>
    </row>
    <row r="1117" spans="1:19" x14ac:dyDescent="0.35">
      <c r="A1117" s="111" t="s">
        <v>4419</v>
      </c>
      <c r="B1117" s="112"/>
      <c r="C1117" s="113" t="s">
        <v>4450</v>
      </c>
      <c r="D1117" s="113" t="s">
        <v>7190</v>
      </c>
      <c r="E1117" s="113"/>
      <c r="F1117" s="113"/>
      <c r="G1117" s="50" t="s">
        <v>5734</v>
      </c>
      <c r="H1117" s="50" t="s">
        <v>5735</v>
      </c>
      <c r="I1117" s="113"/>
      <c r="J1117" s="103" t="s">
        <v>7493</v>
      </c>
      <c r="K1117" s="103"/>
      <c r="L1117" s="50" t="s">
        <v>7472</v>
      </c>
      <c r="M1117" s="153">
        <v>0</v>
      </c>
      <c r="N1117" s="50" t="s">
        <v>8512</v>
      </c>
      <c r="O1117" s="50" t="s">
        <v>8517</v>
      </c>
      <c r="P1117" s="113" t="s">
        <v>262</v>
      </c>
      <c r="Q1117" s="113" t="s">
        <v>80</v>
      </c>
      <c r="R1117" s="113"/>
      <c r="S1117" s="113"/>
    </row>
    <row r="1118" spans="1:19" x14ac:dyDescent="0.35">
      <c r="A1118" s="121" t="s">
        <v>4419</v>
      </c>
      <c r="B1118" s="139"/>
      <c r="C1118" s="121" t="s">
        <v>4453</v>
      </c>
      <c r="D1118" s="121" t="s">
        <v>7191</v>
      </c>
      <c r="E1118" s="121"/>
      <c r="F1118" s="121"/>
      <c r="G1118" s="62" t="s">
        <v>5740</v>
      </c>
      <c r="H1118" s="62" t="s">
        <v>5741</v>
      </c>
      <c r="I1118" s="121"/>
      <c r="J1118" s="121" t="s">
        <v>7493</v>
      </c>
      <c r="K1118" s="121"/>
      <c r="L1118" s="50" t="s">
        <v>7472</v>
      </c>
      <c r="M1118" s="153">
        <v>0</v>
      </c>
      <c r="N1118" s="50" t="s">
        <v>8512</v>
      </c>
      <c r="O1118" s="50" t="s">
        <v>8517</v>
      </c>
      <c r="P1118" s="121" t="s">
        <v>6343</v>
      </c>
      <c r="Q1118" s="121" t="s">
        <v>80</v>
      </c>
      <c r="R1118" s="121"/>
      <c r="S1118" s="121"/>
    </row>
    <row r="1119" spans="1:19" x14ac:dyDescent="0.35">
      <c r="A1119" s="111" t="s">
        <v>4419</v>
      </c>
      <c r="B1119" s="112"/>
      <c r="C1119" s="113" t="s">
        <v>4495</v>
      </c>
      <c r="D1119" s="113" t="s">
        <v>7192</v>
      </c>
      <c r="E1119" s="113"/>
      <c r="F1119" s="113"/>
      <c r="G1119" s="50" t="s">
        <v>5824</v>
      </c>
      <c r="H1119" s="50" t="s">
        <v>5825</v>
      </c>
      <c r="I1119" s="113"/>
      <c r="J1119" s="103" t="s">
        <v>7493</v>
      </c>
      <c r="K1119" s="103"/>
      <c r="L1119" s="50" t="s">
        <v>7472</v>
      </c>
      <c r="M1119" s="153">
        <v>0</v>
      </c>
      <c r="N1119" s="50" t="s">
        <v>8512</v>
      </c>
      <c r="O1119" s="50" t="s">
        <v>8517</v>
      </c>
      <c r="P1119" s="113" t="s">
        <v>6343</v>
      </c>
      <c r="Q1119" s="113" t="s">
        <v>80</v>
      </c>
      <c r="R1119" s="113"/>
      <c r="S1119" s="113"/>
    </row>
    <row r="1120" spans="1:19" x14ac:dyDescent="0.35">
      <c r="A1120" s="111" t="s">
        <v>4419</v>
      </c>
      <c r="B1120" s="112"/>
      <c r="C1120" s="113" t="s">
        <v>4445</v>
      </c>
      <c r="D1120" s="113" t="s">
        <v>7194</v>
      </c>
      <c r="E1120" s="113"/>
      <c r="F1120" s="113"/>
      <c r="G1120" s="50" t="s">
        <v>5724</v>
      </c>
      <c r="H1120" s="50" t="s">
        <v>5725</v>
      </c>
      <c r="I1120" s="113"/>
      <c r="J1120" s="103" t="s">
        <v>7493</v>
      </c>
      <c r="K1120" s="103"/>
      <c r="L1120" s="50" t="s">
        <v>7472</v>
      </c>
      <c r="M1120" s="153">
        <v>0</v>
      </c>
      <c r="N1120" s="50" t="s">
        <v>8512</v>
      </c>
      <c r="O1120" s="50" t="s">
        <v>8517</v>
      </c>
      <c r="P1120" s="113" t="s">
        <v>158</v>
      </c>
      <c r="Q1120" s="113" t="s">
        <v>80</v>
      </c>
      <c r="R1120" s="113"/>
      <c r="S1120" s="113"/>
    </row>
    <row r="1121" spans="1:19" x14ac:dyDescent="0.35">
      <c r="A1121" s="111" t="s">
        <v>4419</v>
      </c>
      <c r="B1121" s="112"/>
      <c r="C1121" s="113" t="s">
        <v>4502</v>
      </c>
      <c r="D1121" s="113" t="s">
        <v>7193</v>
      </c>
      <c r="E1121" s="113"/>
      <c r="F1121" s="113"/>
      <c r="G1121" s="50" t="s">
        <v>5838</v>
      </c>
      <c r="H1121" s="50" t="s">
        <v>5839</v>
      </c>
      <c r="I1121" s="113"/>
      <c r="J1121" s="103" t="s">
        <v>7493</v>
      </c>
      <c r="K1121" s="103"/>
      <c r="L1121" s="50" t="s">
        <v>7472</v>
      </c>
      <c r="M1121" s="153">
        <v>0</v>
      </c>
      <c r="N1121" s="50" t="s">
        <v>8512</v>
      </c>
      <c r="O1121" s="50" t="s">
        <v>8517</v>
      </c>
      <c r="P1121" s="113" t="s">
        <v>262</v>
      </c>
      <c r="Q1121" s="113" t="s">
        <v>80</v>
      </c>
      <c r="R1121" s="113"/>
      <c r="S1121" s="113"/>
    </row>
    <row r="1122" spans="1:19" x14ac:dyDescent="0.35">
      <c r="A1122" s="111" t="s">
        <v>4419</v>
      </c>
      <c r="B1122" s="112"/>
      <c r="C1122" s="113" t="s">
        <v>4447</v>
      </c>
      <c r="D1122" s="113" t="s">
        <v>7195</v>
      </c>
      <c r="E1122" s="113"/>
      <c r="F1122" s="113"/>
      <c r="G1122" s="50" t="s">
        <v>5728</v>
      </c>
      <c r="H1122" s="50" t="s">
        <v>5729</v>
      </c>
      <c r="I1122" s="113"/>
      <c r="J1122" s="103" t="s">
        <v>7493</v>
      </c>
      <c r="K1122" s="103"/>
      <c r="L1122" s="50" t="s">
        <v>7472</v>
      </c>
      <c r="M1122" s="153">
        <v>0</v>
      </c>
      <c r="N1122" s="50" t="s">
        <v>8512</v>
      </c>
      <c r="O1122" s="50" t="s">
        <v>8517</v>
      </c>
      <c r="P1122" s="113" t="s">
        <v>262</v>
      </c>
      <c r="Q1122" s="113" t="s">
        <v>80</v>
      </c>
      <c r="R1122" s="113"/>
      <c r="S1122" s="113"/>
    </row>
    <row r="1123" spans="1:19" x14ac:dyDescent="0.35">
      <c r="A1123" s="111" t="s">
        <v>4419</v>
      </c>
      <c r="B1123" s="112"/>
      <c r="C1123" s="113" t="s">
        <v>4423</v>
      </c>
      <c r="D1123" s="113" t="s">
        <v>7196</v>
      </c>
      <c r="E1123" s="113"/>
      <c r="F1123" s="113"/>
      <c r="G1123" s="50" t="s">
        <v>5681</v>
      </c>
      <c r="H1123" s="50" t="s">
        <v>5682</v>
      </c>
      <c r="I1123" s="113"/>
      <c r="J1123" s="103" t="s">
        <v>7493</v>
      </c>
      <c r="K1123" s="103"/>
      <c r="L1123" s="50" t="s">
        <v>7472</v>
      </c>
      <c r="M1123" s="153">
        <v>0</v>
      </c>
      <c r="N1123" s="50" t="s">
        <v>8512</v>
      </c>
      <c r="O1123" s="50" t="s">
        <v>8517</v>
      </c>
      <c r="P1123" s="113" t="s">
        <v>195</v>
      </c>
      <c r="Q1123" s="113" t="s">
        <v>80</v>
      </c>
      <c r="R1123" s="113"/>
      <c r="S1123" s="113"/>
    </row>
    <row r="1124" spans="1:19" x14ac:dyDescent="0.35">
      <c r="A1124" s="111" t="s">
        <v>4419</v>
      </c>
      <c r="B1124" s="112"/>
      <c r="C1124" s="113" t="s">
        <v>4481</v>
      </c>
      <c r="D1124" s="113" t="s">
        <v>7197</v>
      </c>
      <c r="E1124" s="113"/>
      <c r="F1124" s="113"/>
      <c r="G1124" s="50" t="s">
        <v>5796</v>
      </c>
      <c r="H1124" s="50" t="s">
        <v>5797</v>
      </c>
      <c r="I1124" s="113"/>
      <c r="J1124" s="103" t="s">
        <v>7493</v>
      </c>
      <c r="K1124" s="103"/>
      <c r="L1124" s="50" t="s">
        <v>7472</v>
      </c>
      <c r="M1124" s="153">
        <v>0</v>
      </c>
      <c r="N1124" s="50" t="s">
        <v>8512</v>
      </c>
      <c r="O1124" s="50" t="s">
        <v>8517</v>
      </c>
      <c r="P1124" s="113" t="s">
        <v>262</v>
      </c>
      <c r="Q1124" s="113" t="s">
        <v>80</v>
      </c>
      <c r="R1124" s="113"/>
      <c r="S1124" s="113"/>
    </row>
    <row r="1125" spans="1:19" x14ac:dyDescent="0.35">
      <c r="A1125" s="111" t="s">
        <v>4419</v>
      </c>
      <c r="B1125" s="112"/>
      <c r="C1125" s="113" t="s">
        <v>4468</v>
      </c>
      <c r="D1125" s="113" t="s">
        <v>7198</v>
      </c>
      <c r="E1125" s="113"/>
      <c r="F1125" s="113"/>
      <c r="G1125" s="50" t="s">
        <v>5770</v>
      </c>
      <c r="H1125" s="50" t="s">
        <v>5771</v>
      </c>
      <c r="I1125" s="113"/>
      <c r="J1125" s="103" t="s">
        <v>7493</v>
      </c>
      <c r="K1125" s="103"/>
      <c r="L1125" s="50" t="s">
        <v>7472</v>
      </c>
      <c r="M1125" s="153">
        <v>0</v>
      </c>
      <c r="N1125" s="50" t="s">
        <v>8512</v>
      </c>
      <c r="O1125" s="50" t="s">
        <v>8517</v>
      </c>
      <c r="P1125" s="113" t="s">
        <v>195</v>
      </c>
      <c r="Q1125" s="113" t="s">
        <v>80</v>
      </c>
      <c r="R1125" s="113"/>
      <c r="S1125" s="113"/>
    </row>
    <row r="1126" spans="1:19" x14ac:dyDescent="0.35">
      <c r="A1126" s="111" t="s">
        <v>4419</v>
      </c>
      <c r="B1126" s="112"/>
      <c r="C1126" s="113" t="s">
        <v>4424</v>
      </c>
      <c r="D1126" s="113" t="s">
        <v>6966</v>
      </c>
      <c r="E1126" s="113"/>
      <c r="F1126" s="113"/>
      <c r="G1126" s="50" t="s">
        <v>5683</v>
      </c>
      <c r="H1126" s="50" t="s">
        <v>5684</v>
      </c>
      <c r="I1126" s="113"/>
      <c r="J1126" s="103" t="s">
        <v>7493</v>
      </c>
      <c r="K1126" s="103"/>
      <c r="L1126" s="50" t="s">
        <v>7472</v>
      </c>
      <c r="M1126" s="153">
        <v>0</v>
      </c>
      <c r="N1126" s="50" t="s">
        <v>8512</v>
      </c>
      <c r="O1126" s="50" t="s">
        <v>8517</v>
      </c>
      <c r="P1126" s="113" t="s">
        <v>195</v>
      </c>
      <c r="Q1126" s="113" t="s">
        <v>80</v>
      </c>
      <c r="R1126" s="113"/>
      <c r="S1126" s="113"/>
    </row>
    <row r="1127" spans="1:19" x14ac:dyDescent="0.35">
      <c r="A1127" s="111" t="s">
        <v>4419</v>
      </c>
      <c r="B1127" s="112"/>
      <c r="C1127" s="113" t="s">
        <v>4503</v>
      </c>
      <c r="D1127" s="113" t="s">
        <v>7199</v>
      </c>
      <c r="E1127" s="113"/>
      <c r="F1127" s="113"/>
      <c r="G1127" s="50" t="s">
        <v>5840</v>
      </c>
      <c r="H1127" s="50" t="s">
        <v>5841</v>
      </c>
      <c r="I1127" s="113"/>
      <c r="J1127" s="103" t="s">
        <v>7493</v>
      </c>
      <c r="K1127" s="103"/>
      <c r="L1127" s="50" t="s">
        <v>7472</v>
      </c>
      <c r="M1127" s="153">
        <v>0</v>
      </c>
      <c r="N1127" s="50" t="s">
        <v>8512</v>
      </c>
      <c r="O1127" s="50" t="s">
        <v>8517</v>
      </c>
      <c r="P1127" s="113" t="s">
        <v>262</v>
      </c>
      <c r="Q1127" s="113" t="s">
        <v>80</v>
      </c>
      <c r="R1127" s="113"/>
      <c r="S1127" s="113"/>
    </row>
    <row r="1128" spans="1:19" x14ac:dyDescent="0.35">
      <c r="A1128" s="111" t="s">
        <v>4419</v>
      </c>
      <c r="B1128" s="112"/>
      <c r="C1128" s="113" t="s">
        <v>4449</v>
      </c>
      <c r="D1128" s="113" t="s">
        <v>7200</v>
      </c>
      <c r="E1128" s="113"/>
      <c r="F1128" s="113"/>
      <c r="G1128" s="50" t="s">
        <v>5732</v>
      </c>
      <c r="H1128" s="50" t="s">
        <v>5733</v>
      </c>
      <c r="I1128" s="113"/>
      <c r="J1128" s="103" t="s">
        <v>7493</v>
      </c>
      <c r="K1128" s="103"/>
      <c r="L1128" s="50" t="s">
        <v>7472</v>
      </c>
      <c r="M1128" s="153">
        <v>0</v>
      </c>
      <c r="N1128" s="50" t="s">
        <v>8512</v>
      </c>
      <c r="O1128" s="50" t="s">
        <v>8517</v>
      </c>
      <c r="P1128" s="113" t="s">
        <v>262</v>
      </c>
      <c r="Q1128" s="113" t="s">
        <v>80</v>
      </c>
      <c r="R1128" s="113"/>
      <c r="S1128" s="113"/>
    </row>
    <row r="1129" spans="1:19" x14ac:dyDescent="0.35">
      <c r="A1129" s="111" t="s">
        <v>4419</v>
      </c>
      <c r="B1129" s="112"/>
      <c r="C1129" s="113" t="s">
        <v>4461</v>
      </c>
      <c r="D1129" s="113" t="s">
        <v>5757</v>
      </c>
      <c r="E1129" s="113"/>
      <c r="F1129" s="113"/>
      <c r="G1129" s="50" t="s">
        <v>5756</v>
      </c>
      <c r="H1129" s="50" t="s">
        <v>5757</v>
      </c>
      <c r="I1129" s="113"/>
      <c r="J1129" s="103" t="s">
        <v>7493</v>
      </c>
      <c r="K1129" s="103"/>
      <c r="L1129" s="50" t="s">
        <v>7472</v>
      </c>
      <c r="M1129" s="153">
        <v>0</v>
      </c>
      <c r="N1129" s="50" t="s">
        <v>8512</v>
      </c>
      <c r="O1129" s="50" t="s">
        <v>8517</v>
      </c>
      <c r="P1129" s="113" t="s">
        <v>6350</v>
      </c>
      <c r="Q1129" s="113" t="s">
        <v>80</v>
      </c>
      <c r="R1129" s="113"/>
      <c r="S1129" s="113"/>
    </row>
    <row r="1130" spans="1:19" x14ac:dyDescent="0.35">
      <c r="A1130" s="111" t="s">
        <v>4419</v>
      </c>
      <c r="B1130" s="112"/>
      <c r="C1130" s="113" t="s">
        <v>4448</v>
      </c>
      <c r="D1130" s="113" t="s">
        <v>7201</v>
      </c>
      <c r="E1130" s="113"/>
      <c r="F1130" s="113"/>
      <c r="G1130" s="50" t="s">
        <v>5730</v>
      </c>
      <c r="H1130" s="50" t="s">
        <v>5731</v>
      </c>
      <c r="I1130" s="113"/>
      <c r="J1130" s="103" t="s">
        <v>7493</v>
      </c>
      <c r="K1130" s="103"/>
      <c r="L1130" s="50" t="s">
        <v>7472</v>
      </c>
      <c r="M1130" s="153">
        <v>0</v>
      </c>
      <c r="N1130" s="50" t="s">
        <v>8512</v>
      </c>
      <c r="O1130" s="50" t="s">
        <v>8517</v>
      </c>
      <c r="P1130" s="113" t="s">
        <v>262</v>
      </c>
      <c r="Q1130" s="113" t="s">
        <v>80</v>
      </c>
      <c r="R1130" s="113"/>
      <c r="S1130" s="113"/>
    </row>
    <row r="1131" spans="1:19" x14ac:dyDescent="0.35">
      <c r="A1131" s="111" t="s">
        <v>4419</v>
      </c>
      <c r="B1131" s="112"/>
      <c r="C1131" s="113" t="s">
        <v>4425</v>
      </c>
      <c r="D1131" s="113" t="s">
        <v>6967</v>
      </c>
      <c r="E1131" s="113"/>
      <c r="F1131" s="113"/>
      <c r="G1131" s="50" t="s">
        <v>5685</v>
      </c>
      <c r="H1131" s="50" t="s">
        <v>5686</v>
      </c>
      <c r="I1131" s="113"/>
      <c r="J1131" s="103" t="s">
        <v>7493</v>
      </c>
      <c r="K1131" s="103"/>
      <c r="L1131" s="50" t="s">
        <v>7472</v>
      </c>
      <c r="M1131" s="153">
        <v>0</v>
      </c>
      <c r="N1131" s="50" t="s">
        <v>8512</v>
      </c>
      <c r="O1131" s="50" t="s">
        <v>8517</v>
      </c>
      <c r="P1131" s="113" t="s">
        <v>195</v>
      </c>
      <c r="Q1131" s="113" t="s">
        <v>80</v>
      </c>
      <c r="R1131" s="113"/>
      <c r="S1131" s="113"/>
    </row>
    <row r="1132" spans="1:19" x14ac:dyDescent="0.35">
      <c r="A1132" s="111" t="s">
        <v>4419</v>
      </c>
      <c r="B1132" s="112"/>
      <c r="C1132" s="113" t="s">
        <v>4482</v>
      </c>
      <c r="D1132" s="113" t="s">
        <v>7202</v>
      </c>
      <c r="E1132" s="113"/>
      <c r="F1132" s="113"/>
      <c r="G1132" s="50" t="s">
        <v>5798</v>
      </c>
      <c r="H1132" s="50" t="s">
        <v>5799</v>
      </c>
      <c r="I1132" s="113"/>
      <c r="J1132" s="103" t="s">
        <v>7493</v>
      </c>
      <c r="K1132" s="103"/>
      <c r="L1132" s="50" t="s">
        <v>7472</v>
      </c>
      <c r="M1132" s="153">
        <v>0</v>
      </c>
      <c r="N1132" s="50" t="s">
        <v>8512</v>
      </c>
      <c r="O1132" s="50" t="s">
        <v>8517</v>
      </c>
      <c r="P1132" s="113" t="s">
        <v>262</v>
      </c>
      <c r="Q1132" s="113" t="s">
        <v>80</v>
      </c>
      <c r="R1132" s="113"/>
      <c r="S1132" s="113"/>
    </row>
    <row r="1133" spans="1:19" x14ac:dyDescent="0.35">
      <c r="A1133" s="111" t="s">
        <v>4419</v>
      </c>
      <c r="B1133" s="112"/>
      <c r="C1133" s="113" t="s">
        <v>4469</v>
      </c>
      <c r="D1133" s="113" t="s">
        <v>7203</v>
      </c>
      <c r="E1133" s="113"/>
      <c r="F1133" s="113"/>
      <c r="G1133" s="50" t="s">
        <v>5772</v>
      </c>
      <c r="H1133" s="50" t="s">
        <v>5773</v>
      </c>
      <c r="I1133" s="113"/>
      <c r="J1133" s="103" t="s">
        <v>7493</v>
      </c>
      <c r="K1133" s="103"/>
      <c r="L1133" s="50" t="s">
        <v>7472</v>
      </c>
      <c r="M1133" s="153">
        <v>0</v>
      </c>
      <c r="N1133" s="50" t="s">
        <v>8512</v>
      </c>
      <c r="O1133" s="50" t="s">
        <v>8517</v>
      </c>
      <c r="P1133" s="113" t="s">
        <v>195</v>
      </c>
      <c r="Q1133" s="113" t="s">
        <v>80</v>
      </c>
      <c r="R1133" s="113"/>
      <c r="S1133" s="113"/>
    </row>
    <row r="1134" spans="1:19" x14ac:dyDescent="0.35">
      <c r="A1134" s="111" t="s">
        <v>4419</v>
      </c>
      <c r="B1134" s="112"/>
      <c r="C1134" s="113" t="s">
        <v>4456</v>
      </c>
      <c r="D1134" s="113" t="s">
        <v>7204</v>
      </c>
      <c r="E1134" s="113"/>
      <c r="F1134" s="113"/>
      <c r="G1134" s="50" t="s">
        <v>5746</v>
      </c>
      <c r="H1134" s="50" t="s">
        <v>5747</v>
      </c>
      <c r="I1134" s="113"/>
      <c r="J1134" s="103" t="s">
        <v>7493</v>
      </c>
      <c r="K1134" s="103"/>
      <c r="L1134" s="113" t="s">
        <v>7472</v>
      </c>
      <c r="M1134" s="114">
        <v>0</v>
      </c>
      <c r="N1134" s="113" t="s">
        <v>8512</v>
      </c>
      <c r="O1134" s="113" t="s">
        <v>8517</v>
      </c>
      <c r="P1134" s="113" t="s">
        <v>100</v>
      </c>
      <c r="Q1134" s="113" t="s">
        <v>80</v>
      </c>
      <c r="R1134" s="113"/>
      <c r="S1134" s="113"/>
    </row>
    <row r="1135" spans="1:19" x14ac:dyDescent="0.35">
      <c r="A1135" s="111" t="s">
        <v>4419</v>
      </c>
      <c r="B1135" s="112"/>
      <c r="C1135" s="113" t="s">
        <v>4464</v>
      </c>
      <c r="D1135" s="113" t="s">
        <v>5763</v>
      </c>
      <c r="E1135" s="113"/>
      <c r="F1135" s="113"/>
      <c r="G1135" s="50" t="s">
        <v>5762</v>
      </c>
      <c r="H1135" s="50" t="s">
        <v>5763</v>
      </c>
      <c r="I1135" s="113"/>
      <c r="J1135" s="103" t="s">
        <v>7493</v>
      </c>
      <c r="K1135" s="103"/>
      <c r="L1135" s="50" t="s">
        <v>7472</v>
      </c>
      <c r="M1135" s="153">
        <v>0</v>
      </c>
      <c r="N1135" s="50" t="s">
        <v>8512</v>
      </c>
      <c r="O1135" s="50" t="s">
        <v>8517</v>
      </c>
      <c r="P1135" s="113" t="s">
        <v>157</v>
      </c>
      <c r="Q1135" s="113" t="s">
        <v>80</v>
      </c>
      <c r="R1135" s="113"/>
      <c r="S1135" s="113"/>
    </row>
    <row r="1136" spans="1:19" x14ac:dyDescent="0.35">
      <c r="A1136" s="111" t="s">
        <v>4419</v>
      </c>
      <c r="B1136" s="112"/>
      <c r="C1136" s="113" t="s">
        <v>4458</v>
      </c>
      <c r="D1136" s="113" t="s">
        <v>7205</v>
      </c>
      <c r="E1136" s="113"/>
      <c r="F1136" s="113"/>
      <c r="G1136" s="50" t="s">
        <v>5750</v>
      </c>
      <c r="H1136" s="50" t="s">
        <v>5751</v>
      </c>
      <c r="I1136" s="113"/>
      <c r="J1136" s="103" t="s">
        <v>7493</v>
      </c>
      <c r="K1136" s="103"/>
      <c r="L1136" s="113" t="s">
        <v>7472</v>
      </c>
      <c r="M1136" s="114">
        <v>0</v>
      </c>
      <c r="N1136" s="113" t="s">
        <v>8512</v>
      </c>
      <c r="O1136" s="113" t="s">
        <v>8517</v>
      </c>
      <c r="P1136" s="113" t="s">
        <v>100</v>
      </c>
      <c r="Q1136" s="113" t="s">
        <v>80</v>
      </c>
      <c r="R1136" s="113"/>
      <c r="S1136" s="113"/>
    </row>
    <row r="1137" spans="1:19" x14ac:dyDescent="0.35">
      <c r="A1137" s="111" t="s">
        <v>4419</v>
      </c>
      <c r="B1137" s="112"/>
      <c r="C1137" s="113" t="s">
        <v>4459</v>
      </c>
      <c r="D1137" s="113" t="s">
        <v>7206</v>
      </c>
      <c r="E1137" s="113"/>
      <c r="F1137" s="113"/>
      <c r="G1137" s="50" t="s">
        <v>5752</v>
      </c>
      <c r="H1137" s="50" t="s">
        <v>5753</v>
      </c>
      <c r="I1137" s="113"/>
      <c r="J1137" s="103" t="s">
        <v>7493</v>
      </c>
      <c r="K1137" s="103"/>
      <c r="L1137" s="113" t="s">
        <v>7472</v>
      </c>
      <c r="M1137" s="114">
        <v>0</v>
      </c>
      <c r="N1137" s="113" t="s">
        <v>8512</v>
      </c>
      <c r="O1137" s="113" t="s">
        <v>8517</v>
      </c>
      <c r="P1137" s="113" t="s">
        <v>100</v>
      </c>
      <c r="Q1137" s="113" t="s">
        <v>80</v>
      </c>
      <c r="R1137" s="113"/>
      <c r="S1137" s="113"/>
    </row>
    <row r="1138" spans="1:19" x14ac:dyDescent="0.35">
      <c r="A1138" s="111" t="s">
        <v>4419</v>
      </c>
      <c r="B1138" s="112"/>
      <c r="C1138" s="113" t="s">
        <v>4457</v>
      </c>
      <c r="D1138" s="113" t="s">
        <v>7207</v>
      </c>
      <c r="E1138" s="113"/>
      <c r="F1138" s="113"/>
      <c r="G1138" s="50" t="s">
        <v>5748</v>
      </c>
      <c r="H1138" s="50" t="s">
        <v>5749</v>
      </c>
      <c r="I1138" s="113"/>
      <c r="J1138" s="103" t="s">
        <v>7493</v>
      </c>
      <c r="K1138" s="103"/>
      <c r="L1138" s="113" t="s">
        <v>7472</v>
      </c>
      <c r="M1138" s="114">
        <v>0</v>
      </c>
      <c r="N1138" s="113" t="s">
        <v>8512</v>
      </c>
      <c r="O1138" s="113" t="s">
        <v>8517</v>
      </c>
      <c r="P1138" s="113" t="s">
        <v>100</v>
      </c>
      <c r="Q1138" s="113" t="s">
        <v>80</v>
      </c>
      <c r="R1138" s="113"/>
      <c r="S1138" s="113"/>
    </row>
    <row r="1139" spans="1:19" x14ac:dyDescent="0.35">
      <c r="A1139" s="111" t="s">
        <v>4419</v>
      </c>
      <c r="B1139" s="112"/>
      <c r="C1139" s="113" t="s">
        <v>4454</v>
      </c>
      <c r="D1139" s="113" t="s">
        <v>7208</v>
      </c>
      <c r="E1139" s="113"/>
      <c r="F1139" s="113"/>
      <c r="G1139" s="50" t="s">
        <v>5742</v>
      </c>
      <c r="H1139" s="50" t="s">
        <v>5743</v>
      </c>
      <c r="I1139" s="113"/>
      <c r="J1139" s="103" t="s">
        <v>7493</v>
      </c>
      <c r="K1139" s="103"/>
      <c r="L1139" s="50" t="s">
        <v>7472</v>
      </c>
      <c r="M1139" s="153">
        <v>0</v>
      </c>
      <c r="N1139" s="50" t="s">
        <v>8512</v>
      </c>
      <c r="O1139" s="50" t="s">
        <v>8517</v>
      </c>
      <c r="P1139" s="113" t="s">
        <v>6343</v>
      </c>
      <c r="Q1139" s="113" t="s">
        <v>80</v>
      </c>
      <c r="R1139" s="113"/>
      <c r="S1139" s="113"/>
    </row>
    <row r="1140" spans="1:19" x14ac:dyDescent="0.35">
      <c r="A1140" s="111" t="s">
        <v>4419</v>
      </c>
      <c r="B1140" s="112"/>
      <c r="C1140" s="113" t="s">
        <v>4437</v>
      </c>
      <c r="D1140" s="113" t="s">
        <v>7209</v>
      </c>
      <c r="E1140" s="113"/>
      <c r="F1140" s="113"/>
      <c r="G1140" s="50" t="s">
        <v>5709</v>
      </c>
      <c r="H1140" s="50" t="s">
        <v>5710</v>
      </c>
      <c r="I1140" s="113"/>
      <c r="J1140" s="103" t="s">
        <v>7493</v>
      </c>
      <c r="K1140" s="103"/>
      <c r="L1140" s="50" t="s">
        <v>7472</v>
      </c>
      <c r="M1140" s="153">
        <v>0</v>
      </c>
      <c r="N1140" s="50" t="s">
        <v>8512</v>
      </c>
      <c r="O1140" s="50" t="s">
        <v>8517</v>
      </c>
      <c r="P1140" s="113" t="s">
        <v>158</v>
      </c>
      <c r="Q1140" s="113" t="s">
        <v>80</v>
      </c>
      <c r="R1140" s="113"/>
      <c r="S1140" s="113"/>
    </row>
    <row r="1141" spans="1:19" x14ac:dyDescent="0.35">
      <c r="A1141" s="111" t="s">
        <v>4419</v>
      </c>
      <c r="B1141" s="112"/>
      <c r="C1141" s="113" t="s">
        <v>4439</v>
      </c>
      <c r="D1141" s="113" t="s">
        <v>7210</v>
      </c>
      <c r="E1141" s="113"/>
      <c r="F1141" s="113"/>
      <c r="G1141" s="50" t="s">
        <v>5713</v>
      </c>
      <c r="H1141" s="50" t="s">
        <v>5714</v>
      </c>
      <c r="I1141" s="113"/>
      <c r="J1141" s="103" t="s">
        <v>7493</v>
      </c>
      <c r="K1141" s="103"/>
      <c r="L1141" s="50" t="s">
        <v>7472</v>
      </c>
      <c r="M1141" s="153">
        <v>0</v>
      </c>
      <c r="N1141" s="50" t="s">
        <v>8512</v>
      </c>
      <c r="O1141" s="50" t="s">
        <v>8517</v>
      </c>
      <c r="P1141" s="113" t="s">
        <v>158</v>
      </c>
      <c r="Q1141" s="113" t="s">
        <v>80</v>
      </c>
      <c r="R1141" s="113"/>
      <c r="S1141" s="113"/>
    </row>
    <row r="1142" spans="1:19" x14ac:dyDescent="0.35">
      <c r="A1142" s="111" t="s">
        <v>4419</v>
      </c>
      <c r="B1142" s="112"/>
      <c r="C1142" s="113" t="s">
        <v>4438</v>
      </c>
      <c r="D1142" s="113" t="s">
        <v>7211</v>
      </c>
      <c r="E1142" s="113"/>
      <c r="F1142" s="113"/>
      <c r="G1142" s="50" t="s">
        <v>5711</v>
      </c>
      <c r="H1142" s="50" t="s">
        <v>5712</v>
      </c>
      <c r="I1142" s="113"/>
      <c r="J1142" s="103" t="s">
        <v>7493</v>
      </c>
      <c r="K1142" s="103"/>
      <c r="L1142" s="50" t="s">
        <v>7472</v>
      </c>
      <c r="M1142" s="153">
        <v>0</v>
      </c>
      <c r="N1142" s="50" t="s">
        <v>8512</v>
      </c>
      <c r="O1142" s="50" t="s">
        <v>8517</v>
      </c>
      <c r="P1142" s="113" t="s">
        <v>158</v>
      </c>
      <c r="Q1142" s="113" t="s">
        <v>80</v>
      </c>
      <c r="R1142" s="113"/>
      <c r="S1142" s="113"/>
    </row>
    <row r="1143" spans="1:19" x14ac:dyDescent="0.35">
      <c r="A1143" s="111" t="s">
        <v>4419</v>
      </c>
      <c r="B1143" s="112"/>
      <c r="C1143" s="113" t="s">
        <v>4455</v>
      </c>
      <c r="D1143" s="113" t="s">
        <v>7212</v>
      </c>
      <c r="E1143" s="113"/>
      <c r="F1143" s="113"/>
      <c r="G1143" s="50" t="s">
        <v>5744</v>
      </c>
      <c r="H1143" s="50" t="s">
        <v>5745</v>
      </c>
      <c r="I1143" s="113"/>
      <c r="J1143" s="103" t="s">
        <v>7493</v>
      </c>
      <c r="K1143" s="103"/>
      <c r="L1143" s="50" t="s">
        <v>7472</v>
      </c>
      <c r="M1143" s="153">
        <v>0</v>
      </c>
      <c r="N1143" s="50" t="s">
        <v>8512</v>
      </c>
      <c r="O1143" s="50" t="s">
        <v>8517</v>
      </c>
      <c r="P1143" s="113" t="s">
        <v>6343</v>
      </c>
      <c r="Q1143" s="113" t="s">
        <v>80</v>
      </c>
      <c r="R1143" s="113"/>
      <c r="S1143" s="113"/>
    </row>
    <row r="1144" spans="1:19" x14ac:dyDescent="0.35">
      <c r="A1144" s="111" t="s">
        <v>4419</v>
      </c>
      <c r="B1144" s="112"/>
      <c r="C1144" s="113" t="s">
        <v>4460</v>
      </c>
      <c r="D1144" s="113" t="s">
        <v>7213</v>
      </c>
      <c r="E1144" s="113"/>
      <c r="F1144" s="113"/>
      <c r="G1144" s="50" t="s">
        <v>5754</v>
      </c>
      <c r="H1144" s="50" t="s">
        <v>5755</v>
      </c>
      <c r="I1144" s="113"/>
      <c r="J1144" s="103" t="s">
        <v>7493</v>
      </c>
      <c r="K1144" s="103"/>
      <c r="L1144" s="113" t="s">
        <v>7472</v>
      </c>
      <c r="M1144" s="114">
        <v>0</v>
      </c>
      <c r="N1144" s="113" t="s">
        <v>8512</v>
      </c>
      <c r="O1144" s="113" t="s">
        <v>8517</v>
      </c>
      <c r="P1144" s="113" t="s">
        <v>100</v>
      </c>
      <c r="Q1144" s="113" t="s">
        <v>80</v>
      </c>
      <c r="R1144" s="113"/>
      <c r="S1144" s="113"/>
    </row>
    <row r="1145" spans="1:19" x14ac:dyDescent="0.35">
      <c r="A1145" s="111" t="s">
        <v>4419</v>
      </c>
      <c r="B1145" s="112"/>
      <c r="C1145" s="113" t="s">
        <v>4465</v>
      </c>
      <c r="D1145" s="113" t="s">
        <v>7214</v>
      </c>
      <c r="E1145" s="113"/>
      <c r="F1145" s="113"/>
      <c r="G1145" s="50" t="s">
        <v>5764</v>
      </c>
      <c r="H1145" s="50" t="s">
        <v>5765</v>
      </c>
      <c r="I1145" s="113"/>
      <c r="J1145" s="103" t="s">
        <v>7493</v>
      </c>
      <c r="K1145" s="103"/>
      <c r="L1145" s="50" t="s">
        <v>7472</v>
      </c>
      <c r="M1145" s="153">
        <v>0</v>
      </c>
      <c r="N1145" s="50" t="s">
        <v>8512</v>
      </c>
      <c r="O1145" s="50" t="s">
        <v>8517</v>
      </c>
      <c r="P1145" s="113" t="s">
        <v>157</v>
      </c>
      <c r="Q1145" s="113" t="s">
        <v>80</v>
      </c>
      <c r="R1145" s="113"/>
      <c r="S1145" s="113"/>
    </row>
    <row r="1146" spans="1:19" x14ac:dyDescent="0.35">
      <c r="A1146" s="111" t="s">
        <v>4419</v>
      </c>
      <c r="B1146" s="112"/>
      <c r="C1146" s="113" t="s">
        <v>4485</v>
      </c>
      <c r="D1146" s="113" t="s">
        <v>7216</v>
      </c>
      <c r="E1146" s="113"/>
      <c r="F1146" s="113"/>
      <c r="G1146" s="50" t="s">
        <v>5804</v>
      </c>
      <c r="H1146" s="50" t="s">
        <v>5805</v>
      </c>
      <c r="I1146" s="113"/>
      <c r="J1146" s="103" t="s">
        <v>7493</v>
      </c>
      <c r="K1146" s="103"/>
      <c r="L1146" s="50" t="s">
        <v>7472</v>
      </c>
      <c r="M1146" s="153">
        <v>0</v>
      </c>
      <c r="N1146" s="50" t="s">
        <v>8512</v>
      </c>
      <c r="O1146" s="50" t="s">
        <v>8517</v>
      </c>
      <c r="P1146" s="113" t="s">
        <v>262</v>
      </c>
      <c r="Q1146" s="113" t="s">
        <v>80</v>
      </c>
      <c r="R1146" s="113"/>
      <c r="S1146" s="113"/>
    </row>
    <row r="1147" spans="1:19" x14ac:dyDescent="0.35">
      <c r="A1147" s="111" t="s">
        <v>4419</v>
      </c>
      <c r="B1147" s="112"/>
      <c r="C1147" s="113" t="s">
        <v>4496</v>
      </c>
      <c r="D1147" s="113" t="s">
        <v>7215</v>
      </c>
      <c r="E1147" s="113"/>
      <c r="F1147" s="113"/>
      <c r="G1147" s="50" t="s">
        <v>5826</v>
      </c>
      <c r="H1147" s="50" t="s">
        <v>5827</v>
      </c>
      <c r="I1147" s="113"/>
      <c r="J1147" s="103" t="s">
        <v>7493</v>
      </c>
      <c r="K1147" s="103"/>
      <c r="L1147" s="50" t="s">
        <v>7472</v>
      </c>
      <c r="M1147" s="153">
        <v>0</v>
      </c>
      <c r="N1147" s="50" t="s">
        <v>8512</v>
      </c>
      <c r="O1147" s="50" t="s">
        <v>8517</v>
      </c>
      <c r="P1147" s="113" t="s">
        <v>6343</v>
      </c>
      <c r="Q1147" s="113" t="s">
        <v>80</v>
      </c>
      <c r="R1147" s="113"/>
      <c r="S1147" s="113"/>
    </row>
    <row r="1148" spans="1:19" x14ac:dyDescent="0.35">
      <c r="A1148" s="111" t="s">
        <v>4419</v>
      </c>
      <c r="B1148" s="112"/>
      <c r="C1148" s="113" t="s">
        <v>4497</v>
      </c>
      <c r="D1148" s="113" t="s">
        <v>7214</v>
      </c>
      <c r="E1148" s="113"/>
      <c r="F1148" s="113"/>
      <c r="G1148" s="50" t="s">
        <v>5828</v>
      </c>
      <c r="H1148" s="50" t="s">
        <v>5829</v>
      </c>
      <c r="I1148" s="113"/>
      <c r="J1148" s="103" t="s">
        <v>7493</v>
      </c>
      <c r="K1148" s="103"/>
      <c r="L1148" s="50" t="s">
        <v>7472</v>
      </c>
      <c r="M1148" s="153">
        <v>0</v>
      </c>
      <c r="N1148" s="50" t="s">
        <v>8512</v>
      </c>
      <c r="O1148" s="50" t="s">
        <v>8517</v>
      </c>
      <c r="P1148" s="113" t="s">
        <v>157</v>
      </c>
      <c r="Q1148" s="113" t="s">
        <v>80</v>
      </c>
      <c r="R1148" s="113"/>
      <c r="S1148" s="113"/>
    </row>
    <row r="1149" spans="1:19" x14ac:dyDescent="0.35">
      <c r="A1149" s="111" t="s">
        <v>4419</v>
      </c>
      <c r="B1149" s="112"/>
      <c r="C1149" s="113" t="s">
        <v>4477</v>
      </c>
      <c r="D1149" s="113" t="s">
        <v>7263</v>
      </c>
      <c r="E1149" s="113"/>
      <c r="F1149" s="113"/>
      <c r="G1149" s="50" t="s">
        <v>5788</v>
      </c>
      <c r="H1149" s="50" t="s">
        <v>5789</v>
      </c>
      <c r="I1149" s="113"/>
      <c r="J1149" s="103" t="s">
        <v>7493</v>
      </c>
      <c r="K1149" s="103"/>
      <c r="L1149" s="50" t="s">
        <v>7472</v>
      </c>
      <c r="M1149" s="153">
        <v>0</v>
      </c>
      <c r="N1149" s="50" t="s">
        <v>8512</v>
      </c>
      <c r="O1149" s="50" t="s">
        <v>8517</v>
      </c>
      <c r="P1149" s="113" t="s">
        <v>235</v>
      </c>
      <c r="Q1149" s="113" t="s">
        <v>80</v>
      </c>
      <c r="R1149" s="113"/>
      <c r="S1149" s="113"/>
    </row>
    <row r="1150" spans="1:19" x14ac:dyDescent="0.35">
      <c r="A1150" s="111" t="s">
        <v>4419</v>
      </c>
      <c r="B1150" s="112"/>
      <c r="C1150" s="113" t="s">
        <v>4483</v>
      </c>
      <c r="D1150" s="113" t="s">
        <v>7217</v>
      </c>
      <c r="E1150" s="113"/>
      <c r="F1150" s="113"/>
      <c r="G1150" s="50" t="s">
        <v>5800</v>
      </c>
      <c r="H1150" s="50" t="s">
        <v>5801</v>
      </c>
      <c r="I1150" s="113"/>
      <c r="J1150" s="103" t="s">
        <v>7493</v>
      </c>
      <c r="K1150" s="103"/>
      <c r="L1150" s="50" t="s">
        <v>7472</v>
      </c>
      <c r="M1150" s="153">
        <v>0</v>
      </c>
      <c r="N1150" s="50" t="s">
        <v>8512</v>
      </c>
      <c r="O1150" s="50" t="s">
        <v>8517</v>
      </c>
      <c r="P1150" s="113" t="s">
        <v>262</v>
      </c>
      <c r="Q1150" s="113" t="s">
        <v>80</v>
      </c>
      <c r="R1150" s="113"/>
      <c r="S1150" s="113"/>
    </row>
    <row r="1151" spans="1:19" x14ac:dyDescent="0.35">
      <c r="A1151" s="111" t="s">
        <v>4419</v>
      </c>
      <c r="B1151" s="112"/>
      <c r="C1151" s="113" t="s">
        <v>4470</v>
      </c>
      <c r="D1151" s="113" t="s">
        <v>7218</v>
      </c>
      <c r="E1151" s="113"/>
      <c r="F1151" s="113"/>
      <c r="G1151" s="50" t="s">
        <v>5774</v>
      </c>
      <c r="H1151" s="50" t="s">
        <v>5775</v>
      </c>
      <c r="I1151" s="113"/>
      <c r="J1151" s="103" t="s">
        <v>7493</v>
      </c>
      <c r="K1151" s="103"/>
      <c r="L1151" s="50" t="s">
        <v>7472</v>
      </c>
      <c r="M1151" s="153">
        <v>0</v>
      </c>
      <c r="N1151" s="50" t="s">
        <v>8512</v>
      </c>
      <c r="O1151" s="50" t="s">
        <v>8517</v>
      </c>
      <c r="P1151" s="113" t="s">
        <v>195</v>
      </c>
      <c r="Q1151" s="113" t="s">
        <v>80</v>
      </c>
      <c r="R1151" s="113"/>
      <c r="S1151" s="113"/>
    </row>
    <row r="1152" spans="1:19" x14ac:dyDescent="0.35">
      <c r="A1152" s="111" t="s">
        <v>4419</v>
      </c>
      <c r="B1152" s="112"/>
      <c r="C1152" s="113" t="s">
        <v>4429</v>
      </c>
      <c r="D1152" s="113" t="s">
        <v>7187</v>
      </c>
      <c r="E1152" s="113"/>
      <c r="F1152" s="113"/>
      <c r="G1152" s="50" t="s">
        <v>5693</v>
      </c>
      <c r="H1152" s="50" t="s">
        <v>5694</v>
      </c>
      <c r="I1152" s="113"/>
      <c r="J1152" s="103" t="s">
        <v>7493</v>
      </c>
      <c r="K1152" s="103"/>
      <c r="L1152" s="50" t="s">
        <v>7472</v>
      </c>
      <c r="M1152" s="153">
        <v>0</v>
      </c>
      <c r="N1152" s="50" t="s">
        <v>8512</v>
      </c>
      <c r="O1152" s="50" t="s">
        <v>8517</v>
      </c>
      <c r="P1152" s="113" t="s">
        <v>195</v>
      </c>
      <c r="Q1152" s="113" t="s">
        <v>80</v>
      </c>
      <c r="R1152" s="113"/>
      <c r="S1152" s="113"/>
    </row>
    <row r="1153" spans="1:19" x14ac:dyDescent="0.35">
      <c r="A1153" s="111" t="s">
        <v>4419</v>
      </c>
      <c r="B1153" s="112"/>
      <c r="C1153" s="113" t="s">
        <v>4440</v>
      </c>
      <c r="D1153" s="113" t="s">
        <v>7220</v>
      </c>
      <c r="E1153" s="113"/>
      <c r="F1153" s="113"/>
      <c r="G1153" s="50" t="s">
        <v>5715</v>
      </c>
      <c r="H1153" s="50" t="s">
        <v>5706</v>
      </c>
      <c r="I1153" s="113"/>
      <c r="J1153" s="103" t="s">
        <v>7493</v>
      </c>
      <c r="K1153" s="103"/>
      <c r="L1153" s="50" t="s">
        <v>7472</v>
      </c>
      <c r="M1153" s="153">
        <v>0</v>
      </c>
      <c r="N1153" s="50" t="s">
        <v>8512</v>
      </c>
      <c r="O1153" s="50" t="s">
        <v>8517</v>
      </c>
      <c r="P1153" s="113" t="s">
        <v>158</v>
      </c>
      <c r="Q1153" s="113" t="s">
        <v>80</v>
      </c>
      <c r="R1153" s="113"/>
      <c r="S1153" s="113"/>
    </row>
    <row r="1154" spans="1:19" x14ac:dyDescent="0.35">
      <c r="A1154" s="111" t="s">
        <v>4419</v>
      </c>
      <c r="B1154" s="112"/>
      <c r="C1154" s="113" t="s">
        <v>4435</v>
      </c>
      <c r="D1154" s="113" t="s">
        <v>7221</v>
      </c>
      <c r="E1154" s="113"/>
      <c r="F1154" s="113"/>
      <c r="G1154" s="50" t="s">
        <v>5705</v>
      </c>
      <c r="H1154" s="50" t="s">
        <v>5706</v>
      </c>
      <c r="I1154" s="113"/>
      <c r="J1154" s="103" t="s">
        <v>7493</v>
      </c>
      <c r="K1154" s="103"/>
      <c r="L1154" s="50" t="s">
        <v>7472</v>
      </c>
      <c r="M1154" s="153">
        <v>0</v>
      </c>
      <c r="N1154" s="50" t="s">
        <v>8512</v>
      </c>
      <c r="O1154" s="50" t="s">
        <v>8517</v>
      </c>
      <c r="P1154" s="113" t="s">
        <v>6322</v>
      </c>
      <c r="Q1154" s="113" t="s">
        <v>80</v>
      </c>
      <c r="R1154" s="113"/>
      <c r="S1154" s="113"/>
    </row>
    <row r="1155" spans="1:19" x14ac:dyDescent="0.35">
      <c r="A1155" s="111" t="s">
        <v>4419</v>
      </c>
      <c r="B1155" s="112"/>
      <c r="C1155" s="113" t="s">
        <v>4486</v>
      </c>
      <c r="D1155" s="113" t="s">
        <v>7222</v>
      </c>
      <c r="E1155" s="113"/>
      <c r="F1155" s="113"/>
      <c r="G1155" s="50" t="s">
        <v>5806</v>
      </c>
      <c r="H1155" s="50" t="s">
        <v>5807</v>
      </c>
      <c r="I1155" s="113"/>
      <c r="J1155" s="103" t="s">
        <v>7493</v>
      </c>
      <c r="K1155" s="103"/>
      <c r="L1155" s="50" t="s">
        <v>7472</v>
      </c>
      <c r="M1155" s="153">
        <v>0</v>
      </c>
      <c r="N1155" s="50" t="s">
        <v>8512</v>
      </c>
      <c r="O1155" s="50" t="s">
        <v>8517</v>
      </c>
      <c r="P1155" s="113" t="s">
        <v>262</v>
      </c>
      <c r="Q1155" s="113" t="s">
        <v>80</v>
      </c>
      <c r="R1155" s="113"/>
      <c r="S1155" s="113"/>
    </row>
    <row r="1156" spans="1:19" x14ac:dyDescent="0.35">
      <c r="A1156" s="111" t="s">
        <v>4419</v>
      </c>
      <c r="B1156" s="112"/>
      <c r="C1156" s="113" t="s">
        <v>4478</v>
      </c>
      <c r="D1156" s="113" t="s">
        <v>7223</v>
      </c>
      <c r="E1156" s="113"/>
      <c r="F1156" s="113"/>
      <c r="G1156" s="50" t="s">
        <v>5790</v>
      </c>
      <c r="H1156" s="50" t="s">
        <v>5791</v>
      </c>
      <c r="I1156" s="113"/>
      <c r="J1156" s="103" t="s">
        <v>7493</v>
      </c>
      <c r="K1156" s="103"/>
      <c r="L1156" s="50" t="s">
        <v>7472</v>
      </c>
      <c r="M1156" s="153">
        <v>0</v>
      </c>
      <c r="N1156" s="50" t="s">
        <v>8512</v>
      </c>
      <c r="O1156" s="50" t="s">
        <v>8517</v>
      </c>
      <c r="P1156" s="113" t="s">
        <v>6322</v>
      </c>
      <c r="Q1156" s="113" t="s">
        <v>80</v>
      </c>
      <c r="R1156" s="113"/>
      <c r="S1156" s="113"/>
    </row>
    <row r="1157" spans="1:19" x14ac:dyDescent="0.35">
      <c r="A1157" s="111" t="s">
        <v>4419</v>
      </c>
      <c r="B1157" s="112"/>
      <c r="C1157" s="113" t="s">
        <v>4451</v>
      </c>
      <c r="D1157" s="113" t="s">
        <v>7219</v>
      </c>
      <c r="E1157" s="113"/>
      <c r="F1157" s="113"/>
      <c r="G1157" s="50" t="s">
        <v>5736</v>
      </c>
      <c r="H1157" s="50" t="s">
        <v>5737</v>
      </c>
      <c r="I1157" s="113"/>
      <c r="J1157" s="103" t="s">
        <v>7493</v>
      </c>
      <c r="K1157" s="103"/>
      <c r="L1157" s="50" t="s">
        <v>7472</v>
      </c>
      <c r="M1157" s="153">
        <v>0</v>
      </c>
      <c r="N1157" s="50" t="s">
        <v>8512</v>
      </c>
      <c r="O1157" s="50" t="s">
        <v>8517</v>
      </c>
      <c r="P1157" s="113" t="s">
        <v>262</v>
      </c>
      <c r="Q1157" s="113" t="s">
        <v>80</v>
      </c>
      <c r="R1157" s="113"/>
      <c r="S1157" s="113"/>
    </row>
    <row r="1158" spans="1:19" x14ac:dyDescent="0.35">
      <c r="A1158" s="111" t="s">
        <v>4419</v>
      </c>
      <c r="B1158" s="112"/>
      <c r="C1158" s="113" t="s">
        <v>4428</v>
      </c>
      <c r="D1158" s="113" t="s">
        <v>7224</v>
      </c>
      <c r="E1158" s="113"/>
      <c r="F1158" s="113"/>
      <c r="G1158" s="50" t="s">
        <v>5691</v>
      </c>
      <c r="H1158" s="50" t="s">
        <v>5692</v>
      </c>
      <c r="I1158" s="113"/>
      <c r="J1158" s="103" t="s">
        <v>7493</v>
      </c>
      <c r="K1158" s="103"/>
      <c r="L1158" s="50" t="s">
        <v>7472</v>
      </c>
      <c r="M1158" s="153">
        <v>0</v>
      </c>
      <c r="N1158" s="50" t="s">
        <v>8512</v>
      </c>
      <c r="O1158" s="50" t="s">
        <v>8517</v>
      </c>
      <c r="P1158" s="113" t="s">
        <v>195</v>
      </c>
      <c r="Q1158" s="113" t="s">
        <v>80</v>
      </c>
      <c r="R1158" s="113"/>
      <c r="S1158" s="113"/>
    </row>
    <row r="1159" spans="1:19" x14ac:dyDescent="0.35">
      <c r="A1159" s="111" t="s">
        <v>4419</v>
      </c>
      <c r="B1159" s="112"/>
      <c r="C1159" s="113" t="s">
        <v>4487</v>
      </c>
      <c r="D1159" s="113" t="s">
        <v>7225</v>
      </c>
      <c r="E1159" s="113"/>
      <c r="F1159" s="113"/>
      <c r="G1159" s="50" t="s">
        <v>5808</v>
      </c>
      <c r="H1159" s="50" t="s">
        <v>5809</v>
      </c>
      <c r="I1159" s="113"/>
      <c r="J1159" s="103" t="s">
        <v>7493</v>
      </c>
      <c r="K1159" s="103"/>
      <c r="L1159" s="50" t="s">
        <v>7472</v>
      </c>
      <c r="M1159" s="153">
        <v>0</v>
      </c>
      <c r="N1159" s="50" t="s">
        <v>8512</v>
      </c>
      <c r="O1159" s="50" t="s">
        <v>8517</v>
      </c>
      <c r="P1159" s="113" t="s">
        <v>262</v>
      </c>
      <c r="Q1159" s="113" t="s">
        <v>80</v>
      </c>
      <c r="R1159" s="113"/>
      <c r="S1159" s="113"/>
    </row>
    <row r="1160" spans="1:19" x14ac:dyDescent="0.35">
      <c r="A1160" s="111" t="s">
        <v>4419</v>
      </c>
      <c r="B1160" s="112"/>
      <c r="C1160" s="113" t="s">
        <v>4471</v>
      </c>
      <c r="D1160" s="113" t="s">
        <v>6968</v>
      </c>
      <c r="E1160" s="113"/>
      <c r="F1160" s="113"/>
      <c r="G1160" s="50" t="s">
        <v>5776</v>
      </c>
      <c r="H1160" s="50" t="s">
        <v>5777</v>
      </c>
      <c r="I1160" s="113"/>
      <c r="J1160" s="103" t="s">
        <v>7493</v>
      </c>
      <c r="K1160" s="103"/>
      <c r="L1160" s="50" t="s">
        <v>7472</v>
      </c>
      <c r="M1160" s="153">
        <v>0</v>
      </c>
      <c r="N1160" s="50" t="s">
        <v>8512</v>
      </c>
      <c r="O1160" s="50" t="s">
        <v>8517</v>
      </c>
      <c r="P1160" s="113" t="s">
        <v>195</v>
      </c>
      <c r="Q1160" s="113" t="s">
        <v>80</v>
      </c>
      <c r="R1160" s="113"/>
      <c r="S1160" s="113"/>
    </row>
    <row r="1161" spans="1:19" x14ac:dyDescent="0.35">
      <c r="A1161" s="111" t="s">
        <v>4419</v>
      </c>
      <c r="B1161" s="112"/>
      <c r="C1161" s="113" t="s">
        <v>4462</v>
      </c>
      <c r="D1161" s="113" t="s">
        <v>7226</v>
      </c>
      <c r="E1161" s="113"/>
      <c r="F1161" s="113"/>
      <c r="G1161" s="50" t="s">
        <v>5758</v>
      </c>
      <c r="H1161" s="50" t="s">
        <v>5759</v>
      </c>
      <c r="I1161" s="113"/>
      <c r="J1161" s="103" t="s">
        <v>7493</v>
      </c>
      <c r="K1161" s="103"/>
      <c r="L1161" s="50" t="s">
        <v>7472</v>
      </c>
      <c r="M1161" s="153">
        <v>0</v>
      </c>
      <c r="N1161" s="50" t="s">
        <v>8512</v>
      </c>
      <c r="O1161" s="50" t="s">
        <v>8517</v>
      </c>
      <c r="P1161" s="113" t="s">
        <v>6350</v>
      </c>
      <c r="Q1161" s="113" t="s">
        <v>80</v>
      </c>
      <c r="R1161" s="113"/>
      <c r="S1161" s="113"/>
    </row>
    <row r="1162" spans="1:19" x14ac:dyDescent="0.35">
      <c r="A1162" s="111" t="s">
        <v>4419</v>
      </c>
      <c r="B1162" s="112"/>
      <c r="C1162" s="113" t="s">
        <v>4426</v>
      </c>
      <c r="D1162" s="113" t="s">
        <v>7227</v>
      </c>
      <c r="E1162" s="113"/>
      <c r="F1162" s="113"/>
      <c r="G1162" s="50" t="s">
        <v>5687</v>
      </c>
      <c r="H1162" s="50" t="s">
        <v>5688</v>
      </c>
      <c r="I1162" s="113"/>
      <c r="J1162" s="103" t="s">
        <v>7493</v>
      </c>
      <c r="K1162" s="103"/>
      <c r="L1162" s="50" t="s">
        <v>7472</v>
      </c>
      <c r="M1162" s="153">
        <v>0</v>
      </c>
      <c r="N1162" s="50" t="s">
        <v>8512</v>
      </c>
      <c r="O1162" s="50" t="s">
        <v>8517</v>
      </c>
      <c r="P1162" s="113" t="s">
        <v>195</v>
      </c>
      <c r="Q1162" s="113" t="s">
        <v>80</v>
      </c>
      <c r="R1162" s="113"/>
      <c r="S1162" s="113"/>
    </row>
    <row r="1163" spans="1:19" x14ac:dyDescent="0.35">
      <c r="A1163" s="111" t="s">
        <v>4419</v>
      </c>
      <c r="B1163" s="112"/>
      <c r="C1163" s="113" t="s">
        <v>4430</v>
      </c>
      <c r="D1163" s="113" t="s">
        <v>7188</v>
      </c>
      <c r="E1163" s="113"/>
      <c r="F1163" s="113"/>
      <c r="G1163" s="50" t="s">
        <v>5695</v>
      </c>
      <c r="H1163" s="50" t="s">
        <v>5696</v>
      </c>
      <c r="I1163" s="113"/>
      <c r="J1163" s="103" t="s">
        <v>7493</v>
      </c>
      <c r="K1163" s="103"/>
      <c r="L1163" s="50" t="s">
        <v>7472</v>
      </c>
      <c r="M1163" s="153">
        <v>0</v>
      </c>
      <c r="N1163" s="50" t="s">
        <v>8512</v>
      </c>
      <c r="O1163" s="50" t="s">
        <v>8517</v>
      </c>
      <c r="P1163" s="113" t="s">
        <v>195</v>
      </c>
      <c r="Q1163" s="113" t="s">
        <v>80</v>
      </c>
      <c r="R1163" s="113"/>
      <c r="S1163" s="113"/>
    </row>
    <row r="1164" spans="1:19" x14ac:dyDescent="0.35">
      <c r="A1164" s="111" t="s">
        <v>4419</v>
      </c>
      <c r="B1164" s="112"/>
      <c r="C1164" s="113" t="s">
        <v>4488</v>
      </c>
      <c r="D1164" s="113" t="s">
        <v>7228</v>
      </c>
      <c r="E1164" s="113"/>
      <c r="F1164" s="113"/>
      <c r="G1164" s="50" t="s">
        <v>5810</v>
      </c>
      <c r="H1164" s="62" t="s">
        <v>5811</v>
      </c>
      <c r="I1164" s="113"/>
      <c r="J1164" s="103" t="s">
        <v>7493</v>
      </c>
      <c r="K1164" s="103"/>
      <c r="L1164" s="50" t="s">
        <v>7472</v>
      </c>
      <c r="M1164" s="153">
        <v>0</v>
      </c>
      <c r="N1164" s="50" t="s">
        <v>8512</v>
      </c>
      <c r="O1164" s="50" t="s">
        <v>8517</v>
      </c>
      <c r="P1164" s="113" t="s">
        <v>262</v>
      </c>
      <c r="Q1164" s="113" t="s">
        <v>80</v>
      </c>
      <c r="R1164" s="113"/>
      <c r="S1164" s="113"/>
    </row>
    <row r="1165" spans="1:19" x14ac:dyDescent="0.35">
      <c r="A1165" s="111" t="s">
        <v>4419</v>
      </c>
      <c r="B1165" s="112"/>
      <c r="C1165" s="113" t="s">
        <v>4473</v>
      </c>
      <c r="D1165" s="113" t="s">
        <v>6969</v>
      </c>
      <c r="E1165" s="113"/>
      <c r="F1165" s="113"/>
      <c r="G1165" s="50" t="s">
        <v>5780</v>
      </c>
      <c r="H1165" s="50" t="s">
        <v>5781</v>
      </c>
      <c r="I1165" s="113"/>
      <c r="J1165" s="103" t="s">
        <v>7493</v>
      </c>
      <c r="K1165" s="103"/>
      <c r="L1165" s="50" t="s">
        <v>7472</v>
      </c>
      <c r="M1165" s="153">
        <v>0</v>
      </c>
      <c r="N1165" s="50" t="s">
        <v>8512</v>
      </c>
      <c r="O1165" s="50" t="s">
        <v>8517</v>
      </c>
      <c r="P1165" s="113" t="s">
        <v>195</v>
      </c>
      <c r="Q1165" s="113" t="s">
        <v>80</v>
      </c>
      <c r="R1165" s="113"/>
      <c r="S1165" s="113"/>
    </row>
    <row r="1166" spans="1:19" x14ac:dyDescent="0.35">
      <c r="A1166" s="111" t="s">
        <v>4419</v>
      </c>
      <c r="B1166" s="112"/>
      <c r="C1166" s="113" t="s">
        <v>4489</v>
      </c>
      <c r="D1166" s="113" t="s">
        <v>7229</v>
      </c>
      <c r="E1166" s="113"/>
      <c r="F1166" s="113"/>
      <c r="G1166" s="50" t="s">
        <v>5812</v>
      </c>
      <c r="H1166" s="62" t="s">
        <v>5813</v>
      </c>
      <c r="I1166" s="113"/>
      <c r="J1166" s="103" t="s">
        <v>7493</v>
      </c>
      <c r="K1166" s="103"/>
      <c r="L1166" s="50" t="s">
        <v>7472</v>
      </c>
      <c r="M1166" s="153">
        <v>0</v>
      </c>
      <c r="N1166" s="50" t="s">
        <v>8512</v>
      </c>
      <c r="O1166" s="50" t="s">
        <v>8517</v>
      </c>
      <c r="P1166" s="113" t="s">
        <v>262</v>
      </c>
      <c r="Q1166" s="113" t="s">
        <v>80</v>
      </c>
      <c r="R1166" s="113"/>
      <c r="S1166" s="113"/>
    </row>
    <row r="1167" spans="1:19" x14ac:dyDescent="0.35">
      <c r="A1167" s="111" t="s">
        <v>4419</v>
      </c>
      <c r="B1167" s="112"/>
      <c r="C1167" s="113" t="s">
        <v>4472</v>
      </c>
      <c r="D1167" s="113" t="s">
        <v>7230</v>
      </c>
      <c r="E1167" s="113"/>
      <c r="F1167" s="113"/>
      <c r="G1167" s="50" t="s">
        <v>5778</v>
      </c>
      <c r="H1167" s="50" t="s">
        <v>5779</v>
      </c>
      <c r="I1167" s="113"/>
      <c r="J1167" s="103" t="s">
        <v>7493</v>
      </c>
      <c r="K1167" s="103"/>
      <c r="L1167" s="50" t="s">
        <v>7472</v>
      </c>
      <c r="M1167" s="153">
        <v>0</v>
      </c>
      <c r="N1167" s="50" t="s">
        <v>8512</v>
      </c>
      <c r="O1167" s="50" t="s">
        <v>8517</v>
      </c>
      <c r="P1167" s="113" t="s">
        <v>195</v>
      </c>
      <c r="Q1167" s="113" t="s">
        <v>80</v>
      </c>
      <c r="R1167" s="113"/>
      <c r="S1167" s="113"/>
    </row>
    <row r="1168" spans="1:19" x14ac:dyDescent="0.35">
      <c r="A1168" s="111" t="s">
        <v>4419</v>
      </c>
      <c r="B1168" s="112"/>
      <c r="C1168" s="113" t="s">
        <v>4434</v>
      </c>
      <c r="D1168" s="113" t="s">
        <v>6970</v>
      </c>
      <c r="E1168" s="113"/>
      <c r="F1168" s="113"/>
      <c r="G1168" s="50" t="s">
        <v>5703</v>
      </c>
      <c r="H1168" s="50" t="s">
        <v>5704</v>
      </c>
      <c r="I1168" s="113"/>
      <c r="J1168" s="103" t="s">
        <v>7493</v>
      </c>
      <c r="K1168" s="103"/>
      <c r="L1168" s="50" t="s">
        <v>7472</v>
      </c>
      <c r="M1168" s="153">
        <v>0</v>
      </c>
      <c r="N1168" s="50" t="s">
        <v>8512</v>
      </c>
      <c r="O1168" s="50" t="s">
        <v>8517</v>
      </c>
      <c r="P1168" s="113" t="s">
        <v>6351</v>
      </c>
      <c r="Q1168" s="113" t="s">
        <v>80</v>
      </c>
      <c r="R1168" s="113"/>
      <c r="S1168" s="113"/>
    </row>
    <row r="1169" spans="1:19" x14ac:dyDescent="0.35">
      <c r="A1169" s="111" t="s">
        <v>4419</v>
      </c>
      <c r="B1169" s="112"/>
      <c r="C1169" s="121" t="s">
        <v>4484</v>
      </c>
      <c r="D1169" s="113" t="s">
        <v>7231</v>
      </c>
      <c r="E1169" s="113"/>
      <c r="F1169" s="113"/>
      <c r="G1169" s="50" t="s">
        <v>5802</v>
      </c>
      <c r="H1169" s="62" t="s">
        <v>5803</v>
      </c>
      <c r="I1169" s="113"/>
      <c r="J1169" s="103" t="s">
        <v>7493</v>
      </c>
      <c r="K1169" s="103"/>
      <c r="L1169" s="50" t="s">
        <v>7472</v>
      </c>
      <c r="M1169" s="153">
        <v>0</v>
      </c>
      <c r="N1169" s="50" t="s">
        <v>8512</v>
      </c>
      <c r="O1169" s="50" t="s">
        <v>8517</v>
      </c>
      <c r="P1169" s="113" t="s">
        <v>262</v>
      </c>
      <c r="Q1169" s="113" t="s">
        <v>80</v>
      </c>
      <c r="R1169" s="113"/>
      <c r="S1169" s="113"/>
    </row>
    <row r="1170" spans="1:19" x14ac:dyDescent="0.35">
      <c r="A1170" s="111" t="s">
        <v>4419</v>
      </c>
      <c r="B1170" s="112"/>
      <c r="C1170" s="113" t="s">
        <v>4463</v>
      </c>
      <c r="D1170" s="113" t="s">
        <v>5761</v>
      </c>
      <c r="E1170" s="113"/>
      <c r="F1170" s="113"/>
      <c r="G1170" s="50" t="s">
        <v>5760</v>
      </c>
      <c r="H1170" s="50" t="s">
        <v>5761</v>
      </c>
      <c r="I1170" s="113"/>
      <c r="J1170" s="103" t="s">
        <v>7493</v>
      </c>
      <c r="K1170" s="103"/>
      <c r="L1170" s="50" t="s">
        <v>7472</v>
      </c>
      <c r="M1170" s="153">
        <v>0</v>
      </c>
      <c r="N1170" s="50" t="s">
        <v>8512</v>
      </c>
      <c r="O1170" s="50" t="s">
        <v>8517</v>
      </c>
      <c r="P1170" s="113" t="s">
        <v>6350</v>
      </c>
      <c r="Q1170" s="113" t="s">
        <v>80</v>
      </c>
      <c r="R1170" s="113"/>
      <c r="S1170" s="113"/>
    </row>
    <row r="1171" spans="1:19" x14ac:dyDescent="0.35">
      <c r="A1171" s="111" t="s">
        <v>4419</v>
      </c>
      <c r="B1171" s="112"/>
      <c r="C1171" s="113" t="s">
        <v>4452</v>
      </c>
      <c r="D1171" s="113" t="s">
        <v>7232</v>
      </c>
      <c r="E1171" s="113"/>
      <c r="F1171" s="113"/>
      <c r="G1171" s="50" t="s">
        <v>5738</v>
      </c>
      <c r="H1171" s="50" t="s">
        <v>5739</v>
      </c>
      <c r="I1171" s="113"/>
      <c r="J1171" s="103" t="s">
        <v>7493</v>
      </c>
      <c r="K1171" s="103"/>
      <c r="L1171" s="50" t="s">
        <v>7472</v>
      </c>
      <c r="M1171" s="153">
        <v>0</v>
      </c>
      <c r="N1171" s="50" t="s">
        <v>8512</v>
      </c>
      <c r="O1171" s="50" t="s">
        <v>8517</v>
      </c>
      <c r="P1171" s="113" t="s">
        <v>262</v>
      </c>
      <c r="Q1171" s="113" t="s">
        <v>80</v>
      </c>
      <c r="R1171" s="113"/>
      <c r="S1171" s="113"/>
    </row>
    <row r="1172" spans="1:19" x14ac:dyDescent="0.35">
      <c r="A1172" s="111" t="s">
        <v>4419</v>
      </c>
      <c r="B1172" s="112"/>
      <c r="C1172" s="113" t="s">
        <v>4431</v>
      </c>
      <c r="D1172" s="113" t="s">
        <v>6971</v>
      </c>
      <c r="E1172" s="113"/>
      <c r="F1172" s="113"/>
      <c r="G1172" s="50" t="s">
        <v>5697</v>
      </c>
      <c r="H1172" s="50" t="s">
        <v>5698</v>
      </c>
      <c r="I1172" s="113"/>
      <c r="J1172" s="103" t="s">
        <v>7493</v>
      </c>
      <c r="K1172" s="103"/>
      <c r="L1172" s="50" t="s">
        <v>7472</v>
      </c>
      <c r="M1172" s="153">
        <v>0</v>
      </c>
      <c r="N1172" s="50" t="s">
        <v>8512</v>
      </c>
      <c r="O1172" s="50" t="s">
        <v>8517</v>
      </c>
      <c r="P1172" s="113" t="s">
        <v>195</v>
      </c>
      <c r="Q1172" s="113" t="s">
        <v>80</v>
      </c>
      <c r="R1172" s="113"/>
      <c r="S1172" s="113"/>
    </row>
    <row r="1173" spans="1:19" x14ac:dyDescent="0.35">
      <c r="A1173" s="111" t="s">
        <v>4419</v>
      </c>
      <c r="B1173" s="112"/>
      <c r="C1173" s="113" t="s">
        <v>4490</v>
      </c>
      <c r="D1173" s="113" t="s">
        <v>7233</v>
      </c>
      <c r="E1173" s="113"/>
      <c r="F1173" s="113"/>
      <c r="G1173" s="50" t="s">
        <v>5814</v>
      </c>
      <c r="H1173" s="50" t="s">
        <v>5815</v>
      </c>
      <c r="I1173" s="113"/>
      <c r="J1173" s="103" t="s">
        <v>7493</v>
      </c>
      <c r="K1173" s="103"/>
      <c r="L1173" s="50" t="s">
        <v>7472</v>
      </c>
      <c r="M1173" s="153">
        <v>0</v>
      </c>
      <c r="N1173" s="50" t="s">
        <v>8512</v>
      </c>
      <c r="O1173" s="50" t="s">
        <v>8517</v>
      </c>
      <c r="P1173" s="113" t="s">
        <v>262</v>
      </c>
      <c r="Q1173" s="113" t="s">
        <v>80</v>
      </c>
      <c r="R1173" s="113"/>
      <c r="S1173" s="113"/>
    </row>
    <row r="1174" spans="1:19" x14ac:dyDescent="0.35">
      <c r="A1174" s="111" t="s">
        <v>4419</v>
      </c>
      <c r="B1174" s="112"/>
      <c r="C1174" s="113" t="s">
        <v>4474</v>
      </c>
      <c r="D1174" s="113" t="s">
        <v>7234</v>
      </c>
      <c r="E1174" s="113"/>
      <c r="F1174" s="113"/>
      <c r="G1174" s="50" t="s">
        <v>5782</v>
      </c>
      <c r="H1174" s="50" t="s">
        <v>5783</v>
      </c>
      <c r="I1174" s="113"/>
      <c r="J1174" s="103" t="s">
        <v>7493</v>
      </c>
      <c r="K1174" s="103"/>
      <c r="L1174" s="50" t="s">
        <v>7472</v>
      </c>
      <c r="M1174" s="153">
        <v>0</v>
      </c>
      <c r="N1174" s="50" t="s">
        <v>8512</v>
      </c>
      <c r="O1174" s="50" t="s">
        <v>8517</v>
      </c>
      <c r="P1174" s="113" t="s">
        <v>195</v>
      </c>
      <c r="Q1174" s="113" t="s">
        <v>80</v>
      </c>
      <c r="R1174" s="113"/>
      <c r="S1174" s="113"/>
    </row>
    <row r="1175" spans="1:19" x14ac:dyDescent="0.35">
      <c r="A1175" s="111" t="s">
        <v>4419</v>
      </c>
      <c r="B1175" s="112"/>
      <c r="C1175" s="113" t="s">
        <v>4427</v>
      </c>
      <c r="D1175" s="113" t="s">
        <v>7235</v>
      </c>
      <c r="E1175" s="113"/>
      <c r="F1175" s="113"/>
      <c r="G1175" s="50" t="s">
        <v>5689</v>
      </c>
      <c r="H1175" s="50" t="s">
        <v>5690</v>
      </c>
      <c r="I1175" s="113"/>
      <c r="J1175" s="103" t="s">
        <v>7493</v>
      </c>
      <c r="K1175" s="103"/>
      <c r="L1175" s="50" t="s">
        <v>7472</v>
      </c>
      <c r="M1175" s="153">
        <v>0</v>
      </c>
      <c r="N1175" s="50" t="s">
        <v>8512</v>
      </c>
      <c r="O1175" s="50" t="s">
        <v>8517</v>
      </c>
      <c r="P1175" s="113" t="s">
        <v>195</v>
      </c>
      <c r="Q1175" s="113" t="s">
        <v>80</v>
      </c>
      <c r="R1175" s="113"/>
      <c r="S1175" s="113"/>
    </row>
    <row r="1176" spans="1:19" x14ac:dyDescent="0.35">
      <c r="A1176" s="111" t="s">
        <v>4419</v>
      </c>
      <c r="B1176" s="112"/>
      <c r="C1176" s="121" t="s">
        <v>4441</v>
      </c>
      <c r="D1176" s="121" t="s">
        <v>7240</v>
      </c>
      <c r="E1176" s="113"/>
      <c r="F1176" s="113"/>
      <c r="G1176" s="50" t="s">
        <v>5716</v>
      </c>
      <c r="H1176" s="50" t="s">
        <v>5717</v>
      </c>
      <c r="I1176" s="113"/>
      <c r="J1176" s="103" t="s">
        <v>7493</v>
      </c>
      <c r="K1176" s="103"/>
      <c r="L1176" s="50" t="s">
        <v>7472</v>
      </c>
      <c r="M1176" s="153">
        <v>0</v>
      </c>
      <c r="N1176" s="50" t="s">
        <v>8512</v>
      </c>
      <c r="O1176" s="50" t="s">
        <v>8517</v>
      </c>
      <c r="P1176" s="113" t="s">
        <v>158</v>
      </c>
      <c r="Q1176" s="113" t="s">
        <v>80</v>
      </c>
      <c r="R1176" s="113"/>
      <c r="S1176" s="113"/>
    </row>
    <row r="1177" spans="1:19" x14ac:dyDescent="0.35">
      <c r="A1177" s="111" t="s">
        <v>4419</v>
      </c>
      <c r="B1177" s="112"/>
      <c r="C1177" s="121" t="s">
        <v>4491</v>
      </c>
      <c r="D1177" s="121" t="s">
        <v>7241</v>
      </c>
      <c r="E1177" s="113"/>
      <c r="F1177" s="113"/>
      <c r="G1177" s="50" t="s">
        <v>5816</v>
      </c>
      <c r="H1177" s="50" t="s">
        <v>5817</v>
      </c>
      <c r="I1177" s="113"/>
      <c r="J1177" s="103" t="s">
        <v>7493</v>
      </c>
      <c r="K1177" s="103"/>
      <c r="L1177" s="50" t="s">
        <v>7472</v>
      </c>
      <c r="M1177" s="153">
        <v>0</v>
      </c>
      <c r="N1177" s="50" t="s">
        <v>8512</v>
      </c>
      <c r="O1177" s="50" t="s">
        <v>8517</v>
      </c>
      <c r="P1177" s="113" t="s">
        <v>262</v>
      </c>
      <c r="Q1177" s="113" t="s">
        <v>80</v>
      </c>
      <c r="R1177" s="113"/>
      <c r="S1177" s="113"/>
    </row>
    <row r="1178" spans="1:19" x14ac:dyDescent="0.35">
      <c r="A1178" s="111" t="s">
        <v>4419</v>
      </c>
      <c r="B1178" s="112"/>
      <c r="C1178" s="113" t="s">
        <v>4500</v>
      </c>
      <c r="D1178" s="113" t="s">
        <v>7238</v>
      </c>
      <c r="E1178" s="113"/>
      <c r="F1178" s="113"/>
      <c r="G1178" s="50" t="s">
        <v>5834</v>
      </c>
      <c r="H1178" s="50" t="s">
        <v>5835</v>
      </c>
      <c r="I1178" s="113"/>
      <c r="J1178" s="103" t="s">
        <v>7493</v>
      </c>
      <c r="K1178" s="103"/>
      <c r="L1178" s="50" t="s">
        <v>7472</v>
      </c>
      <c r="M1178" s="153">
        <v>0</v>
      </c>
      <c r="N1178" s="50" t="s">
        <v>8512</v>
      </c>
      <c r="O1178" s="50" t="s">
        <v>8517</v>
      </c>
      <c r="P1178" s="113" t="s">
        <v>262</v>
      </c>
      <c r="Q1178" s="113" t="s">
        <v>80</v>
      </c>
      <c r="R1178" s="113"/>
      <c r="S1178" s="113"/>
    </row>
    <row r="1179" spans="1:19" x14ac:dyDescent="0.35">
      <c r="A1179" s="111" t="s">
        <v>4419</v>
      </c>
      <c r="B1179" s="112"/>
      <c r="C1179" s="113" t="s">
        <v>4498</v>
      </c>
      <c r="D1179" s="113" t="s">
        <v>7239</v>
      </c>
      <c r="E1179" s="113"/>
      <c r="F1179" s="113"/>
      <c r="G1179" s="50" t="s">
        <v>5830</v>
      </c>
      <c r="H1179" s="50" t="s">
        <v>5831</v>
      </c>
      <c r="I1179" s="113"/>
      <c r="J1179" s="103" t="s">
        <v>7493</v>
      </c>
      <c r="K1179" s="103"/>
      <c r="L1179" s="50" t="s">
        <v>7472</v>
      </c>
      <c r="M1179" s="153">
        <v>0</v>
      </c>
      <c r="N1179" s="50" t="s">
        <v>8512</v>
      </c>
      <c r="O1179" s="50" t="s">
        <v>8517</v>
      </c>
      <c r="P1179" s="113" t="s">
        <v>262</v>
      </c>
      <c r="Q1179" s="113" t="s">
        <v>80</v>
      </c>
      <c r="R1179" s="113"/>
      <c r="S1179" s="113"/>
    </row>
    <row r="1180" spans="1:19" x14ac:dyDescent="0.35">
      <c r="A1180" s="111" t="s">
        <v>4419</v>
      </c>
      <c r="B1180" s="112"/>
      <c r="C1180" s="121" t="s">
        <v>4436</v>
      </c>
      <c r="D1180" s="113" t="s">
        <v>7236</v>
      </c>
      <c r="E1180" s="113"/>
      <c r="F1180" s="113"/>
      <c r="G1180" s="50" t="s">
        <v>5707</v>
      </c>
      <c r="H1180" s="50" t="s">
        <v>5708</v>
      </c>
      <c r="I1180" s="113"/>
      <c r="J1180" s="103" t="s">
        <v>7493</v>
      </c>
      <c r="K1180" s="103"/>
      <c r="L1180" s="50" t="s">
        <v>7472</v>
      </c>
      <c r="M1180" s="153">
        <v>0</v>
      </c>
      <c r="N1180" s="50" t="s">
        <v>8512</v>
      </c>
      <c r="O1180" s="50" t="s">
        <v>8517</v>
      </c>
      <c r="P1180" s="113" t="s">
        <v>158</v>
      </c>
      <c r="Q1180" s="113" t="s">
        <v>80</v>
      </c>
      <c r="R1180" s="113"/>
      <c r="S1180" s="113"/>
    </row>
    <row r="1181" spans="1:19" x14ac:dyDescent="0.35">
      <c r="A1181" s="111" t="s">
        <v>4419</v>
      </c>
      <c r="B1181" s="112"/>
      <c r="C1181" s="113" t="s">
        <v>4421</v>
      </c>
      <c r="D1181" s="113" t="s">
        <v>7243</v>
      </c>
      <c r="E1181" s="113"/>
      <c r="F1181" s="113"/>
      <c r="G1181" s="50" t="s">
        <v>5677</v>
      </c>
      <c r="H1181" s="50" t="s">
        <v>5678</v>
      </c>
      <c r="I1181" s="113"/>
      <c r="J1181" s="103" t="s">
        <v>7493</v>
      </c>
      <c r="K1181" s="103"/>
      <c r="L1181" s="50" t="s">
        <v>7472</v>
      </c>
      <c r="M1181" s="153">
        <v>0</v>
      </c>
      <c r="N1181" s="50" t="s">
        <v>8512</v>
      </c>
      <c r="O1181" s="50" t="s">
        <v>8517</v>
      </c>
      <c r="P1181" s="113" t="s">
        <v>195</v>
      </c>
      <c r="Q1181" s="113" t="s">
        <v>80</v>
      </c>
      <c r="R1181" s="113"/>
      <c r="S1181" s="113"/>
    </row>
    <row r="1182" spans="1:19" x14ac:dyDescent="0.35">
      <c r="A1182" s="111" t="s">
        <v>4419</v>
      </c>
      <c r="B1182" s="112"/>
      <c r="C1182" s="121" t="s">
        <v>4480</v>
      </c>
      <c r="D1182" s="113" t="s">
        <v>7237</v>
      </c>
      <c r="E1182" s="113"/>
      <c r="F1182" s="113"/>
      <c r="G1182" s="50" t="s">
        <v>5794</v>
      </c>
      <c r="H1182" s="50" t="s">
        <v>5795</v>
      </c>
      <c r="I1182" s="113"/>
      <c r="J1182" s="103" t="s">
        <v>7493</v>
      </c>
      <c r="K1182" s="103"/>
      <c r="L1182" s="50" t="s">
        <v>7472</v>
      </c>
      <c r="M1182" s="153">
        <v>0</v>
      </c>
      <c r="N1182" s="50" t="s">
        <v>8512</v>
      </c>
      <c r="O1182" s="50" t="s">
        <v>8517</v>
      </c>
      <c r="P1182" s="113" t="s">
        <v>262</v>
      </c>
      <c r="Q1182" s="113" t="s">
        <v>80</v>
      </c>
      <c r="R1182" s="113"/>
      <c r="S1182" s="113"/>
    </row>
    <row r="1183" spans="1:19" x14ac:dyDescent="0.35">
      <c r="A1183" s="111" t="s">
        <v>4419</v>
      </c>
      <c r="B1183" s="112"/>
      <c r="C1183" s="113" t="s">
        <v>4467</v>
      </c>
      <c r="D1183" s="113" t="s">
        <v>7242</v>
      </c>
      <c r="E1183" s="113"/>
      <c r="F1183" s="113"/>
      <c r="G1183" s="50" t="s">
        <v>5768</v>
      </c>
      <c r="H1183" s="50" t="s">
        <v>5769</v>
      </c>
      <c r="I1183" s="113"/>
      <c r="J1183" s="103" t="s">
        <v>7493</v>
      </c>
      <c r="K1183" s="103"/>
      <c r="L1183" s="50" t="s">
        <v>7472</v>
      </c>
      <c r="M1183" s="153">
        <v>0</v>
      </c>
      <c r="N1183" s="50" t="s">
        <v>8512</v>
      </c>
      <c r="O1183" s="50" t="s">
        <v>8517</v>
      </c>
      <c r="P1183" s="113" t="s">
        <v>195</v>
      </c>
      <c r="Q1183" s="113" t="s">
        <v>80</v>
      </c>
      <c r="R1183" s="113"/>
      <c r="S1183" s="113"/>
    </row>
    <row r="1184" spans="1:19" x14ac:dyDescent="0.35">
      <c r="A1184" s="111" t="s">
        <v>4419</v>
      </c>
      <c r="B1184" s="112"/>
      <c r="C1184" s="113" t="s">
        <v>4422</v>
      </c>
      <c r="D1184" s="113" t="s">
        <v>7244</v>
      </c>
      <c r="E1184" s="113"/>
      <c r="F1184" s="113"/>
      <c r="G1184" s="50" t="s">
        <v>5679</v>
      </c>
      <c r="H1184" s="50" t="s">
        <v>5680</v>
      </c>
      <c r="I1184" s="113"/>
      <c r="J1184" s="103" t="s">
        <v>7493</v>
      </c>
      <c r="K1184" s="103"/>
      <c r="L1184" s="50" t="s">
        <v>7472</v>
      </c>
      <c r="M1184" s="153">
        <v>0</v>
      </c>
      <c r="N1184" s="50" t="s">
        <v>8512</v>
      </c>
      <c r="O1184" s="50" t="s">
        <v>8517</v>
      </c>
      <c r="P1184" s="113" t="s">
        <v>195</v>
      </c>
      <c r="Q1184" s="113" t="s">
        <v>80</v>
      </c>
      <c r="R1184" s="113"/>
      <c r="S1184" s="113"/>
    </row>
    <row r="1185" spans="1:19" x14ac:dyDescent="0.35">
      <c r="A1185" s="111" t="s">
        <v>4419</v>
      </c>
      <c r="B1185" s="112"/>
      <c r="C1185" s="113" t="s">
        <v>4499</v>
      </c>
      <c r="D1185" s="113" t="s">
        <v>7245</v>
      </c>
      <c r="E1185" s="113"/>
      <c r="F1185" s="113"/>
      <c r="G1185" s="50" t="s">
        <v>5832</v>
      </c>
      <c r="H1185" s="50" t="s">
        <v>5833</v>
      </c>
      <c r="I1185" s="113"/>
      <c r="J1185" s="103" t="s">
        <v>7493</v>
      </c>
      <c r="K1185" s="103"/>
      <c r="L1185" s="50" t="s">
        <v>7472</v>
      </c>
      <c r="M1185" s="153">
        <v>0</v>
      </c>
      <c r="N1185" s="50" t="s">
        <v>8512</v>
      </c>
      <c r="O1185" s="50" t="s">
        <v>8517</v>
      </c>
      <c r="P1185" s="113" t="s">
        <v>262</v>
      </c>
      <c r="Q1185" s="113" t="s">
        <v>80</v>
      </c>
      <c r="R1185" s="113"/>
      <c r="S1185" s="113"/>
    </row>
    <row r="1186" spans="1:19" x14ac:dyDescent="0.35">
      <c r="A1186" s="111" t="s">
        <v>4419</v>
      </c>
      <c r="B1186" s="112"/>
      <c r="C1186" s="113" t="s">
        <v>4501</v>
      </c>
      <c r="D1186" s="113" t="s">
        <v>7246</v>
      </c>
      <c r="E1186" s="113"/>
      <c r="F1186" s="113"/>
      <c r="G1186" s="50" t="s">
        <v>5836</v>
      </c>
      <c r="H1186" s="50" t="s">
        <v>5837</v>
      </c>
      <c r="I1186" s="113"/>
      <c r="J1186" s="103" t="s">
        <v>7493</v>
      </c>
      <c r="K1186" s="103"/>
      <c r="L1186" s="50" t="s">
        <v>7472</v>
      </c>
      <c r="M1186" s="153">
        <v>0</v>
      </c>
      <c r="N1186" s="50" t="s">
        <v>8512</v>
      </c>
      <c r="O1186" s="50" t="s">
        <v>8517</v>
      </c>
      <c r="P1186" s="113" t="s">
        <v>262</v>
      </c>
      <c r="Q1186" s="113" t="s">
        <v>80</v>
      </c>
      <c r="R1186" s="113"/>
      <c r="S1186" s="113"/>
    </row>
    <row r="1187" spans="1:19" x14ac:dyDescent="0.35">
      <c r="A1187" s="111" t="s">
        <v>4419</v>
      </c>
      <c r="B1187" s="112"/>
      <c r="C1187" s="113" t="s">
        <v>4443</v>
      </c>
      <c r="D1187" s="113" t="s">
        <v>7247</v>
      </c>
      <c r="E1187" s="113"/>
      <c r="F1187" s="113"/>
      <c r="G1187" s="50" t="s">
        <v>5720</v>
      </c>
      <c r="H1187" s="50" t="s">
        <v>5721</v>
      </c>
      <c r="I1187" s="113"/>
      <c r="J1187" s="103" t="s">
        <v>7493</v>
      </c>
      <c r="K1187" s="103"/>
      <c r="L1187" s="50" t="s">
        <v>7472</v>
      </c>
      <c r="M1187" s="153">
        <v>0</v>
      </c>
      <c r="N1187" s="50" t="s">
        <v>8512</v>
      </c>
      <c r="O1187" s="50" t="s">
        <v>8517</v>
      </c>
      <c r="P1187" s="113" t="s">
        <v>158</v>
      </c>
      <c r="Q1187" s="113" t="s">
        <v>80</v>
      </c>
      <c r="R1187" s="113"/>
      <c r="S1187" s="113"/>
    </row>
    <row r="1188" spans="1:19" x14ac:dyDescent="0.35">
      <c r="A1188" s="111" t="s">
        <v>4419</v>
      </c>
      <c r="B1188" s="112"/>
      <c r="C1188" s="113" t="s">
        <v>4432</v>
      </c>
      <c r="D1188" s="113" t="s">
        <v>6972</v>
      </c>
      <c r="E1188" s="113"/>
      <c r="F1188" s="113"/>
      <c r="G1188" s="50" t="s">
        <v>5699</v>
      </c>
      <c r="H1188" s="50" t="s">
        <v>5700</v>
      </c>
      <c r="I1188" s="113"/>
      <c r="J1188" s="103" t="s">
        <v>7493</v>
      </c>
      <c r="K1188" s="103"/>
      <c r="L1188" s="50" t="s">
        <v>7472</v>
      </c>
      <c r="M1188" s="153">
        <v>0</v>
      </c>
      <c r="N1188" s="50" t="s">
        <v>8512</v>
      </c>
      <c r="O1188" s="50" t="s">
        <v>8517</v>
      </c>
      <c r="P1188" s="113" t="s">
        <v>195</v>
      </c>
      <c r="Q1188" s="113" t="s">
        <v>80</v>
      </c>
      <c r="R1188" s="113"/>
      <c r="S1188" s="113"/>
    </row>
    <row r="1189" spans="1:19" x14ac:dyDescent="0.35">
      <c r="A1189" s="111" t="s">
        <v>4419</v>
      </c>
      <c r="B1189" s="112"/>
      <c r="C1189" s="113" t="s">
        <v>4493</v>
      </c>
      <c r="D1189" s="113" t="s">
        <v>7248</v>
      </c>
      <c r="E1189" s="113"/>
      <c r="F1189" s="113"/>
      <c r="G1189" s="50" t="s">
        <v>5820</v>
      </c>
      <c r="H1189" s="50" t="s">
        <v>5821</v>
      </c>
      <c r="I1189" s="113"/>
      <c r="J1189" s="103" t="s">
        <v>7493</v>
      </c>
      <c r="K1189" s="103"/>
      <c r="L1189" s="50" t="s">
        <v>7472</v>
      </c>
      <c r="M1189" s="153">
        <v>0</v>
      </c>
      <c r="N1189" s="50" t="s">
        <v>8512</v>
      </c>
      <c r="O1189" s="50" t="s">
        <v>8517</v>
      </c>
      <c r="P1189" s="113" t="s">
        <v>262</v>
      </c>
      <c r="Q1189" s="113" t="s">
        <v>80</v>
      </c>
      <c r="R1189" s="113"/>
      <c r="S1189" s="113"/>
    </row>
    <row r="1190" spans="1:19" x14ac:dyDescent="0.35">
      <c r="A1190" s="111" t="s">
        <v>4419</v>
      </c>
      <c r="B1190" s="112"/>
      <c r="C1190" s="113" t="s">
        <v>4475</v>
      </c>
      <c r="D1190" s="113" t="s">
        <v>7249</v>
      </c>
      <c r="E1190" s="113"/>
      <c r="F1190" s="113"/>
      <c r="G1190" s="50" t="s">
        <v>5784</v>
      </c>
      <c r="H1190" s="50" t="s">
        <v>5785</v>
      </c>
      <c r="I1190" s="113"/>
      <c r="J1190" s="103" t="s">
        <v>7493</v>
      </c>
      <c r="K1190" s="103"/>
      <c r="L1190" s="50" t="s">
        <v>7472</v>
      </c>
      <c r="M1190" s="153">
        <v>0</v>
      </c>
      <c r="N1190" s="50" t="s">
        <v>8512</v>
      </c>
      <c r="O1190" s="50" t="s">
        <v>8517</v>
      </c>
      <c r="P1190" s="113" t="s">
        <v>195</v>
      </c>
      <c r="Q1190" s="113" t="s">
        <v>80</v>
      </c>
      <c r="R1190" s="113"/>
      <c r="S1190" s="113"/>
    </row>
    <row r="1191" spans="1:19" x14ac:dyDescent="0.35">
      <c r="A1191" s="111" t="s">
        <v>4419</v>
      </c>
      <c r="B1191" s="112"/>
      <c r="C1191" s="113" t="s">
        <v>4442</v>
      </c>
      <c r="D1191" s="113" t="s">
        <v>7250</v>
      </c>
      <c r="E1191" s="113"/>
      <c r="F1191" s="113"/>
      <c r="G1191" s="50" t="s">
        <v>5718</v>
      </c>
      <c r="H1191" s="50" t="s">
        <v>5719</v>
      </c>
      <c r="I1191" s="113"/>
      <c r="J1191" s="103" t="s">
        <v>7493</v>
      </c>
      <c r="K1191" s="103"/>
      <c r="L1191" s="50" t="s">
        <v>7472</v>
      </c>
      <c r="M1191" s="153">
        <v>0</v>
      </c>
      <c r="N1191" s="50" t="s">
        <v>8512</v>
      </c>
      <c r="O1191" s="50" t="s">
        <v>8517</v>
      </c>
      <c r="P1191" s="113" t="s">
        <v>158</v>
      </c>
      <c r="Q1191" s="113" t="s">
        <v>80</v>
      </c>
      <c r="R1191" s="113"/>
      <c r="S1191" s="113"/>
    </row>
    <row r="1192" spans="1:19" x14ac:dyDescent="0.35">
      <c r="A1192" s="111" t="s">
        <v>4419</v>
      </c>
      <c r="B1192" s="112"/>
      <c r="C1192" s="113" t="s">
        <v>4492</v>
      </c>
      <c r="D1192" s="113" t="s">
        <v>7251</v>
      </c>
      <c r="E1192" s="113"/>
      <c r="F1192" s="113"/>
      <c r="G1192" s="50" t="s">
        <v>5818</v>
      </c>
      <c r="H1192" s="50" t="s">
        <v>5819</v>
      </c>
      <c r="I1192" s="113"/>
      <c r="J1192" s="103" t="s">
        <v>7493</v>
      </c>
      <c r="K1192" s="103"/>
      <c r="L1192" s="50" t="s">
        <v>7472</v>
      </c>
      <c r="M1192" s="153">
        <v>0</v>
      </c>
      <c r="N1192" s="50" t="s">
        <v>8512</v>
      </c>
      <c r="O1192" s="50" t="s">
        <v>8517</v>
      </c>
      <c r="P1192" s="113" t="s">
        <v>262</v>
      </c>
      <c r="Q1192" s="113" t="s">
        <v>80</v>
      </c>
      <c r="R1192" s="113"/>
      <c r="S1192" s="113"/>
    </row>
    <row r="1193" spans="1:19" x14ac:dyDescent="0.35">
      <c r="A1193" s="111" t="s">
        <v>4419</v>
      </c>
      <c r="B1193" s="112"/>
      <c r="C1193" s="113" t="s">
        <v>4433</v>
      </c>
      <c r="D1193" s="113" t="s">
        <v>7252</v>
      </c>
      <c r="E1193" s="113"/>
      <c r="F1193" s="113"/>
      <c r="G1193" s="50" t="s">
        <v>5701</v>
      </c>
      <c r="H1193" s="50" t="s">
        <v>5702</v>
      </c>
      <c r="I1193" s="113"/>
      <c r="J1193" s="103" t="s">
        <v>7493</v>
      </c>
      <c r="K1193" s="103"/>
      <c r="L1193" s="50" t="s">
        <v>7472</v>
      </c>
      <c r="M1193" s="153">
        <v>0</v>
      </c>
      <c r="N1193" s="50" t="s">
        <v>8512</v>
      </c>
      <c r="O1193" s="50" t="s">
        <v>8517</v>
      </c>
      <c r="P1193" s="113" t="s">
        <v>195</v>
      </c>
      <c r="Q1193" s="113" t="s">
        <v>80</v>
      </c>
      <c r="R1193" s="113"/>
      <c r="S1193" s="113"/>
    </row>
    <row r="1194" spans="1:19" x14ac:dyDescent="0.35">
      <c r="A1194" s="111" t="s">
        <v>4419</v>
      </c>
      <c r="B1194" s="112"/>
      <c r="C1194" s="113" t="s">
        <v>4476</v>
      </c>
      <c r="D1194" s="113" t="s">
        <v>7253</v>
      </c>
      <c r="E1194" s="113"/>
      <c r="F1194" s="113"/>
      <c r="G1194" s="50" t="s">
        <v>5786</v>
      </c>
      <c r="H1194" s="50" t="s">
        <v>5787</v>
      </c>
      <c r="I1194" s="113"/>
      <c r="J1194" s="103" t="s">
        <v>7493</v>
      </c>
      <c r="K1194" s="103"/>
      <c r="L1194" s="50" t="s">
        <v>7472</v>
      </c>
      <c r="M1194" s="153">
        <v>0</v>
      </c>
      <c r="N1194" s="50" t="s">
        <v>8512</v>
      </c>
      <c r="O1194" s="50" t="s">
        <v>8517</v>
      </c>
      <c r="P1194" s="113" t="s">
        <v>195</v>
      </c>
      <c r="Q1194" s="113" t="s">
        <v>80</v>
      </c>
      <c r="R1194" s="113"/>
      <c r="S1194" s="113"/>
    </row>
    <row r="1195" spans="1:19" x14ac:dyDescent="0.35">
      <c r="A1195" s="111" t="s">
        <v>4419</v>
      </c>
      <c r="B1195" s="112"/>
      <c r="C1195" s="113" t="s">
        <v>4444</v>
      </c>
      <c r="D1195" s="113" t="s">
        <v>7254</v>
      </c>
      <c r="E1195" s="113"/>
      <c r="F1195" s="113"/>
      <c r="G1195" s="50" t="s">
        <v>5722</v>
      </c>
      <c r="H1195" s="50" t="s">
        <v>5723</v>
      </c>
      <c r="I1195" s="113"/>
      <c r="J1195" s="103" t="s">
        <v>7493</v>
      </c>
      <c r="K1195" s="103"/>
      <c r="L1195" s="50" t="s">
        <v>7472</v>
      </c>
      <c r="M1195" s="153">
        <v>0</v>
      </c>
      <c r="N1195" s="50" t="s">
        <v>8512</v>
      </c>
      <c r="O1195" s="50" t="s">
        <v>8517</v>
      </c>
      <c r="P1195" s="113" t="s">
        <v>158</v>
      </c>
      <c r="Q1195" s="113" t="s">
        <v>80</v>
      </c>
      <c r="R1195" s="113"/>
      <c r="S1195" s="113"/>
    </row>
    <row r="1196" spans="1:19" x14ac:dyDescent="0.35">
      <c r="A1196" s="111" t="s">
        <v>4419</v>
      </c>
      <c r="B1196" s="112"/>
      <c r="C1196" s="113" t="s">
        <v>4494</v>
      </c>
      <c r="D1196" s="113" t="s">
        <v>6973</v>
      </c>
      <c r="E1196" s="113"/>
      <c r="F1196" s="113"/>
      <c r="G1196" s="50" t="s">
        <v>5822</v>
      </c>
      <c r="H1196" s="50" t="s">
        <v>5823</v>
      </c>
      <c r="I1196" s="113"/>
      <c r="J1196" s="103" t="s">
        <v>7493</v>
      </c>
      <c r="K1196" s="103"/>
      <c r="L1196" s="50" t="s">
        <v>7472</v>
      </c>
      <c r="M1196" s="153">
        <v>0</v>
      </c>
      <c r="N1196" s="50" t="s">
        <v>8512</v>
      </c>
      <c r="O1196" s="50" t="s">
        <v>8517</v>
      </c>
      <c r="P1196" s="113" t="s">
        <v>262</v>
      </c>
      <c r="Q1196" s="113" t="s">
        <v>80</v>
      </c>
      <c r="R1196" s="113"/>
      <c r="S1196" s="113"/>
    </row>
    <row r="1197" spans="1:19" x14ac:dyDescent="0.35">
      <c r="A1197" s="115" t="s">
        <v>4708</v>
      </c>
      <c r="B1197" s="116">
        <v>-99</v>
      </c>
      <c r="C1197" s="101" t="s">
        <v>4113</v>
      </c>
      <c r="D1197" s="101"/>
      <c r="E1197" s="102"/>
      <c r="F1197" s="101"/>
      <c r="G1197" s="115" t="s">
        <v>4113</v>
      </c>
      <c r="H1197" s="101"/>
      <c r="I1197" s="101"/>
      <c r="J1197" s="103" t="s">
        <v>7493</v>
      </c>
      <c r="K1197" s="103"/>
      <c r="L1197" s="101" t="s">
        <v>91</v>
      </c>
      <c r="M1197" s="154" t="s">
        <v>8511</v>
      </c>
      <c r="N1197" s="103" t="s">
        <v>8513</v>
      </c>
      <c r="O1197" s="103"/>
      <c r="P1197" s="115"/>
      <c r="Q1197" s="115" t="s">
        <v>80</v>
      </c>
      <c r="R1197" s="115"/>
      <c r="S1197" s="113"/>
    </row>
    <row r="1198" spans="1:19" x14ac:dyDescent="0.35">
      <c r="A1198" s="115" t="s">
        <v>4708</v>
      </c>
      <c r="B1198" s="100">
        <v>1</v>
      </c>
      <c r="C1198" s="101" t="s">
        <v>93</v>
      </c>
      <c r="D1198" s="101" t="s">
        <v>1923</v>
      </c>
      <c r="E1198" s="102"/>
      <c r="F1198" s="101" t="s">
        <v>7661</v>
      </c>
      <c r="G1198" s="101" t="s">
        <v>277</v>
      </c>
      <c r="H1198" s="101" t="s">
        <v>278</v>
      </c>
      <c r="I1198" s="101" t="s">
        <v>2311</v>
      </c>
      <c r="J1198" s="103" t="s">
        <v>7493</v>
      </c>
      <c r="K1198" s="103"/>
      <c r="L1198" s="101" t="s">
        <v>91</v>
      </c>
      <c r="M1198" s="154" t="s">
        <v>8511</v>
      </c>
      <c r="N1198" s="103" t="s">
        <v>8513</v>
      </c>
      <c r="O1198" s="103" t="s">
        <v>8516</v>
      </c>
      <c r="P1198" s="115" t="s">
        <v>91</v>
      </c>
      <c r="Q1198" s="115" t="s">
        <v>80</v>
      </c>
      <c r="R1198" s="115"/>
      <c r="S1198" s="113"/>
    </row>
    <row r="1199" spans="1:19" x14ac:dyDescent="0.35">
      <c r="A1199" s="111" t="s">
        <v>4708</v>
      </c>
      <c r="B1199" s="112">
        <v>2</v>
      </c>
      <c r="C1199" s="113" t="s">
        <v>4114</v>
      </c>
      <c r="D1199" s="54" t="s">
        <v>7553</v>
      </c>
      <c r="E1199" s="113"/>
      <c r="F1199" s="113"/>
      <c r="G1199" s="50" t="s">
        <v>465</v>
      </c>
      <c r="H1199" s="50" t="s">
        <v>5053</v>
      </c>
      <c r="I1199" s="113"/>
      <c r="J1199" s="103" t="s">
        <v>7493</v>
      </c>
      <c r="K1199" s="103"/>
      <c r="L1199" s="99" t="s">
        <v>7473</v>
      </c>
      <c r="M1199" s="160" t="s">
        <v>8511</v>
      </c>
      <c r="N1199" s="99" t="s">
        <v>8513</v>
      </c>
      <c r="O1199" s="99" t="s">
        <v>8516</v>
      </c>
      <c r="P1199" s="113" t="s">
        <v>100</v>
      </c>
      <c r="Q1199" s="113" t="s">
        <v>80</v>
      </c>
      <c r="R1199" s="113"/>
      <c r="S1199" s="113"/>
    </row>
    <row r="1200" spans="1:19" x14ac:dyDescent="0.35">
      <c r="A1200" s="115" t="s">
        <v>4708</v>
      </c>
      <c r="B1200" s="100">
        <v>3</v>
      </c>
      <c r="C1200" s="101" t="s">
        <v>116</v>
      </c>
      <c r="D1200" s="103" t="s">
        <v>6631</v>
      </c>
      <c r="E1200" s="102"/>
      <c r="F1200" s="101"/>
      <c r="G1200" s="101" t="s">
        <v>318</v>
      </c>
      <c r="H1200" s="101"/>
      <c r="I1200" s="101"/>
      <c r="J1200" s="103" t="s">
        <v>7493</v>
      </c>
      <c r="K1200" s="103"/>
      <c r="L1200" s="55" t="s">
        <v>91</v>
      </c>
      <c r="M1200" s="158" t="s">
        <v>8511</v>
      </c>
      <c r="N1200" s="57" t="s">
        <v>8513</v>
      </c>
      <c r="O1200" s="57" t="s">
        <v>8516</v>
      </c>
      <c r="P1200" s="115" t="s">
        <v>100</v>
      </c>
      <c r="Q1200" s="115" t="s">
        <v>80</v>
      </c>
      <c r="R1200" s="113" t="s">
        <v>7477</v>
      </c>
      <c r="S1200" s="113"/>
    </row>
    <row r="1201" spans="1:19" x14ac:dyDescent="0.35">
      <c r="A1201" s="115" t="s">
        <v>4708</v>
      </c>
      <c r="B1201" s="100">
        <v>4</v>
      </c>
      <c r="C1201" s="101" t="s">
        <v>2591</v>
      </c>
      <c r="D1201" s="103" t="s">
        <v>7538</v>
      </c>
      <c r="E1201" s="102"/>
      <c r="F1201" s="101"/>
      <c r="G1201" s="101" t="s">
        <v>3015</v>
      </c>
      <c r="H1201" s="101" t="s">
        <v>2796</v>
      </c>
      <c r="I1201" s="101"/>
      <c r="J1201" s="103" t="s">
        <v>7493</v>
      </c>
      <c r="K1201" s="103"/>
      <c r="L1201" s="55" t="s">
        <v>7473</v>
      </c>
      <c r="M1201" s="158" t="s">
        <v>8511</v>
      </c>
      <c r="N1201" s="121" t="s">
        <v>8512</v>
      </c>
      <c r="O1201" s="57" t="s">
        <v>8516</v>
      </c>
      <c r="P1201" s="115" t="s">
        <v>100</v>
      </c>
      <c r="Q1201" s="115" t="s">
        <v>80</v>
      </c>
      <c r="R1201" s="113"/>
      <c r="S1201" s="115"/>
    </row>
    <row r="1202" spans="1:19" x14ac:dyDescent="0.35">
      <c r="A1202" s="115" t="s">
        <v>4708</v>
      </c>
      <c r="B1202" s="100">
        <v>5</v>
      </c>
      <c r="C1202" s="101" t="s">
        <v>267</v>
      </c>
      <c r="D1202" s="101" t="s">
        <v>6408</v>
      </c>
      <c r="E1202" s="102"/>
      <c r="F1202" s="101" t="s">
        <v>7595</v>
      </c>
      <c r="G1202" s="101" t="s">
        <v>480</v>
      </c>
      <c r="H1202" s="101" t="s">
        <v>481</v>
      </c>
      <c r="I1202" s="101" t="s">
        <v>2223</v>
      </c>
      <c r="J1202" s="103" t="s">
        <v>7493</v>
      </c>
      <c r="K1202" s="103"/>
      <c r="L1202" s="101" t="s">
        <v>153</v>
      </c>
      <c r="M1202" s="154" t="s">
        <v>8511</v>
      </c>
      <c r="N1202" s="103" t="s">
        <v>8512</v>
      </c>
      <c r="O1202" s="103" t="s">
        <v>8516</v>
      </c>
      <c r="P1202" s="115" t="s">
        <v>153</v>
      </c>
      <c r="Q1202" s="115" t="s">
        <v>80</v>
      </c>
      <c r="R1202" s="115"/>
      <c r="S1202" s="113"/>
    </row>
    <row r="1203" spans="1:19" x14ac:dyDescent="0.35">
      <c r="A1203" s="111" t="s">
        <v>4708</v>
      </c>
      <c r="B1203" s="112"/>
      <c r="C1203" s="113" t="s">
        <v>4729</v>
      </c>
      <c r="D1203" s="50" t="s">
        <v>7287</v>
      </c>
      <c r="E1203" s="113"/>
      <c r="F1203" s="113"/>
      <c r="G1203" s="50" t="s">
        <v>6275</v>
      </c>
      <c r="H1203" s="50" t="s">
        <v>6276</v>
      </c>
      <c r="I1203" s="113"/>
      <c r="J1203" s="103" t="s">
        <v>7493</v>
      </c>
      <c r="K1203" s="103"/>
      <c r="L1203" s="113" t="s">
        <v>7472</v>
      </c>
      <c r="M1203" s="114">
        <v>0</v>
      </c>
      <c r="N1203" s="113" t="s">
        <v>8512</v>
      </c>
      <c r="O1203" s="113" t="s">
        <v>8517</v>
      </c>
      <c r="P1203" s="113" t="s">
        <v>6362</v>
      </c>
      <c r="Q1203" s="113" t="s">
        <v>80</v>
      </c>
      <c r="R1203" s="113"/>
      <c r="S1203" s="113"/>
    </row>
    <row r="1204" spans="1:19" x14ac:dyDescent="0.35">
      <c r="A1204" s="111" t="s">
        <v>4708</v>
      </c>
      <c r="B1204" s="112"/>
      <c r="C1204" s="113" t="s">
        <v>4734</v>
      </c>
      <c r="D1204" s="50" t="s">
        <v>7257</v>
      </c>
      <c r="E1204" s="113"/>
      <c r="F1204" s="113"/>
      <c r="G1204" s="50" t="s">
        <v>6285</v>
      </c>
      <c r="H1204" s="50" t="s">
        <v>6286</v>
      </c>
      <c r="I1204" s="113"/>
      <c r="J1204" s="103" t="s">
        <v>7493</v>
      </c>
      <c r="K1204" s="103"/>
      <c r="L1204" s="113" t="s">
        <v>7472</v>
      </c>
      <c r="M1204" s="114">
        <v>0</v>
      </c>
      <c r="N1204" s="113" t="s">
        <v>8512</v>
      </c>
      <c r="O1204" s="113" t="s">
        <v>8517</v>
      </c>
      <c r="P1204" s="113" t="s">
        <v>163</v>
      </c>
      <c r="Q1204" s="113" t="s">
        <v>80</v>
      </c>
      <c r="R1204" s="113"/>
      <c r="S1204" s="113"/>
    </row>
    <row r="1205" spans="1:19" x14ac:dyDescent="0.35">
      <c r="A1205" s="111" t="s">
        <v>4708</v>
      </c>
      <c r="B1205" s="112"/>
      <c r="C1205" s="113" t="s">
        <v>4719</v>
      </c>
      <c r="D1205" s="50" t="s">
        <v>7268</v>
      </c>
      <c r="E1205" s="113"/>
      <c r="F1205" s="113"/>
      <c r="G1205" s="50" t="s">
        <v>6255</v>
      </c>
      <c r="H1205" s="50" t="s">
        <v>6256</v>
      </c>
      <c r="I1205" s="113"/>
      <c r="J1205" s="103" t="s">
        <v>7493</v>
      </c>
      <c r="K1205" s="103"/>
      <c r="L1205" s="50" t="s">
        <v>7472</v>
      </c>
      <c r="M1205" s="153">
        <v>0</v>
      </c>
      <c r="N1205" s="50" t="s">
        <v>8512</v>
      </c>
      <c r="O1205" s="50" t="s">
        <v>8517</v>
      </c>
      <c r="P1205" s="113" t="s">
        <v>262</v>
      </c>
      <c r="Q1205" s="113" t="s">
        <v>80</v>
      </c>
      <c r="R1205" s="113"/>
      <c r="S1205" s="113"/>
    </row>
    <row r="1206" spans="1:19" x14ac:dyDescent="0.35">
      <c r="A1206" s="111" t="s">
        <v>4708</v>
      </c>
      <c r="B1206" s="112"/>
      <c r="C1206" s="113" t="s">
        <v>4722</v>
      </c>
      <c r="D1206" s="50" t="s">
        <v>7267</v>
      </c>
      <c r="E1206" s="113"/>
      <c r="F1206" s="113"/>
      <c r="G1206" s="50" t="s">
        <v>6261</v>
      </c>
      <c r="H1206" s="50" t="s">
        <v>6262</v>
      </c>
      <c r="I1206" s="113"/>
      <c r="J1206" s="103" t="s">
        <v>7493</v>
      </c>
      <c r="K1206" s="103"/>
      <c r="L1206" s="50" t="s">
        <v>7472</v>
      </c>
      <c r="M1206" s="153">
        <v>0</v>
      </c>
      <c r="N1206" s="50" t="s">
        <v>8512</v>
      </c>
      <c r="O1206" s="50" t="s">
        <v>8517</v>
      </c>
      <c r="P1206" s="113" t="s">
        <v>262</v>
      </c>
      <c r="Q1206" s="113" t="s">
        <v>80</v>
      </c>
      <c r="R1206" s="113"/>
      <c r="S1206" s="113"/>
    </row>
    <row r="1207" spans="1:19" x14ac:dyDescent="0.35">
      <c r="A1207" s="111" t="s">
        <v>4708</v>
      </c>
      <c r="B1207" s="112"/>
      <c r="C1207" s="113" t="s">
        <v>4732</v>
      </c>
      <c r="D1207" s="50" t="s">
        <v>7266</v>
      </c>
      <c r="E1207" s="113"/>
      <c r="F1207" s="113"/>
      <c r="G1207" s="50" t="s">
        <v>6281</v>
      </c>
      <c r="H1207" s="50" t="s">
        <v>6282</v>
      </c>
      <c r="I1207" s="113"/>
      <c r="J1207" s="103" t="s">
        <v>7493</v>
      </c>
      <c r="K1207" s="103"/>
      <c r="L1207" s="113" t="s">
        <v>7472</v>
      </c>
      <c r="M1207" s="114">
        <v>0</v>
      </c>
      <c r="N1207" s="113" t="s">
        <v>8512</v>
      </c>
      <c r="O1207" s="113" t="s">
        <v>8517</v>
      </c>
      <c r="P1207" s="113" t="s">
        <v>163</v>
      </c>
      <c r="Q1207" s="113" t="s">
        <v>80</v>
      </c>
      <c r="R1207" s="113"/>
      <c r="S1207" s="113"/>
    </row>
    <row r="1208" spans="1:19" x14ac:dyDescent="0.35">
      <c r="A1208" s="111" t="s">
        <v>4708</v>
      </c>
      <c r="B1208" s="112"/>
      <c r="C1208" s="113" t="s">
        <v>4738</v>
      </c>
      <c r="D1208" s="50" t="s">
        <v>7261</v>
      </c>
      <c r="E1208" s="113"/>
      <c r="F1208" s="113"/>
      <c r="G1208" s="50" t="s">
        <v>6293</v>
      </c>
      <c r="H1208" s="50" t="s">
        <v>6294</v>
      </c>
      <c r="I1208" s="113"/>
      <c r="J1208" s="103" t="s">
        <v>7493</v>
      </c>
      <c r="K1208" s="103"/>
      <c r="L1208" s="113" t="s">
        <v>7472</v>
      </c>
      <c r="M1208" s="114">
        <v>0</v>
      </c>
      <c r="N1208" s="113" t="s">
        <v>8512</v>
      </c>
      <c r="O1208" s="113" t="s">
        <v>8517</v>
      </c>
      <c r="P1208" s="113" t="s">
        <v>6363</v>
      </c>
      <c r="Q1208" s="113" t="s">
        <v>80</v>
      </c>
      <c r="R1208" s="113"/>
      <c r="S1208" s="113"/>
    </row>
    <row r="1209" spans="1:19" x14ac:dyDescent="0.35">
      <c r="A1209" s="111" t="s">
        <v>4708</v>
      </c>
      <c r="B1209" s="112"/>
      <c r="C1209" s="113" t="s">
        <v>4710</v>
      </c>
      <c r="D1209" s="50" t="s">
        <v>7258</v>
      </c>
      <c r="E1209" s="113"/>
      <c r="F1209" s="113"/>
      <c r="G1209" s="50" t="s">
        <v>6237</v>
      </c>
      <c r="H1209" s="50" t="s">
        <v>6238</v>
      </c>
      <c r="I1209" s="113"/>
      <c r="J1209" s="103" t="s">
        <v>7493</v>
      </c>
      <c r="K1209" s="103"/>
      <c r="L1209" s="50" t="s">
        <v>7472</v>
      </c>
      <c r="M1209" s="153">
        <v>0</v>
      </c>
      <c r="N1209" s="50" t="s">
        <v>8512</v>
      </c>
      <c r="O1209" s="50" t="s">
        <v>8517</v>
      </c>
      <c r="P1209" s="113" t="s">
        <v>6330</v>
      </c>
      <c r="Q1209" s="113" t="s">
        <v>80</v>
      </c>
      <c r="R1209" s="113"/>
      <c r="S1209" s="113"/>
    </row>
    <row r="1210" spans="1:19" x14ac:dyDescent="0.35">
      <c r="A1210" s="111" t="s">
        <v>4708</v>
      </c>
      <c r="B1210" s="112"/>
      <c r="C1210" s="113" t="s">
        <v>4716</v>
      </c>
      <c r="D1210" s="50" t="s">
        <v>7259</v>
      </c>
      <c r="E1210" s="113"/>
      <c r="F1210" s="113"/>
      <c r="G1210" s="50" t="s">
        <v>6249</v>
      </c>
      <c r="H1210" s="50" t="s">
        <v>6250</v>
      </c>
      <c r="I1210" s="113"/>
      <c r="J1210" s="103" t="s">
        <v>7493</v>
      </c>
      <c r="K1210" s="103"/>
      <c r="L1210" s="50" t="s">
        <v>7472</v>
      </c>
      <c r="M1210" s="153">
        <v>0</v>
      </c>
      <c r="N1210" s="50" t="s">
        <v>8512</v>
      </c>
      <c r="O1210" s="50" t="s">
        <v>8517</v>
      </c>
      <c r="P1210" s="113" t="s">
        <v>6360</v>
      </c>
      <c r="Q1210" s="113" t="s">
        <v>80</v>
      </c>
      <c r="R1210" s="113"/>
      <c r="S1210" s="113"/>
    </row>
    <row r="1211" spans="1:19" x14ac:dyDescent="0.35">
      <c r="A1211" s="111" t="s">
        <v>4708</v>
      </c>
      <c r="B1211" s="112"/>
      <c r="C1211" s="113" t="s">
        <v>4727</v>
      </c>
      <c r="D1211" s="50" t="s">
        <v>7260</v>
      </c>
      <c r="E1211" s="113"/>
      <c r="F1211" s="113"/>
      <c r="G1211" s="50" t="s">
        <v>6271</v>
      </c>
      <c r="H1211" s="50" t="s">
        <v>6272</v>
      </c>
      <c r="I1211" s="113"/>
      <c r="J1211" s="103" t="s">
        <v>7493</v>
      </c>
      <c r="K1211" s="103"/>
      <c r="L1211" s="50" t="s">
        <v>7472</v>
      </c>
      <c r="M1211" s="153">
        <v>0</v>
      </c>
      <c r="N1211" s="50" t="s">
        <v>8512</v>
      </c>
      <c r="O1211" s="50" t="s">
        <v>8517</v>
      </c>
      <c r="P1211" s="113" t="s">
        <v>266</v>
      </c>
      <c r="Q1211" s="113" t="s">
        <v>80</v>
      </c>
      <c r="R1211" s="113"/>
      <c r="S1211" s="113"/>
    </row>
    <row r="1212" spans="1:19" x14ac:dyDescent="0.35">
      <c r="A1212" s="111" t="s">
        <v>4708</v>
      </c>
      <c r="B1212" s="112"/>
      <c r="C1212" s="113" t="s">
        <v>4728</v>
      </c>
      <c r="D1212" s="50" t="s">
        <v>7262</v>
      </c>
      <c r="E1212" s="113"/>
      <c r="F1212" s="113"/>
      <c r="G1212" s="50" t="s">
        <v>6273</v>
      </c>
      <c r="H1212" s="50" t="s">
        <v>6274</v>
      </c>
      <c r="I1212" s="113"/>
      <c r="J1212" s="103" t="s">
        <v>7493</v>
      </c>
      <c r="K1212" s="103"/>
      <c r="L1212" s="50" t="s">
        <v>7472</v>
      </c>
      <c r="M1212" s="153">
        <v>0</v>
      </c>
      <c r="N1212" s="50" t="s">
        <v>8512</v>
      </c>
      <c r="O1212" s="50" t="s">
        <v>8517</v>
      </c>
      <c r="P1212" s="113" t="s">
        <v>6361</v>
      </c>
      <c r="Q1212" s="113" t="s">
        <v>80</v>
      </c>
      <c r="R1212" s="113"/>
      <c r="S1212" s="113"/>
    </row>
    <row r="1213" spans="1:19" x14ac:dyDescent="0.35">
      <c r="A1213" s="111" t="s">
        <v>4708</v>
      </c>
      <c r="B1213" s="112"/>
      <c r="C1213" s="113" t="s">
        <v>4724</v>
      </c>
      <c r="D1213" s="50" t="s">
        <v>7264</v>
      </c>
      <c r="E1213" s="113"/>
      <c r="F1213" s="113"/>
      <c r="G1213" s="50" t="s">
        <v>6265</v>
      </c>
      <c r="H1213" s="50" t="s">
        <v>6266</v>
      </c>
      <c r="I1213" s="113"/>
      <c r="J1213" s="103" t="s">
        <v>7493</v>
      </c>
      <c r="K1213" s="103"/>
      <c r="L1213" s="50" t="s">
        <v>7472</v>
      </c>
      <c r="M1213" s="153">
        <v>0</v>
      </c>
      <c r="N1213" s="50" t="s">
        <v>8512</v>
      </c>
      <c r="O1213" s="50" t="s">
        <v>8517</v>
      </c>
      <c r="P1213" s="113" t="s">
        <v>6343</v>
      </c>
      <c r="Q1213" s="113" t="s">
        <v>80</v>
      </c>
      <c r="R1213" s="113"/>
      <c r="S1213" s="113"/>
    </row>
    <row r="1214" spans="1:19" x14ac:dyDescent="0.35">
      <c r="A1214" s="111" t="s">
        <v>4708</v>
      </c>
      <c r="B1214" s="112"/>
      <c r="C1214" s="113" t="s">
        <v>4717</v>
      </c>
      <c r="D1214" s="50" t="s">
        <v>7265</v>
      </c>
      <c r="E1214" s="113"/>
      <c r="F1214" s="113"/>
      <c r="G1214" s="50" t="s">
        <v>6251</v>
      </c>
      <c r="H1214" s="50" t="s">
        <v>6252</v>
      </c>
      <c r="I1214" s="113"/>
      <c r="J1214" s="103" t="s">
        <v>7493</v>
      </c>
      <c r="K1214" s="103"/>
      <c r="L1214" s="50" t="s">
        <v>7472</v>
      </c>
      <c r="M1214" s="153">
        <v>0</v>
      </c>
      <c r="N1214" s="50" t="s">
        <v>8512</v>
      </c>
      <c r="O1214" s="50" t="s">
        <v>8517</v>
      </c>
      <c r="P1214" s="113" t="s">
        <v>262</v>
      </c>
      <c r="Q1214" s="113" t="s">
        <v>80</v>
      </c>
      <c r="R1214" s="113"/>
      <c r="S1214" s="113"/>
    </row>
    <row r="1215" spans="1:19" x14ac:dyDescent="0.35">
      <c r="A1215" s="111" t="s">
        <v>4708</v>
      </c>
      <c r="B1215" s="112"/>
      <c r="C1215" s="113" t="s">
        <v>4740</v>
      </c>
      <c r="D1215" s="50" t="s">
        <v>6974</v>
      </c>
      <c r="E1215" s="113"/>
      <c r="F1215" s="113"/>
      <c r="G1215" s="50" t="s">
        <v>6297</v>
      </c>
      <c r="H1215" s="50" t="s">
        <v>6298</v>
      </c>
      <c r="I1215" s="113"/>
      <c r="J1215" s="103" t="s">
        <v>7493</v>
      </c>
      <c r="K1215" s="103"/>
      <c r="L1215" s="50" t="s">
        <v>7472</v>
      </c>
      <c r="M1215" s="153">
        <v>0</v>
      </c>
      <c r="N1215" s="50" t="s">
        <v>8512</v>
      </c>
      <c r="O1215" s="50" t="s">
        <v>8517</v>
      </c>
      <c r="P1215" s="113" t="s">
        <v>195</v>
      </c>
      <c r="Q1215" s="113" t="s">
        <v>80</v>
      </c>
      <c r="R1215" s="113"/>
      <c r="S1215" s="113"/>
    </row>
    <row r="1216" spans="1:19" x14ac:dyDescent="0.35">
      <c r="A1216" s="111" t="s">
        <v>4708</v>
      </c>
      <c r="B1216" s="112"/>
      <c r="C1216" s="113" t="s">
        <v>4709</v>
      </c>
      <c r="D1216" s="50" t="s">
        <v>7255</v>
      </c>
      <c r="E1216" s="113"/>
      <c r="F1216" s="113"/>
      <c r="G1216" s="50" t="s">
        <v>6235</v>
      </c>
      <c r="H1216" s="50" t="s">
        <v>6236</v>
      </c>
      <c r="I1216" s="113"/>
      <c r="J1216" s="103" t="s">
        <v>7493</v>
      </c>
      <c r="K1216" s="103"/>
      <c r="L1216" s="50" t="s">
        <v>7472</v>
      </c>
      <c r="M1216" s="153">
        <v>0</v>
      </c>
      <c r="N1216" s="50" t="s">
        <v>8512</v>
      </c>
      <c r="O1216" s="50" t="s">
        <v>8517</v>
      </c>
      <c r="P1216" s="113" t="s">
        <v>195</v>
      </c>
      <c r="Q1216" s="113" t="s">
        <v>80</v>
      </c>
      <c r="R1216" s="113"/>
      <c r="S1216" s="113"/>
    </row>
    <row r="1217" spans="1:19" x14ac:dyDescent="0.35">
      <c r="A1217" s="111" t="s">
        <v>4708</v>
      </c>
      <c r="B1217" s="112"/>
      <c r="C1217" s="113" t="s">
        <v>4711</v>
      </c>
      <c r="D1217" s="50" t="s">
        <v>7256</v>
      </c>
      <c r="E1217" s="113"/>
      <c r="F1217" s="113"/>
      <c r="G1217" s="50" t="s">
        <v>6239</v>
      </c>
      <c r="H1217" s="50" t="s">
        <v>6240</v>
      </c>
      <c r="I1217" s="113"/>
      <c r="J1217" s="103" t="s">
        <v>7493</v>
      </c>
      <c r="K1217" s="103"/>
      <c r="L1217" s="50" t="s">
        <v>7472</v>
      </c>
      <c r="M1217" s="153">
        <v>0</v>
      </c>
      <c r="N1217" s="50" t="s">
        <v>8512</v>
      </c>
      <c r="O1217" s="50" t="s">
        <v>8517</v>
      </c>
      <c r="P1217" s="113" t="s">
        <v>6330</v>
      </c>
      <c r="Q1217" s="113" t="s">
        <v>80</v>
      </c>
      <c r="R1217" s="113"/>
      <c r="S1217" s="113"/>
    </row>
    <row r="1218" spans="1:19" x14ac:dyDescent="0.35">
      <c r="A1218" s="111" t="s">
        <v>4708</v>
      </c>
      <c r="B1218" s="112"/>
      <c r="C1218" s="113" t="s">
        <v>4741</v>
      </c>
      <c r="D1218" s="50" t="s">
        <v>7269</v>
      </c>
      <c r="E1218" s="113"/>
      <c r="F1218" s="113"/>
      <c r="G1218" s="50" t="s">
        <v>6299</v>
      </c>
      <c r="H1218" s="50" t="s">
        <v>6300</v>
      </c>
      <c r="I1218" s="113"/>
      <c r="J1218" s="103" t="s">
        <v>7493</v>
      </c>
      <c r="K1218" s="103"/>
      <c r="L1218" s="113" t="s">
        <v>7472</v>
      </c>
      <c r="M1218" s="114">
        <v>0</v>
      </c>
      <c r="N1218" s="113" t="s">
        <v>8512</v>
      </c>
      <c r="O1218" s="113" t="s">
        <v>8517</v>
      </c>
      <c r="P1218" s="113" t="s">
        <v>6363</v>
      </c>
      <c r="Q1218" s="113" t="s">
        <v>80</v>
      </c>
      <c r="R1218" s="113"/>
      <c r="S1218" s="113"/>
    </row>
    <row r="1219" spans="1:19" x14ac:dyDescent="0.35">
      <c r="A1219" s="111" t="s">
        <v>4708</v>
      </c>
      <c r="B1219" s="112"/>
      <c r="C1219" s="113" t="s">
        <v>4712</v>
      </c>
      <c r="D1219" s="50" t="s">
        <v>7270</v>
      </c>
      <c r="E1219" s="113"/>
      <c r="F1219" s="113"/>
      <c r="G1219" s="50" t="s">
        <v>6241</v>
      </c>
      <c r="H1219" s="50" t="s">
        <v>6242</v>
      </c>
      <c r="I1219" s="113"/>
      <c r="J1219" s="103" t="s">
        <v>7493</v>
      </c>
      <c r="K1219" s="103"/>
      <c r="L1219" s="50" t="s">
        <v>7472</v>
      </c>
      <c r="M1219" s="153">
        <v>0</v>
      </c>
      <c r="N1219" s="50" t="s">
        <v>8512</v>
      </c>
      <c r="O1219" s="50" t="s">
        <v>8517</v>
      </c>
      <c r="P1219" s="113" t="s">
        <v>6331</v>
      </c>
      <c r="Q1219" s="113" t="s">
        <v>80</v>
      </c>
      <c r="R1219" s="113"/>
      <c r="S1219" s="113"/>
    </row>
    <row r="1220" spans="1:19" x14ac:dyDescent="0.35">
      <c r="A1220" s="111" t="s">
        <v>4708</v>
      </c>
      <c r="B1220" s="112"/>
      <c r="C1220" s="113" t="s">
        <v>4713</v>
      </c>
      <c r="D1220" s="50" t="s">
        <v>7271</v>
      </c>
      <c r="E1220" s="113"/>
      <c r="F1220" s="113"/>
      <c r="G1220" s="50" t="s">
        <v>6243</v>
      </c>
      <c r="H1220" s="50" t="s">
        <v>6244</v>
      </c>
      <c r="I1220" s="113"/>
      <c r="J1220" s="103" t="s">
        <v>7493</v>
      </c>
      <c r="K1220" s="103"/>
      <c r="L1220" s="50" t="s">
        <v>7472</v>
      </c>
      <c r="M1220" s="153">
        <v>0</v>
      </c>
      <c r="N1220" s="50" t="s">
        <v>8512</v>
      </c>
      <c r="O1220" s="50" t="s">
        <v>8517</v>
      </c>
      <c r="P1220" s="113" t="s">
        <v>6358</v>
      </c>
      <c r="Q1220" s="113" t="s">
        <v>80</v>
      </c>
      <c r="R1220" s="113"/>
      <c r="S1220" s="113"/>
    </row>
    <row r="1221" spans="1:19" x14ac:dyDescent="0.35">
      <c r="A1221" s="111" t="s">
        <v>4708</v>
      </c>
      <c r="B1221" s="112"/>
      <c r="C1221" s="113" t="s">
        <v>4715</v>
      </c>
      <c r="D1221" s="50" t="s">
        <v>7272</v>
      </c>
      <c r="E1221" s="113"/>
      <c r="F1221" s="113"/>
      <c r="G1221" s="50" t="s">
        <v>6247</v>
      </c>
      <c r="H1221" s="50" t="s">
        <v>6248</v>
      </c>
      <c r="I1221" s="113"/>
      <c r="J1221" s="103" t="s">
        <v>7493</v>
      </c>
      <c r="K1221" s="103"/>
      <c r="L1221" s="50" t="s">
        <v>7472</v>
      </c>
      <c r="M1221" s="153">
        <v>0</v>
      </c>
      <c r="N1221" s="50" t="s">
        <v>8512</v>
      </c>
      <c r="O1221" s="50" t="s">
        <v>8517</v>
      </c>
      <c r="P1221" s="113" t="s">
        <v>6359</v>
      </c>
      <c r="Q1221" s="113" t="s">
        <v>80</v>
      </c>
      <c r="R1221" s="113"/>
      <c r="S1221" s="113"/>
    </row>
    <row r="1222" spans="1:19" x14ac:dyDescent="0.35">
      <c r="A1222" s="111" t="s">
        <v>4708</v>
      </c>
      <c r="B1222" s="112"/>
      <c r="C1222" s="113" t="s">
        <v>4714</v>
      </c>
      <c r="D1222" s="50" t="s">
        <v>7273</v>
      </c>
      <c r="E1222" s="113"/>
      <c r="F1222" s="113"/>
      <c r="G1222" s="50" t="s">
        <v>6245</v>
      </c>
      <c r="H1222" s="50" t="s">
        <v>6246</v>
      </c>
      <c r="I1222" s="113"/>
      <c r="J1222" s="103" t="s">
        <v>7493</v>
      </c>
      <c r="K1222" s="103"/>
      <c r="L1222" s="50" t="s">
        <v>7472</v>
      </c>
      <c r="M1222" s="153">
        <v>0</v>
      </c>
      <c r="N1222" s="50" t="s">
        <v>8512</v>
      </c>
      <c r="O1222" s="50" t="s">
        <v>8517</v>
      </c>
      <c r="P1222" s="113" t="s">
        <v>6352</v>
      </c>
      <c r="Q1222" s="113" t="s">
        <v>80</v>
      </c>
      <c r="R1222" s="113"/>
      <c r="S1222" s="113"/>
    </row>
    <row r="1223" spans="1:19" x14ac:dyDescent="0.35">
      <c r="A1223" s="111" t="s">
        <v>4708</v>
      </c>
      <c r="B1223" s="112"/>
      <c r="C1223" s="113" t="s">
        <v>4718</v>
      </c>
      <c r="D1223" s="50" t="s">
        <v>7274</v>
      </c>
      <c r="E1223" s="113"/>
      <c r="F1223" s="113"/>
      <c r="G1223" s="50" t="s">
        <v>6253</v>
      </c>
      <c r="H1223" s="50" t="s">
        <v>6254</v>
      </c>
      <c r="I1223" s="113"/>
      <c r="J1223" s="103" t="s">
        <v>7493</v>
      </c>
      <c r="K1223" s="103"/>
      <c r="L1223" s="50" t="s">
        <v>7472</v>
      </c>
      <c r="M1223" s="153">
        <v>0</v>
      </c>
      <c r="N1223" s="50" t="s">
        <v>8512</v>
      </c>
      <c r="O1223" s="50" t="s">
        <v>8517</v>
      </c>
      <c r="P1223" s="113" t="s">
        <v>262</v>
      </c>
      <c r="Q1223" s="113" t="s">
        <v>80</v>
      </c>
      <c r="R1223" s="113"/>
      <c r="S1223" s="113"/>
    </row>
    <row r="1224" spans="1:19" x14ac:dyDescent="0.35">
      <c r="A1224" s="111" t="s">
        <v>4708</v>
      </c>
      <c r="B1224" s="112"/>
      <c r="C1224" s="113" t="s">
        <v>4725</v>
      </c>
      <c r="D1224" s="50" t="s">
        <v>7275</v>
      </c>
      <c r="E1224" s="113"/>
      <c r="F1224" s="113"/>
      <c r="G1224" s="50" t="s">
        <v>6267</v>
      </c>
      <c r="H1224" s="50" t="s">
        <v>6268</v>
      </c>
      <c r="I1224" s="113"/>
      <c r="J1224" s="103" t="s">
        <v>7493</v>
      </c>
      <c r="K1224" s="103"/>
      <c r="L1224" s="50" t="s">
        <v>7472</v>
      </c>
      <c r="M1224" s="153">
        <v>0</v>
      </c>
      <c r="N1224" s="50" t="s">
        <v>8512</v>
      </c>
      <c r="O1224" s="50" t="s">
        <v>8517</v>
      </c>
      <c r="P1224" s="113" t="s">
        <v>6343</v>
      </c>
      <c r="Q1224" s="113" t="s">
        <v>80</v>
      </c>
      <c r="R1224" s="113"/>
      <c r="S1224" s="113"/>
    </row>
    <row r="1225" spans="1:19" x14ac:dyDescent="0.35">
      <c r="A1225" s="111" t="s">
        <v>4708</v>
      </c>
      <c r="B1225" s="112"/>
      <c r="C1225" s="113" t="s">
        <v>4735</v>
      </c>
      <c r="D1225" s="50" t="s">
        <v>7276</v>
      </c>
      <c r="E1225" s="113"/>
      <c r="F1225" s="113"/>
      <c r="G1225" s="50" t="s">
        <v>6287</v>
      </c>
      <c r="H1225" s="50" t="s">
        <v>6288</v>
      </c>
      <c r="I1225" s="113"/>
      <c r="J1225" s="103" t="s">
        <v>7493</v>
      </c>
      <c r="K1225" s="103"/>
      <c r="L1225" s="113" t="s">
        <v>7472</v>
      </c>
      <c r="M1225" s="114">
        <v>0</v>
      </c>
      <c r="N1225" s="113" t="s">
        <v>8512</v>
      </c>
      <c r="O1225" s="113" t="s">
        <v>8517</v>
      </c>
      <c r="P1225" s="113" t="s">
        <v>163</v>
      </c>
      <c r="Q1225" s="113" t="s">
        <v>80</v>
      </c>
      <c r="R1225" s="113"/>
      <c r="S1225" s="113"/>
    </row>
    <row r="1226" spans="1:19" x14ac:dyDescent="0.35">
      <c r="A1226" s="111" t="s">
        <v>4708</v>
      </c>
      <c r="B1226" s="112"/>
      <c r="C1226" s="113" t="s">
        <v>4720</v>
      </c>
      <c r="D1226" s="50" t="s">
        <v>7277</v>
      </c>
      <c r="E1226" s="113"/>
      <c r="F1226" s="113"/>
      <c r="G1226" s="50" t="s">
        <v>6257</v>
      </c>
      <c r="H1226" s="50" t="s">
        <v>6258</v>
      </c>
      <c r="I1226" s="113"/>
      <c r="J1226" s="103" t="s">
        <v>7493</v>
      </c>
      <c r="K1226" s="103"/>
      <c r="L1226" s="50" t="s">
        <v>7472</v>
      </c>
      <c r="M1226" s="153">
        <v>0</v>
      </c>
      <c r="N1226" s="50" t="s">
        <v>8512</v>
      </c>
      <c r="O1226" s="50" t="s">
        <v>8517</v>
      </c>
      <c r="P1226" s="113" t="s">
        <v>262</v>
      </c>
      <c r="Q1226" s="113" t="s">
        <v>80</v>
      </c>
      <c r="R1226" s="113"/>
      <c r="S1226" s="113"/>
    </row>
    <row r="1227" spans="1:19" x14ac:dyDescent="0.35">
      <c r="A1227" s="111" t="s">
        <v>4708</v>
      </c>
      <c r="B1227" s="112"/>
      <c r="C1227" s="113" t="s">
        <v>4726</v>
      </c>
      <c r="D1227" s="50" t="s">
        <v>7278</v>
      </c>
      <c r="E1227" s="113"/>
      <c r="F1227" s="113"/>
      <c r="G1227" s="50" t="s">
        <v>6269</v>
      </c>
      <c r="H1227" s="50" t="s">
        <v>6270</v>
      </c>
      <c r="I1227" s="113"/>
      <c r="J1227" s="103" t="s">
        <v>7493</v>
      </c>
      <c r="K1227" s="103"/>
      <c r="L1227" s="50" t="s">
        <v>7472</v>
      </c>
      <c r="M1227" s="153">
        <v>0</v>
      </c>
      <c r="N1227" s="50" t="s">
        <v>8512</v>
      </c>
      <c r="O1227" s="50" t="s">
        <v>8517</v>
      </c>
      <c r="P1227" s="113" t="s">
        <v>6343</v>
      </c>
      <c r="Q1227" s="113" t="s">
        <v>80</v>
      </c>
      <c r="R1227" s="113"/>
      <c r="S1227" s="113"/>
    </row>
    <row r="1228" spans="1:19" x14ac:dyDescent="0.35">
      <c r="A1228" s="111" t="s">
        <v>4708</v>
      </c>
      <c r="B1228" s="112"/>
      <c r="C1228" s="113" t="s">
        <v>4733</v>
      </c>
      <c r="D1228" s="50" t="s">
        <v>7279</v>
      </c>
      <c r="E1228" s="113"/>
      <c r="F1228" s="113"/>
      <c r="G1228" s="50" t="s">
        <v>6283</v>
      </c>
      <c r="H1228" s="50" t="s">
        <v>6284</v>
      </c>
      <c r="I1228" s="113"/>
      <c r="J1228" s="103" t="s">
        <v>7493</v>
      </c>
      <c r="K1228" s="103"/>
      <c r="L1228" s="113" t="s">
        <v>7472</v>
      </c>
      <c r="M1228" s="114">
        <v>0</v>
      </c>
      <c r="N1228" s="113" t="s">
        <v>8512</v>
      </c>
      <c r="O1228" s="113" t="s">
        <v>8517</v>
      </c>
      <c r="P1228" s="113" t="s">
        <v>163</v>
      </c>
      <c r="Q1228" s="113" t="s">
        <v>80</v>
      </c>
      <c r="R1228" s="113"/>
      <c r="S1228" s="113"/>
    </row>
    <row r="1229" spans="1:19" x14ac:dyDescent="0.35">
      <c r="A1229" s="111" t="s">
        <v>4708</v>
      </c>
      <c r="B1229" s="112"/>
      <c r="C1229" s="113" t="s">
        <v>4739</v>
      </c>
      <c r="D1229" s="50" t="s">
        <v>7280</v>
      </c>
      <c r="E1229" s="113"/>
      <c r="F1229" s="113"/>
      <c r="G1229" s="50" t="s">
        <v>6295</v>
      </c>
      <c r="H1229" s="50" t="s">
        <v>6296</v>
      </c>
      <c r="I1229" s="113"/>
      <c r="J1229" s="103" t="s">
        <v>7493</v>
      </c>
      <c r="K1229" s="103"/>
      <c r="L1229" s="113" t="s">
        <v>7472</v>
      </c>
      <c r="M1229" s="114">
        <v>0</v>
      </c>
      <c r="N1229" s="113" t="s">
        <v>8512</v>
      </c>
      <c r="O1229" s="113" t="s">
        <v>8517</v>
      </c>
      <c r="P1229" s="113" t="s">
        <v>6363</v>
      </c>
      <c r="Q1229" s="113" t="s">
        <v>80</v>
      </c>
      <c r="R1229" s="113"/>
      <c r="S1229" s="113"/>
    </row>
    <row r="1230" spans="1:19" x14ac:dyDescent="0.35">
      <c r="A1230" s="111" t="s">
        <v>4708</v>
      </c>
      <c r="B1230" s="112"/>
      <c r="C1230" s="113" t="s">
        <v>4736</v>
      </c>
      <c r="D1230" s="50" t="s">
        <v>7281</v>
      </c>
      <c r="E1230" s="113"/>
      <c r="F1230" s="113"/>
      <c r="G1230" s="50" t="s">
        <v>6289</v>
      </c>
      <c r="H1230" s="50" t="s">
        <v>6290</v>
      </c>
      <c r="I1230" s="113"/>
      <c r="J1230" s="103" t="s">
        <v>7493</v>
      </c>
      <c r="K1230" s="103"/>
      <c r="L1230" s="113" t="s">
        <v>7472</v>
      </c>
      <c r="M1230" s="114">
        <v>0</v>
      </c>
      <c r="N1230" s="113" t="s">
        <v>8512</v>
      </c>
      <c r="O1230" s="113" t="s">
        <v>8517</v>
      </c>
      <c r="P1230" s="113" t="s">
        <v>163</v>
      </c>
      <c r="Q1230" s="113" t="s">
        <v>80</v>
      </c>
      <c r="R1230" s="113"/>
      <c r="S1230" s="113"/>
    </row>
    <row r="1231" spans="1:19" x14ac:dyDescent="0.35">
      <c r="A1231" s="111" t="s">
        <v>4708</v>
      </c>
      <c r="B1231" s="112"/>
      <c r="C1231" s="113" t="s">
        <v>4737</v>
      </c>
      <c r="D1231" s="50" t="s">
        <v>7282</v>
      </c>
      <c r="E1231" s="113"/>
      <c r="F1231" s="113"/>
      <c r="G1231" s="50" t="s">
        <v>6291</v>
      </c>
      <c r="H1231" s="50" t="s">
        <v>6292</v>
      </c>
      <c r="I1231" s="113"/>
      <c r="J1231" s="103" t="s">
        <v>7493</v>
      </c>
      <c r="K1231" s="103"/>
      <c r="L1231" s="113" t="s">
        <v>7472</v>
      </c>
      <c r="M1231" s="114">
        <v>0</v>
      </c>
      <c r="N1231" s="113" t="s">
        <v>8512</v>
      </c>
      <c r="O1231" s="113" t="s">
        <v>8517</v>
      </c>
      <c r="P1231" s="113" t="s">
        <v>163</v>
      </c>
      <c r="Q1231" s="113" t="s">
        <v>80</v>
      </c>
      <c r="R1231" s="113"/>
      <c r="S1231" s="113"/>
    </row>
    <row r="1232" spans="1:19" x14ac:dyDescent="0.35">
      <c r="A1232" s="111" t="s">
        <v>4708</v>
      </c>
      <c r="B1232" s="112"/>
      <c r="C1232" s="113" t="s">
        <v>4721</v>
      </c>
      <c r="D1232" s="50" t="s">
        <v>7283</v>
      </c>
      <c r="E1232" s="113"/>
      <c r="F1232" s="113"/>
      <c r="G1232" s="50" t="s">
        <v>6259</v>
      </c>
      <c r="H1232" s="50" t="s">
        <v>6260</v>
      </c>
      <c r="I1232" s="113"/>
      <c r="J1232" s="103" t="s">
        <v>7493</v>
      </c>
      <c r="K1232" s="103"/>
      <c r="L1232" s="50" t="s">
        <v>7472</v>
      </c>
      <c r="M1232" s="153">
        <v>0</v>
      </c>
      <c r="N1232" s="50" t="s">
        <v>8512</v>
      </c>
      <c r="O1232" s="50" t="s">
        <v>8517</v>
      </c>
      <c r="P1232" s="113" t="s">
        <v>262</v>
      </c>
      <c r="Q1232" s="113" t="s">
        <v>80</v>
      </c>
      <c r="R1232" s="113"/>
      <c r="S1232" s="113"/>
    </row>
    <row r="1233" spans="1:19" x14ac:dyDescent="0.35">
      <c r="A1233" s="111" t="s">
        <v>4708</v>
      </c>
      <c r="B1233" s="112"/>
      <c r="C1233" s="113" t="s">
        <v>4723</v>
      </c>
      <c r="D1233" s="50" t="s">
        <v>7284</v>
      </c>
      <c r="E1233" s="113"/>
      <c r="F1233" s="113"/>
      <c r="G1233" s="50" t="s">
        <v>6263</v>
      </c>
      <c r="H1233" s="50" t="s">
        <v>6264</v>
      </c>
      <c r="I1233" s="113"/>
      <c r="J1233" s="103" t="s">
        <v>7493</v>
      </c>
      <c r="K1233" s="103"/>
      <c r="L1233" s="50" t="s">
        <v>7472</v>
      </c>
      <c r="M1233" s="153">
        <v>0</v>
      </c>
      <c r="N1233" s="50" t="s">
        <v>8512</v>
      </c>
      <c r="O1233" s="50" t="s">
        <v>8517</v>
      </c>
      <c r="P1233" s="113" t="s">
        <v>262</v>
      </c>
      <c r="Q1233" s="113" t="s">
        <v>80</v>
      </c>
      <c r="R1233" s="113"/>
      <c r="S1233" s="113"/>
    </row>
    <row r="1234" spans="1:19" x14ac:dyDescent="0.35">
      <c r="A1234" s="111" t="s">
        <v>4708</v>
      </c>
      <c r="B1234" s="112"/>
      <c r="C1234" s="113" t="s">
        <v>4730</v>
      </c>
      <c r="D1234" s="50" t="s">
        <v>7286</v>
      </c>
      <c r="E1234" s="113"/>
      <c r="F1234" s="113"/>
      <c r="G1234" s="50" t="s">
        <v>6277</v>
      </c>
      <c r="H1234" s="50" t="s">
        <v>6278</v>
      </c>
      <c r="I1234" s="113"/>
      <c r="J1234" s="103" t="s">
        <v>7493</v>
      </c>
      <c r="K1234" s="103"/>
      <c r="L1234" s="113" t="s">
        <v>7472</v>
      </c>
      <c r="M1234" s="114">
        <v>0</v>
      </c>
      <c r="N1234" s="113" t="s">
        <v>8512</v>
      </c>
      <c r="O1234" s="113" t="s">
        <v>8517</v>
      </c>
      <c r="P1234" s="113" t="s">
        <v>6362</v>
      </c>
      <c r="Q1234" s="113" t="s">
        <v>80</v>
      </c>
      <c r="R1234" s="113"/>
      <c r="S1234" s="113"/>
    </row>
    <row r="1235" spans="1:19" x14ac:dyDescent="0.35">
      <c r="A1235" s="111" t="s">
        <v>4708</v>
      </c>
      <c r="B1235" s="112"/>
      <c r="C1235" s="113" t="s">
        <v>4731</v>
      </c>
      <c r="D1235" s="50" t="s">
        <v>7285</v>
      </c>
      <c r="E1235" s="113"/>
      <c r="F1235" s="113"/>
      <c r="G1235" s="50" t="s">
        <v>6279</v>
      </c>
      <c r="H1235" s="50" t="s">
        <v>6280</v>
      </c>
      <c r="I1235" s="113"/>
      <c r="J1235" s="103" t="s">
        <v>7493</v>
      </c>
      <c r="K1235" s="103"/>
      <c r="L1235" s="113" t="s">
        <v>7472</v>
      </c>
      <c r="M1235" s="114">
        <v>0</v>
      </c>
      <c r="N1235" s="113" t="s">
        <v>8512</v>
      </c>
      <c r="O1235" s="113" t="s">
        <v>8517</v>
      </c>
      <c r="P1235" s="113" t="s">
        <v>6362</v>
      </c>
      <c r="Q1235" s="113" t="s">
        <v>80</v>
      </c>
      <c r="R1235" s="113"/>
      <c r="S1235" s="113"/>
    </row>
    <row r="1236" spans="1:19" x14ac:dyDescent="0.35">
      <c r="A1236" s="115" t="s">
        <v>4536</v>
      </c>
      <c r="B1236" s="116">
        <v>-99</v>
      </c>
      <c r="C1236" s="101" t="s">
        <v>4113</v>
      </c>
      <c r="D1236" s="101"/>
      <c r="E1236" s="102"/>
      <c r="F1236" s="101"/>
      <c r="G1236" s="115" t="s">
        <v>4113</v>
      </c>
      <c r="H1236" s="101"/>
      <c r="I1236" s="101"/>
      <c r="J1236" s="103" t="s">
        <v>7493</v>
      </c>
      <c r="K1236" s="103"/>
      <c r="L1236" s="101" t="s">
        <v>91</v>
      </c>
      <c r="M1236" s="154" t="s">
        <v>8511</v>
      </c>
      <c r="N1236" s="103" t="s">
        <v>8513</v>
      </c>
      <c r="O1236" s="103"/>
      <c r="P1236" s="115"/>
      <c r="Q1236" s="115" t="s">
        <v>80</v>
      </c>
      <c r="R1236" s="115"/>
      <c r="S1236" s="113"/>
    </row>
    <row r="1237" spans="1:19" x14ac:dyDescent="0.35">
      <c r="A1237" s="115" t="s">
        <v>4536</v>
      </c>
      <c r="B1237" s="100">
        <v>1</v>
      </c>
      <c r="C1237" s="101" t="s">
        <v>93</v>
      </c>
      <c r="D1237" s="101" t="s">
        <v>1923</v>
      </c>
      <c r="E1237" s="102"/>
      <c r="F1237" s="101" t="s">
        <v>7661</v>
      </c>
      <c r="G1237" s="101" t="s">
        <v>277</v>
      </c>
      <c r="H1237" s="101" t="s">
        <v>278</v>
      </c>
      <c r="I1237" s="101" t="s">
        <v>2311</v>
      </c>
      <c r="J1237" s="103" t="s">
        <v>7493</v>
      </c>
      <c r="K1237" s="103"/>
      <c r="L1237" s="101" t="s">
        <v>91</v>
      </c>
      <c r="M1237" s="154" t="s">
        <v>8511</v>
      </c>
      <c r="N1237" s="103" t="s">
        <v>8513</v>
      </c>
      <c r="O1237" s="103" t="s">
        <v>8516</v>
      </c>
      <c r="P1237" s="115" t="s">
        <v>91</v>
      </c>
      <c r="Q1237" s="115" t="s">
        <v>80</v>
      </c>
      <c r="R1237" s="115"/>
      <c r="S1237" s="113"/>
    </row>
    <row r="1238" spans="1:19" x14ac:dyDescent="0.35">
      <c r="A1238" s="111" t="s">
        <v>4536</v>
      </c>
      <c r="B1238" s="112">
        <v>2</v>
      </c>
      <c r="C1238" s="113" t="s">
        <v>4114</v>
      </c>
      <c r="D1238" s="54" t="s">
        <v>7553</v>
      </c>
      <c r="E1238" s="113"/>
      <c r="F1238" s="113"/>
      <c r="G1238" s="50" t="s">
        <v>465</v>
      </c>
      <c r="H1238" s="50" t="s">
        <v>5053</v>
      </c>
      <c r="I1238" s="113"/>
      <c r="J1238" s="103" t="s">
        <v>7493</v>
      </c>
      <c r="K1238" s="103"/>
      <c r="L1238" s="99" t="s">
        <v>7473</v>
      </c>
      <c r="M1238" s="160" t="s">
        <v>8511</v>
      </c>
      <c r="N1238" s="99" t="s">
        <v>8513</v>
      </c>
      <c r="O1238" s="99" t="s">
        <v>8516</v>
      </c>
      <c r="P1238" s="113" t="s">
        <v>100</v>
      </c>
      <c r="Q1238" s="113" t="s">
        <v>80</v>
      </c>
      <c r="R1238" s="113"/>
      <c r="S1238" s="113"/>
    </row>
    <row r="1239" spans="1:19" x14ac:dyDescent="0.35">
      <c r="A1239" s="115" t="s">
        <v>4536</v>
      </c>
      <c r="B1239" s="100">
        <v>3</v>
      </c>
      <c r="C1239" s="101" t="s">
        <v>116</v>
      </c>
      <c r="D1239" s="103" t="s">
        <v>6631</v>
      </c>
      <c r="E1239" s="102"/>
      <c r="F1239" s="101"/>
      <c r="G1239" s="101" t="s">
        <v>318</v>
      </c>
      <c r="H1239" s="101"/>
      <c r="I1239" s="101"/>
      <c r="J1239" s="103" t="s">
        <v>7493</v>
      </c>
      <c r="K1239" s="103"/>
      <c r="L1239" s="55" t="s">
        <v>91</v>
      </c>
      <c r="M1239" s="158" t="s">
        <v>8511</v>
      </c>
      <c r="N1239" s="57" t="s">
        <v>8513</v>
      </c>
      <c r="O1239" s="57" t="s">
        <v>8516</v>
      </c>
      <c r="P1239" s="115" t="s">
        <v>100</v>
      </c>
      <c r="Q1239" s="115" t="s">
        <v>80</v>
      </c>
      <c r="R1239" s="113" t="s">
        <v>7477</v>
      </c>
      <c r="S1239" s="113"/>
    </row>
    <row r="1240" spans="1:19" x14ac:dyDescent="0.35">
      <c r="A1240" s="115" t="s">
        <v>4536</v>
      </c>
      <c r="B1240" s="100">
        <v>4</v>
      </c>
      <c r="C1240" s="101" t="s">
        <v>2591</v>
      </c>
      <c r="D1240" s="103" t="s">
        <v>7538</v>
      </c>
      <c r="E1240" s="102"/>
      <c r="F1240" s="101"/>
      <c r="G1240" s="101" t="s">
        <v>3015</v>
      </c>
      <c r="H1240" s="101" t="s">
        <v>2796</v>
      </c>
      <c r="I1240" s="101"/>
      <c r="J1240" s="103" t="s">
        <v>7493</v>
      </c>
      <c r="K1240" s="103"/>
      <c r="L1240" s="55" t="s">
        <v>7473</v>
      </c>
      <c r="M1240" s="158" t="s">
        <v>8511</v>
      </c>
      <c r="N1240" s="121" t="s">
        <v>8512</v>
      </c>
      <c r="O1240" s="57" t="s">
        <v>8516</v>
      </c>
      <c r="P1240" s="115" t="s">
        <v>100</v>
      </c>
      <c r="Q1240" s="115" t="s">
        <v>80</v>
      </c>
      <c r="R1240" s="113" t="s">
        <v>7477</v>
      </c>
      <c r="S1240" s="113"/>
    </row>
    <row r="1241" spans="1:19" x14ac:dyDescent="0.35">
      <c r="A1241" s="115" t="s">
        <v>4536</v>
      </c>
      <c r="B1241" s="100">
        <v>5</v>
      </c>
      <c r="C1241" s="101" t="s">
        <v>267</v>
      </c>
      <c r="D1241" s="101" t="s">
        <v>6408</v>
      </c>
      <c r="E1241" s="102"/>
      <c r="F1241" s="101" t="s">
        <v>7595</v>
      </c>
      <c r="G1241" s="101" t="s">
        <v>480</v>
      </c>
      <c r="H1241" s="101" t="s">
        <v>481</v>
      </c>
      <c r="I1241" s="101" t="s">
        <v>2223</v>
      </c>
      <c r="J1241" s="103" t="s">
        <v>7493</v>
      </c>
      <c r="K1241" s="103"/>
      <c r="L1241" s="101" t="s">
        <v>153</v>
      </c>
      <c r="M1241" s="154" t="s">
        <v>8511</v>
      </c>
      <c r="N1241" s="103" t="s">
        <v>8512</v>
      </c>
      <c r="O1241" s="103" t="s">
        <v>8516</v>
      </c>
      <c r="P1241" s="115" t="s">
        <v>153</v>
      </c>
      <c r="Q1241" s="115" t="s">
        <v>80</v>
      </c>
      <c r="R1241" s="115"/>
      <c r="S1241" s="115"/>
    </row>
    <row r="1242" spans="1:19" x14ac:dyDescent="0.35">
      <c r="A1242" s="111" t="s">
        <v>4536</v>
      </c>
      <c r="B1242" s="112">
        <v>8</v>
      </c>
      <c r="C1242" s="113" t="s">
        <v>4537</v>
      </c>
      <c r="D1242" s="56" t="s">
        <v>1889</v>
      </c>
      <c r="E1242" s="113"/>
      <c r="F1242" s="113"/>
      <c r="G1242" s="50" t="s">
        <v>5903</v>
      </c>
      <c r="H1242" s="50" t="s">
        <v>2846</v>
      </c>
      <c r="I1242" s="113"/>
      <c r="J1242" s="103" t="s">
        <v>7493</v>
      </c>
      <c r="K1242" s="103"/>
      <c r="L1242" s="50" t="s">
        <v>7472</v>
      </c>
      <c r="M1242" s="153" t="s">
        <v>8511</v>
      </c>
      <c r="N1242" s="50" t="s">
        <v>8512</v>
      </c>
      <c r="O1242" s="50" t="s">
        <v>8516</v>
      </c>
      <c r="P1242" s="113" t="s">
        <v>156</v>
      </c>
      <c r="Q1242" s="113" t="s">
        <v>80</v>
      </c>
      <c r="R1242" s="113"/>
      <c r="S1242" s="113"/>
    </row>
    <row r="1243" spans="1:19" x14ac:dyDescent="0.35">
      <c r="A1243" s="111" t="s">
        <v>4536</v>
      </c>
      <c r="B1243" s="112">
        <v>9</v>
      </c>
      <c r="C1243" s="113" t="s">
        <v>4538</v>
      </c>
      <c r="D1243" s="56" t="s">
        <v>1890</v>
      </c>
      <c r="E1243" s="113"/>
      <c r="F1243" s="113"/>
      <c r="G1243" s="50" t="s">
        <v>5904</v>
      </c>
      <c r="H1243" s="50" t="s">
        <v>2847</v>
      </c>
      <c r="I1243" s="113"/>
      <c r="J1243" s="103" t="s">
        <v>7493</v>
      </c>
      <c r="K1243" s="103"/>
      <c r="L1243" s="50" t="s">
        <v>7472</v>
      </c>
      <c r="M1243" s="153" t="s">
        <v>8511</v>
      </c>
      <c r="N1243" s="50" t="s">
        <v>8512</v>
      </c>
      <c r="O1243" s="50" t="s">
        <v>8516</v>
      </c>
      <c r="P1243" s="113" t="s">
        <v>156</v>
      </c>
      <c r="Q1243" s="113" t="s">
        <v>80</v>
      </c>
      <c r="R1243" s="113"/>
      <c r="S1243" s="113"/>
    </row>
    <row r="1244" spans="1:19" x14ac:dyDescent="0.35">
      <c r="A1244" s="111" t="s">
        <v>4536</v>
      </c>
      <c r="B1244" s="112">
        <v>12</v>
      </c>
      <c r="C1244" s="113" t="s">
        <v>4539</v>
      </c>
      <c r="D1244" s="50" t="s">
        <v>7343</v>
      </c>
      <c r="E1244" s="113"/>
      <c r="F1244" s="113"/>
      <c r="G1244" s="50" t="s">
        <v>5905</v>
      </c>
      <c r="H1244" s="50" t="s">
        <v>5906</v>
      </c>
      <c r="I1244" s="113"/>
      <c r="J1244" s="103" t="s">
        <v>7493</v>
      </c>
      <c r="K1244" s="103"/>
      <c r="L1244" s="50" t="s">
        <v>7472</v>
      </c>
      <c r="M1244" s="153">
        <v>0</v>
      </c>
      <c r="N1244" s="50" t="s">
        <v>8512</v>
      </c>
      <c r="O1244" s="50" t="s">
        <v>8517</v>
      </c>
      <c r="P1244" s="113" t="s">
        <v>221</v>
      </c>
      <c r="Q1244" s="113" t="s">
        <v>80</v>
      </c>
      <c r="R1244" s="113"/>
      <c r="S1244" s="113"/>
    </row>
    <row r="1245" spans="1:19" x14ac:dyDescent="0.35">
      <c r="A1245" s="111" t="s">
        <v>4536</v>
      </c>
      <c r="B1245" s="112">
        <v>13</v>
      </c>
      <c r="C1245" s="113" t="s">
        <v>4540</v>
      </c>
      <c r="D1245" s="50" t="s">
        <v>7342</v>
      </c>
      <c r="E1245" s="113"/>
      <c r="F1245" s="113"/>
      <c r="G1245" s="50" t="s">
        <v>5907</v>
      </c>
      <c r="H1245" s="50" t="s">
        <v>5908</v>
      </c>
      <c r="I1245" s="113"/>
      <c r="J1245" s="103" t="s">
        <v>7493</v>
      </c>
      <c r="K1245" s="103"/>
      <c r="L1245" s="50" t="s">
        <v>7472</v>
      </c>
      <c r="M1245" s="153">
        <v>0</v>
      </c>
      <c r="N1245" s="50" t="s">
        <v>8512</v>
      </c>
      <c r="O1245" s="50" t="s">
        <v>8517</v>
      </c>
      <c r="P1245" s="113" t="s">
        <v>6352</v>
      </c>
      <c r="Q1245" s="113" t="s">
        <v>80</v>
      </c>
      <c r="R1245" s="113"/>
      <c r="S1245" s="113"/>
    </row>
    <row r="1246" spans="1:19" x14ac:dyDescent="0.35">
      <c r="A1246" s="111" t="s">
        <v>4536</v>
      </c>
      <c r="B1246" s="112">
        <v>14</v>
      </c>
      <c r="C1246" s="113" t="s">
        <v>4541</v>
      </c>
      <c r="D1246" s="50" t="s">
        <v>7341</v>
      </c>
      <c r="E1246" s="113"/>
      <c r="F1246" s="113"/>
      <c r="G1246" s="50" t="s">
        <v>5909</v>
      </c>
      <c r="H1246" s="50" t="s">
        <v>5910</v>
      </c>
      <c r="I1246" s="113"/>
      <c r="J1246" s="103" t="s">
        <v>7493</v>
      </c>
      <c r="K1246" s="103"/>
      <c r="L1246" s="50" t="s">
        <v>7472</v>
      </c>
      <c r="M1246" s="153">
        <v>0</v>
      </c>
      <c r="N1246" s="50" t="s">
        <v>8512</v>
      </c>
      <c r="O1246" s="50" t="s">
        <v>8517</v>
      </c>
      <c r="P1246" s="113" t="s">
        <v>2997</v>
      </c>
      <c r="Q1246" s="113" t="s">
        <v>80</v>
      </c>
      <c r="R1246" s="113"/>
      <c r="S1246" s="113"/>
    </row>
    <row r="1247" spans="1:19" x14ac:dyDescent="0.35">
      <c r="A1247" s="111" t="s">
        <v>4536</v>
      </c>
      <c r="B1247" s="112">
        <v>22</v>
      </c>
      <c r="C1247" s="113" t="s">
        <v>4542</v>
      </c>
      <c r="D1247" s="50" t="s">
        <v>7339</v>
      </c>
      <c r="E1247" s="113"/>
      <c r="F1247" s="113"/>
      <c r="G1247" s="50" t="s">
        <v>5911</v>
      </c>
      <c r="H1247" s="50" t="s">
        <v>5912</v>
      </c>
      <c r="I1247" s="113"/>
      <c r="J1247" s="103" t="s">
        <v>7493</v>
      </c>
      <c r="K1247" s="103"/>
      <c r="L1247" s="50" t="s">
        <v>7472</v>
      </c>
      <c r="M1247" s="153">
        <v>0</v>
      </c>
      <c r="N1247" s="50" t="s">
        <v>8512</v>
      </c>
      <c r="O1247" s="50" t="s">
        <v>8517</v>
      </c>
      <c r="P1247" s="113" t="s">
        <v>6304</v>
      </c>
      <c r="Q1247" s="113" t="s">
        <v>80</v>
      </c>
      <c r="R1247" s="113"/>
      <c r="S1247" s="113"/>
    </row>
    <row r="1248" spans="1:19" x14ac:dyDescent="0.35">
      <c r="A1248" s="111" t="s">
        <v>4536</v>
      </c>
      <c r="B1248" s="112">
        <v>23</v>
      </c>
      <c r="C1248" s="113" t="s">
        <v>4543</v>
      </c>
      <c r="D1248" s="50" t="s">
        <v>7340</v>
      </c>
      <c r="E1248" s="113"/>
      <c r="F1248" s="113"/>
      <c r="G1248" s="50" t="s">
        <v>5913</v>
      </c>
      <c r="H1248" s="50" t="s">
        <v>5914</v>
      </c>
      <c r="I1248" s="113"/>
      <c r="J1248" s="103" t="s">
        <v>7493</v>
      </c>
      <c r="K1248" s="103"/>
      <c r="L1248" s="50" t="s">
        <v>7472</v>
      </c>
      <c r="M1248" s="153">
        <v>0</v>
      </c>
      <c r="N1248" s="50" t="s">
        <v>8512</v>
      </c>
      <c r="O1248" s="50" t="s">
        <v>8517</v>
      </c>
      <c r="P1248" s="113" t="s">
        <v>6304</v>
      </c>
      <c r="Q1248" s="113" t="s">
        <v>80</v>
      </c>
      <c r="R1248" s="113"/>
      <c r="S1248" s="113"/>
    </row>
    <row r="1249" spans="1:19" x14ac:dyDescent="0.35">
      <c r="A1249" s="111" t="s">
        <v>4536</v>
      </c>
      <c r="B1249" s="112">
        <v>25</v>
      </c>
      <c r="C1249" s="113" t="s">
        <v>4544</v>
      </c>
      <c r="D1249" s="50" t="s">
        <v>7344</v>
      </c>
      <c r="E1249" s="113"/>
      <c r="F1249" s="113"/>
      <c r="G1249" s="50" t="s">
        <v>5915</v>
      </c>
      <c r="H1249" s="50" t="s">
        <v>5916</v>
      </c>
      <c r="I1249" s="113"/>
      <c r="J1249" s="103" t="s">
        <v>7493</v>
      </c>
      <c r="K1249" s="103"/>
      <c r="L1249" s="50" t="s">
        <v>7472</v>
      </c>
      <c r="M1249" s="153">
        <v>0</v>
      </c>
      <c r="N1249" s="50" t="s">
        <v>8512</v>
      </c>
      <c r="O1249" s="50" t="s">
        <v>8517</v>
      </c>
      <c r="P1249" s="113" t="s">
        <v>6304</v>
      </c>
      <c r="Q1249" s="113" t="s">
        <v>80</v>
      </c>
      <c r="R1249" s="113"/>
      <c r="S1249" s="113"/>
    </row>
    <row r="1250" spans="1:19" x14ac:dyDescent="0.35">
      <c r="A1250" s="111" t="s">
        <v>4536</v>
      </c>
      <c r="B1250" s="112">
        <v>32</v>
      </c>
      <c r="C1250" s="113" t="s">
        <v>4567</v>
      </c>
      <c r="D1250" s="50" t="s">
        <v>7499</v>
      </c>
      <c r="E1250" s="113"/>
      <c r="F1250" s="113"/>
      <c r="G1250" s="50" t="s">
        <v>5961</v>
      </c>
      <c r="H1250" s="50" t="s">
        <v>5962</v>
      </c>
      <c r="I1250" s="113"/>
      <c r="J1250" s="103" t="s">
        <v>7493</v>
      </c>
      <c r="K1250" s="103"/>
      <c r="L1250" s="50" t="s">
        <v>7472</v>
      </c>
      <c r="M1250" s="153">
        <v>0</v>
      </c>
      <c r="N1250" s="50" t="s">
        <v>8512</v>
      </c>
      <c r="O1250" s="50" t="s">
        <v>8517</v>
      </c>
      <c r="P1250" s="113" t="s">
        <v>235</v>
      </c>
      <c r="Q1250" s="113" t="s">
        <v>80</v>
      </c>
      <c r="R1250" s="113"/>
      <c r="S1250" s="113"/>
    </row>
    <row r="1251" spans="1:19" x14ac:dyDescent="0.35">
      <c r="A1251" s="111" t="s">
        <v>4536</v>
      </c>
      <c r="B1251" s="112">
        <v>33</v>
      </c>
      <c r="C1251" s="113" t="s">
        <v>4546</v>
      </c>
      <c r="D1251" s="50" t="s">
        <v>7356</v>
      </c>
      <c r="E1251" s="113"/>
      <c r="F1251" s="113"/>
      <c r="G1251" s="50" t="s">
        <v>5919</v>
      </c>
      <c r="H1251" s="62" t="s">
        <v>5920</v>
      </c>
      <c r="I1251" s="113"/>
      <c r="J1251" s="103" t="s">
        <v>7493</v>
      </c>
      <c r="K1251" s="103"/>
      <c r="L1251" s="50" t="s">
        <v>7472</v>
      </c>
      <c r="M1251" s="153">
        <v>0</v>
      </c>
      <c r="N1251" s="50" t="s">
        <v>8512</v>
      </c>
      <c r="O1251" s="50" t="s">
        <v>8517</v>
      </c>
      <c r="P1251" s="113" t="s">
        <v>3002</v>
      </c>
      <c r="Q1251" s="113" t="s">
        <v>80</v>
      </c>
      <c r="R1251" s="113"/>
      <c r="S1251" s="113"/>
    </row>
    <row r="1252" spans="1:19" x14ac:dyDescent="0.35">
      <c r="A1252" s="111" t="s">
        <v>4536</v>
      </c>
      <c r="B1252" s="112">
        <v>33</v>
      </c>
      <c r="C1252" s="113" t="s">
        <v>4568</v>
      </c>
      <c r="D1252" s="50" t="s">
        <v>7345</v>
      </c>
      <c r="E1252" s="113"/>
      <c r="F1252" s="113"/>
      <c r="G1252" s="50" t="s">
        <v>5963</v>
      </c>
      <c r="H1252" s="50" t="s">
        <v>5964</v>
      </c>
      <c r="I1252" s="113"/>
      <c r="J1252" s="103" t="s">
        <v>7493</v>
      </c>
      <c r="K1252" s="103"/>
      <c r="L1252" s="50" t="s">
        <v>7472</v>
      </c>
      <c r="M1252" s="153">
        <v>0</v>
      </c>
      <c r="N1252" s="50" t="s">
        <v>8512</v>
      </c>
      <c r="O1252" s="50" t="s">
        <v>8517</v>
      </c>
      <c r="P1252" s="113" t="s">
        <v>235</v>
      </c>
      <c r="Q1252" s="113" t="s">
        <v>80</v>
      </c>
      <c r="R1252" s="113"/>
      <c r="S1252" s="113"/>
    </row>
    <row r="1253" spans="1:19" x14ac:dyDescent="0.35">
      <c r="A1253" s="111" t="s">
        <v>4536</v>
      </c>
      <c r="B1253" s="112">
        <v>34</v>
      </c>
      <c r="C1253" s="113" t="s">
        <v>4547</v>
      </c>
      <c r="D1253" s="50" t="s">
        <v>7355</v>
      </c>
      <c r="E1253" s="113"/>
      <c r="F1253" s="113"/>
      <c r="G1253" s="50" t="s">
        <v>5921</v>
      </c>
      <c r="H1253" s="62" t="s">
        <v>5922</v>
      </c>
      <c r="I1253" s="113"/>
      <c r="J1253" s="103" t="s">
        <v>7493</v>
      </c>
      <c r="K1253" s="103"/>
      <c r="L1253" s="50" t="s">
        <v>7472</v>
      </c>
      <c r="M1253" s="153">
        <v>0</v>
      </c>
      <c r="N1253" s="50" t="s">
        <v>8512</v>
      </c>
      <c r="O1253" s="50" t="s">
        <v>8517</v>
      </c>
      <c r="P1253" s="113" t="s">
        <v>3002</v>
      </c>
      <c r="Q1253" s="113" t="s">
        <v>80</v>
      </c>
      <c r="R1253" s="113"/>
      <c r="S1253" s="113"/>
    </row>
    <row r="1254" spans="1:19" x14ac:dyDescent="0.35">
      <c r="A1254" s="111" t="s">
        <v>4536</v>
      </c>
      <c r="B1254" s="112">
        <v>34</v>
      </c>
      <c r="C1254" s="113" t="s">
        <v>4569</v>
      </c>
      <c r="D1254" s="50" t="s">
        <v>7346</v>
      </c>
      <c r="E1254" s="113"/>
      <c r="F1254" s="113"/>
      <c r="G1254" s="50" t="s">
        <v>5965</v>
      </c>
      <c r="H1254" s="50" t="s">
        <v>5966</v>
      </c>
      <c r="I1254" s="113"/>
      <c r="J1254" s="103" t="s">
        <v>7493</v>
      </c>
      <c r="K1254" s="103"/>
      <c r="L1254" s="50" t="s">
        <v>7472</v>
      </c>
      <c r="M1254" s="153">
        <v>0</v>
      </c>
      <c r="N1254" s="50" t="s">
        <v>8512</v>
      </c>
      <c r="O1254" s="50" t="s">
        <v>8517</v>
      </c>
      <c r="P1254" s="113" t="s">
        <v>235</v>
      </c>
      <c r="Q1254" s="113" t="s">
        <v>80</v>
      </c>
      <c r="R1254" s="113"/>
      <c r="S1254" s="113"/>
    </row>
    <row r="1255" spans="1:19" x14ac:dyDescent="0.35">
      <c r="A1255" s="111" t="s">
        <v>4536</v>
      </c>
      <c r="B1255" s="112">
        <v>35</v>
      </c>
      <c r="C1255" s="113" t="s">
        <v>4570</v>
      </c>
      <c r="D1255" s="50" t="s">
        <v>7347</v>
      </c>
      <c r="E1255" s="113"/>
      <c r="F1255" s="113"/>
      <c r="G1255" s="50" t="s">
        <v>5967</v>
      </c>
      <c r="H1255" s="50" t="s">
        <v>5968</v>
      </c>
      <c r="I1255" s="113"/>
      <c r="J1255" s="103" t="s">
        <v>7493</v>
      </c>
      <c r="K1255" s="103"/>
      <c r="L1255" s="50" t="s">
        <v>7472</v>
      </c>
      <c r="M1255" s="153">
        <v>0</v>
      </c>
      <c r="N1255" s="50" t="s">
        <v>8512</v>
      </c>
      <c r="O1255" s="50" t="s">
        <v>8517</v>
      </c>
      <c r="P1255" s="113" t="s">
        <v>235</v>
      </c>
      <c r="Q1255" s="113" t="s">
        <v>80</v>
      </c>
      <c r="R1255" s="113"/>
      <c r="S1255" s="113"/>
    </row>
    <row r="1256" spans="1:19" x14ac:dyDescent="0.35">
      <c r="A1256" s="111" t="s">
        <v>4536</v>
      </c>
      <c r="B1256" s="112">
        <v>35</v>
      </c>
      <c r="C1256" s="113" t="s">
        <v>4548</v>
      </c>
      <c r="D1256" s="50" t="s">
        <v>7354</v>
      </c>
      <c r="E1256" s="113"/>
      <c r="F1256" s="113"/>
      <c r="G1256" s="50" t="s">
        <v>5923</v>
      </c>
      <c r="H1256" s="62" t="s">
        <v>5924</v>
      </c>
      <c r="I1256" s="113"/>
      <c r="J1256" s="103" t="s">
        <v>7493</v>
      </c>
      <c r="K1256" s="103"/>
      <c r="L1256" s="50" t="s">
        <v>7472</v>
      </c>
      <c r="M1256" s="153">
        <v>0</v>
      </c>
      <c r="N1256" s="50" t="s">
        <v>8512</v>
      </c>
      <c r="O1256" s="50" t="s">
        <v>8517</v>
      </c>
      <c r="P1256" s="113" t="s">
        <v>3002</v>
      </c>
      <c r="Q1256" s="113" t="s">
        <v>80</v>
      </c>
      <c r="R1256" s="113"/>
      <c r="S1256" s="113"/>
    </row>
    <row r="1257" spans="1:19" x14ac:dyDescent="0.35">
      <c r="A1257" s="111" t="s">
        <v>4536</v>
      </c>
      <c r="B1257" s="112">
        <v>36</v>
      </c>
      <c r="C1257" s="113" t="s">
        <v>4571</v>
      </c>
      <c r="D1257" s="50" t="s">
        <v>7348</v>
      </c>
      <c r="E1257" s="113"/>
      <c r="F1257" s="113"/>
      <c r="G1257" s="50" t="s">
        <v>5969</v>
      </c>
      <c r="H1257" s="50" t="s">
        <v>5970</v>
      </c>
      <c r="I1257" s="113"/>
      <c r="J1257" s="103" t="s">
        <v>7493</v>
      </c>
      <c r="K1257" s="103"/>
      <c r="L1257" s="50" t="s">
        <v>7472</v>
      </c>
      <c r="M1257" s="153">
        <v>0</v>
      </c>
      <c r="N1257" s="50" t="s">
        <v>8512</v>
      </c>
      <c r="O1257" s="50" t="s">
        <v>8517</v>
      </c>
      <c r="P1257" s="113" t="s">
        <v>235</v>
      </c>
      <c r="Q1257" s="113" t="s">
        <v>80</v>
      </c>
      <c r="R1257" s="113"/>
      <c r="S1257" s="113"/>
    </row>
    <row r="1258" spans="1:19" x14ac:dyDescent="0.35">
      <c r="A1258" s="111" t="s">
        <v>4536</v>
      </c>
      <c r="B1258" s="112">
        <v>37</v>
      </c>
      <c r="C1258" s="113" t="s">
        <v>4572</v>
      </c>
      <c r="D1258" s="50" t="s">
        <v>7349</v>
      </c>
      <c r="E1258" s="113"/>
      <c r="F1258" s="113"/>
      <c r="G1258" s="50" t="s">
        <v>5971</v>
      </c>
      <c r="H1258" s="50" t="s">
        <v>5972</v>
      </c>
      <c r="I1258" s="113"/>
      <c r="J1258" s="103" t="s">
        <v>7493</v>
      </c>
      <c r="K1258" s="103"/>
      <c r="L1258" s="50" t="s">
        <v>7472</v>
      </c>
      <c r="M1258" s="153">
        <v>0</v>
      </c>
      <c r="N1258" s="50" t="s">
        <v>8512</v>
      </c>
      <c r="O1258" s="50" t="s">
        <v>8517</v>
      </c>
      <c r="P1258" s="113" t="s">
        <v>235</v>
      </c>
      <c r="Q1258" s="113" t="s">
        <v>80</v>
      </c>
      <c r="R1258" s="113"/>
      <c r="S1258" s="113"/>
    </row>
    <row r="1259" spans="1:19" x14ac:dyDescent="0.35">
      <c r="A1259" s="111" t="s">
        <v>4536</v>
      </c>
      <c r="B1259" s="112">
        <v>38</v>
      </c>
      <c r="C1259" s="113" t="s">
        <v>4573</v>
      </c>
      <c r="D1259" s="50" t="s">
        <v>7350</v>
      </c>
      <c r="E1259" s="113"/>
      <c r="F1259" s="113"/>
      <c r="G1259" s="50" t="s">
        <v>5973</v>
      </c>
      <c r="H1259" s="50" t="s">
        <v>5974</v>
      </c>
      <c r="I1259" s="113"/>
      <c r="J1259" s="103" t="s">
        <v>7493</v>
      </c>
      <c r="K1259" s="103"/>
      <c r="L1259" s="50" t="s">
        <v>7472</v>
      </c>
      <c r="M1259" s="153">
        <v>0</v>
      </c>
      <c r="N1259" s="50" t="s">
        <v>8512</v>
      </c>
      <c r="O1259" s="50" t="s">
        <v>8517</v>
      </c>
      <c r="P1259" s="113" t="s">
        <v>235</v>
      </c>
      <c r="Q1259" s="113" t="s">
        <v>80</v>
      </c>
      <c r="R1259" s="113"/>
      <c r="S1259" s="113"/>
    </row>
    <row r="1260" spans="1:19" x14ac:dyDescent="0.35">
      <c r="A1260" s="111" t="s">
        <v>4536</v>
      </c>
      <c r="B1260" s="112">
        <v>39</v>
      </c>
      <c r="C1260" s="113" t="s">
        <v>4574</v>
      </c>
      <c r="D1260" s="50" t="s">
        <v>7351</v>
      </c>
      <c r="E1260" s="113"/>
      <c r="F1260" s="113"/>
      <c r="G1260" s="50" t="s">
        <v>5975</v>
      </c>
      <c r="H1260" s="50" t="s">
        <v>5976</v>
      </c>
      <c r="I1260" s="113"/>
      <c r="J1260" s="103" t="s">
        <v>7493</v>
      </c>
      <c r="K1260" s="103"/>
      <c r="L1260" s="50" t="s">
        <v>7472</v>
      </c>
      <c r="M1260" s="153">
        <v>0</v>
      </c>
      <c r="N1260" s="50" t="s">
        <v>8512</v>
      </c>
      <c r="O1260" s="50" t="s">
        <v>8517</v>
      </c>
      <c r="P1260" s="113" t="s">
        <v>235</v>
      </c>
      <c r="Q1260" s="113" t="s">
        <v>80</v>
      </c>
      <c r="R1260" s="113"/>
      <c r="S1260" s="113"/>
    </row>
    <row r="1261" spans="1:19" x14ac:dyDescent="0.35">
      <c r="A1261" s="111" t="s">
        <v>4536</v>
      </c>
      <c r="B1261" s="112">
        <v>40</v>
      </c>
      <c r="C1261" s="113" t="s">
        <v>4575</v>
      </c>
      <c r="D1261" s="50" t="s">
        <v>7352</v>
      </c>
      <c r="E1261" s="113"/>
      <c r="F1261" s="113"/>
      <c r="G1261" s="50" t="s">
        <v>5977</v>
      </c>
      <c r="H1261" s="50" t="s">
        <v>5978</v>
      </c>
      <c r="I1261" s="113"/>
      <c r="J1261" s="103" t="s">
        <v>7493</v>
      </c>
      <c r="K1261" s="103"/>
      <c r="L1261" s="50" t="s">
        <v>7472</v>
      </c>
      <c r="M1261" s="153">
        <v>0</v>
      </c>
      <c r="N1261" s="50" t="s">
        <v>8512</v>
      </c>
      <c r="O1261" s="50" t="s">
        <v>8517</v>
      </c>
      <c r="P1261" s="113" t="s">
        <v>235</v>
      </c>
      <c r="Q1261" s="113" t="s">
        <v>80</v>
      </c>
      <c r="R1261" s="113"/>
      <c r="S1261" s="113"/>
    </row>
    <row r="1262" spans="1:19" x14ac:dyDescent="0.35">
      <c r="A1262" s="111" t="s">
        <v>4536</v>
      </c>
      <c r="B1262" s="112">
        <v>41</v>
      </c>
      <c r="C1262" s="113" t="s">
        <v>4576</v>
      </c>
      <c r="D1262" s="50" t="s">
        <v>7353</v>
      </c>
      <c r="E1262" s="113"/>
      <c r="F1262" s="113"/>
      <c r="G1262" s="50" t="s">
        <v>5979</v>
      </c>
      <c r="H1262" s="50" t="s">
        <v>5980</v>
      </c>
      <c r="I1262" s="113"/>
      <c r="J1262" s="103" t="s">
        <v>7493</v>
      </c>
      <c r="K1262" s="103"/>
      <c r="L1262" s="50" t="s">
        <v>7472</v>
      </c>
      <c r="M1262" s="153">
        <v>0</v>
      </c>
      <c r="N1262" s="50" t="s">
        <v>8512</v>
      </c>
      <c r="O1262" s="50" t="s">
        <v>8517</v>
      </c>
      <c r="P1262" s="113" t="s">
        <v>235</v>
      </c>
      <c r="Q1262" s="113" t="s">
        <v>80</v>
      </c>
      <c r="R1262" s="113"/>
      <c r="S1262" s="113"/>
    </row>
    <row r="1263" spans="1:19" x14ac:dyDescent="0.35">
      <c r="A1263" s="111" t="s">
        <v>4536</v>
      </c>
      <c r="B1263" s="112">
        <v>52</v>
      </c>
      <c r="C1263" s="113" t="s">
        <v>4549</v>
      </c>
      <c r="D1263" s="50" t="s">
        <v>7357</v>
      </c>
      <c r="E1263" s="113"/>
      <c r="F1263" s="113"/>
      <c r="G1263" s="50" t="s">
        <v>5925</v>
      </c>
      <c r="H1263" s="50" t="s">
        <v>5926</v>
      </c>
      <c r="I1263" s="113"/>
      <c r="J1263" s="103" t="s">
        <v>7493</v>
      </c>
      <c r="K1263" s="103"/>
      <c r="L1263" s="50" t="s">
        <v>7472</v>
      </c>
      <c r="M1263" s="153">
        <v>0</v>
      </c>
      <c r="N1263" s="50" t="s">
        <v>8512</v>
      </c>
      <c r="O1263" s="50" t="s">
        <v>8517</v>
      </c>
      <c r="P1263" s="113" t="s">
        <v>6304</v>
      </c>
      <c r="Q1263" s="113" t="s">
        <v>80</v>
      </c>
      <c r="R1263" s="113"/>
      <c r="S1263" s="113"/>
    </row>
    <row r="1264" spans="1:19" x14ac:dyDescent="0.35">
      <c r="A1264" s="111" t="s">
        <v>4536</v>
      </c>
      <c r="B1264" s="112">
        <v>53</v>
      </c>
      <c r="C1264" s="113" t="s">
        <v>4550</v>
      </c>
      <c r="D1264" s="50" t="s">
        <v>7358</v>
      </c>
      <c r="E1264" s="113"/>
      <c r="F1264" s="113"/>
      <c r="G1264" s="50" t="s">
        <v>5927</v>
      </c>
      <c r="H1264" s="50" t="s">
        <v>5928</v>
      </c>
      <c r="I1264" s="113"/>
      <c r="J1264" s="103" t="s">
        <v>7493</v>
      </c>
      <c r="K1264" s="103"/>
      <c r="L1264" s="50" t="s">
        <v>7472</v>
      </c>
      <c r="M1264" s="153">
        <v>0</v>
      </c>
      <c r="N1264" s="50" t="s">
        <v>8512</v>
      </c>
      <c r="O1264" s="50" t="s">
        <v>8517</v>
      </c>
      <c r="P1264" s="113" t="s">
        <v>6304</v>
      </c>
      <c r="Q1264" s="113" t="s">
        <v>80</v>
      </c>
      <c r="R1264" s="113"/>
      <c r="S1264" s="113"/>
    </row>
    <row r="1265" spans="1:19" x14ac:dyDescent="0.35">
      <c r="A1265" s="111" t="s">
        <v>4536</v>
      </c>
      <c r="B1265" s="112">
        <v>54</v>
      </c>
      <c r="C1265" s="113" t="s">
        <v>4551</v>
      </c>
      <c r="D1265" s="50" t="s">
        <v>7359</v>
      </c>
      <c r="E1265" s="113"/>
      <c r="F1265" s="113"/>
      <c r="G1265" s="50" t="s">
        <v>5929</v>
      </c>
      <c r="H1265" s="50" t="s">
        <v>5930</v>
      </c>
      <c r="I1265" s="113"/>
      <c r="J1265" s="103" t="s">
        <v>7493</v>
      </c>
      <c r="K1265" s="103"/>
      <c r="L1265" s="50" t="s">
        <v>7472</v>
      </c>
      <c r="M1265" s="153">
        <v>0</v>
      </c>
      <c r="N1265" s="50" t="s">
        <v>8512</v>
      </c>
      <c r="O1265" s="50" t="s">
        <v>8517</v>
      </c>
      <c r="P1265" s="113" t="s">
        <v>6304</v>
      </c>
      <c r="Q1265" s="113" t="s">
        <v>80</v>
      </c>
      <c r="R1265" s="113"/>
      <c r="S1265" s="113"/>
    </row>
    <row r="1266" spans="1:19" x14ac:dyDescent="0.35">
      <c r="A1266" s="111" t="s">
        <v>4536</v>
      </c>
      <c r="B1266" s="112">
        <v>55</v>
      </c>
      <c r="C1266" s="113" t="s">
        <v>4552</v>
      </c>
      <c r="D1266" s="50" t="s">
        <v>7360</v>
      </c>
      <c r="E1266" s="113"/>
      <c r="F1266" s="113"/>
      <c r="G1266" s="50" t="s">
        <v>5931</v>
      </c>
      <c r="H1266" s="50" t="s">
        <v>5932</v>
      </c>
      <c r="I1266" s="113"/>
      <c r="J1266" s="103" t="s">
        <v>7493</v>
      </c>
      <c r="K1266" s="103"/>
      <c r="L1266" s="50" t="s">
        <v>7472</v>
      </c>
      <c r="M1266" s="153">
        <v>0</v>
      </c>
      <c r="N1266" s="50" t="s">
        <v>8512</v>
      </c>
      <c r="O1266" s="50" t="s">
        <v>8517</v>
      </c>
      <c r="P1266" s="113" t="s">
        <v>6304</v>
      </c>
      <c r="Q1266" s="113" t="s">
        <v>80</v>
      </c>
      <c r="R1266" s="113"/>
      <c r="S1266" s="113"/>
    </row>
    <row r="1267" spans="1:19" x14ac:dyDescent="0.35">
      <c r="A1267" s="111" t="s">
        <v>4536</v>
      </c>
      <c r="B1267" s="112">
        <v>56</v>
      </c>
      <c r="C1267" s="113" t="s">
        <v>4553</v>
      </c>
      <c r="D1267" s="50" t="s">
        <v>7361</v>
      </c>
      <c r="E1267" s="113"/>
      <c r="F1267" s="113"/>
      <c r="G1267" s="50" t="s">
        <v>5933</v>
      </c>
      <c r="H1267" s="50" t="s">
        <v>5934</v>
      </c>
      <c r="I1267" s="113"/>
      <c r="J1267" s="103" t="s">
        <v>7493</v>
      </c>
      <c r="K1267" s="103"/>
      <c r="L1267" s="50" t="s">
        <v>7472</v>
      </c>
      <c r="M1267" s="153">
        <v>0</v>
      </c>
      <c r="N1267" s="50" t="s">
        <v>8512</v>
      </c>
      <c r="O1267" s="50" t="s">
        <v>8517</v>
      </c>
      <c r="P1267" s="113" t="s">
        <v>6304</v>
      </c>
      <c r="Q1267" s="113" t="s">
        <v>80</v>
      </c>
      <c r="R1267" s="113"/>
      <c r="S1267" s="113"/>
    </row>
    <row r="1268" spans="1:19" x14ac:dyDescent="0.35">
      <c r="A1268" s="111" t="s">
        <v>4536</v>
      </c>
      <c r="B1268" s="112">
        <v>63</v>
      </c>
      <c r="C1268" s="113" t="s">
        <v>4554</v>
      </c>
      <c r="D1268" s="50" t="s">
        <v>7362</v>
      </c>
      <c r="E1268" s="113"/>
      <c r="F1268" s="113"/>
      <c r="G1268" s="50" t="s">
        <v>5935</v>
      </c>
      <c r="H1268" s="50" t="s">
        <v>5936</v>
      </c>
      <c r="I1268" s="113"/>
      <c r="J1268" s="103" t="s">
        <v>7493</v>
      </c>
      <c r="K1268" s="103"/>
      <c r="L1268" s="50" t="s">
        <v>7472</v>
      </c>
      <c r="M1268" s="153">
        <v>0</v>
      </c>
      <c r="N1268" s="50" t="s">
        <v>8512</v>
      </c>
      <c r="O1268" s="50" t="s">
        <v>8517</v>
      </c>
      <c r="P1268" s="113" t="s">
        <v>6304</v>
      </c>
      <c r="Q1268" s="113" t="s">
        <v>80</v>
      </c>
      <c r="R1268" s="113"/>
      <c r="S1268" s="113"/>
    </row>
    <row r="1269" spans="1:19" x14ac:dyDescent="0.35">
      <c r="A1269" s="111" t="s">
        <v>4536</v>
      </c>
      <c r="B1269" s="112">
        <v>63</v>
      </c>
      <c r="C1269" s="113" t="s">
        <v>4555</v>
      </c>
      <c r="D1269" s="50" t="s">
        <v>7363</v>
      </c>
      <c r="E1269" s="113"/>
      <c r="F1269" s="113"/>
      <c r="G1269" s="50" t="s">
        <v>5937</v>
      </c>
      <c r="H1269" s="50" t="s">
        <v>5938</v>
      </c>
      <c r="I1269" s="113"/>
      <c r="J1269" s="103" t="s">
        <v>7493</v>
      </c>
      <c r="K1269" s="103"/>
      <c r="L1269" s="50" t="s">
        <v>7472</v>
      </c>
      <c r="M1269" s="153">
        <v>0</v>
      </c>
      <c r="N1269" s="50" t="s">
        <v>8512</v>
      </c>
      <c r="O1269" s="50" t="s">
        <v>8517</v>
      </c>
      <c r="P1269" s="113" t="s">
        <v>6304</v>
      </c>
      <c r="Q1269" s="113" t="s">
        <v>80</v>
      </c>
      <c r="R1269" s="113"/>
      <c r="S1269" s="113"/>
    </row>
    <row r="1270" spans="1:19" x14ac:dyDescent="0.35">
      <c r="A1270" s="111" t="s">
        <v>4536</v>
      </c>
      <c r="B1270" s="112">
        <v>64</v>
      </c>
      <c r="C1270" s="113" t="s">
        <v>4556</v>
      </c>
      <c r="D1270" s="50" t="s">
        <v>7364</v>
      </c>
      <c r="E1270" s="113"/>
      <c r="F1270" s="113"/>
      <c r="G1270" s="50" t="s">
        <v>5939</v>
      </c>
      <c r="H1270" s="50" t="s">
        <v>5940</v>
      </c>
      <c r="I1270" s="113"/>
      <c r="J1270" s="103" t="s">
        <v>7493</v>
      </c>
      <c r="K1270" s="103"/>
      <c r="L1270" s="50" t="s">
        <v>7472</v>
      </c>
      <c r="M1270" s="153">
        <v>0</v>
      </c>
      <c r="N1270" s="50" t="s">
        <v>8512</v>
      </c>
      <c r="O1270" s="50" t="s">
        <v>8517</v>
      </c>
      <c r="P1270" s="113" t="s">
        <v>6304</v>
      </c>
      <c r="Q1270" s="113" t="s">
        <v>80</v>
      </c>
      <c r="R1270" s="113"/>
      <c r="S1270" s="113"/>
    </row>
    <row r="1271" spans="1:19" x14ac:dyDescent="0.35">
      <c r="A1271" s="111" t="s">
        <v>4536</v>
      </c>
      <c r="B1271" s="112">
        <v>65</v>
      </c>
      <c r="C1271" s="113" t="s">
        <v>4557</v>
      </c>
      <c r="D1271" s="50" t="s">
        <v>7365</v>
      </c>
      <c r="E1271" s="113"/>
      <c r="F1271" s="113"/>
      <c r="G1271" s="50" t="s">
        <v>5941</v>
      </c>
      <c r="H1271" s="50" t="s">
        <v>5942</v>
      </c>
      <c r="I1271" s="113"/>
      <c r="J1271" s="103" t="s">
        <v>7493</v>
      </c>
      <c r="K1271" s="103"/>
      <c r="L1271" s="50" t="s">
        <v>7472</v>
      </c>
      <c r="M1271" s="153">
        <v>0</v>
      </c>
      <c r="N1271" s="50" t="s">
        <v>8512</v>
      </c>
      <c r="O1271" s="50" t="s">
        <v>8517</v>
      </c>
      <c r="P1271" s="113" t="s">
        <v>6304</v>
      </c>
      <c r="Q1271" s="113" t="s">
        <v>80</v>
      </c>
      <c r="R1271" s="113"/>
      <c r="S1271" s="113"/>
    </row>
    <row r="1272" spans="1:19" x14ac:dyDescent="0.35">
      <c r="A1272" s="111" t="s">
        <v>4536</v>
      </c>
      <c r="B1272" s="112">
        <v>72</v>
      </c>
      <c r="C1272" s="113" t="s">
        <v>4558</v>
      </c>
      <c r="D1272" s="50" t="s">
        <v>7366</v>
      </c>
      <c r="E1272" s="113"/>
      <c r="F1272" s="113"/>
      <c r="G1272" s="50" t="s">
        <v>5943</v>
      </c>
      <c r="H1272" s="50" t="s">
        <v>5944</v>
      </c>
      <c r="I1272" s="113"/>
      <c r="J1272" s="103" t="s">
        <v>7493</v>
      </c>
      <c r="K1272" s="103"/>
      <c r="L1272" s="50" t="s">
        <v>7472</v>
      </c>
      <c r="M1272" s="153">
        <v>0</v>
      </c>
      <c r="N1272" s="50" t="s">
        <v>8512</v>
      </c>
      <c r="O1272" s="50" t="s">
        <v>8517</v>
      </c>
      <c r="P1272" s="113" t="s">
        <v>6304</v>
      </c>
      <c r="Q1272" s="113" t="s">
        <v>80</v>
      </c>
      <c r="R1272" s="113"/>
      <c r="S1272" s="113"/>
    </row>
    <row r="1273" spans="1:19" x14ac:dyDescent="0.35">
      <c r="A1273" s="111" t="s">
        <v>4536</v>
      </c>
      <c r="B1273" s="112">
        <v>102</v>
      </c>
      <c r="C1273" s="113" t="s">
        <v>4559</v>
      </c>
      <c r="D1273" s="50" t="s">
        <v>7367</v>
      </c>
      <c r="E1273" s="113"/>
      <c r="F1273" s="113"/>
      <c r="G1273" s="50" t="s">
        <v>5945</v>
      </c>
      <c r="H1273" s="50" t="s">
        <v>5946</v>
      </c>
      <c r="I1273" s="113"/>
      <c r="J1273" s="103" t="s">
        <v>7493</v>
      </c>
      <c r="K1273" s="103"/>
      <c r="L1273" s="50" t="s">
        <v>7472</v>
      </c>
      <c r="M1273" s="153">
        <v>0</v>
      </c>
      <c r="N1273" s="50" t="s">
        <v>8512</v>
      </c>
      <c r="O1273" s="50" t="s">
        <v>8517</v>
      </c>
      <c r="P1273" s="113" t="s">
        <v>6304</v>
      </c>
      <c r="Q1273" s="113" t="s">
        <v>80</v>
      </c>
      <c r="R1273" s="113"/>
      <c r="S1273" s="113"/>
    </row>
    <row r="1274" spans="1:19" x14ac:dyDescent="0.35">
      <c r="A1274" s="111" t="s">
        <v>4536</v>
      </c>
      <c r="B1274" s="112">
        <v>103</v>
      </c>
      <c r="C1274" s="113" t="s">
        <v>4560</v>
      </c>
      <c r="D1274" s="50" t="s">
        <v>7368</v>
      </c>
      <c r="E1274" s="113"/>
      <c r="F1274" s="113"/>
      <c r="G1274" s="50" t="s">
        <v>5947</v>
      </c>
      <c r="H1274" s="50" t="s">
        <v>5948</v>
      </c>
      <c r="I1274" s="113"/>
      <c r="J1274" s="103" t="s">
        <v>7493</v>
      </c>
      <c r="K1274" s="103"/>
      <c r="L1274" s="50" t="s">
        <v>7472</v>
      </c>
      <c r="M1274" s="153">
        <v>0</v>
      </c>
      <c r="N1274" s="50" t="s">
        <v>8512</v>
      </c>
      <c r="O1274" s="50" t="s">
        <v>8517</v>
      </c>
      <c r="P1274" s="113" t="s">
        <v>6304</v>
      </c>
      <c r="Q1274" s="113" t="s">
        <v>80</v>
      </c>
      <c r="R1274" s="113"/>
      <c r="S1274" s="113"/>
    </row>
    <row r="1275" spans="1:19" x14ac:dyDescent="0.35">
      <c r="A1275" s="111" t="s">
        <v>4536</v>
      </c>
      <c r="B1275" s="112">
        <v>104</v>
      </c>
      <c r="C1275" s="113" t="s">
        <v>4561</v>
      </c>
      <c r="D1275" s="50" t="s">
        <v>7369</v>
      </c>
      <c r="E1275" s="113"/>
      <c r="F1275" s="113"/>
      <c r="G1275" s="50" t="s">
        <v>5949</v>
      </c>
      <c r="H1275" s="50" t="s">
        <v>5950</v>
      </c>
      <c r="I1275" s="113"/>
      <c r="J1275" s="103" t="s">
        <v>7493</v>
      </c>
      <c r="K1275" s="103"/>
      <c r="L1275" s="50" t="s">
        <v>7472</v>
      </c>
      <c r="M1275" s="153">
        <v>0</v>
      </c>
      <c r="N1275" s="50" t="s">
        <v>8512</v>
      </c>
      <c r="O1275" s="50" t="s">
        <v>8517</v>
      </c>
      <c r="P1275" s="113" t="s">
        <v>6304</v>
      </c>
      <c r="Q1275" s="113" t="s">
        <v>80</v>
      </c>
      <c r="R1275" s="113"/>
      <c r="S1275" s="113"/>
    </row>
    <row r="1276" spans="1:19" x14ac:dyDescent="0.35">
      <c r="A1276" s="111" t="s">
        <v>4536</v>
      </c>
      <c r="B1276" s="112">
        <v>105</v>
      </c>
      <c r="C1276" s="113" t="s">
        <v>4562</v>
      </c>
      <c r="D1276" s="50" t="s">
        <v>7370</v>
      </c>
      <c r="E1276" s="113"/>
      <c r="F1276" s="113"/>
      <c r="G1276" s="50" t="s">
        <v>5951</v>
      </c>
      <c r="H1276" s="50" t="s">
        <v>5952</v>
      </c>
      <c r="I1276" s="113"/>
      <c r="J1276" s="103" t="s">
        <v>7493</v>
      </c>
      <c r="K1276" s="103"/>
      <c r="L1276" s="50" t="s">
        <v>7472</v>
      </c>
      <c r="M1276" s="153">
        <v>0</v>
      </c>
      <c r="N1276" s="50" t="s">
        <v>8512</v>
      </c>
      <c r="O1276" s="50" t="s">
        <v>8517</v>
      </c>
      <c r="P1276" s="113" t="s">
        <v>6304</v>
      </c>
      <c r="Q1276" s="113" t="s">
        <v>80</v>
      </c>
      <c r="R1276" s="113"/>
      <c r="S1276" s="113"/>
    </row>
    <row r="1277" spans="1:19" x14ac:dyDescent="0.35">
      <c r="A1277" s="111" t="s">
        <v>4536</v>
      </c>
      <c r="B1277" s="112">
        <v>106</v>
      </c>
      <c r="C1277" s="113" t="s">
        <v>4563</v>
      </c>
      <c r="D1277" s="50" t="s">
        <v>7371</v>
      </c>
      <c r="E1277" s="113"/>
      <c r="F1277" s="113"/>
      <c r="G1277" s="50" t="s">
        <v>5953</v>
      </c>
      <c r="H1277" s="50" t="s">
        <v>5954</v>
      </c>
      <c r="I1277" s="113"/>
      <c r="J1277" s="103" t="s">
        <v>7493</v>
      </c>
      <c r="K1277" s="103"/>
      <c r="L1277" s="50" t="s">
        <v>7472</v>
      </c>
      <c r="M1277" s="153">
        <v>0</v>
      </c>
      <c r="N1277" s="50" t="s">
        <v>8512</v>
      </c>
      <c r="O1277" s="50" t="s">
        <v>8517</v>
      </c>
      <c r="P1277" s="113" t="s">
        <v>6304</v>
      </c>
      <c r="Q1277" s="113" t="s">
        <v>80</v>
      </c>
      <c r="R1277" s="113"/>
      <c r="S1277" s="113"/>
    </row>
    <row r="1278" spans="1:19" x14ac:dyDescent="0.35">
      <c r="A1278" s="111" t="s">
        <v>4536</v>
      </c>
      <c r="B1278" s="112">
        <v>107</v>
      </c>
      <c r="C1278" s="113" t="s">
        <v>4564</v>
      </c>
      <c r="D1278" s="50" t="s">
        <v>7372</v>
      </c>
      <c r="E1278" s="113"/>
      <c r="F1278" s="113"/>
      <c r="G1278" s="50" t="s">
        <v>5955</v>
      </c>
      <c r="H1278" s="50" t="s">
        <v>5956</v>
      </c>
      <c r="I1278" s="113"/>
      <c r="J1278" s="103" t="s">
        <v>7493</v>
      </c>
      <c r="K1278" s="103"/>
      <c r="L1278" s="50" t="s">
        <v>7472</v>
      </c>
      <c r="M1278" s="153">
        <v>0</v>
      </c>
      <c r="N1278" s="50" t="s">
        <v>8512</v>
      </c>
      <c r="O1278" s="50" t="s">
        <v>8517</v>
      </c>
      <c r="P1278" s="113" t="s">
        <v>6304</v>
      </c>
      <c r="Q1278" s="113" t="s">
        <v>80</v>
      </c>
      <c r="R1278" s="113"/>
      <c r="S1278" s="113"/>
    </row>
    <row r="1279" spans="1:19" x14ac:dyDescent="0.35">
      <c r="A1279" s="111" t="s">
        <v>4536</v>
      </c>
      <c r="B1279" s="112">
        <v>108</v>
      </c>
      <c r="C1279" s="113" t="s">
        <v>4565</v>
      </c>
      <c r="D1279" s="50" t="s">
        <v>7373</v>
      </c>
      <c r="E1279" s="113"/>
      <c r="F1279" s="113"/>
      <c r="G1279" s="50" t="s">
        <v>5957</v>
      </c>
      <c r="H1279" s="50" t="s">
        <v>5958</v>
      </c>
      <c r="I1279" s="113"/>
      <c r="J1279" s="103" t="s">
        <v>7493</v>
      </c>
      <c r="K1279" s="103"/>
      <c r="L1279" s="50" t="s">
        <v>7472</v>
      </c>
      <c r="M1279" s="153">
        <v>0</v>
      </c>
      <c r="N1279" s="50" t="s">
        <v>8512</v>
      </c>
      <c r="O1279" s="50" t="s">
        <v>8517</v>
      </c>
      <c r="P1279" s="113" t="s">
        <v>6304</v>
      </c>
      <c r="Q1279" s="113" t="s">
        <v>80</v>
      </c>
      <c r="R1279" s="113"/>
      <c r="S1279" s="113"/>
    </row>
    <row r="1280" spans="1:19" x14ac:dyDescent="0.35">
      <c r="A1280" s="111" t="s">
        <v>4536</v>
      </c>
      <c r="B1280" s="112">
        <v>109</v>
      </c>
      <c r="C1280" s="113" t="s">
        <v>4566</v>
      </c>
      <c r="D1280" s="50" t="s">
        <v>7374</v>
      </c>
      <c r="E1280" s="113"/>
      <c r="F1280" s="113"/>
      <c r="G1280" s="50" t="s">
        <v>5959</v>
      </c>
      <c r="H1280" s="50" t="s">
        <v>5960</v>
      </c>
      <c r="I1280" s="113"/>
      <c r="J1280" s="103" t="s">
        <v>7493</v>
      </c>
      <c r="K1280" s="103"/>
      <c r="L1280" s="50" t="s">
        <v>7472</v>
      </c>
      <c r="M1280" s="153">
        <v>0</v>
      </c>
      <c r="N1280" s="50" t="s">
        <v>8512</v>
      </c>
      <c r="O1280" s="50" t="s">
        <v>8517</v>
      </c>
      <c r="P1280" s="113" t="s">
        <v>6304</v>
      </c>
      <c r="Q1280" s="113" t="s">
        <v>80</v>
      </c>
      <c r="R1280" s="113"/>
      <c r="S1280" s="113"/>
    </row>
    <row r="1281" spans="1:19" x14ac:dyDescent="0.35">
      <c r="A1281" s="111" t="s">
        <v>4536</v>
      </c>
      <c r="B1281" s="112"/>
      <c r="C1281" s="113" t="s">
        <v>4603</v>
      </c>
      <c r="D1281" s="50" t="s">
        <v>7375</v>
      </c>
      <c r="E1281" s="113"/>
      <c r="F1281" s="113"/>
      <c r="G1281" s="50" t="s">
        <v>6033</v>
      </c>
      <c r="H1281" s="62" t="s">
        <v>6034</v>
      </c>
      <c r="I1281" s="113"/>
      <c r="J1281" s="103" t="s">
        <v>7493</v>
      </c>
      <c r="K1281" s="103"/>
      <c r="L1281" s="50" t="s">
        <v>7472</v>
      </c>
      <c r="M1281" s="153">
        <v>0</v>
      </c>
      <c r="N1281" s="50" t="s">
        <v>8512</v>
      </c>
      <c r="O1281" s="50" t="s">
        <v>8517</v>
      </c>
      <c r="P1281" s="113" t="s">
        <v>262</v>
      </c>
      <c r="Q1281" s="113" t="s">
        <v>80</v>
      </c>
      <c r="R1281" s="113"/>
      <c r="S1281" s="113"/>
    </row>
    <row r="1282" spans="1:19" x14ac:dyDescent="0.35">
      <c r="A1282" s="111" t="s">
        <v>4536</v>
      </c>
      <c r="B1282" s="112"/>
      <c r="C1282" s="113" t="s">
        <v>4601</v>
      </c>
      <c r="D1282" s="62" t="s">
        <v>7320</v>
      </c>
      <c r="E1282" s="113"/>
      <c r="F1282" s="113"/>
      <c r="G1282" s="50" t="s">
        <v>6029</v>
      </c>
      <c r="H1282" s="50" t="s">
        <v>6030</v>
      </c>
      <c r="I1282" s="113"/>
      <c r="J1282" s="103" t="s">
        <v>7493</v>
      </c>
      <c r="K1282" s="103"/>
      <c r="L1282" s="50" t="s">
        <v>7472</v>
      </c>
      <c r="M1282" s="153">
        <v>0</v>
      </c>
      <c r="N1282" s="50" t="s">
        <v>8512</v>
      </c>
      <c r="O1282" s="50" t="s">
        <v>8517</v>
      </c>
      <c r="P1282" s="113" t="s">
        <v>262</v>
      </c>
      <c r="Q1282" s="113" t="s">
        <v>80</v>
      </c>
      <c r="R1282" s="113"/>
      <c r="S1282" s="113"/>
    </row>
    <row r="1283" spans="1:19" x14ac:dyDescent="0.35">
      <c r="A1283" s="111" t="s">
        <v>4536</v>
      </c>
      <c r="B1283" s="112"/>
      <c r="C1283" s="113" t="s">
        <v>4602</v>
      </c>
      <c r="D1283" s="62" t="s">
        <v>7321</v>
      </c>
      <c r="E1283" s="113"/>
      <c r="F1283" s="113"/>
      <c r="G1283" s="50" t="s">
        <v>6031</v>
      </c>
      <c r="H1283" s="50" t="s">
        <v>6032</v>
      </c>
      <c r="I1283" s="113"/>
      <c r="J1283" s="103" t="s">
        <v>7493</v>
      </c>
      <c r="K1283" s="103"/>
      <c r="L1283" s="50" t="s">
        <v>7472</v>
      </c>
      <c r="M1283" s="153">
        <v>0</v>
      </c>
      <c r="N1283" s="50" t="s">
        <v>8512</v>
      </c>
      <c r="O1283" s="50" t="s">
        <v>8517</v>
      </c>
      <c r="P1283" s="113" t="s">
        <v>262</v>
      </c>
      <c r="Q1283" s="113" t="s">
        <v>80</v>
      </c>
      <c r="R1283" s="113"/>
      <c r="S1283" s="113"/>
    </row>
    <row r="1284" spans="1:19" x14ac:dyDescent="0.35">
      <c r="A1284" s="111" t="s">
        <v>4536</v>
      </c>
      <c r="B1284" s="112"/>
      <c r="C1284" s="113" t="s">
        <v>4545</v>
      </c>
      <c r="D1284" s="50" t="s">
        <v>7376</v>
      </c>
      <c r="E1284" s="113"/>
      <c r="F1284" s="113"/>
      <c r="G1284" s="50" t="s">
        <v>5917</v>
      </c>
      <c r="H1284" s="50" t="s">
        <v>5918</v>
      </c>
      <c r="I1284" s="113"/>
      <c r="J1284" s="103" t="s">
        <v>7493</v>
      </c>
      <c r="K1284" s="103"/>
      <c r="L1284" s="50" t="s">
        <v>7472</v>
      </c>
      <c r="M1284" s="153">
        <v>0</v>
      </c>
      <c r="N1284" s="50" t="s">
        <v>8512</v>
      </c>
      <c r="O1284" s="50" t="s">
        <v>8517</v>
      </c>
      <c r="P1284" s="113" t="s">
        <v>6304</v>
      </c>
      <c r="Q1284" s="113" t="s">
        <v>80</v>
      </c>
      <c r="R1284" s="113"/>
      <c r="S1284" s="113"/>
    </row>
    <row r="1285" spans="1:19" x14ac:dyDescent="0.35">
      <c r="A1285" s="111" t="s">
        <v>4536</v>
      </c>
      <c r="B1285" s="112"/>
      <c r="C1285" s="113" t="s">
        <v>4659</v>
      </c>
      <c r="D1285" s="50" t="s">
        <v>7378</v>
      </c>
      <c r="E1285" s="113"/>
      <c r="F1285" s="113"/>
      <c r="G1285" s="50" t="s">
        <v>6145</v>
      </c>
      <c r="H1285" s="50" t="s">
        <v>6146</v>
      </c>
      <c r="I1285" s="113"/>
      <c r="J1285" s="103" t="s">
        <v>7493</v>
      </c>
      <c r="K1285" s="103"/>
      <c r="L1285" s="50" t="s">
        <v>7472</v>
      </c>
      <c r="M1285" s="153">
        <v>0</v>
      </c>
      <c r="N1285" s="50" t="s">
        <v>8512</v>
      </c>
      <c r="O1285" s="50" t="s">
        <v>8517</v>
      </c>
      <c r="P1285" s="113" t="s">
        <v>262</v>
      </c>
      <c r="Q1285" s="113" t="s">
        <v>80</v>
      </c>
      <c r="R1285" s="113"/>
      <c r="S1285" s="113"/>
    </row>
    <row r="1286" spans="1:19" x14ac:dyDescent="0.35">
      <c r="A1286" s="111" t="s">
        <v>4536</v>
      </c>
      <c r="B1286" s="112"/>
      <c r="C1286" s="113" t="s">
        <v>4660</v>
      </c>
      <c r="D1286" s="50" t="s">
        <v>7377</v>
      </c>
      <c r="E1286" s="113"/>
      <c r="F1286" s="113"/>
      <c r="G1286" s="50" t="s">
        <v>6147</v>
      </c>
      <c r="H1286" s="50" t="s">
        <v>6148</v>
      </c>
      <c r="I1286" s="113"/>
      <c r="J1286" s="103" t="s">
        <v>7493</v>
      </c>
      <c r="K1286" s="103"/>
      <c r="L1286" s="50" t="s">
        <v>7472</v>
      </c>
      <c r="M1286" s="153">
        <v>0</v>
      </c>
      <c r="N1286" s="50" t="s">
        <v>8512</v>
      </c>
      <c r="O1286" s="50" t="s">
        <v>8517</v>
      </c>
      <c r="P1286" s="113" t="s">
        <v>262</v>
      </c>
      <c r="Q1286" s="113" t="s">
        <v>80</v>
      </c>
      <c r="R1286" s="113"/>
      <c r="S1286" s="113"/>
    </row>
    <row r="1287" spans="1:19" x14ac:dyDescent="0.35">
      <c r="A1287" s="111" t="s">
        <v>4536</v>
      </c>
      <c r="B1287" s="112"/>
      <c r="C1287" s="113" t="s">
        <v>4657</v>
      </c>
      <c r="D1287" s="50" t="s">
        <v>6975</v>
      </c>
      <c r="E1287" s="113"/>
      <c r="F1287" s="113"/>
      <c r="G1287" s="50" t="s">
        <v>6141</v>
      </c>
      <c r="H1287" s="50" t="s">
        <v>6142</v>
      </c>
      <c r="I1287" s="113"/>
      <c r="J1287" s="103" t="s">
        <v>7493</v>
      </c>
      <c r="K1287" s="103"/>
      <c r="L1287" s="50" t="s">
        <v>7472</v>
      </c>
      <c r="M1287" s="153">
        <v>0</v>
      </c>
      <c r="N1287" s="50" t="s">
        <v>8512</v>
      </c>
      <c r="O1287" s="50" t="s">
        <v>8517</v>
      </c>
      <c r="P1287" s="113" t="s">
        <v>262</v>
      </c>
      <c r="Q1287" s="113" t="s">
        <v>80</v>
      </c>
      <c r="R1287" s="113"/>
      <c r="S1287" s="113"/>
    </row>
    <row r="1288" spans="1:19" x14ac:dyDescent="0.35">
      <c r="A1288" s="111" t="s">
        <v>4536</v>
      </c>
      <c r="B1288" s="112"/>
      <c r="C1288" s="113" t="s">
        <v>4626</v>
      </c>
      <c r="D1288" s="50" t="s">
        <v>7379</v>
      </c>
      <c r="E1288" s="113"/>
      <c r="F1288" s="113"/>
      <c r="G1288" s="50" t="s">
        <v>6079</v>
      </c>
      <c r="H1288" s="50" t="s">
        <v>6080</v>
      </c>
      <c r="I1288" s="113"/>
      <c r="J1288" s="103" t="s">
        <v>7493</v>
      </c>
      <c r="K1288" s="103"/>
      <c r="L1288" s="50" t="s">
        <v>7472</v>
      </c>
      <c r="M1288" s="153">
        <v>0</v>
      </c>
      <c r="N1288" s="50" t="s">
        <v>8512</v>
      </c>
      <c r="O1288" s="50" t="s">
        <v>8517</v>
      </c>
      <c r="P1288" s="113" t="s">
        <v>262</v>
      </c>
      <c r="Q1288" s="113" t="s">
        <v>80</v>
      </c>
      <c r="R1288" s="113"/>
      <c r="S1288" s="113"/>
    </row>
    <row r="1289" spans="1:19" x14ac:dyDescent="0.35">
      <c r="A1289" s="111" t="s">
        <v>4536</v>
      </c>
      <c r="B1289" s="112"/>
      <c r="C1289" s="113" t="s">
        <v>4658</v>
      </c>
      <c r="D1289" s="50" t="s">
        <v>7383</v>
      </c>
      <c r="E1289" s="113"/>
      <c r="F1289" s="113"/>
      <c r="G1289" s="50" t="s">
        <v>6143</v>
      </c>
      <c r="H1289" s="50" t="s">
        <v>6144</v>
      </c>
      <c r="I1289" s="113"/>
      <c r="J1289" s="103" t="s">
        <v>7493</v>
      </c>
      <c r="K1289" s="103"/>
      <c r="L1289" s="50" t="s">
        <v>7472</v>
      </c>
      <c r="M1289" s="153">
        <v>0</v>
      </c>
      <c r="N1289" s="50" t="s">
        <v>8512</v>
      </c>
      <c r="O1289" s="50" t="s">
        <v>8517</v>
      </c>
      <c r="P1289" s="113" t="s">
        <v>262</v>
      </c>
      <c r="Q1289" s="113" t="s">
        <v>80</v>
      </c>
      <c r="R1289" s="113"/>
      <c r="S1289" s="113"/>
    </row>
    <row r="1290" spans="1:19" x14ac:dyDescent="0.35">
      <c r="A1290" s="111" t="s">
        <v>4536</v>
      </c>
      <c r="B1290" s="112"/>
      <c r="C1290" s="113" t="s">
        <v>4627</v>
      </c>
      <c r="D1290" s="50" t="s">
        <v>7384</v>
      </c>
      <c r="E1290" s="113"/>
      <c r="F1290" s="113"/>
      <c r="G1290" s="50" t="s">
        <v>6081</v>
      </c>
      <c r="H1290" s="50" t="s">
        <v>6082</v>
      </c>
      <c r="I1290" s="113"/>
      <c r="J1290" s="103" t="s">
        <v>7493</v>
      </c>
      <c r="K1290" s="103"/>
      <c r="L1290" s="50" t="s">
        <v>7472</v>
      </c>
      <c r="M1290" s="153">
        <v>0</v>
      </c>
      <c r="N1290" s="50" t="s">
        <v>8512</v>
      </c>
      <c r="O1290" s="50" t="s">
        <v>8517</v>
      </c>
      <c r="P1290" s="113" t="s">
        <v>262</v>
      </c>
      <c r="Q1290" s="113" t="s">
        <v>80</v>
      </c>
      <c r="R1290" s="113"/>
      <c r="S1290" s="113"/>
    </row>
    <row r="1291" spans="1:19" x14ac:dyDescent="0.35">
      <c r="A1291" s="111" t="s">
        <v>4536</v>
      </c>
      <c r="B1291" s="112"/>
      <c r="C1291" s="113" t="s">
        <v>4661</v>
      </c>
      <c r="D1291" s="50" t="s">
        <v>7380</v>
      </c>
      <c r="E1291" s="113"/>
      <c r="F1291" s="113"/>
      <c r="G1291" s="50" t="s">
        <v>6149</v>
      </c>
      <c r="H1291" s="50" t="s">
        <v>6150</v>
      </c>
      <c r="I1291" s="113"/>
      <c r="J1291" s="103" t="s">
        <v>7493</v>
      </c>
      <c r="K1291" s="103"/>
      <c r="L1291" s="50" t="s">
        <v>7472</v>
      </c>
      <c r="M1291" s="153">
        <v>0</v>
      </c>
      <c r="N1291" s="50" t="s">
        <v>8512</v>
      </c>
      <c r="O1291" s="50" t="s">
        <v>8517</v>
      </c>
      <c r="P1291" s="113" t="s">
        <v>262</v>
      </c>
      <c r="Q1291" s="113" t="s">
        <v>80</v>
      </c>
      <c r="R1291" s="113"/>
      <c r="S1291" s="113"/>
    </row>
    <row r="1292" spans="1:19" x14ac:dyDescent="0.35">
      <c r="A1292" s="111" t="s">
        <v>4536</v>
      </c>
      <c r="B1292" s="112"/>
      <c r="C1292" s="113" t="s">
        <v>4662</v>
      </c>
      <c r="D1292" s="50" t="s">
        <v>7381</v>
      </c>
      <c r="E1292" s="113"/>
      <c r="F1292" s="113"/>
      <c r="G1292" s="50" t="s">
        <v>6151</v>
      </c>
      <c r="H1292" s="50" t="s">
        <v>6152</v>
      </c>
      <c r="I1292" s="113"/>
      <c r="J1292" s="103" t="s">
        <v>7493</v>
      </c>
      <c r="K1292" s="103"/>
      <c r="L1292" s="50" t="s">
        <v>7472</v>
      </c>
      <c r="M1292" s="153">
        <v>0</v>
      </c>
      <c r="N1292" s="50" t="s">
        <v>8512</v>
      </c>
      <c r="O1292" s="50" t="s">
        <v>8517</v>
      </c>
      <c r="P1292" s="113" t="s">
        <v>262</v>
      </c>
      <c r="Q1292" s="113" t="s">
        <v>80</v>
      </c>
      <c r="R1292" s="113"/>
      <c r="S1292" s="113"/>
    </row>
    <row r="1293" spans="1:19" x14ac:dyDescent="0.35">
      <c r="A1293" s="111" t="s">
        <v>4536</v>
      </c>
      <c r="B1293" s="112"/>
      <c r="C1293" s="113" t="s">
        <v>4578</v>
      </c>
      <c r="D1293" s="50" t="s">
        <v>6976</v>
      </c>
      <c r="E1293" s="113"/>
      <c r="F1293" s="113"/>
      <c r="G1293" s="50" t="s">
        <v>5983</v>
      </c>
      <c r="H1293" s="50" t="s">
        <v>5984</v>
      </c>
      <c r="I1293" s="113"/>
      <c r="J1293" s="103" t="s">
        <v>7493</v>
      </c>
      <c r="K1293" s="103"/>
      <c r="L1293" s="50" t="s">
        <v>7472</v>
      </c>
      <c r="M1293" s="153">
        <v>0</v>
      </c>
      <c r="N1293" s="50" t="s">
        <v>8512</v>
      </c>
      <c r="O1293" s="50" t="s">
        <v>8517</v>
      </c>
      <c r="P1293" s="113" t="s">
        <v>262</v>
      </c>
      <c r="Q1293" s="113" t="s">
        <v>80</v>
      </c>
      <c r="R1293" s="113"/>
      <c r="S1293" s="113"/>
    </row>
    <row r="1294" spans="1:19" x14ac:dyDescent="0.35">
      <c r="A1294" s="111" t="s">
        <v>4536</v>
      </c>
      <c r="B1294" s="112"/>
      <c r="C1294" s="113" t="s">
        <v>4628</v>
      </c>
      <c r="D1294" s="50" t="s">
        <v>7382</v>
      </c>
      <c r="E1294" s="113"/>
      <c r="F1294" s="113"/>
      <c r="G1294" s="50" t="s">
        <v>6083</v>
      </c>
      <c r="H1294" s="50" t="s">
        <v>6084</v>
      </c>
      <c r="I1294" s="113"/>
      <c r="J1294" s="103" t="s">
        <v>7493</v>
      </c>
      <c r="K1294" s="103"/>
      <c r="L1294" s="50" t="s">
        <v>7472</v>
      </c>
      <c r="M1294" s="153">
        <v>0</v>
      </c>
      <c r="N1294" s="50" t="s">
        <v>8512</v>
      </c>
      <c r="O1294" s="50" t="s">
        <v>8517</v>
      </c>
      <c r="P1294" s="113" t="s">
        <v>262</v>
      </c>
      <c r="Q1294" s="113" t="s">
        <v>80</v>
      </c>
      <c r="R1294" s="113"/>
      <c r="S1294" s="113"/>
    </row>
    <row r="1295" spans="1:19" x14ac:dyDescent="0.35">
      <c r="A1295" s="111" t="s">
        <v>4536</v>
      </c>
      <c r="B1295" s="112"/>
      <c r="C1295" s="113" t="s">
        <v>4579</v>
      </c>
      <c r="D1295" s="50" t="s">
        <v>7385</v>
      </c>
      <c r="E1295" s="113"/>
      <c r="F1295" s="113"/>
      <c r="G1295" s="50" t="s">
        <v>5985</v>
      </c>
      <c r="H1295" s="50" t="s">
        <v>5986</v>
      </c>
      <c r="I1295" s="113"/>
      <c r="J1295" s="103" t="s">
        <v>7493</v>
      </c>
      <c r="K1295" s="103"/>
      <c r="L1295" s="50" t="s">
        <v>7472</v>
      </c>
      <c r="M1295" s="153">
        <v>0</v>
      </c>
      <c r="N1295" s="50" t="s">
        <v>8512</v>
      </c>
      <c r="O1295" s="50" t="s">
        <v>8517</v>
      </c>
      <c r="P1295" s="113" t="s">
        <v>262</v>
      </c>
      <c r="Q1295" s="113" t="s">
        <v>80</v>
      </c>
      <c r="R1295" s="113"/>
      <c r="S1295" s="113"/>
    </row>
    <row r="1296" spans="1:19" x14ac:dyDescent="0.35">
      <c r="A1296" s="111" t="s">
        <v>4536</v>
      </c>
      <c r="B1296" s="112"/>
      <c r="C1296" s="113" t="s">
        <v>4629</v>
      </c>
      <c r="D1296" s="50" t="s">
        <v>7386</v>
      </c>
      <c r="E1296" s="113"/>
      <c r="F1296" s="113"/>
      <c r="G1296" s="50" t="s">
        <v>6085</v>
      </c>
      <c r="H1296" s="50" t="s">
        <v>6086</v>
      </c>
      <c r="I1296" s="113"/>
      <c r="J1296" s="103" t="s">
        <v>7493</v>
      </c>
      <c r="K1296" s="103"/>
      <c r="L1296" s="50" t="s">
        <v>7472</v>
      </c>
      <c r="M1296" s="153">
        <v>0</v>
      </c>
      <c r="N1296" s="50" t="s">
        <v>8512</v>
      </c>
      <c r="O1296" s="50" t="s">
        <v>8517</v>
      </c>
      <c r="P1296" s="113" t="s">
        <v>262</v>
      </c>
      <c r="Q1296" s="113" t="s">
        <v>80</v>
      </c>
      <c r="R1296" s="113"/>
      <c r="S1296" s="113"/>
    </row>
    <row r="1297" spans="1:19" x14ac:dyDescent="0.35">
      <c r="A1297" s="111" t="s">
        <v>4536</v>
      </c>
      <c r="B1297" s="112"/>
      <c r="C1297" s="113" t="s">
        <v>4663</v>
      </c>
      <c r="D1297" s="50" t="s">
        <v>7387</v>
      </c>
      <c r="E1297" s="113"/>
      <c r="F1297" s="113"/>
      <c r="G1297" s="50" t="s">
        <v>6153</v>
      </c>
      <c r="H1297" s="50" t="s">
        <v>6154</v>
      </c>
      <c r="I1297" s="113"/>
      <c r="J1297" s="103" t="s">
        <v>7493</v>
      </c>
      <c r="K1297" s="103"/>
      <c r="L1297" s="50" t="s">
        <v>7472</v>
      </c>
      <c r="M1297" s="153">
        <v>0</v>
      </c>
      <c r="N1297" s="50" t="s">
        <v>8512</v>
      </c>
      <c r="O1297" s="50" t="s">
        <v>8517</v>
      </c>
      <c r="P1297" s="113" t="s">
        <v>262</v>
      </c>
      <c r="Q1297" s="113" t="s">
        <v>80</v>
      </c>
      <c r="R1297" s="113"/>
      <c r="S1297" s="113"/>
    </row>
    <row r="1298" spans="1:19" x14ac:dyDescent="0.35">
      <c r="A1298" s="111" t="s">
        <v>4536</v>
      </c>
      <c r="B1298" s="112"/>
      <c r="C1298" s="113" t="s">
        <v>4664</v>
      </c>
      <c r="D1298" s="50" t="s">
        <v>7388</v>
      </c>
      <c r="E1298" s="113"/>
      <c r="F1298" s="113"/>
      <c r="G1298" s="50" t="s">
        <v>6155</v>
      </c>
      <c r="H1298" s="50" t="s">
        <v>6156</v>
      </c>
      <c r="I1298" s="113"/>
      <c r="J1298" s="103" t="s">
        <v>7493</v>
      </c>
      <c r="K1298" s="103"/>
      <c r="L1298" s="50" t="s">
        <v>7472</v>
      </c>
      <c r="M1298" s="153">
        <v>0</v>
      </c>
      <c r="N1298" s="50" t="s">
        <v>8512</v>
      </c>
      <c r="O1298" s="50" t="s">
        <v>8517</v>
      </c>
      <c r="P1298" s="113" t="s">
        <v>262</v>
      </c>
      <c r="Q1298" s="113" t="s">
        <v>80</v>
      </c>
      <c r="R1298" s="113"/>
      <c r="S1298" s="113"/>
    </row>
    <row r="1299" spans="1:19" x14ac:dyDescent="0.35">
      <c r="A1299" s="111" t="s">
        <v>4536</v>
      </c>
      <c r="B1299" s="112"/>
      <c r="C1299" s="113" t="s">
        <v>4645</v>
      </c>
      <c r="D1299" s="50" t="s">
        <v>7389</v>
      </c>
      <c r="E1299" s="113"/>
      <c r="F1299" s="113"/>
      <c r="G1299" s="50" t="s">
        <v>6117</v>
      </c>
      <c r="H1299" s="50" t="s">
        <v>6118</v>
      </c>
      <c r="I1299" s="113"/>
      <c r="J1299" s="103" t="s">
        <v>7493</v>
      </c>
      <c r="K1299" s="103"/>
      <c r="L1299" s="50" t="s">
        <v>7472</v>
      </c>
      <c r="M1299" s="153">
        <v>0</v>
      </c>
      <c r="N1299" s="50" t="s">
        <v>8512</v>
      </c>
      <c r="O1299" s="50" t="s">
        <v>8517</v>
      </c>
      <c r="P1299" s="113" t="s">
        <v>262</v>
      </c>
      <c r="Q1299" s="113" t="s">
        <v>80</v>
      </c>
      <c r="R1299" s="113"/>
      <c r="S1299" s="113"/>
    </row>
    <row r="1300" spans="1:19" x14ac:dyDescent="0.35">
      <c r="A1300" s="111" t="s">
        <v>4536</v>
      </c>
      <c r="B1300" s="112"/>
      <c r="C1300" s="113" t="s">
        <v>4646</v>
      </c>
      <c r="D1300" s="50" t="s">
        <v>7390</v>
      </c>
      <c r="E1300" s="113"/>
      <c r="F1300" s="113"/>
      <c r="G1300" s="50" t="s">
        <v>6119</v>
      </c>
      <c r="H1300" s="62" t="s">
        <v>6120</v>
      </c>
      <c r="I1300" s="113"/>
      <c r="J1300" s="103" t="s">
        <v>7493</v>
      </c>
      <c r="K1300" s="103"/>
      <c r="L1300" s="50" t="s">
        <v>7472</v>
      </c>
      <c r="M1300" s="153">
        <v>0</v>
      </c>
      <c r="N1300" s="50" t="s">
        <v>8512</v>
      </c>
      <c r="O1300" s="50" t="s">
        <v>8517</v>
      </c>
      <c r="P1300" s="113" t="s">
        <v>262</v>
      </c>
      <c r="Q1300" s="113" t="s">
        <v>80</v>
      </c>
      <c r="R1300" s="113"/>
      <c r="S1300" s="113"/>
    </row>
    <row r="1301" spans="1:19" x14ac:dyDescent="0.35">
      <c r="A1301" s="111" t="s">
        <v>4536</v>
      </c>
      <c r="B1301" s="112"/>
      <c r="C1301" s="113" t="s">
        <v>4581</v>
      </c>
      <c r="D1301" s="50" t="s">
        <v>7322</v>
      </c>
      <c r="E1301" s="113"/>
      <c r="F1301" s="113"/>
      <c r="G1301" s="50" t="s">
        <v>5989</v>
      </c>
      <c r="H1301" s="50" t="s">
        <v>5990</v>
      </c>
      <c r="I1301" s="113"/>
      <c r="J1301" s="103" t="s">
        <v>7493</v>
      </c>
      <c r="K1301" s="103"/>
      <c r="L1301" s="50" t="s">
        <v>7472</v>
      </c>
      <c r="M1301" s="153">
        <v>0</v>
      </c>
      <c r="N1301" s="50" t="s">
        <v>8512</v>
      </c>
      <c r="O1301" s="50" t="s">
        <v>8517</v>
      </c>
      <c r="P1301" s="113" t="s">
        <v>262</v>
      </c>
      <c r="Q1301" s="113" t="s">
        <v>80</v>
      </c>
      <c r="R1301" s="113"/>
      <c r="S1301" s="113"/>
    </row>
    <row r="1302" spans="1:19" x14ac:dyDescent="0.35">
      <c r="A1302" s="111" t="s">
        <v>4536</v>
      </c>
      <c r="B1302" s="112"/>
      <c r="C1302" s="113" t="s">
        <v>4584</v>
      </c>
      <c r="D1302" s="50" t="s">
        <v>7323</v>
      </c>
      <c r="E1302" s="113"/>
      <c r="F1302" s="113"/>
      <c r="G1302" s="50" t="s">
        <v>5995</v>
      </c>
      <c r="H1302" s="50" t="s">
        <v>5996</v>
      </c>
      <c r="I1302" s="113"/>
      <c r="J1302" s="103" t="s">
        <v>7493</v>
      </c>
      <c r="K1302" s="103"/>
      <c r="L1302" s="50" t="s">
        <v>7472</v>
      </c>
      <c r="M1302" s="153">
        <v>0</v>
      </c>
      <c r="N1302" s="50" t="s">
        <v>8512</v>
      </c>
      <c r="O1302" s="50" t="s">
        <v>8517</v>
      </c>
      <c r="P1302" s="113" t="s">
        <v>262</v>
      </c>
      <c r="Q1302" s="113" t="s">
        <v>80</v>
      </c>
      <c r="R1302" s="113"/>
      <c r="S1302" s="113"/>
    </row>
    <row r="1303" spans="1:19" x14ac:dyDescent="0.35">
      <c r="A1303" s="111" t="s">
        <v>4536</v>
      </c>
      <c r="B1303" s="112"/>
      <c r="C1303" s="113" t="s">
        <v>4580</v>
      </c>
      <c r="D1303" s="50" t="s">
        <v>7391</v>
      </c>
      <c r="E1303" s="113"/>
      <c r="F1303" s="113"/>
      <c r="G1303" s="50" t="s">
        <v>5987</v>
      </c>
      <c r="H1303" s="50" t="s">
        <v>5988</v>
      </c>
      <c r="I1303" s="113"/>
      <c r="J1303" s="103" t="s">
        <v>7493</v>
      </c>
      <c r="K1303" s="103"/>
      <c r="L1303" s="50" t="s">
        <v>7472</v>
      </c>
      <c r="M1303" s="153">
        <v>0</v>
      </c>
      <c r="N1303" s="50" t="s">
        <v>8512</v>
      </c>
      <c r="O1303" s="50" t="s">
        <v>8517</v>
      </c>
      <c r="P1303" s="113" t="s">
        <v>262</v>
      </c>
      <c r="Q1303" s="113" t="s">
        <v>80</v>
      </c>
      <c r="R1303" s="113"/>
      <c r="S1303" s="113"/>
    </row>
    <row r="1304" spans="1:19" x14ac:dyDescent="0.35">
      <c r="A1304" s="111" t="s">
        <v>4536</v>
      </c>
      <c r="B1304" s="112"/>
      <c r="C1304" s="113" t="s">
        <v>4587</v>
      </c>
      <c r="D1304" s="50" t="s">
        <v>7324</v>
      </c>
      <c r="E1304" s="113"/>
      <c r="F1304" s="113"/>
      <c r="G1304" s="50" t="s">
        <v>6001</v>
      </c>
      <c r="H1304" s="50" t="s">
        <v>6002</v>
      </c>
      <c r="I1304" s="113"/>
      <c r="J1304" s="103" t="s">
        <v>7493</v>
      </c>
      <c r="K1304" s="103"/>
      <c r="L1304" s="50" t="s">
        <v>7472</v>
      </c>
      <c r="M1304" s="153">
        <v>0</v>
      </c>
      <c r="N1304" s="50" t="s">
        <v>8512</v>
      </c>
      <c r="O1304" s="50" t="s">
        <v>8517</v>
      </c>
      <c r="P1304" s="113" t="s">
        <v>262</v>
      </c>
      <c r="Q1304" s="113" t="s">
        <v>80</v>
      </c>
      <c r="R1304" s="113"/>
      <c r="S1304" s="113"/>
    </row>
    <row r="1305" spans="1:19" x14ac:dyDescent="0.35">
      <c r="A1305" s="111" t="s">
        <v>4536</v>
      </c>
      <c r="B1305" s="112"/>
      <c r="C1305" s="113" t="s">
        <v>4588</v>
      </c>
      <c r="D1305" s="50" t="s">
        <v>7325</v>
      </c>
      <c r="E1305" s="113"/>
      <c r="F1305" s="113"/>
      <c r="G1305" s="50" t="s">
        <v>6003</v>
      </c>
      <c r="H1305" s="50" t="s">
        <v>6004</v>
      </c>
      <c r="I1305" s="113"/>
      <c r="J1305" s="103" t="s">
        <v>7493</v>
      </c>
      <c r="K1305" s="103"/>
      <c r="L1305" s="50" t="s">
        <v>7472</v>
      </c>
      <c r="M1305" s="153">
        <v>0</v>
      </c>
      <c r="N1305" s="50" t="s">
        <v>8512</v>
      </c>
      <c r="O1305" s="50" t="s">
        <v>8517</v>
      </c>
      <c r="P1305" s="113" t="s">
        <v>262</v>
      </c>
      <c r="Q1305" s="113" t="s">
        <v>80</v>
      </c>
      <c r="R1305" s="113"/>
      <c r="S1305" s="113"/>
    </row>
    <row r="1306" spans="1:19" x14ac:dyDescent="0.35">
      <c r="A1306" s="111" t="s">
        <v>4536</v>
      </c>
      <c r="B1306" s="112"/>
      <c r="C1306" s="113" t="s">
        <v>4591</v>
      </c>
      <c r="D1306" s="50" t="s">
        <v>7326</v>
      </c>
      <c r="E1306" s="113"/>
      <c r="F1306" s="113"/>
      <c r="G1306" s="50" t="s">
        <v>6009</v>
      </c>
      <c r="H1306" s="50" t="s">
        <v>6010</v>
      </c>
      <c r="I1306" s="113"/>
      <c r="J1306" s="103" t="s">
        <v>7493</v>
      </c>
      <c r="K1306" s="103"/>
      <c r="L1306" s="50" t="s">
        <v>7472</v>
      </c>
      <c r="M1306" s="153">
        <v>0</v>
      </c>
      <c r="N1306" s="50" t="s">
        <v>8512</v>
      </c>
      <c r="O1306" s="50" t="s">
        <v>8517</v>
      </c>
      <c r="P1306" s="113" t="s">
        <v>262</v>
      </c>
      <c r="Q1306" s="113" t="s">
        <v>80</v>
      </c>
      <c r="R1306" s="113"/>
      <c r="S1306" s="113"/>
    </row>
    <row r="1307" spans="1:19" x14ac:dyDescent="0.35">
      <c r="A1307" s="111" t="s">
        <v>4536</v>
      </c>
      <c r="B1307" s="112"/>
      <c r="C1307" s="113" t="s">
        <v>4592</v>
      </c>
      <c r="D1307" s="50" t="s">
        <v>7327</v>
      </c>
      <c r="E1307" s="113"/>
      <c r="F1307" s="113"/>
      <c r="G1307" s="50" t="s">
        <v>6011</v>
      </c>
      <c r="H1307" s="50" t="s">
        <v>6012</v>
      </c>
      <c r="I1307" s="113"/>
      <c r="J1307" s="103" t="s">
        <v>7493</v>
      </c>
      <c r="K1307" s="103"/>
      <c r="L1307" s="50" t="s">
        <v>7472</v>
      </c>
      <c r="M1307" s="153">
        <v>0</v>
      </c>
      <c r="N1307" s="50" t="s">
        <v>8512</v>
      </c>
      <c r="O1307" s="50" t="s">
        <v>8517</v>
      </c>
      <c r="P1307" s="113" t="s">
        <v>262</v>
      </c>
      <c r="Q1307" s="113" t="s">
        <v>80</v>
      </c>
      <c r="R1307" s="113"/>
      <c r="S1307" s="113"/>
    </row>
    <row r="1308" spans="1:19" x14ac:dyDescent="0.35">
      <c r="A1308" s="111" t="s">
        <v>4536</v>
      </c>
      <c r="B1308" s="112"/>
      <c r="C1308" s="113" t="s">
        <v>4594</v>
      </c>
      <c r="D1308" s="50" t="s">
        <v>7328</v>
      </c>
      <c r="E1308" s="113"/>
      <c r="F1308" s="113"/>
      <c r="G1308" s="50" t="s">
        <v>6015</v>
      </c>
      <c r="H1308" s="50" t="s">
        <v>6016</v>
      </c>
      <c r="I1308" s="113"/>
      <c r="J1308" s="103" t="s">
        <v>7493</v>
      </c>
      <c r="K1308" s="103"/>
      <c r="L1308" s="50" t="s">
        <v>7472</v>
      </c>
      <c r="M1308" s="153">
        <v>0</v>
      </c>
      <c r="N1308" s="50" t="s">
        <v>8512</v>
      </c>
      <c r="O1308" s="50" t="s">
        <v>8517</v>
      </c>
      <c r="P1308" s="113" t="s">
        <v>262</v>
      </c>
      <c r="Q1308" s="113" t="s">
        <v>80</v>
      </c>
      <c r="R1308" s="113"/>
      <c r="S1308" s="113"/>
    </row>
    <row r="1309" spans="1:19" x14ac:dyDescent="0.35">
      <c r="A1309" s="111" t="s">
        <v>4536</v>
      </c>
      <c r="B1309" s="112"/>
      <c r="C1309" s="113" t="s">
        <v>4585</v>
      </c>
      <c r="D1309" s="50" t="s">
        <v>7329</v>
      </c>
      <c r="E1309" s="113"/>
      <c r="F1309" s="113"/>
      <c r="G1309" s="50" t="s">
        <v>5997</v>
      </c>
      <c r="H1309" s="50" t="s">
        <v>5998</v>
      </c>
      <c r="I1309" s="113"/>
      <c r="J1309" s="103" t="s">
        <v>7493</v>
      </c>
      <c r="K1309" s="103"/>
      <c r="L1309" s="50" t="s">
        <v>7472</v>
      </c>
      <c r="M1309" s="153">
        <v>0</v>
      </c>
      <c r="N1309" s="50" t="s">
        <v>8512</v>
      </c>
      <c r="O1309" s="50" t="s">
        <v>8517</v>
      </c>
      <c r="P1309" s="113" t="s">
        <v>262</v>
      </c>
      <c r="Q1309" s="113" t="s">
        <v>80</v>
      </c>
      <c r="R1309" s="113"/>
      <c r="S1309" s="113"/>
    </row>
    <row r="1310" spans="1:19" x14ac:dyDescent="0.35">
      <c r="A1310" s="111" t="s">
        <v>4536</v>
      </c>
      <c r="B1310" s="112"/>
      <c r="C1310" s="113" t="s">
        <v>4639</v>
      </c>
      <c r="D1310" s="50" t="s">
        <v>7393</v>
      </c>
      <c r="E1310" s="113"/>
      <c r="F1310" s="113"/>
      <c r="G1310" s="50" t="s">
        <v>6105</v>
      </c>
      <c r="H1310" s="50" t="s">
        <v>6106</v>
      </c>
      <c r="I1310" s="113"/>
      <c r="J1310" s="103" t="s">
        <v>7493</v>
      </c>
      <c r="K1310" s="103"/>
      <c r="L1310" s="113" t="s">
        <v>7472</v>
      </c>
      <c r="M1310" s="114">
        <v>0</v>
      </c>
      <c r="N1310" s="113" t="s">
        <v>8512</v>
      </c>
      <c r="O1310" s="113" t="s">
        <v>8517</v>
      </c>
      <c r="P1310" s="113" t="s">
        <v>100</v>
      </c>
      <c r="Q1310" s="113" t="s">
        <v>80</v>
      </c>
      <c r="R1310" s="113"/>
      <c r="S1310" s="113"/>
    </row>
    <row r="1311" spans="1:19" x14ac:dyDescent="0.35">
      <c r="A1311" s="111" t="s">
        <v>4536</v>
      </c>
      <c r="B1311" s="112"/>
      <c r="C1311" s="113" t="s">
        <v>4638</v>
      </c>
      <c r="D1311" s="50" t="s">
        <v>7392</v>
      </c>
      <c r="E1311" s="113"/>
      <c r="F1311" s="113"/>
      <c r="G1311" s="50" t="s">
        <v>6103</v>
      </c>
      <c r="H1311" s="50" t="s">
        <v>6104</v>
      </c>
      <c r="I1311" s="113"/>
      <c r="J1311" s="103" t="s">
        <v>7493</v>
      </c>
      <c r="K1311" s="103"/>
      <c r="L1311" s="113" t="s">
        <v>7472</v>
      </c>
      <c r="M1311" s="114">
        <v>0</v>
      </c>
      <c r="N1311" s="113" t="s">
        <v>8512</v>
      </c>
      <c r="O1311" s="113" t="s">
        <v>8517</v>
      </c>
      <c r="P1311" s="113" t="s">
        <v>100</v>
      </c>
      <c r="Q1311" s="113" t="s">
        <v>80</v>
      </c>
      <c r="R1311" s="113"/>
      <c r="S1311" s="113"/>
    </row>
    <row r="1312" spans="1:19" x14ac:dyDescent="0.35">
      <c r="A1312" s="111" t="s">
        <v>4536</v>
      </c>
      <c r="B1312" s="112"/>
      <c r="C1312" s="113" t="s">
        <v>4640</v>
      </c>
      <c r="D1312" s="50" t="s">
        <v>7394</v>
      </c>
      <c r="E1312" s="113"/>
      <c r="F1312" s="113"/>
      <c r="G1312" s="50" t="s">
        <v>6107</v>
      </c>
      <c r="H1312" s="50" t="s">
        <v>6108</v>
      </c>
      <c r="I1312" s="113"/>
      <c r="J1312" s="103" t="s">
        <v>7493</v>
      </c>
      <c r="K1312" s="103"/>
      <c r="L1312" s="113" t="s">
        <v>7472</v>
      </c>
      <c r="M1312" s="114">
        <v>0</v>
      </c>
      <c r="N1312" s="113" t="s">
        <v>8512</v>
      </c>
      <c r="O1312" s="113" t="s">
        <v>8517</v>
      </c>
      <c r="P1312" s="113" t="s">
        <v>100</v>
      </c>
      <c r="Q1312" s="113" t="s">
        <v>80</v>
      </c>
      <c r="R1312" s="113"/>
      <c r="S1312" s="113"/>
    </row>
    <row r="1313" spans="1:19" x14ac:dyDescent="0.35">
      <c r="A1313" s="111" t="s">
        <v>4536</v>
      </c>
      <c r="B1313" s="112"/>
      <c r="C1313" s="113" t="s">
        <v>4577</v>
      </c>
      <c r="D1313" s="50" t="s">
        <v>7330</v>
      </c>
      <c r="E1313" s="113"/>
      <c r="F1313" s="113"/>
      <c r="G1313" s="50" t="s">
        <v>5981</v>
      </c>
      <c r="H1313" s="50" t="s">
        <v>5982</v>
      </c>
      <c r="I1313" s="113"/>
      <c r="J1313" s="103" t="s">
        <v>7493</v>
      </c>
      <c r="K1313" s="103"/>
      <c r="L1313" s="50" t="s">
        <v>7472</v>
      </c>
      <c r="M1313" s="153">
        <v>0</v>
      </c>
      <c r="N1313" s="50" t="s">
        <v>8512</v>
      </c>
      <c r="O1313" s="50" t="s">
        <v>8517</v>
      </c>
      <c r="P1313" s="113" t="s">
        <v>262</v>
      </c>
      <c r="Q1313" s="113" t="s">
        <v>80</v>
      </c>
      <c r="R1313" s="113"/>
      <c r="S1313" s="113"/>
    </row>
    <row r="1314" spans="1:19" x14ac:dyDescent="0.35">
      <c r="A1314" s="111" t="s">
        <v>4536</v>
      </c>
      <c r="B1314" s="112"/>
      <c r="C1314" s="113" t="s">
        <v>4597</v>
      </c>
      <c r="D1314" s="50" t="s">
        <v>7395</v>
      </c>
      <c r="E1314" s="113"/>
      <c r="F1314" s="113"/>
      <c r="G1314" s="50" t="s">
        <v>6021</v>
      </c>
      <c r="H1314" s="50" t="s">
        <v>6022</v>
      </c>
      <c r="I1314" s="113"/>
      <c r="J1314" s="103" t="s">
        <v>7493</v>
      </c>
      <c r="K1314" s="103"/>
      <c r="L1314" s="50" t="s">
        <v>7472</v>
      </c>
      <c r="M1314" s="153">
        <v>0</v>
      </c>
      <c r="N1314" s="50" t="s">
        <v>8512</v>
      </c>
      <c r="O1314" s="50" t="s">
        <v>8517</v>
      </c>
      <c r="P1314" s="113" t="s">
        <v>6343</v>
      </c>
      <c r="Q1314" s="113" t="s">
        <v>80</v>
      </c>
      <c r="R1314" s="113"/>
      <c r="S1314" s="113"/>
    </row>
    <row r="1315" spans="1:19" x14ac:dyDescent="0.35">
      <c r="A1315" s="111" t="s">
        <v>4536</v>
      </c>
      <c r="B1315" s="112"/>
      <c r="C1315" s="113" t="s">
        <v>4590</v>
      </c>
      <c r="D1315" s="50" t="s">
        <v>7396</v>
      </c>
      <c r="E1315" s="113"/>
      <c r="F1315" s="113"/>
      <c r="G1315" s="122" t="s">
        <v>6007</v>
      </c>
      <c r="H1315" s="122" t="s">
        <v>6008</v>
      </c>
      <c r="I1315" s="113"/>
      <c r="J1315" s="103" t="s">
        <v>7493</v>
      </c>
      <c r="K1315" s="103"/>
      <c r="L1315" s="50" t="s">
        <v>7472</v>
      </c>
      <c r="M1315" s="153">
        <v>0</v>
      </c>
      <c r="N1315" s="50" t="s">
        <v>8512</v>
      </c>
      <c r="O1315" s="50" t="s">
        <v>8517</v>
      </c>
      <c r="P1315" s="113" t="s">
        <v>6353</v>
      </c>
      <c r="Q1315" s="113" t="s">
        <v>80</v>
      </c>
      <c r="R1315" s="113"/>
      <c r="S1315" s="113"/>
    </row>
    <row r="1316" spans="1:19" x14ac:dyDescent="0.35">
      <c r="A1316" s="111" t="s">
        <v>4536</v>
      </c>
      <c r="B1316" s="112"/>
      <c r="C1316" s="113" t="s">
        <v>4582</v>
      </c>
      <c r="D1316" s="50" t="s">
        <v>7397</v>
      </c>
      <c r="E1316" s="113"/>
      <c r="F1316" s="113"/>
      <c r="G1316" s="50" t="s">
        <v>5991</v>
      </c>
      <c r="H1316" s="50" t="s">
        <v>5992</v>
      </c>
      <c r="I1316" s="113"/>
      <c r="J1316" s="103" t="s">
        <v>7493</v>
      </c>
      <c r="K1316" s="103"/>
      <c r="L1316" s="50" t="s">
        <v>7472</v>
      </c>
      <c r="M1316" s="153">
        <v>0</v>
      </c>
      <c r="N1316" s="50" t="s">
        <v>8512</v>
      </c>
      <c r="O1316" s="50" t="s">
        <v>8517</v>
      </c>
      <c r="P1316" s="113" t="s">
        <v>262</v>
      </c>
      <c r="Q1316" s="113" t="s">
        <v>80</v>
      </c>
      <c r="R1316" s="113"/>
      <c r="S1316" s="113"/>
    </row>
    <row r="1317" spans="1:19" x14ac:dyDescent="0.35">
      <c r="A1317" s="111" t="s">
        <v>4536</v>
      </c>
      <c r="B1317" s="112"/>
      <c r="C1317" s="113" t="s">
        <v>4598</v>
      </c>
      <c r="D1317" s="50" t="s">
        <v>7398</v>
      </c>
      <c r="E1317" s="113"/>
      <c r="F1317" s="113"/>
      <c r="G1317" s="50" t="s">
        <v>6023</v>
      </c>
      <c r="H1317" s="50" t="s">
        <v>6024</v>
      </c>
      <c r="I1317" s="113"/>
      <c r="J1317" s="103" t="s">
        <v>7493</v>
      </c>
      <c r="K1317" s="103"/>
      <c r="L1317" s="50" t="s">
        <v>7472</v>
      </c>
      <c r="M1317" s="153">
        <v>0</v>
      </c>
      <c r="N1317" s="50" t="s">
        <v>8512</v>
      </c>
      <c r="O1317" s="50" t="s">
        <v>8517</v>
      </c>
      <c r="P1317" s="113" t="s">
        <v>6343</v>
      </c>
      <c r="Q1317" s="113" t="s">
        <v>80</v>
      </c>
      <c r="R1317" s="113"/>
      <c r="S1317" s="113"/>
    </row>
    <row r="1318" spans="1:19" x14ac:dyDescent="0.35">
      <c r="A1318" s="111" t="s">
        <v>4536</v>
      </c>
      <c r="B1318" s="112"/>
      <c r="C1318" s="113" t="s">
        <v>4593</v>
      </c>
      <c r="D1318" s="50" t="s">
        <v>7331</v>
      </c>
      <c r="E1318" s="113"/>
      <c r="F1318" s="113"/>
      <c r="G1318" s="50" t="s">
        <v>6013</v>
      </c>
      <c r="H1318" s="50" t="s">
        <v>6014</v>
      </c>
      <c r="I1318" s="113"/>
      <c r="J1318" s="103" t="s">
        <v>7493</v>
      </c>
      <c r="K1318" s="103"/>
      <c r="L1318" s="50" t="s">
        <v>7472</v>
      </c>
      <c r="M1318" s="153">
        <v>0</v>
      </c>
      <c r="N1318" s="50" t="s">
        <v>8512</v>
      </c>
      <c r="O1318" s="50" t="s">
        <v>8517</v>
      </c>
      <c r="P1318" s="113" t="s">
        <v>6354</v>
      </c>
      <c r="Q1318" s="113" t="s">
        <v>80</v>
      </c>
      <c r="R1318" s="113"/>
      <c r="S1318" s="113"/>
    </row>
    <row r="1319" spans="1:19" x14ac:dyDescent="0.35">
      <c r="A1319" s="111" t="s">
        <v>4536</v>
      </c>
      <c r="B1319" s="112"/>
      <c r="C1319" s="113" t="s">
        <v>4589</v>
      </c>
      <c r="D1319" s="50" t="s">
        <v>7399</v>
      </c>
      <c r="E1319" s="113"/>
      <c r="F1319" s="113"/>
      <c r="G1319" s="122" t="s">
        <v>6005</v>
      </c>
      <c r="H1319" s="122" t="s">
        <v>6006</v>
      </c>
      <c r="I1319" s="113"/>
      <c r="J1319" s="103" t="s">
        <v>7493</v>
      </c>
      <c r="K1319" s="103"/>
      <c r="L1319" s="50" t="s">
        <v>7472</v>
      </c>
      <c r="M1319" s="153">
        <v>0</v>
      </c>
      <c r="N1319" s="50" t="s">
        <v>8512</v>
      </c>
      <c r="O1319" s="50" t="s">
        <v>8517</v>
      </c>
      <c r="P1319" s="113" t="s">
        <v>6353</v>
      </c>
      <c r="Q1319" s="113" t="s">
        <v>80</v>
      </c>
      <c r="R1319" s="113"/>
      <c r="S1319" s="113"/>
    </row>
    <row r="1320" spans="1:19" x14ac:dyDescent="0.35">
      <c r="A1320" s="111" t="s">
        <v>4536</v>
      </c>
      <c r="B1320" s="112"/>
      <c r="C1320" s="113" t="s">
        <v>4583</v>
      </c>
      <c r="D1320" s="50" t="s">
        <v>7400</v>
      </c>
      <c r="E1320" s="113"/>
      <c r="F1320" s="113"/>
      <c r="G1320" s="135" t="s">
        <v>5993</v>
      </c>
      <c r="H1320" s="135" t="s">
        <v>5994</v>
      </c>
      <c r="I1320" s="113"/>
      <c r="J1320" s="103" t="s">
        <v>7493</v>
      </c>
      <c r="K1320" s="103"/>
      <c r="L1320" s="50" t="s">
        <v>7472</v>
      </c>
      <c r="M1320" s="153">
        <v>0</v>
      </c>
      <c r="N1320" s="50" t="s">
        <v>8512</v>
      </c>
      <c r="O1320" s="50" t="s">
        <v>8517</v>
      </c>
      <c r="P1320" s="113" t="s">
        <v>262</v>
      </c>
      <c r="Q1320" s="113" t="s">
        <v>80</v>
      </c>
      <c r="R1320" s="113"/>
      <c r="S1320" s="113"/>
    </row>
    <row r="1321" spans="1:19" x14ac:dyDescent="0.35">
      <c r="A1321" s="111" t="s">
        <v>4536</v>
      </c>
      <c r="B1321" s="112"/>
      <c r="C1321" s="113" t="s">
        <v>4586</v>
      </c>
      <c r="D1321" s="50" t="s">
        <v>7401</v>
      </c>
      <c r="E1321" s="113"/>
      <c r="F1321" s="113"/>
      <c r="G1321" s="50" t="s">
        <v>5999</v>
      </c>
      <c r="H1321" s="50" t="s">
        <v>6000</v>
      </c>
      <c r="I1321" s="113"/>
      <c r="J1321" s="103" t="s">
        <v>7493</v>
      </c>
      <c r="K1321" s="103"/>
      <c r="L1321" s="50" t="s">
        <v>7472</v>
      </c>
      <c r="M1321" s="153">
        <v>0</v>
      </c>
      <c r="N1321" s="50" t="s">
        <v>8512</v>
      </c>
      <c r="O1321" s="50" t="s">
        <v>8517</v>
      </c>
      <c r="P1321" s="113" t="s">
        <v>262</v>
      </c>
      <c r="Q1321" s="113" t="s">
        <v>80</v>
      </c>
      <c r="R1321" s="113"/>
      <c r="S1321" s="113"/>
    </row>
    <row r="1322" spans="1:19" x14ac:dyDescent="0.35">
      <c r="A1322" s="111" t="s">
        <v>4536</v>
      </c>
      <c r="B1322" s="112"/>
      <c r="C1322" s="113" t="s">
        <v>4616</v>
      </c>
      <c r="D1322" s="50" t="s">
        <v>7402</v>
      </c>
      <c r="E1322" s="113"/>
      <c r="F1322" s="113"/>
      <c r="G1322" s="50" t="s">
        <v>6059</v>
      </c>
      <c r="H1322" s="50" t="s">
        <v>6060</v>
      </c>
      <c r="I1322" s="113"/>
      <c r="J1322" s="103" t="s">
        <v>7493</v>
      </c>
      <c r="K1322" s="103"/>
      <c r="L1322" s="50" t="s">
        <v>7472</v>
      </c>
      <c r="M1322" s="153">
        <v>0</v>
      </c>
      <c r="N1322" s="50" t="s">
        <v>8512</v>
      </c>
      <c r="O1322" s="50" t="s">
        <v>8517</v>
      </c>
      <c r="P1322" s="113" t="s">
        <v>262</v>
      </c>
      <c r="Q1322" s="113" t="s">
        <v>80</v>
      </c>
      <c r="R1322" s="113"/>
      <c r="S1322" s="113"/>
    </row>
    <row r="1323" spans="1:19" x14ac:dyDescent="0.35">
      <c r="A1323" s="111" t="s">
        <v>4536</v>
      </c>
      <c r="B1323" s="112"/>
      <c r="C1323" s="113" t="s">
        <v>4605</v>
      </c>
      <c r="D1323" s="50" t="s">
        <v>7332</v>
      </c>
      <c r="E1323" s="113"/>
      <c r="F1323" s="113"/>
      <c r="G1323" s="50" t="s">
        <v>6037</v>
      </c>
      <c r="H1323" s="50" t="s">
        <v>6038</v>
      </c>
      <c r="I1323" s="113"/>
      <c r="J1323" s="103" t="s">
        <v>7493</v>
      </c>
      <c r="K1323" s="103"/>
      <c r="L1323" s="50" t="s">
        <v>7472</v>
      </c>
      <c r="M1323" s="153">
        <v>0</v>
      </c>
      <c r="N1323" s="50" t="s">
        <v>8512</v>
      </c>
      <c r="O1323" s="50" t="s">
        <v>8517</v>
      </c>
      <c r="P1323" s="113" t="s">
        <v>262</v>
      </c>
      <c r="Q1323" s="113" t="s">
        <v>80</v>
      </c>
      <c r="R1323" s="113"/>
      <c r="S1323" s="113"/>
    </row>
    <row r="1324" spans="1:19" x14ac:dyDescent="0.35">
      <c r="A1324" s="111" t="s">
        <v>4536</v>
      </c>
      <c r="B1324" s="112"/>
      <c r="C1324" s="113" t="s">
        <v>4606</v>
      </c>
      <c r="D1324" s="50" t="s">
        <v>7333</v>
      </c>
      <c r="E1324" s="113"/>
      <c r="F1324" s="113"/>
      <c r="G1324" s="50" t="s">
        <v>6039</v>
      </c>
      <c r="H1324" s="50" t="s">
        <v>6040</v>
      </c>
      <c r="I1324" s="113"/>
      <c r="J1324" s="103" t="s">
        <v>7493</v>
      </c>
      <c r="K1324" s="103"/>
      <c r="L1324" s="50" t="s">
        <v>7472</v>
      </c>
      <c r="M1324" s="153">
        <v>0</v>
      </c>
      <c r="N1324" s="50" t="s">
        <v>8512</v>
      </c>
      <c r="O1324" s="50" t="s">
        <v>8517</v>
      </c>
      <c r="P1324" s="113" t="s">
        <v>262</v>
      </c>
      <c r="Q1324" s="113" t="s">
        <v>80</v>
      </c>
      <c r="R1324" s="113"/>
      <c r="S1324" s="113"/>
    </row>
    <row r="1325" spans="1:19" x14ac:dyDescent="0.35">
      <c r="A1325" s="111" t="s">
        <v>4536</v>
      </c>
      <c r="B1325" s="112"/>
      <c r="C1325" s="113" t="s">
        <v>4607</v>
      </c>
      <c r="D1325" s="50" t="s">
        <v>7334</v>
      </c>
      <c r="E1325" s="113"/>
      <c r="F1325" s="113"/>
      <c r="G1325" s="50" t="s">
        <v>6041</v>
      </c>
      <c r="H1325" s="50" t="s">
        <v>6042</v>
      </c>
      <c r="I1325" s="113"/>
      <c r="J1325" s="103" t="s">
        <v>7493</v>
      </c>
      <c r="K1325" s="103"/>
      <c r="L1325" s="50" t="s">
        <v>7472</v>
      </c>
      <c r="M1325" s="153">
        <v>0</v>
      </c>
      <c r="N1325" s="50" t="s">
        <v>8512</v>
      </c>
      <c r="O1325" s="50" t="s">
        <v>8517</v>
      </c>
      <c r="P1325" s="113" t="s">
        <v>262</v>
      </c>
      <c r="Q1325" s="113" t="s">
        <v>80</v>
      </c>
      <c r="R1325" s="113"/>
      <c r="S1325" s="113"/>
    </row>
    <row r="1326" spans="1:19" x14ac:dyDescent="0.35">
      <c r="A1326" s="111" t="s">
        <v>4536</v>
      </c>
      <c r="B1326" s="112"/>
      <c r="C1326" s="113" t="s">
        <v>4611</v>
      </c>
      <c r="D1326" s="50" t="s">
        <v>7403</v>
      </c>
      <c r="E1326" s="113"/>
      <c r="F1326" s="113"/>
      <c r="G1326" s="50" t="s">
        <v>6049</v>
      </c>
      <c r="H1326" s="50" t="s">
        <v>6050</v>
      </c>
      <c r="I1326" s="113"/>
      <c r="J1326" s="103" t="s">
        <v>7493</v>
      </c>
      <c r="K1326" s="103"/>
      <c r="L1326" s="50" t="s">
        <v>7472</v>
      </c>
      <c r="M1326" s="153">
        <v>0</v>
      </c>
      <c r="N1326" s="50" t="s">
        <v>8512</v>
      </c>
      <c r="O1326" s="50" t="s">
        <v>8517</v>
      </c>
      <c r="P1326" s="113" t="s">
        <v>262</v>
      </c>
      <c r="Q1326" s="113" t="s">
        <v>80</v>
      </c>
      <c r="R1326" s="113"/>
      <c r="S1326" s="113"/>
    </row>
    <row r="1327" spans="1:19" x14ac:dyDescent="0.35">
      <c r="A1327" s="111" t="s">
        <v>4536</v>
      </c>
      <c r="B1327" s="112"/>
      <c r="C1327" s="113" t="s">
        <v>4615</v>
      </c>
      <c r="D1327" s="50" t="s">
        <v>7404</v>
      </c>
      <c r="E1327" s="113"/>
      <c r="F1327" s="113"/>
      <c r="G1327" s="50" t="s">
        <v>6057</v>
      </c>
      <c r="H1327" s="50" t="s">
        <v>6058</v>
      </c>
      <c r="I1327" s="113"/>
      <c r="J1327" s="103" t="s">
        <v>7493</v>
      </c>
      <c r="K1327" s="103"/>
      <c r="L1327" s="50" t="s">
        <v>7472</v>
      </c>
      <c r="M1327" s="153">
        <v>0</v>
      </c>
      <c r="N1327" s="50" t="s">
        <v>8512</v>
      </c>
      <c r="O1327" s="50" t="s">
        <v>8517</v>
      </c>
      <c r="P1327" s="113" t="s">
        <v>262</v>
      </c>
      <c r="Q1327" s="113" t="s">
        <v>80</v>
      </c>
      <c r="R1327" s="113"/>
      <c r="S1327" s="113"/>
    </row>
    <row r="1328" spans="1:19" x14ac:dyDescent="0.35">
      <c r="A1328" s="111" t="s">
        <v>4536</v>
      </c>
      <c r="B1328" s="112"/>
      <c r="C1328" s="113" t="s">
        <v>4618</v>
      </c>
      <c r="D1328" s="50" t="s">
        <v>7405</v>
      </c>
      <c r="E1328" s="113"/>
      <c r="F1328" s="113"/>
      <c r="G1328" s="50" t="s">
        <v>6063</v>
      </c>
      <c r="H1328" s="50" t="s">
        <v>6064</v>
      </c>
      <c r="I1328" s="113"/>
      <c r="J1328" s="103" t="s">
        <v>7493</v>
      </c>
      <c r="K1328" s="103"/>
      <c r="L1328" s="50" t="s">
        <v>7472</v>
      </c>
      <c r="M1328" s="153">
        <v>0</v>
      </c>
      <c r="N1328" s="50" t="s">
        <v>8512</v>
      </c>
      <c r="O1328" s="50" t="s">
        <v>8517</v>
      </c>
      <c r="P1328" s="113" t="s">
        <v>262</v>
      </c>
      <c r="Q1328" s="113" t="s">
        <v>80</v>
      </c>
      <c r="R1328" s="113"/>
      <c r="S1328" s="113"/>
    </row>
    <row r="1329" spans="1:19" x14ac:dyDescent="0.35">
      <c r="A1329" s="111" t="s">
        <v>4536</v>
      </c>
      <c r="B1329" s="112"/>
      <c r="C1329" s="113" t="s">
        <v>4623</v>
      </c>
      <c r="D1329" s="50" t="s">
        <v>7406</v>
      </c>
      <c r="E1329" s="113"/>
      <c r="F1329" s="113"/>
      <c r="G1329" s="50" t="s">
        <v>6073</v>
      </c>
      <c r="H1329" s="50" t="s">
        <v>6074</v>
      </c>
      <c r="I1329" s="113"/>
      <c r="J1329" s="103" t="s">
        <v>7493</v>
      </c>
      <c r="K1329" s="103"/>
      <c r="L1329" s="50" t="s">
        <v>7472</v>
      </c>
      <c r="M1329" s="153">
        <v>0</v>
      </c>
      <c r="N1329" s="50" t="s">
        <v>8512</v>
      </c>
      <c r="O1329" s="50" t="s">
        <v>8517</v>
      </c>
      <c r="P1329" s="113" t="s">
        <v>262</v>
      </c>
      <c r="Q1329" s="113" t="s">
        <v>80</v>
      </c>
      <c r="R1329" s="113"/>
      <c r="S1329" s="113"/>
    </row>
    <row r="1330" spans="1:19" x14ac:dyDescent="0.35">
      <c r="A1330" s="111" t="s">
        <v>4536</v>
      </c>
      <c r="B1330" s="112"/>
      <c r="C1330" s="113" t="s">
        <v>4654</v>
      </c>
      <c r="D1330" s="50" t="s">
        <v>7407</v>
      </c>
      <c r="E1330" s="113"/>
      <c r="F1330" s="113"/>
      <c r="G1330" s="50" t="s">
        <v>6135</v>
      </c>
      <c r="H1330" s="50" t="s">
        <v>6136</v>
      </c>
      <c r="I1330" s="113"/>
      <c r="J1330" s="103" t="s">
        <v>7493</v>
      </c>
      <c r="K1330" s="103"/>
      <c r="L1330" s="50" t="s">
        <v>7472</v>
      </c>
      <c r="M1330" s="153">
        <v>0</v>
      </c>
      <c r="N1330" s="50" t="s">
        <v>8512</v>
      </c>
      <c r="O1330" s="50" t="s">
        <v>8517</v>
      </c>
      <c r="P1330" s="113" t="s">
        <v>262</v>
      </c>
      <c r="Q1330" s="113" t="s">
        <v>80</v>
      </c>
      <c r="R1330" s="113"/>
      <c r="S1330" s="113"/>
    </row>
    <row r="1331" spans="1:19" x14ac:dyDescent="0.35">
      <c r="A1331" s="111" t="s">
        <v>4536</v>
      </c>
      <c r="B1331" s="112"/>
      <c r="C1331" s="113" t="s">
        <v>4608</v>
      </c>
      <c r="D1331" s="50" t="s">
        <v>7408</v>
      </c>
      <c r="E1331" s="113"/>
      <c r="F1331" s="113"/>
      <c r="G1331" s="50" t="s">
        <v>6043</v>
      </c>
      <c r="H1331" s="50" t="s">
        <v>6044</v>
      </c>
      <c r="I1331" s="113"/>
      <c r="J1331" s="103" t="s">
        <v>7493</v>
      </c>
      <c r="K1331" s="103"/>
      <c r="L1331" s="50" t="s">
        <v>7472</v>
      </c>
      <c r="M1331" s="153">
        <v>0</v>
      </c>
      <c r="N1331" s="50" t="s">
        <v>8512</v>
      </c>
      <c r="O1331" s="50" t="s">
        <v>8517</v>
      </c>
      <c r="P1331" s="113" t="s">
        <v>262</v>
      </c>
      <c r="Q1331" s="113" t="s">
        <v>80</v>
      </c>
      <c r="R1331" s="113"/>
      <c r="S1331" s="113"/>
    </row>
    <row r="1332" spans="1:19" x14ac:dyDescent="0.35">
      <c r="A1332" s="111" t="s">
        <v>4536</v>
      </c>
      <c r="B1332" s="112"/>
      <c r="C1332" s="113" t="s">
        <v>4609</v>
      </c>
      <c r="D1332" s="50" t="s">
        <v>7409</v>
      </c>
      <c r="E1332" s="113"/>
      <c r="F1332" s="113"/>
      <c r="G1332" s="50" t="s">
        <v>6045</v>
      </c>
      <c r="H1332" s="50" t="s">
        <v>6046</v>
      </c>
      <c r="I1332" s="113"/>
      <c r="J1332" s="103" t="s">
        <v>7493</v>
      </c>
      <c r="K1332" s="103"/>
      <c r="L1332" s="50" t="s">
        <v>7472</v>
      </c>
      <c r="M1332" s="153">
        <v>0</v>
      </c>
      <c r="N1332" s="50" t="s">
        <v>8512</v>
      </c>
      <c r="O1332" s="50" t="s">
        <v>8517</v>
      </c>
      <c r="P1332" s="113" t="s">
        <v>262</v>
      </c>
      <c r="Q1332" s="113" t="s">
        <v>80</v>
      </c>
      <c r="R1332" s="113"/>
      <c r="S1332" s="113"/>
    </row>
    <row r="1333" spans="1:19" x14ac:dyDescent="0.35">
      <c r="A1333" s="111" t="s">
        <v>4536</v>
      </c>
      <c r="B1333" s="112"/>
      <c r="C1333" s="113" t="s">
        <v>4612</v>
      </c>
      <c r="D1333" s="50" t="s">
        <v>7410</v>
      </c>
      <c r="E1333" s="113"/>
      <c r="F1333" s="113"/>
      <c r="G1333" s="50" t="s">
        <v>6051</v>
      </c>
      <c r="H1333" s="50" t="s">
        <v>6052</v>
      </c>
      <c r="I1333" s="113"/>
      <c r="J1333" s="103" t="s">
        <v>7493</v>
      </c>
      <c r="K1333" s="103"/>
      <c r="L1333" s="50" t="s">
        <v>7472</v>
      </c>
      <c r="M1333" s="153">
        <v>0</v>
      </c>
      <c r="N1333" s="50" t="s">
        <v>8512</v>
      </c>
      <c r="O1333" s="50" t="s">
        <v>8517</v>
      </c>
      <c r="P1333" s="113" t="s">
        <v>262</v>
      </c>
      <c r="Q1333" s="113" t="s">
        <v>80</v>
      </c>
      <c r="R1333" s="113"/>
      <c r="S1333" s="113"/>
    </row>
    <row r="1334" spans="1:19" x14ac:dyDescent="0.35">
      <c r="A1334" s="111" t="s">
        <v>4536</v>
      </c>
      <c r="B1334" s="112"/>
      <c r="C1334" s="113" t="s">
        <v>4617</v>
      </c>
      <c r="D1334" s="50" t="s">
        <v>7411</v>
      </c>
      <c r="E1334" s="113"/>
      <c r="F1334" s="113"/>
      <c r="G1334" s="50" t="s">
        <v>6061</v>
      </c>
      <c r="H1334" s="50" t="s">
        <v>6062</v>
      </c>
      <c r="I1334" s="113"/>
      <c r="J1334" s="103" t="s">
        <v>7493</v>
      </c>
      <c r="K1334" s="103"/>
      <c r="L1334" s="50" t="s">
        <v>7472</v>
      </c>
      <c r="M1334" s="153">
        <v>0</v>
      </c>
      <c r="N1334" s="50" t="s">
        <v>8512</v>
      </c>
      <c r="O1334" s="50" t="s">
        <v>8517</v>
      </c>
      <c r="P1334" s="113" t="s">
        <v>262</v>
      </c>
      <c r="Q1334" s="113" t="s">
        <v>80</v>
      </c>
      <c r="R1334" s="113"/>
      <c r="S1334" s="113"/>
    </row>
    <row r="1335" spans="1:19" x14ac:dyDescent="0.35">
      <c r="A1335" s="111" t="s">
        <v>4536</v>
      </c>
      <c r="B1335" s="112"/>
      <c r="C1335" s="113" t="s">
        <v>4610</v>
      </c>
      <c r="D1335" s="50" t="s">
        <v>7412</v>
      </c>
      <c r="E1335" s="113"/>
      <c r="F1335" s="113"/>
      <c r="G1335" s="50" t="s">
        <v>6047</v>
      </c>
      <c r="H1335" s="50" t="s">
        <v>6048</v>
      </c>
      <c r="I1335" s="113"/>
      <c r="J1335" s="103" t="s">
        <v>7493</v>
      </c>
      <c r="K1335" s="103"/>
      <c r="L1335" s="50" t="s">
        <v>7472</v>
      </c>
      <c r="M1335" s="153">
        <v>0</v>
      </c>
      <c r="N1335" s="50" t="s">
        <v>8512</v>
      </c>
      <c r="O1335" s="50" t="s">
        <v>8517</v>
      </c>
      <c r="P1335" s="113" t="s">
        <v>262</v>
      </c>
      <c r="Q1335" s="113" t="s">
        <v>80</v>
      </c>
      <c r="R1335" s="113"/>
      <c r="S1335" s="113"/>
    </row>
    <row r="1336" spans="1:19" x14ac:dyDescent="0.35">
      <c r="A1336" s="111" t="s">
        <v>4536</v>
      </c>
      <c r="B1336" s="112"/>
      <c r="C1336" s="113" t="s">
        <v>4595</v>
      </c>
      <c r="D1336" s="50" t="s">
        <v>7414</v>
      </c>
      <c r="E1336" s="113"/>
      <c r="F1336" s="113"/>
      <c r="G1336" s="50" t="s">
        <v>6017</v>
      </c>
      <c r="H1336" s="50" t="s">
        <v>6018</v>
      </c>
      <c r="I1336" s="113"/>
      <c r="J1336" s="103" t="s">
        <v>7493</v>
      </c>
      <c r="K1336" s="103"/>
      <c r="L1336" s="50" t="s">
        <v>7472</v>
      </c>
      <c r="M1336" s="153">
        <v>0</v>
      </c>
      <c r="N1336" s="50" t="s">
        <v>8512</v>
      </c>
      <c r="O1336" s="50" t="s">
        <v>8517</v>
      </c>
      <c r="P1336" s="113" t="s">
        <v>262</v>
      </c>
      <c r="Q1336" s="113" t="s">
        <v>80</v>
      </c>
      <c r="R1336" s="113"/>
      <c r="S1336" s="113"/>
    </row>
    <row r="1337" spans="1:19" x14ac:dyDescent="0.35">
      <c r="A1337" s="111" t="s">
        <v>4536</v>
      </c>
      <c r="B1337" s="112"/>
      <c r="C1337" s="113" t="s">
        <v>4613</v>
      </c>
      <c r="D1337" s="50" t="s">
        <v>7413</v>
      </c>
      <c r="E1337" s="113"/>
      <c r="F1337" s="113"/>
      <c r="G1337" s="50" t="s">
        <v>6053</v>
      </c>
      <c r="H1337" s="50" t="s">
        <v>6054</v>
      </c>
      <c r="I1337" s="113"/>
      <c r="J1337" s="103" t="s">
        <v>7493</v>
      </c>
      <c r="K1337" s="103"/>
      <c r="L1337" s="50" t="s">
        <v>7472</v>
      </c>
      <c r="M1337" s="153">
        <v>0</v>
      </c>
      <c r="N1337" s="50" t="s">
        <v>8512</v>
      </c>
      <c r="O1337" s="50" t="s">
        <v>8517</v>
      </c>
      <c r="P1337" s="113" t="s">
        <v>262</v>
      </c>
      <c r="Q1337" s="113" t="s">
        <v>80</v>
      </c>
      <c r="R1337" s="113"/>
      <c r="S1337" s="113"/>
    </row>
    <row r="1338" spans="1:19" x14ac:dyDescent="0.35">
      <c r="A1338" s="111" t="s">
        <v>4536</v>
      </c>
      <c r="B1338" s="112"/>
      <c r="C1338" s="113" t="s">
        <v>4652</v>
      </c>
      <c r="D1338" s="50" t="s">
        <v>7415</v>
      </c>
      <c r="E1338" s="113"/>
      <c r="F1338" s="113"/>
      <c r="G1338" s="50" t="s">
        <v>6131</v>
      </c>
      <c r="H1338" s="50" t="s">
        <v>6132</v>
      </c>
      <c r="I1338" s="113"/>
      <c r="J1338" s="103" t="s">
        <v>7493</v>
      </c>
      <c r="K1338" s="103"/>
      <c r="L1338" s="50" t="s">
        <v>7472</v>
      </c>
      <c r="M1338" s="153">
        <v>0</v>
      </c>
      <c r="N1338" s="50" t="s">
        <v>8512</v>
      </c>
      <c r="O1338" s="50" t="s">
        <v>8517</v>
      </c>
      <c r="P1338" s="113" t="s">
        <v>262</v>
      </c>
      <c r="Q1338" s="113" t="s">
        <v>80</v>
      </c>
      <c r="R1338" s="113"/>
      <c r="S1338" s="113"/>
    </row>
    <row r="1339" spans="1:19" x14ac:dyDescent="0.35">
      <c r="A1339" s="111" t="s">
        <v>4536</v>
      </c>
      <c r="B1339" s="112"/>
      <c r="C1339" s="113" t="s">
        <v>4653</v>
      </c>
      <c r="D1339" s="50" t="s">
        <v>7416</v>
      </c>
      <c r="E1339" s="113"/>
      <c r="F1339" s="113"/>
      <c r="G1339" s="50" t="s">
        <v>6133</v>
      </c>
      <c r="H1339" s="50" t="s">
        <v>6134</v>
      </c>
      <c r="I1339" s="113"/>
      <c r="J1339" s="103" t="s">
        <v>7493</v>
      </c>
      <c r="K1339" s="103"/>
      <c r="L1339" s="50" t="s">
        <v>7472</v>
      </c>
      <c r="M1339" s="153">
        <v>0</v>
      </c>
      <c r="N1339" s="50" t="s">
        <v>8512</v>
      </c>
      <c r="O1339" s="50" t="s">
        <v>8517</v>
      </c>
      <c r="P1339" s="113" t="s">
        <v>6355</v>
      </c>
      <c r="Q1339" s="113" t="s">
        <v>80</v>
      </c>
      <c r="R1339" s="113"/>
      <c r="S1339" s="113"/>
    </row>
    <row r="1340" spans="1:19" x14ac:dyDescent="0.35">
      <c r="A1340" s="111" t="s">
        <v>4536</v>
      </c>
      <c r="B1340" s="112"/>
      <c r="C1340" s="113" t="s">
        <v>4648</v>
      </c>
      <c r="D1340" s="50" t="s">
        <v>7417</v>
      </c>
      <c r="E1340" s="113"/>
      <c r="F1340" s="113"/>
      <c r="G1340" s="50" t="s">
        <v>6123</v>
      </c>
      <c r="H1340" s="62" t="s">
        <v>6124</v>
      </c>
      <c r="I1340" s="113"/>
      <c r="J1340" s="103" t="s">
        <v>7493</v>
      </c>
      <c r="K1340" s="103"/>
      <c r="L1340" s="50" t="s">
        <v>7472</v>
      </c>
      <c r="M1340" s="153">
        <v>0</v>
      </c>
      <c r="N1340" s="50" t="s">
        <v>8512</v>
      </c>
      <c r="O1340" s="50" t="s">
        <v>8517</v>
      </c>
      <c r="P1340" s="113" t="s">
        <v>262</v>
      </c>
      <c r="Q1340" s="113" t="s">
        <v>80</v>
      </c>
      <c r="R1340" s="113"/>
      <c r="S1340" s="113"/>
    </row>
    <row r="1341" spans="1:19" x14ac:dyDescent="0.35">
      <c r="A1341" s="111" t="s">
        <v>4536</v>
      </c>
      <c r="B1341" s="112"/>
      <c r="C1341" s="113" t="s">
        <v>4651</v>
      </c>
      <c r="D1341" s="50" t="s">
        <v>7419</v>
      </c>
      <c r="E1341" s="113"/>
      <c r="F1341" s="113"/>
      <c r="G1341" s="50" t="s">
        <v>6129</v>
      </c>
      <c r="H1341" s="50" t="s">
        <v>6130</v>
      </c>
      <c r="I1341" s="113"/>
      <c r="J1341" s="103" t="s">
        <v>7493</v>
      </c>
      <c r="K1341" s="103"/>
      <c r="L1341" s="50" t="s">
        <v>7472</v>
      </c>
      <c r="M1341" s="153">
        <v>0</v>
      </c>
      <c r="N1341" s="50" t="s">
        <v>8512</v>
      </c>
      <c r="O1341" s="50" t="s">
        <v>8517</v>
      </c>
      <c r="P1341" s="113" t="s">
        <v>262</v>
      </c>
      <c r="Q1341" s="113" t="s">
        <v>80</v>
      </c>
      <c r="R1341" s="113"/>
      <c r="S1341" s="113"/>
    </row>
    <row r="1342" spans="1:19" x14ac:dyDescent="0.35">
      <c r="A1342" s="111" t="s">
        <v>4536</v>
      </c>
      <c r="B1342" s="112"/>
      <c r="C1342" s="113" t="s">
        <v>4604</v>
      </c>
      <c r="D1342" s="50" t="s">
        <v>7418</v>
      </c>
      <c r="E1342" s="113"/>
      <c r="F1342" s="113"/>
      <c r="G1342" s="50" t="s">
        <v>6035</v>
      </c>
      <c r="H1342" s="62" t="s">
        <v>6036</v>
      </c>
      <c r="I1342" s="113"/>
      <c r="J1342" s="103" t="s">
        <v>7493</v>
      </c>
      <c r="K1342" s="103"/>
      <c r="L1342" s="50" t="s">
        <v>7472</v>
      </c>
      <c r="M1342" s="153">
        <v>0</v>
      </c>
      <c r="N1342" s="50" t="s">
        <v>8512</v>
      </c>
      <c r="O1342" s="50" t="s">
        <v>8517</v>
      </c>
      <c r="P1342" s="113" t="s">
        <v>262</v>
      </c>
      <c r="Q1342" s="113" t="s">
        <v>80</v>
      </c>
      <c r="R1342" s="113"/>
      <c r="S1342" s="113"/>
    </row>
    <row r="1343" spans="1:19" x14ac:dyDescent="0.35">
      <c r="A1343" s="111" t="s">
        <v>4536</v>
      </c>
      <c r="B1343" s="112"/>
      <c r="C1343" s="113" t="s">
        <v>4622</v>
      </c>
      <c r="D1343" s="50" t="s">
        <v>7335</v>
      </c>
      <c r="E1343" s="113"/>
      <c r="F1343" s="113"/>
      <c r="G1343" s="50" t="s">
        <v>6071</v>
      </c>
      <c r="H1343" s="50" t="s">
        <v>6072</v>
      </c>
      <c r="I1343" s="113"/>
      <c r="J1343" s="103" t="s">
        <v>7493</v>
      </c>
      <c r="K1343" s="103"/>
      <c r="L1343" s="50" t="s">
        <v>7472</v>
      </c>
      <c r="M1343" s="153">
        <v>0</v>
      </c>
      <c r="N1343" s="50" t="s">
        <v>8512</v>
      </c>
      <c r="O1343" s="50" t="s">
        <v>8517</v>
      </c>
      <c r="P1343" s="113" t="s">
        <v>262</v>
      </c>
      <c r="Q1343" s="113" t="s">
        <v>80</v>
      </c>
      <c r="R1343" s="113"/>
      <c r="S1343" s="113"/>
    </row>
    <row r="1344" spans="1:19" x14ac:dyDescent="0.35">
      <c r="A1344" s="111" t="s">
        <v>4536</v>
      </c>
      <c r="B1344" s="112"/>
      <c r="C1344" s="113" t="s">
        <v>4621</v>
      </c>
      <c r="D1344" s="50" t="s">
        <v>7336</v>
      </c>
      <c r="E1344" s="113"/>
      <c r="F1344" s="113"/>
      <c r="G1344" s="50" t="s">
        <v>6069</v>
      </c>
      <c r="H1344" s="50" t="s">
        <v>6070</v>
      </c>
      <c r="I1344" s="113"/>
      <c r="J1344" s="103" t="s">
        <v>7493</v>
      </c>
      <c r="K1344" s="103"/>
      <c r="L1344" s="50" t="s">
        <v>7472</v>
      </c>
      <c r="M1344" s="153">
        <v>0</v>
      </c>
      <c r="N1344" s="50" t="s">
        <v>8512</v>
      </c>
      <c r="O1344" s="50" t="s">
        <v>8517</v>
      </c>
      <c r="P1344" s="113" t="s">
        <v>262</v>
      </c>
      <c r="Q1344" s="113" t="s">
        <v>80</v>
      </c>
      <c r="R1344" s="113"/>
      <c r="S1344" s="113"/>
    </row>
    <row r="1345" spans="1:19" x14ac:dyDescent="0.35">
      <c r="A1345" s="111" t="s">
        <v>4536</v>
      </c>
      <c r="B1345" s="112"/>
      <c r="C1345" s="113" t="s">
        <v>4642</v>
      </c>
      <c r="D1345" s="50" t="s">
        <v>7420</v>
      </c>
      <c r="E1345" s="113"/>
      <c r="F1345" s="113"/>
      <c r="G1345" s="50" t="s">
        <v>6111</v>
      </c>
      <c r="H1345" s="50" t="s">
        <v>6112</v>
      </c>
      <c r="I1345" s="113"/>
      <c r="J1345" s="103" t="s">
        <v>7493</v>
      </c>
      <c r="K1345" s="103"/>
      <c r="L1345" s="113" t="s">
        <v>7472</v>
      </c>
      <c r="M1345" s="114">
        <v>0</v>
      </c>
      <c r="N1345" s="113" t="s">
        <v>8512</v>
      </c>
      <c r="O1345" s="113" t="s">
        <v>8517</v>
      </c>
      <c r="P1345" s="113" t="s">
        <v>100</v>
      </c>
      <c r="Q1345" s="113" t="s">
        <v>80</v>
      </c>
      <c r="R1345" s="113"/>
      <c r="S1345" s="113"/>
    </row>
    <row r="1346" spans="1:19" x14ac:dyDescent="0.35">
      <c r="A1346" s="111" t="s">
        <v>4536</v>
      </c>
      <c r="B1346" s="112"/>
      <c r="C1346" s="113" t="s">
        <v>4641</v>
      </c>
      <c r="D1346" s="50" t="s">
        <v>7421</v>
      </c>
      <c r="E1346" s="113"/>
      <c r="F1346" s="113"/>
      <c r="G1346" s="50" t="s">
        <v>6109</v>
      </c>
      <c r="H1346" s="50" t="s">
        <v>6110</v>
      </c>
      <c r="I1346" s="113"/>
      <c r="J1346" s="103" t="s">
        <v>7493</v>
      </c>
      <c r="K1346" s="103"/>
      <c r="L1346" s="113" t="s">
        <v>7472</v>
      </c>
      <c r="M1346" s="114">
        <v>0</v>
      </c>
      <c r="N1346" s="113" t="s">
        <v>8512</v>
      </c>
      <c r="O1346" s="113" t="s">
        <v>8517</v>
      </c>
      <c r="P1346" s="113" t="s">
        <v>100</v>
      </c>
      <c r="Q1346" s="113" t="s">
        <v>80</v>
      </c>
      <c r="R1346" s="113"/>
      <c r="S1346" s="113"/>
    </row>
    <row r="1347" spans="1:19" x14ac:dyDescent="0.35">
      <c r="A1347" s="111" t="s">
        <v>4536</v>
      </c>
      <c r="B1347" s="112"/>
      <c r="C1347" s="113" t="s">
        <v>4643</v>
      </c>
      <c r="D1347" s="50" t="s">
        <v>7422</v>
      </c>
      <c r="E1347" s="113"/>
      <c r="F1347" s="113"/>
      <c r="G1347" s="50" t="s">
        <v>6113</v>
      </c>
      <c r="H1347" s="50" t="s">
        <v>6114</v>
      </c>
      <c r="I1347" s="113"/>
      <c r="J1347" s="103" t="s">
        <v>7493</v>
      </c>
      <c r="K1347" s="103"/>
      <c r="L1347" s="113" t="s">
        <v>7472</v>
      </c>
      <c r="M1347" s="114">
        <v>0</v>
      </c>
      <c r="N1347" s="113" t="s">
        <v>8512</v>
      </c>
      <c r="O1347" s="113" t="s">
        <v>8517</v>
      </c>
      <c r="P1347" s="113" t="s">
        <v>100</v>
      </c>
      <c r="Q1347" s="113" t="s">
        <v>80</v>
      </c>
      <c r="R1347" s="113"/>
      <c r="S1347" s="113"/>
    </row>
    <row r="1348" spans="1:19" x14ac:dyDescent="0.35">
      <c r="A1348" s="111" t="s">
        <v>4536</v>
      </c>
      <c r="B1348" s="112"/>
      <c r="C1348" s="113" t="s">
        <v>4596</v>
      </c>
      <c r="D1348" s="50" t="s">
        <v>6977</v>
      </c>
      <c r="E1348" s="113"/>
      <c r="F1348" s="113"/>
      <c r="G1348" s="50" t="s">
        <v>6019</v>
      </c>
      <c r="H1348" s="50" t="s">
        <v>6020</v>
      </c>
      <c r="I1348" s="113"/>
      <c r="J1348" s="103" t="s">
        <v>7493</v>
      </c>
      <c r="K1348" s="103"/>
      <c r="L1348" s="50" t="s">
        <v>7472</v>
      </c>
      <c r="M1348" s="153">
        <v>0</v>
      </c>
      <c r="N1348" s="50" t="s">
        <v>8512</v>
      </c>
      <c r="O1348" s="50" t="s">
        <v>8517</v>
      </c>
      <c r="P1348" s="113" t="s">
        <v>262</v>
      </c>
      <c r="Q1348" s="113" t="s">
        <v>80</v>
      </c>
      <c r="R1348" s="113"/>
      <c r="S1348" s="113"/>
    </row>
    <row r="1349" spans="1:19" x14ac:dyDescent="0.35">
      <c r="A1349" s="111" t="s">
        <v>4536</v>
      </c>
      <c r="B1349" s="112"/>
      <c r="C1349" s="113" t="s">
        <v>4599</v>
      </c>
      <c r="D1349" s="50" t="s">
        <v>6978</v>
      </c>
      <c r="E1349" s="113"/>
      <c r="F1349" s="113"/>
      <c r="G1349" s="50" t="s">
        <v>6025</v>
      </c>
      <c r="H1349" s="50" t="s">
        <v>6026</v>
      </c>
      <c r="I1349" s="113"/>
      <c r="J1349" s="103" t="s">
        <v>7493</v>
      </c>
      <c r="K1349" s="103"/>
      <c r="L1349" s="50" t="s">
        <v>7472</v>
      </c>
      <c r="M1349" s="153">
        <v>0</v>
      </c>
      <c r="N1349" s="50" t="s">
        <v>8512</v>
      </c>
      <c r="O1349" s="50" t="s">
        <v>8517</v>
      </c>
      <c r="P1349" s="113" t="s">
        <v>195</v>
      </c>
      <c r="Q1349" s="113" t="s">
        <v>80</v>
      </c>
      <c r="R1349" s="113"/>
      <c r="S1349" s="113"/>
    </row>
    <row r="1350" spans="1:19" x14ac:dyDescent="0.35">
      <c r="A1350" s="111" t="s">
        <v>4536</v>
      </c>
      <c r="B1350" s="112"/>
      <c r="C1350" s="113" t="s">
        <v>4630</v>
      </c>
      <c r="D1350" s="50" t="s">
        <v>7423</v>
      </c>
      <c r="E1350" s="113"/>
      <c r="F1350" s="113"/>
      <c r="G1350" s="50" t="s">
        <v>6087</v>
      </c>
      <c r="H1350" s="50" t="s">
        <v>6088</v>
      </c>
      <c r="I1350" s="113"/>
      <c r="J1350" s="103" t="s">
        <v>7493</v>
      </c>
      <c r="K1350" s="103"/>
      <c r="L1350" s="50" t="s">
        <v>7472</v>
      </c>
      <c r="M1350" s="153">
        <v>0</v>
      </c>
      <c r="N1350" s="50" t="s">
        <v>8512</v>
      </c>
      <c r="O1350" s="50" t="s">
        <v>8517</v>
      </c>
      <c r="P1350" s="113" t="s">
        <v>6343</v>
      </c>
      <c r="Q1350" s="113" t="s">
        <v>80</v>
      </c>
      <c r="R1350" s="113"/>
      <c r="S1350" s="113"/>
    </row>
    <row r="1351" spans="1:19" x14ac:dyDescent="0.35">
      <c r="A1351" s="111" t="s">
        <v>4536</v>
      </c>
      <c r="B1351" s="112"/>
      <c r="C1351" s="113" t="s">
        <v>4631</v>
      </c>
      <c r="D1351" s="50" t="s">
        <v>7424</v>
      </c>
      <c r="E1351" s="113"/>
      <c r="F1351" s="113"/>
      <c r="G1351" s="50" t="s">
        <v>6089</v>
      </c>
      <c r="H1351" s="50" t="s">
        <v>6090</v>
      </c>
      <c r="I1351" s="113"/>
      <c r="J1351" s="103" t="s">
        <v>7493</v>
      </c>
      <c r="K1351" s="103"/>
      <c r="L1351" s="50" t="s">
        <v>7472</v>
      </c>
      <c r="M1351" s="153">
        <v>0</v>
      </c>
      <c r="N1351" s="50" t="s">
        <v>8512</v>
      </c>
      <c r="O1351" s="50" t="s">
        <v>8517</v>
      </c>
      <c r="P1351" s="113" t="s">
        <v>6343</v>
      </c>
      <c r="Q1351" s="113" t="s">
        <v>80</v>
      </c>
      <c r="R1351" s="113"/>
      <c r="S1351" s="113"/>
    </row>
    <row r="1352" spans="1:19" x14ac:dyDescent="0.35">
      <c r="A1352" s="111" t="s">
        <v>4536</v>
      </c>
      <c r="B1352" s="112"/>
      <c r="C1352" s="113" t="s">
        <v>4625</v>
      </c>
      <c r="D1352" s="50" t="s">
        <v>7337</v>
      </c>
      <c r="E1352" s="113"/>
      <c r="F1352" s="113"/>
      <c r="G1352" s="50" t="s">
        <v>6077</v>
      </c>
      <c r="H1352" s="50" t="s">
        <v>6078</v>
      </c>
      <c r="I1352" s="113"/>
      <c r="J1352" s="103" t="s">
        <v>7493</v>
      </c>
      <c r="K1352" s="103"/>
      <c r="L1352" s="50" t="s">
        <v>7472</v>
      </c>
      <c r="M1352" s="153">
        <v>0</v>
      </c>
      <c r="N1352" s="50" t="s">
        <v>8512</v>
      </c>
      <c r="O1352" s="50" t="s">
        <v>8517</v>
      </c>
      <c r="P1352" s="113" t="s">
        <v>262</v>
      </c>
      <c r="Q1352" s="113" t="s">
        <v>80</v>
      </c>
      <c r="R1352" s="113"/>
      <c r="S1352" s="113"/>
    </row>
    <row r="1353" spans="1:19" x14ac:dyDescent="0.35">
      <c r="A1353" s="111" t="s">
        <v>4536</v>
      </c>
      <c r="B1353" s="112"/>
      <c r="C1353" s="113" t="s">
        <v>4624</v>
      </c>
      <c r="D1353" s="50" t="s">
        <v>7338</v>
      </c>
      <c r="E1353" s="113"/>
      <c r="F1353" s="113"/>
      <c r="G1353" s="50" t="s">
        <v>6075</v>
      </c>
      <c r="H1353" s="50" t="s">
        <v>6076</v>
      </c>
      <c r="I1353" s="113"/>
      <c r="J1353" s="103" t="s">
        <v>7493</v>
      </c>
      <c r="K1353" s="103"/>
      <c r="L1353" s="50" t="s">
        <v>7472</v>
      </c>
      <c r="M1353" s="153">
        <v>0</v>
      </c>
      <c r="N1353" s="50" t="s">
        <v>8512</v>
      </c>
      <c r="O1353" s="50" t="s">
        <v>8517</v>
      </c>
      <c r="P1353" s="113" t="s">
        <v>262</v>
      </c>
      <c r="Q1353" s="113" t="s">
        <v>80</v>
      </c>
      <c r="R1353" s="113"/>
      <c r="S1353" s="113"/>
    </row>
    <row r="1354" spans="1:19" x14ac:dyDescent="0.35">
      <c r="A1354" s="111" t="s">
        <v>4536</v>
      </c>
      <c r="B1354" s="112"/>
      <c r="C1354" s="113" t="s">
        <v>4632</v>
      </c>
      <c r="D1354" s="50" t="s">
        <v>7425</v>
      </c>
      <c r="E1354" s="113"/>
      <c r="F1354" s="113"/>
      <c r="G1354" s="50" t="s">
        <v>6091</v>
      </c>
      <c r="H1354" s="50" t="s">
        <v>6092</v>
      </c>
      <c r="I1354" s="113"/>
      <c r="J1354" s="103" t="s">
        <v>7493</v>
      </c>
      <c r="K1354" s="103"/>
      <c r="L1354" s="50" t="s">
        <v>7472</v>
      </c>
      <c r="M1354" s="153">
        <v>0</v>
      </c>
      <c r="N1354" s="50" t="s">
        <v>8512</v>
      </c>
      <c r="O1354" s="50" t="s">
        <v>8517</v>
      </c>
      <c r="P1354" s="113" t="s">
        <v>6343</v>
      </c>
      <c r="Q1354" s="113" t="s">
        <v>80</v>
      </c>
      <c r="R1354" s="113"/>
      <c r="S1354" s="113"/>
    </row>
    <row r="1355" spans="1:19" x14ac:dyDescent="0.35">
      <c r="A1355" s="111" t="s">
        <v>4536</v>
      </c>
      <c r="B1355" s="112"/>
      <c r="C1355" s="113" t="s">
        <v>4633</v>
      </c>
      <c r="D1355" s="50" t="s">
        <v>7426</v>
      </c>
      <c r="E1355" s="113"/>
      <c r="F1355" s="113"/>
      <c r="G1355" s="50" t="s">
        <v>6093</v>
      </c>
      <c r="H1355" s="50" t="s">
        <v>6094</v>
      </c>
      <c r="I1355" s="113"/>
      <c r="J1355" s="103" t="s">
        <v>7493</v>
      </c>
      <c r="K1355" s="103"/>
      <c r="L1355" s="50" t="s">
        <v>7472</v>
      </c>
      <c r="M1355" s="153">
        <v>0</v>
      </c>
      <c r="N1355" s="50" t="s">
        <v>8512</v>
      </c>
      <c r="O1355" s="50" t="s">
        <v>8517</v>
      </c>
      <c r="P1355" s="113" t="s">
        <v>6343</v>
      </c>
      <c r="Q1355" s="113" t="s">
        <v>80</v>
      </c>
      <c r="R1355" s="113"/>
      <c r="S1355" s="113"/>
    </row>
    <row r="1356" spans="1:19" x14ac:dyDescent="0.35">
      <c r="A1356" s="111" t="s">
        <v>4536</v>
      </c>
      <c r="B1356" s="112"/>
      <c r="C1356" s="113" t="s">
        <v>4636</v>
      </c>
      <c r="D1356" s="50" t="s">
        <v>7427</v>
      </c>
      <c r="E1356" s="113"/>
      <c r="F1356" s="113"/>
      <c r="G1356" s="50" t="s">
        <v>6099</v>
      </c>
      <c r="H1356" s="50" t="s">
        <v>6100</v>
      </c>
      <c r="I1356" s="113"/>
      <c r="J1356" s="103" t="s">
        <v>7493</v>
      </c>
      <c r="K1356" s="103"/>
      <c r="L1356" s="50" t="s">
        <v>7472</v>
      </c>
      <c r="M1356" s="153">
        <v>0</v>
      </c>
      <c r="N1356" s="50" t="s">
        <v>8512</v>
      </c>
      <c r="O1356" s="50" t="s">
        <v>8517</v>
      </c>
      <c r="P1356" s="113" t="s">
        <v>6343</v>
      </c>
      <c r="Q1356" s="113" t="s">
        <v>80</v>
      </c>
      <c r="R1356" s="113"/>
      <c r="S1356" s="113"/>
    </row>
    <row r="1357" spans="1:19" x14ac:dyDescent="0.35">
      <c r="A1357" s="111" t="s">
        <v>4536</v>
      </c>
      <c r="B1357" s="112"/>
      <c r="C1357" s="113" t="s">
        <v>4634</v>
      </c>
      <c r="D1357" s="50" t="s">
        <v>7428</v>
      </c>
      <c r="E1357" s="113"/>
      <c r="F1357" s="113"/>
      <c r="G1357" s="50" t="s">
        <v>6095</v>
      </c>
      <c r="H1357" s="50" t="s">
        <v>6096</v>
      </c>
      <c r="I1357" s="113"/>
      <c r="J1357" s="103" t="s">
        <v>7493</v>
      </c>
      <c r="K1357" s="103"/>
      <c r="L1357" s="50" t="s">
        <v>7472</v>
      </c>
      <c r="M1357" s="153">
        <v>0</v>
      </c>
      <c r="N1357" s="50" t="s">
        <v>8512</v>
      </c>
      <c r="O1357" s="50" t="s">
        <v>8517</v>
      </c>
      <c r="P1357" s="113" t="s">
        <v>6343</v>
      </c>
      <c r="Q1357" s="113" t="s">
        <v>80</v>
      </c>
      <c r="R1357" s="113"/>
      <c r="S1357" s="113"/>
    </row>
    <row r="1358" spans="1:19" x14ac:dyDescent="0.35">
      <c r="A1358" s="111" t="s">
        <v>4536</v>
      </c>
      <c r="B1358" s="112"/>
      <c r="C1358" s="113" t="s">
        <v>4635</v>
      </c>
      <c r="D1358" s="50" t="s">
        <v>7429</v>
      </c>
      <c r="E1358" s="113"/>
      <c r="F1358" s="113"/>
      <c r="G1358" s="50" t="s">
        <v>6097</v>
      </c>
      <c r="H1358" s="50" t="s">
        <v>6098</v>
      </c>
      <c r="I1358" s="113"/>
      <c r="J1358" s="103" t="s">
        <v>7493</v>
      </c>
      <c r="K1358" s="103"/>
      <c r="L1358" s="50" t="s">
        <v>7472</v>
      </c>
      <c r="M1358" s="153">
        <v>0</v>
      </c>
      <c r="N1358" s="50" t="s">
        <v>8512</v>
      </c>
      <c r="O1358" s="50" t="s">
        <v>8517</v>
      </c>
      <c r="P1358" s="113" t="s">
        <v>6343</v>
      </c>
      <c r="Q1358" s="113" t="s">
        <v>80</v>
      </c>
      <c r="R1358" s="113"/>
      <c r="S1358" s="113"/>
    </row>
    <row r="1359" spans="1:19" x14ac:dyDescent="0.35">
      <c r="A1359" s="111" t="s">
        <v>4536</v>
      </c>
      <c r="B1359" s="112"/>
      <c r="C1359" s="113" t="s">
        <v>4620</v>
      </c>
      <c r="D1359" s="50" t="s">
        <v>6979</v>
      </c>
      <c r="E1359" s="113"/>
      <c r="F1359" s="113"/>
      <c r="G1359" s="50" t="s">
        <v>6067</v>
      </c>
      <c r="H1359" s="50" t="s">
        <v>6068</v>
      </c>
      <c r="I1359" s="113"/>
      <c r="J1359" s="103" t="s">
        <v>7493</v>
      </c>
      <c r="K1359" s="103"/>
      <c r="L1359" s="50" t="s">
        <v>7472</v>
      </c>
      <c r="M1359" s="153">
        <v>0</v>
      </c>
      <c r="N1359" s="50" t="s">
        <v>8512</v>
      </c>
      <c r="O1359" s="50" t="s">
        <v>8517</v>
      </c>
      <c r="P1359" s="113" t="s">
        <v>262</v>
      </c>
      <c r="Q1359" s="113" t="s">
        <v>80</v>
      </c>
      <c r="R1359" s="113"/>
      <c r="S1359" s="113"/>
    </row>
    <row r="1360" spans="1:19" x14ac:dyDescent="0.35">
      <c r="A1360" s="111" t="s">
        <v>4536</v>
      </c>
      <c r="B1360" s="112"/>
      <c r="C1360" s="113" t="s">
        <v>4619</v>
      </c>
      <c r="D1360" s="50" t="s">
        <v>6980</v>
      </c>
      <c r="E1360" s="113"/>
      <c r="F1360" s="113"/>
      <c r="G1360" s="50" t="s">
        <v>6065</v>
      </c>
      <c r="H1360" s="50" t="s">
        <v>6066</v>
      </c>
      <c r="I1360" s="113"/>
      <c r="J1360" s="103" t="s">
        <v>7493</v>
      </c>
      <c r="K1360" s="103"/>
      <c r="L1360" s="50" t="s">
        <v>7472</v>
      </c>
      <c r="M1360" s="153">
        <v>0</v>
      </c>
      <c r="N1360" s="50" t="s">
        <v>8512</v>
      </c>
      <c r="O1360" s="50" t="s">
        <v>8517</v>
      </c>
      <c r="P1360" s="113" t="s">
        <v>262</v>
      </c>
      <c r="Q1360" s="113" t="s">
        <v>80</v>
      </c>
      <c r="R1360" s="113"/>
      <c r="S1360" s="113"/>
    </row>
    <row r="1361" spans="1:19" x14ac:dyDescent="0.35">
      <c r="A1361" s="111" t="s">
        <v>4536</v>
      </c>
      <c r="B1361" s="112"/>
      <c r="C1361" s="113" t="s">
        <v>4637</v>
      </c>
      <c r="D1361" s="50" t="s">
        <v>7430</v>
      </c>
      <c r="E1361" s="113"/>
      <c r="F1361" s="113"/>
      <c r="G1361" s="50" t="s">
        <v>6101</v>
      </c>
      <c r="H1361" s="50" t="s">
        <v>6102</v>
      </c>
      <c r="I1361" s="113"/>
      <c r="J1361" s="103" t="s">
        <v>7493</v>
      </c>
      <c r="K1361" s="103"/>
      <c r="L1361" s="50" t="s">
        <v>7472</v>
      </c>
      <c r="M1361" s="153">
        <v>0</v>
      </c>
      <c r="N1361" s="50" t="s">
        <v>8512</v>
      </c>
      <c r="O1361" s="50" t="s">
        <v>8517</v>
      </c>
      <c r="P1361" s="113" t="s">
        <v>6343</v>
      </c>
      <c r="Q1361" s="113" t="s">
        <v>80</v>
      </c>
      <c r="R1361" s="113"/>
      <c r="S1361" s="113"/>
    </row>
    <row r="1362" spans="1:19" x14ac:dyDescent="0.35">
      <c r="A1362" s="111" t="s">
        <v>4536</v>
      </c>
      <c r="B1362" s="112"/>
      <c r="C1362" s="113" t="s">
        <v>4600</v>
      </c>
      <c r="D1362" s="50" t="s">
        <v>7431</v>
      </c>
      <c r="E1362" s="113"/>
      <c r="F1362" s="113"/>
      <c r="G1362" s="61" t="s">
        <v>6027</v>
      </c>
      <c r="H1362" s="50" t="s">
        <v>6028</v>
      </c>
      <c r="I1362" s="113"/>
      <c r="J1362" s="103" t="s">
        <v>7493</v>
      </c>
      <c r="K1362" s="103"/>
      <c r="L1362" s="50" t="s">
        <v>7472</v>
      </c>
      <c r="M1362" s="153">
        <v>0</v>
      </c>
      <c r="N1362" s="50" t="s">
        <v>8512</v>
      </c>
      <c r="O1362" s="50" t="s">
        <v>8517</v>
      </c>
      <c r="P1362" s="113" t="s">
        <v>6339</v>
      </c>
      <c r="Q1362" s="113" t="s">
        <v>80</v>
      </c>
      <c r="R1362" s="113"/>
      <c r="S1362" s="113"/>
    </row>
    <row r="1363" spans="1:19" x14ac:dyDescent="0.35">
      <c r="A1363" s="111" t="s">
        <v>4536</v>
      </c>
      <c r="B1363" s="112"/>
      <c r="C1363" s="113" t="s">
        <v>4614</v>
      </c>
      <c r="D1363" s="50" t="s">
        <v>7432</v>
      </c>
      <c r="E1363" s="113"/>
      <c r="F1363" s="113"/>
      <c r="G1363" s="50" t="s">
        <v>6055</v>
      </c>
      <c r="H1363" s="50" t="s">
        <v>6056</v>
      </c>
      <c r="I1363" s="113"/>
      <c r="J1363" s="103" t="s">
        <v>7493</v>
      </c>
      <c r="K1363" s="103"/>
      <c r="L1363" s="50" t="s">
        <v>7472</v>
      </c>
      <c r="M1363" s="153">
        <v>0</v>
      </c>
      <c r="N1363" s="50" t="s">
        <v>8512</v>
      </c>
      <c r="O1363" s="50" t="s">
        <v>8517</v>
      </c>
      <c r="P1363" s="113" t="s">
        <v>262</v>
      </c>
      <c r="Q1363" s="113" t="s">
        <v>80</v>
      </c>
      <c r="R1363" s="113"/>
      <c r="S1363" s="113"/>
    </row>
    <row r="1364" spans="1:19" x14ac:dyDescent="0.35">
      <c r="A1364" s="111" t="s">
        <v>4536</v>
      </c>
      <c r="B1364" s="112"/>
      <c r="C1364" s="113" t="s">
        <v>4644</v>
      </c>
      <c r="D1364" s="50" t="s">
        <v>7433</v>
      </c>
      <c r="E1364" s="113"/>
      <c r="F1364" s="113"/>
      <c r="G1364" s="50" t="s">
        <v>6115</v>
      </c>
      <c r="H1364" s="50" t="s">
        <v>6116</v>
      </c>
      <c r="I1364" s="113"/>
      <c r="J1364" s="103" t="s">
        <v>7493</v>
      </c>
      <c r="K1364" s="103"/>
      <c r="L1364" s="50" t="s">
        <v>7472</v>
      </c>
      <c r="M1364" s="153">
        <v>0</v>
      </c>
      <c r="N1364" s="50" t="s">
        <v>8512</v>
      </c>
      <c r="O1364" s="50" t="s">
        <v>8517</v>
      </c>
      <c r="P1364" s="113" t="s">
        <v>6329</v>
      </c>
      <c r="Q1364" s="113" t="s">
        <v>80</v>
      </c>
      <c r="R1364" s="113"/>
      <c r="S1364" s="113"/>
    </row>
    <row r="1365" spans="1:19" x14ac:dyDescent="0.35">
      <c r="A1365" s="111" t="s">
        <v>4536</v>
      </c>
      <c r="B1365" s="112"/>
      <c r="C1365" s="113" t="s">
        <v>4656</v>
      </c>
      <c r="D1365" s="50" t="s">
        <v>6981</v>
      </c>
      <c r="E1365" s="113"/>
      <c r="F1365" s="113"/>
      <c r="G1365" s="50" t="s">
        <v>6139</v>
      </c>
      <c r="H1365" s="50" t="s">
        <v>6140</v>
      </c>
      <c r="I1365" s="113"/>
      <c r="J1365" s="103" t="s">
        <v>7493</v>
      </c>
      <c r="K1365" s="103"/>
      <c r="L1365" s="50" t="s">
        <v>7472</v>
      </c>
      <c r="M1365" s="153">
        <v>0</v>
      </c>
      <c r="N1365" s="50" t="s">
        <v>8512</v>
      </c>
      <c r="O1365" s="50" t="s">
        <v>8517</v>
      </c>
      <c r="P1365" s="113" t="s">
        <v>262</v>
      </c>
      <c r="Q1365" s="113" t="s">
        <v>80</v>
      </c>
      <c r="R1365" s="113"/>
      <c r="S1365" s="113"/>
    </row>
    <row r="1366" spans="1:19" x14ac:dyDescent="0.35">
      <c r="A1366" s="111" t="s">
        <v>4536</v>
      </c>
      <c r="B1366" s="112"/>
      <c r="C1366" s="113" t="s">
        <v>4647</v>
      </c>
      <c r="D1366" s="50" t="s">
        <v>7434</v>
      </c>
      <c r="E1366" s="113"/>
      <c r="F1366" s="113"/>
      <c r="G1366" s="50" t="s">
        <v>6121</v>
      </c>
      <c r="H1366" s="62" t="s">
        <v>6122</v>
      </c>
      <c r="I1366" s="113"/>
      <c r="J1366" s="103" t="s">
        <v>7493</v>
      </c>
      <c r="K1366" s="103"/>
      <c r="L1366" s="50" t="s">
        <v>7472</v>
      </c>
      <c r="M1366" s="153">
        <v>0</v>
      </c>
      <c r="N1366" s="50" t="s">
        <v>8512</v>
      </c>
      <c r="O1366" s="50" t="s">
        <v>8517</v>
      </c>
      <c r="P1366" s="113" t="s">
        <v>262</v>
      </c>
      <c r="Q1366" s="113" t="s">
        <v>80</v>
      </c>
      <c r="R1366" s="113"/>
      <c r="S1366" s="113"/>
    </row>
    <row r="1367" spans="1:19" x14ac:dyDescent="0.35">
      <c r="A1367" s="111" t="s">
        <v>4536</v>
      </c>
      <c r="B1367" s="112"/>
      <c r="C1367" s="113" t="s">
        <v>4649</v>
      </c>
      <c r="D1367" s="50" t="s">
        <v>7435</v>
      </c>
      <c r="E1367" s="113"/>
      <c r="F1367" s="113"/>
      <c r="G1367" s="50" t="s">
        <v>6125</v>
      </c>
      <c r="H1367" s="62" t="s">
        <v>6126</v>
      </c>
      <c r="I1367" s="113"/>
      <c r="J1367" s="103" t="s">
        <v>7493</v>
      </c>
      <c r="K1367" s="103"/>
      <c r="L1367" s="50" t="s">
        <v>7472</v>
      </c>
      <c r="M1367" s="153">
        <v>0</v>
      </c>
      <c r="N1367" s="50" t="s">
        <v>8512</v>
      </c>
      <c r="O1367" s="50" t="s">
        <v>8517</v>
      </c>
      <c r="P1367" s="113" t="s">
        <v>262</v>
      </c>
      <c r="Q1367" s="113" t="s">
        <v>80</v>
      </c>
      <c r="R1367" s="113"/>
      <c r="S1367" s="113"/>
    </row>
    <row r="1368" spans="1:19" x14ac:dyDescent="0.35">
      <c r="A1368" s="111" t="s">
        <v>4536</v>
      </c>
      <c r="B1368" s="112"/>
      <c r="C1368" s="113" t="s">
        <v>4650</v>
      </c>
      <c r="D1368" s="50" t="s">
        <v>7436</v>
      </c>
      <c r="E1368" s="113"/>
      <c r="F1368" s="113"/>
      <c r="G1368" s="50" t="s">
        <v>6127</v>
      </c>
      <c r="H1368" s="62" t="s">
        <v>6128</v>
      </c>
      <c r="I1368" s="113"/>
      <c r="J1368" s="103" t="s">
        <v>7493</v>
      </c>
      <c r="K1368" s="103"/>
      <c r="L1368" s="50" t="s">
        <v>7472</v>
      </c>
      <c r="M1368" s="153">
        <v>0</v>
      </c>
      <c r="N1368" s="50" t="s">
        <v>8512</v>
      </c>
      <c r="O1368" s="50" t="s">
        <v>8517</v>
      </c>
      <c r="P1368" s="113" t="s">
        <v>262</v>
      </c>
      <c r="Q1368" s="113" t="s">
        <v>80</v>
      </c>
      <c r="R1368" s="113"/>
      <c r="S1368" s="113"/>
    </row>
    <row r="1369" spans="1:19" x14ac:dyDescent="0.35">
      <c r="A1369" s="111" t="s">
        <v>4536</v>
      </c>
      <c r="B1369" s="112"/>
      <c r="C1369" s="113" t="s">
        <v>4655</v>
      </c>
      <c r="D1369" s="50" t="s">
        <v>7437</v>
      </c>
      <c r="E1369" s="113"/>
      <c r="F1369" s="113"/>
      <c r="G1369" s="50" t="s">
        <v>6137</v>
      </c>
      <c r="H1369" s="50" t="s">
        <v>6138</v>
      </c>
      <c r="I1369" s="113"/>
      <c r="J1369" s="103" t="s">
        <v>7493</v>
      </c>
      <c r="K1369" s="103"/>
      <c r="L1369" s="50" t="s">
        <v>7472</v>
      </c>
      <c r="M1369" s="153">
        <v>0</v>
      </c>
      <c r="N1369" s="50" t="s">
        <v>8512</v>
      </c>
      <c r="O1369" s="50" t="s">
        <v>8517</v>
      </c>
      <c r="P1369" s="113" t="s">
        <v>262</v>
      </c>
      <c r="Q1369" s="113" t="s">
        <v>80</v>
      </c>
      <c r="R1369" s="113"/>
      <c r="S1369" s="113"/>
    </row>
    <row r="1370" spans="1:19" x14ac:dyDescent="0.35">
      <c r="A1370" s="115" t="s">
        <v>4504</v>
      </c>
      <c r="B1370" s="116">
        <v>-99</v>
      </c>
      <c r="C1370" s="101" t="s">
        <v>4113</v>
      </c>
      <c r="D1370" s="101"/>
      <c r="E1370" s="102"/>
      <c r="F1370" s="101"/>
      <c r="G1370" s="115" t="s">
        <v>4113</v>
      </c>
      <c r="H1370" s="101"/>
      <c r="I1370" s="101"/>
      <c r="J1370" s="103" t="s">
        <v>7493</v>
      </c>
      <c r="K1370" s="103"/>
      <c r="L1370" s="101" t="s">
        <v>91</v>
      </c>
      <c r="M1370" s="154" t="s">
        <v>8511</v>
      </c>
      <c r="N1370" s="103" t="s">
        <v>8513</v>
      </c>
      <c r="O1370" s="103"/>
      <c r="P1370" s="115"/>
      <c r="Q1370" s="115" t="s">
        <v>80</v>
      </c>
      <c r="R1370" s="115"/>
      <c r="S1370" s="113"/>
    </row>
    <row r="1371" spans="1:19" x14ac:dyDescent="0.35">
      <c r="A1371" s="115" t="s">
        <v>4504</v>
      </c>
      <c r="B1371" s="100">
        <v>1</v>
      </c>
      <c r="C1371" s="101" t="s">
        <v>93</v>
      </c>
      <c r="D1371" s="101" t="s">
        <v>1923</v>
      </c>
      <c r="E1371" s="102"/>
      <c r="F1371" s="101" t="s">
        <v>7661</v>
      </c>
      <c r="G1371" s="101" t="s">
        <v>277</v>
      </c>
      <c r="H1371" s="101" t="s">
        <v>278</v>
      </c>
      <c r="I1371" s="101" t="s">
        <v>2311</v>
      </c>
      <c r="J1371" s="103" t="s">
        <v>7493</v>
      </c>
      <c r="K1371" s="103"/>
      <c r="L1371" s="101" t="s">
        <v>91</v>
      </c>
      <c r="M1371" s="154" t="s">
        <v>8511</v>
      </c>
      <c r="N1371" s="103" t="s">
        <v>8513</v>
      </c>
      <c r="O1371" s="103" t="s">
        <v>8516</v>
      </c>
      <c r="P1371" s="115" t="s">
        <v>91</v>
      </c>
      <c r="Q1371" s="115" t="s">
        <v>80</v>
      </c>
      <c r="R1371" s="115"/>
      <c r="S1371" s="113"/>
    </row>
    <row r="1372" spans="1:19" x14ac:dyDescent="0.35">
      <c r="A1372" s="111" t="s">
        <v>4504</v>
      </c>
      <c r="B1372" s="112">
        <v>2</v>
      </c>
      <c r="C1372" s="113" t="s">
        <v>4114</v>
      </c>
      <c r="D1372" s="54" t="s">
        <v>7553</v>
      </c>
      <c r="E1372" s="113"/>
      <c r="F1372" s="113"/>
      <c r="G1372" s="50" t="s">
        <v>465</v>
      </c>
      <c r="H1372" s="50" t="s">
        <v>5053</v>
      </c>
      <c r="I1372" s="113"/>
      <c r="J1372" s="103" t="s">
        <v>7493</v>
      </c>
      <c r="K1372" s="103"/>
      <c r="L1372" s="99" t="s">
        <v>7473</v>
      </c>
      <c r="M1372" s="160" t="s">
        <v>8511</v>
      </c>
      <c r="N1372" s="99" t="s">
        <v>8513</v>
      </c>
      <c r="O1372" s="99" t="s">
        <v>8516</v>
      </c>
      <c r="P1372" s="113" t="s">
        <v>100</v>
      </c>
      <c r="Q1372" s="113" t="s">
        <v>80</v>
      </c>
      <c r="R1372" s="113"/>
      <c r="S1372" s="113"/>
    </row>
    <row r="1373" spans="1:19" x14ac:dyDescent="0.35">
      <c r="A1373" s="115" t="s">
        <v>4504</v>
      </c>
      <c r="B1373" s="100">
        <v>3</v>
      </c>
      <c r="C1373" s="101" t="s">
        <v>116</v>
      </c>
      <c r="D1373" s="103" t="s">
        <v>6631</v>
      </c>
      <c r="E1373" s="102"/>
      <c r="F1373" s="101"/>
      <c r="G1373" s="101" t="s">
        <v>318</v>
      </c>
      <c r="H1373" s="101"/>
      <c r="I1373" s="101"/>
      <c r="J1373" s="103" t="s">
        <v>7493</v>
      </c>
      <c r="K1373" s="103"/>
      <c r="L1373" s="55" t="s">
        <v>91</v>
      </c>
      <c r="M1373" s="158" t="s">
        <v>8511</v>
      </c>
      <c r="N1373" s="57" t="s">
        <v>8513</v>
      </c>
      <c r="O1373" s="57" t="s">
        <v>8516</v>
      </c>
      <c r="P1373" s="115" t="s">
        <v>100</v>
      </c>
      <c r="Q1373" s="115" t="s">
        <v>80</v>
      </c>
      <c r="R1373" s="113" t="s">
        <v>7477</v>
      </c>
      <c r="S1373" s="113"/>
    </row>
    <row r="1374" spans="1:19" x14ac:dyDescent="0.35">
      <c r="A1374" s="115" t="s">
        <v>4504</v>
      </c>
      <c r="B1374" s="100">
        <v>4</v>
      </c>
      <c r="C1374" s="101" t="s">
        <v>2591</v>
      </c>
      <c r="D1374" s="103" t="s">
        <v>7538</v>
      </c>
      <c r="E1374" s="102"/>
      <c r="F1374" s="101"/>
      <c r="G1374" s="101" t="s">
        <v>3015</v>
      </c>
      <c r="H1374" s="101" t="s">
        <v>2796</v>
      </c>
      <c r="I1374" s="101"/>
      <c r="J1374" s="103" t="s">
        <v>7493</v>
      </c>
      <c r="K1374" s="103"/>
      <c r="L1374" s="55" t="s">
        <v>7473</v>
      </c>
      <c r="M1374" s="158" t="s">
        <v>8511</v>
      </c>
      <c r="N1374" s="121" t="s">
        <v>8512</v>
      </c>
      <c r="O1374" s="57" t="s">
        <v>8516</v>
      </c>
      <c r="P1374" s="115" t="s">
        <v>100</v>
      </c>
      <c r="Q1374" s="115" t="s">
        <v>80</v>
      </c>
      <c r="R1374" s="113" t="s">
        <v>7477</v>
      </c>
      <c r="S1374" s="115"/>
    </row>
    <row r="1375" spans="1:19" x14ac:dyDescent="0.35">
      <c r="A1375" s="115" t="s">
        <v>4504</v>
      </c>
      <c r="B1375" s="100">
        <v>5</v>
      </c>
      <c r="C1375" s="101" t="s">
        <v>267</v>
      </c>
      <c r="D1375" s="101" t="s">
        <v>6408</v>
      </c>
      <c r="E1375" s="102"/>
      <c r="F1375" s="101" t="s">
        <v>7595</v>
      </c>
      <c r="G1375" s="101" t="s">
        <v>480</v>
      </c>
      <c r="H1375" s="101" t="s">
        <v>481</v>
      </c>
      <c r="I1375" s="101" t="s">
        <v>2223</v>
      </c>
      <c r="J1375" s="103" t="s">
        <v>7493</v>
      </c>
      <c r="K1375" s="103"/>
      <c r="L1375" s="101" t="s">
        <v>153</v>
      </c>
      <c r="M1375" s="154" t="s">
        <v>8511</v>
      </c>
      <c r="N1375" s="103" t="s">
        <v>8512</v>
      </c>
      <c r="O1375" s="103" t="s">
        <v>8516</v>
      </c>
      <c r="P1375" s="115" t="s">
        <v>153</v>
      </c>
      <c r="Q1375" s="115" t="s">
        <v>80</v>
      </c>
      <c r="R1375" s="115"/>
      <c r="S1375" s="113"/>
    </row>
    <row r="1376" spans="1:19" x14ac:dyDescent="0.35">
      <c r="A1376" s="111" t="s">
        <v>4504</v>
      </c>
      <c r="B1376" s="112"/>
      <c r="C1376" s="113" t="s">
        <v>4506</v>
      </c>
      <c r="D1376" s="50" t="s">
        <v>7289</v>
      </c>
      <c r="E1376" s="113"/>
      <c r="F1376" s="113"/>
      <c r="G1376" s="50" t="s">
        <v>5843</v>
      </c>
      <c r="H1376" s="50" t="s">
        <v>5844</v>
      </c>
      <c r="I1376" s="113"/>
      <c r="J1376" s="103" t="s">
        <v>7493</v>
      </c>
      <c r="K1376" s="103"/>
      <c r="L1376" s="50" t="s">
        <v>7472</v>
      </c>
      <c r="M1376" s="153">
        <v>0</v>
      </c>
      <c r="N1376" s="50" t="s">
        <v>8512</v>
      </c>
      <c r="O1376" s="50" t="s">
        <v>8517</v>
      </c>
      <c r="P1376" s="113" t="s">
        <v>165</v>
      </c>
      <c r="Q1376" s="113" t="s">
        <v>80</v>
      </c>
      <c r="R1376" s="113"/>
      <c r="S1376" s="113"/>
    </row>
    <row r="1377" spans="1:19" x14ac:dyDescent="0.35">
      <c r="A1377" s="111" t="s">
        <v>4504</v>
      </c>
      <c r="B1377" s="112"/>
      <c r="C1377" s="113" t="s">
        <v>4507</v>
      </c>
      <c r="D1377" s="50" t="s">
        <v>7290</v>
      </c>
      <c r="E1377" s="113"/>
      <c r="F1377" s="113"/>
      <c r="G1377" s="50" t="s">
        <v>5845</v>
      </c>
      <c r="H1377" s="50" t="s">
        <v>5846</v>
      </c>
      <c r="I1377" s="113"/>
      <c r="J1377" s="103" t="s">
        <v>7493</v>
      </c>
      <c r="K1377" s="103"/>
      <c r="L1377" s="50" t="s">
        <v>7472</v>
      </c>
      <c r="M1377" s="153">
        <v>0</v>
      </c>
      <c r="N1377" s="50" t="s">
        <v>8512</v>
      </c>
      <c r="O1377" s="50" t="s">
        <v>8517</v>
      </c>
      <c r="P1377" s="113" t="s">
        <v>165</v>
      </c>
      <c r="Q1377" s="113" t="s">
        <v>80</v>
      </c>
      <c r="R1377" s="113"/>
      <c r="S1377" s="113"/>
    </row>
    <row r="1378" spans="1:19" x14ac:dyDescent="0.35">
      <c r="A1378" s="111" t="s">
        <v>4504</v>
      </c>
      <c r="B1378" s="112"/>
      <c r="C1378" s="113" t="s">
        <v>4521</v>
      </c>
      <c r="D1378" s="50" t="s">
        <v>7299</v>
      </c>
      <c r="E1378" s="113"/>
      <c r="F1378" s="113"/>
      <c r="G1378" s="50" t="s">
        <v>5873</v>
      </c>
      <c r="H1378" s="50" t="s">
        <v>5874</v>
      </c>
      <c r="I1378" s="113"/>
      <c r="J1378" s="103" t="s">
        <v>7493</v>
      </c>
      <c r="K1378" s="103"/>
      <c r="L1378" s="50" t="s">
        <v>7472</v>
      </c>
      <c r="M1378" s="153">
        <v>0</v>
      </c>
      <c r="N1378" s="50" t="s">
        <v>8512</v>
      </c>
      <c r="O1378" s="50" t="s">
        <v>8517</v>
      </c>
      <c r="P1378" s="113" t="s">
        <v>6315</v>
      </c>
      <c r="Q1378" s="113" t="s">
        <v>80</v>
      </c>
      <c r="R1378" s="113"/>
      <c r="S1378" s="113"/>
    </row>
    <row r="1379" spans="1:19" x14ac:dyDescent="0.35">
      <c r="A1379" s="111" t="s">
        <v>4504</v>
      </c>
      <c r="B1379" s="112"/>
      <c r="C1379" s="113" t="s">
        <v>4512</v>
      </c>
      <c r="D1379" s="50" t="s">
        <v>7300</v>
      </c>
      <c r="E1379" s="113"/>
      <c r="F1379" s="113"/>
      <c r="G1379" s="50" t="s">
        <v>5855</v>
      </c>
      <c r="H1379" s="50" t="s">
        <v>5856</v>
      </c>
      <c r="I1379" s="113"/>
      <c r="J1379" s="103" t="s">
        <v>7493</v>
      </c>
      <c r="K1379" s="103"/>
      <c r="L1379" s="50" t="s">
        <v>7472</v>
      </c>
      <c r="M1379" s="153">
        <v>0</v>
      </c>
      <c r="N1379" s="50" t="s">
        <v>8512</v>
      </c>
      <c r="O1379" s="50" t="s">
        <v>8517</v>
      </c>
      <c r="P1379" s="113" t="s">
        <v>165</v>
      </c>
      <c r="Q1379" s="113" t="s">
        <v>80</v>
      </c>
      <c r="R1379" s="113"/>
      <c r="S1379" s="113"/>
    </row>
    <row r="1380" spans="1:19" x14ac:dyDescent="0.35">
      <c r="A1380" s="111" t="s">
        <v>4504</v>
      </c>
      <c r="B1380" s="112"/>
      <c r="C1380" s="113" t="s">
        <v>4522</v>
      </c>
      <c r="D1380" s="50" t="s">
        <v>7291</v>
      </c>
      <c r="E1380" s="113"/>
      <c r="F1380" s="113"/>
      <c r="G1380" s="50" t="s">
        <v>5875</v>
      </c>
      <c r="H1380" s="50" t="s">
        <v>5876</v>
      </c>
      <c r="I1380" s="113"/>
      <c r="J1380" s="103" t="s">
        <v>7493</v>
      </c>
      <c r="K1380" s="103"/>
      <c r="L1380" s="50" t="s">
        <v>7472</v>
      </c>
      <c r="M1380" s="153">
        <v>0</v>
      </c>
      <c r="N1380" s="50" t="s">
        <v>8512</v>
      </c>
      <c r="O1380" s="50" t="s">
        <v>8517</v>
      </c>
      <c r="P1380" s="113" t="s">
        <v>6315</v>
      </c>
      <c r="Q1380" s="113" t="s">
        <v>80</v>
      </c>
      <c r="R1380" s="113"/>
      <c r="S1380" s="113"/>
    </row>
    <row r="1381" spans="1:19" x14ac:dyDescent="0.35">
      <c r="A1381" s="111" t="s">
        <v>4504</v>
      </c>
      <c r="B1381" s="112"/>
      <c r="C1381" s="113" t="s">
        <v>4510</v>
      </c>
      <c r="D1381" s="50" t="s">
        <v>7301</v>
      </c>
      <c r="E1381" s="113"/>
      <c r="F1381" s="113"/>
      <c r="G1381" s="50" t="s">
        <v>5851</v>
      </c>
      <c r="H1381" s="50" t="s">
        <v>5852</v>
      </c>
      <c r="I1381" s="113"/>
      <c r="J1381" s="103" t="s">
        <v>7493</v>
      </c>
      <c r="K1381" s="103"/>
      <c r="L1381" s="50" t="s">
        <v>7472</v>
      </c>
      <c r="M1381" s="153">
        <v>0</v>
      </c>
      <c r="N1381" s="50" t="s">
        <v>8512</v>
      </c>
      <c r="O1381" s="50" t="s">
        <v>8517</v>
      </c>
      <c r="P1381" s="113" t="s">
        <v>165</v>
      </c>
      <c r="Q1381" s="113" t="s">
        <v>80</v>
      </c>
      <c r="R1381" s="113"/>
      <c r="S1381" s="113"/>
    </row>
    <row r="1382" spans="1:19" x14ac:dyDescent="0.35">
      <c r="A1382" s="111" t="s">
        <v>4504</v>
      </c>
      <c r="B1382" s="112"/>
      <c r="C1382" s="113" t="s">
        <v>4515</v>
      </c>
      <c r="D1382" s="50" t="s">
        <v>7292</v>
      </c>
      <c r="E1382" s="113"/>
      <c r="F1382" s="113"/>
      <c r="G1382" s="50" t="s">
        <v>5861</v>
      </c>
      <c r="H1382" s="50" t="s">
        <v>5862</v>
      </c>
      <c r="I1382" s="113"/>
      <c r="J1382" s="103" t="s">
        <v>7493</v>
      </c>
      <c r="K1382" s="103"/>
      <c r="L1382" s="50" t="s">
        <v>7472</v>
      </c>
      <c r="M1382" s="153">
        <v>0</v>
      </c>
      <c r="N1382" s="50" t="s">
        <v>8512</v>
      </c>
      <c r="O1382" s="50" t="s">
        <v>8517</v>
      </c>
      <c r="P1382" s="113" t="s">
        <v>6315</v>
      </c>
      <c r="Q1382" s="113" t="s">
        <v>80</v>
      </c>
      <c r="R1382" s="113"/>
      <c r="S1382" s="113"/>
    </row>
    <row r="1383" spans="1:19" x14ac:dyDescent="0.35">
      <c r="A1383" s="111" t="s">
        <v>4504</v>
      </c>
      <c r="B1383" s="112"/>
      <c r="C1383" s="113" t="s">
        <v>4525</v>
      </c>
      <c r="D1383" s="50" t="s">
        <v>7302</v>
      </c>
      <c r="E1383" s="113"/>
      <c r="F1383" s="113"/>
      <c r="G1383" s="50" t="s">
        <v>5881</v>
      </c>
      <c r="H1383" s="50" t="s">
        <v>5882</v>
      </c>
      <c r="I1383" s="113"/>
      <c r="J1383" s="103" t="s">
        <v>7493</v>
      </c>
      <c r="K1383" s="103"/>
      <c r="L1383" s="113" t="s">
        <v>7473</v>
      </c>
      <c r="M1383" s="114">
        <v>0</v>
      </c>
      <c r="N1383" s="113" t="s">
        <v>8512</v>
      </c>
      <c r="O1383" s="113" t="s">
        <v>8517</v>
      </c>
      <c r="P1383" s="113" t="s">
        <v>100</v>
      </c>
      <c r="Q1383" s="113" t="s">
        <v>80</v>
      </c>
      <c r="R1383" s="113"/>
      <c r="S1383" s="113"/>
    </row>
    <row r="1384" spans="1:19" x14ac:dyDescent="0.35">
      <c r="A1384" s="111" t="s">
        <v>4504</v>
      </c>
      <c r="B1384" s="112"/>
      <c r="C1384" s="113" t="s">
        <v>4516</v>
      </c>
      <c r="D1384" s="50" t="s">
        <v>7293</v>
      </c>
      <c r="E1384" s="113"/>
      <c r="F1384" s="113"/>
      <c r="G1384" s="50" t="s">
        <v>5863</v>
      </c>
      <c r="H1384" s="50" t="s">
        <v>5864</v>
      </c>
      <c r="I1384" s="113"/>
      <c r="J1384" s="103" t="s">
        <v>7493</v>
      </c>
      <c r="K1384" s="103"/>
      <c r="L1384" s="50" t="s">
        <v>7472</v>
      </c>
      <c r="M1384" s="153">
        <v>0</v>
      </c>
      <c r="N1384" s="50" t="s">
        <v>8512</v>
      </c>
      <c r="O1384" s="50" t="s">
        <v>8517</v>
      </c>
      <c r="P1384" s="113" t="s">
        <v>6315</v>
      </c>
      <c r="Q1384" s="113" t="s">
        <v>80</v>
      </c>
      <c r="R1384" s="113"/>
      <c r="S1384" s="113"/>
    </row>
    <row r="1385" spans="1:19" x14ac:dyDescent="0.35">
      <c r="A1385" s="111" t="s">
        <v>4504</v>
      </c>
      <c r="B1385" s="112"/>
      <c r="C1385" s="113" t="s">
        <v>4514</v>
      </c>
      <c r="D1385" s="50" t="s">
        <v>7294</v>
      </c>
      <c r="E1385" s="113"/>
      <c r="F1385" s="113"/>
      <c r="G1385" s="50" t="s">
        <v>5859</v>
      </c>
      <c r="H1385" s="50" t="s">
        <v>5860</v>
      </c>
      <c r="I1385" s="113"/>
      <c r="J1385" s="103" t="s">
        <v>7493</v>
      </c>
      <c r="K1385" s="103"/>
      <c r="L1385" s="50" t="s">
        <v>7472</v>
      </c>
      <c r="M1385" s="153">
        <v>0</v>
      </c>
      <c r="N1385" s="50" t="s">
        <v>8512</v>
      </c>
      <c r="O1385" s="50" t="s">
        <v>8517</v>
      </c>
      <c r="P1385" s="113" t="s">
        <v>165</v>
      </c>
      <c r="Q1385" s="113" t="s">
        <v>80</v>
      </c>
      <c r="R1385" s="113"/>
      <c r="S1385" s="113"/>
    </row>
    <row r="1386" spans="1:19" x14ac:dyDescent="0.35">
      <c r="A1386" s="111" t="s">
        <v>4504</v>
      </c>
      <c r="B1386" s="112"/>
      <c r="C1386" s="113" t="s">
        <v>4523</v>
      </c>
      <c r="D1386" s="50" t="s">
        <v>7295</v>
      </c>
      <c r="E1386" s="113"/>
      <c r="F1386" s="113"/>
      <c r="G1386" s="50" t="s">
        <v>5877</v>
      </c>
      <c r="H1386" s="50" t="s">
        <v>5878</v>
      </c>
      <c r="I1386" s="113"/>
      <c r="J1386" s="103" t="s">
        <v>7493</v>
      </c>
      <c r="K1386" s="103"/>
      <c r="L1386" s="50" t="s">
        <v>7472</v>
      </c>
      <c r="M1386" s="153">
        <v>0</v>
      </c>
      <c r="N1386" s="50" t="s">
        <v>8512</v>
      </c>
      <c r="O1386" s="50" t="s">
        <v>8517</v>
      </c>
      <c r="P1386" s="113" t="s">
        <v>6315</v>
      </c>
      <c r="Q1386" s="113" t="s">
        <v>80</v>
      </c>
      <c r="R1386" s="113"/>
      <c r="S1386" s="113"/>
    </row>
    <row r="1387" spans="1:19" x14ac:dyDescent="0.35">
      <c r="A1387" s="111" t="s">
        <v>4504</v>
      </c>
      <c r="B1387" s="112"/>
      <c r="C1387" s="113" t="s">
        <v>4511</v>
      </c>
      <c r="D1387" s="50" t="s">
        <v>7303</v>
      </c>
      <c r="E1387" s="113"/>
      <c r="F1387" s="113"/>
      <c r="G1387" s="50" t="s">
        <v>5853</v>
      </c>
      <c r="H1387" s="50" t="s">
        <v>5854</v>
      </c>
      <c r="I1387" s="113"/>
      <c r="J1387" s="103" t="s">
        <v>7493</v>
      </c>
      <c r="K1387" s="103"/>
      <c r="L1387" s="50" t="s">
        <v>7472</v>
      </c>
      <c r="M1387" s="153">
        <v>0</v>
      </c>
      <c r="N1387" s="50" t="s">
        <v>8512</v>
      </c>
      <c r="O1387" s="50" t="s">
        <v>8517</v>
      </c>
      <c r="P1387" s="113" t="s">
        <v>165</v>
      </c>
      <c r="Q1387" s="113" t="s">
        <v>80</v>
      </c>
      <c r="R1387" s="113"/>
      <c r="S1387" s="113"/>
    </row>
    <row r="1388" spans="1:19" x14ac:dyDescent="0.35">
      <c r="A1388" s="111" t="s">
        <v>4504</v>
      </c>
      <c r="B1388" s="112"/>
      <c r="C1388" s="113" t="s">
        <v>4519</v>
      </c>
      <c r="D1388" s="50" t="s">
        <v>7304</v>
      </c>
      <c r="E1388" s="113"/>
      <c r="F1388" s="113"/>
      <c r="G1388" s="50" t="s">
        <v>5869</v>
      </c>
      <c r="H1388" s="50" t="s">
        <v>5870</v>
      </c>
      <c r="I1388" s="113"/>
      <c r="J1388" s="103" t="s">
        <v>7493</v>
      </c>
      <c r="K1388" s="103"/>
      <c r="L1388" s="50" t="s">
        <v>7472</v>
      </c>
      <c r="M1388" s="153">
        <v>0</v>
      </c>
      <c r="N1388" s="50" t="s">
        <v>8512</v>
      </c>
      <c r="O1388" s="50" t="s">
        <v>8517</v>
      </c>
      <c r="P1388" s="113" t="s">
        <v>6315</v>
      </c>
      <c r="Q1388" s="113" t="s">
        <v>80</v>
      </c>
      <c r="R1388" s="113"/>
      <c r="S1388" s="113"/>
    </row>
    <row r="1389" spans="1:19" x14ac:dyDescent="0.35">
      <c r="A1389" s="111" t="s">
        <v>4504</v>
      </c>
      <c r="B1389" s="112"/>
      <c r="C1389" s="113" t="s">
        <v>4520</v>
      </c>
      <c r="D1389" s="50" t="s">
        <v>7305</v>
      </c>
      <c r="E1389" s="113"/>
      <c r="F1389" s="113"/>
      <c r="G1389" s="50" t="s">
        <v>5871</v>
      </c>
      <c r="H1389" s="50" t="s">
        <v>5872</v>
      </c>
      <c r="I1389" s="113"/>
      <c r="J1389" s="103" t="s">
        <v>7493</v>
      </c>
      <c r="K1389" s="103"/>
      <c r="L1389" s="50" t="s">
        <v>7472</v>
      </c>
      <c r="M1389" s="153">
        <v>0</v>
      </c>
      <c r="N1389" s="50" t="s">
        <v>8512</v>
      </c>
      <c r="O1389" s="50" t="s">
        <v>8517</v>
      </c>
      <c r="P1389" s="113" t="s">
        <v>6315</v>
      </c>
      <c r="Q1389" s="113" t="s">
        <v>80</v>
      </c>
      <c r="R1389" s="113"/>
      <c r="S1389" s="113"/>
    </row>
    <row r="1390" spans="1:19" x14ac:dyDescent="0.35">
      <c r="A1390" s="111" t="s">
        <v>4504</v>
      </c>
      <c r="B1390" s="112"/>
      <c r="C1390" s="113" t="s">
        <v>4508</v>
      </c>
      <c r="D1390" s="50" t="s">
        <v>7296</v>
      </c>
      <c r="E1390" s="113"/>
      <c r="F1390" s="113"/>
      <c r="G1390" s="50" t="s">
        <v>5847</v>
      </c>
      <c r="H1390" s="50" t="s">
        <v>5848</v>
      </c>
      <c r="I1390" s="113"/>
      <c r="J1390" s="103" t="s">
        <v>7493</v>
      </c>
      <c r="K1390" s="103"/>
      <c r="L1390" s="50" t="s">
        <v>7472</v>
      </c>
      <c r="M1390" s="153">
        <v>0</v>
      </c>
      <c r="N1390" s="50" t="s">
        <v>8512</v>
      </c>
      <c r="O1390" s="50" t="s">
        <v>8517</v>
      </c>
      <c r="P1390" s="113" t="s">
        <v>165</v>
      </c>
      <c r="Q1390" s="113" t="s">
        <v>80</v>
      </c>
      <c r="R1390" s="113"/>
      <c r="S1390" s="113"/>
    </row>
    <row r="1391" spans="1:19" x14ac:dyDescent="0.35">
      <c r="A1391" s="111" t="s">
        <v>4504</v>
      </c>
      <c r="B1391" s="112"/>
      <c r="C1391" s="113" t="s">
        <v>4509</v>
      </c>
      <c r="D1391" s="50" t="s">
        <v>7297</v>
      </c>
      <c r="E1391" s="113"/>
      <c r="F1391" s="113"/>
      <c r="G1391" s="50" t="s">
        <v>5849</v>
      </c>
      <c r="H1391" s="50" t="s">
        <v>5850</v>
      </c>
      <c r="I1391" s="113"/>
      <c r="J1391" s="103" t="s">
        <v>7493</v>
      </c>
      <c r="K1391" s="103"/>
      <c r="L1391" s="50" t="s">
        <v>7472</v>
      </c>
      <c r="M1391" s="153">
        <v>0</v>
      </c>
      <c r="N1391" s="50" t="s">
        <v>8512</v>
      </c>
      <c r="O1391" s="50" t="s">
        <v>8517</v>
      </c>
      <c r="P1391" s="113" t="s">
        <v>165</v>
      </c>
      <c r="Q1391" s="113" t="s">
        <v>80</v>
      </c>
      <c r="R1391" s="113"/>
      <c r="S1391" s="113"/>
    </row>
    <row r="1392" spans="1:19" x14ac:dyDescent="0.35">
      <c r="A1392" s="111" t="s">
        <v>4504</v>
      </c>
      <c r="B1392" s="112"/>
      <c r="C1392" s="113" t="s">
        <v>4518</v>
      </c>
      <c r="D1392" s="50" t="s">
        <v>7306</v>
      </c>
      <c r="E1392" s="113"/>
      <c r="F1392" s="113"/>
      <c r="G1392" s="50" t="s">
        <v>5867</v>
      </c>
      <c r="H1392" s="50" t="s">
        <v>5868</v>
      </c>
      <c r="I1392" s="113"/>
      <c r="J1392" s="103" t="s">
        <v>7493</v>
      </c>
      <c r="K1392" s="103"/>
      <c r="L1392" s="50" t="s">
        <v>7472</v>
      </c>
      <c r="M1392" s="153">
        <v>0</v>
      </c>
      <c r="N1392" s="50" t="s">
        <v>8512</v>
      </c>
      <c r="O1392" s="50" t="s">
        <v>8517</v>
      </c>
      <c r="P1392" s="113" t="s">
        <v>6315</v>
      </c>
      <c r="Q1392" s="113" t="s">
        <v>80</v>
      </c>
      <c r="R1392" s="113"/>
      <c r="S1392" s="113"/>
    </row>
    <row r="1393" spans="1:19" x14ac:dyDescent="0.35">
      <c r="A1393" s="111" t="s">
        <v>4504</v>
      </c>
      <c r="B1393" s="112"/>
      <c r="C1393" s="113" t="s">
        <v>4517</v>
      </c>
      <c r="D1393" s="50" t="s">
        <v>7307</v>
      </c>
      <c r="E1393" s="113"/>
      <c r="F1393" s="113"/>
      <c r="G1393" s="50" t="s">
        <v>5865</v>
      </c>
      <c r="H1393" s="50" t="s">
        <v>5866</v>
      </c>
      <c r="I1393" s="113"/>
      <c r="J1393" s="103" t="s">
        <v>7493</v>
      </c>
      <c r="K1393" s="103"/>
      <c r="L1393" s="50" t="s">
        <v>7472</v>
      </c>
      <c r="M1393" s="153">
        <v>0</v>
      </c>
      <c r="N1393" s="50" t="s">
        <v>8512</v>
      </c>
      <c r="O1393" s="50" t="s">
        <v>8517</v>
      </c>
      <c r="P1393" s="113" t="s">
        <v>6315</v>
      </c>
      <c r="Q1393" s="113" t="s">
        <v>80</v>
      </c>
      <c r="R1393" s="113"/>
      <c r="S1393" s="113"/>
    </row>
    <row r="1394" spans="1:19" x14ac:dyDescent="0.35">
      <c r="A1394" s="111" t="s">
        <v>4504</v>
      </c>
      <c r="B1394" s="112"/>
      <c r="C1394" s="113" t="s">
        <v>4526</v>
      </c>
      <c r="D1394" s="50" t="s">
        <v>7308</v>
      </c>
      <c r="E1394" s="113"/>
      <c r="F1394" s="113"/>
      <c r="G1394" s="50" t="s">
        <v>5883</v>
      </c>
      <c r="H1394" s="50" t="s">
        <v>5884</v>
      </c>
      <c r="I1394" s="113"/>
      <c r="J1394" s="103" t="s">
        <v>7493</v>
      </c>
      <c r="K1394" s="103"/>
      <c r="L1394" s="113" t="s">
        <v>7472</v>
      </c>
      <c r="M1394" s="114">
        <v>0</v>
      </c>
      <c r="N1394" s="113" t="s">
        <v>8512</v>
      </c>
      <c r="O1394" s="113" t="s">
        <v>8517</v>
      </c>
      <c r="P1394" s="113" t="s">
        <v>100</v>
      </c>
      <c r="Q1394" s="113" t="s">
        <v>80</v>
      </c>
      <c r="R1394" s="113"/>
      <c r="S1394" s="113"/>
    </row>
    <row r="1395" spans="1:19" x14ac:dyDescent="0.35">
      <c r="A1395" s="111" t="s">
        <v>4504</v>
      </c>
      <c r="B1395" s="112"/>
      <c r="C1395" s="113" t="s">
        <v>4513</v>
      </c>
      <c r="D1395" s="50" t="s">
        <v>7298</v>
      </c>
      <c r="E1395" s="113"/>
      <c r="F1395" s="113"/>
      <c r="G1395" s="50" t="s">
        <v>5857</v>
      </c>
      <c r="H1395" s="50" t="s">
        <v>5858</v>
      </c>
      <c r="I1395" s="113"/>
      <c r="J1395" s="103" t="s">
        <v>7493</v>
      </c>
      <c r="K1395" s="103"/>
      <c r="L1395" s="50" t="s">
        <v>7472</v>
      </c>
      <c r="M1395" s="153">
        <v>0</v>
      </c>
      <c r="N1395" s="50" t="s">
        <v>8512</v>
      </c>
      <c r="O1395" s="50" t="s">
        <v>8517</v>
      </c>
      <c r="P1395" s="113" t="s">
        <v>165</v>
      </c>
      <c r="Q1395" s="113" t="s">
        <v>80</v>
      </c>
      <c r="R1395" s="113"/>
      <c r="S1395" s="113"/>
    </row>
    <row r="1396" spans="1:19" x14ac:dyDescent="0.35">
      <c r="A1396" s="111" t="s">
        <v>4504</v>
      </c>
      <c r="B1396" s="112"/>
      <c r="C1396" s="113" t="s">
        <v>4527</v>
      </c>
      <c r="D1396" s="50" t="s">
        <v>7309</v>
      </c>
      <c r="E1396" s="113"/>
      <c r="F1396" s="113"/>
      <c r="G1396" s="50" t="s">
        <v>5885</v>
      </c>
      <c r="H1396" s="50" t="s">
        <v>5886</v>
      </c>
      <c r="I1396" s="113"/>
      <c r="J1396" s="103" t="s">
        <v>7493</v>
      </c>
      <c r="K1396" s="103"/>
      <c r="L1396" s="113" t="s">
        <v>7472</v>
      </c>
      <c r="M1396" s="114">
        <v>0</v>
      </c>
      <c r="N1396" s="113" t="s">
        <v>8512</v>
      </c>
      <c r="O1396" s="113" t="s">
        <v>8517</v>
      </c>
      <c r="P1396" s="113" t="s">
        <v>100</v>
      </c>
      <c r="Q1396" s="113" t="s">
        <v>80</v>
      </c>
      <c r="R1396" s="113"/>
      <c r="S1396" s="113"/>
    </row>
    <row r="1397" spans="1:19" x14ac:dyDescent="0.35">
      <c r="A1397" s="111" t="s">
        <v>4504</v>
      </c>
      <c r="B1397" s="112"/>
      <c r="C1397" s="113" t="s">
        <v>4528</v>
      </c>
      <c r="D1397" s="50" t="s">
        <v>7310</v>
      </c>
      <c r="E1397" s="113"/>
      <c r="F1397" s="113"/>
      <c r="G1397" s="50" t="s">
        <v>5887</v>
      </c>
      <c r="H1397" s="50" t="s">
        <v>5888</v>
      </c>
      <c r="I1397" s="113"/>
      <c r="J1397" s="103" t="s">
        <v>7493</v>
      </c>
      <c r="K1397" s="103"/>
      <c r="L1397" s="113" t="s">
        <v>7472</v>
      </c>
      <c r="M1397" s="114">
        <v>0</v>
      </c>
      <c r="N1397" s="113" t="s">
        <v>8512</v>
      </c>
      <c r="O1397" s="113" t="s">
        <v>8517</v>
      </c>
      <c r="P1397" s="113" t="s">
        <v>100</v>
      </c>
      <c r="Q1397" s="113" t="s">
        <v>80</v>
      </c>
      <c r="R1397" s="113"/>
      <c r="S1397" s="113"/>
    </row>
    <row r="1398" spans="1:19" x14ac:dyDescent="0.35">
      <c r="A1398" s="111" t="s">
        <v>4504</v>
      </c>
      <c r="B1398" s="112"/>
      <c r="C1398" s="113" t="s">
        <v>4529</v>
      </c>
      <c r="D1398" s="50" t="s">
        <v>7311</v>
      </c>
      <c r="E1398" s="113"/>
      <c r="F1398" s="113"/>
      <c r="G1398" s="50" t="s">
        <v>5889</v>
      </c>
      <c r="H1398" s="50" t="s">
        <v>5890</v>
      </c>
      <c r="I1398" s="113"/>
      <c r="J1398" s="103" t="s">
        <v>7493</v>
      </c>
      <c r="K1398" s="103"/>
      <c r="L1398" s="113" t="s">
        <v>7472</v>
      </c>
      <c r="M1398" s="114">
        <v>0</v>
      </c>
      <c r="N1398" s="113" t="s">
        <v>8512</v>
      </c>
      <c r="O1398" s="113" t="s">
        <v>8517</v>
      </c>
      <c r="P1398" s="113" t="s">
        <v>100</v>
      </c>
      <c r="Q1398" s="113" t="s">
        <v>80</v>
      </c>
      <c r="R1398" s="113"/>
      <c r="S1398" s="113"/>
    </row>
    <row r="1399" spans="1:19" x14ac:dyDescent="0.35">
      <c r="A1399" s="111" t="s">
        <v>4504</v>
      </c>
      <c r="B1399" s="112"/>
      <c r="C1399" s="113" t="s">
        <v>4531</v>
      </c>
      <c r="D1399" s="50" t="s">
        <v>7312</v>
      </c>
      <c r="E1399" s="113"/>
      <c r="F1399" s="113"/>
      <c r="G1399" s="50" t="s">
        <v>5893</v>
      </c>
      <c r="H1399" s="50" t="s">
        <v>5894</v>
      </c>
      <c r="I1399" s="113"/>
      <c r="J1399" s="103" t="s">
        <v>7493</v>
      </c>
      <c r="K1399" s="103"/>
      <c r="L1399" s="113" t="s">
        <v>7472</v>
      </c>
      <c r="M1399" s="114">
        <v>0</v>
      </c>
      <c r="N1399" s="113" t="s">
        <v>8512</v>
      </c>
      <c r="O1399" s="113" t="s">
        <v>8517</v>
      </c>
      <c r="P1399" s="113" t="s">
        <v>100</v>
      </c>
      <c r="Q1399" s="113" t="s">
        <v>80</v>
      </c>
      <c r="R1399" s="113"/>
      <c r="S1399" s="113"/>
    </row>
    <row r="1400" spans="1:19" x14ac:dyDescent="0.35">
      <c r="A1400" s="111" t="s">
        <v>4504</v>
      </c>
      <c r="B1400" s="112"/>
      <c r="C1400" s="113" t="s">
        <v>4530</v>
      </c>
      <c r="D1400" s="50" t="s">
        <v>7313</v>
      </c>
      <c r="E1400" s="113"/>
      <c r="F1400" s="113"/>
      <c r="G1400" s="50" t="s">
        <v>5891</v>
      </c>
      <c r="H1400" s="50" t="s">
        <v>5892</v>
      </c>
      <c r="I1400" s="113"/>
      <c r="J1400" s="103" t="s">
        <v>7493</v>
      </c>
      <c r="K1400" s="103"/>
      <c r="L1400" s="113" t="s">
        <v>7472</v>
      </c>
      <c r="M1400" s="114">
        <v>0</v>
      </c>
      <c r="N1400" s="113" t="s">
        <v>8512</v>
      </c>
      <c r="O1400" s="113" t="s">
        <v>8517</v>
      </c>
      <c r="P1400" s="113" t="s">
        <v>100</v>
      </c>
      <c r="Q1400" s="113" t="s">
        <v>80</v>
      </c>
      <c r="R1400" s="113"/>
      <c r="S1400" s="113"/>
    </row>
    <row r="1401" spans="1:19" x14ac:dyDescent="0.35">
      <c r="A1401" s="111" t="s">
        <v>4504</v>
      </c>
      <c r="B1401" s="112"/>
      <c r="C1401" s="113" t="s">
        <v>4524</v>
      </c>
      <c r="D1401" s="50" t="s">
        <v>7314</v>
      </c>
      <c r="E1401" s="113"/>
      <c r="F1401" s="113"/>
      <c r="G1401" s="50" t="s">
        <v>5879</v>
      </c>
      <c r="H1401" s="50" t="s">
        <v>5880</v>
      </c>
      <c r="I1401" s="113"/>
      <c r="J1401" s="103" t="s">
        <v>7493</v>
      </c>
      <c r="K1401" s="103"/>
      <c r="L1401" s="113" t="s">
        <v>7472</v>
      </c>
      <c r="M1401" s="114">
        <v>0</v>
      </c>
      <c r="N1401" s="113" t="s">
        <v>8512</v>
      </c>
      <c r="O1401" s="113" t="s">
        <v>8517</v>
      </c>
      <c r="P1401" s="113" t="s">
        <v>100</v>
      </c>
      <c r="Q1401" s="113" t="s">
        <v>80</v>
      </c>
      <c r="R1401" s="113"/>
      <c r="S1401" s="113"/>
    </row>
    <row r="1402" spans="1:19" x14ac:dyDescent="0.35">
      <c r="A1402" s="111" t="s">
        <v>4504</v>
      </c>
      <c r="B1402" s="112"/>
      <c r="C1402" s="113" t="s">
        <v>4532</v>
      </c>
      <c r="D1402" s="50" t="s">
        <v>7315</v>
      </c>
      <c r="E1402" s="113"/>
      <c r="F1402" s="113"/>
      <c r="G1402" s="50" t="s">
        <v>5895</v>
      </c>
      <c r="H1402" s="50" t="s">
        <v>5896</v>
      </c>
      <c r="I1402" s="113"/>
      <c r="J1402" s="103" t="s">
        <v>7493</v>
      </c>
      <c r="K1402" s="103"/>
      <c r="L1402" s="113" t="s">
        <v>7472</v>
      </c>
      <c r="M1402" s="114">
        <v>0</v>
      </c>
      <c r="N1402" s="113" t="s">
        <v>8512</v>
      </c>
      <c r="O1402" s="113" t="s">
        <v>8517</v>
      </c>
      <c r="P1402" s="113" t="s">
        <v>100</v>
      </c>
      <c r="Q1402" s="113" t="s">
        <v>80</v>
      </c>
      <c r="R1402" s="113"/>
      <c r="S1402" s="113"/>
    </row>
    <row r="1403" spans="1:19" x14ac:dyDescent="0.35">
      <c r="A1403" s="111" t="s">
        <v>4504</v>
      </c>
      <c r="B1403" s="112"/>
      <c r="C1403" s="113" t="s">
        <v>4533</v>
      </c>
      <c r="D1403" s="50" t="s">
        <v>7316</v>
      </c>
      <c r="E1403" s="113"/>
      <c r="F1403" s="113"/>
      <c r="G1403" s="50" t="s">
        <v>5897</v>
      </c>
      <c r="H1403" s="50" t="s">
        <v>5898</v>
      </c>
      <c r="I1403" s="113"/>
      <c r="J1403" s="103" t="s">
        <v>7493</v>
      </c>
      <c r="K1403" s="103"/>
      <c r="L1403" s="113" t="s">
        <v>7472</v>
      </c>
      <c r="M1403" s="114">
        <v>0</v>
      </c>
      <c r="N1403" s="113" t="s">
        <v>8512</v>
      </c>
      <c r="O1403" s="113" t="s">
        <v>8517</v>
      </c>
      <c r="P1403" s="113" t="s">
        <v>100</v>
      </c>
      <c r="Q1403" s="113" t="s">
        <v>80</v>
      </c>
      <c r="R1403" s="113"/>
      <c r="S1403" s="113"/>
    </row>
    <row r="1404" spans="1:19" x14ac:dyDescent="0.35">
      <c r="A1404" s="111" t="s">
        <v>4504</v>
      </c>
      <c r="B1404" s="112"/>
      <c r="C1404" s="113" t="s">
        <v>4534</v>
      </c>
      <c r="D1404" s="50" t="s">
        <v>7317</v>
      </c>
      <c r="E1404" s="113"/>
      <c r="F1404" s="113"/>
      <c r="G1404" s="50" t="s">
        <v>5899</v>
      </c>
      <c r="H1404" s="50" t="s">
        <v>5900</v>
      </c>
      <c r="I1404" s="113"/>
      <c r="J1404" s="103" t="s">
        <v>7493</v>
      </c>
      <c r="K1404" s="103"/>
      <c r="L1404" s="113" t="s">
        <v>7472</v>
      </c>
      <c r="M1404" s="114">
        <v>0</v>
      </c>
      <c r="N1404" s="113" t="s">
        <v>8512</v>
      </c>
      <c r="O1404" s="113" t="s">
        <v>8517</v>
      </c>
      <c r="P1404" s="113" t="s">
        <v>100</v>
      </c>
      <c r="Q1404" s="113" t="s">
        <v>80</v>
      </c>
      <c r="R1404" s="113"/>
      <c r="S1404" s="113"/>
    </row>
    <row r="1405" spans="1:19" x14ac:dyDescent="0.35">
      <c r="A1405" s="111" t="s">
        <v>4504</v>
      </c>
      <c r="B1405" s="112"/>
      <c r="C1405" s="113" t="s">
        <v>4505</v>
      </c>
      <c r="D1405" s="50" t="s">
        <v>7288</v>
      </c>
      <c r="E1405" s="113"/>
      <c r="F1405" s="113"/>
      <c r="G1405" s="50" t="s">
        <v>5842</v>
      </c>
      <c r="H1405" s="50" t="s">
        <v>2834</v>
      </c>
      <c r="I1405" s="113"/>
      <c r="J1405" s="103" t="s">
        <v>7493</v>
      </c>
      <c r="K1405" s="103"/>
      <c r="L1405" s="50" t="s">
        <v>7472</v>
      </c>
      <c r="M1405" s="153">
        <v>0</v>
      </c>
      <c r="N1405" s="50" t="s">
        <v>8512</v>
      </c>
      <c r="O1405" s="50" t="s">
        <v>8517</v>
      </c>
      <c r="P1405" s="113" t="s">
        <v>139</v>
      </c>
      <c r="Q1405" s="113" t="s">
        <v>80</v>
      </c>
      <c r="R1405" s="113"/>
      <c r="S1405" s="113"/>
    </row>
    <row r="1406" spans="1:19" x14ac:dyDescent="0.35">
      <c r="A1406" s="111" t="s">
        <v>4504</v>
      </c>
      <c r="B1406" s="112"/>
      <c r="C1406" s="113" t="s">
        <v>4535</v>
      </c>
      <c r="D1406" s="50" t="s">
        <v>7318</v>
      </c>
      <c r="E1406" s="113"/>
      <c r="F1406" s="113"/>
      <c r="G1406" s="50" t="s">
        <v>5901</v>
      </c>
      <c r="H1406" s="50" t="s">
        <v>5902</v>
      </c>
      <c r="I1406" s="113"/>
      <c r="J1406" s="103" t="s">
        <v>7493</v>
      </c>
      <c r="K1406" s="103"/>
      <c r="L1406" s="113" t="s">
        <v>7472</v>
      </c>
      <c r="M1406" s="114">
        <v>0</v>
      </c>
      <c r="N1406" s="113" t="s">
        <v>8512</v>
      </c>
      <c r="O1406" s="113" t="s">
        <v>8517</v>
      </c>
      <c r="P1406" s="113" t="s">
        <v>100</v>
      </c>
      <c r="Q1406" s="113" t="s">
        <v>80</v>
      </c>
      <c r="R1406" s="113"/>
      <c r="S1406" s="113"/>
    </row>
    <row r="1407" spans="1:19" x14ac:dyDescent="0.35">
      <c r="A1407" s="111" t="s">
        <v>78</v>
      </c>
      <c r="B1407" s="114">
        <v>-99</v>
      </c>
      <c r="C1407" s="113" t="s">
        <v>6786</v>
      </c>
      <c r="D1407" s="50" t="s">
        <v>7319</v>
      </c>
      <c r="E1407" s="113"/>
      <c r="F1407" s="113"/>
      <c r="G1407" s="113" t="s">
        <v>6787</v>
      </c>
      <c r="H1407" s="113" t="s">
        <v>6788</v>
      </c>
      <c r="I1407" s="113"/>
      <c r="J1407" s="103" t="s">
        <v>7493</v>
      </c>
      <c r="K1407" s="103"/>
      <c r="L1407" s="134" t="s">
        <v>7473</v>
      </c>
      <c r="M1407" s="162"/>
      <c r="N1407" s="134"/>
      <c r="O1407" s="134"/>
      <c r="P1407" s="113" t="s">
        <v>3000</v>
      </c>
      <c r="Q1407" s="113" t="s">
        <v>74</v>
      </c>
      <c r="R1407" s="113"/>
      <c r="S1407" s="113"/>
    </row>
    <row r="1408" spans="1:19" x14ac:dyDescent="0.35">
      <c r="A1408" s="111" t="s">
        <v>78</v>
      </c>
      <c r="B1408" s="114">
        <v>-99</v>
      </c>
      <c r="C1408" s="113" t="s">
        <v>2995</v>
      </c>
      <c r="D1408" s="113"/>
      <c r="E1408" s="113"/>
      <c r="F1408" s="113"/>
      <c r="G1408" s="113" t="s">
        <v>6784</v>
      </c>
      <c r="H1408" s="113" t="s">
        <v>6785</v>
      </c>
      <c r="I1408" s="113"/>
      <c r="J1408" s="56" t="s">
        <v>7493</v>
      </c>
      <c r="K1408" s="56"/>
      <c r="L1408" s="50" t="s">
        <v>7474</v>
      </c>
      <c r="M1408" s="153">
        <v>0</v>
      </c>
      <c r="N1408" s="50" t="s">
        <v>8512</v>
      </c>
      <c r="O1408" s="50"/>
      <c r="P1408" s="113" t="s">
        <v>3952</v>
      </c>
      <c r="Q1408" s="113" t="s">
        <v>74</v>
      </c>
      <c r="R1408" s="113"/>
      <c r="S1408" s="113"/>
    </row>
    <row r="1409" spans="1:19" x14ac:dyDescent="0.35">
      <c r="A1409" s="121" t="s">
        <v>78</v>
      </c>
      <c r="B1409" s="139">
        <v>1</v>
      </c>
      <c r="C1409" s="121" t="s">
        <v>4045</v>
      </c>
      <c r="D1409" s="55" t="s">
        <v>6476</v>
      </c>
      <c r="E1409" s="121" t="s">
        <v>8467</v>
      </c>
      <c r="F1409" s="121" t="s">
        <v>7997</v>
      </c>
      <c r="G1409" s="121" t="s">
        <v>4919</v>
      </c>
      <c r="H1409" s="121" t="s">
        <v>4920</v>
      </c>
      <c r="I1409" s="121"/>
      <c r="J1409" s="57" t="s">
        <v>7493</v>
      </c>
      <c r="K1409" s="57"/>
      <c r="L1409" s="121" t="s">
        <v>7473</v>
      </c>
      <c r="M1409" s="139" t="s">
        <v>8511</v>
      </c>
      <c r="N1409" s="121" t="s">
        <v>8513</v>
      </c>
      <c r="O1409" s="121" t="s">
        <v>8516</v>
      </c>
      <c r="P1409" s="121" t="s">
        <v>100</v>
      </c>
      <c r="Q1409" s="121" t="s">
        <v>74</v>
      </c>
      <c r="R1409" s="121"/>
      <c r="S1409" s="121"/>
    </row>
    <row r="1410" spans="1:19" x14ac:dyDescent="0.35">
      <c r="A1410" s="113" t="s">
        <v>78</v>
      </c>
      <c r="B1410" s="93">
        <v>2</v>
      </c>
      <c r="C1410" s="54" t="s">
        <v>236</v>
      </c>
      <c r="D1410" s="54" t="s">
        <v>1917</v>
      </c>
      <c r="E1410" s="50" t="s">
        <v>8439</v>
      </c>
      <c r="F1410" s="68" t="s">
        <v>7708</v>
      </c>
      <c r="G1410" s="54" t="s">
        <v>550</v>
      </c>
      <c r="H1410" s="54" t="s">
        <v>573</v>
      </c>
      <c r="I1410" s="68" t="s">
        <v>2433</v>
      </c>
      <c r="J1410" s="56" t="s">
        <v>7493</v>
      </c>
      <c r="K1410" s="56"/>
      <c r="L1410" s="54" t="s">
        <v>91</v>
      </c>
      <c r="M1410" s="155" t="s">
        <v>8511</v>
      </c>
      <c r="N1410" s="56" t="s">
        <v>8513</v>
      </c>
      <c r="O1410" s="56" t="s">
        <v>8516</v>
      </c>
      <c r="P1410" s="113" t="s">
        <v>92</v>
      </c>
      <c r="Q1410" s="113" t="s">
        <v>74</v>
      </c>
      <c r="R1410" s="113"/>
      <c r="S1410" s="113"/>
    </row>
    <row r="1411" spans="1:19" x14ac:dyDescent="0.35">
      <c r="A1411" s="113" t="s">
        <v>78</v>
      </c>
      <c r="B1411" s="93">
        <v>3</v>
      </c>
      <c r="C1411" s="54" t="s">
        <v>251</v>
      </c>
      <c r="D1411" s="54" t="s">
        <v>2056</v>
      </c>
      <c r="E1411" s="50" t="s">
        <v>8440</v>
      </c>
      <c r="F1411" s="68" t="s">
        <v>7591</v>
      </c>
      <c r="G1411" s="54" t="s">
        <v>574</v>
      </c>
      <c r="H1411" s="54" t="s">
        <v>575</v>
      </c>
      <c r="I1411" s="68" t="s">
        <v>2434</v>
      </c>
      <c r="J1411" s="56" t="s">
        <v>7493</v>
      </c>
      <c r="K1411" s="56"/>
      <c r="L1411" s="54" t="s">
        <v>153</v>
      </c>
      <c r="M1411" s="155" t="s">
        <v>8511</v>
      </c>
      <c r="N1411" s="56" t="s">
        <v>8512</v>
      </c>
      <c r="O1411" s="56" t="s">
        <v>8516</v>
      </c>
      <c r="P1411" s="113" t="s">
        <v>153</v>
      </c>
      <c r="Q1411" s="113" t="s">
        <v>74</v>
      </c>
      <c r="R1411" s="113"/>
      <c r="S1411" s="113"/>
    </row>
    <row r="1412" spans="1:19" x14ac:dyDescent="0.35">
      <c r="A1412" s="113" t="s">
        <v>78</v>
      </c>
      <c r="B1412" s="93">
        <v>4</v>
      </c>
      <c r="C1412" s="54" t="s">
        <v>253</v>
      </c>
      <c r="D1412" s="54" t="s">
        <v>6490</v>
      </c>
      <c r="E1412" s="50" t="s">
        <v>8441</v>
      </c>
      <c r="F1412" s="68" t="s">
        <v>2254</v>
      </c>
      <c r="G1412" s="54" t="s">
        <v>578</v>
      </c>
      <c r="H1412" s="54" t="s">
        <v>579</v>
      </c>
      <c r="I1412" s="68" t="s">
        <v>2436</v>
      </c>
      <c r="J1412" s="56" t="s">
        <v>7493</v>
      </c>
      <c r="K1412" s="56"/>
      <c r="L1412" s="50" t="s">
        <v>7472</v>
      </c>
      <c r="M1412" s="153">
        <v>2</v>
      </c>
      <c r="N1412" s="50" t="s">
        <v>8512</v>
      </c>
      <c r="O1412" s="50" t="s">
        <v>8517</v>
      </c>
      <c r="P1412" s="113" t="s">
        <v>235</v>
      </c>
      <c r="Q1412" s="113" t="s">
        <v>74</v>
      </c>
      <c r="R1412" s="113"/>
      <c r="S1412" s="113"/>
    </row>
    <row r="1413" spans="1:19" x14ac:dyDescent="0.35">
      <c r="A1413" s="113" t="s">
        <v>78</v>
      </c>
      <c r="B1413" s="93">
        <v>5</v>
      </c>
      <c r="C1413" s="54" t="s">
        <v>254</v>
      </c>
      <c r="D1413" s="54" t="s">
        <v>6491</v>
      </c>
      <c r="E1413" s="50" t="s">
        <v>8442</v>
      </c>
      <c r="F1413" s="68" t="s">
        <v>2253</v>
      </c>
      <c r="G1413" s="54" t="s">
        <v>580</v>
      </c>
      <c r="H1413" s="54" t="s">
        <v>581</v>
      </c>
      <c r="I1413" s="68" t="s">
        <v>2437</v>
      </c>
      <c r="J1413" s="56" t="s">
        <v>7493</v>
      </c>
      <c r="K1413" s="56"/>
      <c r="L1413" s="50" t="s">
        <v>7472</v>
      </c>
      <c r="M1413" s="153">
        <v>2</v>
      </c>
      <c r="N1413" s="50" t="s">
        <v>8512</v>
      </c>
      <c r="O1413" s="50" t="s">
        <v>8517</v>
      </c>
      <c r="P1413" s="113" t="s">
        <v>235</v>
      </c>
      <c r="Q1413" s="113" t="s">
        <v>74</v>
      </c>
      <c r="R1413" s="113"/>
      <c r="S1413" s="113"/>
    </row>
    <row r="1414" spans="1:19" x14ac:dyDescent="0.35">
      <c r="A1414" s="113" t="s">
        <v>78</v>
      </c>
      <c r="B1414" s="112">
        <v>6</v>
      </c>
      <c r="C1414" s="113" t="s">
        <v>4105</v>
      </c>
      <c r="D1414" s="54" t="s">
        <v>6495</v>
      </c>
      <c r="E1414" s="113" t="s">
        <v>8461</v>
      </c>
      <c r="F1414" s="111" t="s">
        <v>7992</v>
      </c>
      <c r="G1414" s="113" t="s">
        <v>5037</v>
      </c>
      <c r="H1414" s="113" t="s">
        <v>5038</v>
      </c>
      <c r="I1414" s="113"/>
      <c r="J1414" s="56" t="s">
        <v>7493</v>
      </c>
      <c r="K1414" s="56"/>
      <c r="L1414" s="50" t="s">
        <v>7472</v>
      </c>
      <c r="M1414" s="153">
        <v>0</v>
      </c>
      <c r="N1414" s="50" t="s">
        <v>8512</v>
      </c>
      <c r="O1414" s="50" t="s">
        <v>8517</v>
      </c>
      <c r="P1414" s="113" t="s">
        <v>235</v>
      </c>
      <c r="Q1414" s="113" t="s">
        <v>74</v>
      </c>
      <c r="R1414" s="113"/>
      <c r="S1414" s="113"/>
    </row>
    <row r="1415" spans="1:19" x14ac:dyDescent="0.35">
      <c r="A1415" s="113" t="s">
        <v>78</v>
      </c>
      <c r="B1415" s="112">
        <v>7</v>
      </c>
      <c r="C1415" s="113" t="s">
        <v>4107</v>
      </c>
      <c r="D1415" s="55" t="s">
        <v>6496</v>
      </c>
      <c r="E1415" s="113" t="s">
        <v>8462</v>
      </c>
      <c r="F1415" s="111" t="s">
        <v>7993</v>
      </c>
      <c r="G1415" s="113" t="s">
        <v>5041</v>
      </c>
      <c r="H1415" s="113" t="s">
        <v>5042</v>
      </c>
      <c r="I1415" s="113"/>
      <c r="J1415" s="56" t="s">
        <v>7493</v>
      </c>
      <c r="K1415" s="56"/>
      <c r="L1415" s="50" t="s">
        <v>7472</v>
      </c>
      <c r="M1415" s="153">
        <v>0</v>
      </c>
      <c r="N1415" s="50" t="s">
        <v>8512</v>
      </c>
      <c r="O1415" s="50" t="s">
        <v>8517</v>
      </c>
      <c r="P1415" s="113" t="s">
        <v>235</v>
      </c>
      <c r="Q1415" s="113" t="s">
        <v>74</v>
      </c>
      <c r="R1415" s="113"/>
      <c r="S1415" s="113"/>
    </row>
    <row r="1416" spans="1:19" x14ac:dyDescent="0.35">
      <c r="A1416" s="113" t="s">
        <v>78</v>
      </c>
      <c r="B1416" s="112">
        <v>8</v>
      </c>
      <c r="C1416" s="121" t="s">
        <v>4106</v>
      </c>
      <c r="D1416" s="54" t="s">
        <v>6497</v>
      </c>
      <c r="E1416" s="113" t="s">
        <v>8455</v>
      </c>
      <c r="F1416" s="111" t="s">
        <v>7994</v>
      </c>
      <c r="G1416" s="113" t="s">
        <v>5039</v>
      </c>
      <c r="H1416" s="113" t="s">
        <v>5040</v>
      </c>
      <c r="I1416" s="113"/>
      <c r="J1416" s="56" t="s">
        <v>7493</v>
      </c>
      <c r="K1416" s="56"/>
      <c r="L1416" s="50" t="s">
        <v>7472</v>
      </c>
      <c r="M1416" s="153">
        <v>0</v>
      </c>
      <c r="N1416" s="50" t="s">
        <v>8512</v>
      </c>
      <c r="O1416" s="50" t="s">
        <v>8517</v>
      </c>
      <c r="P1416" s="113" t="s">
        <v>235</v>
      </c>
      <c r="Q1416" s="113" t="s">
        <v>74</v>
      </c>
      <c r="R1416" s="113"/>
      <c r="S1416" s="113"/>
    </row>
    <row r="1417" spans="1:19" x14ac:dyDescent="0.35">
      <c r="A1417" s="113" t="s">
        <v>78</v>
      </c>
      <c r="B1417" s="112">
        <v>9</v>
      </c>
      <c r="C1417" s="121" t="s">
        <v>4108</v>
      </c>
      <c r="D1417" s="54" t="s">
        <v>6497</v>
      </c>
      <c r="E1417" s="113" t="s">
        <v>8455</v>
      </c>
      <c r="F1417" s="121" t="s">
        <v>7994</v>
      </c>
      <c r="G1417" s="113" t="s">
        <v>5043</v>
      </c>
      <c r="H1417" s="113" t="s">
        <v>5044</v>
      </c>
      <c r="I1417" s="113"/>
      <c r="J1417" s="56" t="s">
        <v>7493</v>
      </c>
      <c r="K1417" s="56"/>
      <c r="L1417" s="50" t="s">
        <v>7472</v>
      </c>
      <c r="M1417" s="153">
        <v>0</v>
      </c>
      <c r="N1417" s="50" t="s">
        <v>8512</v>
      </c>
      <c r="O1417" s="50" t="s">
        <v>8517</v>
      </c>
      <c r="P1417" s="113" t="s">
        <v>235</v>
      </c>
      <c r="Q1417" s="113" t="s">
        <v>74</v>
      </c>
      <c r="R1417" s="121" t="s">
        <v>7996</v>
      </c>
      <c r="S1417" s="113"/>
    </row>
    <row r="1418" spans="1:19" x14ac:dyDescent="0.35">
      <c r="A1418" s="113" t="s">
        <v>78</v>
      </c>
      <c r="B1418" s="112">
        <v>10</v>
      </c>
      <c r="C1418" s="113" t="s">
        <v>4093</v>
      </c>
      <c r="D1418" s="50" t="s">
        <v>6481</v>
      </c>
      <c r="E1418" s="113" t="s">
        <v>8464</v>
      </c>
      <c r="F1418" s="111" t="s">
        <v>8453</v>
      </c>
      <c r="G1418" s="113" t="s">
        <v>5013</v>
      </c>
      <c r="H1418" s="113" t="s">
        <v>5014</v>
      </c>
      <c r="I1418" s="113"/>
      <c r="J1418" s="56" t="s">
        <v>7493</v>
      </c>
      <c r="K1418" s="56"/>
      <c r="L1418" s="50" t="s">
        <v>7472</v>
      </c>
      <c r="M1418" s="153">
        <v>0</v>
      </c>
      <c r="N1418" s="50" t="s">
        <v>8512</v>
      </c>
      <c r="O1418" s="50" t="s">
        <v>8517</v>
      </c>
      <c r="P1418" s="113" t="s">
        <v>235</v>
      </c>
      <c r="Q1418" s="113" t="s">
        <v>74</v>
      </c>
      <c r="R1418" s="113"/>
      <c r="S1418" s="113"/>
    </row>
    <row r="1419" spans="1:19" x14ac:dyDescent="0.35">
      <c r="A1419" s="113" t="s">
        <v>78</v>
      </c>
      <c r="B1419" s="112">
        <v>11</v>
      </c>
      <c r="C1419" s="113" t="s">
        <v>4096</v>
      </c>
      <c r="D1419" s="50" t="s">
        <v>6484</v>
      </c>
      <c r="E1419" s="113" t="s">
        <v>8460</v>
      </c>
      <c r="F1419" s="111" t="s">
        <v>8452</v>
      </c>
      <c r="G1419" s="113" t="s">
        <v>5019</v>
      </c>
      <c r="H1419" s="113" t="s">
        <v>5020</v>
      </c>
      <c r="I1419" s="113"/>
      <c r="J1419" s="56" t="s">
        <v>7493</v>
      </c>
      <c r="K1419" s="56"/>
      <c r="L1419" s="50" t="s">
        <v>7472</v>
      </c>
      <c r="M1419" s="153">
        <v>0</v>
      </c>
      <c r="N1419" s="50" t="s">
        <v>8512</v>
      </c>
      <c r="O1419" s="50" t="s">
        <v>8517</v>
      </c>
      <c r="P1419" s="113" t="s">
        <v>235</v>
      </c>
      <c r="Q1419" s="113" t="s">
        <v>74</v>
      </c>
      <c r="R1419" s="113"/>
      <c r="S1419" s="113"/>
    </row>
    <row r="1420" spans="1:19" x14ac:dyDescent="0.35">
      <c r="A1420" s="113" t="s">
        <v>78</v>
      </c>
      <c r="B1420" s="93">
        <v>12</v>
      </c>
      <c r="C1420" s="54" t="s">
        <v>257</v>
      </c>
      <c r="D1420" s="54" t="s">
        <v>1909</v>
      </c>
      <c r="E1420" s="50" t="s">
        <v>8444</v>
      </c>
      <c r="F1420" s="68" t="s">
        <v>2257</v>
      </c>
      <c r="G1420" s="54" t="s">
        <v>586</v>
      </c>
      <c r="H1420" s="54" t="s">
        <v>587</v>
      </c>
      <c r="I1420" s="68" t="s">
        <v>2440</v>
      </c>
      <c r="J1420" s="56" t="s">
        <v>7493</v>
      </c>
      <c r="K1420" s="56"/>
      <c r="L1420" s="50" t="s">
        <v>7472</v>
      </c>
      <c r="M1420" s="153">
        <v>1</v>
      </c>
      <c r="N1420" s="50" t="s">
        <v>8512</v>
      </c>
      <c r="O1420" s="50" t="s">
        <v>8517</v>
      </c>
      <c r="P1420" s="113" t="s">
        <v>235</v>
      </c>
      <c r="Q1420" s="113" t="s">
        <v>74</v>
      </c>
      <c r="R1420" s="113"/>
      <c r="S1420" s="113"/>
    </row>
    <row r="1421" spans="1:19" x14ac:dyDescent="0.35">
      <c r="A1421" s="113" t="s">
        <v>78</v>
      </c>
      <c r="B1421" s="93">
        <v>13</v>
      </c>
      <c r="C1421" s="54" t="s">
        <v>255</v>
      </c>
      <c r="D1421" s="54" t="s">
        <v>1906</v>
      </c>
      <c r="E1421" s="50" t="s">
        <v>8447</v>
      </c>
      <c r="F1421" s="68" t="s">
        <v>2255</v>
      </c>
      <c r="G1421" s="54" t="s">
        <v>582</v>
      </c>
      <c r="H1421" s="54" t="s">
        <v>583</v>
      </c>
      <c r="I1421" s="68" t="s">
        <v>2438</v>
      </c>
      <c r="J1421" s="56" t="s">
        <v>7493</v>
      </c>
      <c r="K1421" s="56"/>
      <c r="L1421" s="50" t="s">
        <v>7472</v>
      </c>
      <c r="M1421" s="153">
        <v>2</v>
      </c>
      <c r="N1421" s="50" t="s">
        <v>8512</v>
      </c>
      <c r="O1421" s="50" t="s">
        <v>8517</v>
      </c>
      <c r="P1421" s="113" t="s">
        <v>165</v>
      </c>
      <c r="Q1421" s="113" t="s">
        <v>74</v>
      </c>
      <c r="R1421" s="113"/>
      <c r="S1421" s="113"/>
    </row>
    <row r="1422" spans="1:19" x14ac:dyDescent="0.35">
      <c r="A1422" s="113" t="s">
        <v>78</v>
      </c>
      <c r="B1422" s="93">
        <v>14</v>
      </c>
      <c r="C1422" s="54" t="s">
        <v>252</v>
      </c>
      <c r="D1422" s="54" t="s">
        <v>2066</v>
      </c>
      <c r="E1422" s="50" t="s">
        <v>2435</v>
      </c>
      <c r="F1422" s="68" t="s">
        <v>2252</v>
      </c>
      <c r="G1422" s="54" t="s">
        <v>576</v>
      </c>
      <c r="H1422" s="54" t="s">
        <v>577</v>
      </c>
      <c r="I1422" s="68" t="s">
        <v>2435</v>
      </c>
      <c r="J1422" s="56" t="s">
        <v>7493</v>
      </c>
      <c r="K1422" s="56"/>
      <c r="L1422" s="50" t="s">
        <v>7472</v>
      </c>
      <c r="M1422" s="153">
        <v>2</v>
      </c>
      <c r="N1422" s="50" t="s">
        <v>8512</v>
      </c>
      <c r="O1422" s="50" t="s">
        <v>8517</v>
      </c>
      <c r="P1422" s="113" t="s">
        <v>249</v>
      </c>
      <c r="Q1422" s="113" t="s">
        <v>74</v>
      </c>
      <c r="R1422" s="113"/>
      <c r="S1422" s="113"/>
    </row>
    <row r="1423" spans="1:19" x14ac:dyDescent="0.35">
      <c r="A1423" s="113" t="s">
        <v>78</v>
      </c>
      <c r="B1423" s="112">
        <v>15</v>
      </c>
      <c r="C1423" s="113" t="s">
        <v>4091</v>
      </c>
      <c r="D1423" s="50" t="s">
        <v>6478</v>
      </c>
      <c r="E1423" s="113" t="s">
        <v>8451</v>
      </c>
      <c r="F1423" s="111" t="s">
        <v>7980</v>
      </c>
      <c r="G1423" s="113" t="s">
        <v>5009</v>
      </c>
      <c r="H1423" s="113" t="s">
        <v>5010</v>
      </c>
      <c r="I1423" s="113"/>
      <c r="J1423" s="56" t="s">
        <v>7493</v>
      </c>
      <c r="K1423" s="56"/>
      <c r="L1423" s="50" t="s">
        <v>7472</v>
      </c>
      <c r="M1423" s="153">
        <v>0</v>
      </c>
      <c r="N1423" s="50" t="s">
        <v>8512</v>
      </c>
      <c r="O1423" s="50" t="s">
        <v>8517</v>
      </c>
      <c r="P1423" s="113" t="s">
        <v>249</v>
      </c>
      <c r="Q1423" s="113" t="s">
        <v>74</v>
      </c>
      <c r="R1423" s="113"/>
      <c r="S1423" s="113"/>
    </row>
    <row r="1424" spans="1:19" x14ac:dyDescent="0.35">
      <c r="A1424" s="113" t="s">
        <v>78</v>
      </c>
      <c r="B1424" s="112">
        <v>16</v>
      </c>
      <c r="C1424" s="113" t="s">
        <v>4090</v>
      </c>
      <c r="D1424" s="50" t="s">
        <v>6480</v>
      </c>
      <c r="E1424" s="113" t="s">
        <v>8450</v>
      </c>
      <c r="F1424" s="111" t="s">
        <v>7979</v>
      </c>
      <c r="G1424" s="113" t="s">
        <v>5007</v>
      </c>
      <c r="H1424" s="113" t="s">
        <v>5008</v>
      </c>
      <c r="I1424" s="113"/>
      <c r="J1424" s="56" t="s">
        <v>7493</v>
      </c>
      <c r="K1424" s="56"/>
      <c r="L1424" s="50" t="s">
        <v>7472</v>
      </c>
      <c r="M1424" s="153">
        <v>0</v>
      </c>
      <c r="N1424" s="50" t="s">
        <v>8512</v>
      </c>
      <c r="O1424" s="50" t="s">
        <v>8517</v>
      </c>
      <c r="P1424" s="113" t="s">
        <v>6314</v>
      </c>
      <c r="Q1424" s="113" t="s">
        <v>74</v>
      </c>
      <c r="R1424" s="113"/>
      <c r="S1424" s="113"/>
    </row>
    <row r="1425" spans="1:19" x14ac:dyDescent="0.35">
      <c r="A1425" s="113" t="s">
        <v>78</v>
      </c>
      <c r="B1425" s="112">
        <v>17</v>
      </c>
      <c r="C1425" s="113" t="s">
        <v>4089</v>
      </c>
      <c r="D1425" s="50" t="s">
        <v>5006</v>
      </c>
      <c r="E1425" s="113" t="s">
        <v>8445</v>
      </c>
      <c r="F1425" s="111" t="s">
        <v>7978</v>
      </c>
      <c r="G1425" s="113" t="s">
        <v>5005</v>
      </c>
      <c r="H1425" s="113" t="s">
        <v>5006</v>
      </c>
      <c r="I1425" s="113"/>
      <c r="J1425" s="56" t="s">
        <v>7493</v>
      </c>
      <c r="K1425" s="56"/>
      <c r="L1425" s="113" t="s">
        <v>7472</v>
      </c>
      <c r="M1425" s="114">
        <v>0</v>
      </c>
      <c r="N1425" s="113" t="s">
        <v>8512</v>
      </c>
      <c r="O1425" s="113" t="s">
        <v>8517</v>
      </c>
      <c r="P1425" s="113" t="s">
        <v>100</v>
      </c>
      <c r="Q1425" s="113" t="s">
        <v>74</v>
      </c>
      <c r="R1425" s="113"/>
      <c r="S1425" s="113"/>
    </row>
    <row r="1426" spans="1:19" x14ac:dyDescent="0.35">
      <c r="A1426" s="113" t="s">
        <v>78</v>
      </c>
      <c r="B1426" s="112">
        <v>18</v>
      </c>
      <c r="C1426" s="113" t="s">
        <v>4087</v>
      </c>
      <c r="D1426" s="50" t="s">
        <v>7998</v>
      </c>
      <c r="E1426" s="113" t="s">
        <v>8449</v>
      </c>
      <c r="F1426" s="111" t="s">
        <v>8448</v>
      </c>
      <c r="G1426" s="113" t="s">
        <v>5001</v>
      </c>
      <c r="H1426" s="113" t="s">
        <v>5002</v>
      </c>
      <c r="I1426" s="113"/>
      <c r="J1426" s="56" t="s">
        <v>7493</v>
      </c>
      <c r="K1426" s="56"/>
      <c r="L1426" s="50" t="s">
        <v>7472</v>
      </c>
      <c r="M1426" s="153">
        <v>1</v>
      </c>
      <c r="N1426" s="50" t="s">
        <v>8512</v>
      </c>
      <c r="O1426" s="50" t="s">
        <v>8517</v>
      </c>
      <c r="P1426" s="113" t="s">
        <v>6308</v>
      </c>
      <c r="Q1426" s="113" t="s">
        <v>74</v>
      </c>
      <c r="R1426" s="113"/>
      <c r="S1426" s="113"/>
    </row>
    <row r="1427" spans="1:19" x14ac:dyDescent="0.35">
      <c r="A1427" s="113" t="s">
        <v>78</v>
      </c>
      <c r="B1427" s="112">
        <v>18</v>
      </c>
      <c r="C1427" s="113" t="s">
        <v>4092</v>
      </c>
      <c r="D1427" s="50" t="s">
        <v>6479</v>
      </c>
      <c r="E1427" s="113" t="s">
        <v>8446</v>
      </c>
      <c r="F1427" s="111" t="s">
        <v>7981</v>
      </c>
      <c r="G1427" s="113" t="s">
        <v>5011</v>
      </c>
      <c r="H1427" s="113" t="s">
        <v>5012</v>
      </c>
      <c r="I1427" s="113"/>
      <c r="J1427" s="56" t="s">
        <v>7493</v>
      </c>
      <c r="K1427" s="56"/>
      <c r="L1427" s="113" t="s">
        <v>7472</v>
      </c>
      <c r="M1427" s="114">
        <v>0</v>
      </c>
      <c r="N1427" s="113" t="s">
        <v>8512</v>
      </c>
      <c r="O1427" s="113" t="s">
        <v>8517</v>
      </c>
      <c r="P1427" s="113" t="s">
        <v>3013</v>
      </c>
      <c r="Q1427" s="113" t="s">
        <v>74</v>
      </c>
      <c r="R1427" s="113"/>
      <c r="S1427" s="113"/>
    </row>
    <row r="1428" spans="1:19" x14ac:dyDescent="0.35">
      <c r="A1428" s="113" t="s">
        <v>78</v>
      </c>
      <c r="B1428" s="112">
        <v>19</v>
      </c>
      <c r="C1428" s="113" t="s">
        <v>4097</v>
      </c>
      <c r="D1428" s="50" t="s">
        <v>6485</v>
      </c>
      <c r="E1428" s="113" t="s">
        <v>8468</v>
      </c>
      <c r="F1428" s="111" t="s">
        <v>7984</v>
      </c>
      <c r="G1428" s="113" t="s">
        <v>5021</v>
      </c>
      <c r="H1428" s="113" t="s">
        <v>5022</v>
      </c>
      <c r="I1428" s="113"/>
      <c r="J1428" s="56" t="s">
        <v>7493</v>
      </c>
      <c r="K1428" s="56"/>
      <c r="L1428" s="113" t="s">
        <v>7472</v>
      </c>
      <c r="M1428" s="114">
        <v>0</v>
      </c>
      <c r="N1428" s="113" t="s">
        <v>8512</v>
      </c>
      <c r="O1428" s="113" t="s">
        <v>8517</v>
      </c>
      <c r="P1428" s="113" t="s">
        <v>3013</v>
      </c>
      <c r="Q1428" s="113" t="s">
        <v>74</v>
      </c>
      <c r="R1428" s="113"/>
      <c r="S1428" s="113"/>
    </row>
    <row r="1429" spans="1:19" x14ac:dyDescent="0.35">
      <c r="A1429" s="113" t="s">
        <v>78</v>
      </c>
      <c r="B1429" s="112">
        <v>20</v>
      </c>
      <c r="C1429" s="113" t="s">
        <v>4098</v>
      </c>
      <c r="D1429" s="50" t="s">
        <v>6486</v>
      </c>
      <c r="E1429" s="113" t="s">
        <v>8469</v>
      </c>
      <c r="F1429" s="111" t="s">
        <v>7985</v>
      </c>
      <c r="G1429" s="113" t="s">
        <v>5023</v>
      </c>
      <c r="H1429" s="113" t="s">
        <v>5024</v>
      </c>
      <c r="I1429" s="113"/>
      <c r="J1429" s="56" t="s">
        <v>7493</v>
      </c>
      <c r="K1429" s="56"/>
      <c r="L1429" s="113" t="s">
        <v>7472</v>
      </c>
      <c r="M1429" s="114">
        <v>0</v>
      </c>
      <c r="N1429" s="113" t="s">
        <v>8512</v>
      </c>
      <c r="O1429" s="113" t="s">
        <v>8517</v>
      </c>
      <c r="P1429" s="113" t="s">
        <v>3013</v>
      </c>
      <c r="Q1429" s="113" t="s">
        <v>74</v>
      </c>
      <c r="R1429" s="113"/>
      <c r="S1429" s="113"/>
    </row>
    <row r="1430" spans="1:19" x14ac:dyDescent="0.35">
      <c r="A1430" s="113" t="s">
        <v>78</v>
      </c>
      <c r="B1430" s="112">
        <v>21</v>
      </c>
      <c r="C1430" s="113" t="s">
        <v>4099</v>
      </c>
      <c r="D1430" s="50" t="s">
        <v>6487</v>
      </c>
      <c r="E1430" s="113" t="s">
        <v>8470</v>
      </c>
      <c r="F1430" s="111" t="s">
        <v>7986</v>
      </c>
      <c r="G1430" s="113" t="s">
        <v>5025</v>
      </c>
      <c r="H1430" s="113" t="s">
        <v>5026</v>
      </c>
      <c r="I1430" s="113"/>
      <c r="J1430" s="56" t="s">
        <v>7493</v>
      </c>
      <c r="K1430" s="56"/>
      <c r="L1430" s="113" t="s">
        <v>7472</v>
      </c>
      <c r="M1430" s="114">
        <v>0</v>
      </c>
      <c r="N1430" s="113" t="s">
        <v>8512</v>
      </c>
      <c r="O1430" s="113" t="s">
        <v>8517</v>
      </c>
      <c r="P1430" s="113" t="s">
        <v>3013</v>
      </c>
      <c r="Q1430" s="113" t="s">
        <v>74</v>
      </c>
      <c r="R1430" s="113"/>
      <c r="S1430" s="113"/>
    </row>
    <row r="1431" spans="1:19" x14ac:dyDescent="0.35">
      <c r="A1431" s="113" t="s">
        <v>78</v>
      </c>
      <c r="B1431" s="112">
        <v>22</v>
      </c>
      <c r="C1431" s="113" t="s">
        <v>4094</v>
      </c>
      <c r="D1431" s="50" t="s">
        <v>6482</v>
      </c>
      <c r="E1431" s="113" t="s">
        <v>8454</v>
      </c>
      <c r="F1431" s="111" t="s">
        <v>7982</v>
      </c>
      <c r="G1431" s="113" t="s">
        <v>5015</v>
      </c>
      <c r="H1431" s="113" t="s">
        <v>5016</v>
      </c>
      <c r="I1431" s="113"/>
      <c r="J1431" s="56" t="s">
        <v>7493</v>
      </c>
      <c r="K1431" s="56"/>
      <c r="L1431" s="50" t="s">
        <v>7472</v>
      </c>
      <c r="M1431" s="153">
        <v>0</v>
      </c>
      <c r="N1431" s="50" t="s">
        <v>8512</v>
      </c>
      <c r="O1431" s="50" t="s">
        <v>8517</v>
      </c>
      <c r="P1431" s="113" t="s">
        <v>6315</v>
      </c>
      <c r="Q1431" s="113" t="s">
        <v>74</v>
      </c>
      <c r="R1431" s="113"/>
      <c r="S1431" s="113"/>
    </row>
    <row r="1432" spans="1:19" x14ac:dyDescent="0.35">
      <c r="A1432" s="113" t="s">
        <v>78</v>
      </c>
      <c r="B1432" s="112">
        <v>23</v>
      </c>
      <c r="C1432" s="113" t="s">
        <v>4095</v>
      </c>
      <c r="D1432" s="50" t="s">
        <v>6483</v>
      </c>
      <c r="E1432" s="113" t="s">
        <v>8456</v>
      </c>
      <c r="F1432" s="111" t="s">
        <v>7983</v>
      </c>
      <c r="G1432" s="113" t="s">
        <v>5017</v>
      </c>
      <c r="H1432" s="113" t="s">
        <v>5018</v>
      </c>
      <c r="I1432" s="113"/>
      <c r="J1432" s="56" t="s">
        <v>7493</v>
      </c>
      <c r="K1432" s="56"/>
      <c r="L1432" s="50" t="s">
        <v>7472</v>
      </c>
      <c r="M1432" s="153">
        <v>0</v>
      </c>
      <c r="N1432" s="50" t="s">
        <v>8512</v>
      </c>
      <c r="O1432" s="50" t="s">
        <v>8517</v>
      </c>
      <c r="P1432" s="113" t="s">
        <v>6315</v>
      </c>
      <c r="Q1432" s="113" t="s">
        <v>74</v>
      </c>
      <c r="R1432" s="113"/>
      <c r="S1432" s="113"/>
    </row>
    <row r="1433" spans="1:19" x14ac:dyDescent="0.35">
      <c r="A1433" s="113" t="s">
        <v>78</v>
      </c>
      <c r="B1433" s="112">
        <v>24</v>
      </c>
      <c r="C1433" s="113" t="s">
        <v>4104</v>
      </c>
      <c r="D1433" s="50" t="s">
        <v>6492</v>
      </c>
      <c r="E1433" s="113" t="s">
        <v>8457</v>
      </c>
      <c r="F1433" s="111" t="s">
        <v>7989</v>
      </c>
      <c r="G1433" s="113" t="s">
        <v>5035</v>
      </c>
      <c r="H1433" s="113" t="s">
        <v>5036</v>
      </c>
      <c r="I1433" s="113"/>
      <c r="J1433" s="56" t="s">
        <v>7493</v>
      </c>
      <c r="K1433" s="56"/>
      <c r="L1433" s="50" t="s">
        <v>7472</v>
      </c>
      <c r="M1433" s="153">
        <v>0</v>
      </c>
      <c r="N1433" s="50" t="s">
        <v>8512</v>
      </c>
      <c r="O1433" s="50" t="s">
        <v>8517</v>
      </c>
      <c r="P1433" s="113" t="s">
        <v>195</v>
      </c>
      <c r="Q1433" s="113" t="s">
        <v>74</v>
      </c>
      <c r="R1433" s="113"/>
      <c r="S1433" s="113"/>
    </row>
    <row r="1434" spans="1:19" x14ac:dyDescent="0.35">
      <c r="A1434" s="113" t="s">
        <v>78</v>
      </c>
      <c r="B1434" s="112">
        <v>24</v>
      </c>
      <c r="C1434" s="113" t="s">
        <v>4111</v>
      </c>
      <c r="D1434" s="50" t="s">
        <v>6498</v>
      </c>
      <c r="E1434" s="113" t="s">
        <v>8463</v>
      </c>
      <c r="F1434" s="111" t="s">
        <v>7995</v>
      </c>
      <c r="G1434" s="113" t="s">
        <v>5049</v>
      </c>
      <c r="H1434" s="113" t="s">
        <v>5050</v>
      </c>
      <c r="I1434" s="113"/>
      <c r="J1434" s="56" t="s">
        <v>7493</v>
      </c>
      <c r="K1434" s="56"/>
      <c r="L1434" s="50" t="s">
        <v>7472</v>
      </c>
      <c r="M1434" s="153">
        <v>0</v>
      </c>
      <c r="N1434" s="50" t="s">
        <v>8512</v>
      </c>
      <c r="O1434" s="50" t="s">
        <v>8517</v>
      </c>
      <c r="P1434" s="113" t="s">
        <v>6316</v>
      </c>
      <c r="Q1434" s="113" t="s">
        <v>74</v>
      </c>
      <c r="R1434" s="113"/>
      <c r="S1434" s="113"/>
    </row>
    <row r="1435" spans="1:19" x14ac:dyDescent="0.35">
      <c r="A1435" s="113" t="s">
        <v>78</v>
      </c>
      <c r="B1435" s="112">
        <v>25</v>
      </c>
      <c r="C1435" s="113" t="s">
        <v>4103</v>
      </c>
      <c r="D1435" s="50" t="s">
        <v>6493</v>
      </c>
      <c r="E1435" s="113" t="s">
        <v>8458</v>
      </c>
      <c r="F1435" s="111" t="s">
        <v>7990</v>
      </c>
      <c r="G1435" s="113" t="s">
        <v>5033</v>
      </c>
      <c r="H1435" s="113" t="s">
        <v>5034</v>
      </c>
      <c r="I1435" s="113"/>
      <c r="J1435" s="56" t="s">
        <v>7493</v>
      </c>
      <c r="K1435" s="56"/>
      <c r="L1435" s="50" t="s">
        <v>7472</v>
      </c>
      <c r="M1435" s="153">
        <v>0</v>
      </c>
      <c r="N1435" s="50" t="s">
        <v>8512</v>
      </c>
      <c r="O1435" s="50" t="s">
        <v>8517</v>
      </c>
      <c r="P1435" s="113" t="s">
        <v>195</v>
      </c>
      <c r="Q1435" s="113" t="s">
        <v>74</v>
      </c>
      <c r="R1435" s="113"/>
      <c r="S1435" s="113"/>
    </row>
    <row r="1436" spans="1:19" x14ac:dyDescent="0.35">
      <c r="A1436" s="113" t="s">
        <v>78</v>
      </c>
      <c r="B1436" s="93">
        <v>25</v>
      </c>
      <c r="C1436" s="54" t="s">
        <v>256</v>
      </c>
      <c r="D1436" s="54" t="s">
        <v>1907</v>
      </c>
      <c r="E1436" s="50" t="s">
        <v>8443</v>
      </c>
      <c r="F1436" s="68" t="s">
        <v>2256</v>
      </c>
      <c r="G1436" s="54" t="s">
        <v>584</v>
      </c>
      <c r="H1436" s="54" t="s">
        <v>585</v>
      </c>
      <c r="I1436" s="68" t="s">
        <v>2439</v>
      </c>
      <c r="J1436" s="56" t="s">
        <v>7493</v>
      </c>
      <c r="K1436" s="56"/>
      <c r="L1436" s="50" t="s">
        <v>7472</v>
      </c>
      <c r="M1436" s="153">
        <v>1</v>
      </c>
      <c r="N1436" s="50" t="s">
        <v>8512</v>
      </c>
      <c r="O1436" s="50" t="s">
        <v>8517</v>
      </c>
      <c r="P1436" s="113" t="s">
        <v>250</v>
      </c>
      <c r="Q1436" s="113" t="s">
        <v>74</v>
      </c>
      <c r="R1436" s="113"/>
      <c r="S1436" s="113"/>
    </row>
    <row r="1437" spans="1:19" x14ac:dyDescent="0.35">
      <c r="A1437" s="113" t="s">
        <v>78</v>
      </c>
      <c r="B1437" s="112">
        <v>26</v>
      </c>
      <c r="C1437" s="113" t="s">
        <v>4088</v>
      </c>
      <c r="D1437" s="50" t="s">
        <v>6477</v>
      </c>
      <c r="E1437" s="113" t="s">
        <v>8465</v>
      </c>
      <c r="F1437" s="111" t="s">
        <v>7977</v>
      </c>
      <c r="G1437" s="113" t="s">
        <v>5003</v>
      </c>
      <c r="H1437" s="113" t="s">
        <v>5004</v>
      </c>
      <c r="I1437" s="113"/>
      <c r="J1437" s="56" t="s">
        <v>7493</v>
      </c>
      <c r="K1437" s="56"/>
      <c r="L1437" s="50" t="s">
        <v>7472</v>
      </c>
      <c r="M1437" s="153">
        <v>0</v>
      </c>
      <c r="N1437" s="50" t="s">
        <v>8512</v>
      </c>
      <c r="O1437" s="50" t="s">
        <v>8517</v>
      </c>
      <c r="P1437" s="113" t="s">
        <v>6310</v>
      </c>
      <c r="Q1437" s="113" t="s">
        <v>74</v>
      </c>
      <c r="R1437" s="113"/>
      <c r="S1437" s="113"/>
    </row>
    <row r="1438" spans="1:19" x14ac:dyDescent="0.35">
      <c r="A1438" s="113" t="s">
        <v>78</v>
      </c>
      <c r="B1438" s="112">
        <v>26</v>
      </c>
      <c r="C1438" s="113" t="s">
        <v>4102</v>
      </c>
      <c r="D1438" s="50" t="s">
        <v>6494</v>
      </c>
      <c r="E1438" s="113" t="s">
        <v>8459</v>
      </c>
      <c r="F1438" s="111" t="s">
        <v>7991</v>
      </c>
      <c r="G1438" s="113" t="s">
        <v>5031</v>
      </c>
      <c r="H1438" s="113" t="s">
        <v>5032</v>
      </c>
      <c r="I1438" s="113"/>
      <c r="J1438" s="56" t="s">
        <v>7493</v>
      </c>
      <c r="K1438" s="56"/>
      <c r="L1438" s="50" t="s">
        <v>7472</v>
      </c>
      <c r="M1438" s="153">
        <v>0</v>
      </c>
      <c r="N1438" s="50" t="s">
        <v>8512</v>
      </c>
      <c r="O1438" s="50" t="s">
        <v>8517</v>
      </c>
      <c r="P1438" s="113" t="s">
        <v>195</v>
      </c>
      <c r="Q1438" s="113" t="s">
        <v>74</v>
      </c>
      <c r="R1438" s="113"/>
      <c r="S1438" s="113"/>
    </row>
    <row r="1439" spans="1:19" x14ac:dyDescent="0.35">
      <c r="A1439" s="113" t="s">
        <v>78</v>
      </c>
      <c r="B1439" s="112">
        <v>27</v>
      </c>
      <c r="C1439" s="113" t="s">
        <v>4100</v>
      </c>
      <c r="D1439" s="50" t="s">
        <v>6488</v>
      </c>
      <c r="E1439" s="113" t="s">
        <v>8466</v>
      </c>
      <c r="F1439" s="111" t="s">
        <v>7987</v>
      </c>
      <c r="G1439" s="113" t="s">
        <v>5027</v>
      </c>
      <c r="H1439" s="113" t="s">
        <v>5028</v>
      </c>
      <c r="I1439" s="113"/>
      <c r="J1439" s="56" t="s">
        <v>7493</v>
      </c>
      <c r="K1439" s="56"/>
      <c r="L1439" s="50" t="s">
        <v>7472</v>
      </c>
      <c r="M1439" s="153">
        <v>0</v>
      </c>
      <c r="N1439" s="50" t="s">
        <v>8512</v>
      </c>
      <c r="O1439" s="50" t="s">
        <v>8517</v>
      </c>
      <c r="P1439" s="113" t="s">
        <v>3002</v>
      </c>
      <c r="Q1439" s="113" t="s">
        <v>74</v>
      </c>
      <c r="R1439" s="113"/>
      <c r="S1439" s="113"/>
    </row>
    <row r="1440" spans="1:19" x14ac:dyDescent="0.35">
      <c r="A1440" s="113" t="s">
        <v>78</v>
      </c>
      <c r="B1440" s="112">
        <v>29</v>
      </c>
      <c r="C1440" s="113" t="s">
        <v>4101</v>
      </c>
      <c r="D1440" s="62" t="s">
        <v>6489</v>
      </c>
      <c r="E1440" s="113" t="s">
        <v>8492</v>
      </c>
      <c r="F1440" s="111" t="s">
        <v>7988</v>
      </c>
      <c r="G1440" s="113" t="s">
        <v>5029</v>
      </c>
      <c r="H1440" s="113" t="s">
        <v>5030</v>
      </c>
      <c r="I1440" s="113"/>
      <c r="J1440" s="113" t="s">
        <v>3413</v>
      </c>
      <c r="K1440" s="113" t="s">
        <v>7492</v>
      </c>
      <c r="L1440" s="113" t="s">
        <v>91</v>
      </c>
      <c r="M1440" s="114">
        <v>0</v>
      </c>
      <c r="N1440" s="113" t="s">
        <v>8512</v>
      </c>
      <c r="O1440" s="113" t="s">
        <v>8517</v>
      </c>
      <c r="P1440" s="113" t="s">
        <v>92</v>
      </c>
      <c r="Q1440" s="113" t="s">
        <v>74</v>
      </c>
      <c r="R1440" s="113"/>
      <c r="S1440" s="113"/>
    </row>
    <row r="1441" spans="1:19" x14ac:dyDescent="0.35">
      <c r="A1441" s="113" t="s">
        <v>8553</v>
      </c>
      <c r="B1441" s="112">
        <v>-99</v>
      </c>
      <c r="C1441" s="113" t="s">
        <v>4053</v>
      </c>
      <c r="D1441" s="50" t="s">
        <v>6517</v>
      </c>
      <c r="E1441" s="113"/>
      <c r="F1441" s="111" t="s">
        <v>8018</v>
      </c>
      <c r="G1441" s="113" t="s">
        <v>4933</v>
      </c>
      <c r="H1441" s="113" t="s">
        <v>4934</v>
      </c>
      <c r="I1441" s="113"/>
      <c r="J1441" s="56" t="s">
        <v>7493</v>
      </c>
      <c r="K1441" s="56"/>
      <c r="L1441" s="50" t="s">
        <v>7472</v>
      </c>
      <c r="M1441" s="153">
        <v>0</v>
      </c>
      <c r="N1441" s="50" t="s">
        <v>8515</v>
      </c>
      <c r="O1441" s="50"/>
      <c r="P1441" s="113" t="s">
        <v>6310</v>
      </c>
      <c r="Q1441" s="113" t="s">
        <v>74</v>
      </c>
      <c r="R1441" s="113" t="s">
        <v>7585</v>
      </c>
      <c r="S1441" s="113"/>
    </row>
    <row r="1442" spans="1:19" x14ac:dyDescent="0.35">
      <c r="A1442" s="113" t="s">
        <v>8553</v>
      </c>
      <c r="B1442" s="112">
        <v>-99</v>
      </c>
      <c r="C1442" s="113" t="s">
        <v>4052</v>
      </c>
      <c r="D1442" s="50" t="s">
        <v>6516</v>
      </c>
      <c r="E1442" s="113"/>
      <c r="F1442" s="111" t="s">
        <v>8017</v>
      </c>
      <c r="G1442" s="113" t="s">
        <v>4931</v>
      </c>
      <c r="H1442" s="113" t="s">
        <v>4932</v>
      </c>
      <c r="I1442" s="113"/>
      <c r="J1442" s="56" t="s">
        <v>7493</v>
      </c>
      <c r="K1442" s="56"/>
      <c r="L1442" s="50" t="s">
        <v>7472</v>
      </c>
      <c r="M1442" s="153">
        <v>0</v>
      </c>
      <c r="N1442" s="50" t="s">
        <v>8515</v>
      </c>
      <c r="O1442" s="50"/>
      <c r="P1442" s="113" t="s">
        <v>3002</v>
      </c>
      <c r="Q1442" s="113" t="s">
        <v>74</v>
      </c>
      <c r="R1442" s="113" t="s">
        <v>7585</v>
      </c>
      <c r="S1442" s="113"/>
    </row>
    <row r="1443" spans="1:19" x14ac:dyDescent="0.35">
      <c r="A1443" s="113" t="s">
        <v>8553</v>
      </c>
      <c r="B1443" s="114">
        <v>-99</v>
      </c>
      <c r="C1443" s="113" t="s">
        <v>3963</v>
      </c>
      <c r="D1443" s="50"/>
      <c r="E1443" s="113"/>
      <c r="F1443" s="113"/>
      <c r="G1443" s="121" t="s">
        <v>301</v>
      </c>
      <c r="H1443" s="121" t="s">
        <v>4759</v>
      </c>
      <c r="I1443" s="113"/>
      <c r="J1443" s="56" t="s">
        <v>7493</v>
      </c>
      <c r="K1443" s="56"/>
      <c r="L1443" s="54" t="s">
        <v>7473</v>
      </c>
      <c r="M1443" s="155" t="s">
        <v>8511</v>
      </c>
      <c r="N1443" s="56" t="s">
        <v>8513</v>
      </c>
      <c r="O1443" s="56"/>
      <c r="P1443" s="113" t="s">
        <v>100</v>
      </c>
      <c r="Q1443" s="113" t="s">
        <v>74</v>
      </c>
      <c r="R1443" s="113"/>
      <c r="S1443" s="113"/>
    </row>
    <row r="1444" spans="1:19" x14ac:dyDescent="0.35">
      <c r="A1444" s="113" t="s">
        <v>8553</v>
      </c>
      <c r="B1444" s="112">
        <v>-99</v>
      </c>
      <c r="C1444" s="113" t="s">
        <v>4110</v>
      </c>
      <c r="D1444" s="50"/>
      <c r="E1444" s="113"/>
      <c r="F1444" s="113"/>
      <c r="G1444" s="113" t="s">
        <v>5047</v>
      </c>
      <c r="H1444" s="113" t="s">
        <v>5048</v>
      </c>
      <c r="I1444" s="113"/>
      <c r="J1444" s="56" t="s">
        <v>7493</v>
      </c>
      <c r="K1444" s="56"/>
      <c r="L1444" s="50" t="s">
        <v>7472</v>
      </c>
      <c r="M1444" s="153">
        <v>0</v>
      </c>
      <c r="N1444" s="50" t="s">
        <v>8515</v>
      </c>
      <c r="O1444" s="50"/>
      <c r="P1444" s="113" t="s">
        <v>235</v>
      </c>
      <c r="Q1444" s="113" t="s">
        <v>74</v>
      </c>
      <c r="R1444" s="113" t="s">
        <v>7585</v>
      </c>
      <c r="S1444" s="113"/>
    </row>
    <row r="1445" spans="1:19" x14ac:dyDescent="0.35">
      <c r="A1445" s="113" t="s">
        <v>8553</v>
      </c>
      <c r="B1445" s="112">
        <v>-99</v>
      </c>
      <c r="C1445" s="113" t="s">
        <v>4058</v>
      </c>
      <c r="D1445" s="50" t="s">
        <v>6524</v>
      </c>
      <c r="E1445" s="113"/>
      <c r="F1445" s="111" t="s">
        <v>8023</v>
      </c>
      <c r="G1445" s="113" t="s">
        <v>4943</v>
      </c>
      <c r="H1445" s="113" t="s">
        <v>4944</v>
      </c>
      <c r="I1445" s="113"/>
      <c r="J1445" s="56" t="s">
        <v>7493</v>
      </c>
      <c r="K1445" s="56"/>
      <c r="L1445" s="50" t="s">
        <v>7472</v>
      </c>
      <c r="M1445" s="153">
        <v>0</v>
      </c>
      <c r="N1445" s="50" t="s">
        <v>8515</v>
      </c>
      <c r="O1445" s="50"/>
      <c r="P1445" s="113" t="s">
        <v>235</v>
      </c>
      <c r="Q1445" s="113" t="s">
        <v>74</v>
      </c>
      <c r="R1445" s="113" t="s">
        <v>7585</v>
      </c>
      <c r="S1445" s="113"/>
    </row>
    <row r="1446" spans="1:19" x14ac:dyDescent="0.35">
      <c r="A1446" s="113" t="s">
        <v>8553</v>
      </c>
      <c r="B1446" s="112">
        <v>-99</v>
      </c>
      <c r="C1446" s="113" t="s">
        <v>4109</v>
      </c>
      <c r="D1446" s="50"/>
      <c r="E1446" s="113"/>
      <c r="F1446" s="113"/>
      <c r="G1446" s="113" t="s">
        <v>5045</v>
      </c>
      <c r="H1446" s="113" t="s">
        <v>5046</v>
      </c>
      <c r="I1446" s="113"/>
      <c r="J1446" s="56" t="s">
        <v>7493</v>
      </c>
      <c r="K1446" s="56"/>
      <c r="L1446" s="50" t="s">
        <v>7472</v>
      </c>
      <c r="M1446" s="153">
        <v>0</v>
      </c>
      <c r="N1446" s="50" t="s">
        <v>8515</v>
      </c>
      <c r="O1446" s="50"/>
      <c r="P1446" s="113" t="s">
        <v>235</v>
      </c>
      <c r="Q1446" s="113" t="s">
        <v>74</v>
      </c>
      <c r="R1446" s="113" t="s">
        <v>7585</v>
      </c>
      <c r="S1446" s="113"/>
    </row>
    <row r="1447" spans="1:19" x14ac:dyDescent="0.35">
      <c r="A1447" s="113" t="s">
        <v>8553</v>
      </c>
      <c r="B1447" s="112">
        <v>-99</v>
      </c>
      <c r="C1447" s="113" t="s">
        <v>4059</v>
      </c>
      <c r="D1447" s="50" t="s">
        <v>6525</v>
      </c>
      <c r="E1447" s="113"/>
      <c r="F1447" s="111" t="s">
        <v>8024</v>
      </c>
      <c r="G1447" s="113" t="s">
        <v>4945</v>
      </c>
      <c r="H1447" s="113" t="s">
        <v>4946</v>
      </c>
      <c r="I1447" s="113"/>
      <c r="J1447" s="56" t="s">
        <v>7493</v>
      </c>
      <c r="K1447" s="56"/>
      <c r="L1447" s="50" t="s">
        <v>7472</v>
      </c>
      <c r="M1447" s="153">
        <v>0</v>
      </c>
      <c r="N1447" s="50" t="s">
        <v>8515</v>
      </c>
      <c r="O1447" s="50"/>
      <c r="P1447" s="113" t="s">
        <v>235</v>
      </c>
      <c r="Q1447" s="113" t="s">
        <v>74</v>
      </c>
      <c r="R1447" s="113" t="s">
        <v>7585</v>
      </c>
      <c r="S1447" s="113"/>
    </row>
    <row r="1448" spans="1:19" x14ac:dyDescent="0.35">
      <c r="A1448" s="113" t="s">
        <v>8553</v>
      </c>
      <c r="B1448" s="112">
        <v>-99</v>
      </c>
      <c r="C1448" s="121" t="s">
        <v>4084</v>
      </c>
      <c r="D1448" s="50"/>
      <c r="E1448" s="113"/>
      <c r="F1448" s="113" t="s">
        <v>8033</v>
      </c>
      <c r="G1448" s="113" t="s">
        <v>4995</v>
      </c>
      <c r="H1448" s="113" t="s">
        <v>4996</v>
      </c>
      <c r="I1448" s="113"/>
      <c r="J1448" s="56" t="s">
        <v>7493</v>
      </c>
      <c r="K1448" s="56"/>
      <c r="L1448" s="121" t="s">
        <v>7473</v>
      </c>
      <c r="M1448" s="139">
        <v>0</v>
      </c>
      <c r="N1448" s="121" t="s">
        <v>8512</v>
      </c>
      <c r="O1448" s="121"/>
      <c r="P1448" s="113" t="s">
        <v>100</v>
      </c>
      <c r="Q1448" s="113" t="s">
        <v>74</v>
      </c>
      <c r="R1448" s="113"/>
      <c r="S1448" s="113"/>
    </row>
    <row r="1449" spans="1:19" x14ac:dyDescent="0.35">
      <c r="A1449" s="113" t="s">
        <v>8553</v>
      </c>
      <c r="B1449" s="112">
        <v>-99</v>
      </c>
      <c r="C1449" s="121" t="s">
        <v>4085</v>
      </c>
      <c r="D1449" s="113" t="s">
        <v>4998</v>
      </c>
      <c r="E1449" s="113"/>
      <c r="F1449" s="111" t="s">
        <v>8034</v>
      </c>
      <c r="G1449" s="113" t="s">
        <v>4997</v>
      </c>
      <c r="H1449" s="113" t="s">
        <v>4998</v>
      </c>
      <c r="I1449" s="113"/>
      <c r="J1449" s="56" t="s">
        <v>7493</v>
      </c>
      <c r="K1449" s="56"/>
      <c r="L1449" s="113" t="s">
        <v>7472</v>
      </c>
      <c r="M1449" s="114">
        <v>0</v>
      </c>
      <c r="N1449" s="113" t="s">
        <v>8512</v>
      </c>
      <c r="O1449" s="113"/>
      <c r="P1449" s="113" t="s">
        <v>100</v>
      </c>
      <c r="Q1449" s="113" t="s">
        <v>74</v>
      </c>
      <c r="R1449" s="113"/>
      <c r="S1449" s="113"/>
    </row>
    <row r="1450" spans="1:19" x14ac:dyDescent="0.35">
      <c r="A1450" s="113" t="s">
        <v>8553</v>
      </c>
      <c r="B1450" s="112">
        <v>-99</v>
      </c>
      <c r="C1450" s="113" t="s">
        <v>4112</v>
      </c>
      <c r="D1450" s="50"/>
      <c r="E1450" s="113"/>
      <c r="F1450" s="113"/>
      <c r="G1450" s="113" t="s">
        <v>5051</v>
      </c>
      <c r="H1450" s="113" t="s">
        <v>5052</v>
      </c>
      <c r="I1450" s="113"/>
      <c r="J1450" s="56" t="s">
        <v>7493</v>
      </c>
      <c r="K1450" s="56"/>
      <c r="L1450" s="50" t="s">
        <v>7472</v>
      </c>
      <c r="M1450" s="153">
        <v>0</v>
      </c>
      <c r="N1450" s="50" t="s">
        <v>8515</v>
      </c>
      <c r="O1450" s="50"/>
      <c r="P1450" s="113" t="s">
        <v>6315</v>
      </c>
      <c r="Q1450" s="113" t="s">
        <v>74</v>
      </c>
      <c r="R1450" s="113" t="s">
        <v>7585</v>
      </c>
      <c r="S1450" s="113"/>
    </row>
    <row r="1451" spans="1:19" x14ac:dyDescent="0.35">
      <c r="A1451" s="113" t="s">
        <v>8553</v>
      </c>
      <c r="B1451" s="112">
        <v>-99</v>
      </c>
      <c r="C1451" s="113" t="s">
        <v>4083</v>
      </c>
      <c r="D1451" s="50" t="s">
        <v>6531</v>
      </c>
      <c r="E1451" s="113"/>
      <c r="F1451" s="113"/>
      <c r="G1451" s="113" t="s">
        <v>4993</v>
      </c>
      <c r="H1451" s="113" t="s">
        <v>4994</v>
      </c>
      <c r="I1451" s="113"/>
      <c r="J1451" s="56" t="s">
        <v>7493</v>
      </c>
      <c r="K1451" s="56"/>
      <c r="L1451" s="50" t="s">
        <v>7472</v>
      </c>
      <c r="M1451" s="153">
        <v>0</v>
      </c>
      <c r="N1451" s="50" t="s">
        <v>8515</v>
      </c>
      <c r="O1451" s="50"/>
      <c r="P1451" s="113" t="s">
        <v>165</v>
      </c>
      <c r="Q1451" s="113" t="s">
        <v>74</v>
      </c>
      <c r="R1451" s="113" t="s">
        <v>7585</v>
      </c>
      <c r="S1451" s="113"/>
    </row>
    <row r="1452" spans="1:19" x14ac:dyDescent="0.35">
      <c r="A1452" s="113" t="s">
        <v>8553</v>
      </c>
      <c r="B1452" s="112">
        <v>-99</v>
      </c>
      <c r="C1452" s="113" t="s">
        <v>4060</v>
      </c>
      <c r="D1452" s="50" t="s">
        <v>6526</v>
      </c>
      <c r="E1452" s="113"/>
      <c r="F1452" s="111" t="s">
        <v>8025</v>
      </c>
      <c r="G1452" s="113" t="s">
        <v>4947</v>
      </c>
      <c r="H1452" s="113" t="s">
        <v>4948</v>
      </c>
      <c r="I1452" s="113"/>
      <c r="J1452" s="56" t="s">
        <v>7493</v>
      </c>
      <c r="K1452" s="56"/>
      <c r="L1452" s="50" t="s">
        <v>7472</v>
      </c>
      <c r="M1452" s="153">
        <v>0</v>
      </c>
      <c r="N1452" s="50" t="s">
        <v>8515</v>
      </c>
      <c r="O1452" s="50"/>
      <c r="P1452" s="113" t="s">
        <v>165</v>
      </c>
      <c r="Q1452" s="113" t="s">
        <v>74</v>
      </c>
      <c r="R1452" s="113" t="s">
        <v>7585</v>
      </c>
      <c r="S1452" s="113"/>
    </row>
    <row r="1453" spans="1:19" x14ac:dyDescent="0.35">
      <c r="A1453" s="113" t="s">
        <v>8553</v>
      </c>
      <c r="B1453" s="112">
        <v>-99</v>
      </c>
      <c r="C1453" s="113" t="s">
        <v>4086</v>
      </c>
      <c r="D1453" s="50" t="s">
        <v>6530</v>
      </c>
      <c r="E1453" s="113"/>
      <c r="F1453" s="113"/>
      <c r="G1453" s="113" t="s">
        <v>4999</v>
      </c>
      <c r="H1453" s="113" t="s">
        <v>5000</v>
      </c>
      <c r="I1453" s="113"/>
      <c r="J1453" s="56" t="s">
        <v>7493</v>
      </c>
      <c r="K1453" s="56"/>
      <c r="L1453" s="113" t="s">
        <v>7472</v>
      </c>
      <c r="M1453" s="114">
        <v>0</v>
      </c>
      <c r="N1453" s="50" t="s">
        <v>8515</v>
      </c>
      <c r="O1453" s="50"/>
      <c r="P1453" s="113" t="s">
        <v>6313</v>
      </c>
      <c r="Q1453" s="113" t="s">
        <v>74</v>
      </c>
      <c r="R1453" s="113" t="s">
        <v>7585</v>
      </c>
      <c r="S1453" s="113"/>
    </row>
    <row r="1454" spans="1:19" x14ac:dyDescent="0.35">
      <c r="A1454" s="113" t="s">
        <v>8553</v>
      </c>
      <c r="B1454" s="112">
        <v>-99</v>
      </c>
      <c r="C1454" s="113" t="s">
        <v>4067</v>
      </c>
      <c r="D1454" s="54" t="s">
        <v>6499</v>
      </c>
      <c r="E1454" s="113"/>
      <c r="F1454" s="113"/>
      <c r="G1454" s="113" t="s">
        <v>4961</v>
      </c>
      <c r="H1454" s="113" t="s">
        <v>4962</v>
      </c>
      <c r="I1454" s="113"/>
      <c r="J1454" s="56" t="s">
        <v>7493</v>
      </c>
      <c r="K1454" s="56"/>
      <c r="L1454" s="50" t="s">
        <v>7472</v>
      </c>
      <c r="M1454" s="153">
        <v>0</v>
      </c>
      <c r="N1454" s="50" t="s">
        <v>8515</v>
      </c>
      <c r="O1454" s="50"/>
      <c r="P1454" s="113" t="s">
        <v>249</v>
      </c>
      <c r="Q1454" s="113" t="s">
        <v>74</v>
      </c>
      <c r="R1454" s="113" t="s">
        <v>7585</v>
      </c>
      <c r="S1454" s="113"/>
    </row>
    <row r="1455" spans="1:19" x14ac:dyDescent="0.35">
      <c r="A1455" s="113" t="s">
        <v>8553</v>
      </c>
      <c r="B1455" s="112">
        <v>-99</v>
      </c>
      <c r="C1455" s="113" t="s">
        <v>4068</v>
      </c>
      <c r="D1455" s="54" t="s">
        <v>6500</v>
      </c>
      <c r="E1455" s="113"/>
      <c r="F1455" s="111" t="s">
        <v>7999</v>
      </c>
      <c r="G1455" s="113" t="s">
        <v>4963</v>
      </c>
      <c r="H1455" s="113" t="s">
        <v>4964</v>
      </c>
      <c r="I1455" s="113"/>
      <c r="J1455" s="56" t="s">
        <v>7493</v>
      </c>
      <c r="K1455" s="56"/>
      <c r="L1455" s="50" t="s">
        <v>7472</v>
      </c>
      <c r="M1455" s="153">
        <v>0</v>
      </c>
      <c r="N1455" s="50" t="s">
        <v>8515</v>
      </c>
      <c r="O1455" s="50"/>
      <c r="P1455" s="113" t="s">
        <v>249</v>
      </c>
      <c r="Q1455" s="113" t="s">
        <v>74</v>
      </c>
      <c r="R1455" s="113" t="s">
        <v>7585</v>
      </c>
      <c r="S1455" s="113"/>
    </row>
    <row r="1456" spans="1:19" x14ac:dyDescent="0.35">
      <c r="A1456" s="113" t="s">
        <v>8553</v>
      </c>
      <c r="B1456" s="112">
        <v>-99</v>
      </c>
      <c r="C1456" s="113" t="s">
        <v>4069</v>
      </c>
      <c r="D1456" s="54" t="s">
        <v>6502</v>
      </c>
      <c r="E1456" s="113"/>
      <c r="F1456" s="111" t="s">
        <v>8000</v>
      </c>
      <c r="G1456" s="113" t="s">
        <v>4965</v>
      </c>
      <c r="H1456" s="113" t="s">
        <v>4966</v>
      </c>
      <c r="I1456" s="113"/>
      <c r="J1456" s="56" t="s">
        <v>7493</v>
      </c>
      <c r="K1456" s="56"/>
      <c r="L1456" s="50" t="s">
        <v>7472</v>
      </c>
      <c r="M1456" s="153">
        <v>0</v>
      </c>
      <c r="N1456" s="50" t="s">
        <v>8515</v>
      </c>
      <c r="O1456" s="50"/>
      <c r="P1456" s="113" t="s">
        <v>249</v>
      </c>
      <c r="Q1456" s="113" t="s">
        <v>74</v>
      </c>
      <c r="R1456" s="113" t="s">
        <v>7585</v>
      </c>
      <c r="S1456" s="113"/>
    </row>
    <row r="1457" spans="1:19" x14ac:dyDescent="0.35">
      <c r="A1457" s="113" t="s">
        <v>8553</v>
      </c>
      <c r="B1457" s="112">
        <v>-99</v>
      </c>
      <c r="C1457" s="113" t="s">
        <v>4070</v>
      </c>
      <c r="D1457" s="54" t="s">
        <v>6503</v>
      </c>
      <c r="E1457" s="113"/>
      <c r="F1457" s="111" t="s">
        <v>8001</v>
      </c>
      <c r="G1457" s="113" t="s">
        <v>4967</v>
      </c>
      <c r="H1457" s="113" t="s">
        <v>4968</v>
      </c>
      <c r="I1457" s="113"/>
      <c r="J1457" s="56" t="s">
        <v>7493</v>
      </c>
      <c r="K1457" s="56"/>
      <c r="L1457" s="50" t="s">
        <v>7472</v>
      </c>
      <c r="M1457" s="153">
        <v>0</v>
      </c>
      <c r="N1457" s="50" t="s">
        <v>8515</v>
      </c>
      <c r="O1457" s="50"/>
      <c r="P1457" s="113" t="s">
        <v>249</v>
      </c>
      <c r="Q1457" s="113" t="s">
        <v>74</v>
      </c>
      <c r="R1457" s="113" t="s">
        <v>7585</v>
      </c>
      <c r="S1457" s="113"/>
    </row>
    <row r="1458" spans="1:19" x14ac:dyDescent="0.35">
      <c r="A1458" s="113" t="s">
        <v>8553</v>
      </c>
      <c r="B1458" s="112">
        <v>-99</v>
      </c>
      <c r="C1458" s="113" t="s">
        <v>4071</v>
      </c>
      <c r="D1458" s="54" t="s">
        <v>6501</v>
      </c>
      <c r="E1458" s="113"/>
      <c r="F1458" s="111" t="s">
        <v>8003</v>
      </c>
      <c r="G1458" s="113" t="s">
        <v>4969</v>
      </c>
      <c r="H1458" s="113" t="s">
        <v>4970</v>
      </c>
      <c r="I1458" s="113"/>
      <c r="J1458" s="56" t="s">
        <v>7493</v>
      </c>
      <c r="K1458" s="56"/>
      <c r="L1458" s="50" t="s">
        <v>7472</v>
      </c>
      <c r="M1458" s="153">
        <v>0</v>
      </c>
      <c r="N1458" s="50" t="s">
        <v>8515</v>
      </c>
      <c r="O1458" s="50"/>
      <c r="P1458" s="113" t="s">
        <v>249</v>
      </c>
      <c r="Q1458" s="113" t="s">
        <v>74</v>
      </c>
      <c r="R1458" s="113" t="s">
        <v>7585</v>
      </c>
      <c r="S1458" s="113"/>
    </row>
    <row r="1459" spans="1:19" x14ac:dyDescent="0.35">
      <c r="A1459" s="113" t="s">
        <v>8553</v>
      </c>
      <c r="B1459" s="112">
        <v>-99</v>
      </c>
      <c r="C1459" s="113" t="s">
        <v>4061</v>
      </c>
      <c r="D1459" s="50" t="s">
        <v>6527</v>
      </c>
      <c r="E1459" s="113"/>
      <c r="F1459" s="111" t="s">
        <v>8026</v>
      </c>
      <c r="G1459" s="113" t="s">
        <v>4949</v>
      </c>
      <c r="H1459" s="113" t="s">
        <v>4950</v>
      </c>
      <c r="I1459" s="113"/>
      <c r="J1459" s="56" t="s">
        <v>7493</v>
      </c>
      <c r="K1459" s="56"/>
      <c r="L1459" s="50" t="s">
        <v>7472</v>
      </c>
      <c r="M1459" s="153">
        <v>0</v>
      </c>
      <c r="N1459" s="50" t="s">
        <v>8515</v>
      </c>
      <c r="O1459" s="50"/>
      <c r="P1459" s="113" t="s">
        <v>249</v>
      </c>
      <c r="Q1459" s="113" t="s">
        <v>74</v>
      </c>
      <c r="R1459" s="113" t="s">
        <v>7585</v>
      </c>
      <c r="S1459" s="113"/>
    </row>
    <row r="1460" spans="1:19" x14ac:dyDescent="0.35">
      <c r="A1460" s="113" t="s">
        <v>8553</v>
      </c>
      <c r="B1460" s="112">
        <v>-99</v>
      </c>
      <c r="C1460" s="113" t="s">
        <v>4057</v>
      </c>
      <c r="D1460" s="62" t="s">
        <v>6523</v>
      </c>
      <c r="E1460" s="113"/>
      <c r="F1460" s="111" t="s">
        <v>8022</v>
      </c>
      <c r="G1460" s="113" t="s">
        <v>4941</v>
      </c>
      <c r="H1460" s="113" t="s">
        <v>4942</v>
      </c>
      <c r="I1460" s="113"/>
      <c r="J1460" s="56" t="s">
        <v>7493</v>
      </c>
      <c r="K1460" s="56"/>
      <c r="L1460" s="50" t="s">
        <v>7474</v>
      </c>
      <c r="M1460" s="153">
        <v>0</v>
      </c>
      <c r="N1460" s="50" t="s">
        <v>8515</v>
      </c>
      <c r="O1460" s="50"/>
      <c r="P1460" s="113" t="s">
        <v>3952</v>
      </c>
      <c r="Q1460" s="113" t="s">
        <v>74</v>
      </c>
      <c r="R1460" s="113" t="s">
        <v>7585</v>
      </c>
      <c r="S1460" s="113"/>
    </row>
    <row r="1461" spans="1:19" x14ac:dyDescent="0.35">
      <c r="A1461" s="113" t="s">
        <v>8553</v>
      </c>
      <c r="B1461" s="112">
        <v>-99</v>
      </c>
      <c r="C1461" s="113" t="s">
        <v>4072</v>
      </c>
      <c r="D1461" s="54" t="s">
        <v>4972</v>
      </c>
      <c r="E1461" s="113"/>
      <c r="F1461" s="111" t="s">
        <v>8004</v>
      </c>
      <c r="G1461" s="113" t="s">
        <v>4971</v>
      </c>
      <c r="H1461" s="113" t="s">
        <v>4972</v>
      </c>
      <c r="I1461" s="113"/>
      <c r="J1461" s="56" t="s">
        <v>7493</v>
      </c>
      <c r="K1461" s="56"/>
      <c r="L1461" s="50" t="s">
        <v>7472</v>
      </c>
      <c r="M1461" s="153">
        <v>0</v>
      </c>
      <c r="N1461" s="50" t="s">
        <v>8515</v>
      </c>
      <c r="O1461" s="50"/>
      <c r="P1461" s="113" t="s">
        <v>195</v>
      </c>
      <c r="Q1461" s="113" t="s">
        <v>74</v>
      </c>
      <c r="R1461" s="113" t="s">
        <v>7585</v>
      </c>
      <c r="S1461" s="113"/>
    </row>
    <row r="1462" spans="1:19" x14ac:dyDescent="0.35">
      <c r="A1462" s="113" t="s">
        <v>8553</v>
      </c>
      <c r="B1462" s="93">
        <v>-99</v>
      </c>
      <c r="C1462" s="55" t="s">
        <v>248</v>
      </c>
      <c r="D1462" s="57"/>
      <c r="E1462" s="62"/>
      <c r="F1462" s="55"/>
      <c r="G1462" s="55" t="s">
        <v>571</v>
      </c>
      <c r="H1462" s="55" t="s">
        <v>572</v>
      </c>
      <c r="I1462" s="55" t="s">
        <v>2432</v>
      </c>
      <c r="J1462" s="57" t="s">
        <v>7493</v>
      </c>
      <c r="K1462" s="57"/>
      <c r="L1462" s="50" t="s">
        <v>7472</v>
      </c>
      <c r="M1462" s="153">
        <v>2</v>
      </c>
      <c r="N1462" s="50" t="s">
        <v>8515</v>
      </c>
      <c r="O1462" s="50"/>
      <c r="P1462" s="113" t="s">
        <v>235</v>
      </c>
      <c r="Q1462" s="113" t="s">
        <v>74</v>
      </c>
      <c r="R1462" s="113" t="s">
        <v>7585</v>
      </c>
      <c r="S1462" s="113"/>
    </row>
    <row r="1463" spans="1:19" x14ac:dyDescent="0.35">
      <c r="A1463" s="113" t="s">
        <v>8553</v>
      </c>
      <c r="B1463" s="112">
        <v>-99</v>
      </c>
      <c r="C1463" s="113" t="s">
        <v>4073</v>
      </c>
      <c r="D1463" s="50" t="s">
        <v>6508</v>
      </c>
      <c r="E1463" s="113"/>
      <c r="F1463" s="111" t="s">
        <v>8008</v>
      </c>
      <c r="G1463" s="113" t="s">
        <v>4973</v>
      </c>
      <c r="H1463" s="113" t="s">
        <v>4974</v>
      </c>
      <c r="I1463" s="113"/>
      <c r="J1463" s="56" t="s">
        <v>7493</v>
      </c>
      <c r="K1463" s="56"/>
      <c r="L1463" s="50" t="s">
        <v>7472</v>
      </c>
      <c r="M1463" s="153">
        <v>0</v>
      </c>
      <c r="N1463" s="50" t="s">
        <v>8515</v>
      </c>
      <c r="O1463" s="50"/>
      <c r="P1463" s="113" t="s">
        <v>235</v>
      </c>
      <c r="Q1463" s="113" t="s">
        <v>74</v>
      </c>
      <c r="R1463" s="113" t="s">
        <v>7585</v>
      </c>
      <c r="S1463" s="113"/>
    </row>
    <row r="1464" spans="1:19" x14ac:dyDescent="0.35">
      <c r="A1464" s="113" t="s">
        <v>8553</v>
      </c>
      <c r="B1464" s="112">
        <v>-99</v>
      </c>
      <c r="C1464" s="113" t="s">
        <v>4074</v>
      </c>
      <c r="D1464" s="50" t="s">
        <v>6510</v>
      </c>
      <c r="E1464" s="113"/>
      <c r="F1464" s="111" t="s">
        <v>8010</v>
      </c>
      <c r="G1464" s="113" t="s">
        <v>4975</v>
      </c>
      <c r="H1464" s="113" t="s">
        <v>4976</v>
      </c>
      <c r="I1464" s="113"/>
      <c r="J1464" s="56" t="s">
        <v>7493</v>
      </c>
      <c r="K1464" s="56"/>
      <c r="L1464" s="50" t="s">
        <v>7472</v>
      </c>
      <c r="M1464" s="153">
        <v>0</v>
      </c>
      <c r="N1464" s="50" t="s">
        <v>8515</v>
      </c>
      <c r="O1464" s="50"/>
      <c r="P1464" s="113" t="s">
        <v>235</v>
      </c>
      <c r="Q1464" s="113" t="s">
        <v>74</v>
      </c>
      <c r="R1464" s="113" t="s">
        <v>7585</v>
      </c>
      <c r="S1464" s="113"/>
    </row>
    <row r="1465" spans="1:19" x14ac:dyDescent="0.35">
      <c r="A1465" s="113" t="s">
        <v>8553</v>
      </c>
      <c r="B1465" s="112">
        <v>-99</v>
      </c>
      <c r="C1465" s="113" t="s">
        <v>4075</v>
      </c>
      <c r="D1465" s="50" t="s">
        <v>6511</v>
      </c>
      <c r="E1465" s="113"/>
      <c r="F1465" s="111" t="s">
        <v>8012</v>
      </c>
      <c r="G1465" s="113" t="s">
        <v>4977</v>
      </c>
      <c r="H1465" s="113" t="s">
        <v>4978</v>
      </c>
      <c r="I1465" s="113"/>
      <c r="J1465" s="56" t="s">
        <v>7493</v>
      </c>
      <c r="K1465" s="56"/>
      <c r="L1465" s="50" t="s">
        <v>7472</v>
      </c>
      <c r="M1465" s="153">
        <v>0</v>
      </c>
      <c r="N1465" s="50" t="s">
        <v>8515</v>
      </c>
      <c r="O1465" s="50"/>
      <c r="P1465" s="113" t="s">
        <v>235</v>
      </c>
      <c r="Q1465" s="113" t="s">
        <v>74</v>
      </c>
      <c r="R1465" s="113" t="s">
        <v>7585</v>
      </c>
      <c r="S1465" s="113"/>
    </row>
    <row r="1466" spans="1:19" x14ac:dyDescent="0.35">
      <c r="A1466" s="113" t="s">
        <v>8553</v>
      </c>
      <c r="B1466" s="112">
        <v>-99</v>
      </c>
      <c r="C1466" s="113" t="s">
        <v>4076</v>
      </c>
      <c r="D1466" s="50" t="s">
        <v>6513</v>
      </c>
      <c r="F1466" s="111" t="s">
        <v>8014</v>
      </c>
      <c r="G1466" s="113" t="s">
        <v>4979</v>
      </c>
      <c r="H1466" s="113" t="s">
        <v>4980</v>
      </c>
      <c r="I1466" s="113"/>
      <c r="J1466" s="56" t="s">
        <v>7493</v>
      </c>
      <c r="K1466" s="56"/>
      <c r="L1466" s="50" t="s">
        <v>7472</v>
      </c>
      <c r="M1466" s="153">
        <v>0</v>
      </c>
      <c r="N1466" s="50" t="s">
        <v>8515</v>
      </c>
      <c r="O1466" s="50"/>
      <c r="P1466" s="113" t="s">
        <v>235</v>
      </c>
      <c r="Q1466" s="113" t="s">
        <v>74</v>
      </c>
      <c r="R1466" s="113" t="s">
        <v>7585</v>
      </c>
      <c r="S1466" s="113"/>
    </row>
    <row r="1467" spans="1:19" x14ac:dyDescent="0.35">
      <c r="A1467" s="113" t="s">
        <v>8553</v>
      </c>
      <c r="B1467" s="112">
        <v>-99</v>
      </c>
      <c r="C1467" s="113" t="s">
        <v>4077</v>
      </c>
      <c r="D1467" s="50" t="s">
        <v>6515</v>
      </c>
      <c r="F1467" s="111" t="s">
        <v>8016</v>
      </c>
      <c r="G1467" s="113" t="s">
        <v>4981</v>
      </c>
      <c r="H1467" s="113" t="s">
        <v>4982</v>
      </c>
      <c r="I1467" s="113"/>
      <c r="J1467" s="56" t="s">
        <v>7493</v>
      </c>
      <c r="K1467" s="56"/>
      <c r="L1467" s="50" t="s">
        <v>7472</v>
      </c>
      <c r="M1467" s="153">
        <v>0</v>
      </c>
      <c r="N1467" s="50" t="s">
        <v>8515</v>
      </c>
      <c r="O1467" s="50"/>
      <c r="P1467" s="113" t="s">
        <v>235</v>
      </c>
      <c r="Q1467" s="113" t="s">
        <v>74</v>
      </c>
      <c r="R1467" s="113" t="s">
        <v>7585</v>
      </c>
      <c r="S1467" s="113"/>
    </row>
    <row r="1468" spans="1:19" x14ac:dyDescent="0.35">
      <c r="A1468" s="113" t="s">
        <v>8553</v>
      </c>
      <c r="B1468" s="112">
        <v>-99</v>
      </c>
      <c r="C1468" s="113" t="s">
        <v>4078</v>
      </c>
      <c r="D1468" s="50" t="s">
        <v>6521</v>
      </c>
      <c r="E1468" s="113"/>
      <c r="F1468" s="111" t="s">
        <v>8020</v>
      </c>
      <c r="G1468" s="113" t="s">
        <v>4983</v>
      </c>
      <c r="H1468" s="113" t="s">
        <v>4984</v>
      </c>
      <c r="I1468" s="113"/>
      <c r="J1468" s="56" t="s">
        <v>7493</v>
      </c>
      <c r="K1468" s="56"/>
      <c r="L1468" s="50" t="s">
        <v>7472</v>
      </c>
      <c r="M1468" s="153">
        <v>0</v>
      </c>
      <c r="N1468" s="50" t="s">
        <v>8515</v>
      </c>
      <c r="O1468" s="50"/>
      <c r="P1468" s="113" t="s">
        <v>235</v>
      </c>
      <c r="Q1468" s="113" t="s">
        <v>74</v>
      </c>
      <c r="R1468" s="113" t="s">
        <v>7585</v>
      </c>
      <c r="S1468" s="113"/>
    </row>
    <row r="1469" spans="1:19" x14ac:dyDescent="0.35">
      <c r="A1469" s="113" t="s">
        <v>8553</v>
      </c>
      <c r="B1469" s="112">
        <v>-99</v>
      </c>
      <c r="C1469" s="113" t="s">
        <v>4079</v>
      </c>
      <c r="D1469" s="50" t="s">
        <v>6522</v>
      </c>
      <c r="E1469" s="113"/>
      <c r="F1469" s="111" t="s">
        <v>8021</v>
      </c>
      <c r="G1469" s="113" t="s">
        <v>4985</v>
      </c>
      <c r="H1469" s="113" t="s">
        <v>4986</v>
      </c>
      <c r="I1469" s="113"/>
      <c r="J1469" s="56" t="s">
        <v>7493</v>
      </c>
      <c r="K1469" s="56"/>
      <c r="L1469" s="50" t="s">
        <v>7472</v>
      </c>
      <c r="M1469" s="153">
        <v>0</v>
      </c>
      <c r="N1469" s="50" t="s">
        <v>8515</v>
      </c>
      <c r="O1469" s="50"/>
      <c r="P1469" s="113" t="s">
        <v>235</v>
      </c>
      <c r="Q1469" s="113" t="s">
        <v>74</v>
      </c>
      <c r="R1469" s="113" t="s">
        <v>7585</v>
      </c>
      <c r="S1469" s="113"/>
    </row>
    <row r="1470" spans="1:19" x14ac:dyDescent="0.35">
      <c r="A1470" s="113" t="s">
        <v>8553</v>
      </c>
      <c r="B1470" s="112">
        <v>-99</v>
      </c>
      <c r="C1470" s="113" t="s">
        <v>4050</v>
      </c>
      <c r="D1470" s="50" t="s">
        <v>6509</v>
      </c>
      <c r="E1470" s="113"/>
      <c r="F1470" s="111" t="s">
        <v>8011</v>
      </c>
      <c r="G1470" s="113" t="s">
        <v>4927</v>
      </c>
      <c r="H1470" s="113" t="s">
        <v>4928</v>
      </c>
      <c r="I1470" s="113"/>
      <c r="J1470" s="56" t="s">
        <v>7493</v>
      </c>
      <c r="K1470" s="56"/>
      <c r="L1470" s="50" t="s">
        <v>7472</v>
      </c>
      <c r="M1470" s="153">
        <v>0</v>
      </c>
      <c r="N1470" s="50" t="s">
        <v>8515</v>
      </c>
      <c r="O1470" s="50"/>
      <c r="P1470" s="113" t="s">
        <v>235</v>
      </c>
      <c r="Q1470" s="113" t="s">
        <v>74</v>
      </c>
      <c r="R1470" s="113" t="s">
        <v>7585</v>
      </c>
      <c r="S1470" s="113"/>
    </row>
    <row r="1471" spans="1:19" x14ac:dyDescent="0.35">
      <c r="A1471" s="113" t="s">
        <v>8553</v>
      </c>
      <c r="B1471" s="112">
        <v>-99</v>
      </c>
      <c r="C1471" s="54" t="s">
        <v>245</v>
      </c>
      <c r="D1471" s="50" t="s">
        <v>6507</v>
      </c>
      <c r="E1471" s="50"/>
      <c r="F1471" s="68" t="s">
        <v>8009</v>
      </c>
      <c r="G1471" s="54" t="s">
        <v>565</v>
      </c>
      <c r="H1471" s="54" t="s">
        <v>566</v>
      </c>
      <c r="I1471" s="68" t="s">
        <v>2429</v>
      </c>
      <c r="J1471" s="56" t="s">
        <v>7493</v>
      </c>
      <c r="K1471" s="56"/>
      <c r="L1471" s="50" t="s">
        <v>7472</v>
      </c>
      <c r="M1471" s="153">
        <v>0</v>
      </c>
      <c r="N1471" s="50" t="s">
        <v>8515</v>
      </c>
      <c r="O1471" s="50"/>
      <c r="P1471" s="113" t="s">
        <v>235</v>
      </c>
      <c r="Q1471" s="113" t="s">
        <v>74</v>
      </c>
      <c r="R1471" s="113" t="s">
        <v>7585</v>
      </c>
      <c r="S1471" s="113"/>
    </row>
    <row r="1472" spans="1:19" x14ac:dyDescent="0.35">
      <c r="A1472" s="113" t="s">
        <v>8553</v>
      </c>
      <c r="B1472" s="112">
        <v>-99</v>
      </c>
      <c r="C1472" s="113" t="s">
        <v>4049</v>
      </c>
      <c r="D1472" s="50" t="s">
        <v>6506</v>
      </c>
      <c r="E1472" s="113"/>
      <c r="F1472" s="111" t="s">
        <v>8006</v>
      </c>
      <c r="G1472" s="113" t="s">
        <v>4925</v>
      </c>
      <c r="H1472" s="113" t="s">
        <v>4926</v>
      </c>
      <c r="I1472" s="113"/>
      <c r="J1472" s="56" t="s">
        <v>7493</v>
      </c>
      <c r="K1472" s="56"/>
      <c r="L1472" s="113" t="s">
        <v>153</v>
      </c>
      <c r="M1472" s="114">
        <v>0</v>
      </c>
      <c r="N1472" s="50" t="s">
        <v>8515</v>
      </c>
      <c r="O1472" s="50"/>
      <c r="P1472" s="113" t="s">
        <v>153</v>
      </c>
      <c r="Q1472" s="113" t="s">
        <v>74</v>
      </c>
      <c r="R1472" s="113" t="s">
        <v>7585</v>
      </c>
      <c r="S1472" s="113"/>
    </row>
    <row r="1473" spans="1:19" x14ac:dyDescent="0.35">
      <c r="A1473" s="113" t="s">
        <v>8553</v>
      </c>
      <c r="B1473" s="112">
        <v>-99</v>
      </c>
      <c r="C1473" s="113" t="s">
        <v>4048</v>
      </c>
      <c r="D1473" s="50" t="s">
        <v>6505</v>
      </c>
      <c r="E1473" s="113"/>
      <c r="F1473" s="111" t="s">
        <v>8007</v>
      </c>
      <c r="G1473" s="113" t="s">
        <v>4923</v>
      </c>
      <c r="H1473" s="113" t="s">
        <v>4924</v>
      </c>
      <c r="I1473" s="113"/>
      <c r="J1473" s="56" t="s">
        <v>7493</v>
      </c>
      <c r="K1473" s="56"/>
      <c r="L1473" s="113" t="s">
        <v>153</v>
      </c>
      <c r="M1473" s="114">
        <v>0</v>
      </c>
      <c r="N1473" s="50" t="s">
        <v>8515</v>
      </c>
      <c r="O1473" s="50"/>
      <c r="P1473" s="113" t="s">
        <v>153</v>
      </c>
      <c r="Q1473" s="113" t="s">
        <v>74</v>
      </c>
      <c r="R1473" s="113" t="s">
        <v>7585</v>
      </c>
      <c r="S1473" s="113"/>
    </row>
    <row r="1474" spans="1:19" x14ac:dyDescent="0.35">
      <c r="A1474" s="113" t="s">
        <v>8553</v>
      </c>
      <c r="B1474" s="114">
        <v>-99</v>
      </c>
      <c r="C1474" s="121" t="s">
        <v>236</v>
      </c>
      <c r="D1474" s="113"/>
      <c r="E1474" s="113"/>
      <c r="F1474" s="113"/>
      <c r="G1474" s="113" t="s">
        <v>550</v>
      </c>
      <c r="H1474" s="113" t="s">
        <v>551</v>
      </c>
      <c r="I1474" s="113"/>
      <c r="J1474" s="56" t="s">
        <v>7493</v>
      </c>
      <c r="K1474" s="56"/>
      <c r="L1474" s="113" t="s">
        <v>91</v>
      </c>
      <c r="M1474" s="114" t="s">
        <v>8511</v>
      </c>
      <c r="N1474" s="113" t="s">
        <v>8513</v>
      </c>
      <c r="O1474" s="113"/>
      <c r="P1474" s="113" t="s">
        <v>91</v>
      </c>
      <c r="Q1474" s="113" t="s">
        <v>74</v>
      </c>
      <c r="R1474" s="113" t="s">
        <v>8519</v>
      </c>
      <c r="S1474" s="113"/>
    </row>
    <row r="1475" spans="1:19" x14ac:dyDescent="0.35">
      <c r="A1475" s="113" t="s">
        <v>8553</v>
      </c>
      <c r="B1475" s="114">
        <v>-1</v>
      </c>
      <c r="C1475" s="113" t="s">
        <v>4044</v>
      </c>
      <c r="D1475" s="50"/>
      <c r="E1475" s="113"/>
      <c r="F1475" s="113"/>
      <c r="G1475" s="113" t="s">
        <v>4918</v>
      </c>
      <c r="H1475" s="113" t="s">
        <v>3951</v>
      </c>
      <c r="I1475" s="113"/>
      <c r="J1475" s="56" t="s">
        <v>7493</v>
      </c>
      <c r="K1475" s="56"/>
      <c r="L1475" s="113" t="s">
        <v>91</v>
      </c>
      <c r="M1475" s="114">
        <v>0</v>
      </c>
      <c r="N1475" s="113" t="s">
        <v>8512</v>
      </c>
      <c r="O1475" s="113"/>
      <c r="P1475" s="113" t="s">
        <v>91</v>
      </c>
      <c r="Q1475" s="113" t="s">
        <v>74</v>
      </c>
      <c r="R1475" s="113"/>
      <c r="S1475" s="113"/>
    </row>
    <row r="1476" spans="1:19" x14ac:dyDescent="0.35">
      <c r="A1476" s="113" t="s">
        <v>8553</v>
      </c>
      <c r="B1476" s="114">
        <v>-1</v>
      </c>
      <c r="C1476" s="113" t="s">
        <v>4032</v>
      </c>
      <c r="D1476" s="50"/>
      <c r="E1476" s="113"/>
      <c r="F1476" s="113"/>
      <c r="G1476" s="113" t="s">
        <v>4898</v>
      </c>
      <c r="H1476" s="113" t="s">
        <v>4899</v>
      </c>
      <c r="I1476" s="113"/>
      <c r="J1476" s="56" t="s">
        <v>7493</v>
      </c>
      <c r="K1476" s="56"/>
      <c r="L1476" s="113" t="s">
        <v>91</v>
      </c>
      <c r="M1476" s="114">
        <v>0</v>
      </c>
      <c r="N1476" s="113" t="s">
        <v>8512</v>
      </c>
      <c r="O1476" s="113"/>
      <c r="P1476" s="113" t="s">
        <v>91</v>
      </c>
      <c r="Q1476" s="113" t="s">
        <v>74</v>
      </c>
      <c r="R1476" s="113"/>
      <c r="S1476" s="113"/>
    </row>
    <row r="1477" spans="1:19" x14ac:dyDescent="0.35">
      <c r="A1477" s="113" t="s">
        <v>8553</v>
      </c>
      <c r="B1477" s="114">
        <v>-1</v>
      </c>
      <c r="C1477" s="113" t="s">
        <v>4042</v>
      </c>
      <c r="D1477" s="113"/>
      <c r="E1477" s="113"/>
      <c r="F1477" s="113"/>
      <c r="G1477" s="113" t="s">
        <v>4916</v>
      </c>
      <c r="H1477" s="113" t="s">
        <v>292</v>
      </c>
      <c r="I1477" s="113"/>
      <c r="J1477" s="56" t="s">
        <v>7493</v>
      </c>
      <c r="K1477" s="56"/>
      <c r="L1477" s="54" t="s">
        <v>7473</v>
      </c>
      <c r="M1477" s="155" t="s">
        <v>8511</v>
      </c>
      <c r="N1477" s="56" t="s">
        <v>8513</v>
      </c>
      <c r="O1477" s="56"/>
      <c r="P1477" s="113" t="s">
        <v>100</v>
      </c>
      <c r="Q1477" s="113" t="s">
        <v>74</v>
      </c>
      <c r="R1477" s="113"/>
      <c r="S1477" s="113"/>
    </row>
    <row r="1478" spans="1:19" x14ac:dyDescent="0.35">
      <c r="A1478" s="113" t="s">
        <v>8553</v>
      </c>
      <c r="B1478" s="114">
        <v>-1</v>
      </c>
      <c r="C1478" s="113" t="s">
        <v>4043</v>
      </c>
      <c r="D1478" s="50"/>
      <c r="E1478" s="113"/>
      <c r="F1478" s="113"/>
      <c r="G1478" s="113" t="s">
        <v>4917</v>
      </c>
      <c r="H1478" s="113" t="s">
        <v>310</v>
      </c>
      <c r="I1478" s="113"/>
      <c r="J1478" s="56" t="s">
        <v>7493</v>
      </c>
      <c r="K1478" s="56"/>
      <c r="L1478" s="113" t="s">
        <v>91</v>
      </c>
      <c r="M1478" s="114">
        <v>0</v>
      </c>
      <c r="N1478" s="113" t="s">
        <v>8512</v>
      </c>
      <c r="O1478" s="113"/>
      <c r="P1478" s="113" t="s">
        <v>91</v>
      </c>
      <c r="Q1478" s="113" t="s">
        <v>74</v>
      </c>
      <c r="R1478" s="113"/>
      <c r="S1478" s="113"/>
    </row>
    <row r="1479" spans="1:19" x14ac:dyDescent="0.35">
      <c r="A1479" s="113" t="s">
        <v>8553</v>
      </c>
      <c r="B1479" s="114">
        <v>-1</v>
      </c>
      <c r="C1479" s="113" t="s">
        <v>3815</v>
      </c>
      <c r="D1479" s="50"/>
      <c r="E1479" s="113"/>
      <c r="F1479" s="113"/>
      <c r="G1479" s="113" t="s">
        <v>4915</v>
      </c>
      <c r="H1479" s="113" t="s">
        <v>3916</v>
      </c>
      <c r="I1479" s="113"/>
      <c r="J1479" s="56" t="s">
        <v>7493</v>
      </c>
      <c r="K1479" s="56"/>
      <c r="L1479" s="113" t="s">
        <v>91</v>
      </c>
      <c r="M1479" s="114">
        <v>0</v>
      </c>
      <c r="N1479" s="113" t="s">
        <v>8512</v>
      </c>
      <c r="O1479" s="113"/>
      <c r="P1479" s="113" t="s">
        <v>91</v>
      </c>
      <c r="Q1479" s="113" t="s">
        <v>74</v>
      </c>
      <c r="R1479" s="113"/>
      <c r="S1479" s="113"/>
    </row>
    <row r="1480" spans="1:19" x14ac:dyDescent="0.35">
      <c r="A1480" s="113" t="s">
        <v>8553</v>
      </c>
      <c r="B1480" s="114">
        <v>-1</v>
      </c>
      <c r="C1480" s="113" t="s">
        <v>106</v>
      </c>
      <c r="D1480" s="113"/>
      <c r="E1480" s="113"/>
      <c r="F1480" s="113"/>
      <c r="G1480" s="113" t="s">
        <v>301</v>
      </c>
      <c r="H1480" s="113" t="s">
        <v>292</v>
      </c>
      <c r="I1480" s="113"/>
      <c r="J1480" s="56" t="s">
        <v>7493</v>
      </c>
      <c r="K1480" s="56"/>
      <c r="L1480" s="54" t="s">
        <v>7473</v>
      </c>
      <c r="M1480" s="155" t="s">
        <v>8511</v>
      </c>
      <c r="N1480" s="56" t="s">
        <v>8513</v>
      </c>
      <c r="O1480" s="56"/>
      <c r="P1480" s="113" t="s">
        <v>100</v>
      </c>
      <c r="Q1480" s="113" t="s">
        <v>74</v>
      </c>
      <c r="R1480" s="113"/>
      <c r="S1480" s="113"/>
    </row>
    <row r="1481" spans="1:19" x14ac:dyDescent="0.35">
      <c r="A1481" s="113" t="s">
        <v>8553</v>
      </c>
      <c r="B1481" s="114">
        <v>-1</v>
      </c>
      <c r="C1481" s="113" t="s">
        <v>107</v>
      </c>
      <c r="D1481" s="50"/>
      <c r="E1481" s="113"/>
      <c r="F1481" s="113"/>
      <c r="G1481" s="113" t="s">
        <v>4761</v>
      </c>
      <c r="H1481" s="113" t="s">
        <v>4762</v>
      </c>
      <c r="I1481" s="113"/>
      <c r="J1481" s="56" t="s">
        <v>7493</v>
      </c>
      <c r="K1481" s="56"/>
      <c r="L1481" s="113" t="s">
        <v>91</v>
      </c>
      <c r="M1481" s="114">
        <v>0</v>
      </c>
      <c r="N1481" s="113" t="s">
        <v>8512</v>
      </c>
      <c r="O1481" s="113"/>
      <c r="P1481" s="113" t="s">
        <v>91</v>
      </c>
      <c r="Q1481" s="113" t="s">
        <v>74</v>
      </c>
      <c r="R1481" s="113"/>
      <c r="S1481" s="113"/>
    </row>
    <row r="1482" spans="1:19" x14ac:dyDescent="0.35">
      <c r="A1482" s="113" t="s">
        <v>8553</v>
      </c>
      <c r="B1482" s="114">
        <v>-1</v>
      </c>
      <c r="C1482" s="113" t="s">
        <v>109</v>
      </c>
      <c r="D1482" s="50"/>
      <c r="E1482" s="113"/>
      <c r="F1482" s="113"/>
      <c r="G1482" s="113" t="s">
        <v>306</v>
      </c>
      <c r="H1482" s="113" t="s">
        <v>307</v>
      </c>
      <c r="I1482" s="113"/>
      <c r="J1482" s="56" t="s">
        <v>7493</v>
      </c>
      <c r="K1482" s="56"/>
      <c r="L1482" s="113" t="s">
        <v>91</v>
      </c>
      <c r="M1482" s="114">
        <v>0</v>
      </c>
      <c r="N1482" s="113" t="s">
        <v>8512</v>
      </c>
      <c r="O1482" s="113"/>
      <c r="P1482" s="113" t="s">
        <v>92</v>
      </c>
      <c r="Q1482" s="113" t="s">
        <v>74</v>
      </c>
      <c r="R1482" s="113"/>
      <c r="S1482" s="113"/>
    </row>
    <row r="1483" spans="1:19" x14ac:dyDescent="0.35">
      <c r="A1483" s="113" t="s">
        <v>8553</v>
      </c>
      <c r="B1483" s="114">
        <v>-1</v>
      </c>
      <c r="C1483" s="113" t="s">
        <v>108</v>
      </c>
      <c r="D1483" s="50"/>
      <c r="E1483" s="113"/>
      <c r="F1483" s="113"/>
      <c r="G1483" s="113" t="s">
        <v>304</v>
      </c>
      <c r="H1483" s="113" t="s">
        <v>305</v>
      </c>
      <c r="I1483" s="113"/>
      <c r="J1483" s="56" t="s">
        <v>7493</v>
      </c>
      <c r="K1483" s="56"/>
      <c r="L1483" s="113" t="s">
        <v>91</v>
      </c>
      <c r="M1483" s="114">
        <v>0</v>
      </c>
      <c r="N1483" s="113" t="s">
        <v>8512</v>
      </c>
      <c r="O1483" s="113"/>
      <c r="P1483" s="113" t="s">
        <v>92</v>
      </c>
      <c r="Q1483" s="113" t="s">
        <v>74</v>
      </c>
      <c r="R1483" s="113"/>
      <c r="S1483" s="113"/>
    </row>
    <row r="1484" spans="1:19" x14ac:dyDescent="0.35">
      <c r="A1484" s="113" t="s">
        <v>8553</v>
      </c>
      <c r="B1484" s="114">
        <v>-1</v>
      </c>
      <c r="C1484" s="113" t="s">
        <v>3813</v>
      </c>
      <c r="D1484" s="50"/>
      <c r="E1484" s="113"/>
      <c r="F1484" s="113"/>
      <c r="G1484" s="113" t="s">
        <v>4914</v>
      </c>
      <c r="H1484" s="113" t="s">
        <v>3911</v>
      </c>
      <c r="I1484" s="113"/>
      <c r="J1484" s="56" t="s">
        <v>7493</v>
      </c>
      <c r="K1484" s="56"/>
      <c r="L1484" s="113" t="s">
        <v>91</v>
      </c>
      <c r="M1484" s="114">
        <v>0</v>
      </c>
      <c r="N1484" s="113" t="s">
        <v>8512</v>
      </c>
      <c r="O1484" s="113"/>
      <c r="P1484" s="113" t="s">
        <v>91</v>
      </c>
      <c r="Q1484" s="113" t="s">
        <v>74</v>
      </c>
      <c r="R1484" s="113"/>
      <c r="S1484" s="113"/>
    </row>
    <row r="1485" spans="1:19" x14ac:dyDescent="0.35">
      <c r="A1485" s="113" t="s">
        <v>8553</v>
      </c>
      <c r="B1485" s="114">
        <v>-1</v>
      </c>
      <c r="C1485" s="113" t="s">
        <v>103</v>
      </c>
      <c r="D1485" s="50"/>
      <c r="E1485" s="113"/>
      <c r="F1485" s="113"/>
      <c r="G1485" s="113" t="s">
        <v>295</v>
      </c>
      <c r="H1485" s="113" t="s">
        <v>296</v>
      </c>
      <c r="I1485" s="113"/>
      <c r="J1485" s="56" t="s">
        <v>7493</v>
      </c>
      <c r="K1485" s="56"/>
      <c r="L1485" s="113" t="s">
        <v>91</v>
      </c>
      <c r="M1485" s="114">
        <v>0</v>
      </c>
      <c r="N1485" s="113" t="s">
        <v>8512</v>
      </c>
      <c r="O1485" s="113"/>
      <c r="P1485" s="113" t="s">
        <v>91</v>
      </c>
      <c r="Q1485" s="113" t="s">
        <v>74</v>
      </c>
      <c r="R1485" s="113"/>
      <c r="S1485" s="113"/>
    </row>
    <row r="1486" spans="1:19" x14ac:dyDescent="0.35">
      <c r="A1486" s="113" t="s">
        <v>8553</v>
      </c>
      <c r="B1486" s="114">
        <v>-1</v>
      </c>
      <c r="C1486" s="113" t="s">
        <v>102</v>
      </c>
      <c r="D1486" s="50"/>
      <c r="E1486" s="113"/>
      <c r="F1486" s="113"/>
      <c r="G1486" s="113" t="s">
        <v>293</v>
      </c>
      <c r="H1486" s="113" t="s">
        <v>294</v>
      </c>
      <c r="I1486" s="113"/>
      <c r="J1486" s="56" t="s">
        <v>7493</v>
      </c>
      <c r="K1486" s="56"/>
      <c r="L1486" s="113" t="s">
        <v>91</v>
      </c>
      <c r="M1486" s="114">
        <v>0</v>
      </c>
      <c r="N1486" s="113" t="s">
        <v>8512</v>
      </c>
      <c r="O1486" s="113"/>
      <c r="P1486" s="113" t="s">
        <v>91</v>
      </c>
      <c r="Q1486" s="113" t="s">
        <v>74</v>
      </c>
      <c r="R1486" s="113"/>
      <c r="S1486" s="113"/>
    </row>
    <row r="1487" spans="1:19" x14ac:dyDescent="0.35">
      <c r="A1487" s="113" t="s">
        <v>8553</v>
      </c>
      <c r="B1487" s="114">
        <v>-1</v>
      </c>
      <c r="C1487" s="113" t="s">
        <v>104</v>
      </c>
      <c r="D1487" s="50"/>
      <c r="E1487" s="113"/>
      <c r="F1487" s="113"/>
      <c r="G1487" s="113" t="s">
        <v>297</v>
      </c>
      <c r="H1487" s="113" t="s">
        <v>298</v>
      </c>
      <c r="I1487" s="113"/>
      <c r="J1487" s="56" t="s">
        <v>7493</v>
      </c>
      <c r="K1487" s="56"/>
      <c r="L1487" s="113" t="s">
        <v>91</v>
      </c>
      <c r="M1487" s="114">
        <v>0</v>
      </c>
      <c r="N1487" s="113" t="s">
        <v>8512</v>
      </c>
      <c r="O1487" s="113"/>
      <c r="P1487" s="113" t="s">
        <v>91</v>
      </c>
      <c r="Q1487" s="113" t="s">
        <v>74</v>
      </c>
      <c r="R1487" s="113"/>
      <c r="S1487" s="113"/>
    </row>
    <row r="1488" spans="1:19" x14ac:dyDescent="0.35">
      <c r="A1488" s="113" t="s">
        <v>8553</v>
      </c>
      <c r="B1488" s="114">
        <v>-1</v>
      </c>
      <c r="C1488" s="113" t="s">
        <v>105</v>
      </c>
      <c r="D1488" s="50"/>
      <c r="E1488" s="113"/>
      <c r="F1488" s="113"/>
      <c r="G1488" s="113" t="s">
        <v>299</v>
      </c>
      <c r="H1488" s="113" t="s">
        <v>4756</v>
      </c>
      <c r="I1488" s="113"/>
      <c r="J1488" s="56" t="s">
        <v>7493</v>
      </c>
      <c r="K1488" s="56"/>
      <c r="L1488" s="113" t="s">
        <v>91</v>
      </c>
      <c r="M1488" s="114">
        <v>0</v>
      </c>
      <c r="N1488" s="113" t="s">
        <v>8512</v>
      </c>
      <c r="O1488" s="113"/>
      <c r="P1488" s="113" t="s">
        <v>92</v>
      </c>
      <c r="Q1488" s="113" t="s">
        <v>74</v>
      </c>
      <c r="R1488" s="113"/>
      <c r="S1488" s="113"/>
    </row>
    <row r="1489" spans="1:19" x14ac:dyDescent="0.35">
      <c r="A1489" s="113" t="s">
        <v>8553</v>
      </c>
      <c r="B1489" s="114">
        <v>-1</v>
      </c>
      <c r="C1489" s="121" t="s">
        <v>8554</v>
      </c>
      <c r="D1489" s="50"/>
      <c r="E1489" s="151"/>
      <c r="F1489" s="113"/>
      <c r="G1489" s="113" t="s">
        <v>4908</v>
      </c>
      <c r="H1489" s="113" t="s">
        <v>4909</v>
      </c>
      <c r="I1489" s="113"/>
      <c r="J1489" s="56" t="s">
        <v>7493</v>
      </c>
      <c r="K1489" s="56"/>
      <c r="L1489" s="113" t="s">
        <v>91</v>
      </c>
      <c r="M1489" s="114">
        <v>0</v>
      </c>
      <c r="N1489" s="113" t="s">
        <v>8512</v>
      </c>
      <c r="O1489" s="113"/>
      <c r="P1489" s="113" t="s">
        <v>91</v>
      </c>
      <c r="Q1489" s="113" t="s">
        <v>74</v>
      </c>
      <c r="R1489" s="113" t="s">
        <v>8555</v>
      </c>
      <c r="S1489" s="113"/>
    </row>
    <row r="1490" spans="1:19" x14ac:dyDescent="0.35">
      <c r="A1490" s="113" t="s">
        <v>8553</v>
      </c>
      <c r="B1490" s="139">
        <v>1</v>
      </c>
      <c r="C1490" s="121" t="s">
        <v>4045</v>
      </c>
      <c r="D1490" s="55" t="s">
        <v>6476</v>
      </c>
      <c r="E1490" s="121" t="s">
        <v>8467</v>
      </c>
      <c r="F1490" s="121"/>
      <c r="G1490" s="121" t="s">
        <v>4919</v>
      </c>
      <c r="H1490" s="121" t="s">
        <v>4920</v>
      </c>
      <c r="I1490" s="121"/>
      <c r="J1490" s="57" t="s">
        <v>7493</v>
      </c>
      <c r="K1490" s="57"/>
      <c r="L1490" s="121" t="s">
        <v>7473</v>
      </c>
      <c r="M1490" s="139" t="s">
        <v>8511</v>
      </c>
      <c r="N1490" s="121" t="s">
        <v>8513</v>
      </c>
      <c r="O1490" s="121" t="s">
        <v>8516</v>
      </c>
      <c r="P1490" s="121" t="s">
        <v>100</v>
      </c>
      <c r="Q1490" s="121" t="s">
        <v>74</v>
      </c>
      <c r="R1490" s="121"/>
      <c r="S1490" s="121"/>
    </row>
    <row r="1491" spans="1:19" x14ac:dyDescent="0.35">
      <c r="A1491" s="113" t="s">
        <v>8553</v>
      </c>
      <c r="B1491" s="112">
        <v>1</v>
      </c>
      <c r="C1491" s="121" t="s">
        <v>4045</v>
      </c>
      <c r="D1491" s="121"/>
      <c r="E1491" s="121" t="s">
        <v>8467</v>
      </c>
      <c r="F1491" s="111" t="s">
        <v>8038</v>
      </c>
      <c r="G1491" s="113" t="s">
        <v>4919</v>
      </c>
      <c r="H1491" s="113" t="s">
        <v>4920</v>
      </c>
      <c r="I1491" s="113"/>
      <c r="J1491" s="56" t="s">
        <v>7493</v>
      </c>
      <c r="K1491" s="56"/>
      <c r="L1491" s="113" t="s">
        <v>7473</v>
      </c>
      <c r="M1491" s="114" t="s">
        <v>8511</v>
      </c>
      <c r="N1491" s="113" t="s">
        <v>8513</v>
      </c>
      <c r="O1491" s="113" t="s">
        <v>8516</v>
      </c>
      <c r="P1491" s="113" t="s">
        <v>100</v>
      </c>
      <c r="Q1491" s="113" t="s">
        <v>74</v>
      </c>
      <c r="R1491" s="113" t="s">
        <v>8519</v>
      </c>
      <c r="S1491" s="113"/>
    </row>
    <row r="1492" spans="1:19" x14ac:dyDescent="0.35">
      <c r="A1492" s="113" t="s">
        <v>8553</v>
      </c>
      <c r="B1492" s="112">
        <v>2</v>
      </c>
      <c r="C1492" s="121" t="s">
        <v>4046</v>
      </c>
      <c r="D1492" s="62" t="s">
        <v>8472</v>
      </c>
      <c r="E1492" s="50" t="s">
        <v>8471</v>
      </c>
      <c r="F1492" s="113"/>
      <c r="G1492" s="113" t="s">
        <v>550</v>
      </c>
      <c r="H1492" s="113" t="s">
        <v>551</v>
      </c>
      <c r="I1492" s="113"/>
      <c r="J1492" s="56" t="s">
        <v>7493</v>
      </c>
      <c r="K1492" s="56"/>
      <c r="L1492" s="113" t="s">
        <v>91</v>
      </c>
      <c r="M1492" s="114" t="s">
        <v>8511</v>
      </c>
      <c r="N1492" s="113" t="s">
        <v>8513</v>
      </c>
      <c r="O1492" s="113" t="s">
        <v>8516</v>
      </c>
      <c r="P1492" s="113" t="s">
        <v>91</v>
      </c>
      <c r="Q1492" s="113" t="s">
        <v>74</v>
      </c>
      <c r="R1492" s="113"/>
      <c r="S1492" s="113"/>
    </row>
    <row r="1493" spans="1:19" x14ac:dyDescent="0.35">
      <c r="A1493" s="113" t="s">
        <v>8553</v>
      </c>
      <c r="B1493" s="112">
        <v>2</v>
      </c>
      <c r="C1493" s="113" t="s">
        <v>236</v>
      </c>
      <c r="D1493" s="50" t="s">
        <v>1939</v>
      </c>
      <c r="E1493" s="50" t="s">
        <v>8439</v>
      </c>
      <c r="F1493" s="68" t="s">
        <v>7710</v>
      </c>
      <c r="G1493" s="54" t="s">
        <v>550</v>
      </c>
      <c r="H1493" s="54" t="s">
        <v>551</v>
      </c>
      <c r="I1493" s="68" t="s">
        <v>2423</v>
      </c>
      <c r="J1493" s="56" t="s">
        <v>7493</v>
      </c>
      <c r="K1493" s="56"/>
      <c r="L1493" s="121" t="s">
        <v>91</v>
      </c>
      <c r="M1493" s="139" t="s">
        <v>8511</v>
      </c>
      <c r="N1493" s="121" t="s">
        <v>8513</v>
      </c>
      <c r="O1493" s="121" t="s">
        <v>8516</v>
      </c>
      <c r="P1493" s="113" t="s">
        <v>100</v>
      </c>
      <c r="Q1493" s="113" t="s">
        <v>74</v>
      </c>
      <c r="R1493" s="113" t="s">
        <v>7488</v>
      </c>
      <c r="S1493" s="113"/>
    </row>
    <row r="1494" spans="1:19" x14ac:dyDescent="0.35">
      <c r="A1494" s="113" t="s">
        <v>8553</v>
      </c>
      <c r="B1494" s="112">
        <v>3</v>
      </c>
      <c r="C1494" s="113" t="s">
        <v>237</v>
      </c>
      <c r="D1494" s="56" t="s">
        <v>553</v>
      </c>
      <c r="E1494" s="50" t="s">
        <v>8473</v>
      </c>
      <c r="F1494" s="68" t="s">
        <v>2242</v>
      </c>
      <c r="G1494" s="54" t="s">
        <v>552</v>
      </c>
      <c r="H1494" s="54" t="s">
        <v>553</v>
      </c>
      <c r="I1494" s="68" t="s">
        <v>2424</v>
      </c>
      <c r="J1494" s="56" t="s">
        <v>7493</v>
      </c>
      <c r="K1494" s="56"/>
      <c r="L1494" s="113" t="s">
        <v>91</v>
      </c>
      <c r="M1494" s="114" t="s">
        <v>8511</v>
      </c>
      <c r="N1494" s="113" t="s">
        <v>8512</v>
      </c>
      <c r="O1494" s="113" t="s">
        <v>8516</v>
      </c>
      <c r="P1494" s="113" t="s">
        <v>91</v>
      </c>
      <c r="Q1494" s="113" t="s">
        <v>74</v>
      </c>
      <c r="R1494" s="113"/>
      <c r="S1494" s="113"/>
    </row>
    <row r="1495" spans="1:19" x14ac:dyDescent="0.35">
      <c r="A1495" s="113" t="s">
        <v>8553</v>
      </c>
      <c r="B1495" s="112">
        <v>4</v>
      </c>
      <c r="C1495" s="113" t="s">
        <v>238</v>
      </c>
      <c r="D1495" s="56" t="s">
        <v>1940</v>
      </c>
      <c r="E1495" s="50" t="s">
        <v>8474</v>
      </c>
      <c r="F1495" s="68" t="s">
        <v>2243</v>
      </c>
      <c r="G1495" s="54" t="s">
        <v>554</v>
      </c>
      <c r="H1495" s="54" t="s">
        <v>555</v>
      </c>
      <c r="I1495" s="68" t="s">
        <v>2425</v>
      </c>
      <c r="J1495" s="56" t="s">
        <v>7493</v>
      </c>
      <c r="K1495" s="56"/>
      <c r="L1495" s="113" t="s">
        <v>91</v>
      </c>
      <c r="M1495" s="114">
        <v>0</v>
      </c>
      <c r="N1495" s="113" t="s">
        <v>8512</v>
      </c>
      <c r="O1495" s="113" t="s">
        <v>8517</v>
      </c>
      <c r="P1495" s="113" t="s">
        <v>91</v>
      </c>
      <c r="Q1495" s="113" t="s">
        <v>74</v>
      </c>
      <c r="R1495" s="113"/>
      <c r="S1495" s="113"/>
    </row>
    <row r="1496" spans="1:19" x14ac:dyDescent="0.35">
      <c r="A1496" s="113" t="s">
        <v>8553</v>
      </c>
      <c r="B1496" s="112">
        <v>5</v>
      </c>
      <c r="C1496" s="113" t="s">
        <v>239</v>
      </c>
      <c r="D1496" s="56" t="s">
        <v>1932</v>
      </c>
      <c r="E1496" s="50" t="s">
        <v>8475</v>
      </c>
      <c r="F1496" s="68" t="s">
        <v>2162</v>
      </c>
      <c r="G1496" s="54" t="s">
        <v>556</v>
      </c>
      <c r="H1496" s="54" t="s">
        <v>497</v>
      </c>
      <c r="I1496" s="68" t="s">
        <v>2400</v>
      </c>
      <c r="J1496" s="56" t="s">
        <v>7493</v>
      </c>
      <c r="K1496" s="56"/>
      <c r="L1496" s="113" t="s">
        <v>91</v>
      </c>
      <c r="M1496" s="114">
        <v>0</v>
      </c>
      <c r="N1496" s="113" t="s">
        <v>8512</v>
      </c>
      <c r="O1496" s="113" t="s">
        <v>8517</v>
      </c>
      <c r="P1496" s="113" t="s">
        <v>91</v>
      </c>
      <c r="Q1496" s="113" t="s">
        <v>74</v>
      </c>
      <c r="R1496" s="113"/>
      <c r="S1496" s="113"/>
    </row>
    <row r="1497" spans="1:19" x14ac:dyDescent="0.35">
      <c r="A1497" s="113" t="s">
        <v>8553</v>
      </c>
      <c r="B1497" s="112">
        <v>6</v>
      </c>
      <c r="C1497" s="113" t="s">
        <v>240</v>
      </c>
      <c r="D1497" s="56" t="s">
        <v>7736</v>
      </c>
      <c r="E1497" s="50" t="s">
        <v>8477</v>
      </c>
      <c r="F1497" s="68" t="s">
        <v>8002</v>
      </c>
      <c r="G1497" s="54" t="s">
        <v>557</v>
      </c>
      <c r="H1497" s="54" t="s">
        <v>499</v>
      </c>
      <c r="I1497" s="68" t="s">
        <v>2401</v>
      </c>
      <c r="J1497" s="56" t="s">
        <v>7493</v>
      </c>
      <c r="K1497" s="56"/>
      <c r="L1497" s="113" t="s">
        <v>91</v>
      </c>
      <c r="M1497" s="114">
        <v>0</v>
      </c>
      <c r="N1497" s="113" t="s">
        <v>8512</v>
      </c>
      <c r="O1497" s="113" t="s">
        <v>8517</v>
      </c>
      <c r="P1497" s="113" t="s">
        <v>91</v>
      </c>
      <c r="Q1497" s="113" t="s">
        <v>74</v>
      </c>
      <c r="R1497" s="113"/>
      <c r="S1497" s="113"/>
    </row>
    <row r="1498" spans="1:19" x14ac:dyDescent="0.35">
      <c r="A1498" s="113" t="s">
        <v>8553</v>
      </c>
      <c r="B1498" s="112">
        <v>7</v>
      </c>
      <c r="C1498" s="113" t="s">
        <v>241</v>
      </c>
      <c r="D1498" s="56" t="s">
        <v>1941</v>
      </c>
      <c r="E1498" s="50" t="s">
        <v>8476</v>
      </c>
      <c r="F1498" s="68" t="s">
        <v>2163</v>
      </c>
      <c r="G1498" s="54" t="s">
        <v>558</v>
      </c>
      <c r="H1498" s="54" t="s">
        <v>501</v>
      </c>
      <c r="I1498" s="68" t="s">
        <v>2402</v>
      </c>
      <c r="J1498" s="56" t="s">
        <v>7493</v>
      </c>
      <c r="K1498" s="56"/>
      <c r="L1498" s="113" t="s">
        <v>91</v>
      </c>
      <c r="M1498" s="114">
        <v>0</v>
      </c>
      <c r="N1498" s="113" t="s">
        <v>8512</v>
      </c>
      <c r="O1498" s="113" t="s">
        <v>8517</v>
      </c>
      <c r="P1498" s="113" t="s">
        <v>91</v>
      </c>
      <c r="Q1498" s="113" t="s">
        <v>74</v>
      </c>
      <c r="R1498" s="113"/>
      <c r="S1498" s="113"/>
    </row>
    <row r="1499" spans="1:19" x14ac:dyDescent="0.35">
      <c r="A1499" s="113" t="s">
        <v>8553</v>
      </c>
      <c r="B1499" s="112">
        <v>8</v>
      </c>
      <c r="C1499" s="113" t="s">
        <v>242</v>
      </c>
      <c r="D1499" s="56" t="s">
        <v>8557</v>
      </c>
      <c r="E1499" s="56" t="s">
        <v>8478</v>
      </c>
      <c r="F1499" s="68" t="s">
        <v>2280</v>
      </c>
      <c r="G1499" s="54" t="s">
        <v>559</v>
      </c>
      <c r="H1499" s="54" t="s">
        <v>560</v>
      </c>
      <c r="I1499" s="68" t="s">
        <v>2426</v>
      </c>
      <c r="J1499" s="56" t="s">
        <v>7493</v>
      </c>
      <c r="K1499" s="56"/>
      <c r="L1499" s="50" t="s">
        <v>7472</v>
      </c>
      <c r="M1499" s="153">
        <v>0</v>
      </c>
      <c r="N1499" s="50" t="s">
        <v>8512</v>
      </c>
      <c r="O1499" s="50" t="s">
        <v>8517</v>
      </c>
      <c r="P1499" s="113" t="s">
        <v>138</v>
      </c>
      <c r="Q1499" s="113" t="s">
        <v>74</v>
      </c>
      <c r="R1499" s="113"/>
      <c r="S1499" s="113"/>
    </row>
    <row r="1500" spans="1:19" x14ac:dyDescent="0.35">
      <c r="A1500" s="113" t="s">
        <v>8553</v>
      </c>
      <c r="B1500" s="112">
        <v>9</v>
      </c>
      <c r="C1500" s="113" t="s">
        <v>243</v>
      </c>
      <c r="D1500" s="56" t="s">
        <v>8558</v>
      </c>
      <c r="E1500" s="56" t="s">
        <v>8479</v>
      </c>
      <c r="F1500" s="68" t="s">
        <v>2281</v>
      </c>
      <c r="G1500" s="54" t="s">
        <v>561</v>
      </c>
      <c r="H1500" s="54" t="s">
        <v>562</v>
      </c>
      <c r="I1500" s="68" t="s">
        <v>2427</v>
      </c>
      <c r="J1500" s="56" t="s">
        <v>7493</v>
      </c>
      <c r="K1500" s="56"/>
      <c r="L1500" s="50" t="s">
        <v>7472</v>
      </c>
      <c r="M1500" s="153">
        <v>0</v>
      </c>
      <c r="N1500" s="50" t="s">
        <v>8512</v>
      </c>
      <c r="O1500" s="50" t="s">
        <v>8517</v>
      </c>
      <c r="P1500" s="113" t="s">
        <v>138</v>
      </c>
      <c r="Q1500" s="113" t="s">
        <v>74</v>
      </c>
      <c r="R1500" s="113"/>
      <c r="S1500" s="113"/>
    </row>
    <row r="1501" spans="1:19" x14ac:dyDescent="0.35">
      <c r="A1501" s="113" t="s">
        <v>8553</v>
      </c>
      <c r="B1501" s="112">
        <v>10</v>
      </c>
      <c r="C1501" s="113" t="s">
        <v>244</v>
      </c>
      <c r="D1501" s="56" t="s">
        <v>1937</v>
      </c>
      <c r="E1501" s="56" t="s">
        <v>8480</v>
      </c>
      <c r="F1501" s="68" t="s">
        <v>2282</v>
      </c>
      <c r="G1501" s="54" t="s">
        <v>563</v>
      </c>
      <c r="H1501" s="54" t="s">
        <v>564</v>
      </c>
      <c r="I1501" s="68" t="s">
        <v>2428</v>
      </c>
      <c r="J1501" s="56" t="s">
        <v>7493</v>
      </c>
      <c r="K1501" s="56"/>
      <c r="L1501" s="50" t="s">
        <v>7472</v>
      </c>
      <c r="M1501" s="153">
        <v>0</v>
      </c>
      <c r="N1501" s="50" t="s">
        <v>8512</v>
      </c>
      <c r="O1501" s="50" t="s">
        <v>8517</v>
      </c>
      <c r="P1501" s="113" t="s">
        <v>139</v>
      </c>
      <c r="Q1501" s="113" t="s">
        <v>74</v>
      </c>
      <c r="R1501" s="113"/>
      <c r="S1501" s="113"/>
    </row>
    <row r="1502" spans="1:19" x14ac:dyDescent="0.35">
      <c r="A1502" s="113" t="s">
        <v>8553</v>
      </c>
      <c r="B1502" s="112">
        <v>11</v>
      </c>
      <c r="C1502" s="113" t="s">
        <v>4047</v>
      </c>
      <c r="D1502" s="50" t="s">
        <v>6504</v>
      </c>
      <c r="E1502" s="113" t="s">
        <v>8005</v>
      </c>
      <c r="F1502" s="111" t="s">
        <v>8005</v>
      </c>
      <c r="G1502" s="113" t="s">
        <v>4921</v>
      </c>
      <c r="H1502" s="113" t="s">
        <v>4922</v>
      </c>
      <c r="I1502" s="113"/>
      <c r="J1502" s="56" t="s">
        <v>7493</v>
      </c>
      <c r="K1502" s="56"/>
      <c r="L1502" s="113" t="s">
        <v>91</v>
      </c>
      <c r="M1502" s="114">
        <v>0</v>
      </c>
      <c r="N1502" s="113" t="s">
        <v>8512</v>
      </c>
      <c r="O1502" s="113" t="s">
        <v>8517</v>
      </c>
      <c r="P1502" s="113" t="s">
        <v>91</v>
      </c>
      <c r="Q1502" s="113" t="s">
        <v>74</v>
      </c>
      <c r="R1502" s="113"/>
      <c r="S1502" s="113"/>
    </row>
    <row r="1503" spans="1:19" x14ac:dyDescent="0.35">
      <c r="A1503" s="113" t="s">
        <v>8553</v>
      </c>
      <c r="B1503" s="112">
        <v>12</v>
      </c>
      <c r="C1503" s="113" t="s">
        <v>246</v>
      </c>
      <c r="D1503" s="56" t="s">
        <v>6512</v>
      </c>
      <c r="E1503" s="50" t="s">
        <v>8481</v>
      </c>
      <c r="F1503" s="68" t="s">
        <v>2250</v>
      </c>
      <c r="G1503" s="54" t="s">
        <v>567</v>
      </c>
      <c r="H1503" s="54" t="s">
        <v>568</v>
      </c>
      <c r="I1503" s="68" t="s">
        <v>2430</v>
      </c>
      <c r="J1503" s="56" t="s">
        <v>7493</v>
      </c>
      <c r="K1503" s="56"/>
      <c r="L1503" s="50" t="s">
        <v>7472</v>
      </c>
      <c r="M1503" s="153">
        <v>0</v>
      </c>
      <c r="N1503" s="50" t="s">
        <v>8512</v>
      </c>
      <c r="O1503" s="50" t="s">
        <v>8517</v>
      </c>
      <c r="P1503" s="113" t="s">
        <v>139</v>
      </c>
      <c r="Q1503" s="113" t="s">
        <v>74</v>
      </c>
      <c r="R1503" s="113"/>
      <c r="S1503" s="113"/>
    </row>
    <row r="1504" spans="1:19" x14ac:dyDescent="0.35">
      <c r="A1504" s="113" t="s">
        <v>8553</v>
      </c>
      <c r="B1504" s="112">
        <v>13</v>
      </c>
      <c r="C1504" s="113" t="s">
        <v>247</v>
      </c>
      <c r="D1504" s="56" t="s">
        <v>6406</v>
      </c>
      <c r="E1504" s="50" t="s">
        <v>8482</v>
      </c>
      <c r="F1504" s="111" t="s">
        <v>8013</v>
      </c>
      <c r="G1504" s="54" t="s">
        <v>569</v>
      </c>
      <c r="H1504" s="54" t="s">
        <v>570</v>
      </c>
      <c r="I1504" s="68" t="s">
        <v>2431</v>
      </c>
      <c r="J1504" s="56" t="s">
        <v>7493</v>
      </c>
      <c r="K1504" s="56"/>
      <c r="L1504" s="50" t="s">
        <v>7472</v>
      </c>
      <c r="M1504" s="153">
        <v>0</v>
      </c>
      <c r="N1504" s="50" t="s">
        <v>8512</v>
      </c>
      <c r="O1504" s="50" t="s">
        <v>8517</v>
      </c>
      <c r="P1504" s="113" t="s">
        <v>139</v>
      </c>
      <c r="Q1504" s="113" t="s">
        <v>74</v>
      </c>
      <c r="R1504" s="113"/>
      <c r="S1504" s="113"/>
    </row>
    <row r="1505" spans="1:19" x14ac:dyDescent="0.35">
      <c r="A1505" s="113" t="s">
        <v>8553</v>
      </c>
      <c r="B1505" s="112">
        <v>14</v>
      </c>
      <c r="C1505" s="113" t="s">
        <v>4051</v>
      </c>
      <c r="D1505" s="62" t="s">
        <v>6514</v>
      </c>
      <c r="E1505" s="50" t="s">
        <v>8483</v>
      </c>
      <c r="F1505" s="111" t="s">
        <v>8015</v>
      </c>
      <c r="G1505" s="113" t="s">
        <v>4929</v>
      </c>
      <c r="H1505" s="113" t="s">
        <v>4930</v>
      </c>
      <c r="I1505" s="113"/>
      <c r="J1505" s="56" t="s">
        <v>7493</v>
      </c>
      <c r="K1505" s="56"/>
      <c r="L1505" s="50" t="s">
        <v>7472</v>
      </c>
      <c r="M1505" s="153">
        <v>2</v>
      </c>
      <c r="N1505" s="50" t="s">
        <v>8512</v>
      </c>
      <c r="O1505" s="50" t="s">
        <v>8517</v>
      </c>
      <c r="P1505" s="113" t="s">
        <v>139</v>
      </c>
      <c r="Q1505" s="113" t="s">
        <v>74</v>
      </c>
      <c r="R1505" s="113"/>
      <c r="S1505" s="113"/>
    </row>
    <row r="1506" spans="1:19" x14ac:dyDescent="0.35">
      <c r="A1506" s="113" t="s">
        <v>8553</v>
      </c>
      <c r="B1506" s="114">
        <v>15</v>
      </c>
      <c r="C1506" s="113" t="s">
        <v>2628</v>
      </c>
      <c r="D1506" s="50"/>
      <c r="E1506" s="113"/>
      <c r="F1506" s="113"/>
      <c r="G1506" s="113" t="s">
        <v>4895</v>
      </c>
      <c r="H1506" s="113" t="s">
        <v>2832</v>
      </c>
      <c r="I1506" s="113"/>
      <c r="J1506" s="56" t="s">
        <v>7493</v>
      </c>
      <c r="K1506" s="56"/>
      <c r="L1506" s="113" t="s">
        <v>91</v>
      </c>
      <c r="M1506" s="114">
        <v>0</v>
      </c>
      <c r="N1506" s="113" t="s">
        <v>8512</v>
      </c>
      <c r="O1506" s="113"/>
      <c r="P1506" s="113" t="s">
        <v>91</v>
      </c>
      <c r="Q1506" s="113" t="s">
        <v>74</v>
      </c>
      <c r="R1506" s="113"/>
      <c r="S1506" s="113"/>
    </row>
    <row r="1507" spans="1:19" x14ac:dyDescent="0.35">
      <c r="A1507" s="113" t="s">
        <v>8553</v>
      </c>
      <c r="B1507" s="114">
        <v>16</v>
      </c>
      <c r="C1507" s="113" t="s">
        <v>4033</v>
      </c>
      <c r="D1507" s="50"/>
      <c r="E1507" s="113"/>
      <c r="F1507" s="113"/>
      <c r="G1507" s="113" t="s">
        <v>4900</v>
      </c>
      <c r="H1507" s="113" t="s">
        <v>3878</v>
      </c>
      <c r="I1507" s="113"/>
      <c r="J1507" s="56" t="s">
        <v>7493</v>
      </c>
      <c r="K1507" s="56"/>
      <c r="L1507" s="113" t="s">
        <v>91</v>
      </c>
      <c r="M1507" s="114">
        <v>0</v>
      </c>
      <c r="N1507" s="113" t="s">
        <v>8512</v>
      </c>
      <c r="O1507" s="113"/>
      <c r="P1507" s="113" t="s">
        <v>91</v>
      </c>
      <c r="Q1507" s="113" t="s">
        <v>74</v>
      </c>
      <c r="R1507" s="113"/>
      <c r="S1507" s="113"/>
    </row>
    <row r="1508" spans="1:19" x14ac:dyDescent="0.35">
      <c r="A1508" s="113" t="s">
        <v>8553</v>
      </c>
      <c r="B1508" s="114">
        <v>17</v>
      </c>
      <c r="C1508" s="113" t="s">
        <v>4038</v>
      </c>
      <c r="D1508" s="50"/>
      <c r="E1508" s="113"/>
      <c r="F1508" s="113"/>
      <c r="G1508" s="113" t="s">
        <v>4906</v>
      </c>
      <c r="H1508" s="113" t="s">
        <v>4907</v>
      </c>
      <c r="I1508" s="113"/>
      <c r="J1508" s="56" t="s">
        <v>7493</v>
      </c>
      <c r="K1508" s="56"/>
      <c r="L1508" s="113" t="s">
        <v>91</v>
      </c>
      <c r="M1508" s="114">
        <v>0</v>
      </c>
      <c r="N1508" s="113" t="s">
        <v>8512</v>
      </c>
      <c r="O1508" s="113"/>
      <c r="P1508" s="113" t="s">
        <v>91</v>
      </c>
      <c r="Q1508" s="113" t="s">
        <v>74</v>
      </c>
      <c r="R1508" s="113"/>
      <c r="S1508" s="113"/>
    </row>
    <row r="1509" spans="1:19" x14ac:dyDescent="0.35">
      <c r="A1509" s="113" t="s">
        <v>8553</v>
      </c>
      <c r="B1509" s="112">
        <v>19</v>
      </c>
      <c r="C1509" s="121" t="s">
        <v>4040</v>
      </c>
      <c r="D1509" s="113" t="s">
        <v>4911</v>
      </c>
      <c r="E1509" s="113"/>
      <c r="F1509" s="111" t="s">
        <v>8036</v>
      </c>
      <c r="G1509" s="113" t="s">
        <v>4910</v>
      </c>
      <c r="H1509" s="113" t="s">
        <v>4911</v>
      </c>
      <c r="I1509" s="113"/>
      <c r="J1509" s="56" t="s">
        <v>7493</v>
      </c>
      <c r="K1509" s="56"/>
      <c r="L1509" s="113" t="s">
        <v>91</v>
      </c>
      <c r="M1509" s="114">
        <v>0</v>
      </c>
      <c r="N1509" s="113" t="s">
        <v>8512</v>
      </c>
      <c r="O1509" s="113"/>
      <c r="P1509" s="113" t="s">
        <v>92</v>
      </c>
      <c r="Q1509" s="113" t="s">
        <v>74</v>
      </c>
      <c r="R1509" s="113"/>
      <c r="S1509" s="113"/>
    </row>
    <row r="1510" spans="1:19" x14ac:dyDescent="0.35">
      <c r="A1510" s="113" t="s">
        <v>8553</v>
      </c>
      <c r="B1510" s="112">
        <v>20</v>
      </c>
      <c r="C1510" s="121" t="s">
        <v>4041</v>
      </c>
      <c r="D1510" s="113" t="s">
        <v>4913</v>
      </c>
      <c r="E1510" s="113"/>
      <c r="F1510" s="111" t="s">
        <v>8037</v>
      </c>
      <c r="G1510" s="113" t="s">
        <v>4912</v>
      </c>
      <c r="H1510" s="113" t="s">
        <v>4913</v>
      </c>
      <c r="I1510" s="113"/>
      <c r="J1510" s="56" t="s">
        <v>7493</v>
      </c>
      <c r="K1510" s="56"/>
      <c r="L1510" s="113" t="s">
        <v>91</v>
      </c>
      <c r="M1510" s="114">
        <v>0</v>
      </c>
      <c r="N1510" s="113" t="s">
        <v>8512</v>
      </c>
      <c r="O1510" s="113"/>
      <c r="P1510" s="113" t="s">
        <v>92</v>
      </c>
      <c r="Q1510" s="113" t="s">
        <v>74</v>
      </c>
      <c r="R1510" s="113"/>
      <c r="S1510" s="113"/>
    </row>
    <row r="1511" spans="1:19" x14ac:dyDescent="0.35">
      <c r="A1511" s="113" t="s">
        <v>8553</v>
      </c>
      <c r="B1511" s="112">
        <v>21</v>
      </c>
      <c r="C1511" s="113" t="s">
        <v>4054</v>
      </c>
      <c r="D1511" s="50" t="s">
        <v>6518</v>
      </c>
      <c r="E1511" s="113" t="s">
        <v>8484</v>
      </c>
      <c r="F1511" s="111" t="s">
        <v>8019</v>
      </c>
      <c r="G1511" s="113" t="s">
        <v>4935</v>
      </c>
      <c r="H1511" s="113" t="s">
        <v>4936</v>
      </c>
      <c r="I1511" s="113"/>
      <c r="J1511" s="56" t="s">
        <v>7493</v>
      </c>
      <c r="K1511" s="56"/>
      <c r="L1511" s="113" t="s">
        <v>7473</v>
      </c>
      <c r="M1511" s="114">
        <v>0</v>
      </c>
      <c r="N1511" s="113" t="s">
        <v>8512</v>
      </c>
      <c r="O1511" s="113" t="s">
        <v>8517</v>
      </c>
      <c r="P1511" s="113" t="s">
        <v>7476</v>
      </c>
      <c r="Q1511" s="113" t="s">
        <v>74</v>
      </c>
      <c r="R1511" s="113"/>
      <c r="S1511" s="113"/>
    </row>
    <row r="1512" spans="1:19" x14ac:dyDescent="0.35">
      <c r="A1512" s="113" t="s">
        <v>8553</v>
      </c>
      <c r="B1512" s="112">
        <v>22</v>
      </c>
      <c r="C1512" s="113" t="s">
        <v>4055</v>
      </c>
      <c r="D1512" s="50" t="s">
        <v>6519</v>
      </c>
      <c r="E1512" s="113" t="s">
        <v>8488</v>
      </c>
      <c r="F1512" s="111" t="s">
        <v>8486</v>
      </c>
      <c r="G1512" s="113" t="s">
        <v>4937</v>
      </c>
      <c r="H1512" s="113" t="s">
        <v>4938</v>
      </c>
      <c r="I1512" s="113"/>
      <c r="J1512" s="56" t="s">
        <v>7493</v>
      </c>
      <c r="K1512" s="56"/>
      <c r="L1512" s="113" t="s">
        <v>7473</v>
      </c>
      <c r="M1512" s="114">
        <v>0</v>
      </c>
      <c r="N1512" s="113" t="s">
        <v>8512</v>
      </c>
      <c r="O1512" s="113" t="s">
        <v>8517</v>
      </c>
      <c r="P1512" s="113" t="s">
        <v>7476</v>
      </c>
      <c r="Q1512" s="113" t="s">
        <v>74</v>
      </c>
      <c r="R1512" s="113"/>
      <c r="S1512" s="113"/>
    </row>
    <row r="1513" spans="1:19" x14ac:dyDescent="0.35">
      <c r="A1513" s="113" t="s">
        <v>8553</v>
      </c>
      <c r="B1513" s="112">
        <v>23</v>
      </c>
      <c r="C1513" s="113" t="s">
        <v>4056</v>
      </c>
      <c r="D1513" s="50" t="s">
        <v>6520</v>
      </c>
      <c r="E1513" s="113" t="s">
        <v>8489</v>
      </c>
      <c r="F1513" s="111" t="s">
        <v>8487</v>
      </c>
      <c r="G1513" s="113" t="s">
        <v>4939</v>
      </c>
      <c r="H1513" s="113" t="s">
        <v>4940</v>
      </c>
      <c r="I1513" s="113"/>
      <c r="J1513" s="56" t="s">
        <v>7493</v>
      </c>
      <c r="K1513" s="56"/>
      <c r="L1513" s="134" t="s">
        <v>7473</v>
      </c>
      <c r="M1513" s="162">
        <v>0</v>
      </c>
      <c r="N1513" s="134" t="s">
        <v>8512</v>
      </c>
      <c r="O1513" s="134" t="s">
        <v>8517</v>
      </c>
      <c r="P1513" s="113" t="s">
        <v>3000</v>
      </c>
      <c r="Q1513" s="113" t="s">
        <v>74</v>
      </c>
      <c r="R1513" s="113"/>
      <c r="S1513" s="113"/>
    </row>
    <row r="1514" spans="1:19" x14ac:dyDescent="0.35">
      <c r="A1514" s="113" t="s">
        <v>8553</v>
      </c>
      <c r="B1514" s="112">
        <v>24</v>
      </c>
      <c r="C1514" s="113" t="s">
        <v>4080</v>
      </c>
      <c r="D1514" s="113" t="s">
        <v>4988</v>
      </c>
      <c r="E1514" s="113" t="s">
        <v>8494</v>
      </c>
      <c r="F1514" s="111" t="s">
        <v>8027</v>
      </c>
      <c r="G1514" s="113" t="s">
        <v>4987</v>
      </c>
      <c r="H1514" s="113" t="s">
        <v>4988</v>
      </c>
      <c r="I1514" s="113"/>
      <c r="J1514" s="56" t="s">
        <v>7493</v>
      </c>
      <c r="K1514" s="56"/>
      <c r="L1514" s="50" t="s">
        <v>7472</v>
      </c>
      <c r="M1514" s="153">
        <v>0</v>
      </c>
      <c r="N1514" s="50" t="s">
        <v>8512</v>
      </c>
      <c r="O1514" s="50" t="s">
        <v>8517</v>
      </c>
      <c r="P1514" s="113" t="s">
        <v>157</v>
      </c>
      <c r="Q1514" s="113" t="s">
        <v>74</v>
      </c>
      <c r="R1514" s="113"/>
      <c r="S1514" s="113"/>
    </row>
    <row r="1515" spans="1:19" x14ac:dyDescent="0.35">
      <c r="A1515" s="113" t="s">
        <v>8553</v>
      </c>
      <c r="B1515" s="112">
        <v>25</v>
      </c>
      <c r="C1515" s="113" t="s">
        <v>4062</v>
      </c>
      <c r="D1515" s="113" t="s">
        <v>4952</v>
      </c>
      <c r="E1515" s="113" t="s">
        <v>8496</v>
      </c>
      <c r="F1515" s="111" t="s">
        <v>8028</v>
      </c>
      <c r="G1515" s="113" t="s">
        <v>4951</v>
      </c>
      <c r="H1515" s="113" t="s">
        <v>4952</v>
      </c>
      <c r="I1515" s="113"/>
      <c r="J1515" s="56" t="s">
        <v>7493</v>
      </c>
      <c r="K1515" s="56"/>
      <c r="L1515" s="50" t="s">
        <v>7472</v>
      </c>
      <c r="M1515" s="153">
        <v>0</v>
      </c>
      <c r="N1515" s="50" t="s">
        <v>8512</v>
      </c>
      <c r="O1515" s="50" t="s">
        <v>8517</v>
      </c>
      <c r="P1515" s="113" t="s">
        <v>157</v>
      </c>
      <c r="Q1515" s="113" t="s">
        <v>74</v>
      </c>
      <c r="R1515" s="113"/>
      <c r="S1515" s="113"/>
    </row>
    <row r="1516" spans="1:19" x14ac:dyDescent="0.35">
      <c r="A1516" s="113" t="s">
        <v>8553</v>
      </c>
      <c r="B1516" s="112">
        <v>26</v>
      </c>
      <c r="C1516" s="113" t="s">
        <v>4081</v>
      </c>
      <c r="D1516" s="113" t="s">
        <v>4990</v>
      </c>
      <c r="E1516" s="113" t="s">
        <v>8495</v>
      </c>
      <c r="F1516" s="111" t="s">
        <v>8029</v>
      </c>
      <c r="G1516" s="113" t="s">
        <v>4989</v>
      </c>
      <c r="H1516" s="113" t="s">
        <v>4990</v>
      </c>
      <c r="I1516" s="113"/>
      <c r="J1516" s="56" t="s">
        <v>7493</v>
      </c>
      <c r="K1516" s="56"/>
      <c r="L1516" s="50" t="s">
        <v>7472</v>
      </c>
      <c r="M1516" s="153">
        <v>0</v>
      </c>
      <c r="N1516" s="50" t="s">
        <v>8512</v>
      </c>
      <c r="O1516" s="50" t="s">
        <v>8517</v>
      </c>
      <c r="P1516" s="113" t="s">
        <v>157</v>
      </c>
      <c r="Q1516" s="113" t="s">
        <v>74</v>
      </c>
      <c r="R1516" s="113"/>
      <c r="S1516" s="113"/>
    </row>
    <row r="1517" spans="1:19" x14ac:dyDescent="0.35">
      <c r="A1517" s="113" t="s">
        <v>8553</v>
      </c>
      <c r="B1517" s="112">
        <v>27</v>
      </c>
      <c r="C1517" s="113" t="s">
        <v>4063</v>
      </c>
      <c r="D1517" s="113" t="s">
        <v>4954</v>
      </c>
      <c r="E1517" s="113" t="s">
        <v>8497</v>
      </c>
      <c r="F1517" s="111" t="s">
        <v>8030</v>
      </c>
      <c r="G1517" s="113" t="s">
        <v>4953</v>
      </c>
      <c r="H1517" s="113" t="s">
        <v>4954</v>
      </c>
      <c r="I1517" s="113"/>
      <c r="J1517" s="56" t="s">
        <v>7493</v>
      </c>
      <c r="K1517" s="56"/>
      <c r="L1517" s="50" t="s">
        <v>7472</v>
      </c>
      <c r="M1517" s="153">
        <v>0</v>
      </c>
      <c r="N1517" s="50" t="s">
        <v>8512</v>
      </c>
      <c r="O1517" s="50" t="s">
        <v>8517</v>
      </c>
      <c r="P1517" s="113" t="s">
        <v>157</v>
      </c>
      <c r="Q1517" s="113" t="s">
        <v>74</v>
      </c>
      <c r="R1517" s="113"/>
      <c r="S1517" s="113"/>
    </row>
    <row r="1518" spans="1:19" x14ac:dyDescent="0.35">
      <c r="A1518" s="113" t="s">
        <v>8553</v>
      </c>
      <c r="B1518" s="112">
        <v>28</v>
      </c>
      <c r="C1518" s="113" t="s">
        <v>4064</v>
      </c>
      <c r="D1518" s="113" t="s">
        <v>4956</v>
      </c>
      <c r="E1518" s="113" t="s">
        <v>8491</v>
      </c>
      <c r="F1518" s="111" t="s">
        <v>8031</v>
      </c>
      <c r="G1518" s="113" t="s">
        <v>4955</v>
      </c>
      <c r="H1518" s="113" t="s">
        <v>4956</v>
      </c>
      <c r="I1518" s="113"/>
      <c r="J1518" s="56" t="s">
        <v>7493</v>
      </c>
      <c r="K1518" s="56"/>
      <c r="L1518" s="50" t="s">
        <v>7472</v>
      </c>
      <c r="M1518" s="153">
        <v>0</v>
      </c>
      <c r="N1518" s="50" t="s">
        <v>8512</v>
      </c>
      <c r="O1518" s="50" t="s">
        <v>8517</v>
      </c>
      <c r="P1518" s="113" t="s">
        <v>6311</v>
      </c>
      <c r="Q1518" s="113" t="s">
        <v>74</v>
      </c>
      <c r="R1518" s="113"/>
      <c r="S1518" s="113"/>
    </row>
    <row r="1519" spans="1:19" x14ac:dyDescent="0.35">
      <c r="A1519" s="113" t="s">
        <v>8553</v>
      </c>
      <c r="B1519" s="112">
        <v>29</v>
      </c>
      <c r="C1519" s="121" t="s">
        <v>4066</v>
      </c>
      <c r="D1519" s="62" t="s">
        <v>7490</v>
      </c>
      <c r="E1519" s="113" t="s">
        <v>8485</v>
      </c>
      <c r="F1519" s="111" t="s">
        <v>8035</v>
      </c>
      <c r="G1519" s="113" t="s">
        <v>4959</v>
      </c>
      <c r="H1519" s="113" t="s">
        <v>4960</v>
      </c>
      <c r="I1519" s="113"/>
      <c r="J1519" s="56" t="s">
        <v>7493</v>
      </c>
      <c r="K1519" s="56"/>
      <c r="L1519" s="113" t="s">
        <v>91</v>
      </c>
      <c r="M1519" s="114">
        <v>0</v>
      </c>
      <c r="N1519" s="113" t="s">
        <v>8512</v>
      </c>
      <c r="O1519" s="113" t="s">
        <v>8517</v>
      </c>
      <c r="P1519" s="113" t="s">
        <v>92</v>
      </c>
      <c r="Q1519" s="113" t="s">
        <v>74</v>
      </c>
      <c r="R1519" s="113"/>
      <c r="S1519" s="113"/>
    </row>
    <row r="1520" spans="1:19" x14ac:dyDescent="0.35">
      <c r="A1520" s="113" t="s">
        <v>8553</v>
      </c>
      <c r="B1520" s="112">
        <v>30</v>
      </c>
      <c r="C1520" s="113" t="s">
        <v>4082</v>
      </c>
      <c r="D1520" s="113" t="s">
        <v>6528</v>
      </c>
      <c r="E1520" s="113" t="s">
        <v>8490</v>
      </c>
      <c r="F1520" s="111" t="s">
        <v>8032</v>
      </c>
      <c r="G1520" s="113" t="s">
        <v>4991</v>
      </c>
      <c r="H1520" s="113" t="s">
        <v>4992</v>
      </c>
      <c r="I1520" s="113"/>
      <c r="J1520" s="56" t="s">
        <v>7493</v>
      </c>
      <c r="K1520" s="56"/>
      <c r="L1520" s="50" t="s">
        <v>7472</v>
      </c>
      <c r="M1520" s="153">
        <v>0</v>
      </c>
      <c r="N1520" s="50" t="s">
        <v>8512</v>
      </c>
      <c r="O1520" s="50" t="s">
        <v>8517</v>
      </c>
      <c r="P1520" s="113" t="s">
        <v>6312</v>
      </c>
      <c r="Q1520" s="113" t="s">
        <v>74</v>
      </c>
      <c r="R1520" s="113"/>
      <c r="S1520" s="113"/>
    </row>
    <row r="1521" spans="1:19" x14ac:dyDescent="0.35">
      <c r="A1521" s="113" t="s">
        <v>8553</v>
      </c>
      <c r="B1521" s="112">
        <v>31</v>
      </c>
      <c r="C1521" s="113" t="s">
        <v>4065</v>
      </c>
      <c r="D1521" s="62" t="s">
        <v>6529</v>
      </c>
      <c r="E1521" s="113" t="s">
        <v>8493</v>
      </c>
      <c r="G1521" s="113" t="s">
        <v>4957</v>
      </c>
      <c r="H1521" s="113" t="s">
        <v>4958</v>
      </c>
      <c r="I1521" s="113"/>
      <c r="J1521" s="56" t="s">
        <v>7493</v>
      </c>
      <c r="K1521" s="56"/>
      <c r="L1521" s="113" t="s">
        <v>91</v>
      </c>
      <c r="M1521" s="114">
        <v>0</v>
      </c>
      <c r="N1521" s="113" t="s">
        <v>8512</v>
      </c>
      <c r="O1521" s="113" t="s">
        <v>8517</v>
      </c>
      <c r="P1521" s="113" t="s">
        <v>92</v>
      </c>
      <c r="Q1521" s="113" t="s">
        <v>74</v>
      </c>
      <c r="R1521" s="113"/>
      <c r="S1521" s="113"/>
    </row>
    <row r="1522" spans="1:19" x14ac:dyDescent="0.35">
      <c r="A1522" s="113" t="s">
        <v>8553</v>
      </c>
      <c r="B1522" s="114">
        <v>32</v>
      </c>
      <c r="C1522" s="113" t="s">
        <v>4034</v>
      </c>
      <c r="D1522" s="50"/>
      <c r="E1522" s="113"/>
      <c r="F1522" s="113"/>
      <c r="G1522" s="113" t="s">
        <v>4901</v>
      </c>
      <c r="H1522" s="113" t="s">
        <v>3880</v>
      </c>
      <c r="I1522" s="113"/>
      <c r="J1522" s="56" t="s">
        <v>7493</v>
      </c>
      <c r="K1522" s="56"/>
      <c r="L1522" s="113" t="s">
        <v>153</v>
      </c>
      <c r="M1522" s="114">
        <v>0</v>
      </c>
      <c r="N1522" s="113" t="s">
        <v>8512</v>
      </c>
      <c r="O1522" s="113"/>
      <c r="P1522" s="113" t="s">
        <v>153</v>
      </c>
      <c r="Q1522" s="113" t="s">
        <v>74</v>
      </c>
      <c r="R1522" s="113"/>
      <c r="S1522" s="113"/>
    </row>
    <row r="1523" spans="1:19" x14ac:dyDescent="0.35">
      <c r="A1523" s="113" t="s">
        <v>8553</v>
      </c>
      <c r="B1523" s="114">
        <v>33</v>
      </c>
      <c r="C1523" s="113" t="s">
        <v>4035</v>
      </c>
      <c r="D1523" s="50"/>
      <c r="E1523" s="113"/>
      <c r="F1523" s="113"/>
      <c r="G1523" s="113" t="s">
        <v>4902</v>
      </c>
      <c r="H1523" s="113" t="s">
        <v>4750</v>
      </c>
      <c r="I1523" s="113"/>
      <c r="J1523" s="56" t="s">
        <v>7493</v>
      </c>
      <c r="K1523" s="56"/>
      <c r="L1523" s="113" t="s">
        <v>153</v>
      </c>
      <c r="M1523" s="114">
        <v>0</v>
      </c>
      <c r="N1523" s="113" t="s">
        <v>8512</v>
      </c>
      <c r="O1523" s="113"/>
      <c r="P1523" s="113" t="s">
        <v>153</v>
      </c>
      <c r="Q1523" s="113" t="s">
        <v>74</v>
      </c>
      <c r="R1523" s="113"/>
      <c r="S1523" s="113"/>
    </row>
    <row r="1524" spans="1:19" x14ac:dyDescent="0.35">
      <c r="A1524" s="113" t="s">
        <v>8553</v>
      </c>
      <c r="B1524" s="114">
        <v>34</v>
      </c>
      <c r="C1524" s="113" t="s">
        <v>4036</v>
      </c>
      <c r="D1524" s="50"/>
      <c r="E1524" s="113"/>
      <c r="F1524" s="113"/>
      <c r="G1524" s="113" t="s">
        <v>4903</v>
      </c>
      <c r="H1524" s="113" t="s">
        <v>3884</v>
      </c>
      <c r="I1524" s="113"/>
      <c r="J1524" s="56" t="s">
        <v>7493</v>
      </c>
      <c r="K1524" s="56"/>
      <c r="L1524" s="113" t="s">
        <v>91</v>
      </c>
      <c r="M1524" s="114">
        <v>0</v>
      </c>
      <c r="N1524" s="113" t="s">
        <v>8512</v>
      </c>
      <c r="O1524" s="113"/>
      <c r="P1524" s="113" t="s">
        <v>91</v>
      </c>
      <c r="Q1524" s="113" t="s">
        <v>74</v>
      </c>
      <c r="R1524" s="113"/>
      <c r="S1524" s="113"/>
    </row>
    <row r="1525" spans="1:19" x14ac:dyDescent="0.35">
      <c r="A1525" s="113" t="s">
        <v>8553</v>
      </c>
      <c r="B1525" s="114">
        <v>35</v>
      </c>
      <c r="C1525" s="113" t="s">
        <v>4037</v>
      </c>
      <c r="D1525" s="50"/>
      <c r="E1525" s="113"/>
      <c r="F1525" s="113"/>
      <c r="G1525" s="113" t="s">
        <v>4904</v>
      </c>
      <c r="H1525" s="113" t="s">
        <v>4905</v>
      </c>
      <c r="I1525" s="113"/>
      <c r="J1525" s="56" t="s">
        <v>7493</v>
      </c>
      <c r="K1525" s="56"/>
      <c r="L1525" s="113" t="s">
        <v>91</v>
      </c>
      <c r="M1525" s="114">
        <v>0</v>
      </c>
      <c r="N1525" s="113" t="s">
        <v>8512</v>
      </c>
      <c r="O1525" s="113"/>
      <c r="P1525" s="113" t="s">
        <v>91</v>
      </c>
      <c r="Q1525" s="113" t="s">
        <v>74</v>
      </c>
      <c r="R1525" s="113"/>
      <c r="S1525" s="113"/>
    </row>
    <row r="1526" spans="1:19" x14ac:dyDescent="0.35">
      <c r="A1526" s="113" t="s">
        <v>8553</v>
      </c>
      <c r="B1526" s="114">
        <v>36</v>
      </c>
      <c r="C1526" s="113" t="s">
        <v>4031</v>
      </c>
      <c r="D1526" s="50"/>
      <c r="E1526" s="113"/>
      <c r="F1526" s="113"/>
      <c r="G1526" s="113" t="s">
        <v>4896</v>
      </c>
      <c r="H1526" s="113" t="s">
        <v>4897</v>
      </c>
      <c r="I1526" s="113"/>
      <c r="J1526" s="56" t="s">
        <v>7493</v>
      </c>
      <c r="K1526" s="56"/>
      <c r="L1526" s="113" t="s">
        <v>91</v>
      </c>
      <c r="M1526" s="114">
        <v>0</v>
      </c>
      <c r="N1526" s="113" t="s">
        <v>8512</v>
      </c>
      <c r="O1526" s="113"/>
      <c r="P1526" s="113" t="s">
        <v>91</v>
      </c>
      <c r="Q1526" s="113" t="s">
        <v>74</v>
      </c>
      <c r="R1526" s="113"/>
      <c r="S1526" s="113"/>
    </row>
  </sheetData>
  <sortState xmlns:xlrd2="http://schemas.microsoft.com/office/spreadsheetml/2017/richdata2" ref="A2:S1526">
    <sortCondition ref="A2:A1526"/>
    <sortCondition ref="B2:B1526"/>
    <sortCondition ref="C2:C1526"/>
  </sortState>
  <conditionalFormatting sqref="A1">
    <cfRule type="duplicateValues" dxfId="73" priority="77"/>
  </conditionalFormatting>
  <conditionalFormatting sqref="A1">
    <cfRule type="duplicateValues" dxfId="72" priority="78"/>
  </conditionalFormatting>
  <conditionalFormatting sqref="A1">
    <cfRule type="duplicateValues" dxfId="71" priority="79"/>
  </conditionalFormatting>
  <conditionalFormatting sqref="A1">
    <cfRule type="duplicateValues" dxfId="70" priority="76"/>
  </conditionalFormatting>
  <conditionalFormatting sqref="B1:B1525">
    <cfRule type="cellIs" dxfId="69" priority="71" operator="equal">
      <formula>-99</formula>
    </cfRule>
  </conditionalFormatting>
  <conditionalFormatting sqref="C500 C93:C140 C377 C142:C241 C1:C33 C76:C90 C35:C40 C243:C261 C263:C287 C42:C74">
    <cfRule type="duplicateValues" dxfId="68" priority="2452"/>
  </conditionalFormatting>
  <conditionalFormatting sqref="C377 C93:C140 C142:C156 C1:C33 C76:C90 C35:C40 C42:C74">
    <cfRule type="duplicateValues" dxfId="67" priority="3216"/>
  </conditionalFormatting>
  <conditionalFormatting sqref="C174">
    <cfRule type="duplicateValues" dxfId="66" priority="3575"/>
  </conditionalFormatting>
  <conditionalFormatting sqref="C377 C93:C140 C142:C241 C1:C33 C76:C90 C35:C40 C243:C261 C263:C267 C42:C74">
    <cfRule type="duplicateValues" dxfId="65" priority="4135"/>
  </conditionalFormatting>
  <conditionalFormatting sqref="C1:C74 C76:C1048576">
    <cfRule type="duplicateValues" dxfId="64" priority="69"/>
  </conditionalFormatting>
  <conditionalFormatting sqref="G1202">
    <cfRule type="duplicateValues" dxfId="63" priority="66"/>
  </conditionalFormatting>
  <conditionalFormatting sqref="G1369">
    <cfRule type="duplicateValues" dxfId="62" priority="59"/>
  </conditionalFormatting>
  <conditionalFormatting sqref="G647:G648">
    <cfRule type="duplicateValues" dxfId="61" priority="58"/>
  </conditionalFormatting>
  <conditionalFormatting sqref="G635">
    <cfRule type="duplicateValues" dxfId="60" priority="57"/>
  </conditionalFormatting>
  <conditionalFormatting sqref="G522">
    <cfRule type="duplicateValues" dxfId="59" priority="55"/>
  </conditionalFormatting>
  <conditionalFormatting sqref="G451">
    <cfRule type="duplicateValues" dxfId="58" priority="54"/>
  </conditionalFormatting>
  <conditionalFormatting sqref="G1098">
    <cfRule type="duplicateValues" dxfId="57" priority="47"/>
  </conditionalFormatting>
  <conditionalFormatting sqref="G1199">
    <cfRule type="duplicateValues" dxfId="56" priority="45"/>
  </conditionalFormatting>
  <conditionalFormatting sqref="C681">
    <cfRule type="duplicateValues" dxfId="55" priority="40"/>
  </conditionalFormatting>
  <conditionalFormatting sqref="C681">
    <cfRule type="duplicateValues" dxfId="54" priority="41"/>
  </conditionalFormatting>
  <conditionalFormatting sqref="G681">
    <cfRule type="duplicateValues" dxfId="53" priority="42"/>
  </conditionalFormatting>
  <conditionalFormatting sqref="C664">
    <cfRule type="duplicateValues" dxfId="52" priority="37"/>
  </conditionalFormatting>
  <conditionalFormatting sqref="C664">
    <cfRule type="duplicateValues" dxfId="51" priority="38"/>
  </conditionalFormatting>
  <conditionalFormatting sqref="G664">
    <cfRule type="duplicateValues" dxfId="50" priority="39"/>
  </conditionalFormatting>
  <conditionalFormatting sqref="G377 G1:G19 G21:G33 G76:G140 G142:G241 G35:G40 G243:G261 G263:G267 G42:G74">
    <cfRule type="duplicateValues" dxfId="49" priority="4878"/>
  </conditionalFormatting>
  <conditionalFormatting sqref="G75">
    <cfRule type="duplicateValues" dxfId="48" priority="35"/>
  </conditionalFormatting>
  <conditionalFormatting sqref="G141">
    <cfRule type="duplicateValues" dxfId="47" priority="34"/>
  </conditionalFormatting>
  <conditionalFormatting sqref="G34">
    <cfRule type="duplicateValues" dxfId="46" priority="33"/>
  </conditionalFormatting>
  <conditionalFormatting sqref="G242">
    <cfRule type="duplicateValues" dxfId="45" priority="32"/>
  </conditionalFormatting>
  <conditionalFormatting sqref="G262">
    <cfRule type="duplicateValues" dxfId="44" priority="31"/>
  </conditionalFormatting>
  <conditionalFormatting sqref="G293">
    <cfRule type="duplicateValues" dxfId="43" priority="30"/>
  </conditionalFormatting>
  <conditionalFormatting sqref="G313">
    <cfRule type="duplicateValues" dxfId="42" priority="29"/>
  </conditionalFormatting>
  <conditionalFormatting sqref="G679">
    <cfRule type="duplicateValues" dxfId="41" priority="28"/>
  </conditionalFormatting>
  <conditionalFormatting sqref="G699">
    <cfRule type="duplicateValues" dxfId="40" priority="27"/>
  </conditionalFormatting>
  <conditionalFormatting sqref="G370">
    <cfRule type="duplicateValues" dxfId="39" priority="26"/>
  </conditionalFormatting>
  <conditionalFormatting sqref="B1">
    <cfRule type="duplicateValues" dxfId="38" priority="4936"/>
  </conditionalFormatting>
  <conditionalFormatting sqref="G1198">
    <cfRule type="duplicateValues" dxfId="37" priority="16"/>
  </conditionalFormatting>
  <conditionalFormatting sqref="G1099 G1097">
    <cfRule type="duplicateValues" dxfId="36" priority="5127"/>
  </conditionalFormatting>
  <conditionalFormatting sqref="G1241">
    <cfRule type="duplicateValues" dxfId="35" priority="11"/>
  </conditionalFormatting>
  <conditionalFormatting sqref="G1238">
    <cfRule type="duplicateValues" dxfId="34" priority="9"/>
  </conditionalFormatting>
  <conditionalFormatting sqref="G1237">
    <cfRule type="duplicateValues" dxfId="33" priority="8"/>
  </conditionalFormatting>
  <conditionalFormatting sqref="G1375">
    <cfRule type="duplicateValues" dxfId="32" priority="7"/>
  </conditionalFormatting>
  <conditionalFormatting sqref="G1372">
    <cfRule type="duplicateValues" dxfId="31" priority="5"/>
  </conditionalFormatting>
  <conditionalFormatting sqref="G1371">
    <cfRule type="duplicateValues" dxfId="30" priority="4"/>
  </conditionalFormatting>
  <conditionalFormatting sqref="G1091:G1096">
    <cfRule type="duplicateValues" dxfId="29" priority="5378"/>
  </conditionalFormatting>
  <conditionalFormatting sqref="G1107:G1112">
    <cfRule type="duplicateValues" dxfId="28" priority="5391"/>
  </conditionalFormatting>
  <conditionalFormatting sqref="G1197 G1200">
    <cfRule type="duplicateValues" dxfId="27" priority="5402"/>
  </conditionalFormatting>
  <conditionalFormatting sqref="G1236 G1239">
    <cfRule type="duplicateValues" dxfId="26" priority="5413"/>
  </conditionalFormatting>
  <conditionalFormatting sqref="G1370 G1373">
    <cfRule type="duplicateValues" dxfId="25" priority="5423"/>
  </conditionalFormatting>
  <conditionalFormatting sqref="B1526">
    <cfRule type="cellIs" dxfId="24" priority="3" operator="equal">
      <formula>-99</formula>
    </cfRule>
  </conditionalFormatting>
  <conditionalFormatting sqref="E873 E437:E868 E875:E1468 E1470 E1472:E1048576 E1:E422">
    <cfRule type="duplicateValues" dxfId="23" priority="2"/>
  </conditionalFormatting>
  <conditionalFormatting sqref="G1:G1048576">
    <cfRule type="duplicateValues" dxfId="22" priority="1"/>
  </conditionalFormatting>
  <conditionalFormatting sqref="G649:G663 G379:G450 G665:G678 G682:G698 G680 G371:G376 G329:G369 G452:G499 G501:G521 G523:G634 G636:G646 G700:G1089">
    <cfRule type="duplicateValues" dxfId="21" priority="5494"/>
  </conditionalFormatting>
  <conditionalFormatting sqref="C76:C90 C1:C74 C93:C1521">
    <cfRule type="duplicateValues" dxfId="20" priority="5507"/>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P56"/>
  <sheetViews>
    <sheetView zoomScaleNormal="100" workbookViewId="0">
      <pane ySplit="4" topLeftCell="A45" activePane="bottomLeft" state="frozen"/>
      <selection activeCell="F18" sqref="F18"/>
      <selection pane="bottomLeft" activeCell="B43" sqref="B43:B48"/>
    </sheetView>
  </sheetViews>
  <sheetFormatPr defaultRowHeight="14.5" x14ac:dyDescent="0.35"/>
  <cols>
    <col min="1" max="1" width="21" customWidth="1"/>
    <col min="2" max="2" width="25.453125" customWidth="1"/>
    <col min="3" max="4" width="20.7265625" customWidth="1"/>
    <col min="5" max="5" width="30.81640625" bestFit="1" customWidth="1"/>
    <col min="6" max="6" width="40" bestFit="1" customWidth="1"/>
    <col min="7" max="25" width="20.7265625" customWidth="1"/>
  </cols>
  <sheetData>
    <row r="1" spans="1:15" ht="149" customHeight="1" x14ac:dyDescent="0.35">
      <c r="A1" s="193" t="s">
        <v>6579</v>
      </c>
      <c r="B1" s="193"/>
      <c r="C1" s="193"/>
      <c r="D1" s="193"/>
      <c r="E1" s="193"/>
      <c r="F1" s="193"/>
      <c r="G1" s="193"/>
      <c r="H1" s="193"/>
    </row>
    <row r="2" spans="1:15" ht="28.5" hidden="1" customHeight="1" x14ac:dyDescent="0.35">
      <c r="A2" s="30"/>
      <c r="B2" s="30"/>
    </row>
    <row r="3" spans="1:15" s="15" customFormat="1" ht="32.25" customHeight="1" x14ac:dyDescent="0.35">
      <c r="A3" s="15" t="s">
        <v>1887</v>
      </c>
      <c r="B3" s="15" t="s">
        <v>1912</v>
      </c>
      <c r="C3" s="15" t="s">
        <v>6830</v>
      </c>
      <c r="D3" s="15" t="s">
        <v>6831</v>
      </c>
      <c r="E3" s="15" t="s">
        <v>6828</v>
      </c>
      <c r="F3" s="15" t="s">
        <v>6829</v>
      </c>
      <c r="G3" s="15" t="s">
        <v>6370</v>
      </c>
      <c r="H3" s="15" t="s">
        <v>3855</v>
      </c>
      <c r="I3" s="15" t="s">
        <v>290</v>
      </c>
      <c r="J3" s="15" t="s">
        <v>6365</v>
      </c>
      <c r="K3" s="15" t="s">
        <v>6371</v>
      </c>
      <c r="L3" s="15" t="s">
        <v>6373</v>
      </c>
      <c r="M3" s="15" t="s">
        <v>3851</v>
      </c>
      <c r="N3" s="15" t="s">
        <v>6379</v>
      </c>
      <c r="O3" s="15" t="s">
        <v>6380</v>
      </c>
    </row>
    <row r="4" spans="1:15" x14ac:dyDescent="0.3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35">
      <c r="A5" s="127" t="s">
        <v>9863</v>
      </c>
      <c r="B5" s="127" t="s">
        <v>8603</v>
      </c>
      <c r="C5" s="127"/>
      <c r="D5" s="127"/>
      <c r="E5" s="127" t="s">
        <v>588</v>
      </c>
      <c r="F5" s="127" t="s">
        <v>623</v>
      </c>
      <c r="G5" s="128">
        <v>3</v>
      </c>
      <c r="H5" s="128">
        <v>5</v>
      </c>
      <c r="I5" s="127" t="s">
        <v>8650</v>
      </c>
      <c r="J5" s="127" t="s">
        <v>8581</v>
      </c>
      <c r="K5" s="127"/>
      <c r="L5" s="194">
        <v>2</v>
      </c>
      <c r="M5" s="127"/>
      <c r="N5" s="24">
        <v>45801</v>
      </c>
      <c r="O5" s="21">
        <v>45849</v>
      </c>
    </row>
    <row r="6" spans="1:15" x14ac:dyDescent="0.35">
      <c r="A6" s="127" t="s">
        <v>9864</v>
      </c>
      <c r="B6" s="127" t="s">
        <v>8603</v>
      </c>
      <c r="C6" s="127"/>
      <c r="D6" s="127"/>
      <c r="E6" s="127" t="s">
        <v>588</v>
      </c>
      <c r="F6" s="127" t="s">
        <v>623</v>
      </c>
      <c r="G6" s="128">
        <v>3</v>
      </c>
      <c r="H6" s="128">
        <v>5</v>
      </c>
      <c r="I6" s="127" t="s">
        <v>8650</v>
      </c>
      <c r="J6" s="127" t="s">
        <v>8581</v>
      </c>
      <c r="K6" s="127"/>
      <c r="L6" s="194">
        <v>2</v>
      </c>
      <c r="M6" s="127"/>
      <c r="N6" s="24">
        <v>45849</v>
      </c>
      <c r="O6" s="21">
        <v>45849</v>
      </c>
    </row>
    <row r="7" spans="1:15" x14ac:dyDescent="0.35">
      <c r="A7" s="127" t="s">
        <v>9876</v>
      </c>
      <c r="B7" s="127" t="s">
        <v>8604</v>
      </c>
      <c r="C7" s="127"/>
      <c r="D7" s="127"/>
      <c r="E7" s="127" t="s">
        <v>655</v>
      </c>
      <c r="F7" s="127" t="s">
        <v>590</v>
      </c>
      <c r="G7" s="128">
        <v>4</v>
      </c>
      <c r="H7" s="173">
        <v>8</v>
      </c>
      <c r="I7" t="s">
        <v>8649</v>
      </c>
      <c r="J7" t="s">
        <v>8649</v>
      </c>
      <c r="K7" s="127"/>
      <c r="L7" s="194">
        <v>2</v>
      </c>
      <c r="M7" t="s">
        <v>8649</v>
      </c>
      <c r="N7" s="21">
        <v>45801</v>
      </c>
      <c r="O7" s="21">
        <v>45849</v>
      </c>
    </row>
    <row r="8" spans="1:15" x14ac:dyDescent="0.35">
      <c r="A8" s="127" t="s">
        <v>9877</v>
      </c>
      <c r="B8" s="127" t="s">
        <v>8604</v>
      </c>
      <c r="C8" s="127"/>
      <c r="D8" s="127"/>
      <c r="E8" s="127" t="s">
        <v>655</v>
      </c>
      <c r="F8" s="127" t="s">
        <v>590</v>
      </c>
      <c r="G8" s="128">
        <v>4</v>
      </c>
      <c r="H8" s="173">
        <v>8</v>
      </c>
      <c r="I8" t="s">
        <v>8649</v>
      </c>
      <c r="J8" t="s">
        <v>8649</v>
      </c>
      <c r="K8" s="127"/>
      <c r="L8" s="194">
        <v>2</v>
      </c>
      <c r="M8" t="s">
        <v>8649</v>
      </c>
      <c r="N8" s="21">
        <v>45849</v>
      </c>
      <c r="O8" s="21">
        <v>45849</v>
      </c>
    </row>
    <row r="9" spans="1:15" x14ac:dyDescent="0.35">
      <c r="A9" s="127" t="s">
        <v>9883</v>
      </c>
      <c r="B9" s="127" t="s">
        <v>8625</v>
      </c>
      <c r="C9" s="127"/>
      <c r="D9" s="127"/>
      <c r="E9" s="127" t="s">
        <v>588</v>
      </c>
      <c r="F9" s="127" t="s">
        <v>590</v>
      </c>
      <c r="G9" s="175">
        <v>3</v>
      </c>
      <c r="H9" s="173">
        <v>12</v>
      </c>
      <c r="I9" s="127" t="s">
        <v>8626</v>
      </c>
      <c r="J9" s="127" t="s">
        <v>8626</v>
      </c>
      <c r="K9" s="127"/>
      <c r="L9" s="194">
        <v>3</v>
      </c>
      <c r="M9" s="127"/>
      <c r="N9" s="21">
        <v>45801</v>
      </c>
      <c r="O9" s="21">
        <v>45849</v>
      </c>
    </row>
    <row r="10" spans="1:15" x14ac:dyDescent="0.35">
      <c r="A10" s="127" t="s">
        <v>9884</v>
      </c>
      <c r="B10" s="127" t="s">
        <v>8625</v>
      </c>
      <c r="C10" s="127"/>
      <c r="D10" s="127"/>
      <c r="E10" s="127" t="s">
        <v>588</v>
      </c>
      <c r="F10" s="127" t="s">
        <v>590</v>
      </c>
      <c r="G10" s="175">
        <v>3</v>
      </c>
      <c r="H10" s="173">
        <v>12</v>
      </c>
      <c r="I10" s="127" t="s">
        <v>8626</v>
      </c>
      <c r="J10" s="127" t="s">
        <v>8626</v>
      </c>
      <c r="K10" s="127"/>
      <c r="L10" s="194">
        <v>3</v>
      </c>
      <c r="M10" s="127"/>
      <c r="N10" s="21">
        <v>45849</v>
      </c>
      <c r="O10" s="21">
        <v>45849</v>
      </c>
    </row>
    <row r="11" spans="1:15" x14ac:dyDescent="0.35">
      <c r="A11" s="127" t="s">
        <v>9886</v>
      </c>
      <c r="B11" s="127" t="s">
        <v>8625</v>
      </c>
      <c r="C11" s="127"/>
      <c r="D11" s="127"/>
      <c r="E11" s="127" t="s">
        <v>588</v>
      </c>
      <c r="F11" s="127" t="s">
        <v>590</v>
      </c>
      <c r="G11" s="175">
        <v>3</v>
      </c>
      <c r="H11" s="173">
        <v>12</v>
      </c>
      <c r="I11" s="127" t="s">
        <v>8626</v>
      </c>
      <c r="J11" s="127" t="s">
        <v>8626</v>
      </c>
      <c r="K11" s="127"/>
      <c r="L11" s="194">
        <v>3</v>
      </c>
      <c r="M11" s="127"/>
      <c r="N11" s="21">
        <v>45849</v>
      </c>
      <c r="O11" s="21">
        <v>45849</v>
      </c>
    </row>
    <row r="12" spans="1:15" x14ac:dyDescent="0.35">
      <c r="A12" s="127" t="s">
        <v>9908</v>
      </c>
      <c r="B12" s="127" t="s">
        <v>8653</v>
      </c>
      <c r="C12" s="127"/>
      <c r="D12" s="127"/>
      <c r="E12" s="127" t="s">
        <v>8653</v>
      </c>
      <c r="F12" s="127" t="s">
        <v>623</v>
      </c>
      <c r="G12" s="175">
        <v>5</v>
      </c>
      <c r="H12" s="173">
        <v>48</v>
      </c>
      <c r="I12" s="127" t="s">
        <v>8654</v>
      </c>
      <c r="J12" s="127" t="s">
        <v>8655</v>
      </c>
      <c r="K12" s="127"/>
      <c r="L12" s="194">
        <v>35</v>
      </c>
      <c r="M12" s="127" t="s">
        <v>8656</v>
      </c>
      <c r="N12" s="21">
        <v>45803</v>
      </c>
      <c r="O12" s="21">
        <v>45849</v>
      </c>
    </row>
    <row r="13" spans="1:15" x14ac:dyDescent="0.35">
      <c r="A13" s="127" t="s">
        <v>9909</v>
      </c>
      <c r="B13" s="127" t="s">
        <v>8653</v>
      </c>
      <c r="C13" s="127"/>
      <c r="D13" s="127"/>
      <c r="E13" s="127" t="s">
        <v>8653</v>
      </c>
      <c r="F13" s="127" t="s">
        <v>623</v>
      </c>
      <c r="G13" s="175">
        <v>5</v>
      </c>
      <c r="H13" s="173">
        <v>48</v>
      </c>
      <c r="I13" s="127" t="s">
        <v>8654</v>
      </c>
      <c r="J13" s="127" t="s">
        <v>8655</v>
      </c>
      <c r="K13" s="127"/>
      <c r="L13" s="194">
        <v>35</v>
      </c>
      <c r="M13" s="127" t="s">
        <v>8656</v>
      </c>
      <c r="N13" s="21">
        <v>45849</v>
      </c>
      <c r="O13" s="21">
        <v>45849</v>
      </c>
    </row>
    <row r="14" spans="1:15" x14ac:dyDescent="0.35">
      <c r="A14" s="127" t="s">
        <v>9910</v>
      </c>
      <c r="B14" s="127" t="s">
        <v>8653</v>
      </c>
      <c r="C14" s="127"/>
      <c r="D14" s="127"/>
      <c r="E14" s="127" t="s">
        <v>8653</v>
      </c>
      <c r="F14" s="127" t="s">
        <v>623</v>
      </c>
      <c r="G14" s="175">
        <v>5</v>
      </c>
      <c r="H14" s="173">
        <v>48</v>
      </c>
      <c r="I14" s="127" t="s">
        <v>8654</v>
      </c>
      <c r="J14" s="127" t="s">
        <v>8655</v>
      </c>
      <c r="K14" s="127"/>
      <c r="L14" s="194">
        <v>35</v>
      </c>
      <c r="M14" s="127" t="s">
        <v>8656</v>
      </c>
      <c r="N14" s="21">
        <v>45849</v>
      </c>
      <c r="O14" s="21">
        <v>45849</v>
      </c>
    </row>
    <row r="15" spans="1:15" x14ac:dyDescent="0.35">
      <c r="A15" s="127" t="s">
        <v>9911</v>
      </c>
      <c r="B15" s="127" t="s">
        <v>8653</v>
      </c>
      <c r="C15" s="127"/>
      <c r="D15" s="127"/>
      <c r="E15" s="127" t="s">
        <v>8653</v>
      </c>
      <c r="F15" s="127" t="s">
        <v>623</v>
      </c>
      <c r="G15" s="175">
        <v>5</v>
      </c>
      <c r="H15" s="173">
        <v>48</v>
      </c>
      <c r="I15" s="127" t="s">
        <v>8654</v>
      </c>
      <c r="J15" s="127" t="s">
        <v>8655</v>
      </c>
      <c r="K15" s="127"/>
      <c r="L15" s="194">
        <v>35</v>
      </c>
      <c r="M15" s="127" t="s">
        <v>8656</v>
      </c>
      <c r="N15" s="21">
        <v>45849</v>
      </c>
      <c r="O15" s="21">
        <v>45849</v>
      </c>
    </row>
    <row r="16" spans="1:15" x14ac:dyDescent="0.35">
      <c r="A16" s="127" t="s">
        <v>9912</v>
      </c>
      <c r="B16" s="127" t="s">
        <v>8653</v>
      </c>
      <c r="C16" s="127"/>
      <c r="D16" s="127"/>
      <c r="E16" s="127" t="s">
        <v>8653</v>
      </c>
      <c r="F16" s="127" t="s">
        <v>623</v>
      </c>
      <c r="G16" s="175">
        <v>5</v>
      </c>
      <c r="H16" s="173">
        <v>48</v>
      </c>
      <c r="I16" s="127" t="s">
        <v>8654</v>
      </c>
      <c r="J16" s="127" t="s">
        <v>8655</v>
      </c>
      <c r="K16" s="127"/>
      <c r="L16" s="194">
        <v>35</v>
      </c>
      <c r="M16" s="127" t="s">
        <v>8656</v>
      </c>
      <c r="N16" s="21">
        <v>45849</v>
      </c>
      <c r="O16" s="21">
        <v>45849</v>
      </c>
    </row>
    <row r="17" spans="1:15" x14ac:dyDescent="0.35">
      <c r="A17" s="127" t="s">
        <v>9913</v>
      </c>
      <c r="B17" s="127" t="s">
        <v>8653</v>
      </c>
      <c r="C17" s="127"/>
      <c r="D17" s="127"/>
      <c r="E17" s="127" t="s">
        <v>8653</v>
      </c>
      <c r="F17" s="127" t="s">
        <v>623</v>
      </c>
      <c r="G17" s="175">
        <v>5</v>
      </c>
      <c r="H17" s="173">
        <v>48</v>
      </c>
      <c r="I17" s="127" t="s">
        <v>8654</v>
      </c>
      <c r="J17" s="127" t="s">
        <v>8655</v>
      </c>
      <c r="K17" s="127"/>
      <c r="L17" s="194">
        <v>35</v>
      </c>
      <c r="M17" s="127" t="s">
        <v>8656</v>
      </c>
      <c r="N17" s="21">
        <v>45849</v>
      </c>
      <c r="O17" s="21">
        <v>45849</v>
      </c>
    </row>
    <row r="18" spans="1:15" x14ac:dyDescent="0.35">
      <c r="A18" s="127" t="s">
        <v>9914</v>
      </c>
      <c r="B18" s="127" t="s">
        <v>8653</v>
      </c>
      <c r="C18" s="127"/>
      <c r="D18" s="127"/>
      <c r="E18" s="127" t="s">
        <v>8653</v>
      </c>
      <c r="F18" s="127" t="s">
        <v>623</v>
      </c>
      <c r="G18" s="175">
        <v>5</v>
      </c>
      <c r="H18" s="173">
        <v>48</v>
      </c>
      <c r="I18" s="127" t="s">
        <v>8654</v>
      </c>
      <c r="J18" s="127" t="s">
        <v>8655</v>
      </c>
      <c r="K18" s="127"/>
      <c r="L18" s="194">
        <v>35</v>
      </c>
      <c r="M18" s="127" t="s">
        <v>8656</v>
      </c>
      <c r="N18" s="21">
        <v>45849</v>
      </c>
      <c r="O18" s="21">
        <v>45849</v>
      </c>
    </row>
    <row r="19" spans="1:15" x14ac:dyDescent="0.35">
      <c r="A19" s="127" t="s">
        <v>9915</v>
      </c>
      <c r="B19" s="127" t="s">
        <v>8653</v>
      </c>
      <c r="C19" s="127"/>
      <c r="D19" s="127"/>
      <c r="E19" s="127" t="s">
        <v>8653</v>
      </c>
      <c r="F19" s="127" t="s">
        <v>623</v>
      </c>
      <c r="G19" s="175">
        <v>5</v>
      </c>
      <c r="H19" s="173">
        <v>48</v>
      </c>
      <c r="I19" s="127" t="s">
        <v>8654</v>
      </c>
      <c r="J19" s="127" t="s">
        <v>8655</v>
      </c>
      <c r="K19" s="127"/>
      <c r="L19" s="194">
        <v>35</v>
      </c>
      <c r="M19" s="127" t="s">
        <v>8656</v>
      </c>
      <c r="N19" s="21">
        <v>45849</v>
      </c>
      <c r="O19" s="21">
        <v>45849</v>
      </c>
    </row>
    <row r="20" spans="1:15" x14ac:dyDescent="0.35">
      <c r="A20" s="127" t="s">
        <v>9916</v>
      </c>
      <c r="B20" s="127" t="s">
        <v>8653</v>
      </c>
      <c r="C20" s="127"/>
      <c r="D20" s="127"/>
      <c r="E20" s="127" t="s">
        <v>8653</v>
      </c>
      <c r="F20" s="127" t="s">
        <v>623</v>
      </c>
      <c r="G20" s="175">
        <v>5</v>
      </c>
      <c r="H20" s="173">
        <v>48</v>
      </c>
      <c r="I20" s="127" t="s">
        <v>8654</v>
      </c>
      <c r="J20" s="127" t="s">
        <v>8655</v>
      </c>
      <c r="K20" s="127"/>
      <c r="L20" s="194">
        <v>35</v>
      </c>
      <c r="M20" s="127" t="s">
        <v>8656</v>
      </c>
      <c r="N20" s="21">
        <v>45849</v>
      </c>
      <c r="O20" s="21">
        <v>45849</v>
      </c>
    </row>
    <row r="21" spans="1:15" x14ac:dyDescent="0.35">
      <c r="A21" s="127" t="s">
        <v>9917</v>
      </c>
      <c r="B21" s="127" t="s">
        <v>8653</v>
      </c>
      <c r="C21" s="127"/>
      <c r="D21" s="127"/>
      <c r="E21" s="127" t="s">
        <v>8653</v>
      </c>
      <c r="F21" s="127" t="s">
        <v>623</v>
      </c>
      <c r="G21" s="175">
        <v>5</v>
      </c>
      <c r="H21" s="173">
        <v>48</v>
      </c>
      <c r="I21" s="127" t="s">
        <v>8654</v>
      </c>
      <c r="J21" s="127" t="s">
        <v>8655</v>
      </c>
      <c r="K21" s="127"/>
      <c r="L21" s="194">
        <v>35</v>
      </c>
      <c r="M21" s="127" t="s">
        <v>8656</v>
      </c>
      <c r="N21" s="21">
        <v>45849</v>
      </c>
      <c r="O21" s="21">
        <v>45849</v>
      </c>
    </row>
    <row r="22" spans="1:15" x14ac:dyDescent="0.35">
      <c r="A22" s="127" t="s">
        <v>9918</v>
      </c>
      <c r="B22" s="127" t="s">
        <v>8653</v>
      </c>
      <c r="C22" s="127"/>
      <c r="D22" s="127"/>
      <c r="E22" s="127" t="s">
        <v>8653</v>
      </c>
      <c r="F22" s="127" t="s">
        <v>623</v>
      </c>
      <c r="G22" s="175">
        <v>5</v>
      </c>
      <c r="H22" s="173">
        <v>48</v>
      </c>
      <c r="I22" s="127" t="s">
        <v>8654</v>
      </c>
      <c r="J22" s="127" t="s">
        <v>8655</v>
      </c>
      <c r="K22" s="127"/>
      <c r="L22" s="194">
        <v>35</v>
      </c>
      <c r="M22" s="127" t="s">
        <v>8656</v>
      </c>
      <c r="N22" s="21">
        <v>45849</v>
      </c>
      <c r="O22" s="21">
        <v>45849</v>
      </c>
    </row>
    <row r="23" spans="1:15" x14ac:dyDescent="0.35">
      <c r="A23" s="127" t="s">
        <v>9919</v>
      </c>
      <c r="B23" s="127" t="s">
        <v>8653</v>
      </c>
      <c r="C23" s="127"/>
      <c r="D23" s="127"/>
      <c r="E23" s="127" t="s">
        <v>8653</v>
      </c>
      <c r="F23" s="127" t="s">
        <v>623</v>
      </c>
      <c r="G23" s="175">
        <v>5</v>
      </c>
      <c r="H23" s="173">
        <v>48</v>
      </c>
      <c r="I23" s="127" t="s">
        <v>8654</v>
      </c>
      <c r="J23" s="127" t="s">
        <v>8655</v>
      </c>
      <c r="K23" s="127"/>
      <c r="L23" s="194">
        <v>35</v>
      </c>
      <c r="M23" s="127" t="s">
        <v>8656</v>
      </c>
      <c r="N23" s="21">
        <v>45849</v>
      </c>
      <c r="O23" s="21">
        <v>45849</v>
      </c>
    </row>
    <row r="24" spans="1:15" x14ac:dyDescent="0.35">
      <c r="A24" s="127" t="s">
        <v>9920</v>
      </c>
      <c r="B24" s="127" t="s">
        <v>8653</v>
      </c>
      <c r="C24" s="127"/>
      <c r="D24" s="127"/>
      <c r="E24" s="127" t="s">
        <v>8653</v>
      </c>
      <c r="F24" s="127" t="s">
        <v>623</v>
      </c>
      <c r="G24" s="175">
        <v>5</v>
      </c>
      <c r="H24" s="173">
        <v>48</v>
      </c>
      <c r="I24" s="127" t="s">
        <v>8654</v>
      </c>
      <c r="J24" s="127" t="s">
        <v>8655</v>
      </c>
      <c r="K24" s="127"/>
      <c r="L24" s="194">
        <v>35</v>
      </c>
      <c r="M24" s="127" t="s">
        <v>8656</v>
      </c>
      <c r="N24" s="21">
        <v>45849</v>
      </c>
      <c r="O24" s="21">
        <v>45849</v>
      </c>
    </row>
    <row r="25" spans="1:15" x14ac:dyDescent="0.35">
      <c r="A25" s="127" t="s">
        <v>9921</v>
      </c>
      <c r="B25" s="127" t="s">
        <v>8653</v>
      </c>
      <c r="C25" s="127"/>
      <c r="D25" s="127"/>
      <c r="E25" s="127" t="s">
        <v>8653</v>
      </c>
      <c r="F25" s="127" t="s">
        <v>623</v>
      </c>
      <c r="G25" s="175">
        <v>5</v>
      </c>
      <c r="H25" s="173">
        <v>48</v>
      </c>
      <c r="I25" s="127" t="s">
        <v>8654</v>
      </c>
      <c r="J25" s="127" t="s">
        <v>8655</v>
      </c>
      <c r="K25" s="127"/>
      <c r="L25" s="194">
        <v>35</v>
      </c>
      <c r="M25" s="127" t="s">
        <v>8656</v>
      </c>
      <c r="N25" s="21">
        <v>45849</v>
      </c>
      <c r="O25" s="21">
        <v>45849</v>
      </c>
    </row>
    <row r="26" spans="1:15" x14ac:dyDescent="0.35">
      <c r="A26" s="127" t="s">
        <v>9922</v>
      </c>
      <c r="B26" s="127" t="s">
        <v>8653</v>
      </c>
      <c r="C26" s="127"/>
      <c r="D26" s="127"/>
      <c r="E26" s="127" t="s">
        <v>8653</v>
      </c>
      <c r="F26" s="127" t="s">
        <v>623</v>
      </c>
      <c r="G26" s="175">
        <v>5</v>
      </c>
      <c r="H26" s="173">
        <v>48</v>
      </c>
      <c r="I26" s="127" t="s">
        <v>8654</v>
      </c>
      <c r="J26" s="127" t="s">
        <v>8655</v>
      </c>
      <c r="K26" s="127"/>
      <c r="L26" s="194">
        <v>35</v>
      </c>
      <c r="M26" s="127" t="s">
        <v>8656</v>
      </c>
      <c r="N26" s="21">
        <v>45849</v>
      </c>
      <c r="O26" s="21">
        <v>45849</v>
      </c>
    </row>
    <row r="27" spans="1:15" x14ac:dyDescent="0.35">
      <c r="A27" s="127" t="s">
        <v>9923</v>
      </c>
      <c r="B27" s="127" t="s">
        <v>8653</v>
      </c>
      <c r="C27" s="127"/>
      <c r="D27" s="127"/>
      <c r="E27" s="127" t="s">
        <v>8653</v>
      </c>
      <c r="F27" s="127" t="s">
        <v>623</v>
      </c>
      <c r="G27" s="175">
        <v>5</v>
      </c>
      <c r="H27" s="173">
        <v>48</v>
      </c>
      <c r="I27" s="127" t="s">
        <v>8654</v>
      </c>
      <c r="J27" s="127" t="s">
        <v>8655</v>
      </c>
      <c r="K27" s="127"/>
      <c r="L27" s="194">
        <v>35</v>
      </c>
      <c r="M27" s="127" t="s">
        <v>8656</v>
      </c>
      <c r="N27" s="21">
        <v>45849</v>
      </c>
      <c r="O27" s="21">
        <v>45849</v>
      </c>
    </row>
    <row r="28" spans="1:15" x14ac:dyDescent="0.35">
      <c r="A28" s="127" t="s">
        <v>9924</v>
      </c>
      <c r="B28" s="127" t="s">
        <v>8653</v>
      </c>
      <c r="C28" s="127"/>
      <c r="D28" s="127"/>
      <c r="E28" s="127" t="s">
        <v>8653</v>
      </c>
      <c r="F28" s="127" t="s">
        <v>623</v>
      </c>
      <c r="G28" s="175">
        <v>5</v>
      </c>
      <c r="H28" s="173">
        <v>48</v>
      </c>
      <c r="I28" s="127" t="s">
        <v>8654</v>
      </c>
      <c r="J28" s="127" t="s">
        <v>8655</v>
      </c>
      <c r="K28" s="127"/>
      <c r="L28" s="194">
        <v>35</v>
      </c>
      <c r="M28" s="127" t="s">
        <v>8656</v>
      </c>
      <c r="N28" s="21">
        <v>45849</v>
      </c>
      <c r="O28" s="21">
        <v>45849</v>
      </c>
    </row>
    <row r="29" spans="1:15" x14ac:dyDescent="0.35">
      <c r="A29" s="127" t="s">
        <v>9925</v>
      </c>
      <c r="B29" s="127" t="s">
        <v>8653</v>
      </c>
      <c r="C29" s="127"/>
      <c r="D29" s="127"/>
      <c r="E29" s="127" t="s">
        <v>8653</v>
      </c>
      <c r="F29" s="127" t="s">
        <v>623</v>
      </c>
      <c r="G29" s="175">
        <v>5</v>
      </c>
      <c r="H29" s="173">
        <v>48</v>
      </c>
      <c r="I29" s="127" t="s">
        <v>8654</v>
      </c>
      <c r="J29" s="127" t="s">
        <v>8655</v>
      </c>
      <c r="K29" s="127"/>
      <c r="L29" s="194">
        <v>35</v>
      </c>
      <c r="M29" s="127" t="s">
        <v>8656</v>
      </c>
      <c r="N29" s="21">
        <v>45849</v>
      </c>
      <c r="O29" s="21">
        <v>45849</v>
      </c>
    </row>
    <row r="30" spans="1:15" x14ac:dyDescent="0.35">
      <c r="A30" s="127" t="s">
        <v>9926</v>
      </c>
      <c r="B30" s="127" t="s">
        <v>8653</v>
      </c>
      <c r="C30" s="127"/>
      <c r="D30" s="127"/>
      <c r="E30" s="127" t="s">
        <v>8653</v>
      </c>
      <c r="F30" s="127" t="s">
        <v>623</v>
      </c>
      <c r="G30" s="175">
        <v>5</v>
      </c>
      <c r="H30" s="173">
        <v>48</v>
      </c>
      <c r="I30" s="127" t="s">
        <v>8654</v>
      </c>
      <c r="J30" s="127" t="s">
        <v>8655</v>
      </c>
      <c r="K30" s="127"/>
      <c r="L30" s="194">
        <v>35</v>
      </c>
      <c r="M30" s="127" t="s">
        <v>8656</v>
      </c>
      <c r="N30" s="21">
        <v>45849</v>
      </c>
      <c r="O30" s="21">
        <v>45849</v>
      </c>
    </row>
    <row r="31" spans="1:15" x14ac:dyDescent="0.35">
      <c r="A31" s="127" t="s">
        <v>9927</v>
      </c>
      <c r="B31" s="127" t="s">
        <v>8653</v>
      </c>
      <c r="C31" s="127"/>
      <c r="D31" s="127"/>
      <c r="E31" s="127" t="s">
        <v>8653</v>
      </c>
      <c r="F31" s="127" t="s">
        <v>623</v>
      </c>
      <c r="G31" s="175">
        <v>5</v>
      </c>
      <c r="H31" s="173">
        <v>48</v>
      </c>
      <c r="I31" s="127" t="s">
        <v>8654</v>
      </c>
      <c r="J31" s="127" t="s">
        <v>8655</v>
      </c>
      <c r="K31" s="127"/>
      <c r="L31" s="194">
        <v>35</v>
      </c>
      <c r="M31" s="127" t="s">
        <v>8656</v>
      </c>
      <c r="N31" s="21">
        <v>45849</v>
      </c>
      <c r="O31" s="21">
        <v>45849</v>
      </c>
    </row>
    <row r="32" spans="1:15" x14ac:dyDescent="0.35">
      <c r="A32" s="127" t="s">
        <v>9928</v>
      </c>
      <c r="B32" s="127" t="s">
        <v>8653</v>
      </c>
      <c r="C32" s="127"/>
      <c r="D32" s="127"/>
      <c r="E32" s="127" t="s">
        <v>8653</v>
      </c>
      <c r="F32" s="127" t="s">
        <v>623</v>
      </c>
      <c r="G32" s="175">
        <v>5</v>
      </c>
      <c r="H32" s="173">
        <v>48</v>
      </c>
      <c r="I32" s="127" t="s">
        <v>8654</v>
      </c>
      <c r="J32" s="127" t="s">
        <v>8655</v>
      </c>
      <c r="K32" s="127"/>
      <c r="L32" s="194">
        <v>35</v>
      </c>
      <c r="M32" s="127" t="s">
        <v>8656</v>
      </c>
      <c r="N32" s="21">
        <v>45849</v>
      </c>
      <c r="O32" s="21">
        <v>45849</v>
      </c>
    </row>
    <row r="33" spans="1:15" x14ac:dyDescent="0.35">
      <c r="A33" s="127" t="s">
        <v>9929</v>
      </c>
      <c r="B33" s="127" t="s">
        <v>8653</v>
      </c>
      <c r="C33" s="127"/>
      <c r="D33" s="127"/>
      <c r="E33" s="127" t="s">
        <v>8653</v>
      </c>
      <c r="F33" s="127" t="s">
        <v>623</v>
      </c>
      <c r="G33" s="175">
        <v>5</v>
      </c>
      <c r="H33" s="173">
        <v>48</v>
      </c>
      <c r="I33" s="127" t="s">
        <v>8654</v>
      </c>
      <c r="J33" s="127" t="s">
        <v>8655</v>
      </c>
      <c r="K33" s="127"/>
      <c r="L33" s="194">
        <v>35</v>
      </c>
      <c r="M33" s="127" t="s">
        <v>8656</v>
      </c>
      <c r="N33" s="21">
        <v>45849</v>
      </c>
      <c r="O33" s="21">
        <v>45849</v>
      </c>
    </row>
    <row r="34" spans="1:15" x14ac:dyDescent="0.35">
      <c r="A34" s="127" t="s">
        <v>9930</v>
      </c>
      <c r="B34" s="127" t="s">
        <v>8653</v>
      </c>
      <c r="C34" s="127"/>
      <c r="D34" s="127"/>
      <c r="E34" s="127" t="s">
        <v>8653</v>
      </c>
      <c r="F34" s="127" t="s">
        <v>623</v>
      </c>
      <c r="G34" s="175">
        <v>5</v>
      </c>
      <c r="H34" s="173">
        <v>48</v>
      </c>
      <c r="I34" s="127" t="s">
        <v>8654</v>
      </c>
      <c r="J34" s="127" t="s">
        <v>8655</v>
      </c>
      <c r="K34" s="127"/>
      <c r="L34" s="194">
        <v>35</v>
      </c>
      <c r="M34" s="127" t="s">
        <v>8656</v>
      </c>
      <c r="N34" s="21">
        <v>45849</v>
      </c>
      <c r="O34" s="21">
        <v>45849</v>
      </c>
    </row>
    <row r="35" spans="1:15" x14ac:dyDescent="0.35">
      <c r="A35" s="127" t="s">
        <v>9931</v>
      </c>
      <c r="B35" s="127" t="s">
        <v>8653</v>
      </c>
      <c r="C35" s="127"/>
      <c r="D35" s="127"/>
      <c r="E35" s="127" t="s">
        <v>8653</v>
      </c>
      <c r="F35" s="127" t="s">
        <v>623</v>
      </c>
      <c r="G35" s="175">
        <v>5</v>
      </c>
      <c r="H35" s="173">
        <v>48</v>
      </c>
      <c r="I35" s="127" t="s">
        <v>8654</v>
      </c>
      <c r="J35" s="127" t="s">
        <v>8655</v>
      </c>
      <c r="K35" s="127"/>
      <c r="L35" s="194">
        <v>35</v>
      </c>
      <c r="M35" s="127" t="s">
        <v>8656</v>
      </c>
      <c r="N35" s="21">
        <v>45849</v>
      </c>
      <c r="O35" s="21">
        <v>45849</v>
      </c>
    </row>
    <row r="36" spans="1:15" x14ac:dyDescent="0.35">
      <c r="A36" s="127" t="s">
        <v>9932</v>
      </c>
      <c r="B36" s="127" t="s">
        <v>8653</v>
      </c>
      <c r="C36" s="127"/>
      <c r="D36" s="127"/>
      <c r="E36" s="127" t="s">
        <v>8653</v>
      </c>
      <c r="F36" s="127" t="s">
        <v>623</v>
      </c>
      <c r="G36" s="175">
        <v>5</v>
      </c>
      <c r="H36" s="173">
        <v>48</v>
      </c>
      <c r="I36" s="127" t="s">
        <v>8654</v>
      </c>
      <c r="J36" s="127" t="s">
        <v>8655</v>
      </c>
      <c r="K36" s="127"/>
      <c r="L36" s="194">
        <v>35</v>
      </c>
      <c r="M36" s="127" t="s">
        <v>8656</v>
      </c>
      <c r="N36" s="21">
        <v>45849</v>
      </c>
      <c r="O36" s="21">
        <v>45849</v>
      </c>
    </row>
    <row r="37" spans="1:15" x14ac:dyDescent="0.35">
      <c r="A37" s="127" t="s">
        <v>9933</v>
      </c>
      <c r="B37" s="127" t="s">
        <v>8653</v>
      </c>
      <c r="C37" s="127"/>
      <c r="D37" s="127"/>
      <c r="E37" s="127" t="s">
        <v>8653</v>
      </c>
      <c r="F37" s="127" t="s">
        <v>623</v>
      </c>
      <c r="G37" s="175">
        <v>5</v>
      </c>
      <c r="H37" s="173">
        <v>48</v>
      </c>
      <c r="I37" s="127" t="s">
        <v>8654</v>
      </c>
      <c r="J37" s="127" t="s">
        <v>8655</v>
      </c>
      <c r="K37" s="127"/>
      <c r="L37" s="194">
        <v>35</v>
      </c>
      <c r="M37" s="127" t="s">
        <v>8656</v>
      </c>
      <c r="N37" s="21">
        <v>45849</v>
      </c>
      <c r="O37" s="21">
        <v>45849</v>
      </c>
    </row>
    <row r="38" spans="1:15" x14ac:dyDescent="0.35">
      <c r="A38" s="127" t="s">
        <v>9934</v>
      </c>
      <c r="B38" s="127" t="s">
        <v>8653</v>
      </c>
      <c r="C38" s="127"/>
      <c r="D38" s="127"/>
      <c r="E38" s="127" t="s">
        <v>8653</v>
      </c>
      <c r="F38" s="127" t="s">
        <v>623</v>
      </c>
      <c r="G38" s="175">
        <v>5</v>
      </c>
      <c r="H38" s="173">
        <v>48</v>
      </c>
      <c r="I38" s="127" t="s">
        <v>8654</v>
      </c>
      <c r="J38" s="127" t="s">
        <v>8655</v>
      </c>
      <c r="K38" s="127"/>
      <c r="L38" s="194">
        <v>35</v>
      </c>
      <c r="M38" s="127" t="s">
        <v>8656</v>
      </c>
      <c r="N38" s="21">
        <v>45849</v>
      </c>
      <c r="O38" s="21">
        <v>45849</v>
      </c>
    </row>
    <row r="39" spans="1:15" x14ac:dyDescent="0.35">
      <c r="A39" s="127" t="s">
        <v>9935</v>
      </c>
      <c r="B39" s="127" t="s">
        <v>8653</v>
      </c>
      <c r="C39" s="127"/>
      <c r="D39" s="127"/>
      <c r="E39" s="127" t="s">
        <v>8653</v>
      </c>
      <c r="F39" s="127" t="s">
        <v>623</v>
      </c>
      <c r="G39" s="175">
        <v>5</v>
      </c>
      <c r="H39" s="173">
        <v>48</v>
      </c>
      <c r="I39" s="127" t="s">
        <v>8654</v>
      </c>
      <c r="J39" s="127" t="s">
        <v>8655</v>
      </c>
      <c r="K39" s="127"/>
      <c r="L39" s="194">
        <v>35</v>
      </c>
      <c r="M39" s="127" t="s">
        <v>8656</v>
      </c>
      <c r="N39" s="21">
        <v>45849</v>
      </c>
      <c r="O39" s="21">
        <v>45849</v>
      </c>
    </row>
    <row r="40" spans="1:15" x14ac:dyDescent="0.35">
      <c r="A40" s="127" t="s">
        <v>9936</v>
      </c>
      <c r="B40" s="127" t="s">
        <v>8653</v>
      </c>
      <c r="C40" s="127"/>
      <c r="D40" s="127"/>
      <c r="E40" s="127" t="s">
        <v>8653</v>
      </c>
      <c r="F40" s="127" t="s">
        <v>623</v>
      </c>
      <c r="G40" s="175">
        <v>5</v>
      </c>
      <c r="H40" s="173">
        <v>48</v>
      </c>
      <c r="I40" s="127" t="s">
        <v>8654</v>
      </c>
      <c r="J40" s="127" t="s">
        <v>8655</v>
      </c>
      <c r="K40" s="127"/>
      <c r="L40" s="194">
        <v>35</v>
      </c>
      <c r="M40" s="127" t="s">
        <v>8656</v>
      </c>
      <c r="N40" s="21">
        <v>45849</v>
      </c>
      <c r="O40" s="21">
        <v>45849</v>
      </c>
    </row>
    <row r="41" spans="1:15" x14ac:dyDescent="0.35">
      <c r="A41" s="127" t="s">
        <v>9937</v>
      </c>
      <c r="B41" s="127" t="s">
        <v>8653</v>
      </c>
      <c r="C41" s="127"/>
      <c r="D41" s="127"/>
      <c r="E41" s="127" t="s">
        <v>8653</v>
      </c>
      <c r="F41" s="127" t="s">
        <v>623</v>
      </c>
      <c r="G41" s="175">
        <v>5</v>
      </c>
      <c r="H41" s="173">
        <v>48</v>
      </c>
      <c r="I41" s="127" t="s">
        <v>8654</v>
      </c>
      <c r="J41" s="127" t="s">
        <v>8655</v>
      </c>
      <c r="K41" s="127"/>
      <c r="L41" s="194">
        <v>35</v>
      </c>
      <c r="M41" s="127" t="s">
        <v>8656</v>
      </c>
      <c r="N41" s="21">
        <v>45849</v>
      </c>
      <c r="O41" s="21">
        <v>45849</v>
      </c>
    </row>
    <row r="42" spans="1:15" x14ac:dyDescent="0.35">
      <c r="A42" s="127" t="s">
        <v>9938</v>
      </c>
      <c r="B42" s="127" t="s">
        <v>8653</v>
      </c>
      <c r="C42" s="127"/>
      <c r="D42" s="127"/>
      <c r="E42" s="127" t="s">
        <v>8653</v>
      </c>
      <c r="F42" s="127" t="s">
        <v>623</v>
      </c>
      <c r="G42" s="175">
        <v>5</v>
      </c>
      <c r="H42" s="173">
        <v>48</v>
      </c>
      <c r="I42" s="127" t="s">
        <v>8654</v>
      </c>
      <c r="J42" s="127" t="s">
        <v>8655</v>
      </c>
      <c r="K42" s="127"/>
      <c r="L42" s="194">
        <v>35</v>
      </c>
      <c r="M42" s="127" t="s">
        <v>8656</v>
      </c>
      <c r="N42" s="21">
        <v>45849</v>
      </c>
      <c r="O42" s="21">
        <v>45849</v>
      </c>
    </row>
    <row r="43" spans="1:15" x14ac:dyDescent="0.35">
      <c r="A43" s="127" t="s">
        <v>9939</v>
      </c>
      <c r="B43" s="127" t="s">
        <v>8653</v>
      </c>
      <c r="C43" s="127"/>
      <c r="D43" s="127"/>
      <c r="E43" s="127" t="s">
        <v>8653</v>
      </c>
      <c r="F43" s="127" t="s">
        <v>623</v>
      </c>
      <c r="G43" s="175">
        <v>5</v>
      </c>
      <c r="H43" s="173">
        <v>48</v>
      </c>
      <c r="I43" s="127" t="s">
        <v>8654</v>
      </c>
      <c r="J43" s="127" t="s">
        <v>8655</v>
      </c>
      <c r="K43" s="127"/>
      <c r="L43" s="194">
        <v>35</v>
      </c>
      <c r="M43" s="127" t="s">
        <v>8656</v>
      </c>
      <c r="N43" s="21">
        <v>45849</v>
      </c>
      <c r="O43" s="21">
        <v>45849</v>
      </c>
    </row>
    <row r="44" spans="1:15" x14ac:dyDescent="0.35">
      <c r="A44" s="127" t="s">
        <v>9940</v>
      </c>
      <c r="B44" s="127" t="s">
        <v>8653</v>
      </c>
      <c r="C44" s="127"/>
      <c r="D44" s="127"/>
      <c r="E44" s="127" t="s">
        <v>8653</v>
      </c>
      <c r="F44" s="127" t="s">
        <v>623</v>
      </c>
      <c r="G44" s="175">
        <v>5</v>
      </c>
      <c r="H44" s="173">
        <v>48</v>
      </c>
      <c r="I44" s="127" t="s">
        <v>8654</v>
      </c>
      <c r="J44" s="127" t="s">
        <v>8655</v>
      </c>
      <c r="K44" s="127"/>
      <c r="L44" s="194">
        <v>35</v>
      </c>
      <c r="M44" s="127" t="s">
        <v>8656</v>
      </c>
      <c r="N44" s="21">
        <v>45849</v>
      </c>
      <c r="O44" s="21">
        <v>45849</v>
      </c>
    </row>
    <row r="45" spans="1:15" x14ac:dyDescent="0.35">
      <c r="A45" s="127" t="s">
        <v>9941</v>
      </c>
      <c r="B45" s="127" t="s">
        <v>8653</v>
      </c>
      <c r="C45" s="127"/>
      <c r="D45" s="127"/>
      <c r="E45" s="127" t="s">
        <v>8653</v>
      </c>
      <c r="F45" s="127" t="s">
        <v>623</v>
      </c>
      <c r="G45" s="175">
        <v>5</v>
      </c>
      <c r="H45" s="173">
        <v>48</v>
      </c>
      <c r="I45" s="127" t="s">
        <v>8654</v>
      </c>
      <c r="J45" s="127" t="s">
        <v>8655</v>
      </c>
      <c r="K45" s="127"/>
      <c r="L45" s="194">
        <v>35</v>
      </c>
      <c r="M45" s="127" t="s">
        <v>8656</v>
      </c>
      <c r="N45" s="21">
        <v>45849</v>
      </c>
      <c r="O45" s="21">
        <v>45849</v>
      </c>
    </row>
    <row r="46" spans="1:15" x14ac:dyDescent="0.35">
      <c r="A46" s="127" t="s">
        <v>9942</v>
      </c>
      <c r="B46" s="127" t="s">
        <v>8653</v>
      </c>
      <c r="C46" s="127"/>
      <c r="D46" s="127"/>
      <c r="E46" s="127" t="s">
        <v>8653</v>
      </c>
      <c r="F46" s="127" t="s">
        <v>623</v>
      </c>
      <c r="G46" s="175">
        <v>5</v>
      </c>
      <c r="H46" s="173">
        <v>48</v>
      </c>
      <c r="I46" s="127" t="s">
        <v>8654</v>
      </c>
      <c r="J46" s="127" t="s">
        <v>8655</v>
      </c>
      <c r="K46" s="127"/>
      <c r="L46" s="194">
        <v>35</v>
      </c>
      <c r="M46" s="127" t="s">
        <v>8656</v>
      </c>
      <c r="N46" s="21">
        <v>45849</v>
      </c>
      <c r="O46" s="21">
        <v>45849</v>
      </c>
    </row>
    <row r="47" spans="1:15" x14ac:dyDescent="0.35">
      <c r="A47" s="127" t="s">
        <v>9943</v>
      </c>
      <c r="B47" s="127" t="s">
        <v>8653</v>
      </c>
      <c r="C47" s="127"/>
      <c r="D47" s="127"/>
      <c r="E47" s="127" t="s">
        <v>8653</v>
      </c>
      <c r="F47" s="127" t="s">
        <v>623</v>
      </c>
      <c r="G47" s="175">
        <v>5</v>
      </c>
      <c r="H47" s="173">
        <v>48</v>
      </c>
      <c r="I47" s="127" t="s">
        <v>8654</v>
      </c>
      <c r="J47" s="127" t="s">
        <v>8655</v>
      </c>
      <c r="K47" s="127"/>
      <c r="L47" s="194">
        <v>35</v>
      </c>
      <c r="M47" s="127" t="s">
        <v>8656</v>
      </c>
      <c r="N47" s="21">
        <v>45849</v>
      </c>
      <c r="O47" s="21">
        <v>45849</v>
      </c>
    </row>
    <row r="48" spans="1:15" x14ac:dyDescent="0.35">
      <c r="A48" s="127" t="s">
        <v>8753</v>
      </c>
      <c r="B48" s="127" t="s">
        <v>8653</v>
      </c>
      <c r="C48" s="127"/>
      <c r="D48" s="127"/>
      <c r="E48" s="127" t="s">
        <v>8653</v>
      </c>
      <c r="F48" s="127" t="s">
        <v>623</v>
      </c>
      <c r="G48" s="175">
        <v>4</v>
      </c>
      <c r="H48" s="173">
        <v>48</v>
      </c>
      <c r="I48" s="127" t="s">
        <v>8754</v>
      </c>
      <c r="J48" s="127"/>
      <c r="K48" s="127"/>
      <c r="L48" s="128">
        <v>3</v>
      </c>
      <c r="M48" s="127"/>
      <c r="N48" s="21">
        <v>45805</v>
      </c>
      <c r="O48" s="21">
        <v>45806</v>
      </c>
    </row>
    <row r="49" spans="1:16" x14ac:dyDescent="0.35">
      <c r="A49" t="s">
        <v>8850</v>
      </c>
      <c r="B49" t="s">
        <v>8851</v>
      </c>
      <c r="E49" t="s">
        <v>8852</v>
      </c>
      <c r="F49" s="127" t="s">
        <v>623</v>
      </c>
      <c r="G49">
        <v>5</v>
      </c>
      <c r="H49" s="90">
        <v>6</v>
      </c>
      <c r="I49" t="s">
        <v>8853</v>
      </c>
      <c r="J49" s="172"/>
      <c r="L49" s="90">
        <v>1</v>
      </c>
      <c r="N49" s="21">
        <v>45806</v>
      </c>
      <c r="O49" s="21">
        <v>45807</v>
      </c>
    </row>
    <row r="50" spans="1:16" x14ac:dyDescent="0.35">
      <c r="A50" s="127" t="s">
        <v>8871</v>
      </c>
      <c r="B50" s="127" t="s">
        <v>8872</v>
      </c>
      <c r="C50" s="127"/>
      <c r="D50" s="127"/>
      <c r="E50" s="127" t="s">
        <v>8852</v>
      </c>
      <c r="F50" s="127" t="s">
        <v>623</v>
      </c>
      <c r="G50" s="128">
        <v>3</v>
      </c>
      <c r="H50" s="177">
        <v>56</v>
      </c>
      <c r="I50" s="127" t="s">
        <v>8873</v>
      </c>
      <c r="J50" s="127"/>
      <c r="K50" s="127"/>
      <c r="L50" s="128">
        <v>14</v>
      </c>
      <c r="M50" s="127"/>
      <c r="N50" s="21">
        <v>45807</v>
      </c>
      <c r="O50" s="21">
        <v>45807</v>
      </c>
    </row>
    <row r="51" spans="1:16" x14ac:dyDescent="0.35">
      <c r="A51" s="127" t="s">
        <v>8990</v>
      </c>
      <c r="B51" s="127" t="s">
        <v>8991</v>
      </c>
      <c r="C51" s="127"/>
      <c r="D51" s="127"/>
      <c r="E51" s="127" t="s">
        <v>8991</v>
      </c>
      <c r="F51" s="127" t="s">
        <v>590</v>
      </c>
      <c r="G51" s="128">
        <v>3</v>
      </c>
      <c r="H51" s="175">
        <v>15</v>
      </c>
      <c r="I51" s="127" t="s">
        <v>8992</v>
      </c>
      <c r="J51" s="127" t="s">
        <v>8993</v>
      </c>
      <c r="K51" s="127"/>
      <c r="L51" s="128">
        <v>3</v>
      </c>
      <c r="M51" s="127"/>
      <c r="N51" s="21"/>
      <c r="O51" s="21"/>
    </row>
    <row r="52" spans="1:16" x14ac:dyDescent="0.35">
      <c r="A52" s="127" t="s">
        <v>9127</v>
      </c>
      <c r="B52" s="127" t="s">
        <v>9126</v>
      </c>
      <c r="C52" s="127"/>
      <c r="D52" s="127"/>
      <c r="E52" s="127" t="s">
        <v>8991</v>
      </c>
      <c r="F52" s="127" t="s">
        <v>590</v>
      </c>
      <c r="G52" s="128">
        <v>1</v>
      </c>
      <c r="H52" s="175">
        <v>2</v>
      </c>
      <c r="I52" s="127" t="s">
        <v>9128</v>
      </c>
      <c r="J52" s="127"/>
      <c r="K52" s="127"/>
      <c r="L52" s="128">
        <v>17</v>
      </c>
      <c r="M52" s="127"/>
      <c r="N52" s="21"/>
      <c r="O52" s="21"/>
    </row>
    <row r="53" spans="1:16" x14ac:dyDescent="0.35">
      <c r="A53" s="127" t="s">
        <v>9365</v>
      </c>
      <c r="B53" s="127" t="s">
        <v>9366</v>
      </c>
      <c r="C53" s="127"/>
      <c r="D53" s="127"/>
      <c r="E53" s="127" t="s">
        <v>8851</v>
      </c>
      <c r="F53" s="127" t="s">
        <v>623</v>
      </c>
      <c r="G53" s="175">
        <v>4</v>
      </c>
      <c r="H53" s="175">
        <v>20</v>
      </c>
      <c r="I53" s="127" t="s">
        <v>9591</v>
      </c>
      <c r="J53" s="127" t="s">
        <v>9367</v>
      </c>
      <c r="K53" s="127"/>
      <c r="L53" s="175">
        <v>6</v>
      </c>
      <c r="M53" s="127"/>
      <c r="N53" s="21"/>
      <c r="O53" s="21"/>
    </row>
    <row r="54" spans="1:16" x14ac:dyDescent="0.35">
      <c r="A54" s="127" t="s">
        <v>9616</v>
      </c>
      <c r="B54" s="127" t="s">
        <v>9622</v>
      </c>
      <c r="C54" s="127"/>
      <c r="D54" s="127"/>
      <c r="E54" s="189" t="s">
        <v>8851</v>
      </c>
      <c r="F54" s="189" t="s">
        <v>623</v>
      </c>
      <c r="G54" s="188"/>
      <c r="H54" s="173">
        <v>18</v>
      </c>
      <c r="I54" s="190" t="s">
        <v>9620</v>
      </c>
      <c r="J54" s="190" t="s">
        <v>9621</v>
      </c>
      <c r="K54" s="190"/>
      <c r="L54" s="175">
        <v>30</v>
      </c>
      <c r="M54" s="190"/>
      <c r="N54" s="181"/>
      <c r="O54" s="181"/>
      <c r="P54" s="90"/>
    </row>
    <row r="55" spans="1:16" x14ac:dyDescent="0.35">
      <c r="A55" s="127"/>
      <c r="B55" s="127"/>
      <c r="C55" s="127"/>
      <c r="D55" s="127"/>
      <c r="E55" s="127"/>
      <c r="F55" s="127"/>
      <c r="G55" s="128"/>
      <c r="H55" s="128"/>
      <c r="I55" s="127"/>
      <c r="J55" s="127"/>
      <c r="K55" s="127"/>
      <c r="L55" s="128"/>
      <c r="M55" s="127"/>
      <c r="N55" s="21">
        <v>45848</v>
      </c>
      <c r="O55" s="21">
        <v>45848</v>
      </c>
    </row>
    <row r="56" spans="1:16" x14ac:dyDescent="0.35">
      <c r="A56" s="127"/>
      <c r="B56" s="127"/>
      <c r="C56" s="127"/>
      <c r="D56" s="127"/>
      <c r="E56" s="127"/>
      <c r="F56" s="127"/>
      <c r="G56" s="128"/>
      <c r="H56" s="128"/>
      <c r="I56" s="127"/>
      <c r="J56" s="127"/>
      <c r="K56" s="127"/>
      <c r="L56" s="128"/>
      <c r="M56" s="127"/>
      <c r="N56" s="21"/>
      <c r="O56" s="21"/>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2E846F2-05CE-4580-BFDA-2D1CC49A5FA7}">
          <x14:formula1>
            <xm:f>DropDown!$F$3:$F$6</xm:f>
          </x14:formula1>
          <xm:sqref>F5:F56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19"/>
  <sheetViews>
    <sheetView zoomScale="120" zoomScaleNormal="120" workbookViewId="0">
      <pane ySplit="4" topLeftCell="A5" activePane="bottomLeft" state="frozen"/>
      <selection activeCell="F18" sqref="F18"/>
      <selection pane="bottomLeft" activeCell="B8" sqref="B8"/>
    </sheetView>
  </sheetViews>
  <sheetFormatPr defaultRowHeight="14.5" x14ac:dyDescent="0.35"/>
  <cols>
    <col min="1" max="1" width="26" customWidth="1"/>
    <col min="2" max="2" width="41.1796875" customWidth="1"/>
    <col min="3" max="26" width="20.7265625" customWidth="1"/>
  </cols>
  <sheetData>
    <row r="1" spans="1:14" ht="88" customHeight="1" x14ac:dyDescent="0.35">
      <c r="A1" s="193" t="s">
        <v>6600</v>
      </c>
      <c r="B1" s="193"/>
      <c r="C1" s="193"/>
      <c r="D1" s="193"/>
      <c r="E1" s="193"/>
      <c r="F1" s="193"/>
      <c r="G1" s="193"/>
      <c r="H1" s="193"/>
    </row>
    <row r="2" spans="1:14" ht="28.5" hidden="1" customHeight="1" x14ac:dyDescent="0.35">
      <c r="A2" s="89"/>
      <c r="B2" s="89"/>
      <c r="C2" s="90"/>
    </row>
    <row r="3" spans="1:14" s="16" customFormat="1" ht="32.25" customHeight="1" x14ac:dyDescent="0.35">
      <c r="A3" s="16" t="s">
        <v>1902</v>
      </c>
      <c r="B3" s="16" t="s">
        <v>1931</v>
      </c>
      <c r="C3" s="16" t="s">
        <v>1940</v>
      </c>
      <c r="D3" s="16" t="s">
        <v>1932</v>
      </c>
      <c r="E3" s="16" t="s">
        <v>1933</v>
      </c>
      <c r="F3" s="16" t="s">
        <v>1934</v>
      </c>
      <c r="G3" s="16" t="s">
        <v>8557</v>
      </c>
      <c r="H3" s="16" t="s">
        <v>8558</v>
      </c>
      <c r="I3" s="15" t="s">
        <v>1937</v>
      </c>
      <c r="J3" s="16" t="s">
        <v>6446</v>
      </c>
      <c r="K3" s="15" t="s">
        <v>1938</v>
      </c>
      <c r="L3" s="16" t="s">
        <v>1947</v>
      </c>
      <c r="M3" s="16" t="s">
        <v>6447</v>
      </c>
      <c r="N3" s="15" t="s">
        <v>1895</v>
      </c>
    </row>
    <row r="4" spans="1:14" x14ac:dyDescent="0.3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35">
      <c r="A5" s="127" t="s">
        <v>9865</v>
      </c>
      <c r="B5" s="127"/>
      <c r="C5" s="127" t="s">
        <v>8582</v>
      </c>
      <c r="D5" s="127" t="s">
        <v>1708</v>
      </c>
      <c r="E5" s="127" t="s">
        <v>8583</v>
      </c>
      <c r="F5" s="127" t="s">
        <v>8584</v>
      </c>
      <c r="G5" s="106">
        <v>39.450000000000003</v>
      </c>
      <c r="H5" s="106">
        <v>115.08</v>
      </c>
      <c r="I5" s="106">
        <v>42</v>
      </c>
      <c r="J5" s="21"/>
      <c r="K5" s="106">
        <v>80</v>
      </c>
      <c r="L5" s="106"/>
      <c r="M5" s="127"/>
      <c r="N5" s="127"/>
    </row>
    <row r="6" spans="1:14" x14ac:dyDescent="0.35">
      <c r="A6" s="127" t="s">
        <v>9878</v>
      </c>
      <c r="B6" s="127"/>
      <c r="C6" s="127" t="s">
        <v>8607</v>
      </c>
      <c r="D6" s="127" t="s">
        <v>8568</v>
      </c>
      <c r="E6" s="127" t="s">
        <v>8605</v>
      </c>
      <c r="F6" s="127" t="s">
        <v>8606</v>
      </c>
      <c r="G6" s="106"/>
      <c r="H6" s="106"/>
      <c r="I6" s="106"/>
      <c r="J6" s="21"/>
      <c r="K6" s="106">
        <v>200</v>
      </c>
      <c r="L6" s="106"/>
      <c r="M6" s="127"/>
      <c r="N6" s="127"/>
    </row>
    <row r="7" spans="1:14" x14ac:dyDescent="0.35">
      <c r="A7" s="127" t="s">
        <v>9885</v>
      </c>
      <c r="B7" s="127"/>
      <c r="C7" s="127" t="s">
        <v>8627</v>
      </c>
      <c r="D7" s="127" t="s">
        <v>1707</v>
      </c>
      <c r="E7" s="127" t="s">
        <v>8628</v>
      </c>
      <c r="F7" s="127"/>
      <c r="G7" s="106">
        <v>-39.78</v>
      </c>
      <c r="H7" s="106">
        <v>-73.23</v>
      </c>
      <c r="I7" s="106"/>
      <c r="J7" s="21"/>
      <c r="K7" s="106"/>
      <c r="L7" s="106"/>
      <c r="M7" s="127"/>
      <c r="N7" s="127"/>
    </row>
    <row r="8" spans="1:14" x14ac:dyDescent="0.35">
      <c r="A8" s="127" t="s">
        <v>9944</v>
      </c>
      <c r="B8" s="127" t="s">
        <v>9944</v>
      </c>
      <c r="C8" s="127"/>
      <c r="D8" s="127"/>
      <c r="E8" s="127" t="s">
        <v>8657</v>
      </c>
      <c r="F8" s="127"/>
      <c r="G8" s="106">
        <v>41.45</v>
      </c>
      <c r="H8" s="106">
        <v>15.6</v>
      </c>
      <c r="I8" s="106">
        <v>90</v>
      </c>
      <c r="J8" s="21"/>
      <c r="K8" s="106"/>
      <c r="L8" s="106"/>
      <c r="M8" s="127"/>
      <c r="N8" s="127" t="s">
        <v>8658</v>
      </c>
    </row>
    <row r="9" spans="1:14" x14ac:dyDescent="0.35">
      <c r="A9" s="127" t="s">
        <v>8755</v>
      </c>
      <c r="B9" s="127" t="s">
        <v>8755</v>
      </c>
      <c r="C9" s="127" t="s">
        <v>8756</v>
      </c>
      <c r="D9" s="127" t="s">
        <v>1681</v>
      </c>
      <c r="E9" s="127" t="s">
        <v>8578</v>
      </c>
      <c r="F9" s="127" t="s">
        <v>8579</v>
      </c>
      <c r="G9" s="106">
        <v>-36.75</v>
      </c>
      <c r="H9" s="106">
        <v>142.11000000000001</v>
      </c>
      <c r="I9" s="106">
        <v>128</v>
      </c>
      <c r="J9" s="21"/>
      <c r="K9" s="106"/>
      <c r="L9" s="106"/>
      <c r="M9" s="127"/>
      <c r="N9" s="127" t="s">
        <v>8757</v>
      </c>
    </row>
    <row r="10" spans="1:14" x14ac:dyDescent="0.35">
      <c r="A10" t="s">
        <v>8854</v>
      </c>
      <c r="B10" t="s">
        <v>8854</v>
      </c>
      <c r="C10" s="127"/>
      <c r="D10" s="127" t="s">
        <v>1734</v>
      </c>
      <c r="E10" s="127" t="s">
        <v>8857</v>
      </c>
      <c r="F10" s="127"/>
      <c r="G10" s="106">
        <v>49.465000000000003</v>
      </c>
      <c r="H10" s="106">
        <v>2.0720000000000001</v>
      </c>
      <c r="I10" s="106">
        <v>112</v>
      </c>
      <c r="J10" s="21"/>
      <c r="K10" s="106"/>
      <c r="L10" s="106"/>
      <c r="M10" s="127"/>
      <c r="N10" s="127"/>
    </row>
    <row r="11" spans="1:14" x14ac:dyDescent="0.35">
      <c r="A11" t="s">
        <v>8855</v>
      </c>
      <c r="B11" t="s">
        <v>8855</v>
      </c>
      <c r="C11" s="127"/>
      <c r="D11" s="127" t="s">
        <v>1734</v>
      </c>
      <c r="E11" s="127" t="s">
        <v>8856</v>
      </c>
      <c r="F11" s="127"/>
      <c r="G11" s="106">
        <v>49.543999999999997</v>
      </c>
      <c r="H11" s="106">
        <v>2.3879999999999999</v>
      </c>
      <c r="I11" s="106">
        <v>135</v>
      </c>
      <c r="J11" s="21"/>
      <c r="K11" s="106">
        <v>120</v>
      </c>
      <c r="L11" s="106"/>
      <c r="M11" s="127"/>
      <c r="N11" s="127"/>
    </row>
    <row r="12" spans="1:14" x14ac:dyDescent="0.35">
      <c r="A12" s="127" t="s">
        <v>8874</v>
      </c>
      <c r="B12" s="127" t="s">
        <v>8874</v>
      </c>
      <c r="C12" s="127" t="s">
        <v>8875</v>
      </c>
      <c r="D12" s="127" t="s">
        <v>1708</v>
      </c>
      <c r="E12" s="127" t="s">
        <v>8876</v>
      </c>
      <c r="F12" s="127" t="s">
        <v>8877</v>
      </c>
      <c r="G12" s="106">
        <v>35.270000000000003</v>
      </c>
      <c r="H12" s="106">
        <v>107.5</v>
      </c>
      <c r="I12" s="106">
        <v>1254</v>
      </c>
      <c r="J12" s="21"/>
      <c r="K12" s="106">
        <v>150</v>
      </c>
      <c r="L12" s="106"/>
      <c r="M12" s="127"/>
      <c r="N12" s="127"/>
    </row>
    <row r="13" spans="1:14" x14ac:dyDescent="0.35">
      <c r="A13" s="127" t="s">
        <v>8994</v>
      </c>
      <c r="B13" s="127" t="s">
        <v>8994</v>
      </c>
      <c r="C13" s="127" t="s">
        <v>8995</v>
      </c>
      <c r="D13" s="127" t="s">
        <v>1708</v>
      </c>
      <c r="E13" s="127"/>
      <c r="F13" s="127"/>
      <c r="G13" s="106">
        <v>37.880000000000003</v>
      </c>
      <c r="H13" s="106">
        <v>114.68</v>
      </c>
      <c r="I13" s="106">
        <v>50.1</v>
      </c>
      <c r="J13" s="21"/>
      <c r="K13" s="106"/>
      <c r="L13" s="106"/>
      <c r="M13" s="127"/>
      <c r="N13" s="127" t="s">
        <v>8996</v>
      </c>
    </row>
    <row r="14" spans="1:14" x14ac:dyDescent="0.35">
      <c r="A14" s="127" t="s">
        <v>9129</v>
      </c>
      <c r="B14" s="127" t="s">
        <v>9129</v>
      </c>
      <c r="C14" s="127" t="s">
        <v>8657</v>
      </c>
      <c r="D14" s="127" t="s">
        <v>1756</v>
      </c>
      <c r="E14" s="127"/>
      <c r="F14" s="127"/>
      <c r="G14" s="106">
        <v>41.47</v>
      </c>
      <c r="H14" s="106">
        <v>15.53</v>
      </c>
      <c r="I14" s="106">
        <v>75</v>
      </c>
      <c r="J14" s="21"/>
      <c r="K14" s="106"/>
      <c r="L14" s="106"/>
      <c r="M14" s="127"/>
      <c r="N14" s="127"/>
    </row>
    <row r="15" spans="1:14" x14ac:dyDescent="0.35">
      <c r="A15" s="127" t="s">
        <v>9368</v>
      </c>
      <c r="B15" s="127" t="s">
        <v>9368</v>
      </c>
      <c r="C15" s="127" t="s">
        <v>9370</v>
      </c>
      <c r="D15" s="127" t="s">
        <v>1799</v>
      </c>
      <c r="E15" s="127" t="s">
        <v>9372</v>
      </c>
      <c r="F15" s="127"/>
      <c r="G15" s="106">
        <v>43.75</v>
      </c>
      <c r="H15" s="106">
        <v>172.25</v>
      </c>
      <c r="I15" s="106"/>
      <c r="J15" s="21"/>
      <c r="K15" s="106"/>
      <c r="L15" s="106"/>
      <c r="M15" s="127"/>
      <c r="N15" s="127" t="s">
        <v>9593</v>
      </c>
    </row>
    <row r="16" spans="1:14" x14ac:dyDescent="0.35">
      <c r="A16" s="127" t="s">
        <v>9369</v>
      </c>
      <c r="B16" s="127" t="s">
        <v>9369</v>
      </c>
      <c r="C16" s="127" t="s">
        <v>9371</v>
      </c>
      <c r="D16" s="127" t="s">
        <v>1799</v>
      </c>
      <c r="E16" s="127" t="s">
        <v>9372</v>
      </c>
      <c r="F16" s="127"/>
      <c r="G16" s="106">
        <v>43.97</v>
      </c>
      <c r="H16" s="106">
        <v>171.8</v>
      </c>
      <c r="I16" s="106"/>
      <c r="J16" s="21"/>
      <c r="K16" s="106"/>
      <c r="L16" s="106"/>
      <c r="M16" s="127"/>
      <c r="N16" s="127" t="s">
        <v>9593</v>
      </c>
    </row>
    <row r="17" spans="1:14" x14ac:dyDescent="0.35">
      <c r="A17" s="127" t="s">
        <v>9623</v>
      </c>
      <c r="B17" s="127" t="s">
        <v>9623</v>
      </c>
      <c r="C17" s="127" t="s">
        <v>9626</v>
      </c>
      <c r="D17" s="127" t="s">
        <v>1756</v>
      </c>
      <c r="E17" s="127" t="s">
        <v>9627</v>
      </c>
      <c r="F17" s="127"/>
      <c r="G17" s="106">
        <v>39.4</v>
      </c>
      <c r="H17" s="106">
        <v>9.0833329999999997</v>
      </c>
      <c r="I17" s="106">
        <v>80</v>
      </c>
      <c r="J17" s="21"/>
      <c r="K17" s="106"/>
      <c r="L17" s="106"/>
      <c r="M17" s="127"/>
      <c r="N17" s="127" t="s">
        <v>9629</v>
      </c>
    </row>
    <row r="18" spans="1:14" x14ac:dyDescent="0.35">
      <c r="A18" s="127" t="s">
        <v>9624</v>
      </c>
      <c r="B18" s="127" t="s">
        <v>9624</v>
      </c>
      <c r="C18" s="127" t="s">
        <v>9625</v>
      </c>
      <c r="D18" s="127" t="s">
        <v>1756</v>
      </c>
      <c r="E18" s="127" t="s">
        <v>9627</v>
      </c>
      <c r="F18" s="127"/>
      <c r="G18" s="106">
        <v>39.4</v>
      </c>
      <c r="H18" s="106">
        <v>9.0833329999999997</v>
      </c>
      <c r="I18" s="106">
        <v>114</v>
      </c>
      <c r="J18" s="21"/>
      <c r="K18" s="106"/>
      <c r="L18" s="106"/>
      <c r="M18" s="127"/>
      <c r="N18" s="127" t="s">
        <v>9628</v>
      </c>
    </row>
    <row r="19" spans="1:14" x14ac:dyDescent="0.35">
      <c r="A19" s="127"/>
      <c r="B19" s="127"/>
      <c r="C19" s="127"/>
      <c r="D19" s="127"/>
      <c r="E19" s="127"/>
      <c r="F19" s="127"/>
      <c r="G19" s="106"/>
      <c r="H19" s="106"/>
      <c r="I19" s="106"/>
      <c r="J19" s="21"/>
      <c r="K19" s="106"/>
      <c r="L19" s="106"/>
      <c r="M19" s="127"/>
      <c r="N19" s="127"/>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13"/>
  <sheetViews>
    <sheetView zoomScaleNormal="100" workbookViewId="0">
      <pane ySplit="4" topLeftCell="A5" activePane="bottomLeft" state="frozen"/>
      <selection activeCell="F18" sqref="F18"/>
      <selection pane="bottomLeft" activeCell="A9" sqref="A9"/>
    </sheetView>
  </sheetViews>
  <sheetFormatPr defaultRowHeight="14.5" x14ac:dyDescent="0.35"/>
  <cols>
    <col min="1" max="1" width="13.7265625" customWidth="1"/>
    <col min="2" max="26" width="20.7265625" customWidth="1"/>
  </cols>
  <sheetData>
    <row r="1" spans="1:14" ht="150" customHeight="1" x14ac:dyDescent="0.35">
      <c r="A1" s="193" t="s">
        <v>6603</v>
      </c>
      <c r="B1" s="193"/>
      <c r="C1" s="193"/>
      <c r="D1" s="193"/>
      <c r="E1" s="193"/>
      <c r="F1" s="193"/>
      <c r="G1" s="193"/>
      <c r="H1" s="193"/>
    </row>
    <row r="2" spans="1:14" ht="28.5" customHeight="1" x14ac:dyDescent="0.35">
      <c r="A2" s="89"/>
      <c r="B2" s="89"/>
      <c r="C2" s="90"/>
    </row>
    <row r="3" spans="1:14" s="16" customFormat="1" ht="32.25" customHeight="1" x14ac:dyDescent="0.35">
      <c r="A3" s="15" t="s">
        <v>9363</v>
      </c>
      <c r="B3" s="15" t="s">
        <v>1940</v>
      </c>
      <c r="C3" s="15" t="s">
        <v>1932</v>
      </c>
      <c r="D3" s="15" t="s">
        <v>7736</v>
      </c>
      <c r="E3" s="15" t="s">
        <v>1941</v>
      </c>
      <c r="F3" s="15" t="s">
        <v>8557</v>
      </c>
      <c r="G3" s="15" t="s">
        <v>8558</v>
      </c>
      <c r="H3" s="15" t="s">
        <v>1937</v>
      </c>
      <c r="I3" s="15" t="s">
        <v>6512</v>
      </c>
      <c r="J3" s="15" t="s">
        <v>6406</v>
      </c>
      <c r="K3" s="15" t="s">
        <v>6514</v>
      </c>
      <c r="L3" s="15" t="s">
        <v>6504</v>
      </c>
      <c r="N3" s="15"/>
    </row>
    <row r="4" spans="1:14" x14ac:dyDescent="0.35">
      <c r="A4" s="4" t="s">
        <v>237</v>
      </c>
      <c r="B4" s="4" t="s">
        <v>238</v>
      </c>
      <c r="C4" s="4" t="s">
        <v>239</v>
      </c>
      <c r="D4" s="4" t="s">
        <v>240</v>
      </c>
      <c r="E4" s="4" t="s">
        <v>241</v>
      </c>
      <c r="F4" s="4" t="s">
        <v>242</v>
      </c>
      <c r="G4" s="4" t="s">
        <v>243</v>
      </c>
      <c r="H4" s="4" t="s">
        <v>244</v>
      </c>
      <c r="I4" s="4" t="s">
        <v>246</v>
      </c>
      <c r="J4" s="4" t="s">
        <v>247</v>
      </c>
      <c r="K4" s="4" t="s">
        <v>4051</v>
      </c>
      <c r="L4" s="4" t="s">
        <v>4047</v>
      </c>
    </row>
    <row r="5" spans="1:14" x14ac:dyDescent="0.35">
      <c r="A5" s="127" t="s">
        <v>9865</v>
      </c>
      <c r="B5" s="127"/>
      <c r="C5" s="131"/>
      <c r="D5" s="131"/>
      <c r="E5" s="131"/>
      <c r="F5" s="131"/>
      <c r="G5" s="106">
        <v>39.450000000000003</v>
      </c>
      <c r="H5" s="106">
        <v>115.08</v>
      </c>
      <c r="I5" s="106">
        <v>42</v>
      </c>
      <c r="J5" s="117"/>
      <c r="K5" s="117"/>
      <c r="L5" s="106" t="s">
        <v>8601</v>
      </c>
    </row>
    <row r="6" spans="1:14" x14ac:dyDescent="0.35">
      <c r="A6" s="127" t="s">
        <v>9878</v>
      </c>
      <c r="B6" s="131" t="s">
        <v>8608</v>
      </c>
      <c r="C6" s="127" t="s">
        <v>8609</v>
      </c>
      <c r="D6" s="127" t="s">
        <v>8568</v>
      </c>
      <c r="E6" s="127"/>
      <c r="F6" s="127"/>
      <c r="G6" s="106"/>
      <c r="H6" s="106"/>
      <c r="I6" s="106"/>
      <c r="J6" s="106"/>
      <c r="K6" s="106"/>
      <c r="L6" s="106" t="s">
        <v>8610</v>
      </c>
    </row>
    <row r="7" spans="1:14" x14ac:dyDescent="0.35">
      <c r="A7" s="127" t="s">
        <v>9885</v>
      </c>
      <c r="B7" s="131"/>
      <c r="C7" s="127"/>
      <c r="D7" s="127"/>
      <c r="E7" s="127"/>
      <c r="F7" s="127"/>
      <c r="G7" s="106"/>
      <c r="H7" s="106"/>
      <c r="I7" s="106"/>
      <c r="J7" s="106"/>
      <c r="K7" s="106"/>
      <c r="L7" s="106"/>
      <c r="M7" s="106"/>
    </row>
    <row r="8" spans="1:14" x14ac:dyDescent="0.35">
      <c r="A8" s="127" t="s">
        <v>9945</v>
      </c>
      <c r="B8" s="131"/>
      <c r="C8" s="127"/>
      <c r="D8" s="127"/>
      <c r="E8" s="127"/>
      <c r="F8" s="127"/>
      <c r="G8" s="106"/>
      <c r="H8" s="106"/>
      <c r="I8" s="106"/>
      <c r="J8" s="106"/>
      <c r="K8" s="106"/>
      <c r="L8" s="106" t="s">
        <v>8659</v>
      </c>
    </row>
    <row r="9" spans="1:14" x14ac:dyDescent="0.35">
      <c r="A9" s="127" t="s">
        <v>9361</v>
      </c>
      <c r="B9" s="131"/>
      <c r="C9" s="127"/>
      <c r="D9" s="127" t="s">
        <v>1734</v>
      </c>
      <c r="E9" s="127"/>
      <c r="F9" s="127"/>
      <c r="G9" s="106"/>
      <c r="H9" s="106"/>
      <c r="I9" s="106"/>
      <c r="J9" s="106"/>
      <c r="K9" s="106"/>
      <c r="L9" s="106"/>
    </row>
    <row r="10" spans="1:14" x14ac:dyDescent="0.35">
      <c r="A10" s="127" t="s">
        <v>9362</v>
      </c>
      <c r="B10" s="131" t="s">
        <v>8881</v>
      </c>
      <c r="C10" s="131" t="s">
        <v>8881</v>
      </c>
      <c r="D10" s="127" t="s">
        <v>1708</v>
      </c>
      <c r="E10" s="127"/>
      <c r="F10" s="127"/>
      <c r="G10" s="106">
        <v>35.200000000000003</v>
      </c>
      <c r="H10" s="106">
        <v>107.8</v>
      </c>
      <c r="I10" s="106">
        <v>1207</v>
      </c>
      <c r="J10" s="106"/>
      <c r="K10" s="106"/>
      <c r="L10" s="106" t="s">
        <v>8882</v>
      </c>
    </row>
    <row r="11" spans="1:14" x14ac:dyDescent="0.35">
      <c r="A11" s="127" t="s">
        <v>9592</v>
      </c>
      <c r="B11" s="127"/>
      <c r="C11" s="127"/>
      <c r="D11" s="127"/>
      <c r="E11" s="127"/>
      <c r="F11" s="106"/>
      <c r="G11" s="106"/>
      <c r="H11" s="106"/>
      <c r="I11" s="106"/>
      <c r="J11" s="106"/>
      <c r="K11" s="106"/>
      <c r="L11" s="187" t="s">
        <v>9594</v>
      </c>
    </row>
    <row r="12" spans="1:14" x14ac:dyDescent="0.35">
      <c r="A12" s="127" t="s">
        <v>9630</v>
      </c>
      <c r="B12" s="127"/>
      <c r="C12" s="127"/>
      <c r="D12" s="127"/>
      <c r="E12" s="127"/>
      <c r="F12" s="106"/>
      <c r="G12" s="106"/>
      <c r="H12" s="106"/>
      <c r="I12" s="106"/>
      <c r="J12" s="106"/>
      <c r="K12" s="106"/>
      <c r="L12" s="187" t="s">
        <v>9631</v>
      </c>
    </row>
    <row r="13" spans="1:14" x14ac:dyDescent="0.35">
      <c r="A13" s="127"/>
      <c r="B13" s="127"/>
      <c r="C13" s="127"/>
      <c r="D13" s="127"/>
      <c r="E13" s="127"/>
      <c r="F13" s="106"/>
      <c r="G13" s="106"/>
      <c r="H13" s="106"/>
      <c r="I13" s="106"/>
      <c r="J13" s="106"/>
      <c r="K13" s="106"/>
      <c r="L13" s="187"/>
    </row>
  </sheetData>
  <mergeCells count="1">
    <mergeCell ref="A1:H1"/>
  </mergeCells>
  <printOptions gridLines="1"/>
  <pageMargins left="0.7" right="0.7" top="0.75" bottom="0.75" header="0.3" footer="0.3"/>
  <pageSetup paperSize="9" orientation="portrait" horizontalDpi="300" verticalDpi="300" r:id="rId1"/>
  <drawing r:id="rId2"/>
  <tableParts count="1">
    <tablePart r:id="rId3"/>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120"/>
  <sheetViews>
    <sheetView zoomScaleNormal="100" workbookViewId="0">
      <pane ySplit="4" topLeftCell="A55" activePane="bottomLeft" state="frozen"/>
      <selection activeCell="I19" sqref="I19"/>
      <selection pane="bottomLeft" activeCell="D25" sqref="D25:D59"/>
    </sheetView>
  </sheetViews>
  <sheetFormatPr defaultRowHeight="14.5" x14ac:dyDescent="0.35"/>
  <cols>
    <col min="1" max="2" width="13.7265625" customWidth="1"/>
    <col min="3" max="3" width="10.7265625" customWidth="1"/>
    <col min="4" max="4" width="31.453125" bestFit="1" customWidth="1"/>
    <col min="5" max="5" width="33.453125" bestFit="1" customWidth="1"/>
    <col min="6" max="6" width="26.81640625" bestFit="1" customWidth="1"/>
    <col min="7" max="7" width="25.81640625" bestFit="1" customWidth="1"/>
    <col min="8" max="27" width="20.7265625" customWidth="1"/>
  </cols>
  <sheetData>
    <row r="1" spans="1:9" ht="150" customHeight="1" x14ac:dyDescent="0.35">
      <c r="A1" s="193" t="s">
        <v>6581</v>
      </c>
      <c r="B1" s="193"/>
      <c r="C1" s="193"/>
      <c r="D1" s="193"/>
      <c r="E1" s="193"/>
      <c r="F1" s="193"/>
      <c r="G1" s="193"/>
      <c r="H1" s="193"/>
      <c r="I1" s="193"/>
    </row>
    <row r="2" spans="1:9" ht="28.5" customHeight="1" x14ac:dyDescent="0.35">
      <c r="A2" s="30"/>
      <c r="B2" s="30"/>
      <c r="C2" s="30"/>
    </row>
    <row r="3" spans="1:9" s="15" customFormat="1" ht="32.25" customHeight="1" x14ac:dyDescent="0.35">
      <c r="A3" s="15" t="s">
        <v>6613</v>
      </c>
      <c r="B3" s="15" t="s">
        <v>7464</v>
      </c>
      <c r="C3" s="15" t="s">
        <v>1922</v>
      </c>
      <c r="D3" s="15" t="s">
        <v>1924</v>
      </c>
      <c r="E3" s="15" t="s">
        <v>7536</v>
      </c>
      <c r="F3" s="15" t="s">
        <v>7537</v>
      </c>
      <c r="G3" s="15" t="s">
        <v>1895</v>
      </c>
    </row>
    <row r="4" spans="1:9" x14ac:dyDescent="0.35">
      <c r="A4" s="4" t="s">
        <v>6611</v>
      </c>
      <c r="B4" s="4" t="s">
        <v>6612</v>
      </c>
      <c r="C4" s="4" t="s">
        <v>106</v>
      </c>
      <c r="D4" s="4" t="s">
        <v>107</v>
      </c>
      <c r="E4" s="4" t="s">
        <v>109</v>
      </c>
      <c r="F4" s="4" t="s">
        <v>108</v>
      </c>
      <c r="G4" s="4" t="s">
        <v>3816</v>
      </c>
    </row>
    <row r="5" spans="1:9" x14ac:dyDescent="0.35">
      <c r="A5" s="127" t="s">
        <v>9863</v>
      </c>
      <c r="B5" s="127" t="s">
        <v>7466</v>
      </c>
      <c r="C5" s="128" cm="1">
        <f t="array" ref="C5">IF(ROW() &lt; ROW(INDEX(institutions[resource_ID],ROWS(institutions[resource_ID]))), COUNTIF(INDEX(institutions[resource_ID],1):institutions[[#This Row],[resource_ID]],institutions[[#This Row],[resource_ID]]), "")</f>
        <v>1</v>
      </c>
      <c r="D5" s="127" t="s">
        <v>9206</v>
      </c>
      <c r="E5" s="127"/>
      <c r="F5" s="127" t="s">
        <v>9205</v>
      </c>
      <c r="G5" s="127"/>
    </row>
    <row r="6" spans="1:9" x14ac:dyDescent="0.35">
      <c r="A6" s="127" t="s">
        <v>9863</v>
      </c>
      <c r="B6" s="127" t="s">
        <v>7466</v>
      </c>
      <c r="C6" s="128" cm="1">
        <f t="array" ref="C6">IF(ROW() &lt; ROW(INDEX(institutions[resource_ID],ROWS(institutions[resource_ID]))), COUNTIF(INDEX(institutions[resource_ID],1):institutions[[#This Row],[resource_ID]],institutions[[#This Row],[resource_ID]]), "")</f>
        <v>2</v>
      </c>
      <c r="D6" s="127" t="s">
        <v>9207</v>
      </c>
      <c r="E6" s="127"/>
      <c r="F6" s="127" t="s">
        <v>9205</v>
      </c>
      <c r="G6" s="127"/>
    </row>
    <row r="7" spans="1:9" x14ac:dyDescent="0.35">
      <c r="A7" s="127" t="s">
        <v>9863</v>
      </c>
      <c r="B7" s="127" t="s">
        <v>7466</v>
      </c>
      <c r="C7" s="128" cm="1">
        <f t="array" ref="C7">IF(ROW() &lt; ROW(INDEX(institutions[resource_ID],ROWS(institutions[resource_ID]))), COUNTIF(INDEX(institutions[resource_ID],1):institutions[[#This Row],[resource_ID]],institutions[[#This Row],[resource_ID]]), "")</f>
        <v>3</v>
      </c>
      <c r="D7" s="127" t="s">
        <v>9208</v>
      </c>
      <c r="E7" s="127"/>
      <c r="F7" s="127" t="s">
        <v>9205</v>
      </c>
      <c r="G7" s="127"/>
    </row>
    <row r="8" spans="1:9" x14ac:dyDescent="0.35">
      <c r="A8" s="127" t="s">
        <v>9863</v>
      </c>
      <c r="B8" s="127" t="s">
        <v>7466</v>
      </c>
      <c r="C8" s="128" cm="1">
        <f t="array" ref="C8">IF(ROW() &lt; ROW(INDEX(institutions[resource_ID],ROWS(institutions[resource_ID]))), COUNTIF(INDEX(institutions[resource_ID],1):institutions[[#This Row],[resource_ID]],institutions[[#This Row],[resource_ID]]), "")</f>
        <v>4</v>
      </c>
      <c r="D8" s="127" t="s">
        <v>9209</v>
      </c>
      <c r="E8" s="127"/>
      <c r="F8" s="127" t="s">
        <v>9210</v>
      </c>
      <c r="G8" s="127"/>
    </row>
    <row r="9" spans="1:9" x14ac:dyDescent="0.35">
      <c r="A9" s="127" t="s">
        <v>9864</v>
      </c>
      <c r="B9" s="127" t="s">
        <v>7466</v>
      </c>
      <c r="C9" s="128" cm="1">
        <f t="array" ref="C9">IF(ROW() &lt; ROW(INDEX(institutions[resource_ID],ROWS(institutions[resource_ID]))), COUNTIF(INDEX(institutions[resource_ID],1):institutions[[#This Row],[resource_ID]],institutions[[#This Row],[resource_ID]]), "")</f>
        <v>1</v>
      </c>
      <c r="D9" s="127" t="s">
        <v>9206</v>
      </c>
      <c r="E9" s="127"/>
      <c r="F9" s="127" t="s">
        <v>9205</v>
      </c>
      <c r="G9" s="127"/>
    </row>
    <row r="10" spans="1:9" x14ac:dyDescent="0.35">
      <c r="A10" s="127" t="s">
        <v>9864</v>
      </c>
      <c r="B10" s="127" t="s">
        <v>7466</v>
      </c>
      <c r="C10" s="128" cm="1">
        <f t="array" ref="C10">IF(ROW() &lt; ROW(INDEX(institutions[resource_ID],ROWS(institutions[resource_ID]))), COUNTIF(INDEX(institutions[resource_ID],1):institutions[[#This Row],[resource_ID]],institutions[[#This Row],[resource_ID]]), "")</f>
        <v>2</v>
      </c>
      <c r="D10" s="127" t="s">
        <v>9207</v>
      </c>
      <c r="E10" s="127"/>
      <c r="F10" s="127" t="s">
        <v>9205</v>
      </c>
      <c r="G10" s="127"/>
    </row>
    <row r="11" spans="1:9" x14ac:dyDescent="0.35">
      <c r="A11" s="127" t="s">
        <v>9864</v>
      </c>
      <c r="B11" s="127" t="s">
        <v>7466</v>
      </c>
      <c r="C11" s="128" cm="1">
        <f t="array" ref="C11">IF(ROW() &lt; ROW(INDEX(institutions[resource_ID],ROWS(institutions[resource_ID]))), COUNTIF(INDEX(institutions[resource_ID],1):institutions[[#This Row],[resource_ID]],institutions[[#This Row],[resource_ID]]), "")</f>
        <v>3</v>
      </c>
      <c r="D11" s="127" t="s">
        <v>9208</v>
      </c>
      <c r="E11" s="127"/>
      <c r="F11" s="127" t="s">
        <v>9205</v>
      </c>
      <c r="G11" s="127"/>
    </row>
    <row r="12" spans="1:9" x14ac:dyDescent="0.35">
      <c r="A12" s="127" t="s">
        <v>9864</v>
      </c>
      <c r="B12" s="127" t="s">
        <v>7466</v>
      </c>
      <c r="C12" s="128" cm="1">
        <f t="array" ref="C12">IF(ROW() &lt; ROW(INDEX(institutions[resource_ID],ROWS(institutions[resource_ID]))), COUNTIF(INDEX(institutions[resource_ID],1):institutions[[#This Row],[resource_ID]],institutions[[#This Row],[resource_ID]]), "")</f>
        <v>4</v>
      </c>
      <c r="D12" s="127" t="s">
        <v>9209</v>
      </c>
      <c r="E12" s="127"/>
      <c r="F12" s="127" t="s">
        <v>9210</v>
      </c>
      <c r="G12" s="127"/>
    </row>
    <row r="13" spans="1:9" x14ac:dyDescent="0.35">
      <c r="A13" s="127" t="s">
        <v>9876</v>
      </c>
      <c r="B13" s="127" t="s">
        <v>7466</v>
      </c>
      <c r="C13" s="128" cm="1">
        <f t="array" ref="C13">IF(ROW() &lt; ROW(INDEX(institutions[resource_ID],ROWS(institutions[resource_ID]))), COUNTIF(INDEX(institutions[resource_ID],1):institutions[[#This Row],[resource_ID]],institutions[[#This Row],[resource_ID]]), "")</f>
        <v>1</v>
      </c>
      <c r="D13" s="127" t="s">
        <v>9225</v>
      </c>
      <c r="E13" s="127"/>
      <c r="F13" s="127" t="s">
        <v>692</v>
      </c>
      <c r="G13" s="127"/>
    </row>
    <row r="14" spans="1:9" x14ac:dyDescent="0.35">
      <c r="A14" s="127" t="s">
        <v>9877</v>
      </c>
      <c r="B14" s="127" t="s">
        <v>7466</v>
      </c>
      <c r="C14" s="128" cm="1">
        <f t="array" ref="C14">IF(ROW() &lt; ROW(INDEX(institutions[resource_ID],ROWS(institutions[resource_ID]))), COUNTIF(INDEX(institutions[resource_ID],1):institutions[[#This Row],[resource_ID]],institutions[[#This Row],[resource_ID]]), "")</f>
        <v>1</v>
      </c>
      <c r="D14" s="127" t="s">
        <v>9225</v>
      </c>
      <c r="E14" s="127"/>
      <c r="F14" s="127" t="s">
        <v>692</v>
      </c>
      <c r="G14" s="127"/>
    </row>
    <row r="15" spans="1:9" x14ac:dyDescent="0.35">
      <c r="A15" s="127" t="s">
        <v>9883</v>
      </c>
      <c r="B15" s="127" t="s">
        <v>7466</v>
      </c>
      <c r="C15" s="128" cm="1">
        <f t="array" ref="C15">IF(ROW() &lt; ROW(INDEX(institutions[resource_ID],ROWS(institutions[resource_ID]))), COUNTIF(INDEX(institutions[resource_ID],1):institutions[[#This Row],[resource_ID]],institutions[[#This Row],[resource_ID]]), "")</f>
        <v>1</v>
      </c>
      <c r="D15" s="127" t="s">
        <v>9235</v>
      </c>
      <c r="E15" s="127"/>
      <c r="F15" s="127" t="s">
        <v>9205</v>
      </c>
      <c r="G15" s="127"/>
    </row>
    <row r="16" spans="1:9" x14ac:dyDescent="0.35">
      <c r="A16" s="127" t="s">
        <v>9883</v>
      </c>
      <c r="B16" s="127" t="s">
        <v>7466</v>
      </c>
      <c r="C16" s="128" cm="1">
        <f t="array" ref="C16">IF(ROW() &lt; ROW(INDEX(institutions[resource_ID],ROWS(institutions[resource_ID]))), COUNTIF(INDEX(institutions[resource_ID],1):institutions[[#This Row],[resource_ID]],institutions[[#This Row],[resource_ID]]), "")</f>
        <v>2</v>
      </c>
      <c r="D16" s="127" t="s">
        <v>9236</v>
      </c>
      <c r="E16" s="127"/>
      <c r="F16" s="127" t="s">
        <v>9205</v>
      </c>
      <c r="G16" s="127"/>
    </row>
    <row r="17" spans="1:7" x14ac:dyDescent="0.35">
      <c r="A17" s="127" t="s">
        <v>9883</v>
      </c>
      <c r="B17" s="127" t="s">
        <v>7466</v>
      </c>
      <c r="C17" s="128" cm="1">
        <f t="array" ref="C17">IF(ROW() &lt; ROW(INDEX(institutions[resource_ID],ROWS(institutions[resource_ID]))), COUNTIF(INDEX(institutions[resource_ID],1):institutions[[#This Row],[resource_ID]],institutions[[#This Row],[resource_ID]]), "")</f>
        <v>3</v>
      </c>
      <c r="D17" s="127" t="s">
        <v>9237</v>
      </c>
      <c r="E17" s="127"/>
      <c r="F17" s="127" t="s">
        <v>9238</v>
      </c>
      <c r="G17" s="127"/>
    </row>
    <row r="18" spans="1:7" x14ac:dyDescent="0.35">
      <c r="A18" s="127" t="s">
        <v>9884</v>
      </c>
      <c r="B18" s="127" t="s">
        <v>7466</v>
      </c>
      <c r="C18" s="128" cm="1">
        <f t="array" ref="C18">IF(ROW() &lt; ROW(INDEX(institutions[resource_ID],ROWS(institutions[resource_ID]))), COUNTIF(INDEX(institutions[resource_ID],1):institutions[[#This Row],[resource_ID]],institutions[[#This Row],[resource_ID]]), "")</f>
        <v>1</v>
      </c>
      <c r="D18" s="127" t="s">
        <v>9235</v>
      </c>
      <c r="E18" s="127"/>
      <c r="F18" s="127" t="s">
        <v>9205</v>
      </c>
      <c r="G18" s="127"/>
    </row>
    <row r="19" spans="1:7" x14ac:dyDescent="0.35">
      <c r="A19" s="127" t="s">
        <v>9884</v>
      </c>
      <c r="B19" s="127" t="s">
        <v>7466</v>
      </c>
      <c r="C19" s="128" cm="1">
        <f t="array" ref="C19">IF(ROW() &lt; ROW(INDEX(institutions[resource_ID],ROWS(institutions[resource_ID]))), COUNTIF(INDEX(institutions[resource_ID],1):institutions[[#This Row],[resource_ID]],institutions[[#This Row],[resource_ID]]), "")</f>
        <v>2</v>
      </c>
      <c r="D19" s="127" t="s">
        <v>9236</v>
      </c>
      <c r="E19" s="127"/>
      <c r="F19" s="127" t="s">
        <v>9205</v>
      </c>
      <c r="G19" s="127"/>
    </row>
    <row r="20" spans="1:7" x14ac:dyDescent="0.35">
      <c r="A20" s="127" t="s">
        <v>9884</v>
      </c>
      <c r="B20" s="127" t="s">
        <v>7466</v>
      </c>
      <c r="C20" s="128" cm="1">
        <f t="array" ref="C20">IF(ROW() &lt; ROW(INDEX(institutions[resource_ID],ROWS(institutions[resource_ID]))), COUNTIF(INDEX(institutions[resource_ID],1):institutions[[#This Row],[resource_ID]],institutions[[#This Row],[resource_ID]]), "")</f>
        <v>3</v>
      </c>
      <c r="D20" s="127" t="s">
        <v>9237</v>
      </c>
      <c r="E20" s="127"/>
      <c r="F20" s="127" t="s">
        <v>9238</v>
      </c>
      <c r="G20" s="127"/>
    </row>
    <row r="21" spans="1:7" x14ac:dyDescent="0.35">
      <c r="A21" s="127" t="s">
        <v>9886</v>
      </c>
      <c r="B21" s="127" t="s">
        <v>7466</v>
      </c>
      <c r="C21" s="128" cm="1">
        <f t="array" ref="C21">IF(ROW() &lt; ROW(INDEX(institutions[resource_ID],ROWS(institutions[resource_ID]))), COUNTIF(INDEX(institutions[resource_ID],1):institutions[[#This Row],[resource_ID]],institutions[[#This Row],[resource_ID]]), "")</f>
        <v>1</v>
      </c>
      <c r="D21" s="127" t="s">
        <v>9235</v>
      </c>
      <c r="E21" s="127"/>
      <c r="F21" s="127" t="s">
        <v>9205</v>
      </c>
      <c r="G21" s="127"/>
    </row>
    <row r="22" spans="1:7" x14ac:dyDescent="0.35">
      <c r="A22" s="127" t="s">
        <v>9886</v>
      </c>
      <c r="B22" s="127" t="s">
        <v>7466</v>
      </c>
      <c r="C22" s="128" cm="1">
        <f t="array" ref="C22">IF(ROW() &lt; ROW(INDEX(institutions[resource_ID],ROWS(institutions[resource_ID]))), COUNTIF(INDEX(institutions[resource_ID],1):institutions[[#This Row],[resource_ID]],institutions[[#This Row],[resource_ID]]), "")</f>
        <v>2</v>
      </c>
      <c r="D22" s="127" t="s">
        <v>9236</v>
      </c>
      <c r="E22" s="127"/>
      <c r="F22" s="127" t="s">
        <v>9205</v>
      </c>
      <c r="G22" s="127"/>
    </row>
    <row r="23" spans="1:7" x14ac:dyDescent="0.35">
      <c r="A23" s="127" t="s">
        <v>9886</v>
      </c>
      <c r="B23" s="127" t="s">
        <v>7466</v>
      </c>
      <c r="C23" s="128" cm="1">
        <f t="array" ref="C23">IF(ROW() &lt; ROW(INDEX(institutions[resource_ID],ROWS(institutions[resource_ID]))), COUNTIF(INDEX(institutions[resource_ID],1):institutions[[#This Row],[resource_ID]],institutions[[#This Row],[resource_ID]]), "")</f>
        <v>3</v>
      </c>
      <c r="D23" s="127" t="s">
        <v>9237</v>
      </c>
      <c r="E23" s="127"/>
      <c r="F23" s="127" t="s">
        <v>9238</v>
      </c>
      <c r="G23" s="127"/>
    </row>
    <row r="24" spans="1:7" x14ac:dyDescent="0.35">
      <c r="A24" s="127" t="s">
        <v>9908</v>
      </c>
      <c r="B24" s="127" t="s">
        <v>7466</v>
      </c>
      <c r="C24" s="128" cm="1">
        <f t="array" ref="C24">IF(ROW() &lt; ROW(INDEX(institutions[resource_ID],ROWS(institutions[resource_ID]))), COUNTIF(INDEX(institutions[resource_ID],1):institutions[[#This Row],[resource_ID]],institutions[[#This Row],[resource_ID]]), "")</f>
        <v>1</v>
      </c>
      <c r="D24" s="127" t="s">
        <v>8660</v>
      </c>
      <c r="E24" s="127"/>
      <c r="F24" s="127"/>
      <c r="G24" s="127"/>
    </row>
    <row r="25" spans="1:7" x14ac:dyDescent="0.35">
      <c r="A25" s="127" t="s">
        <v>9909</v>
      </c>
      <c r="B25" s="127" t="s">
        <v>7466</v>
      </c>
      <c r="C25" s="128" cm="1">
        <f t="array" ref="C25">IF(ROW() &lt; ROW(INDEX(institutions[resource_ID],ROWS(institutions[resource_ID]))), COUNTIF(INDEX(institutions[resource_ID],1):institutions[[#This Row],[resource_ID]],institutions[[#This Row],[resource_ID]]), "")</f>
        <v>1</v>
      </c>
      <c r="D25" s="127" t="s">
        <v>8660</v>
      </c>
      <c r="E25" s="127"/>
      <c r="F25" s="127"/>
      <c r="G25" s="127"/>
    </row>
    <row r="26" spans="1:7" x14ac:dyDescent="0.35">
      <c r="A26" s="127" t="s">
        <v>9910</v>
      </c>
      <c r="B26" s="127" t="s">
        <v>7466</v>
      </c>
      <c r="C26" s="128" cm="1">
        <f t="array" ref="C26">IF(ROW() &lt; ROW(INDEX(institutions[resource_ID],ROWS(institutions[resource_ID]))), COUNTIF(INDEX(institutions[resource_ID],1):institutions[[#This Row],[resource_ID]],institutions[[#This Row],[resource_ID]]), "")</f>
        <v>1</v>
      </c>
      <c r="D26" s="127" t="s">
        <v>8660</v>
      </c>
      <c r="E26" s="127"/>
      <c r="F26" s="127"/>
      <c r="G26" s="127"/>
    </row>
    <row r="27" spans="1:7" x14ac:dyDescent="0.35">
      <c r="A27" s="127" t="s">
        <v>9911</v>
      </c>
      <c r="B27" s="127" t="s">
        <v>7466</v>
      </c>
      <c r="C27" s="128" cm="1">
        <f t="array" ref="C27">IF(ROW() &lt; ROW(INDEX(institutions[resource_ID],ROWS(institutions[resource_ID]))), COUNTIF(INDEX(institutions[resource_ID],1):institutions[[#This Row],[resource_ID]],institutions[[#This Row],[resource_ID]]), "")</f>
        <v>1</v>
      </c>
      <c r="D27" s="127" t="s">
        <v>8660</v>
      </c>
      <c r="E27" s="127"/>
      <c r="F27" s="127"/>
      <c r="G27" s="127"/>
    </row>
    <row r="28" spans="1:7" x14ac:dyDescent="0.35">
      <c r="A28" s="127" t="s">
        <v>9912</v>
      </c>
      <c r="B28" s="127" t="s">
        <v>7466</v>
      </c>
      <c r="C28" s="128" cm="1">
        <f t="array" ref="C28">IF(ROW() &lt; ROW(INDEX(institutions[resource_ID],ROWS(institutions[resource_ID]))), COUNTIF(INDEX(institutions[resource_ID],1):institutions[[#This Row],[resource_ID]],institutions[[#This Row],[resource_ID]]), "")</f>
        <v>1</v>
      </c>
      <c r="D28" s="127" t="s">
        <v>8660</v>
      </c>
      <c r="E28" s="127"/>
      <c r="F28" s="127"/>
      <c r="G28" s="127"/>
    </row>
    <row r="29" spans="1:7" x14ac:dyDescent="0.35">
      <c r="A29" s="127" t="s">
        <v>9913</v>
      </c>
      <c r="B29" s="127" t="s">
        <v>7466</v>
      </c>
      <c r="C29" s="128" cm="1">
        <f t="array" ref="C29">IF(ROW() &lt; ROW(INDEX(institutions[resource_ID],ROWS(institutions[resource_ID]))), COUNTIF(INDEX(institutions[resource_ID],1):institutions[[#This Row],[resource_ID]],institutions[[#This Row],[resource_ID]]), "")</f>
        <v>1</v>
      </c>
      <c r="D29" s="127" t="s">
        <v>8660</v>
      </c>
      <c r="E29" s="127"/>
      <c r="F29" s="127"/>
      <c r="G29" s="127"/>
    </row>
    <row r="30" spans="1:7" x14ac:dyDescent="0.35">
      <c r="A30" s="127" t="s">
        <v>9914</v>
      </c>
      <c r="B30" s="127" t="s">
        <v>7466</v>
      </c>
      <c r="C30" s="128" cm="1">
        <f t="array" ref="C30">IF(ROW() &lt; ROW(INDEX(institutions[resource_ID],ROWS(institutions[resource_ID]))), COUNTIF(INDEX(institutions[resource_ID],1):institutions[[#This Row],[resource_ID]],institutions[[#This Row],[resource_ID]]), "")</f>
        <v>1</v>
      </c>
      <c r="D30" s="127" t="s">
        <v>8660</v>
      </c>
      <c r="E30" s="127"/>
      <c r="F30" s="127"/>
      <c r="G30" s="127"/>
    </row>
    <row r="31" spans="1:7" x14ac:dyDescent="0.35">
      <c r="A31" s="127" t="s">
        <v>9915</v>
      </c>
      <c r="B31" s="127" t="s">
        <v>7466</v>
      </c>
      <c r="C31" s="128" cm="1">
        <f t="array" ref="C31">IF(ROW() &lt; ROW(INDEX(institutions[resource_ID],ROWS(institutions[resource_ID]))), COUNTIF(INDEX(institutions[resource_ID],1):institutions[[#This Row],[resource_ID]],institutions[[#This Row],[resource_ID]]), "")</f>
        <v>1</v>
      </c>
      <c r="D31" s="127" t="s">
        <v>8660</v>
      </c>
      <c r="E31" s="127"/>
      <c r="F31" s="127"/>
      <c r="G31" s="127"/>
    </row>
    <row r="32" spans="1:7" x14ac:dyDescent="0.35">
      <c r="A32" s="127" t="s">
        <v>9916</v>
      </c>
      <c r="B32" s="127" t="s">
        <v>7466</v>
      </c>
      <c r="C32" s="128" cm="1">
        <f t="array" ref="C32">IF(ROW() &lt; ROW(INDEX(institutions[resource_ID],ROWS(institutions[resource_ID]))), COUNTIF(INDEX(institutions[resource_ID],1):institutions[[#This Row],[resource_ID]],institutions[[#This Row],[resource_ID]]), "")</f>
        <v>1</v>
      </c>
      <c r="D32" s="127" t="s">
        <v>8660</v>
      </c>
      <c r="E32" s="127"/>
      <c r="F32" s="127"/>
      <c r="G32" s="127"/>
    </row>
    <row r="33" spans="1:7" x14ac:dyDescent="0.35">
      <c r="A33" s="127" t="s">
        <v>9917</v>
      </c>
      <c r="B33" s="127" t="s">
        <v>7466</v>
      </c>
      <c r="C33" s="128" cm="1">
        <f t="array" ref="C33">IF(ROW() &lt; ROW(INDEX(institutions[resource_ID],ROWS(institutions[resource_ID]))), COUNTIF(INDEX(institutions[resource_ID],1):institutions[[#This Row],[resource_ID]],institutions[[#This Row],[resource_ID]]), "")</f>
        <v>1</v>
      </c>
      <c r="D33" s="127" t="s">
        <v>8660</v>
      </c>
      <c r="E33" s="127"/>
      <c r="F33" s="127"/>
      <c r="G33" s="127"/>
    </row>
    <row r="34" spans="1:7" x14ac:dyDescent="0.35">
      <c r="A34" s="127" t="s">
        <v>9918</v>
      </c>
      <c r="B34" s="127" t="s">
        <v>7466</v>
      </c>
      <c r="C34" s="128" cm="1">
        <f t="array" ref="C34">IF(ROW() &lt; ROW(INDEX(institutions[resource_ID],ROWS(institutions[resource_ID]))), COUNTIF(INDEX(institutions[resource_ID],1):institutions[[#This Row],[resource_ID]],institutions[[#This Row],[resource_ID]]), "")</f>
        <v>1</v>
      </c>
      <c r="D34" s="127" t="s">
        <v>8660</v>
      </c>
      <c r="E34" s="127"/>
      <c r="F34" s="127"/>
      <c r="G34" s="127"/>
    </row>
    <row r="35" spans="1:7" x14ac:dyDescent="0.35">
      <c r="A35" s="127" t="s">
        <v>9919</v>
      </c>
      <c r="B35" s="127" t="s">
        <v>7466</v>
      </c>
      <c r="C35" s="128" cm="1">
        <f t="array" ref="C35">IF(ROW() &lt; ROW(INDEX(institutions[resource_ID],ROWS(institutions[resource_ID]))), COUNTIF(INDEX(institutions[resource_ID],1):institutions[[#This Row],[resource_ID]],institutions[[#This Row],[resource_ID]]), "")</f>
        <v>1</v>
      </c>
      <c r="D35" s="127" t="s">
        <v>8660</v>
      </c>
      <c r="E35" s="127"/>
      <c r="F35" s="127"/>
      <c r="G35" s="127"/>
    </row>
    <row r="36" spans="1:7" x14ac:dyDescent="0.35">
      <c r="A36" s="127" t="s">
        <v>9920</v>
      </c>
      <c r="B36" s="127" t="s">
        <v>7466</v>
      </c>
      <c r="C36" s="128" cm="1">
        <f t="array" ref="C36">IF(ROW() &lt; ROW(INDEX(institutions[resource_ID],ROWS(institutions[resource_ID]))), COUNTIF(INDEX(institutions[resource_ID],1):institutions[[#This Row],[resource_ID]],institutions[[#This Row],[resource_ID]]), "")</f>
        <v>1</v>
      </c>
      <c r="D36" s="127" t="s">
        <v>8660</v>
      </c>
      <c r="E36" s="127"/>
      <c r="F36" s="127"/>
      <c r="G36" s="127"/>
    </row>
    <row r="37" spans="1:7" x14ac:dyDescent="0.35">
      <c r="A37" s="127" t="s">
        <v>9921</v>
      </c>
      <c r="B37" s="127" t="s">
        <v>7466</v>
      </c>
      <c r="C37" s="128" cm="1">
        <f t="array" ref="C37">IF(ROW() &lt; ROW(INDEX(institutions[resource_ID],ROWS(institutions[resource_ID]))), COUNTIF(INDEX(institutions[resource_ID],1):institutions[[#This Row],[resource_ID]],institutions[[#This Row],[resource_ID]]), "")</f>
        <v>1</v>
      </c>
      <c r="D37" s="127" t="s">
        <v>8660</v>
      </c>
      <c r="E37" s="127"/>
      <c r="F37" s="127"/>
      <c r="G37" s="127"/>
    </row>
    <row r="38" spans="1:7" x14ac:dyDescent="0.35">
      <c r="A38" s="127" t="s">
        <v>9922</v>
      </c>
      <c r="B38" s="127" t="s">
        <v>7466</v>
      </c>
      <c r="C38" s="128" cm="1">
        <f t="array" ref="C38">IF(ROW() &lt; ROW(INDEX(institutions[resource_ID],ROWS(institutions[resource_ID]))), COUNTIF(INDEX(institutions[resource_ID],1):institutions[[#This Row],[resource_ID]],institutions[[#This Row],[resource_ID]]), "")</f>
        <v>1</v>
      </c>
      <c r="D38" s="127" t="s">
        <v>8660</v>
      </c>
      <c r="E38" s="127"/>
      <c r="F38" s="127"/>
      <c r="G38" s="127"/>
    </row>
    <row r="39" spans="1:7" x14ac:dyDescent="0.35">
      <c r="A39" s="127" t="s">
        <v>9923</v>
      </c>
      <c r="B39" s="127" t="s">
        <v>7466</v>
      </c>
      <c r="C39" s="128" cm="1">
        <f t="array" ref="C39">IF(ROW() &lt; ROW(INDEX(institutions[resource_ID],ROWS(institutions[resource_ID]))), COUNTIF(INDEX(institutions[resource_ID],1):institutions[[#This Row],[resource_ID]],institutions[[#This Row],[resource_ID]]), "")</f>
        <v>1</v>
      </c>
      <c r="D39" s="127" t="s">
        <v>8660</v>
      </c>
      <c r="E39" s="127"/>
      <c r="F39" s="127"/>
      <c r="G39" s="127"/>
    </row>
    <row r="40" spans="1:7" x14ac:dyDescent="0.35">
      <c r="A40" s="127" t="s">
        <v>9924</v>
      </c>
      <c r="B40" s="127" t="s">
        <v>7466</v>
      </c>
      <c r="C40" s="128" cm="1">
        <f t="array" ref="C40">IF(ROW() &lt; ROW(INDEX(institutions[resource_ID],ROWS(institutions[resource_ID]))), COUNTIF(INDEX(institutions[resource_ID],1):institutions[[#This Row],[resource_ID]],institutions[[#This Row],[resource_ID]]), "")</f>
        <v>1</v>
      </c>
      <c r="D40" s="127" t="s">
        <v>8660</v>
      </c>
      <c r="E40" s="127"/>
      <c r="F40" s="127"/>
      <c r="G40" s="127"/>
    </row>
    <row r="41" spans="1:7" x14ac:dyDescent="0.35">
      <c r="A41" s="127" t="s">
        <v>9925</v>
      </c>
      <c r="B41" s="127" t="s">
        <v>7466</v>
      </c>
      <c r="C41" s="128" cm="1">
        <f t="array" ref="C41">IF(ROW() &lt; ROW(INDEX(institutions[resource_ID],ROWS(institutions[resource_ID]))), COUNTIF(INDEX(institutions[resource_ID],1):institutions[[#This Row],[resource_ID]],institutions[[#This Row],[resource_ID]]), "")</f>
        <v>1</v>
      </c>
      <c r="D41" s="127" t="s">
        <v>8660</v>
      </c>
      <c r="E41" s="127"/>
      <c r="F41" s="127"/>
      <c r="G41" s="127"/>
    </row>
    <row r="42" spans="1:7" x14ac:dyDescent="0.35">
      <c r="A42" s="127" t="s">
        <v>9926</v>
      </c>
      <c r="B42" s="127" t="s">
        <v>7466</v>
      </c>
      <c r="C42" s="128" cm="1">
        <f t="array" ref="C42">IF(ROW() &lt; ROW(INDEX(institutions[resource_ID],ROWS(institutions[resource_ID]))), COUNTIF(INDEX(institutions[resource_ID],1):institutions[[#This Row],[resource_ID]],institutions[[#This Row],[resource_ID]]), "")</f>
        <v>1</v>
      </c>
      <c r="D42" s="127" t="s">
        <v>8660</v>
      </c>
      <c r="E42" s="127"/>
      <c r="F42" s="127"/>
      <c r="G42" s="127"/>
    </row>
    <row r="43" spans="1:7" x14ac:dyDescent="0.35">
      <c r="A43" s="127" t="s">
        <v>9927</v>
      </c>
      <c r="B43" s="127" t="s">
        <v>7466</v>
      </c>
      <c r="C43" s="128" cm="1">
        <f t="array" ref="C43">IF(ROW() &lt; ROW(INDEX(institutions[resource_ID],ROWS(institutions[resource_ID]))), COUNTIF(INDEX(institutions[resource_ID],1):institutions[[#This Row],[resource_ID]],institutions[[#This Row],[resource_ID]]), "")</f>
        <v>1</v>
      </c>
      <c r="D43" s="127" t="s">
        <v>8660</v>
      </c>
      <c r="E43" s="127"/>
      <c r="F43" s="127"/>
      <c r="G43" s="127"/>
    </row>
    <row r="44" spans="1:7" x14ac:dyDescent="0.35">
      <c r="A44" s="127" t="s">
        <v>9928</v>
      </c>
      <c r="B44" s="127" t="s">
        <v>7466</v>
      </c>
      <c r="C44" s="128" cm="1">
        <f t="array" ref="C44">IF(ROW() &lt; ROW(INDEX(institutions[resource_ID],ROWS(institutions[resource_ID]))), COUNTIF(INDEX(institutions[resource_ID],1):institutions[[#This Row],[resource_ID]],institutions[[#This Row],[resource_ID]]), "")</f>
        <v>1</v>
      </c>
      <c r="D44" s="127" t="s">
        <v>8660</v>
      </c>
      <c r="E44" s="127"/>
      <c r="F44" s="127"/>
      <c r="G44" s="127"/>
    </row>
    <row r="45" spans="1:7" x14ac:dyDescent="0.35">
      <c r="A45" s="127" t="s">
        <v>9929</v>
      </c>
      <c r="B45" s="127" t="s">
        <v>7466</v>
      </c>
      <c r="C45" s="128" cm="1">
        <f t="array" ref="C45">IF(ROW() &lt; ROW(INDEX(institutions[resource_ID],ROWS(institutions[resource_ID]))), COUNTIF(INDEX(institutions[resource_ID],1):institutions[[#This Row],[resource_ID]],institutions[[#This Row],[resource_ID]]), "")</f>
        <v>1</v>
      </c>
      <c r="D45" s="127" t="s">
        <v>8660</v>
      </c>
      <c r="E45" s="127"/>
      <c r="F45" s="127"/>
      <c r="G45" s="127"/>
    </row>
    <row r="46" spans="1:7" x14ac:dyDescent="0.35">
      <c r="A46" s="127" t="s">
        <v>9930</v>
      </c>
      <c r="B46" s="127" t="s">
        <v>7466</v>
      </c>
      <c r="C46" s="128" cm="1">
        <f t="array" ref="C46">IF(ROW() &lt; ROW(INDEX(institutions[resource_ID],ROWS(institutions[resource_ID]))), COUNTIF(INDEX(institutions[resource_ID],1):institutions[[#This Row],[resource_ID]],institutions[[#This Row],[resource_ID]]), "")</f>
        <v>1</v>
      </c>
      <c r="D46" s="127" t="s">
        <v>8660</v>
      </c>
      <c r="E46" s="127"/>
      <c r="F46" s="127"/>
      <c r="G46" s="127"/>
    </row>
    <row r="47" spans="1:7" x14ac:dyDescent="0.35">
      <c r="A47" s="127" t="s">
        <v>9931</v>
      </c>
      <c r="B47" s="127" t="s">
        <v>7466</v>
      </c>
      <c r="C47" s="128" cm="1">
        <f t="array" ref="C47">IF(ROW() &lt; ROW(INDEX(institutions[resource_ID],ROWS(institutions[resource_ID]))), COUNTIF(INDEX(institutions[resource_ID],1):institutions[[#This Row],[resource_ID]],institutions[[#This Row],[resource_ID]]), "")</f>
        <v>1</v>
      </c>
      <c r="D47" s="127" t="s">
        <v>8660</v>
      </c>
      <c r="E47" s="127"/>
      <c r="F47" s="127"/>
      <c r="G47" s="127"/>
    </row>
    <row r="48" spans="1:7" x14ac:dyDescent="0.35">
      <c r="A48" s="127" t="s">
        <v>9932</v>
      </c>
      <c r="B48" s="127" t="s">
        <v>7466</v>
      </c>
      <c r="C48" s="128" cm="1">
        <f t="array" ref="C48">IF(ROW() &lt; ROW(INDEX(institutions[resource_ID],ROWS(institutions[resource_ID]))), COUNTIF(INDEX(institutions[resource_ID],1):institutions[[#This Row],[resource_ID]],institutions[[#This Row],[resource_ID]]), "")</f>
        <v>1</v>
      </c>
      <c r="D48" s="127" t="s">
        <v>8660</v>
      </c>
      <c r="E48" s="127"/>
      <c r="F48" s="127"/>
      <c r="G48" s="127"/>
    </row>
    <row r="49" spans="1:7" x14ac:dyDescent="0.35">
      <c r="A49" s="127" t="s">
        <v>9933</v>
      </c>
      <c r="B49" s="127" t="s">
        <v>7466</v>
      </c>
      <c r="C49" s="128" cm="1">
        <f t="array" ref="C49">IF(ROW() &lt; ROW(INDEX(institutions[resource_ID],ROWS(institutions[resource_ID]))), COUNTIF(INDEX(institutions[resource_ID],1):institutions[[#This Row],[resource_ID]],institutions[[#This Row],[resource_ID]]), "")</f>
        <v>1</v>
      </c>
      <c r="D49" s="127" t="s">
        <v>8660</v>
      </c>
      <c r="E49" s="127"/>
      <c r="F49" s="127"/>
      <c r="G49" s="127"/>
    </row>
    <row r="50" spans="1:7" x14ac:dyDescent="0.35">
      <c r="A50" s="127" t="s">
        <v>9934</v>
      </c>
      <c r="B50" s="127" t="s">
        <v>7466</v>
      </c>
      <c r="C50" s="128" cm="1">
        <f t="array" ref="C50">IF(ROW() &lt; ROW(INDEX(institutions[resource_ID],ROWS(institutions[resource_ID]))), COUNTIF(INDEX(institutions[resource_ID],1):institutions[[#This Row],[resource_ID]],institutions[[#This Row],[resource_ID]]), "")</f>
        <v>1</v>
      </c>
      <c r="D50" s="127" t="s">
        <v>8660</v>
      </c>
      <c r="E50" s="127"/>
      <c r="F50" s="127"/>
      <c r="G50" s="127"/>
    </row>
    <row r="51" spans="1:7" x14ac:dyDescent="0.35">
      <c r="A51" s="127" t="s">
        <v>9935</v>
      </c>
      <c r="B51" s="127" t="s">
        <v>7466</v>
      </c>
      <c r="C51" s="128" cm="1">
        <f t="array" ref="C51">IF(ROW() &lt; ROW(INDEX(institutions[resource_ID],ROWS(institutions[resource_ID]))), COUNTIF(INDEX(institutions[resource_ID],1):institutions[[#This Row],[resource_ID]],institutions[[#This Row],[resource_ID]]), "")</f>
        <v>1</v>
      </c>
      <c r="D51" s="127" t="s">
        <v>8660</v>
      </c>
      <c r="E51" s="127"/>
      <c r="F51" s="127"/>
      <c r="G51" s="127"/>
    </row>
    <row r="52" spans="1:7" x14ac:dyDescent="0.35">
      <c r="A52" s="127" t="s">
        <v>9936</v>
      </c>
      <c r="B52" s="127" t="s">
        <v>7466</v>
      </c>
      <c r="C52" s="128" cm="1">
        <f t="array" ref="C52">IF(ROW() &lt; ROW(INDEX(institutions[resource_ID],ROWS(institutions[resource_ID]))), COUNTIF(INDEX(institutions[resource_ID],1):institutions[[#This Row],[resource_ID]],institutions[[#This Row],[resource_ID]]), "")</f>
        <v>1</v>
      </c>
      <c r="D52" s="127" t="s">
        <v>8660</v>
      </c>
      <c r="E52" s="127"/>
      <c r="F52" s="127"/>
      <c r="G52" s="127"/>
    </row>
    <row r="53" spans="1:7" x14ac:dyDescent="0.35">
      <c r="A53" s="127" t="s">
        <v>9937</v>
      </c>
      <c r="B53" s="127" t="s">
        <v>7466</v>
      </c>
      <c r="C53" s="128" cm="1">
        <f t="array" ref="C53">IF(ROW() &lt; ROW(INDEX(institutions[resource_ID],ROWS(institutions[resource_ID]))), COUNTIF(INDEX(institutions[resource_ID],1):institutions[[#This Row],[resource_ID]],institutions[[#This Row],[resource_ID]]), "")</f>
        <v>1</v>
      </c>
      <c r="D53" s="127" t="s">
        <v>8660</v>
      </c>
      <c r="E53" s="127"/>
      <c r="F53" s="127"/>
      <c r="G53" s="127"/>
    </row>
    <row r="54" spans="1:7" x14ac:dyDescent="0.35">
      <c r="A54" s="127" t="s">
        <v>9938</v>
      </c>
      <c r="B54" s="127" t="s">
        <v>7466</v>
      </c>
      <c r="C54" s="128" cm="1">
        <f t="array" ref="C54">IF(ROW() &lt; ROW(INDEX(institutions[resource_ID],ROWS(institutions[resource_ID]))), COUNTIF(INDEX(institutions[resource_ID],1):institutions[[#This Row],[resource_ID]],institutions[[#This Row],[resource_ID]]), "")</f>
        <v>1</v>
      </c>
      <c r="D54" s="127" t="s">
        <v>8660</v>
      </c>
      <c r="E54" s="127"/>
      <c r="F54" s="127"/>
      <c r="G54" s="127"/>
    </row>
    <row r="55" spans="1:7" x14ac:dyDescent="0.35">
      <c r="A55" s="127" t="s">
        <v>9939</v>
      </c>
      <c r="B55" s="127" t="s">
        <v>7466</v>
      </c>
      <c r="C55" s="128" cm="1">
        <f t="array" ref="C55">IF(ROW() &lt; ROW(INDEX(institutions[resource_ID],ROWS(institutions[resource_ID]))), COUNTIF(INDEX(institutions[resource_ID],1):institutions[[#This Row],[resource_ID]],institutions[[#This Row],[resource_ID]]), "")</f>
        <v>1</v>
      </c>
      <c r="D55" s="127" t="s">
        <v>8660</v>
      </c>
      <c r="E55" s="127"/>
      <c r="F55" s="127"/>
      <c r="G55" s="127"/>
    </row>
    <row r="56" spans="1:7" x14ac:dyDescent="0.35">
      <c r="A56" s="127" t="s">
        <v>9940</v>
      </c>
      <c r="B56" s="127" t="s">
        <v>7466</v>
      </c>
      <c r="C56" s="128" cm="1">
        <f t="array" ref="C56">IF(ROW() &lt; ROW(INDEX(institutions[resource_ID],ROWS(institutions[resource_ID]))), COUNTIF(INDEX(institutions[resource_ID],1):institutions[[#This Row],[resource_ID]],institutions[[#This Row],[resource_ID]]), "")</f>
        <v>1</v>
      </c>
      <c r="D56" s="127" t="s">
        <v>8660</v>
      </c>
      <c r="E56" s="127"/>
      <c r="F56" s="127"/>
      <c r="G56" s="127"/>
    </row>
    <row r="57" spans="1:7" x14ac:dyDescent="0.35">
      <c r="A57" s="127" t="s">
        <v>9941</v>
      </c>
      <c r="B57" s="127" t="s">
        <v>7466</v>
      </c>
      <c r="C57" s="128" cm="1">
        <f t="array" ref="C57">IF(ROW() &lt; ROW(INDEX(institutions[resource_ID],ROWS(institutions[resource_ID]))), COUNTIF(INDEX(institutions[resource_ID],1):institutions[[#This Row],[resource_ID]],institutions[[#This Row],[resource_ID]]), "")</f>
        <v>1</v>
      </c>
      <c r="D57" s="127" t="s">
        <v>8660</v>
      </c>
      <c r="E57" s="127"/>
      <c r="F57" s="127"/>
      <c r="G57" s="127"/>
    </row>
    <row r="58" spans="1:7" x14ac:dyDescent="0.35">
      <c r="A58" s="127" t="s">
        <v>9942</v>
      </c>
      <c r="B58" s="127" t="s">
        <v>7466</v>
      </c>
      <c r="C58" s="128" cm="1">
        <f t="array" ref="C58">IF(ROW() &lt; ROW(INDEX(institutions[resource_ID],ROWS(institutions[resource_ID]))), COUNTIF(INDEX(institutions[resource_ID],1):institutions[[#This Row],[resource_ID]],institutions[[#This Row],[resource_ID]]), "")</f>
        <v>1</v>
      </c>
      <c r="D58" s="127" t="s">
        <v>8660</v>
      </c>
      <c r="E58" s="127"/>
      <c r="F58" s="127"/>
      <c r="G58" s="127"/>
    </row>
    <row r="59" spans="1:7" x14ac:dyDescent="0.35">
      <c r="A59" s="127" t="s">
        <v>9943</v>
      </c>
      <c r="B59" s="127" t="s">
        <v>7466</v>
      </c>
      <c r="C59" s="128" cm="1">
        <f t="array" ref="C59">IF(ROW() &lt; ROW(INDEX(institutions[resource_ID],ROWS(institutions[resource_ID]))), COUNTIF(INDEX(institutions[resource_ID],1):institutions[[#This Row],[resource_ID]],institutions[[#This Row],[resource_ID]]), "")</f>
        <v>1</v>
      </c>
      <c r="D59" s="127" t="s">
        <v>8660</v>
      </c>
      <c r="E59" s="127"/>
      <c r="F59" s="127"/>
      <c r="G59" s="127"/>
    </row>
    <row r="60" spans="1:7" x14ac:dyDescent="0.35">
      <c r="A60" s="127" t="s">
        <v>8753</v>
      </c>
      <c r="B60" s="127" t="s">
        <v>7466</v>
      </c>
      <c r="C60" s="128" cm="1">
        <f t="array" ref="C60">IF(ROW() &lt; ROW(INDEX(institutions[resource_ID],ROWS(institutions[resource_ID]))), COUNTIF(INDEX(institutions[resource_ID],1):institutions[[#This Row],[resource_ID]],institutions[[#This Row],[resource_ID]]), "")</f>
        <v>1</v>
      </c>
      <c r="D60" s="127" t="s">
        <v>9261</v>
      </c>
      <c r="E60" s="127"/>
      <c r="F60" s="127" t="s">
        <v>9205</v>
      </c>
      <c r="G60" s="127"/>
    </row>
    <row r="61" spans="1:7" x14ac:dyDescent="0.35">
      <c r="A61" s="127" t="s">
        <v>8753</v>
      </c>
      <c r="B61" s="127" t="s">
        <v>7466</v>
      </c>
      <c r="C61" s="128" cm="1">
        <f t="array" ref="C61">IF(ROW() &lt; ROW(INDEX(institutions[resource_ID],ROWS(institutions[resource_ID]))), COUNTIF(INDEX(institutions[resource_ID],1):institutions[[#This Row],[resource_ID]],institutions[[#This Row],[resource_ID]]), "")</f>
        <v>2</v>
      </c>
      <c r="D61" s="127" t="s">
        <v>9262</v>
      </c>
      <c r="E61" s="127"/>
      <c r="F61" s="127"/>
      <c r="G61" s="127"/>
    </row>
    <row r="62" spans="1:7" x14ac:dyDescent="0.35">
      <c r="A62" s="127" t="s">
        <v>8753</v>
      </c>
      <c r="B62" s="127" t="s">
        <v>7466</v>
      </c>
      <c r="C62" s="128" cm="1">
        <f t="array" ref="C62">IF(ROW() &lt; ROW(INDEX(institutions[resource_ID],ROWS(institutions[resource_ID]))), COUNTIF(INDEX(institutions[resource_ID],1):institutions[[#This Row],[resource_ID]],institutions[[#This Row],[resource_ID]]), "")</f>
        <v>3</v>
      </c>
      <c r="D62" s="127" t="s">
        <v>9263</v>
      </c>
      <c r="E62" s="127"/>
      <c r="F62" s="127" t="s">
        <v>9205</v>
      </c>
      <c r="G62" s="127"/>
    </row>
    <row r="63" spans="1:7" x14ac:dyDescent="0.35">
      <c r="A63" s="127" t="s">
        <v>8753</v>
      </c>
      <c r="B63" s="127" t="s">
        <v>7466</v>
      </c>
      <c r="C63" s="128" cm="1">
        <f t="array" ref="C63">IF(ROW() &lt; ROW(INDEX(institutions[resource_ID],ROWS(institutions[resource_ID]))), COUNTIF(INDEX(institutions[resource_ID],1):institutions[[#This Row],[resource_ID]],institutions[[#This Row],[resource_ID]]), "")</f>
        <v>4</v>
      </c>
      <c r="D63" s="127" t="s">
        <v>9264</v>
      </c>
      <c r="E63" s="127" t="s">
        <v>694</v>
      </c>
      <c r="F63" s="127"/>
      <c r="G63" s="127"/>
    </row>
    <row r="64" spans="1:7" x14ac:dyDescent="0.35">
      <c r="A64" s="127" t="s">
        <v>8850</v>
      </c>
      <c r="B64" s="127" t="s">
        <v>7466</v>
      </c>
      <c r="C64" s="128" cm="1">
        <f t="array" ref="C64">IF(ROW() &lt; ROW(INDEX(institutions[resource_ID],ROWS(institutions[resource_ID]))), COUNTIF(INDEX(institutions[resource_ID],1):institutions[[#This Row],[resource_ID]],institutions[[#This Row],[resource_ID]]), "")</f>
        <v>1</v>
      </c>
      <c r="D64" s="127" t="s">
        <v>9280</v>
      </c>
      <c r="E64" s="127"/>
      <c r="F64" s="127"/>
      <c r="G64" s="127"/>
    </row>
    <row r="65" spans="1:7" x14ac:dyDescent="0.35">
      <c r="A65" s="127" t="s">
        <v>8871</v>
      </c>
      <c r="B65" s="127" t="s">
        <v>7466</v>
      </c>
      <c r="C65" s="128" cm="1">
        <f t="array" ref="C65">IF(ROW() &lt; ROW(INDEX(institutions[resource_ID],ROWS(institutions[resource_ID]))), COUNTIF(INDEX(institutions[resource_ID],1):institutions[[#This Row],[resource_ID]],institutions[[#This Row],[resource_ID]]), "")</f>
        <v>1</v>
      </c>
      <c r="D65" s="127" t="s">
        <v>9292</v>
      </c>
      <c r="E65" s="127"/>
      <c r="F65" s="127" t="s">
        <v>9205</v>
      </c>
      <c r="G65" s="127"/>
    </row>
    <row r="66" spans="1:7" x14ac:dyDescent="0.35">
      <c r="A66" s="127" t="s">
        <v>8871</v>
      </c>
      <c r="B66" s="127" t="s">
        <v>7466</v>
      </c>
      <c r="C66" s="128" cm="1">
        <f t="array" ref="C66">IF(ROW() &lt; ROW(INDEX(institutions[resource_ID],ROWS(institutions[resource_ID]))), COUNTIF(INDEX(institutions[resource_ID],1):institutions[[#This Row],[resource_ID]],institutions[[#This Row],[resource_ID]]), "")</f>
        <v>2</v>
      </c>
      <c r="D66" s="127" t="s">
        <v>9293</v>
      </c>
      <c r="E66" s="127"/>
      <c r="F66" s="127"/>
      <c r="G66" s="127"/>
    </row>
    <row r="67" spans="1:7" x14ac:dyDescent="0.35">
      <c r="A67" s="127" t="s">
        <v>8871</v>
      </c>
      <c r="B67" s="127" t="s">
        <v>7466</v>
      </c>
      <c r="C67" s="128" cm="1">
        <f t="array" ref="C67">IF(ROW() &lt; ROW(INDEX(institutions[resource_ID],ROWS(institutions[resource_ID]))), COUNTIF(INDEX(institutions[resource_ID],1):institutions[[#This Row],[resource_ID]],institutions[[#This Row],[resource_ID]]), "")</f>
        <v>3</v>
      </c>
      <c r="D67" s="127" t="s">
        <v>9294</v>
      </c>
      <c r="E67" s="127"/>
      <c r="F67" s="127" t="s">
        <v>9205</v>
      </c>
      <c r="G67" s="127"/>
    </row>
    <row r="68" spans="1:7" x14ac:dyDescent="0.35">
      <c r="A68" s="127" t="s">
        <v>8990</v>
      </c>
      <c r="B68" s="127" t="s">
        <v>7466</v>
      </c>
      <c r="C68" s="128" cm="1">
        <f t="array" ref="C68">IF(ROW() &lt; ROW(INDEX(institutions[resource_ID],ROWS(institutions[resource_ID]))), COUNTIF(INDEX(institutions[resource_ID],1):institutions[[#This Row],[resource_ID]],institutions[[#This Row],[resource_ID]]), "")</f>
        <v>1</v>
      </c>
      <c r="D68" s="127" t="s">
        <v>9302</v>
      </c>
      <c r="E68" s="127"/>
      <c r="F68" s="127"/>
      <c r="G68" s="127"/>
    </row>
    <row r="69" spans="1:7" x14ac:dyDescent="0.35">
      <c r="A69" s="127" t="s">
        <v>8990</v>
      </c>
      <c r="B69" s="127" t="s">
        <v>7466</v>
      </c>
      <c r="C69" s="128" cm="1">
        <f t="array" ref="C69">IF(ROW() &lt; ROW(INDEX(institutions[resource_ID],ROWS(institutions[resource_ID]))), COUNTIF(INDEX(institutions[resource_ID],1):institutions[[#This Row],[resource_ID]],institutions[[#This Row],[resource_ID]]), "")</f>
        <v>2</v>
      </c>
      <c r="D69" s="127" t="s">
        <v>9303</v>
      </c>
      <c r="E69" s="127"/>
      <c r="F69" s="127" t="s">
        <v>9205</v>
      </c>
      <c r="G69" s="127"/>
    </row>
    <row r="70" spans="1:7" x14ac:dyDescent="0.35">
      <c r="A70" s="127" t="s">
        <v>8990</v>
      </c>
      <c r="B70" s="127" t="s">
        <v>7466</v>
      </c>
      <c r="C70" s="128" cm="1">
        <f t="array" ref="C70">IF(ROW() &lt; ROW(INDEX(institutions[resource_ID],ROWS(institutions[resource_ID]))), COUNTIF(INDEX(institutions[resource_ID],1):institutions[[#This Row],[resource_ID]],institutions[[#This Row],[resource_ID]]), "")</f>
        <v>3</v>
      </c>
      <c r="D70" s="127" t="s">
        <v>9304</v>
      </c>
      <c r="E70" s="127"/>
      <c r="F70" s="127" t="s">
        <v>9205</v>
      </c>
      <c r="G70" s="127"/>
    </row>
    <row r="71" spans="1:7" x14ac:dyDescent="0.35">
      <c r="A71" s="127" t="s">
        <v>8990</v>
      </c>
      <c r="B71" s="127" t="s">
        <v>7466</v>
      </c>
      <c r="C71" s="128" cm="1">
        <f t="array" ref="C71">IF(ROW() &lt; ROW(INDEX(institutions[resource_ID],ROWS(institutions[resource_ID]))), COUNTIF(INDEX(institutions[resource_ID],1):institutions[[#This Row],[resource_ID]],institutions[[#This Row],[resource_ID]]), "")</f>
        <v>4</v>
      </c>
      <c r="D71" s="127" t="s">
        <v>9305</v>
      </c>
      <c r="E71" s="127"/>
      <c r="F71" s="127" t="s">
        <v>9205</v>
      </c>
      <c r="G71" s="127"/>
    </row>
    <row r="72" spans="1:7" x14ac:dyDescent="0.35">
      <c r="A72" s="127" t="s">
        <v>9127</v>
      </c>
      <c r="B72" s="127" t="s">
        <v>7466</v>
      </c>
      <c r="C72" s="128" cm="1">
        <f t="array" ref="C72">IF(ROW() &lt; ROW(INDEX(institutions[resource_ID],ROWS(institutions[resource_ID]))), COUNTIF(INDEX(institutions[resource_ID],1):institutions[[#This Row],[resource_ID]],institutions[[#This Row],[resource_ID]]), "")</f>
        <v>1</v>
      </c>
      <c r="D72" s="127" t="s">
        <v>9332</v>
      </c>
      <c r="E72" s="127"/>
      <c r="F72" s="127" t="s">
        <v>9205</v>
      </c>
      <c r="G72" s="127"/>
    </row>
    <row r="73" spans="1:7" x14ac:dyDescent="0.35">
      <c r="A73" s="127" t="s">
        <v>9127</v>
      </c>
      <c r="B73" s="127" t="s">
        <v>7466</v>
      </c>
      <c r="C73" s="128" cm="1">
        <f t="array" ref="C73">IF(ROW() &lt; ROW(INDEX(institutions[resource_ID],ROWS(institutions[resource_ID]))), COUNTIF(INDEX(institutions[resource_ID],1):institutions[[#This Row],[resource_ID]],institutions[[#This Row],[resource_ID]]), "")</f>
        <v>2</v>
      </c>
      <c r="D73" s="127" t="s">
        <v>9333</v>
      </c>
      <c r="E73" s="127"/>
      <c r="F73" s="127" t="s">
        <v>9205</v>
      </c>
      <c r="G73" s="127"/>
    </row>
    <row r="74" spans="1:7" x14ac:dyDescent="0.35">
      <c r="A74" s="127" t="s">
        <v>9127</v>
      </c>
      <c r="B74" s="127" t="s">
        <v>7466</v>
      </c>
      <c r="C74" s="128" cm="1">
        <f t="array" ref="C74">IF(ROW() &lt; ROW(INDEX(institutions[resource_ID],ROWS(institutions[resource_ID]))), COUNTIF(INDEX(institutions[resource_ID],1):institutions[[#This Row],[resource_ID]],institutions[[#This Row],[resource_ID]]), "")</f>
        <v>3</v>
      </c>
      <c r="D74" s="127" t="s">
        <v>9334</v>
      </c>
      <c r="E74" s="127"/>
      <c r="F74" s="127"/>
      <c r="G74" s="127"/>
    </row>
    <row r="75" spans="1:7" x14ac:dyDescent="0.35">
      <c r="A75" s="127" t="s">
        <v>9127</v>
      </c>
      <c r="B75" s="127" t="s">
        <v>7466</v>
      </c>
      <c r="C75" s="128" cm="1">
        <f t="array" ref="C75">IF(ROW() &lt; ROW(INDEX(institutions[resource_ID],ROWS(institutions[resource_ID]))), COUNTIF(INDEX(institutions[resource_ID],1):institutions[[#This Row],[resource_ID]],institutions[[#This Row],[resource_ID]]), "")</f>
        <v>4</v>
      </c>
      <c r="D75" s="127" t="s">
        <v>9335</v>
      </c>
      <c r="E75" s="127"/>
      <c r="F75" s="127" t="s">
        <v>9205</v>
      </c>
      <c r="G75" s="127"/>
    </row>
    <row r="76" spans="1:7" x14ac:dyDescent="0.35">
      <c r="A76" s="127" t="s">
        <v>9127</v>
      </c>
      <c r="B76" s="127" t="s">
        <v>7466</v>
      </c>
      <c r="C76" s="128" cm="1">
        <f t="array" ref="C76">IF(ROW() &lt; ROW(INDEX(institutions[resource_ID],ROWS(institutions[resource_ID]))), COUNTIF(INDEX(institutions[resource_ID],1):institutions[[#This Row],[resource_ID]],institutions[[#This Row],[resource_ID]]), "")</f>
        <v>5</v>
      </c>
      <c r="D76" s="127" t="s">
        <v>9336</v>
      </c>
      <c r="E76" s="127"/>
      <c r="F76" s="127" t="s">
        <v>9205</v>
      </c>
      <c r="G76" s="127"/>
    </row>
    <row r="77" spans="1:7" x14ac:dyDescent="0.35">
      <c r="A77" s="127" t="s">
        <v>9365</v>
      </c>
      <c r="B77" s="127" t="s">
        <v>7466</v>
      </c>
      <c r="C77" s="128" cm="1">
        <f t="array" ref="C77">IF(ROW() &lt; ROW(INDEX(institutions[resource_ID],ROWS(institutions[resource_ID]))), COUNTIF(INDEX(institutions[resource_ID],1):institutions[[#This Row],[resource_ID]],institutions[[#This Row],[resource_ID]]), "")</f>
        <v>1</v>
      </c>
      <c r="D77" s="127" t="s">
        <v>9374</v>
      </c>
      <c r="E77" s="127"/>
      <c r="F77" s="127"/>
      <c r="G77" s="127"/>
    </row>
    <row r="78" spans="1:7" x14ac:dyDescent="0.35">
      <c r="A78" s="127" t="s">
        <v>9365</v>
      </c>
      <c r="B78" s="127" t="s">
        <v>7466</v>
      </c>
      <c r="C78" s="128" cm="1">
        <f t="array" ref="C78">IF(ROW() &lt; ROW(INDEX(institutions[resource_ID],ROWS(institutions[resource_ID]))), COUNTIF(INDEX(institutions[resource_ID],1):institutions[[#This Row],[resource_ID]],institutions[[#This Row],[resource_ID]]), "")</f>
        <v>2</v>
      </c>
      <c r="D78" s="127" t="s">
        <v>9375</v>
      </c>
      <c r="E78" s="127"/>
      <c r="F78" s="127"/>
      <c r="G78" s="127"/>
    </row>
    <row r="79" spans="1:7" x14ac:dyDescent="0.35">
      <c r="A79" s="127" t="s">
        <v>9365</v>
      </c>
      <c r="B79" s="127" t="s">
        <v>7466</v>
      </c>
      <c r="C79" s="128" cm="1">
        <f t="array" ref="C79">IF(ROW() &lt; ROW(INDEX(institutions[resource_ID],ROWS(institutions[resource_ID]))), COUNTIF(INDEX(institutions[resource_ID],1):institutions[[#This Row],[resource_ID]],institutions[[#This Row],[resource_ID]]), "")</f>
        <v>3</v>
      </c>
      <c r="D79" s="127" t="s">
        <v>9376</v>
      </c>
      <c r="E79" s="127"/>
      <c r="F79" s="127"/>
      <c r="G79" s="127"/>
    </row>
    <row r="80" spans="1:7" x14ac:dyDescent="0.35">
      <c r="A80" s="127" t="s">
        <v>9365</v>
      </c>
      <c r="B80" s="127" t="s">
        <v>7466</v>
      </c>
      <c r="C80" s="128" cm="1">
        <f t="array" ref="C80">IF(ROW() &lt; ROW(INDEX(institutions[resource_ID],ROWS(institutions[resource_ID]))), COUNTIF(INDEX(institutions[resource_ID],1):institutions[[#This Row],[resource_ID]],institutions[[#This Row],[resource_ID]]), "")</f>
        <v>4</v>
      </c>
      <c r="D80" s="127" t="s">
        <v>9377</v>
      </c>
      <c r="E80" s="127"/>
      <c r="F80" s="127"/>
      <c r="G80" s="127"/>
    </row>
    <row r="81" spans="1:7" x14ac:dyDescent="0.35">
      <c r="A81" s="127" t="s">
        <v>9365</v>
      </c>
      <c r="B81" s="127" t="s">
        <v>7466</v>
      </c>
      <c r="C81" s="128" cm="1">
        <f t="array" ref="C81">IF(ROW() &lt; ROW(INDEX(institutions[resource_ID],ROWS(institutions[resource_ID]))), COUNTIF(INDEX(institutions[resource_ID],1):institutions[[#This Row],[resource_ID]],institutions[[#This Row],[resource_ID]]), "")</f>
        <v>5</v>
      </c>
      <c r="D81" s="127" t="s">
        <v>9378</v>
      </c>
      <c r="E81" s="127"/>
      <c r="F81" s="127"/>
      <c r="G81" s="127"/>
    </row>
    <row r="82" spans="1:7" x14ac:dyDescent="0.35">
      <c r="A82" s="127" t="s">
        <v>9365</v>
      </c>
      <c r="B82" s="127" t="s">
        <v>7466</v>
      </c>
      <c r="C82" s="128" cm="1">
        <f t="array" ref="C82">IF(ROW() &lt; ROW(INDEX(institutions[resource_ID],ROWS(institutions[resource_ID]))), COUNTIF(INDEX(institutions[resource_ID],1):institutions[[#This Row],[resource_ID]],institutions[[#This Row],[resource_ID]]), "")</f>
        <v>6</v>
      </c>
      <c r="D82" s="127" t="s">
        <v>9379</v>
      </c>
      <c r="E82" s="127"/>
      <c r="F82" s="127"/>
      <c r="G82" s="127"/>
    </row>
    <row r="83" spans="1:7" x14ac:dyDescent="0.35">
      <c r="A83" s="127" t="s">
        <v>9365</v>
      </c>
      <c r="B83" s="127" t="s">
        <v>7466</v>
      </c>
      <c r="C83" s="128" cm="1">
        <f t="array" ref="C83">IF(ROW() &lt; ROW(INDEX(institutions[resource_ID],ROWS(institutions[resource_ID]))), COUNTIF(INDEX(institutions[resource_ID],1):institutions[[#This Row],[resource_ID]],institutions[[#This Row],[resource_ID]]), "")</f>
        <v>7</v>
      </c>
      <c r="D83" s="127" t="s">
        <v>9380</v>
      </c>
      <c r="E83" s="127"/>
      <c r="F83" s="127"/>
      <c r="G83" s="127"/>
    </row>
    <row r="84" spans="1:7" x14ac:dyDescent="0.35">
      <c r="A84" s="127" t="s">
        <v>9365</v>
      </c>
      <c r="B84" s="127" t="s">
        <v>7466</v>
      </c>
      <c r="C84" s="128" cm="1">
        <f t="array" ref="C84">IF(ROW() &lt; ROW(INDEX(institutions[resource_ID],ROWS(institutions[resource_ID]))), COUNTIF(INDEX(institutions[resource_ID],1):institutions[[#This Row],[resource_ID]],institutions[[#This Row],[resource_ID]]), "")</f>
        <v>8</v>
      </c>
      <c r="D84" s="127" t="s">
        <v>9381</v>
      </c>
      <c r="E84" s="127"/>
      <c r="F84" s="127"/>
      <c r="G84" s="127"/>
    </row>
    <row r="85" spans="1:7" x14ac:dyDescent="0.35">
      <c r="A85" s="127" t="s">
        <v>9365</v>
      </c>
      <c r="B85" s="127" t="s">
        <v>7466</v>
      </c>
      <c r="C85" s="128" cm="1">
        <f t="array" ref="C85">IF(ROW() &lt; ROW(INDEX(institutions[resource_ID],ROWS(institutions[resource_ID]))), COUNTIF(INDEX(institutions[resource_ID],1):institutions[[#This Row],[resource_ID]],institutions[[#This Row],[resource_ID]]), "")</f>
        <v>9</v>
      </c>
      <c r="D85" s="127" t="s">
        <v>9382</v>
      </c>
      <c r="E85" s="127"/>
      <c r="F85" s="127"/>
      <c r="G85" s="127"/>
    </row>
    <row r="86" spans="1:7" x14ac:dyDescent="0.35">
      <c r="A86" s="127" t="s">
        <v>9365</v>
      </c>
      <c r="B86" s="127" t="s">
        <v>7466</v>
      </c>
      <c r="C86" s="128" cm="1">
        <f t="array" ref="C86">IF(ROW() &lt; ROW(INDEX(institutions[resource_ID],ROWS(institutions[resource_ID]))), COUNTIF(INDEX(institutions[resource_ID],1):institutions[[#This Row],[resource_ID]],institutions[[#This Row],[resource_ID]]), "")</f>
        <v>10</v>
      </c>
      <c r="D86" s="127" t="s">
        <v>9383</v>
      </c>
      <c r="E86" s="127"/>
      <c r="F86" s="127"/>
      <c r="G86" s="127"/>
    </row>
    <row r="87" spans="1:7" x14ac:dyDescent="0.35">
      <c r="A87" s="127" t="s">
        <v>9365</v>
      </c>
      <c r="B87" s="127" t="s">
        <v>7466</v>
      </c>
      <c r="C87" s="128" cm="1">
        <f t="array" ref="C87">IF(ROW() &lt; ROW(INDEX(institutions[resource_ID],ROWS(institutions[resource_ID]))), COUNTIF(INDEX(institutions[resource_ID],1):institutions[[#This Row],[resource_ID]],institutions[[#This Row],[resource_ID]]), "")</f>
        <v>11</v>
      </c>
      <c r="D87" s="127" t="s">
        <v>9384</v>
      </c>
      <c r="E87" s="127"/>
      <c r="F87" s="127"/>
      <c r="G87" s="127"/>
    </row>
    <row r="88" spans="1:7" x14ac:dyDescent="0.35">
      <c r="A88" s="127" t="s">
        <v>9365</v>
      </c>
      <c r="B88" s="127" t="s">
        <v>7466</v>
      </c>
      <c r="C88" s="128" cm="1">
        <f t="array" ref="C88">IF(ROW() &lt; ROW(INDEX(institutions[resource_ID],ROWS(institutions[resource_ID]))), COUNTIF(INDEX(institutions[resource_ID],1):institutions[[#This Row],[resource_ID]],institutions[[#This Row],[resource_ID]]), "")</f>
        <v>12</v>
      </c>
      <c r="D88" s="127" t="s">
        <v>9385</v>
      </c>
      <c r="E88" s="127"/>
      <c r="F88" s="127"/>
      <c r="G88" s="127"/>
    </row>
    <row r="89" spans="1:7" x14ac:dyDescent="0.35">
      <c r="A89" s="127" t="s">
        <v>9365</v>
      </c>
      <c r="B89" s="127" t="s">
        <v>7466</v>
      </c>
      <c r="C89" s="128" cm="1">
        <f t="array" ref="C89">IF(ROW() &lt; ROW(INDEX(institutions[resource_ID],ROWS(institutions[resource_ID]))), COUNTIF(INDEX(institutions[resource_ID],1):institutions[[#This Row],[resource_ID]],institutions[[#This Row],[resource_ID]]), "")</f>
        <v>13</v>
      </c>
      <c r="D89" s="127" t="s">
        <v>9386</v>
      </c>
      <c r="E89" s="127"/>
      <c r="F89" s="127"/>
      <c r="G89" s="127"/>
    </row>
    <row r="90" spans="1:7" x14ac:dyDescent="0.35">
      <c r="A90" s="127" t="s">
        <v>9365</v>
      </c>
      <c r="B90" s="127" t="s">
        <v>7466</v>
      </c>
      <c r="C90" s="128" cm="1">
        <f t="array" ref="C90">IF(ROW() &lt; ROW(INDEX(institutions[resource_ID],ROWS(institutions[resource_ID]))), COUNTIF(INDEX(institutions[resource_ID],1):institutions[[#This Row],[resource_ID]],institutions[[#This Row],[resource_ID]]), "")</f>
        <v>14</v>
      </c>
      <c r="D90" s="127" t="s">
        <v>9387</v>
      </c>
      <c r="E90" s="127"/>
      <c r="F90" s="127"/>
      <c r="G90" s="127"/>
    </row>
    <row r="91" spans="1:7" x14ac:dyDescent="0.35">
      <c r="A91" s="127" t="s">
        <v>9365</v>
      </c>
      <c r="B91" s="127" t="s">
        <v>7466</v>
      </c>
      <c r="C91" s="128" cm="1">
        <f t="array" ref="C91">IF(ROW() &lt; ROW(INDEX(institutions[resource_ID],ROWS(institutions[resource_ID]))), COUNTIF(INDEX(institutions[resource_ID],1):institutions[[#This Row],[resource_ID]],institutions[[#This Row],[resource_ID]]), "")</f>
        <v>15</v>
      </c>
      <c r="D91" s="127" t="s">
        <v>9388</v>
      </c>
      <c r="E91" s="127"/>
      <c r="F91" s="127"/>
      <c r="G91" s="127"/>
    </row>
    <row r="92" spans="1:7" x14ac:dyDescent="0.35">
      <c r="A92" s="127" t="s">
        <v>9365</v>
      </c>
      <c r="B92" s="127" t="s">
        <v>7466</v>
      </c>
      <c r="C92" s="128" cm="1">
        <f t="array" ref="C92">IF(ROW() &lt; ROW(INDEX(institutions[resource_ID],ROWS(institutions[resource_ID]))), COUNTIF(INDEX(institutions[resource_ID],1):institutions[[#This Row],[resource_ID]],institutions[[#This Row],[resource_ID]]), "")</f>
        <v>16</v>
      </c>
      <c r="D92" s="127" t="s">
        <v>9389</v>
      </c>
      <c r="E92" s="127"/>
      <c r="F92" s="127"/>
      <c r="G92" s="127"/>
    </row>
    <row r="93" spans="1:7" x14ac:dyDescent="0.35">
      <c r="A93" s="127" t="s">
        <v>9365</v>
      </c>
      <c r="B93" s="127" t="s">
        <v>7466</v>
      </c>
      <c r="C93" s="128" cm="1">
        <f t="array" ref="C93">IF(ROW() &lt; ROW(INDEX(institutions[resource_ID],ROWS(institutions[resource_ID]))), COUNTIF(INDEX(institutions[resource_ID],1):institutions[[#This Row],[resource_ID]],institutions[[#This Row],[resource_ID]]), "")</f>
        <v>17</v>
      </c>
      <c r="D93" s="127" t="s">
        <v>9390</v>
      </c>
      <c r="E93" s="127"/>
      <c r="F93" s="127"/>
      <c r="G93" s="127"/>
    </row>
    <row r="94" spans="1:7" x14ac:dyDescent="0.35">
      <c r="A94" s="127" t="s">
        <v>9365</v>
      </c>
      <c r="B94" s="127" t="s">
        <v>7466</v>
      </c>
      <c r="C94" s="128" cm="1">
        <f t="array" ref="C94">IF(ROW() &lt; ROW(INDEX(institutions[resource_ID],ROWS(institutions[resource_ID]))), COUNTIF(INDEX(institutions[resource_ID],1):institutions[[#This Row],[resource_ID]],institutions[[#This Row],[resource_ID]]), "")</f>
        <v>18</v>
      </c>
      <c r="D94" s="127" t="s">
        <v>9391</v>
      </c>
      <c r="E94" s="127"/>
      <c r="F94" s="127"/>
      <c r="G94" s="127"/>
    </row>
    <row r="95" spans="1:7" x14ac:dyDescent="0.35">
      <c r="A95" s="127" t="s">
        <v>9365</v>
      </c>
      <c r="B95" s="127" t="s">
        <v>7466</v>
      </c>
      <c r="C95" s="128" cm="1">
        <f t="array" ref="C95">IF(ROW() &lt; ROW(INDEX(institutions[resource_ID],ROWS(institutions[resource_ID]))), COUNTIF(INDEX(institutions[resource_ID],1):institutions[[#This Row],[resource_ID]],institutions[[#This Row],[resource_ID]]), "")</f>
        <v>19</v>
      </c>
      <c r="D95" s="127" t="s">
        <v>9392</v>
      </c>
      <c r="E95" s="127"/>
      <c r="F95" s="127"/>
      <c r="G95" s="127"/>
    </row>
    <row r="96" spans="1:7" x14ac:dyDescent="0.35">
      <c r="A96" s="127" t="s">
        <v>9365</v>
      </c>
      <c r="B96" s="127" t="s">
        <v>7466</v>
      </c>
      <c r="C96" s="128" cm="1">
        <f t="array" ref="C96">IF(ROW() &lt; ROW(INDEX(institutions[resource_ID],ROWS(institutions[resource_ID]))), COUNTIF(INDEX(institutions[resource_ID],1):institutions[[#This Row],[resource_ID]],institutions[[#This Row],[resource_ID]]), "")</f>
        <v>20</v>
      </c>
      <c r="D96" s="127" t="s">
        <v>9393</v>
      </c>
      <c r="E96" s="127"/>
      <c r="F96" s="127"/>
      <c r="G96" s="127"/>
    </row>
    <row r="97" spans="1:7" x14ac:dyDescent="0.35">
      <c r="A97" s="127" t="s">
        <v>9365</v>
      </c>
      <c r="B97" s="127" t="s">
        <v>7466</v>
      </c>
      <c r="C97" s="128" cm="1">
        <f t="array" ref="C97">IF(ROW() &lt; ROW(INDEX(institutions[resource_ID],ROWS(institutions[resource_ID]))), COUNTIF(INDEX(institutions[resource_ID],1):institutions[[#This Row],[resource_ID]],institutions[[#This Row],[resource_ID]]), "")</f>
        <v>21</v>
      </c>
      <c r="D97" s="127" t="s">
        <v>9394</v>
      </c>
      <c r="E97" s="127"/>
      <c r="F97" s="127"/>
      <c r="G97" s="127"/>
    </row>
    <row r="98" spans="1:7" x14ac:dyDescent="0.35">
      <c r="A98" s="127" t="s">
        <v>9365</v>
      </c>
      <c r="B98" s="127" t="s">
        <v>7466</v>
      </c>
      <c r="C98" s="128" cm="1">
        <f t="array" ref="C98">IF(ROW() &lt; ROW(INDEX(institutions[resource_ID],ROWS(institutions[resource_ID]))), COUNTIF(INDEX(institutions[resource_ID],1):institutions[[#This Row],[resource_ID]],institutions[[#This Row],[resource_ID]]), "")</f>
        <v>22</v>
      </c>
      <c r="D98" s="127" t="s">
        <v>9395</v>
      </c>
      <c r="E98" s="127"/>
      <c r="F98" s="127"/>
      <c r="G98" s="127"/>
    </row>
    <row r="99" spans="1:7" x14ac:dyDescent="0.35">
      <c r="A99" s="127" t="s">
        <v>9365</v>
      </c>
      <c r="B99" s="127" t="s">
        <v>7466</v>
      </c>
      <c r="C99" s="128" cm="1">
        <f t="array" ref="C99">IF(ROW() &lt; ROW(INDEX(institutions[resource_ID],ROWS(institutions[resource_ID]))), COUNTIF(INDEX(institutions[resource_ID],1):institutions[[#This Row],[resource_ID]],institutions[[#This Row],[resource_ID]]), "")</f>
        <v>23</v>
      </c>
      <c r="D99" s="127" t="s">
        <v>9396</v>
      </c>
      <c r="E99" s="127"/>
      <c r="F99" s="127"/>
      <c r="G99" s="127"/>
    </row>
    <row r="100" spans="1:7" x14ac:dyDescent="0.35">
      <c r="A100" s="127" t="s">
        <v>9365</v>
      </c>
      <c r="B100" s="127" t="s">
        <v>7466</v>
      </c>
      <c r="C100" s="128" cm="1">
        <f t="array" ref="C100">IF(ROW() &lt; ROW(INDEX(institutions[resource_ID],ROWS(institutions[resource_ID]))), COUNTIF(INDEX(institutions[resource_ID],1):institutions[[#This Row],[resource_ID]],institutions[[#This Row],[resource_ID]]), "")</f>
        <v>24</v>
      </c>
      <c r="D100" s="127" t="s">
        <v>9397</v>
      </c>
      <c r="E100" s="127"/>
      <c r="F100" s="127"/>
      <c r="G100" s="127"/>
    </row>
    <row r="101" spans="1:7" x14ac:dyDescent="0.35">
      <c r="A101" s="127" t="s">
        <v>9365</v>
      </c>
      <c r="B101" s="127" t="s">
        <v>7466</v>
      </c>
      <c r="C101" s="128" cm="1">
        <f t="array" ref="C101">IF(ROW() &lt; ROW(INDEX(institutions[resource_ID],ROWS(institutions[resource_ID]))), COUNTIF(INDEX(institutions[resource_ID],1):institutions[[#This Row],[resource_ID]],institutions[[#This Row],[resource_ID]]), "")</f>
        <v>25</v>
      </c>
      <c r="D101" s="127" t="s">
        <v>9398</v>
      </c>
      <c r="E101" s="127"/>
      <c r="F101" s="127"/>
      <c r="G101" s="127"/>
    </row>
    <row r="102" spans="1:7" x14ac:dyDescent="0.35">
      <c r="A102" s="127" t="s">
        <v>9365</v>
      </c>
      <c r="B102" s="127" t="s">
        <v>7466</v>
      </c>
      <c r="C102" s="128" cm="1">
        <f t="array" ref="C102">IF(ROW() &lt; ROW(INDEX(institutions[resource_ID],ROWS(institutions[resource_ID]))), COUNTIF(INDEX(institutions[resource_ID],1):institutions[[#This Row],[resource_ID]],institutions[[#This Row],[resource_ID]]), "")</f>
        <v>26</v>
      </c>
      <c r="D102" s="127" t="s">
        <v>9399</v>
      </c>
      <c r="E102" s="127"/>
      <c r="F102" s="127"/>
      <c r="G102" s="127"/>
    </row>
    <row r="103" spans="1:7" x14ac:dyDescent="0.35">
      <c r="A103" s="127" t="s">
        <v>9365</v>
      </c>
      <c r="B103" s="127" t="s">
        <v>7466</v>
      </c>
      <c r="C103" s="128" cm="1">
        <f t="array" ref="C103">IF(ROW() &lt; ROW(INDEX(institutions[resource_ID],ROWS(institutions[resource_ID]))), COUNTIF(INDEX(institutions[resource_ID],1):institutions[[#This Row],[resource_ID]],institutions[[#This Row],[resource_ID]]), "")</f>
        <v>27</v>
      </c>
      <c r="D103" s="127" t="s">
        <v>9400</v>
      </c>
      <c r="E103" s="127"/>
      <c r="F103" s="127"/>
      <c r="G103" s="127"/>
    </row>
    <row r="104" spans="1:7" x14ac:dyDescent="0.35">
      <c r="A104" s="127" t="s">
        <v>9365</v>
      </c>
      <c r="B104" s="127" t="s">
        <v>7466</v>
      </c>
      <c r="C104" s="128" cm="1">
        <f t="array" ref="C104">IF(ROW() &lt; ROW(INDEX(institutions[resource_ID],ROWS(institutions[resource_ID]))), COUNTIF(INDEX(institutions[resource_ID],1):institutions[[#This Row],[resource_ID]],institutions[[#This Row],[resource_ID]]), "")</f>
        <v>28</v>
      </c>
      <c r="D104" s="127" t="s">
        <v>9401</v>
      </c>
      <c r="E104" s="127"/>
      <c r="F104" s="127"/>
      <c r="G104" s="127"/>
    </row>
    <row r="105" spans="1:7" x14ac:dyDescent="0.35">
      <c r="A105" s="127" t="s">
        <v>9365</v>
      </c>
      <c r="B105" s="127" t="s">
        <v>7466</v>
      </c>
      <c r="C105" s="128" cm="1">
        <f t="array" ref="C105">IF(ROW() &lt; ROW(INDEX(institutions[resource_ID],ROWS(institutions[resource_ID]))), COUNTIF(INDEX(institutions[resource_ID],1):institutions[[#This Row],[resource_ID]],institutions[[#This Row],[resource_ID]]), "")</f>
        <v>29</v>
      </c>
      <c r="D105" s="127" t="s">
        <v>9498</v>
      </c>
      <c r="E105" s="127"/>
      <c r="F105" s="127"/>
      <c r="G105" s="127"/>
    </row>
    <row r="106" spans="1:7" x14ac:dyDescent="0.35">
      <c r="A106" s="127" t="s">
        <v>9365</v>
      </c>
      <c r="B106" s="127" t="s">
        <v>7466</v>
      </c>
      <c r="C106" s="128" cm="1">
        <f t="array" ref="C106">IF(ROW() &lt; ROW(INDEX(institutions[resource_ID],ROWS(institutions[resource_ID]))), COUNTIF(INDEX(institutions[resource_ID],1):institutions[[#This Row],[resource_ID]],institutions[[#This Row],[resource_ID]]), "")</f>
        <v>30</v>
      </c>
      <c r="D106" s="127" t="s">
        <v>9499</v>
      </c>
      <c r="E106" s="127"/>
      <c r="F106" s="127"/>
      <c r="G106" s="127"/>
    </row>
    <row r="107" spans="1:7" x14ac:dyDescent="0.35">
      <c r="A107" s="127" t="s">
        <v>9365</v>
      </c>
      <c r="B107" s="127" t="s">
        <v>7466</v>
      </c>
      <c r="C107" s="128" cm="1">
        <f t="array" ref="C107">IF(ROW() &lt; ROW(INDEX(institutions[resource_ID],ROWS(institutions[resource_ID]))), COUNTIF(INDEX(institutions[resource_ID],1):institutions[[#This Row],[resource_ID]],institutions[[#This Row],[resource_ID]]), "")</f>
        <v>31</v>
      </c>
      <c r="D107" s="127" t="s">
        <v>9500</v>
      </c>
      <c r="E107" s="127"/>
      <c r="F107" s="127"/>
      <c r="G107" s="127"/>
    </row>
    <row r="108" spans="1:7" x14ac:dyDescent="0.35">
      <c r="A108" s="127" t="s">
        <v>9365</v>
      </c>
      <c r="B108" s="127" t="s">
        <v>7466</v>
      </c>
      <c r="C108" s="128" cm="1">
        <f t="array" ref="C108">IF(ROW() &lt; ROW(INDEX(institutions[resource_ID],ROWS(institutions[resource_ID]))), COUNTIF(INDEX(institutions[resource_ID],1):institutions[[#This Row],[resource_ID]],institutions[[#This Row],[resource_ID]]), "")</f>
        <v>32</v>
      </c>
      <c r="D108" s="127" t="s">
        <v>9501</v>
      </c>
      <c r="E108" s="127"/>
      <c r="F108" s="127"/>
      <c r="G108" s="127"/>
    </row>
    <row r="109" spans="1:7" x14ac:dyDescent="0.35">
      <c r="A109" s="127" t="s">
        <v>9365</v>
      </c>
      <c r="B109" s="127" t="s">
        <v>7466</v>
      </c>
      <c r="C109" s="128" cm="1">
        <f t="array" ref="C109">IF(ROW() &lt; ROW(INDEX(institutions[resource_ID],ROWS(institutions[resource_ID]))), COUNTIF(INDEX(institutions[resource_ID],1):institutions[[#This Row],[resource_ID]],institutions[[#This Row],[resource_ID]]), "")</f>
        <v>33</v>
      </c>
      <c r="D109" s="127" t="s">
        <v>9502</v>
      </c>
      <c r="E109" s="127"/>
      <c r="F109" s="127"/>
      <c r="G109" s="127"/>
    </row>
    <row r="110" spans="1:7" x14ac:dyDescent="0.35">
      <c r="A110" s="127" t="s">
        <v>9365</v>
      </c>
      <c r="B110" s="127" t="s">
        <v>7466</v>
      </c>
      <c r="C110" s="128" cm="1">
        <f t="array" ref="C110">IF(ROW() &lt; ROW(INDEX(institutions[resource_ID],ROWS(institutions[resource_ID]))), COUNTIF(INDEX(institutions[resource_ID],1):institutions[[#This Row],[resource_ID]],institutions[[#This Row],[resource_ID]]), "")</f>
        <v>34</v>
      </c>
      <c r="D110" s="127" t="s">
        <v>9503</v>
      </c>
      <c r="E110" s="127"/>
      <c r="F110" s="127"/>
      <c r="G110" s="127"/>
    </row>
    <row r="111" spans="1:7" x14ac:dyDescent="0.35">
      <c r="A111" s="127" t="s">
        <v>9365</v>
      </c>
      <c r="B111" s="127" t="s">
        <v>7466</v>
      </c>
      <c r="C111" s="128" cm="1">
        <f t="array" ref="C111">IF(ROW() &lt; ROW(INDEX(institutions[resource_ID],ROWS(institutions[resource_ID]))), COUNTIF(INDEX(institutions[resource_ID],1):institutions[[#This Row],[resource_ID]],institutions[[#This Row],[resource_ID]]), "")</f>
        <v>35</v>
      </c>
      <c r="D111" s="127" t="s">
        <v>9504</v>
      </c>
      <c r="E111" s="127"/>
      <c r="F111" s="127"/>
      <c r="G111" s="127"/>
    </row>
    <row r="112" spans="1:7" x14ac:dyDescent="0.35">
      <c r="A112" s="127" t="s">
        <v>9365</v>
      </c>
      <c r="B112" s="127" t="s">
        <v>7466</v>
      </c>
      <c r="C112" s="128" cm="1">
        <f t="array" ref="C112">IF(ROW() &lt; ROW(INDEX(institutions[resource_ID],ROWS(institutions[resource_ID]))), COUNTIF(INDEX(institutions[resource_ID],1):institutions[[#This Row],[resource_ID]],institutions[[#This Row],[resource_ID]]), "")</f>
        <v>36</v>
      </c>
      <c r="D112" s="127" t="s">
        <v>9505</v>
      </c>
      <c r="E112" s="127"/>
      <c r="F112" s="127"/>
      <c r="G112" s="127"/>
    </row>
    <row r="113" spans="1:7" x14ac:dyDescent="0.35">
      <c r="A113" s="127" t="s">
        <v>9365</v>
      </c>
      <c r="B113" s="127" t="s">
        <v>7466</v>
      </c>
      <c r="C113" s="128" cm="1">
        <f t="array" ref="C113">IF(ROW() &lt; ROW(INDEX(institutions[resource_ID],ROWS(institutions[resource_ID]))), COUNTIF(INDEX(institutions[resource_ID],1):institutions[[#This Row],[resource_ID]],institutions[[#This Row],[resource_ID]]), "")</f>
        <v>37</v>
      </c>
      <c r="D113" s="127" t="s">
        <v>9506</v>
      </c>
      <c r="E113" s="127"/>
      <c r="F113" s="127"/>
      <c r="G113" s="127"/>
    </row>
    <row r="114" spans="1:7" x14ac:dyDescent="0.35">
      <c r="A114" s="127" t="s">
        <v>9365</v>
      </c>
      <c r="B114" s="127" t="s">
        <v>7466</v>
      </c>
      <c r="C114" s="128" cm="1">
        <f t="array" ref="C114">IF(ROW() &lt; ROW(INDEX(institutions[resource_ID],ROWS(institutions[resource_ID]))), COUNTIF(INDEX(institutions[resource_ID],1):institutions[[#This Row],[resource_ID]],institutions[[#This Row],[resource_ID]]), "")</f>
        <v>38</v>
      </c>
      <c r="D114" s="127" t="s">
        <v>9507</v>
      </c>
      <c r="E114" s="127"/>
      <c r="F114" s="127"/>
      <c r="G114" s="127"/>
    </row>
    <row r="115" spans="1:7" x14ac:dyDescent="0.35">
      <c r="A115" s="127" t="s">
        <v>9365</v>
      </c>
      <c r="B115" s="127" t="s">
        <v>7466</v>
      </c>
      <c r="C115" s="128" cm="1">
        <f t="array" ref="C115">IF(ROW() &lt; ROW(INDEX(institutions[resource_ID],ROWS(institutions[resource_ID]))), COUNTIF(INDEX(institutions[resource_ID],1):institutions[[#This Row],[resource_ID]],institutions[[#This Row],[resource_ID]]), "")</f>
        <v>39</v>
      </c>
      <c r="D115" s="127" t="s">
        <v>9508</v>
      </c>
      <c r="E115" s="127"/>
      <c r="F115" s="127"/>
      <c r="G115" s="127"/>
    </row>
    <row r="116" spans="1:7" x14ac:dyDescent="0.35">
      <c r="A116" s="127" t="s">
        <v>9365</v>
      </c>
      <c r="B116" s="127" t="s">
        <v>7466</v>
      </c>
      <c r="C116" s="128" cm="1">
        <f t="array" ref="C116">IF(ROW() &lt; ROW(INDEX(institutions[resource_ID],ROWS(institutions[resource_ID]))), COUNTIF(INDEX(institutions[resource_ID],1):institutions[[#This Row],[resource_ID]],institutions[[#This Row],[resource_ID]]), "")</f>
        <v>40</v>
      </c>
      <c r="D116" s="127" t="s">
        <v>9555</v>
      </c>
      <c r="E116" s="127"/>
      <c r="F116" s="127"/>
      <c r="G116" s="127"/>
    </row>
    <row r="117" spans="1:7" x14ac:dyDescent="0.35">
      <c r="A117" s="127" t="s">
        <v>9365</v>
      </c>
      <c r="B117" s="127" t="s">
        <v>7466</v>
      </c>
      <c r="C117" s="128" cm="1">
        <f t="array" ref="C117">IF(ROW() &lt; ROW(INDEX(institutions[resource_ID],ROWS(institutions[resource_ID]))), COUNTIF(INDEX(institutions[resource_ID],1):institutions[[#This Row],[resource_ID]],institutions[[#This Row],[resource_ID]]), "")</f>
        <v>41</v>
      </c>
      <c r="D117" s="127" t="s">
        <v>9509</v>
      </c>
      <c r="E117" s="127"/>
      <c r="F117" s="127"/>
      <c r="G117" s="127"/>
    </row>
    <row r="118" spans="1:7" x14ac:dyDescent="0.35">
      <c r="A118" s="127" t="s">
        <v>9616</v>
      </c>
      <c r="B118" s="127" t="s">
        <v>7466</v>
      </c>
      <c r="C118" s="128" cm="1">
        <f t="array" ref="C118">IF(ROW() &lt; ROW(INDEX(institutions[resource_ID],ROWS(institutions[resource_ID]))), COUNTIF(INDEX(institutions[resource_ID],1):institutions[[#This Row],[resource_ID]],institutions[[#This Row],[resource_ID]]), "")</f>
        <v>1</v>
      </c>
      <c r="D118" s="127" t="s">
        <v>9632</v>
      </c>
      <c r="E118" s="127"/>
      <c r="F118" s="127"/>
      <c r="G118" s="127"/>
    </row>
    <row r="119" spans="1:7" x14ac:dyDescent="0.35">
      <c r="A119" s="127" t="s">
        <v>9616</v>
      </c>
      <c r="B119" s="127" t="s">
        <v>7466</v>
      </c>
      <c r="C119" s="128" cm="1">
        <f t="array" ref="C119">IF(ROW() &lt; ROW(INDEX(institutions[resource_ID],ROWS(institutions[resource_ID]))), COUNTIF(INDEX(institutions[resource_ID],1):institutions[[#This Row],[resource_ID]],institutions[[#This Row],[resource_ID]]), "")</f>
        <v>2</v>
      </c>
      <c r="D119" s="127" t="s">
        <v>9633</v>
      </c>
      <c r="E119" s="127"/>
      <c r="F119" s="127"/>
      <c r="G119" s="127"/>
    </row>
    <row r="120" spans="1:7" x14ac:dyDescent="0.35">
      <c r="A120" s="127"/>
      <c r="B120" s="127"/>
      <c r="C120" s="128"/>
      <c r="D120" s="127"/>
      <c r="E120" s="127"/>
      <c r="F120" s="127"/>
      <c r="G120" s="127"/>
    </row>
  </sheetData>
  <mergeCells count="1">
    <mergeCell ref="A1:I1"/>
  </mergeCells>
  <phoneticPr fontId="23" type="noConversion"/>
  <dataValidations count="1">
    <dataValidation type="list" allowBlank="1" showInputMessage="1" showErrorMessage="1" sqref="A5:A120" xr:uid="{2F4BE63B-3B57-4423-B535-849029068950}">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116B243-1B83-40DF-B5C5-A17766F09E2A}">
          <x14:formula1>
            <xm:f>DropDown!$O$3:$O$6</xm:f>
          </x14:formula1>
          <xm:sqref>E5:E120</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331"/>
  <sheetViews>
    <sheetView zoomScaleNormal="100" workbookViewId="0">
      <pane ySplit="3" topLeftCell="A223" activePane="bottomLeft" state="frozen"/>
      <selection pane="bottomLeft" activeCell="D222" sqref="D222:J226"/>
    </sheetView>
  </sheetViews>
  <sheetFormatPr defaultRowHeight="14.5" x14ac:dyDescent="0.35"/>
  <cols>
    <col min="1" max="2" width="13.7265625" customWidth="1"/>
    <col min="3" max="3" width="10.7265625" customWidth="1"/>
    <col min="4" max="4" width="34.1796875" customWidth="1"/>
    <col min="5" max="28" width="20.7265625" customWidth="1"/>
  </cols>
  <sheetData>
    <row r="1" spans="1:10" ht="150" customHeight="1" x14ac:dyDescent="0.35">
      <c r="A1" s="193" t="s">
        <v>6580</v>
      </c>
      <c r="B1" s="193"/>
      <c r="C1" s="193"/>
      <c r="D1" s="193"/>
      <c r="E1" s="193"/>
      <c r="F1" s="193"/>
      <c r="G1" s="193"/>
      <c r="H1" s="193"/>
      <c r="I1" s="193"/>
      <c r="J1" s="193"/>
    </row>
    <row r="2" spans="1:10" ht="28.5" customHeight="1" x14ac:dyDescent="0.35">
      <c r="A2" s="30"/>
      <c r="B2" s="30"/>
      <c r="C2" s="30"/>
      <c r="D2" s="30"/>
    </row>
    <row r="3" spans="1:10" s="15" customFormat="1" ht="32.25" customHeight="1" x14ac:dyDescent="0.35">
      <c r="A3" s="15" t="s">
        <v>6613</v>
      </c>
      <c r="B3" s="15" t="s">
        <v>7464</v>
      </c>
      <c r="C3" s="15" t="s">
        <v>1922</v>
      </c>
      <c r="D3" s="15" t="s">
        <v>7468</v>
      </c>
      <c r="E3" s="15" t="s">
        <v>1919</v>
      </c>
      <c r="F3" s="15" t="s">
        <v>1918</v>
      </c>
      <c r="G3" s="15" t="s">
        <v>7467</v>
      </c>
      <c r="H3" s="15" t="s">
        <v>1921</v>
      </c>
      <c r="I3" s="15" t="s">
        <v>6388</v>
      </c>
      <c r="J3" s="15" t="s">
        <v>1895</v>
      </c>
    </row>
    <row r="4" spans="1:10" x14ac:dyDescent="0.35">
      <c r="A4" t="s">
        <v>6611</v>
      </c>
      <c r="B4" t="s">
        <v>6612</v>
      </c>
      <c r="C4" t="s">
        <v>101</v>
      </c>
      <c r="D4" t="s">
        <v>106</v>
      </c>
      <c r="E4" t="s">
        <v>103</v>
      </c>
      <c r="F4" t="s">
        <v>102</v>
      </c>
      <c r="G4" t="s">
        <v>104</v>
      </c>
      <c r="H4" t="s">
        <v>105</v>
      </c>
      <c r="I4" t="s">
        <v>3815</v>
      </c>
      <c r="J4" t="s">
        <v>3814</v>
      </c>
    </row>
    <row r="5" spans="1:10" x14ac:dyDescent="0.35">
      <c r="A5" s="127" t="s">
        <v>9863</v>
      </c>
      <c r="B5" s="127" t="s">
        <v>7466</v>
      </c>
      <c r="C5" s="128" cm="1">
        <f t="array" ref="C5">IF(ROW() &lt; ROW(INDEX(persons[resource_ID],ROWS(persons[resource_ID]))), COUNTIF(INDEX(persons[resource_ID],1):persons[[#This Row],[resource_ID]],persons[[#This Row],[resource_ID]]), "")</f>
        <v>1</v>
      </c>
      <c r="D5" s="128" t="s">
        <v>9211</v>
      </c>
      <c r="E5" s="127" t="s">
        <v>9212</v>
      </c>
      <c r="F5" s="127" t="s">
        <v>9213</v>
      </c>
      <c r="G5" s="127" t="s">
        <v>9214</v>
      </c>
      <c r="H5" s="168"/>
      <c r="I5" s="127"/>
      <c r="J5" s="127"/>
    </row>
    <row r="6" spans="1:10" x14ac:dyDescent="0.35">
      <c r="A6" s="127" t="s">
        <v>9863</v>
      </c>
      <c r="B6" s="127" t="s">
        <v>7466</v>
      </c>
      <c r="C6" s="128" cm="1">
        <f t="array" ref="C6">IF(ROW() &lt; ROW(INDEX(persons[resource_ID],ROWS(persons[resource_ID]))), COUNTIF(INDEX(persons[resource_ID],1):persons[[#This Row],[resource_ID]],persons[[#This Row],[resource_ID]]), "")</f>
        <v>2</v>
      </c>
      <c r="D6" s="128" t="s">
        <v>9211</v>
      </c>
      <c r="E6" s="127" t="s">
        <v>9215</v>
      </c>
      <c r="F6" s="127" t="s">
        <v>9216</v>
      </c>
      <c r="G6" s="127"/>
      <c r="H6" s="168"/>
      <c r="I6" s="180"/>
      <c r="J6" s="127"/>
    </row>
    <row r="7" spans="1:10" x14ac:dyDescent="0.35">
      <c r="A7" s="127" t="s">
        <v>9863</v>
      </c>
      <c r="B7" s="127" t="s">
        <v>7466</v>
      </c>
      <c r="C7" s="128" cm="1">
        <f t="array" ref="C7">IF(ROW() &lt; ROW(INDEX(persons[resource_ID],ROWS(persons[resource_ID]))), COUNTIF(INDEX(persons[resource_ID],1):persons[[#This Row],[resource_ID]],persons[[#This Row],[resource_ID]]), "")</f>
        <v>3</v>
      </c>
      <c r="D7" s="128" t="s">
        <v>9222</v>
      </c>
      <c r="E7" s="127" t="s">
        <v>9212</v>
      </c>
      <c r="F7" s="127" t="s">
        <v>9217</v>
      </c>
      <c r="G7" s="127"/>
      <c r="H7" s="168"/>
      <c r="I7" s="180"/>
      <c r="J7" s="127"/>
    </row>
    <row r="8" spans="1:10" x14ac:dyDescent="0.35">
      <c r="A8" s="127" t="s">
        <v>9863</v>
      </c>
      <c r="B8" s="127" t="s">
        <v>7466</v>
      </c>
      <c r="C8" s="128" cm="1">
        <f t="array" ref="C8">IF(ROW() &lt; ROW(INDEX(persons[resource_ID],ROWS(persons[resource_ID]))), COUNTIF(INDEX(persons[resource_ID],1):persons[[#This Row],[resource_ID]],persons[[#This Row],[resource_ID]]), "")</f>
        <v>4</v>
      </c>
      <c r="D8" s="128" t="s">
        <v>9211</v>
      </c>
      <c r="E8" s="127" t="s">
        <v>9218</v>
      </c>
      <c r="F8" s="127" t="s">
        <v>9219</v>
      </c>
      <c r="G8" s="127"/>
      <c r="H8" s="168"/>
      <c r="I8" s="180"/>
      <c r="J8" s="127"/>
    </row>
    <row r="9" spans="1:10" x14ac:dyDescent="0.35">
      <c r="A9" s="127" t="s">
        <v>9863</v>
      </c>
      <c r="B9" s="127" t="s">
        <v>7466</v>
      </c>
      <c r="C9" s="128" cm="1">
        <f t="array" ref="C9">IF(ROW() &lt; ROW(INDEX(persons[resource_ID],ROWS(persons[resource_ID]))), COUNTIF(INDEX(persons[resource_ID],1):persons[[#This Row],[resource_ID]],persons[[#This Row],[resource_ID]]), "")</f>
        <v>5</v>
      </c>
      <c r="D9" s="128" t="s">
        <v>9223</v>
      </c>
      <c r="E9" s="127" t="s">
        <v>9220</v>
      </c>
      <c r="F9" s="127" t="s">
        <v>9221</v>
      </c>
      <c r="G9" s="127"/>
      <c r="H9" s="168"/>
      <c r="I9" s="180"/>
      <c r="J9" s="127"/>
    </row>
    <row r="10" spans="1:10" x14ac:dyDescent="0.35">
      <c r="A10" s="127" t="s">
        <v>9863</v>
      </c>
      <c r="B10" s="127" t="s">
        <v>7466</v>
      </c>
      <c r="C10" s="128" cm="1">
        <f t="array" ref="C10">IF(ROW() &lt; ROW(INDEX(persons[resource_ID],ROWS(persons[resource_ID]))), COUNTIF(INDEX(persons[resource_ID],1):persons[[#This Row],[resource_ID]],persons[[#This Row],[resource_ID]]), "")</f>
        <v>6</v>
      </c>
      <c r="D10" s="128" t="s">
        <v>9211</v>
      </c>
      <c r="E10" s="127" t="s">
        <v>9156</v>
      </c>
      <c r="F10" s="127" t="s">
        <v>9157</v>
      </c>
      <c r="G10" s="127"/>
      <c r="H10" s="168"/>
      <c r="I10" s="166" t="s">
        <v>9158</v>
      </c>
      <c r="J10" s="127"/>
    </row>
    <row r="11" spans="1:10" x14ac:dyDescent="0.35">
      <c r="A11" s="127" t="s">
        <v>9863</v>
      </c>
      <c r="B11" s="127" t="s">
        <v>7466</v>
      </c>
      <c r="C11" s="128" cm="1">
        <f t="array" ref="C11">IF(ROW() &lt; ROW(INDEX(persons[resource_ID],ROWS(persons[resource_ID]))), COUNTIF(INDEX(persons[resource_ID],1):persons[[#This Row],[resource_ID]],persons[[#This Row],[resource_ID]]), "")</f>
        <v>7</v>
      </c>
      <c r="D11" s="128" t="s">
        <v>9224</v>
      </c>
      <c r="E11" s="127" t="s">
        <v>9156</v>
      </c>
      <c r="F11" s="127" t="s">
        <v>9157</v>
      </c>
      <c r="G11" s="127"/>
      <c r="H11" s="168"/>
      <c r="I11" s="166" t="s">
        <v>9158</v>
      </c>
      <c r="J11" s="127"/>
    </row>
    <row r="12" spans="1:10" x14ac:dyDescent="0.35">
      <c r="A12" s="127" t="s">
        <v>9864</v>
      </c>
      <c r="B12" s="127" t="s">
        <v>7466</v>
      </c>
      <c r="C12" s="195" cm="1">
        <f t="array" ref="C12">IF(ROW() &lt; ROW(INDEX(persons[resource_ID],ROWS(persons[resource_ID]))), COUNTIF(INDEX(persons[resource_ID],1):persons[[#This Row],[resource_ID]],persons[[#This Row],[resource_ID]]), "")</f>
        <v>1</v>
      </c>
      <c r="D12" s="128" t="s">
        <v>9211</v>
      </c>
      <c r="E12" s="127" t="s">
        <v>9212</v>
      </c>
      <c r="F12" s="127" t="s">
        <v>9213</v>
      </c>
      <c r="G12" s="127" t="s">
        <v>9214</v>
      </c>
      <c r="H12" s="168"/>
      <c r="I12" s="127"/>
      <c r="J12" s="127"/>
    </row>
    <row r="13" spans="1:10" x14ac:dyDescent="0.35">
      <c r="A13" s="127" t="s">
        <v>9864</v>
      </c>
      <c r="B13" s="127" t="s">
        <v>7466</v>
      </c>
      <c r="C13" s="195" cm="1">
        <f t="array" ref="C13">IF(ROW() &lt; ROW(INDEX(persons[resource_ID],ROWS(persons[resource_ID]))), COUNTIF(INDEX(persons[resource_ID],1):persons[[#This Row],[resource_ID]],persons[[#This Row],[resource_ID]]), "")</f>
        <v>2</v>
      </c>
      <c r="D13" s="128" t="s">
        <v>9211</v>
      </c>
      <c r="E13" s="127" t="s">
        <v>9215</v>
      </c>
      <c r="F13" s="127" t="s">
        <v>9216</v>
      </c>
      <c r="G13" s="127"/>
      <c r="H13" s="168"/>
      <c r="I13" s="180"/>
      <c r="J13" s="127"/>
    </row>
    <row r="14" spans="1:10" x14ac:dyDescent="0.35">
      <c r="A14" s="127" t="s">
        <v>9864</v>
      </c>
      <c r="B14" s="127" t="s">
        <v>7466</v>
      </c>
      <c r="C14" s="195" cm="1">
        <f t="array" ref="C14">IF(ROW() &lt; ROW(INDEX(persons[resource_ID],ROWS(persons[resource_ID]))), COUNTIF(INDEX(persons[resource_ID],1):persons[[#This Row],[resource_ID]],persons[[#This Row],[resource_ID]]), "")</f>
        <v>3</v>
      </c>
      <c r="D14" s="128" t="s">
        <v>9222</v>
      </c>
      <c r="E14" s="127" t="s">
        <v>9212</v>
      </c>
      <c r="F14" s="127" t="s">
        <v>9217</v>
      </c>
      <c r="G14" s="127"/>
      <c r="H14" s="168"/>
      <c r="I14" s="180"/>
      <c r="J14" s="127"/>
    </row>
    <row r="15" spans="1:10" x14ac:dyDescent="0.35">
      <c r="A15" s="127" t="s">
        <v>9864</v>
      </c>
      <c r="B15" s="127" t="s">
        <v>7466</v>
      </c>
      <c r="C15" s="195" cm="1">
        <f t="array" ref="C15">IF(ROW() &lt; ROW(INDEX(persons[resource_ID],ROWS(persons[resource_ID]))), COUNTIF(INDEX(persons[resource_ID],1):persons[[#This Row],[resource_ID]],persons[[#This Row],[resource_ID]]), "")</f>
        <v>4</v>
      </c>
      <c r="D15" s="128" t="s">
        <v>9211</v>
      </c>
      <c r="E15" s="127" t="s">
        <v>9218</v>
      </c>
      <c r="F15" s="127" t="s">
        <v>9219</v>
      </c>
      <c r="G15" s="127"/>
      <c r="H15" s="168"/>
      <c r="I15" s="180"/>
      <c r="J15" s="127"/>
    </row>
    <row r="16" spans="1:10" x14ac:dyDescent="0.35">
      <c r="A16" s="127" t="s">
        <v>9864</v>
      </c>
      <c r="B16" s="127" t="s">
        <v>7466</v>
      </c>
      <c r="C16" s="195" cm="1">
        <f t="array" ref="C16">IF(ROW() &lt; ROW(INDEX(persons[resource_ID],ROWS(persons[resource_ID]))), COUNTIF(INDEX(persons[resource_ID],1):persons[[#This Row],[resource_ID]],persons[[#This Row],[resource_ID]]), "")</f>
        <v>5</v>
      </c>
      <c r="D16" s="128" t="s">
        <v>9223</v>
      </c>
      <c r="E16" s="127" t="s">
        <v>9220</v>
      </c>
      <c r="F16" s="127" t="s">
        <v>9221</v>
      </c>
      <c r="G16" s="127"/>
      <c r="H16" s="168"/>
      <c r="I16" s="180"/>
      <c r="J16" s="127"/>
    </row>
    <row r="17" spans="1:10" x14ac:dyDescent="0.35">
      <c r="A17" s="127" t="s">
        <v>9864</v>
      </c>
      <c r="B17" s="127" t="s">
        <v>7466</v>
      </c>
      <c r="C17" s="195" cm="1">
        <f t="array" ref="C17">IF(ROW() &lt; ROW(INDEX(persons[resource_ID],ROWS(persons[resource_ID]))), COUNTIF(INDEX(persons[resource_ID],1):persons[[#This Row],[resource_ID]],persons[[#This Row],[resource_ID]]), "")</f>
        <v>6</v>
      </c>
      <c r="D17" s="128" t="s">
        <v>9211</v>
      </c>
      <c r="E17" s="127" t="s">
        <v>9156</v>
      </c>
      <c r="F17" s="127" t="s">
        <v>9157</v>
      </c>
      <c r="G17" s="127"/>
      <c r="H17" s="168"/>
      <c r="I17" s="166" t="s">
        <v>9158</v>
      </c>
      <c r="J17" s="127"/>
    </row>
    <row r="18" spans="1:10" x14ac:dyDescent="0.35">
      <c r="A18" s="127" t="s">
        <v>9864</v>
      </c>
      <c r="B18" s="127" t="s">
        <v>7466</v>
      </c>
      <c r="C18" s="195" cm="1">
        <f t="array" ref="C18">IF(ROW() &lt; ROW(INDEX(persons[resource_ID],ROWS(persons[resource_ID]))), COUNTIF(INDEX(persons[resource_ID],1):persons[[#This Row],[resource_ID]],persons[[#This Row],[resource_ID]]), "")</f>
        <v>7</v>
      </c>
      <c r="D18" s="128" t="s">
        <v>9224</v>
      </c>
      <c r="E18" s="127" t="s">
        <v>9156</v>
      </c>
      <c r="F18" s="127" t="s">
        <v>9157</v>
      </c>
      <c r="G18" s="127"/>
      <c r="H18" s="168"/>
      <c r="I18" s="166" t="s">
        <v>9158</v>
      </c>
      <c r="J18" s="127"/>
    </row>
    <row r="19" spans="1:10" x14ac:dyDescent="0.35">
      <c r="A19" s="127" t="s">
        <v>9876</v>
      </c>
      <c r="B19" s="127" t="s">
        <v>7466</v>
      </c>
      <c r="C19" s="128" cm="1">
        <f t="array" ref="C19">IF(ROW() &lt; ROW(INDEX(persons[resource_ID],ROWS(persons[resource_ID]))), COUNTIF(INDEX(persons[resource_ID],1):persons[[#This Row],[resource_ID]],persons[[#This Row],[resource_ID]]), "")</f>
        <v>1</v>
      </c>
      <c r="D19" s="128" t="s">
        <v>9226</v>
      </c>
      <c r="E19" s="127" t="s">
        <v>9159</v>
      </c>
      <c r="F19" s="127" t="s">
        <v>9160</v>
      </c>
      <c r="G19" s="127" t="s">
        <v>7494</v>
      </c>
      <c r="H19" s="168"/>
      <c r="I19" s="127"/>
      <c r="J19" s="127"/>
    </row>
    <row r="20" spans="1:10" x14ac:dyDescent="0.35">
      <c r="A20" s="127" t="s">
        <v>9876</v>
      </c>
      <c r="B20" s="127" t="s">
        <v>7466</v>
      </c>
      <c r="C20" s="128" cm="1">
        <f t="array" ref="C20">IF(ROW() &lt; ROW(INDEX(persons[resource_ID],ROWS(persons[resource_ID]))), COUNTIF(INDEX(persons[resource_ID],1):persons[[#This Row],[resource_ID]],persons[[#This Row],[resource_ID]]), "")</f>
        <v>2</v>
      </c>
      <c r="D20" s="128" t="s">
        <v>9226</v>
      </c>
      <c r="E20" s="127" t="s">
        <v>9227</v>
      </c>
      <c r="F20" s="127" t="s">
        <v>9228</v>
      </c>
      <c r="G20" s="127" t="s">
        <v>6835</v>
      </c>
      <c r="H20" s="168"/>
      <c r="I20" s="180"/>
      <c r="J20" s="127"/>
    </row>
    <row r="21" spans="1:10" ht="14" customHeight="1" x14ac:dyDescent="0.35">
      <c r="A21" s="127" t="s">
        <v>9876</v>
      </c>
      <c r="B21" s="127" t="s">
        <v>7466</v>
      </c>
      <c r="C21" s="128" cm="1">
        <f t="array" ref="C21">IF(ROW() &lt; ROW(INDEX(persons[resource_ID],ROWS(persons[resource_ID]))), COUNTIF(INDEX(persons[resource_ID],1):persons[[#This Row],[resource_ID]],persons[[#This Row],[resource_ID]]), "")</f>
        <v>3</v>
      </c>
      <c r="D21" s="128" t="s">
        <v>9226</v>
      </c>
      <c r="E21" s="127" t="s">
        <v>9229</v>
      </c>
      <c r="F21" s="127" t="s">
        <v>9230</v>
      </c>
      <c r="G21" s="127" t="s">
        <v>7494</v>
      </c>
      <c r="H21" s="127"/>
      <c r="I21" s="180"/>
      <c r="J21" s="127"/>
    </row>
    <row r="22" spans="1:10" x14ac:dyDescent="0.35">
      <c r="A22" s="127" t="s">
        <v>9876</v>
      </c>
      <c r="B22" s="127" t="s">
        <v>7466</v>
      </c>
      <c r="C22" s="128" cm="1">
        <f t="array" ref="C22">IF(ROW() &lt; ROW(INDEX(persons[resource_ID],ROWS(persons[resource_ID]))), COUNTIF(INDEX(persons[resource_ID],1):persons[[#This Row],[resource_ID]],persons[[#This Row],[resource_ID]]), "")</f>
        <v>4</v>
      </c>
      <c r="D22" s="128" t="s">
        <v>9226</v>
      </c>
      <c r="E22" s="127" t="s">
        <v>8574</v>
      </c>
      <c r="F22" s="127" t="s">
        <v>9231</v>
      </c>
      <c r="G22" s="127" t="s">
        <v>8575</v>
      </c>
      <c r="H22" s="168"/>
      <c r="I22" s="180"/>
      <c r="J22" s="127"/>
    </row>
    <row r="23" spans="1:10" x14ac:dyDescent="0.35">
      <c r="A23" s="127" t="s">
        <v>9876</v>
      </c>
      <c r="B23" s="127" t="s">
        <v>7466</v>
      </c>
      <c r="C23" s="128" cm="1">
        <f t="array" ref="C23">IF(ROW() &lt; ROW(INDEX(persons[resource_ID],ROWS(persons[resource_ID]))), COUNTIF(INDEX(persons[resource_ID],1):persons[[#This Row],[resource_ID]],persons[[#This Row],[resource_ID]]), "")</f>
        <v>5</v>
      </c>
      <c r="D23" s="128" t="s">
        <v>9226</v>
      </c>
      <c r="E23" s="127" t="s">
        <v>9232</v>
      </c>
      <c r="F23" s="127" t="s">
        <v>9233</v>
      </c>
      <c r="G23" s="127" t="s">
        <v>9234</v>
      </c>
      <c r="H23" s="168"/>
      <c r="I23" s="166" t="s">
        <v>9161</v>
      </c>
      <c r="J23" s="127"/>
    </row>
    <row r="24" spans="1:10" x14ac:dyDescent="0.35">
      <c r="A24" s="127" t="s">
        <v>9877</v>
      </c>
      <c r="B24" s="127" t="s">
        <v>7466</v>
      </c>
      <c r="C24" s="195" cm="1">
        <f t="array" ref="C24">IF(ROW() &lt; ROW(INDEX(persons[resource_ID],ROWS(persons[resource_ID]))), COUNTIF(INDEX(persons[resource_ID],1):persons[[#This Row],[resource_ID]],persons[[#This Row],[resource_ID]]), "")</f>
        <v>1</v>
      </c>
      <c r="D24" s="128" t="s">
        <v>9226</v>
      </c>
      <c r="E24" s="127" t="s">
        <v>9159</v>
      </c>
      <c r="F24" s="127" t="s">
        <v>9160</v>
      </c>
      <c r="G24" s="127" t="s">
        <v>7494</v>
      </c>
      <c r="H24" s="168"/>
      <c r="I24" s="127"/>
      <c r="J24" s="127"/>
    </row>
    <row r="25" spans="1:10" x14ac:dyDescent="0.35">
      <c r="A25" s="127" t="s">
        <v>9877</v>
      </c>
      <c r="B25" s="127" t="s">
        <v>7466</v>
      </c>
      <c r="C25" s="195" cm="1">
        <f t="array" ref="C25">IF(ROW() &lt; ROW(INDEX(persons[resource_ID],ROWS(persons[resource_ID]))), COUNTIF(INDEX(persons[resource_ID],1):persons[[#This Row],[resource_ID]],persons[[#This Row],[resource_ID]]), "")</f>
        <v>2</v>
      </c>
      <c r="D25" s="128" t="s">
        <v>9226</v>
      </c>
      <c r="E25" s="127" t="s">
        <v>9227</v>
      </c>
      <c r="F25" s="127" t="s">
        <v>9228</v>
      </c>
      <c r="G25" s="127" t="s">
        <v>6835</v>
      </c>
      <c r="H25" s="168"/>
      <c r="I25" s="180"/>
      <c r="J25" s="127"/>
    </row>
    <row r="26" spans="1:10" x14ac:dyDescent="0.35">
      <c r="A26" s="127" t="s">
        <v>9877</v>
      </c>
      <c r="B26" s="127" t="s">
        <v>7466</v>
      </c>
      <c r="C26" s="195" cm="1">
        <f t="array" ref="C26">IF(ROW() &lt; ROW(INDEX(persons[resource_ID],ROWS(persons[resource_ID]))), COUNTIF(INDEX(persons[resource_ID],1):persons[[#This Row],[resource_ID]],persons[[#This Row],[resource_ID]]), "")</f>
        <v>3</v>
      </c>
      <c r="D26" s="128" t="s">
        <v>9226</v>
      </c>
      <c r="E26" s="127" t="s">
        <v>9229</v>
      </c>
      <c r="F26" s="127" t="s">
        <v>9230</v>
      </c>
      <c r="G26" s="127" t="s">
        <v>7494</v>
      </c>
      <c r="H26" s="127"/>
      <c r="I26" s="180"/>
      <c r="J26" s="127"/>
    </row>
    <row r="27" spans="1:10" x14ac:dyDescent="0.35">
      <c r="A27" s="127" t="s">
        <v>9877</v>
      </c>
      <c r="B27" s="127" t="s">
        <v>7466</v>
      </c>
      <c r="C27" s="195" cm="1">
        <f t="array" ref="C27">IF(ROW() &lt; ROW(INDEX(persons[resource_ID],ROWS(persons[resource_ID]))), COUNTIF(INDEX(persons[resource_ID],1):persons[[#This Row],[resource_ID]],persons[[#This Row],[resource_ID]]), "")</f>
        <v>4</v>
      </c>
      <c r="D27" s="128" t="s">
        <v>9226</v>
      </c>
      <c r="E27" s="127" t="s">
        <v>8574</v>
      </c>
      <c r="F27" s="127" t="s">
        <v>9231</v>
      </c>
      <c r="G27" s="127" t="s">
        <v>8575</v>
      </c>
      <c r="H27" s="168"/>
      <c r="I27" s="180"/>
      <c r="J27" s="127"/>
    </row>
    <row r="28" spans="1:10" x14ac:dyDescent="0.35">
      <c r="A28" s="127" t="s">
        <v>9877</v>
      </c>
      <c r="B28" s="127" t="s">
        <v>7466</v>
      </c>
      <c r="C28" s="195" cm="1">
        <f t="array" ref="C28">IF(ROW() &lt; ROW(INDEX(persons[resource_ID],ROWS(persons[resource_ID]))), COUNTIF(INDEX(persons[resource_ID],1):persons[[#This Row],[resource_ID]],persons[[#This Row],[resource_ID]]), "")</f>
        <v>5</v>
      </c>
      <c r="D28" s="128" t="s">
        <v>9226</v>
      </c>
      <c r="E28" s="127" t="s">
        <v>9232</v>
      </c>
      <c r="F28" s="127" t="s">
        <v>9233</v>
      </c>
      <c r="G28" s="127" t="s">
        <v>9234</v>
      </c>
      <c r="H28" s="168"/>
      <c r="I28" s="166" t="s">
        <v>9161</v>
      </c>
      <c r="J28" s="127"/>
    </row>
    <row r="29" spans="1:10" x14ac:dyDescent="0.35">
      <c r="A29" s="127" t="s">
        <v>9883</v>
      </c>
      <c r="B29" s="127" t="s">
        <v>7466</v>
      </c>
      <c r="C29" s="128" cm="1">
        <f t="array" ref="C29">IF(ROW() &lt; ROW(INDEX(persons[resource_ID],ROWS(persons[resource_ID]))), COUNTIF(INDEX(persons[resource_ID],1):persons[[#This Row],[resource_ID]],persons[[#This Row],[resource_ID]]), "")</f>
        <v>1</v>
      </c>
      <c r="D29" s="128" t="s">
        <v>9243</v>
      </c>
      <c r="E29" s="127" t="s">
        <v>9239</v>
      </c>
      <c r="F29" s="127" t="s">
        <v>9240</v>
      </c>
      <c r="G29" s="127" t="s">
        <v>9241</v>
      </c>
      <c r="H29" s="127"/>
      <c r="I29" s="127"/>
      <c r="J29" s="127"/>
    </row>
    <row r="30" spans="1:10" x14ac:dyDescent="0.35">
      <c r="A30" s="127" t="s">
        <v>9883</v>
      </c>
      <c r="B30" s="127" t="s">
        <v>7466</v>
      </c>
      <c r="C30" s="128" cm="1">
        <f t="array" ref="C30">IF(ROW() &lt; ROW(INDEX(persons[resource_ID],ROWS(persons[resource_ID]))), COUNTIF(INDEX(persons[resource_ID],1):persons[[#This Row],[resource_ID]],persons[[#This Row],[resource_ID]]), "")</f>
        <v>2</v>
      </c>
      <c r="D30" s="128" t="s">
        <v>9242</v>
      </c>
      <c r="E30" s="127" t="s">
        <v>9239</v>
      </c>
      <c r="F30" s="127" t="s">
        <v>9240</v>
      </c>
      <c r="G30" s="127" t="s">
        <v>9241</v>
      </c>
      <c r="H30" s="168"/>
      <c r="I30" s="127"/>
      <c r="J30" s="127"/>
    </row>
    <row r="31" spans="1:10" x14ac:dyDescent="0.35">
      <c r="A31" s="127" t="s">
        <v>9883</v>
      </c>
      <c r="B31" s="127" t="s">
        <v>7466</v>
      </c>
      <c r="C31" s="128" cm="1">
        <f t="array" ref="C31">IF(ROW() &lt; ROW(INDEX(persons[resource_ID],ROWS(persons[resource_ID]))), COUNTIF(INDEX(persons[resource_ID],1):persons[[#This Row],[resource_ID]],persons[[#This Row],[resource_ID]]), "")</f>
        <v>3</v>
      </c>
      <c r="D31" s="128" t="s">
        <v>9243</v>
      </c>
      <c r="E31" s="127" t="s">
        <v>9244</v>
      </c>
      <c r="F31" s="127" t="s">
        <v>9245</v>
      </c>
      <c r="G31" s="127" t="s">
        <v>9246</v>
      </c>
      <c r="H31" s="168"/>
      <c r="I31" s="127"/>
      <c r="J31" s="127"/>
    </row>
    <row r="32" spans="1:10" x14ac:dyDescent="0.35">
      <c r="A32" s="127" t="s">
        <v>9883</v>
      </c>
      <c r="B32" s="127" t="s">
        <v>7466</v>
      </c>
      <c r="C32" s="128" cm="1">
        <f t="array" ref="C32">IF(ROW() &lt; ROW(INDEX(persons[resource_ID],ROWS(persons[resource_ID]))), COUNTIF(INDEX(persons[resource_ID],1):persons[[#This Row],[resource_ID]],persons[[#This Row],[resource_ID]]), "")</f>
        <v>4</v>
      </c>
      <c r="D32" s="128" t="s">
        <v>9242</v>
      </c>
      <c r="E32" s="127" t="s">
        <v>9244</v>
      </c>
      <c r="F32" s="127" t="s">
        <v>9245</v>
      </c>
      <c r="G32" s="127" t="s">
        <v>9246</v>
      </c>
      <c r="H32" s="168"/>
      <c r="I32" s="127"/>
      <c r="J32" s="127"/>
    </row>
    <row r="33" spans="1:10" x14ac:dyDescent="0.35">
      <c r="A33" s="127" t="s">
        <v>9883</v>
      </c>
      <c r="B33" s="127" t="s">
        <v>7466</v>
      </c>
      <c r="C33" s="128" cm="1">
        <f t="array" ref="C33">IF(ROW() &lt; ROW(INDEX(persons[resource_ID],ROWS(persons[resource_ID]))), COUNTIF(INDEX(persons[resource_ID],1):persons[[#This Row],[resource_ID]],persons[[#This Row],[resource_ID]]), "")</f>
        <v>5</v>
      </c>
      <c r="D33" s="128" t="s">
        <v>9247</v>
      </c>
      <c r="E33" s="127" t="s">
        <v>9248</v>
      </c>
      <c r="F33" s="127" t="s">
        <v>9249</v>
      </c>
      <c r="G33" s="127" t="s">
        <v>9250</v>
      </c>
      <c r="H33" s="168"/>
      <c r="I33" s="127"/>
      <c r="J33" s="127"/>
    </row>
    <row r="34" spans="1:10" x14ac:dyDescent="0.35">
      <c r="A34" s="127" t="s">
        <v>9883</v>
      </c>
      <c r="B34" s="127" t="s">
        <v>7466</v>
      </c>
      <c r="C34" s="128" cm="1">
        <f t="array" ref="C34">IF(ROW() &lt; ROW(INDEX(persons[resource_ID],ROWS(persons[resource_ID]))), COUNTIF(INDEX(persons[resource_ID],1):persons[[#This Row],[resource_ID]],persons[[#This Row],[resource_ID]]), "")</f>
        <v>6</v>
      </c>
      <c r="D34" s="128" t="s">
        <v>9242</v>
      </c>
      <c r="E34" s="127" t="s">
        <v>9162</v>
      </c>
      <c r="F34" s="127" t="s">
        <v>9163</v>
      </c>
      <c r="G34" s="127" t="s">
        <v>9164</v>
      </c>
      <c r="H34" s="168"/>
      <c r="I34" s="127" t="s">
        <v>9165</v>
      </c>
      <c r="J34" s="127"/>
    </row>
    <row r="35" spans="1:10" x14ac:dyDescent="0.35">
      <c r="A35" s="127" t="s">
        <v>9884</v>
      </c>
      <c r="B35" s="127" t="s">
        <v>7466</v>
      </c>
      <c r="C35" s="195" cm="1">
        <f t="array" ref="C35">IF(ROW() &lt; ROW(INDEX(persons[resource_ID],ROWS(persons[resource_ID]))), COUNTIF(INDEX(persons[resource_ID],1):persons[[#This Row],[resource_ID]],persons[[#This Row],[resource_ID]]), "")</f>
        <v>1</v>
      </c>
      <c r="D35" s="128" t="s">
        <v>9243</v>
      </c>
      <c r="E35" s="127" t="s">
        <v>9239</v>
      </c>
      <c r="F35" s="127" t="s">
        <v>9240</v>
      </c>
      <c r="G35" s="127" t="s">
        <v>9241</v>
      </c>
      <c r="H35" s="127"/>
      <c r="I35" s="127"/>
      <c r="J35" s="127"/>
    </row>
    <row r="36" spans="1:10" x14ac:dyDescent="0.35">
      <c r="A36" s="127" t="s">
        <v>9884</v>
      </c>
      <c r="B36" s="127" t="s">
        <v>7466</v>
      </c>
      <c r="C36" s="195" cm="1">
        <f t="array" ref="C36">IF(ROW() &lt; ROW(INDEX(persons[resource_ID],ROWS(persons[resource_ID]))), COUNTIF(INDEX(persons[resource_ID],1):persons[[#This Row],[resource_ID]],persons[[#This Row],[resource_ID]]), "")</f>
        <v>2</v>
      </c>
      <c r="D36" s="128" t="s">
        <v>9242</v>
      </c>
      <c r="E36" s="127" t="s">
        <v>9239</v>
      </c>
      <c r="F36" s="127" t="s">
        <v>9240</v>
      </c>
      <c r="G36" s="127" t="s">
        <v>9241</v>
      </c>
      <c r="H36" s="168"/>
      <c r="I36" s="127"/>
      <c r="J36" s="127"/>
    </row>
    <row r="37" spans="1:10" x14ac:dyDescent="0.35">
      <c r="A37" s="127" t="s">
        <v>9884</v>
      </c>
      <c r="B37" s="127" t="s">
        <v>7466</v>
      </c>
      <c r="C37" s="195" cm="1">
        <f t="array" ref="C37">IF(ROW() &lt; ROW(INDEX(persons[resource_ID],ROWS(persons[resource_ID]))), COUNTIF(INDEX(persons[resource_ID],1):persons[[#This Row],[resource_ID]],persons[[#This Row],[resource_ID]]), "")</f>
        <v>3</v>
      </c>
      <c r="D37" s="128" t="s">
        <v>9243</v>
      </c>
      <c r="E37" s="127" t="s">
        <v>9244</v>
      </c>
      <c r="F37" s="127" t="s">
        <v>9245</v>
      </c>
      <c r="G37" s="127" t="s">
        <v>9246</v>
      </c>
      <c r="H37" s="168"/>
      <c r="I37" s="127"/>
      <c r="J37" s="127"/>
    </row>
    <row r="38" spans="1:10" x14ac:dyDescent="0.35">
      <c r="A38" s="127" t="s">
        <v>9884</v>
      </c>
      <c r="B38" s="127" t="s">
        <v>7466</v>
      </c>
      <c r="C38" s="195" cm="1">
        <f t="array" ref="C38">IF(ROW() &lt; ROW(INDEX(persons[resource_ID],ROWS(persons[resource_ID]))), COUNTIF(INDEX(persons[resource_ID],1):persons[[#This Row],[resource_ID]],persons[[#This Row],[resource_ID]]), "")</f>
        <v>4</v>
      </c>
      <c r="D38" s="128" t="s">
        <v>9242</v>
      </c>
      <c r="E38" s="127" t="s">
        <v>9244</v>
      </c>
      <c r="F38" s="127" t="s">
        <v>9245</v>
      </c>
      <c r="G38" s="127" t="s">
        <v>9246</v>
      </c>
      <c r="H38" s="168"/>
      <c r="I38" s="127"/>
      <c r="J38" s="127"/>
    </row>
    <row r="39" spans="1:10" x14ac:dyDescent="0.35">
      <c r="A39" s="127" t="s">
        <v>9884</v>
      </c>
      <c r="B39" s="127" t="s">
        <v>7466</v>
      </c>
      <c r="C39" s="195" cm="1">
        <f t="array" ref="C39">IF(ROW() &lt; ROW(INDEX(persons[resource_ID],ROWS(persons[resource_ID]))), COUNTIF(INDEX(persons[resource_ID],1):persons[[#This Row],[resource_ID]],persons[[#This Row],[resource_ID]]), "")</f>
        <v>5</v>
      </c>
      <c r="D39" s="128" t="s">
        <v>9247</v>
      </c>
      <c r="E39" s="127" t="s">
        <v>9248</v>
      </c>
      <c r="F39" s="127" t="s">
        <v>9249</v>
      </c>
      <c r="G39" s="127" t="s">
        <v>9250</v>
      </c>
      <c r="H39" s="168"/>
      <c r="I39" s="127"/>
      <c r="J39" s="127"/>
    </row>
    <row r="40" spans="1:10" x14ac:dyDescent="0.35">
      <c r="A40" s="127" t="s">
        <v>9884</v>
      </c>
      <c r="B40" s="127" t="s">
        <v>7466</v>
      </c>
      <c r="C40" s="195" cm="1">
        <f t="array" ref="C40">IF(ROW() &lt; ROW(INDEX(persons[resource_ID],ROWS(persons[resource_ID]))), COUNTIF(INDEX(persons[resource_ID],1):persons[[#This Row],[resource_ID]],persons[[#This Row],[resource_ID]]), "")</f>
        <v>6</v>
      </c>
      <c r="D40" s="128" t="s">
        <v>9242</v>
      </c>
      <c r="E40" s="127" t="s">
        <v>9162</v>
      </c>
      <c r="F40" s="127" t="s">
        <v>9163</v>
      </c>
      <c r="G40" s="127" t="s">
        <v>9164</v>
      </c>
      <c r="H40" s="168"/>
      <c r="I40" s="127" t="s">
        <v>9165</v>
      </c>
      <c r="J40" s="127"/>
    </row>
    <row r="41" spans="1:10" x14ac:dyDescent="0.35">
      <c r="A41" s="127" t="s">
        <v>9886</v>
      </c>
      <c r="B41" s="127" t="s">
        <v>7466</v>
      </c>
      <c r="C41" s="195" cm="1">
        <f t="array" ref="C41">IF(ROW() &lt; ROW(INDEX(persons[resource_ID],ROWS(persons[resource_ID]))), COUNTIF(INDEX(persons[resource_ID],1):persons[[#This Row],[resource_ID]],persons[[#This Row],[resource_ID]]), "")</f>
        <v>1</v>
      </c>
      <c r="D41" s="128"/>
      <c r="E41" s="127" t="s">
        <v>9239</v>
      </c>
      <c r="F41" s="127" t="s">
        <v>9240</v>
      </c>
      <c r="G41" s="127" t="s">
        <v>9241</v>
      </c>
      <c r="H41" s="127"/>
      <c r="I41" s="127"/>
      <c r="J41" s="127"/>
    </row>
    <row r="42" spans="1:10" x14ac:dyDescent="0.35">
      <c r="A42" s="127" t="s">
        <v>9886</v>
      </c>
      <c r="B42" s="127" t="s">
        <v>7466</v>
      </c>
      <c r="C42" s="195" cm="1">
        <f t="array" ref="C42">IF(ROW() &lt; ROW(INDEX(persons[resource_ID],ROWS(persons[resource_ID]))), COUNTIF(INDEX(persons[resource_ID],1):persons[[#This Row],[resource_ID]],persons[[#This Row],[resource_ID]]), "")</f>
        <v>2</v>
      </c>
      <c r="D42" s="128"/>
      <c r="E42" s="127" t="s">
        <v>9239</v>
      </c>
      <c r="F42" s="127" t="s">
        <v>9240</v>
      </c>
      <c r="G42" s="127" t="s">
        <v>9241</v>
      </c>
      <c r="H42" s="168"/>
      <c r="I42" s="127"/>
      <c r="J42" s="127"/>
    </row>
    <row r="43" spans="1:10" x14ac:dyDescent="0.35">
      <c r="A43" s="127" t="s">
        <v>9886</v>
      </c>
      <c r="B43" s="127" t="s">
        <v>7466</v>
      </c>
      <c r="C43" s="195" cm="1">
        <f t="array" ref="C43">IF(ROW() &lt; ROW(INDEX(persons[resource_ID],ROWS(persons[resource_ID]))), COUNTIF(INDEX(persons[resource_ID],1):persons[[#This Row],[resource_ID]],persons[[#This Row],[resource_ID]]), "")</f>
        <v>3</v>
      </c>
      <c r="D43" s="128"/>
      <c r="E43" s="127" t="s">
        <v>9244</v>
      </c>
      <c r="F43" s="127" t="s">
        <v>9245</v>
      </c>
      <c r="G43" s="127" t="s">
        <v>9246</v>
      </c>
      <c r="H43" s="168"/>
      <c r="I43" s="127"/>
      <c r="J43" s="127"/>
    </row>
    <row r="44" spans="1:10" x14ac:dyDescent="0.35">
      <c r="A44" s="127" t="s">
        <v>9886</v>
      </c>
      <c r="B44" s="127" t="s">
        <v>7466</v>
      </c>
      <c r="C44" s="195" cm="1">
        <f t="array" ref="C44">IF(ROW() &lt; ROW(INDEX(persons[resource_ID],ROWS(persons[resource_ID]))), COUNTIF(INDEX(persons[resource_ID],1):persons[[#This Row],[resource_ID]],persons[[#This Row],[resource_ID]]), "")</f>
        <v>4</v>
      </c>
      <c r="D44" s="128"/>
      <c r="E44" s="127" t="s">
        <v>9244</v>
      </c>
      <c r="F44" s="127" t="s">
        <v>9245</v>
      </c>
      <c r="G44" s="127" t="s">
        <v>9246</v>
      </c>
      <c r="H44" s="168"/>
      <c r="I44" s="127"/>
      <c r="J44" s="127"/>
    </row>
    <row r="45" spans="1:10" x14ac:dyDescent="0.35">
      <c r="A45" s="127" t="s">
        <v>9886</v>
      </c>
      <c r="B45" s="127" t="s">
        <v>7466</v>
      </c>
      <c r="C45" s="195" cm="1">
        <f t="array" ref="C45">IF(ROW() &lt; ROW(INDEX(persons[resource_ID],ROWS(persons[resource_ID]))), COUNTIF(INDEX(persons[resource_ID],1):persons[[#This Row],[resource_ID]],persons[[#This Row],[resource_ID]]), "")</f>
        <v>5</v>
      </c>
      <c r="D45" s="128"/>
      <c r="E45" s="127" t="s">
        <v>9248</v>
      </c>
      <c r="F45" s="127" t="s">
        <v>9249</v>
      </c>
      <c r="G45" s="127" t="s">
        <v>9250</v>
      </c>
      <c r="H45" s="168"/>
      <c r="I45" s="127"/>
      <c r="J45" s="127"/>
    </row>
    <row r="46" spans="1:10" x14ac:dyDescent="0.35">
      <c r="A46" s="127" t="s">
        <v>9886</v>
      </c>
      <c r="B46" s="127" t="s">
        <v>7466</v>
      </c>
      <c r="C46" s="195" cm="1">
        <f t="array" ref="C46">IF(ROW() &lt; ROW(INDEX(persons[resource_ID],ROWS(persons[resource_ID]))), COUNTIF(INDEX(persons[resource_ID],1):persons[[#This Row],[resource_ID]],persons[[#This Row],[resource_ID]]), "")</f>
        <v>6</v>
      </c>
      <c r="D46" s="128"/>
      <c r="E46" s="127" t="s">
        <v>9162</v>
      </c>
      <c r="F46" s="127" t="s">
        <v>9163</v>
      </c>
      <c r="G46" s="127" t="s">
        <v>9164</v>
      </c>
      <c r="H46" s="168"/>
      <c r="I46" s="127" t="s">
        <v>9165</v>
      </c>
      <c r="J46" s="127"/>
    </row>
    <row r="47" spans="1:10" x14ac:dyDescent="0.35">
      <c r="A47" s="127" t="s">
        <v>9908</v>
      </c>
      <c r="B47" s="127" t="s">
        <v>7466</v>
      </c>
      <c r="C47" s="128" cm="1">
        <f t="array" ref="C47">IF(ROW() &lt; ROW(INDEX(persons[resource_ID],ROWS(persons[resource_ID]))), COUNTIF(INDEX(persons[resource_ID],1):persons[[#This Row],[resource_ID]],persons[[#This Row],[resource_ID]]), "")</f>
        <v>1</v>
      </c>
      <c r="D47" s="128" t="s">
        <v>9154</v>
      </c>
      <c r="E47" s="127" t="s">
        <v>9166</v>
      </c>
      <c r="F47" s="127" t="s">
        <v>9167</v>
      </c>
      <c r="G47" s="127"/>
      <c r="H47" s="168"/>
      <c r="I47" s="166" t="s">
        <v>9168</v>
      </c>
      <c r="J47" s="127"/>
    </row>
    <row r="48" spans="1:10" x14ac:dyDescent="0.35">
      <c r="A48" s="127" t="s">
        <v>9908</v>
      </c>
      <c r="B48" s="127" t="s">
        <v>7466</v>
      </c>
      <c r="C48" s="128" cm="1">
        <f t="array" ref="C48">IF(ROW() &lt; ROW(INDEX(persons[resource_ID],ROWS(persons[resource_ID]))), COUNTIF(INDEX(persons[resource_ID],1):persons[[#This Row],[resource_ID]],persons[[#This Row],[resource_ID]]), "")</f>
        <v>2</v>
      </c>
      <c r="D48" s="128" t="s">
        <v>9154</v>
      </c>
      <c r="E48" s="127" t="s">
        <v>9252</v>
      </c>
      <c r="F48" s="127" t="s">
        <v>9253</v>
      </c>
      <c r="G48" s="127" t="s">
        <v>9254</v>
      </c>
      <c r="H48" s="168"/>
      <c r="I48" s="180" t="s">
        <v>9282</v>
      </c>
      <c r="J48" s="127"/>
    </row>
    <row r="49" spans="1:10" x14ac:dyDescent="0.35">
      <c r="A49" s="127" t="s">
        <v>9908</v>
      </c>
      <c r="B49" s="127" t="s">
        <v>7466</v>
      </c>
      <c r="C49" s="128" cm="1">
        <f t="array" ref="C49">IF(ROW() &lt; ROW(INDEX(persons[resource_ID],ROWS(persons[resource_ID]))), COUNTIF(INDEX(persons[resource_ID],1):persons[[#This Row],[resource_ID]],persons[[#This Row],[resource_ID]]), "")</f>
        <v>3</v>
      </c>
      <c r="D49" s="128" t="s">
        <v>9154</v>
      </c>
      <c r="E49" s="127" t="s">
        <v>9255</v>
      </c>
      <c r="F49" s="127" t="s">
        <v>9256</v>
      </c>
      <c r="G49" s="127"/>
      <c r="H49" s="168"/>
      <c r="I49" s="180" t="s">
        <v>9283</v>
      </c>
      <c r="J49" s="127"/>
    </row>
    <row r="50" spans="1:10" x14ac:dyDescent="0.35">
      <c r="A50" s="127" t="s">
        <v>9908</v>
      </c>
      <c r="B50" s="127" t="s">
        <v>7466</v>
      </c>
      <c r="C50" s="128" cm="1">
        <f t="array" ref="C50">IF(ROW() &lt; ROW(INDEX(persons[resource_ID],ROWS(persons[resource_ID]))), COUNTIF(INDEX(persons[resource_ID],1):persons[[#This Row],[resource_ID]],persons[[#This Row],[resource_ID]]), "")</f>
        <v>4</v>
      </c>
      <c r="D50" s="128" t="s">
        <v>9154</v>
      </c>
      <c r="E50" s="127" t="s">
        <v>9257</v>
      </c>
      <c r="F50" s="127" t="s">
        <v>9258</v>
      </c>
      <c r="G50" s="127"/>
      <c r="H50" s="168"/>
      <c r="I50" s="180" t="s">
        <v>9284</v>
      </c>
      <c r="J50" s="127"/>
    </row>
    <row r="51" spans="1:10" x14ac:dyDescent="0.35">
      <c r="A51" s="127" t="s">
        <v>9908</v>
      </c>
      <c r="B51" s="127" t="s">
        <v>7466</v>
      </c>
      <c r="C51" s="128" cm="1">
        <f t="array" ref="C51">IF(ROW() &lt; ROW(INDEX(persons[resource_ID],ROWS(persons[resource_ID]))), COUNTIF(INDEX(persons[resource_ID],1):persons[[#This Row],[resource_ID]],persons[[#This Row],[resource_ID]]), "")</f>
        <v>5</v>
      </c>
      <c r="D51" s="128" t="s">
        <v>9154</v>
      </c>
      <c r="E51" s="127" t="s">
        <v>9259</v>
      </c>
      <c r="F51" s="127" t="s">
        <v>9260</v>
      </c>
      <c r="G51" s="127"/>
      <c r="H51" s="168"/>
      <c r="I51" s="180" t="s">
        <v>9285</v>
      </c>
      <c r="J51" s="127"/>
    </row>
    <row r="52" spans="1:10" x14ac:dyDescent="0.35">
      <c r="A52" s="127" t="s">
        <v>9909</v>
      </c>
      <c r="B52" s="127" t="s">
        <v>7466</v>
      </c>
      <c r="C52" s="195" cm="1">
        <f t="array" ref="C52">IF(ROW() &lt; ROW(INDEX(persons[resource_ID],ROWS(persons[resource_ID]))), COUNTIF(INDEX(persons[resource_ID],1):persons[[#This Row],[resource_ID]],persons[[#This Row],[resource_ID]]), "")</f>
        <v>1</v>
      </c>
      <c r="D52" s="128" t="s">
        <v>9154</v>
      </c>
      <c r="E52" s="127" t="s">
        <v>9166</v>
      </c>
      <c r="F52" s="127" t="s">
        <v>9167</v>
      </c>
      <c r="G52" s="127"/>
      <c r="H52" s="168"/>
      <c r="I52" s="166" t="s">
        <v>9168</v>
      </c>
      <c r="J52" s="127"/>
    </row>
    <row r="53" spans="1:10" x14ac:dyDescent="0.35">
      <c r="A53" s="127" t="s">
        <v>9909</v>
      </c>
      <c r="B53" s="127" t="s">
        <v>7466</v>
      </c>
      <c r="C53" s="195" cm="1">
        <f t="array" ref="C53">IF(ROW() &lt; ROW(INDEX(persons[resource_ID],ROWS(persons[resource_ID]))), COUNTIF(INDEX(persons[resource_ID],1):persons[[#This Row],[resource_ID]],persons[[#This Row],[resource_ID]]), "")</f>
        <v>2</v>
      </c>
      <c r="D53" s="128" t="s">
        <v>9154</v>
      </c>
      <c r="E53" s="127" t="s">
        <v>9252</v>
      </c>
      <c r="F53" s="127" t="s">
        <v>9253</v>
      </c>
      <c r="G53" s="127" t="s">
        <v>9254</v>
      </c>
      <c r="H53" s="168"/>
      <c r="I53" s="180" t="s">
        <v>9282</v>
      </c>
      <c r="J53" s="127"/>
    </row>
    <row r="54" spans="1:10" x14ac:dyDescent="0.35">
      <c r="A54" s="127" t="s">
        <v>9909</v>
      </c>
      <c r="B54" s="127" t="s">
        <v>7466</v>
      </c>
      <c r="C54" s="195" cm="1">
        <f t="array" ref="C54">IF(ROW() &lt; ROW(INDEX(persons[resource_ID],ROWS(persons[resource_ID]))), COUNTIF(INDEX(persons[resource_ID],1):persons[[#This Row],[resource_ID]],persons[[#This Row],[resource_ID]]), "")</f>
        <v>3</v>
      </c>
      <c r="D54" s="128" t="s">
        <v>9154</v>
      </c>
      <c r="E54" s="127" t="s">
        <v>9255</v>
      </c>
      <c r="F54" s="127" t="s">
        <v>9256</v>
      </c>
      <c r="G54" s="127"/>
      <c r="H54" s="168"/>
      <c r="I54" s="180" t="s">
        <v>9283</v>
      </c>
      <c r="J54" s="127"/>
    </row>
    <row r="55" spans="1:10" x14ac:dyDescent="0.35">
      <c r="A55" s="127" t="s">
        <v>9909</v>
      </c>
      <c r="B55" s="127" t="s">
        <v>7466</v>
      </c>
      <c r="C55" s="195" cm="1">
        <f t="array" ref="C55">IF(ROW() &lt; ROW(INDEX(persons[resource_ID],ROWS(persons[resource_ID]))), COUNTIF(INDEX(persons[resource_ID],1):persons[[#This Row],[resource_ID]],persons[[#This Row],[resource_ID]]), "")</f>
        <v>4</v>
      </c>
      <c r="D55" s="128" t="s">
        <v>9154</v>
      </c>
      <c r="E55" s="127" t="s">
        <v>9257</v>
      </c>
      <c r="F55" s="127" t="s">
        <v>9258</v>
      </c>
      <c r="G55" s="127"/>
      <c r="H55" s="168"/>
      <c r="I55" s="180" t="s">
        <v>9284</v>
      </c>
      <c r="J55" s="127"/>
    </row>
    <row r="56" spans="1:10" x14ac:dyDescent="0.35">
      <c r="A56" s="127" t="s">
        <v>9909</v>
      </c>
      <c r="B56" s="127" t="s">
        <v>7466</v>
      </c>
      <c r="C56" s="195" cm="1">
        <f t="array" ref="C56">IF(ROW() &lt; ROW(INDEX(persons[resource_ID],ROWS(persons[resource_ID]))), COUNTIF(INDEX(persons[resource_ID],1):persons[[#This Row],[resource_ID]],persons[[#This Row],[resource_ID]]), "")</f>
        <v>5</v>
      </c>
      <c r="D56" s="128" t="s">
        <v>9154</v>
      </c>
      <c r="E56" s="127" t="s">
        <v>9259</v>
      </c>
      <c r="F56" s="127" t="s">
        <v>9260</v>
      </c>
      <c r="G56" s="127"/>
      <c r="H56" s="168"/>
      <c r="I56" s="180" t="s">
        <v>9285</v>
      </c>
      <c r="J56" s="127"/>
    </row>
    <row r="57" spans="1:10" x14ac:dyDescent="0.35">
      <c r="A57" s="127" t="s">
        <v>9910</v>
      </c>
      <c r="B57" s="127" t="s">
        <v>7466</v>
      </c>
      <c r="C57" s="195" cm="1">
        <f t="array" ref="C57">IF(ROW() &lt; ROW(INDEX(persons[resource_ID],ROWS(persons[resource_ID]))), COUNTIF(INDEX(persons[resource_ID],1):persons[[#This Row],[resource_ID]],persons[[#This Row],[resource_ID]]), "")</f>
        <v>1</v>
      </c>
      <c r="D57" s="128" t="s">
        <v>9154</v>
      </c>
      <c r="E57" s="127" t="s">
        <v>9166</v>
      </c>
      <c r="F57" s="127" t="s">
        <v>9167</v>
      </c>
      <c r="G57" s="127"/>
      <c r="H57" s="168"/>
      <c r="I57" s="166" t="s">
        <v>9168</v>
      </c>
      <c r="J57" s="127"/>
    </row>
    <row r="58" spans="1:10" x14ac:dyDescent="0.35">
      <c r="A58" s="127" t="s">
        <v>9910</v>
      </c>
      <c r="B58" s="127" t="s">
        <v>7466</v>
      </c>
      <c r="C58" s="195" cm="1">
        <f t="array" ref="C58">IF(ROW() &lt; ROW(INDEX(persons[resource_ID],ROWS(persons[resource_ID]))), COUNTIF(INDEX(persons[resource_ID],1):persons[[#This Row],[resource_ID]],persons[[#This Row],[resource_ID]]), "")</f>
        <v>2</v>
      </c>
      <c r="D58" s="128" t="s">
        <v>9154</v>
      </c>
      <c r="E58" s="127" t="s">
        <v>9252</v>
      </c>
      <c r="F58" s="127" t="s">
        <v>9253</v>
      </c>
      <c r="G58" s="127" t="s">
        <v>9254</v>
      </c>
      <c r="H58" s="168"/>
      <c r="I58" s="180" t="s">
        <v>9282</v>
      </c>
      <c r="J58" s="127"/>
    </row>
    <row r="59" spans="1:10" x14ac:dyDescent="0.35">
      <c r="A59" s="127" t="s">
        <v>9910</v>
      </c>
      <c r="B59" s="127" t="s">
        <v>7466</v>
      </c>
      <c r="C59" s="195" cm="1">
        <f t="array" ref="C59">IF(ROW() &lt; ROW(INDEX(persons[resource_ID],ROWS(persons[resource_ID]))), COUNTIF(INDEX(persons[resource_ID],1):persons[[#This Row],[resource_ID]],persons[[#This Row],[resource_ID]]), "")</f>
        <v>3</v>
      </c>
      <c r="D59" s="128" t="s">
        <v>9154</v>
      </c>
      <c r="E59" s="127" t="s">
        <v>9255</v>
      </c>
      <c r="F59" s="127" t="s">
        <v>9256</v>
      </c>
      <c r="G59" s="127"/>
      <c r="H59" s="168"/>
      <c r="I59" s="180" t="s">
        <v>9283</v>
      </c>
      <c r="J59" s="127"/>
    </row>
    <row r="60" spans="1:10" x14ac:dyDescent="0.35">
      <c r="A60" s="127" t="s">
        <v>9910</v>
      </c>
      <c r="B60" s="127" t="s">
        <v>7466</v>
      </c>
      <c r="C60" s="195" cm="1">
        <f t="array" ref="C60">IF(ROW() &lt; ROW(INDEX(persons[resource_ID],ROWS(persons[resource_ID]))), COUNTIF(INDEX(persons[resource_ID],1):persons[[#This Row],[resource_ID]],persons[[#This Row],[resource_ID]]), "")</f>
        <v>4</v>
      </c>
      <c r="D60" s="128" t="s">
        <v>9154</v>
      </c>
      <c r="E60" s="127" t="s">
        <v>9257</v>
      </c>
      <c r="F60" s="127" t="s">
        <v>9258</v>
      </c>
      <c r="G60" s="127"/>
      <c r="H60" s="168"/>
      <c r="I60" s="180" t="s">
        <v>9284</v>
      </c>
      <c r="J60" s="127"/>
    </row>
    <row r="61" spans="1:10" x14ac:dyDescent="0.35">
      <c r="A61" s="127" t="s">
        <v>9910</v>
      </c>
      <c r="B61" s="127" t="s">
        <v>7466</v>
      </c>
      <c r="C61" s="195" cm="1">
        <f t="array" ref="C61">IF(ROW() &lt; ROW(INDEX(persons[resource_ID],ROWS(persons[resource_ID]))), COUNTIF(INDEX(persons[resource_ID],1):persons[[#This Row],[resource_ID]],persons[[#This Row],[resource_ID]]), "")</f>
        <v>5</v>
      </c>
      <c r="D61" s="128" t="s">
        <v>9154</v>
      </c>
      <c r="E61" s="127" t="s">
        <v>9259</v>
      </c>
      <c r="F61" s="127" t="s">
        <v>9260</v>
      </c>
      <c r="G61" s="127"/>
      <c r="H61" s="168"/>
      <c r="I61" s="180" t="s">
        <v>9285</v>
      </c>
      <c r="J61" s="127"/>
    </row>
    <row r="62" spans="1:10" x14ac:dyDescent="0.35">
      <c r="A62" s="127" t="s">
        <v>9911</v>
      </c>
      <c r="B62" s="127" t="s">
        <v>7466</v>
      </c>
      <c r="C62" s="195" cm="1">
        <f t="array" ref="C62">IF(ROW() &lt; ROW(INDEX(persons[resource_ID],ROWS(persons[resource_ID]))), COUNTIF(INDEX(persons[resource_ID],1):persons[[#This Row],[resource_ID]],persons[[#This Row],[resource_ID]]), "")</f>
        <v>1</v>
      </c>
      <c r="D62" s="128" t="s">
        <v>9154</v>
      </c>
      <c r="E62" s="127" t="s">
        <v>9166</v>
      </c>
      <c r="F62" s="127" t="s">
        <v>9167</v>
      </c>
      <c r="G62" s="127"/>
      <c r="H62" s="168"/>
      <c r="I62" s="166" t="s">
        <v>9168</v>
      </c>
      <c r="J62" s="127"/>
    </row>
    <row r="63" spans="1:10" x14ac:dyDescent="0.35">
      <c r="A63" s="127" t="s">
        <v>9911</v>
      </c>
      <c r="B63" s="127" t="s">
        <v>7466</v>
      </c>
      <c r="C63" s="195" cm="1">
        <f t="array" ref="C63">IF(ROW() &lt; ROW(INDEX(persons[resource_ID],ROWS(persons[resource_ID]))), COUNTIF(INDEX(persons[resource_ID],1):persons[[#This Row],[resource_ID]],persons[[#This Row],[resource_ID]]), "")</f>
        <v>2</v>
      </c>
      <c r="D63" s="128" t="s">
        <v>9154</v>
      </c>
      <c r="E63" s="127" t="s">
        <v>9252</v>
      </c>
      <c r="F63" s="127" t="s">
        <v>9253</v>
      </c>
      <c r="G63" s="127" t="s">
        <v>9254</v>
      </c>
      <c r="H63" s="168"/>
      <c r="I63" s="180" t="s">
        <v>9282</v>
      </c>
      <c r="J63" s="127"/>
    </row>
    <row r="64" spans="1:10" x14ac:dyDescent="0.35">
      <c r="A64" s="127" t="s">
        <v>9911</v>
      </c>
      <c r="B64" s="127" t="s">
        <v>7466</v>
      </c>
      <c r="C64" s="195" cm="1">
        <f t="array" ref="C64">IF(ROW() &lt; ROW(INDEX(persons[resource_ID],ROWS(persons[resource_ID]))), COUNTIF(INDEX(persons[resource_ID],1):persons[[#This Row],[resource_ID]],persons[[#This Row],[resource_ID]]), "")</f>
        <v>3</v>
      </c>
      <c r="D64" s="128" t="s">
        <v>9154</v>
      </c>
      <c r="E64" s="127" t="s">
        <v>9255</v>
      </c>
      <c r="F64" s="127" t="s">
        <v>9256</v>
      </c>
      <c r="G64" s="127"/>
      <c r="H64" s="168"/>
      <c r="I64" s="180" t="s">
        <v>9283</v>
      </c>
      <c r="J64" s="127"/>
    </row>
    <row r="65" spans="1:10" x14ac:dyDescent="0.35">
      <c r="A65" s="127" t="s">
        <v>9911</v>
      </c>
      <c r="B65" s="127" t="s">
        <v>7466</v>
      </c>
      <c r="C65" s="195" cm="1">
        <f t="array" ref="C65">IF(ROW() &lt; ROW(INDEX(persons[resource_ID],ROWS(persons[resource_ID]))), COUNTIF(INDEX(persons[resource_ID],1):persons[[#This Row],[resource_ID]],persons[[#This Row],[resource_ID]]), "")</f>
        <v>4</v>
      </c>
      <c r="D65" s="128" t="s">
        <v>9154</v>
      </c>
      <c r="E65" s="127" t="s">
        <v>9257</v>
      </c>
      <c r="F65" s="127" t="s">
        <v>9258</v>
      </c>
      <c r="G65" s="127"/>
      <c r="H65" s="168"/>
      <c r="I65" s="180" t="s">
        <v>9284</v>
      </c>
      <c r="J65" s="127"/>
    </row>
    <row r="66" spans="1:10" x14ac:dyDescent="0.35">
      <c r="A66" s="127" t="s">
        <v>9911</v>
      </c>
      <c r="B66" s="127" t="s">
        <v>7466</v>
      </c>
      <c r="C66" s="195" cm="1">
        <f t="array" ref="C66">IF(ROW() &lt; ROW(INDEX(persons[resource_ID],ROWS(persons[resource_ID]))), COUNTIF(INDEX(persons[resource_ID],1):persons[[#This Row],[resource_ID]],persons[[#This Row],[resource_ID]]), "")</f>
        <v>5</v>
      </c>
      <c r="D66" s="128" t="s">
        <v>9154</v>
      </c>
      <c r="E66" s="127" t="s">
        <v>9259</v>
      </c>
      <c r="F66" s="127" t="s">
        <v>9260</v>
      </c>
      <c r="G66" s="127"/>
      <c r="H66" s="168"/>
      <c r="I66" s="180" t="s">
        <v>9285</v>
      </c>
      <c r="J66" s="127"/>
    </row>
    <row r="67" spans="1:10" x14ac:dyDescent="0.35">
      <c r="A67" s="127" t="s">
        <v>9912</v>
      </c>
      <c r="B67" s="127" t="s">
        <v>7466</v>
      </c>
      <c r="C67" s="195" cm="1">
        <f t="array" ref="C67">IF(ROW() &lt; ROW(INDEX(persons[resource_ID],ROWS(persons[resource_ID]))), COUNTIF(INDEX(persons[resource_ID],1):persons[[#This Row],[resource_ID]],persons[[#This Row],[resource_ID]]), "")</f>
        <v>1</v>
      </c>
      <c r="D67" s="128" t="s">
        <v>9154</v>
      </c>
      <c r="E67" s="127" t="s">
        <v>9166</v>
      </c>
      <c r="F67" s="127" t="s">
        <v>9167</v>
      </c>
      <c r="G67" s="127"/>
      <c r="H67" s="168"/>
      <c r="I67" s="166" t="s">
        <v>9168</v>
      </c>
      <c r="J67" s="127"/>
    </row>
    <row r="68" spans="1:10" x14ac:dyDescent="0.35">
      <c r="A68" s="127" t="s">
        <v>9912</v>
      </c>
      <c r="B68" s="127" t="s">
        <v>7466</v>
      </c>
      <c r="C68" s="195" cm="1">
        <f t="array" ref="C68">IF(ROW() &lt; ROW(INDEX(persons[resource_ID],ROWS(persons[resource_ID]))), COUNTIF(INDEX(persons[resource_ID],1):persons[[#This Row],[resource_ID]],persons[[#This Row],[resource_ID]]), "")</f>
        <v>2</v>
      </c>
      <c r="D68" s="128" t="s">
        <v>9154</v>
      </c>
      <c r="E68" s="127" t="s">
        <v>9252</v>
      </c>
      <c r="F68" s="127" t="s">
        <v>9253</v>
      </c>
      <c r="G68" s="127" t="s">
        <v>9254</v>
      </c>
      <c r="H68" s="168"/>
      <c r="I68" s="180" t="s">
        <v>9282</v>
      </c>
      <c r="J68" s="127"/>
    </row>
    <row r="69" spans="1:10" x14ac:dyDescent="0.35">
      <c r="A69" s="127" t="s">
        <v>9912</v>
      </c>
      <c r="B69" s="127" t="s">
        <v>7466</v>
      </c>
      <c r="C69" s="195" cm="1">
        <f t="array" ref="C69">IF(ROW() &lt; ROW(INDEX(persons[resource_ID],ROWS(persons[resource_ID]))), COUNTIF(INDEX(persons[resource_ID],1):persons[[#This Row],[resource_ID]],persons[[#This Row],[resource_ID]]), "")</f>
        <v>3</v>
      </c>
      <c r="D69" s="128" t="s">
        <v>9154</v>
      </c>
      <c r="E69" s="127" t="s">
        <v>9255</v>
      </c>
      <c r="F69" s="127" t="s">
        <v>9256</v>
      </c>
      <c r="G69" s="127"/>
      <c r="H69" s="168"/>
      <c r="I69" s="180" t="s">
        <v>9283</v>
      </c>
      <c r="J69" s="127"/>
    </row>
    <row r="70" spans="1:10" x14ac:dyDescent="0.35">
      <c r="A70" s="127" t="s">
        <v>9912</v>
      </c>
      <c r="B70" s="127" t="s">
        <v>7466</v>
      </c>
      <c r="C70" s="195" cm="1">
        <f t="array" ref="C70">IF(ROW() &lt; ROW(INDEX(persons[resource_ID],ROWS(persons[resource_ID]))), COUNTIF(INDEX(persons[resource_ID],1):persons[[#This Row],[resource_ID]],persons[[#This Row],[resource_ID]]), "")</f>
        <v>4</v>
      </c>
      <c r="D70" s="128" t="s">
        <v>9154</v>
      </c>
      <c r="E70" s="127" t="s">
        <v>9257</v>
      </c>
      <c r="F70" s="127" t="s">
        <v>9258</v>
      </c>
      <c r="G70" s="127"/>
      <c r="H70" s="168"/>
      <c r="I70" s="180" t="s">
        <v>9284</v>
      </c>
      <c r="J70" s="127"/>
    </row>
    <row r="71" spans="1:10" x14ac:dyDescent="0.35">
      <c r="A71" s="127" t="s">
        <v>9912</v>
      </c>
      <c r="B71" s="127" t="s">
        <v>7466</v>
      </c>
      <c r="C71" s="195" cm="1">
        <f t="array" ref="C71">IF(ROW() &lt; ROW(INDEX(persons[resource_ID],ROWS(persons[resource_ID]))), COUNTIF(INDEX(persons[resource_ID],1):persons[[#This Row],[resource_ID]],persons[[#This Row],[resource_ID]]), "")</f>
        <v>5</v>
      </c>
      <c r="D71" s="128" t="s">
        <v>9154</v>
      </c>
      <c r="E71" s="127" t="s">
        <v>9259</v>
      </c>
      <c r="F71" s="127" t="s">
        <v>9260</v>
      </c>
      <c r="G71" s="127"/>
      <c r="H71" s="168"/>
      <c r="I71" s="180" t="s">
        <v>9285</v>
      </c>
      <c r="J71" s="127"/>
    </row>
    <row r="72" spans="1:10" x14ac:dyDescent="0.35">
      <c r="A72" s="127" t="s">
        <v>9913</v>
      </c>
      <c r="B72" s="127" t="s">
        <v>7466</v>
      </c>
      <c r="C72" s="195" cm="1">
        <f t="array" ref="C72">IF(ROW() &lt; ROW(INDEX(persons[resource_ID],ROWS(persons[resource_ID]))), COUNTIF(INDEX(persons[resource_ID],1):persons[[#This Row],[resource_ID]],persons[[#This Row],[resource_ID]]), "")</f>
        <v>1</v>
      </c>
      <c r="D72" s="128" t="s">
        <v>9154</v>
      </c>
      <c r="E72" s="127" t="s">
        <v>9166</v>
      </c>
      <c r="F72" s="127" t="s">
        <v>9167</v>
      </c>
      <c r="G72" s="127"/>
      <c r="H72" s="168"/>
      <c r="I72" s="166" t="s">
        <v>9168</v>
      </c>
      <c r="J72" s="127"/>
    </row>
    <row r="73" spans="1:10" x14ac:dyDescent="0.35">
      <c r="A73" s="127" t="s">
        <v>9913</v>
      </c>
      <c r="B73" s="127" t="s">
        <v>7466</v>
      </c>
      <c r="C73" s="195" cm="1">
        <f t="array" ref="C73">IF(ROW() &lt; ROW(INDEX(persons[resource_ID],ROWS(persons[resource_ID]))), COUNTIF(INDEX(persons[resource_ID],1):persons[[#This Row],[resource_ID]],persons[[#This Row],[resource_ID]]), "")</f>
        <v>2</v>
      </c>
      <c r="D73" s="128" t="s">
        <v>9154</v>
      </c>
      <c r="E73" s="127" t="s">
        <v>9252</v>
      </c>
      <c r="F73" s="127" t="s">
        <v>9253</v>
      </c>
      <c r="G73" s="127" t="s">
        <v>9254</v>
      </c>
      <c r="H73" s="168"/>
      <c r="I73" s="180" t="s">
        <v>9282</v>
      </c>
      <c r="J73" s="127"/>
    </row>
    <row r="74" spans="1:10" x14ac:dyDescent="0.35">
      <c r="A74" s="127" t="s">
        <v>9913</v>
      </c>
      <c r="B74" s="127" t="s">
        <v>7466</v>
      </c>
      <c r="C74" s="195" cm="1">
        <f t="array" ref="C74">IF(ROW() &lt; ROW(INDEX(persons[resource_ID],ROWS(persons[resource_ID]))), COUNTIF(INDEX(persons[resource_ID],1):persons[[#This Row],[resource_ID]],persons[[#This Row],[resource_ID]]), "")</f>
        <v>3</v>
      </c>
      <c r="D74" s="128" t="s">
        <v>9154</v>
      </c>
      <c r="E74" s="127" t="s">
        <v>9255</v>
      </c>
      <c r="F74" s="127" t="s">
        <v>9256</v>
      </c>
      <c r="G74" s="127"/>
      <c r="H74" s="168"/>
      <c r="I74" s="180" t="s">
        <v>9283</v>
      </c>
      <c r="J74" s="127"/>
    </row>
    <row r="75" spans="1:10" x14ac:dyDescent="0.35">
      <c r="A75" s="127" t="s">
        <v>9913</v>
      </c>
      <c r="B75" s="127" t="s">
        <v>7466</v>
      </c>
      <c r="C75" s="195" cm="1">
        <f t="array" ref="C75">IF(ROW() &lt; ROW(INDEX(persons[resource_ID],ROWS(persons[resource_ID]))), COUNTIF(INDEX(persons[resource_ID],1):persons[[#This Row],[resource_ID]],persons[[#This Row],[resource_ID]]), "")</f>
        <v>4</v>
      </c>
      <c r="D75" s="128" t="s">
        <v>9154</v>
      </c>
      <c r="E75" s="127" t="s">
        <v>9257</v>
      </c>
      <c r="F75" s="127" t="s">
        <v>9258</v>
      </c>
      <c r="G75" s="127"/>
      <c r="H75" s="168"/>
      <c r="I75" s="180" t="s">
        <v>9284</v>
      </c>
      <c r="J75" s="127"/>
    </row>
    <row r="76" spans="1:10" x14ac:dyDescent="0.35">
      <c r="A76" s="127" t="s">
        <v>9913</v>
      </c>
      <c r="B76" s="127" t="s">
        <v>7466</v>
      </c>
      <c r="C76" s="195" cm="1">
        <f t="array" ref="C76">IF(ROW() &lt; ROW(INDEX(persons[resource_ID],ROWS(persons[resource_ID]))), COUNTIF(INDEX(persons[resource_ID],1):persons[[#This Row],[resource_ID]],persons[[#This Row],[resource_ID]]), "")</f>
        <v>5</v>
      </c>
      <c r="D76" s="128" t="s">
        <v>9154</v>
      </c>
      <c r="E76" s="127" t="s">
        <v>9259</v>
      </c>
      <c r="F76" s="127" t="s">
        <v>9260</v>
      </c>
      <c r="G76" s="127"/>
      <c r="H76" s="168"/>
      <c r="I76" s="180" t="s">
        <v>9285</v>
      </c>
      <c r="J76" s="127"/>
    </row>
    <row r="77" spans="1:10" x14ac:dyDescent="0.35">
      <c r="A77" s="127" t="s">
        <v>9914</v>
      </c>
      <c r="B77" s="127" t="s">
        <v>7466</v>
      </c>
      <c r="C77" s="195" cm="1">
        <f t="array" ref="C77">IF(ROW() &lt; ROW(INDEX(persons[resource_ID],ROWS(persons[resource_ID]))), COUNTIF(INDEX(persons[resource_ID],1):persons[[#This Row],[resource_ID]],persons[[#This Row],[resource_ID]]), "")</f>
        <v>1</v>
      </c>
      <c r="D77" s="128" t="s">
        <v>9154</v>
      </c>
      <c r="E77" s="127" t="s">
        <v>9166</v>
      </c>
      <c r="F77" s="127" t="s">
        <v>9167</v>
      </c>
      <c r="G77" s="127"/>
      <c r="H77" s="168"/>
      <c r="I77" s="166" t="s">
        <v>9168</v>
      </c>
      <c r="J77" s="127"/>
    </row>
    <row r="78" spans="1:10" x14ac:dyDescent="0.35">
      <c r="A78" s="127" t="s">
        <v>9914</v>
      </c>
      <c r="B78" s="127" t="s">
        <v>7466</v>
      </c>
      <c r="C78" s="195" cm="1">
        <f t="array" ref="C78">IF(ROW() &lt; ROW(INDEX(persons[resource_ID],ROWS(persons[resource_ID]))), COUNTIF(INDEX(persons[resource_ID],1):persons[[#This Row],[resource_ID]],persons[[#This Row],[resource_ID]]), "")</f>
        <v>2</v>
      </c>
      <c r="D78" s="128" t="s">
        <v>9154</v>
      </c>
      <c r="E78" s="127" t="s">
        <v>9252</v>
      </c>
      <c r="F78" s="127" t="s">
        <v>9253</v>
      </c>
      <c r="G78" s="127" t="s">
        <v>9254</v>
      </c>
      <c r="H78" s="168"/>
      <c r="I78" s="180" t="s">
        <v>9282</v>
      </c>
      <c r="J78" s="127"/>
    </row>
    <row r="79" spans="1:10" x14ac:dyDescent="0.35">
      <c r="A79" s="127" t="s">
        <v>9914</v>
      </c>
      <c r="B79" s="127" t="s">
        <v>7466</v>
      </c>
      <c r="C79" s="195" cm="1">
        <f t="array" ref="C79">IF(ROW() &lt; ROW(INDEX(persons[resource_ID],ROWS(persons[resource_ID]))), COUNTIF(INDEX(persons[resource_ID],1):persons[[#This Row],[resource_ID]],persons[[#This Row],[resource_ID]]), "")</f>
        <v>3</v>
      </c>
      <c r="D79" s="128" t="s">
        <v>9154</v>
      </c>
      <c r="E79" s="127" t="s">
        <v>9255</v>
      </c>
      <c r="F79" s="127" t="s">
        <v>9256</v>
      </c>
      <c r="G79" s="127"/>
      <c r="H79" s="168"/>
      <c r="I79" s="180" t="s">
        <v>9283</v>
      </c>
      <c r="J79" s="127"/>
    </row>
    <row r="80" spans="1:10" x14ac:dyDescent="0.35">
      <c r="A80" s="127" t="s">
        <v>9914</v>
      </c>
      <c r="B80" s="127" t="s">
        <v>7466</v>
      </c>
      <c r="C80" s="195" cm="1">
        <f t="array" ref="C80">IF(ROW() &lt; ROW(INDEX(persons[resource_ID],ROWS(persons[resource_ID]))), COUNTIF(INDEX(persons[resource_ID],1):persons[[#This Row],[resource_ID]],persons[[#This Row],[resource_ID]]), "")</f>
        <v>4</v>
      </c>
      <c r="D80" s="128" t="s">
        <v>9154</v>
      </c>
      <c r="E80" s="127" t="s">
        <v>9257</v>
      </c>
      <c r="F80" s="127" t="s">
        <v>9258</v>
      </c>
      <c r="G80" s="127"/>
      <c r="H80" s="168"/>
      <c r="I80" s="180" t="s">
        <v>9284</v>
      </c>
      <c r="J80" s="127"/>
    </row>
    <row r="81" spans="1:10" x14ac:dyDescent="0.35">
      <c r="A81" s="127" t="s">
        <v>9914</v>
      </c>
      <c r="B81" s="127" t="s">
        <v>7466</v>
      </c>
      <c r="C81" s="195" cm="1">
        <f t="array" ref="C81">IF(ROW() &lt; ROW(INDEX(persons[resource_ID],ROWS(persons[resource_ID]))), COUNTIF(INDEX(persons[resource_ID],1):persons[[#This Row],[resource_ID]],persons[[#This Row],[resource_ID]]), "")</f>
        <v>5</v>
      </c>
      <c r="D81" s="128" t="s">
        <v>9154</v>
      </c>
      <c r="E81" s="127" t="s">
        <v>9259</v>
      </c>
      <c r="F81" s="127" t="s">
        <v>9260</v>
      </c>
      <c r="G81" s="127"/>
      <c r="H81" s="168"/>
      <c r="I81" s="180" t="s">
        <v>9285</v>
      </c>
      <c r="J81" s="127"/>
    </row>
    <row r="82" spans="1:10" x14ac:dyDescent="0.35">
      <c r="A82" s="127" t="s">
        <v>9915</v>
      </c>
      <c r="B82" s="127" t="s">
        <v>7466</v>
      </c>
      <c r="C82" s="195" cm="1">
        <f t="array" ref="C82">IF(ROW() &lt; ROW(INDEX(persons[resource_ID],ROWS(persons[resource_ID]))), COUNTIF(INDEX(persons[resource_ID],1):persons[[#This Row],[resource_ID]],persons[[#This Row],[resource_ID]]), "")</f>
        <v>1</v>
      </c>
      <c r="D82" s="128" t="s">
        <v>9154</v>
      </c>
      <c r="E82" s="127" t="s">
        <v>9166</v>
      </c>
      <c r="F82" s="127" t="s">
        <v>9167</v>
      </c>
      <c r="G82" s="127"/>
      <c r="H82" s="168"/>
      <c r="I82" s="166" t="s">
        <v>9168</v>
      </c>
      <c r="J82" s="127"/>
    </row>
    <row r="83" spans="1:10" x14ac:dyDescent="0.35">
      <c r="A83" s="127" t="s">
        <v>9915</v>
      </c>
      <c r="B83" s="127" t="s">
        <v>7466</v>
      </c>
      <c r="C83" s="195" cm="1">
        <f t="array" ref="C83">IF(ROW() &lt; ROW(INDEX(persons[resource_ID],ROWS(persons[resource_ID]))), COUNTIF(INDEX(persons[resource_ID],1):persons[[#This Row],[resource_ID]],persons[[#This Row],[resource_ID]]), "")</f>
        <v>2</v>
      </c>
      <c r="D83" s="128" t="s">
        <v>9154</v>
      </c>
      <c r="E83" s="127" t="s">
        <v>9252</v>
      </c>
      <c r="F83" s="127" t="s">
        <v>9253</v>
      </c>
      <c r="G83" s="127" t="s">
        <v>9254</v>
      </c>
      <c r="H83" s="168"/>
      <c r="I83" s="180" t="s">
        <v>9282</v>
      </c>
      <c r="J83" s="127"/>
    </row>
    <row r="84" spans="1:10" x14ac:dyDescent="0.35">
      <c r="A84" s="127" t="s">
        <v>9915</v>
      </c>
      <c r="B84" s="127" t="s">
        <v>7466</v>
      </c>
      <c r="C84" s="195" cm="1">
        <f t="array" ref="C84">IF(ROW() &lt; ROW(INDEX(persons[resource_ID],ROWS(persons[resource_ID]))), COUNTIF(INDEX(persons[resource_ID],1):persons[[#This Row],[resource_ID]],persons[[#This Row],[resource_ID]]), "")</f>
        <v>3</v>
      </c>
      <c r="D84" s="128" t="s">
        <v>9154</v>
      </c>
      <c r="E84" s="127" t="s">
        <v>9255</v>
      </c>
      <c r="F84" s="127" t="s">
        <v>9256</v>
      </c>
      <c r="G84" s="127"/>
      <c r="H84" s="168"/>
      <c r="I84" s="180" t="s">
        <v>9283</v>
      </c>
      <c r="J84" s="127"/>
    </row>
    <row r="85" spans="1:10" x14ac:dyDescent="0.35">
      <c r="A85" s="127" t="s">
        <v>9915</v>
      </c>
      <c r="B85" s="127" t="s">
        <v>7466</v>
      </c>
      <c r="C85" s="195" cm="1">
        <f t="array" ref="C85">IF(ROW() &lt; ROW(INDEX(persons[resource_ID],ROWS(persons[resource_ID]))), COUNTIF(INDEX(persons[resource_ID],1):persons[[#This Row],[resource_ID]],persons[[#This Row],[resource_ID]]), "")</f>
        <v>4</v>
      </c>
      <c r="D85" s="128" t="s">
        <v>9154</v>
      </c>
      <c r="E85" s="127" t="s">
        <v>9257</v>
      </c>
      <c r="F85" s="127" t="s">
        <v>9258</v>
      </c>
      <c r="G85" s="127"/>
      <c r="H85" s="168"/>
      <c r="I85" s="180" t="s">
        <v>9284</v>
      </c>
      <c r="J85" s="127"/>
    </row>
    <row r="86" spans="1:10" x14ac:dyDescent="0.35">
      <c r="A86" s="127" t="s">
        <v>9915</v>
      </c>
      <c r="B86" s="127" t="s">
        <v>7466</v>
      </c>
      <c r="C86" s="195" cm="1">
        <f t="array" ref="C86">IF(ROW() &lt; ROW(INDEX(persons[resource_ID],ROWS(persons[resource_ID]))), COUNTIF(INDEX(persons[resource_ID],1):persons[[#This Row],[resource_ID]],persons[[#This Row],[resource_ID]]), "")</f>
        <v>5</v>
      </c>
      <c r="D86" s="128" t="s">
        <v>9154</v>
      </c>
      <c r="E86" s="127" t="s">
        <v>9259</v>
      </c>
      <c r="F86" s="127" t="s">
        <v>9260</v>
      </c>
      <c r="G86" s="127"/>
      <c r="H86" s="168"/>
      <c r="I86" s="180" t="s">
        <v>9285</v>
      </c>
      <c r="J86" s="127"/>
    </row>
    <row r="87" spans="1:10" x14ac:dyDescent="0.35">
      <c r="A87" s="127" t="s">
        <v>9916</v>
      </c>
      <c r="B87" s="127" t="s">
        <v>7466</v>
      </c>
      <c r="C87" s="195" cm="1">
        <f t="array" ref="C87">IF(ROW() &lt; ROW(INDEX(persons[resource_ID],ROWS(persons[resource_ID]))), COUNTIF(INDEX(persons[resource_ID],1):persons[[#This Row],[resource_ID]],persons[[#This Row],[resource_ID]]), "")</f>
        <v>1</v>
      </c>
      <c r="D87" s="128" t="s">
        <v>9154</v>
      </c>
      <c r="E87" s="127" t="s">
        <v>9166</v>
      </c>
      <c r="F87" s="127" t="s">
        <v>9167</v>
      </c>
      <c r="G87" s="127"/>
      <c r="H87" s="168"/>
      <c r="I87" s="166" t="s">
        <v>9168</v>
      </c>
      <c r="J87" s="127"/>
    </row>
    <row r="88" spans="1:10" x14ac:dyDescent="0.35">
      <c r="A88" s="127" t="s">
        <v>9916</v>
      </c>
      <c r="B88" s="127" t="s">
        <v>7466</v>
      </c>
      <c r="C88" s="195" cm="1">
        <f t="array" ref="C88">IF(ROW() &lt; ROW(INDEX(persons[resource_ID],ROWS(persons[resource_ID]))), COUNTIF(INDEX(persons[resource_ID],1):persons[[#This Row],[resource_ID]],persons[[#This Row],[resource_ID]]), "")</f>
        <v>2</v>
      </c>
      <c r="D88" s="128" t="s">
        <v>9154</v>
      </c>
      <c r="E88" s="127" t="s">
        <v>9252</v>
      </c>
      <c r="F88" s="127" t="s">
        <v>9253</v>
      </c>
      <c r="G88" s="127" t="s">
        <v>9254</v>
      </c>
      <c r="H88" s="168"/>
      <c r="I88" s="180" t="s">
        <v>9282</v>
      </c>
      <c r="J88" s="127"/>
    </row>
    <row r="89" spans="1:10" x14ac:dyDescent="0.35">
      <c r="A89" s="127" t="s">
        <v>9916</v>
      </c>
      <c r="B89" s="127" t="s">
        <v>7466</v>
      </c>
      <c r="C89" s="195" cm="1">
        <f t="array" ref="C89">IF(ROW() &lt; ROW(INDEX(persons[resource_ID],ROWS(persons[resource_ID]))), COUNTIF(INDEX(persons[resource_ID],1):persons[[#This Row],[resource_ID]],persons[[#This Row],[resource_ID]]), "")</f>
        <v>3</v>
      </c>
      <c r="D89" s="128" t="s">
        <v>9154</v>
      </c>
      <c r="E89" s="127" t="s">
        <v>9255</v>
      </c>
      <c r="F89" s="127" t="s">
        <v>9256</v>
      </c>
      <c r="G89" s="127"/>
      <c r="H89" s="168"/>
      <c r="I89" s="180" t="s">
        <v>9283</v>
      </c>
      <c r="J89" s="127"/>
    </row>
    <row r="90" spans="1:10" x14ac:dyDescent="0.35">
      <c r="A90" s="127" t="s">
        <v>9916</v>
      </c>
      <c r="B90" s="127" t="s">
        <v>7466</v>
      </c>
      <c r="C90" s="195" cm="1">
        <f t="array" ref="C90">IF(ROW() &lt; ROW(INDEX(persons[resource_ID],ROWS(persons[resource_ID]))), COUNTIF(INDEX(persons[resource_ID],1):persons[[#This Row],[resource_ID]],persons[[#This Row],[resource_ID]]), "")</f>
        <v>4</v>
      </c>
      <c r="D90" s="128" t="s">
        <v>9154</v>
      </c>
      <c r="E90" s="127" t="s">
        <v>9257</v>
      </c>
      <c r="F90" s="127" t="s">
        <v>9258</v>
      </c>
      <c r="G90" s="127"/>
      <c r="H90" s="168"/>
      <c r="I90" s="180" t="s">
        <v>9284</v>
      </c>
      <c r="J90" s="127"/>
    </row>
    <row r="91" spans="1:10" x14ac:dyDescent="0.35">
      <c r="A91" s="127" t="s">
        <v>9916</v>
      </c>
      <c r="B91" s="127" t="s">
        <v>7466</v>
      </c>
      <c r="C91" s="195" cm="1">
        <f t="array" ref="C91">IF(ROW() &lt; ROW(INDEX(persons[resource_ID],ROWS(persons[resource_ID]))), COUNTIF(INDEX(persons[resource_ID],1):persons[[#This Row],[resource_ID]],persons[[#This Row],[resource_ID]]), "")</f>
        <v>5</v>
      </c>
      <c r="D91" s="128" t="s">
        <v>9154</v>
      </c>
      <c r="E91" s="127" t="s">
        <v>9259</v>
      </c>
      <c r="F91" s="127" t="s">
        <v>9260</v>
      </c>
      <c r="G91" s="127"/>
      <c r="H91" s="168"/>
      <c r="I91" s="180" t="s">
        <v>9285</v>
      </c>
      <c r="J91" s="127"/>
    </row>
    <row r="92" spans="1:10" x14ac:dyDescent="0.35">
      <c r="A92" s="127" t="s">
        <v>9917</v>
      </c>
      <c r="B92" s="127" t="s">
        <v>7466</v>
      </c>
      <c r="C92" s="195" cm="1">
        <f t="array" ref="C92">IF(ROW() &lt; ROW(INDEX(persons[resource_ID],ROWS(persons[resource_ID]))), COUNTIF(INDEX(persons[resource_ID],1):persons[[#This Row],[resource_ID]],persons[[#This Row],[resource_ID]]), "")</f>
        <v>1</v>
      </c>
      <c r="D92" s="128" t="s">
        <v>9154</v>
      </c>
      <c r="E92" s="127" t="s">
        <v>9166</v>
      </c>
      <c r="F92" s="127" t="s">
        <v>9167</v>
      </c>
      <c r="G92" s="127"/>
      <c r="H92" s="168"/>
      <c r="I92" s="166" t="s">
        <v>9168</v>
      </c>
      <c r="J92" s="127"/>
    </row>
    <row r="93" spans="1:10" x14ac:dyDescent="0.35">
      <c r="A93" s="127" t="s">
        <v>9917</v>
      </c>
      <c r="B93" s="127" t="s">
        <v>7466</v>
      </c>
      <c r="C93" s="195" cm="1">
        <f t="array" ref="C93">IF(ROW() &lt; ROW(INDEX(persons[resource_ID],ROWS(persons[resource_ID]))), COUNTIF(INDEX(persons[resource_ID],1):persons[[#This Row],[resource_ID]],persons[[#This Row],[resource_ID]]), "")</f>
        <v>2</v>
      </c>
      <c r="D93" s="128" t="s">
        <v>9154</v>
      </c>
      <c r="E93" s="127" t="s">
        <v>9252</v>
      </c>
      <c r="F93" s="127" t="s">
        <v>9253</v>
      </c>
      <c r="G93" s="127" t="s">
        <v>9254</v>
      </c>
      <c r="H93" s="168"/>
      <c r="I93" s="180" t="s">
        <v>9282</v>
      </c>
      <c r="J93" s="127"/>
    </row>
    <row r="94" spans="1:10" x14ac:dyDescent="0.35">
      <c r="A94" s="127" t="s">
        <v>9917</v>
      </c>
      <c r="B94" s="127" t="s">
        <v>7466</v>
      </c>
      <c r="C94" s="195" cm="1">
        <f t="array" ref="C94">IF(ROW() &lt; ROW(INDEX(persons[resource_ID],ROWS(persons[resource_ID]))), COUNTIF(INDEX(persons[resource_ID],1):persons[[#This Row],[resource_ID]],persons[[#This Row],[resource_ID]]), "")</f>
        <v>3</v>
      </c>
      <c r="D94" s="128" t="s">
        <v>9154</v>
      </c>
      <c r="E94" s="127" t="s">
        <v>9255</v>
      </c>
      <c r="F94" s="127" t="s">
        <v>9256</v>
      </c>
      <c r="G94" s="127"/>
      <c r="H94" s="168"/>
      <c r="I94" s="180" t="s">
        <v>9283</v>
      </c>
      <c r="J94" s="127"/>
    </row>
    <row r="95" spans="1:10" x14ac:dyDescent="0.35">
      <c r="A95" s="127" t="s">
        <v>9917</v>
      </c>
      <c r="B95" s="127" t="s">
        <v>7466</v>
      </c>
      <c r="C95" s="195" cm="1">
        <f t="array" ref="C95">IF(ROW() &lt; ROW(INDEX(persons[resource_ID],ROWS(persons[resource_ID]))), COUNTIF(INDEX(persons[resource_ID],1):persons[[#This Row],[resource_ID]],persons[[#This Row],[resource_ID]]), "")</f>
        <v>4</v>
      </c>
      <c r="D95" s="128" t="s">
        <v>9154</v>
      </c>
      <c r="E95" s="127" t="s">
        <v>9257</v>
      </c>
      <c r="F95" s="127" t="s">
        <v>9258</v>
      </c>
      <c r="G95" s="127"/>
      <c r="H95" s="168"/>
      <c r="I95" s="180" t="s">
        <v>9284</v>
      </c>
      <c r="J95" s="127"/>
    </row>
    <row r="96" spans="1:10" x14ac:dyDescent="0.35">
      <c r="A96" s="127" t="s">
        <v>9917</v>
      </c>
      <c r="B96" s="127" t="s">
        <v>7466</v>
      </c>
      <c r="C96" s="195" cm="1">
        <f t="array" ref="C96">IF(ROW() &lt; ROW(INDEX(persons[resource_ID],ROWS(persons[resource_ID]))), COUNTIF(INDEX(persons[resource_ID],1):persons[[#This Row],[resource_ID]],persons[[#This Row],[resource_ID]]), "")</f>
        <v>5</v>
      </c>
      <c r="D96" s="128" t="s">
        <v>9154</v>
      </c>
      <c r="E96" s="127" t="s">
        <v>9259</v>
      </c>
      <c r="F96" s="127" t="s">
        <v>9260</v>
      </c>
      <c r="G96" s="127"/>
      <c r="H96" s="168"/>
      <c r="I96" s="180" t="s">
        <v>9285</v>
      </c>
      <c r="J96" s="127"/>
    </row>
    <row r="97" spans="1:10" x14ac:dyDescent="0.35">
      <c r="A97" s="127" t="s">
        <v>9918</v>
      </c>
      <c r="B97" s="127" t="s">
        <v>7466</v>
      </c>
      <c r="C97" s="195" cm="1">
        <f t="array" ref="C97">IF(ROW() &lt; ROW(INDEX(persons[resource_ID],ROWS(persons[resource_ID]))), COUNTIF(INDEX(persons[resource_ID],1):persons[[#This Row],[resource_ID]],persons[[#This Row],[resource_ID]]), "")</f>
        <v>1</v>
      </c>
      <c r="D97" s="128" t="s">
        <v>9154</v>
      </c>
      <c r="E97" s="127" t="s">
        <v>9166</v>
      </c>
      <c r="F97" s="127" t="s">
        <v>9167</v>
      </c>
      <c r="G97" s="127"/>
      <c r="H97" s="168"/>
      <c r="I97" s="166" t="s">
        <v>9168</v>
      </c>
      <c r="J97" s="127"/>
    </row>
    <row r="98" spans="1:10" x14ac:dyDescent="0.35">
      <c r="A98" s="127" t="s">
        <v>9918</v>
      </c>
      <c r="B98" s="127" t="s">
        <v>7466</v>
      </c>
      <c r="C98" s="195" cm="1">
        <f t="array" ref="C98">IF(ROW() &lt; ROW(INDEX(persons[resource_ID],ROWS(persons[resource_ID]))), COUNTIF(INDEX(persons[resource_ID],1):persons[[#This Row],[resource_ID]],persons[[#This Row],[resource_ID]]), "")</f>
        <v>2</v>
      </c>
      <c r="D98" s="128" t="s">
        <v>9154</v>
      </c>
      <c r="E98" s="127" t="s">
        <v>9252</v>
      </c>
      <c r="F98" s="127" t="s">
        <v>9253</v>
      </c>
      <c r="G98" s="127" t="s">
        <v>9254</v>
      </c>
      <c r="H98" s="168"/>
      <c r="I98" s="180" t="s">
        <v>9282</v>
      </c>
      <c r="J98" s="127"/>
    </row>
    <row r="99" spans="1:10" x14ac:dyDescent="0.35">
      <c r="A99" s="127" t="s">
        <v>9918</v>
      </c>
      <c r="B99" s="127" t="s">
        <v>7466</v>
      </c>
      <c r="C99" s="195" cm="1">
        <f t="array" ref="C99">IF(ROW() &lt; ROW(INDEX(persons[resource_ID],ROWS(persons[resource_ID]))), COUNTIF(INDEX(persons[resource_ID],1):persons[[#This Row],[resource_ID]],persons[[#This Row],[resource_ID]]), "")</f>
        <v>3</v>
      </c>
      <c r="D99" s="128" t="s">
        <v>9154</v>
      </c>
      <c r="E99" s="127" t="s">
        <v>9255</v>
      </c>
      <c r="F99" s="127" t="s">
        <v>9256</v>
      </c>
      <c r="G99" s="127"/>
      <c r="H99" s="168"/>
      <c r="I99" s="180" t="s">
        <v>9283</v>
      </c>
      <c r="J99" s="127"/>
    </row>
    <row r="100" spans="1:10" x14ac:dyDescent="0.35">
      <c r="A100" s="127" t="s">
        <v>9918</v>
      </c>
      <c r="B100" s="127" t="s">
        <v>7466</v>
      </c>
      <c r="C100" s="195" cm="1">
        <f t="array" ref="C100">IF(ROW() &lt; ROW(INDEX(persons[resource_ID],ROWS(persons[resource_ID]))), COUNTIF(INDEX(persons[resource_ID],1):persons[[#This Row],[resource_ID]],persons[[#This Row],[resource_ID]]), "")</f>
        <v>4</v>
      </c>
      <c r="D100" s="128" t="s">
        <v>9154</v>
      </c>
      <c r="E100" s="127" t="s">
        <v>9257</v>
      </c>
      <c r="F100" s="127" t="s">
        <v>9258</v>
      </c>
      <c r="G100" s="127"/>
      <c r="H100" s="168"/>
      <c r="I100" s="180" t="s">
        <v>9284</v>
      </c>
      <c r="J100" s="127"/>
    </row>
    <row r="101" spans="1:10" x14ac:dyDescent="0.35">
      <c r="A101" s="127" t="s">
        <v>9918</v>
      </c>
      <c r="B101" s="127" t="s">
        <v>7466</v>
      </c>
      <c r="C101" s="195" cm="1">
        <f t="array" ref="C101">IF(ROW() &lt; ROW(INDEX(persons[resource_ID],ROWS(persons[resource_ID]))), COUNTIF(INDEX(persons[resource_ID],1):persons[[#This Row],[resource_ID]],persons[[#This Row],[resource_ID]]), "")</f>
        <v>5</v>
      </c>
      <c r="D101" s="128" t="s">
        <v>9154</v>
      </c>
      <c r="E101" s="127" t="s">
        <v>9259</v>
      </c>
      <c r="F101" s="127" t="s">
        <v>9260</v>
      </c>
      <c r="G101" s="127"/>
      <c r="H101" s="168"/>
      <c r="I101" s="180" t="s">
        <v>9285</v>
      </c>
      <c r="J101" s="127"/>
    </row>
    <row r="102" spans="1:10" x14ac:dyDescent="0.35">
      <c r="A102" s="127" t="s">
        <v>9919</v>
      </c>
      <c r="B102" s="127" t="s">
        <v>7466</v>
      </c>
      <c r="C102" s="195" cm="1">
        <f t="array" ref="C102">IF(ROW() &lt; ROW(INDEX(persons[resource_ID],ROWS(persons[resource_ID]))), COUNTIF(INDEX(persons[resource_ID],1):persons[[#This Row],[resource_ID]],persons[[#This Row],[resource_ID]]), "")</f>
        <v>1</v>
      </c>
      <c r="D102" s="128" t="s">
        <v>9154</v>
      </c>
      <c r="E102" s="127" t="s">
        <v>9166</v>
      </c>
      <c r="F102" s="127" t="s">
        <v>9167</v>
      </c>
      <c r="G102" s="127"/>
      <c r="H102" s="168"/>
      <c r="I102" s="166" t="s">
        <v>9168</v>
      </c>
      <c r="J102" s="127"/>
    </row>
    <row r="103" spans="1:10" x14ac:dyDescent="0.35">
      <c r="A103" s="127" t="s">
        <v>9919</v>
      </c>
      <c r="B103" s="127" t="s">
        <v>7466</v>
      </c>
      <c r="C103" s="195" cm="1">
        <f t="array" ref="C103">IF(ROW() &lt; ROW(INDEX(persons[resource_ID],ROWS(persons[resource_ID]))), COUNTIF(INDEX(persons[resource_ID],1):persons[[#This Row],[resource_ID]],persons[[#This Row],[resource_ID]]), "")</f>
        <v>2</v>
      </c>
      <c r="D103" s="128" t="s">
        <v>9154</v>
      </c>
      <c r="E103" s="127" t="s">
        <v>9252</v>
      </c>
      <c r="F103" s="127" t="s">
        <v>9253</v>
      </c>
      <c r="G103" s="127" t="s">
        <v>9254</v>
      </c>
      <c r="H103" s="168"/>
      <c r="I103" s="180" t="s">
        <v>9282</v>
      </c>
      <c r="J103" s="127"/>
    </row>
    <row r="104" spans="1:10" x14ac:dyDescent="0.35">
      <c r="A104" s="127" t="s">
        <v>9919</v>
      </c>
      <c r="B104" s="127" t="s">
        <v>7466</v>
      </c>
      <c r="C104" s="195" cm="1">
        <f t="array" ref="C104">IF(ROW() &lt; ROW(INDEX(persons[resource_ID],ROWS(persons[resource_ID]))), COUNTIF(INDEX(persons[resource_ID],1):persons[[#This Row],[resource_ID]],persons[[#This Row],[resource_ID]]), "")</f>
        <v>3</v>
      </c>
      <c r="D104" s="128" t="s">
        <v>9154</v>
      </c>
      <c r="E104" s="127" t="s">
        <v>9255</v>
      </c>
      <c r="F104" s="127" t="s">
        <v>9256</v>
      </c>
      <c r="G104" s="127"/>
      <c r="H104" s="168"/>
      <c r="I104" s="180" t="s">
        <v>9283</v>
      </c>
      <c r="J104" s="127"/>
    </row>
    <row r="105" spans="1:10" x14ac:dyDescent="0.35">
      <c r="A105" s="127" t="s">
        <v>9919</v>
      </c>
      <c r="B105" s="127" t="s">
        <v>7466</v>
      </c>
      <c r="C105" s="195" cm="1">
        <f t="array" ref="C105">IF(ROW() &lt; ROW(INDEX(persons[resource_ID],ROWS(persons[resource_ID]))), COUNTIF(INDEX(persons[resource_ID],1):persons[[#This Row],[resource_ID]],persons[[#This Row],[resource_ID]]), "")</f>
        <v>4</v>
      </c>
      <c r="D105" s="128" t="s">
        <v>9154</v>
      </c>
      <c r="E105" s="127" t="s">
        <v>9257</v>
      </c>
      <c r="F105" s="127" t="s">
        <v>9258</v>
      </c>
      <c r="G105" s="127"/>
      <c r="H105" s="168"/>
      <c r="I105" s="180" t="s">
        <v>9284</v>
      </c>
      <c r="J105" s="127"/>
    </row>
    <row r="106" spans="1:10" x14ac:dyDescent="0.35">
      <c r="A106" s="127" t="s">
        <v>9919</v>
      </c>
      <c r="B106" s="127" t="s">
        <v>7466</v>
      </c>
      <c r="C106" s="195" cm="1">
        <f t="array" ref="C106">IF(ROW() &lt; ROW(INDEX(persons[resource_ID],ROWS(persons[resource_ID]))), COUNTIF(INDEX(persons[resource_ID],1):persons[[#This Row],[resource_ID]],persons[[#This Row],[resource_ID]]), "")</f>
        <v>5</v>
      </c>
      <c r="D106" s="128" t="s">
        <v>9154</v>
      </c>
      <c r="E106" s="127" t="s">
        <v>9259</v>
      </c>
      <c r="F106" s="127" t="s">
        <v>9260</v>
      </c>
      <c r="G106" s="127"/>
      <c r="H106" s="168"/>
      <c r="I106" s="180" t="s">
        <v>9285</v>
      </c>
      <c r="J106" s="127"/>
    </row>
    <row r="107" spans="1:10" x14ac:dyDescent="0.35">
      <c r="A107" s="127" t="s">
        <v>9920</v>
      </c>
      <c r="B107" s="127" t="s">
        <v>7466</v>
      </c>
      <c r="C107" s="195" cm="1">
        <f t="array" ref="C107">IF(ROW() &lt; ROW(INDEX(persons[resource_ID],ROWS(persons[resource_ID]))), COUNTIF(INDEX(persons[resource_ID],1):persons[[#This Row],[resource_ID]],persons[[#This Row],[resource_ID]]), "")</f>
        <v>1</v>
      </c>
      <c r="D107" s="128" t="s">
        <v>9154</v>
      </c>
      <c r="E107" s="127" t="s">
        <v>9166</v>
      </c>
      <c r="F107" s="127" t="s">
        <v>9167</v>
      </c>
      <c r="G107" s="127"/>
      <c r="H107" s="168"/>
      <c r="I107" s="166" t="s">
        <v>9168</v>
      </c>
      <c r="J107" s="127"/>
    </row>
    <row r="108" spans="1:10" x14ac:dyDescent="0.35">
      <c r="A108" s="127" t="s">
        <v>9920</v>
      </c>
      <c r="B108" s="127" t="s">
        <v>7466</v>
      </c>
      <c r="C108" s="195" cm="1">
        <f t="array" ref="C108">IF(ROW() &lt; ROW(INDEX(persons[resource_ID],ROWS(persons[resource_ID]))), COUNTIF(INDEX(persons[resource_ID],1):persons[[#This Row],[resource_ID]],persons[[#This Row],[resource_ID]]), "")</f>
        <v>2</v>
      </c>
      <c r="D108" s="128" t="s">
        <v>9154</v>
      </c>
      <c r="E108" s="127" t="s">
        <v>9252</v>
      </c>
      <c r="F108" s="127" t="s">
        <v>9253</v>
      </c>
      <c r="G108" s="127" t="s">
        <v>9254</v>
      </c>
      <c r="H108" s="168"/>
      <c r="I108" s="180" t="s">
        <v>9282</v>
      </c>
      <c r="J108" s="127"/>
    </row>
    <row r="109" spans="1:10" x14ac:dyDescent="0.35">
      <c r="A109" s="127" t="s">
        <v>9920</v>
      </c>
      <c r="B109" s="127" t="s">
        <v>7466</v>
      </c>
      <c r="C109" s="195" cm="1">
        <f t="array" ref="C109">IF(ROW() &lt; ROW(INDEX(persons[resource_ID],ROWS(persons[resource_ID]))), COUNTIF(INDEX(persons[resource_ID],1):persons[[#This Row],[resource_ID]],persons[[#This Row],[resource_ID]]), "")</f>
        <v>3</v>
      </c>
      <c r="D109" s="128" t="s">
        <v>9154</v>
      </c>
      <c r="E109" s="127" t="s">
        <v>9255</v>
      </c>
      <c r="F109" s="127" t="s">
        <v>9256</v>
      </c>
      <c r="G109" s="127"/>
      <c r="H109" s="168"/>
      <c r="I109" s="180" t="s">
        <v>9283</v>
      </c>
      <c r="J109" s="127"/>
    </row>
    <row r="110" spans="1:10" x14ac:dyDescent="0.35">
      <c r="A110" s="127" t="s">
        <v>9920</v>
      </c>
      <c r="B110" s="127" t="s">
        <v>7466</v>
      </c>
      <c r="C110" s="195" cm="1">
        <f t="array" ref="C110">IF(ROW() &lt; ROW(INDEX(persons[resource_ID],ROWS(persons[resource_ID]))), COUNTIF(INDEX(persons[resource_ID],1):persons[[#This Row],[resource_ID]],persons[[#This Row],[resource_ID]]), "")</f>
        <v>4</v>
      </c>
      <c r="D110" s="128" t="s">
        <v>9154</v>
      </c>
      <c r="E110" s="127" t="s">
        <v>9257</v>
      </c>
      <c r="F110" s="127" t="s">
        <v>9258</v>
      </c>
      <c r="G110" s="127"/>
      <c r="H110" s="168"/>
      <c r="I110" s="180" t="s">
        <v>9284</v>
      </c>
      <c r="J110" s="127"/>
    </row>
    <row r="111" spans="1:10" x14ac:dyDescent="0.35">
      <c r="A111" s="127" t="s">
        <v>9920</v>
      </c>
      <c r="B111" s="127" t="s">
        <v>7466</v>
      </c>
      <c r="C111" s="195" cm="1">
        <f t="array" ref="C111">IF(ROW() &lt; ROW(INDEX(persons[resource_ID],ROWS(persons[resource_ID]))), COUNTIF(INDEX(persons[resource_ID],1):persons[[#This Row],[resource_ID]],persons[[#This Row],[resource_ID]]), "")</f>
        <v>5</v>
      </c>
      <c r="D111" s="128" t="s">
        <v>9154</v>
      </c>
      <c r="E111" s="127" t="s">
        <v>9259</v>
      </c>
      <c r="F111" s="127" t="s">
        <v>9260</v>
      </c>
      <c r="G111" s="127"/>
      <c r="H111" s="168"/>
      <c r="I111" s="180" t="s">
        <v>9285</v>
      </c>
      <c r="J111" s="127"/>
    </row>
    <row r="112" spans="1:10" x14ac:dyDescent="0.35">
      <c r="A112" s="127" t="s">
        <v>9921</v>
      </c>
      <c r="B112" s="127" t="s">
        <v>7466</v>
      </c>
      <c r="C112" s="195" cm="1">
        <f t="array" ref="C112">IF(ROW() &lt; ROW(INDEX(persons[resource_ID],ROWS(persons[resource_ID]))), COUNTIF(INDEX(persons[resource_ID],1):persons[[#This Row],[resource_ID]],persons[[#This Row],[resource_ID]]), "")</f>
        <v>1</v>
      </c>
      <c r="D112" s="128" t="s">
        <v>9154</v>
      </c>
      <c r="E112" s="127" t="s">
        <v>9166</v>
      </c>
      <c r="F112" s="127" t="s">
        <v>9167</v>
      </c>
      <c r="G112" s="127"/>
      <c r="H112" s="168"/>
      <c r="I112" s="166" t="s">
        <v>9168</v>
      </c>
      <c r="J112" s="127"/>
    </row>
    <row r="113" spans="1:10" x14ac:dyDescent="0.35">
      <c r="A113" s="127" t="s">
        <v>9921</v>
      </c>
      <c r="B113" s="127" t="s">
        <v>7466</v>
      </c>
      <c r="C113" s="195" cm="1">
        <f t="array" ref="C113">IF(ROW() &lt; ROW(INDEX(persons[resource_ID],ROWS(persons[resource_ID]))), COUNTIF(INDEX(persons[resource_ID],1):persons[[#This Row],[resource_ID]],persons[[#This Row],[resource_ID]]), "")</f>
        <v>2</v>
      </c>
      <c r="D113" s="128" t="s">
        <v>9154</v>
      </c>
      <c r="E113" s="127" t="s">
        <v>9252</v>
      </c>
      <c r="F113" s="127" t="s">
        <v>9253</v>
      </c>
      <c r="G113" s="127" t="s">
        <v>9254</v>
      </c>
      <c r="H113" s="168"/>
      <c r="I113" s="180" t="s">
        <v>9282</v>
      </c>
      <c r="J113" s="127"/>
    </row>
    <row r="114" spans="1:10" x14ac:dyDescent="0.35">
      <c r="A114" s="127" t="s">
        <v>9921</v>
      </c>
      <c r="B114" s="127" t="s">
        <v>7466</v>
      </c>
      <c r="C114" s="195" cm="1">
        <f t="array" ref="C114">IF(ROW() &lt; ROW(INDEX(persons[resource_ID],ROWS(persons[resource_ID]))), COUNTIF(INDEX(persons[resource_ID],1):persons[[#This Row],[resource_ID]],persons[[#This Row],[resource_ID]]), "")</f>
        <v>3</v>
      </c>
      <c r="D114" s="128" t="s">
        <v>9154</v>
      </c>
      <c r="E114" s="127" t="s">
        <v>9255</v>
      </c>
      <c r="F114" s="127" t="s">
        <v>9256</v>
      </c>
      <c r="G114" s="127"/>
      <c r="H114" s="168"/>
      <c r="I114" s="180" t="s">
        <v>9283</v>
      </c>
      <c r="J114" s="127"/>
    </row>
    <row r="115" spans="1:10" x14ac:dyDescent="0.35">
      <c r="A115" s="127" t="s">
        <v>9921</v>
      </c>
      <c r="B115" s="127" t="s">
        <v>7466</v>
      </c>
      <c r="C115" s="195" cm="1">
        <f t="array" ref="C115">IF(ROW() &lt; ROW(INDEX(persons[resource_ID],ROWS(persons[resource_ID]))), COUNTIF(INDEX(persons[resource_ID],1):persons[[#This Row],[resource_ID]],persons[[#This Row],[resource_ID]]), "")</f>
        <v>4</v>
      </c>
      <c r="D115" s="128" t="s">
        <v>9154</v>
      </c>
      <c r="E115" s="127" t="s">
        <v>9257</v>
      </c>
      <c r="F115" s="127" t="s">
        <v>9258</v>
      </c>
      <c r="G115" s="127"/>
      <c r="H115" s="168"/>
      <c r="I115" s="180" t="s">
        <v>9284</v>
      </c>
      <c r="J115" s="127"/>
    </row>
    <row r="116" spans="1:10" x14ac:dyDescent="0.35">
      <c r="A116" s="127" t="s">
        <v>9921</v>
      </c>
      <c r="B116" s="127" t="s">
        <v>7466</v>
      </c>
      <c r="C116" s="195" cm="1">
        <f t="array" ref="C116">IF(ROW() &lt; ROW(INDEX(persons[resource_ID],ROWS(persons[resource_ID]))), COUNTIF(INDEX(persons[resource_ID],1):persons[[#This Row],[resource_ID]],persons[[#This Row],[resource_ID]]), "")</f>
        <v>5</v>
      </c>
      <c r="D116" s="128" t="s">
        <v>9154</v>
      </c>
      <c r="E116" s="127" t="s">
        <v>9259</v>
      </c>
      <c r="F116" s="127" t="s">
        <v>9260</v>
      </c>
      <c r="G116" s="127"/>
      <c r="H116" s="168"/>
      <c r="I116" s="180" t="s">
        <v>9285</v>
      </c>
      <c r="J116" s="127"/>
    </row>
    <row r="117" spans="1:10" x14ac:dyDescent="0.35">
      <c r="A117" s="127" t="s">
        <v>9922</v>
      </c>
      <c r="B117" s="127" t="s">
        <v>7466</v>
      </c>
      <c r="C117" s="195" cm="1">
        <f t="array" ref="C117">IF(ROW() &lt; ROW(INDEX(persons[resource_ID],ROWS(persons[resource_ID]))), COUNTIF(INDEX(persons[resource_ID],1):persons[[#This Row],[resource_ID]],persons[[#This Row],[resource_ID]]), "")</f>
        <v>1</v>
      </c>
      <c r="D117" s="128" t="s">
        <v>9154</v>
      </c>
      <c r="E117" s="127" t="s">
        <v>9166</v>
      </c>
      <c r="F117" s="127" t="s">
        <v>9167</v>
      </c>
      <c r="G117" s="127"/>
      <c r="H117" s="168"/>
      <c r="I117" s="166" t="s">
        <v>9168</v>
      </c>
      <c r="J117" s="127"/>
    </row>
    <row r="118" spans="1:10" x14ac:dyDescent="0.35">
      <c r="A118" s="127" t="s">
        <v>9922</v>
      </c>
      <c r="B118" s="127" t="s">
        <v>7466</v>
      </c>
      <c r="C118" s="195" cm="1">
        <f t="array" ref="C118">IF(ROW() &lt; ROW(INDEX(persons[resource_ID],ROWS(persons[resource_ID]))), COUNTIF(INDEX(persons[resource_ID],1):persons[[#This Row],[resource_ID]],persons[[#This Row],[resource_ID]]), "")</f>
        <v>2</v>
      </c>
      <c r="D118" s="128" t="s">
        <v>9154</v>
      </c>
      <c r="E118" s="127" t="s">
        <v>9252</v>
      </c>
      <c r="F118" s="127" t="s">
        <v>9253</v>
      </c>
      <c r="G118" s="127" t="s">
        <v>9254</v>
      </c>
      <c r="H118" s="168"/>
      <c r="I118" s="180" t="s">
        <v>9282</v>
      </c>
      <c r="J118" s="127"/>
    </row>
    <row r="119" spans="1:10" x14ac:dyDescent="0.35">
      <c r="A119" s="127" t="s">
        <v>9922</v>
      </c>
      <c r="B119" s="127" t="s">
        <v>7466</v>
      </c>
      <c r="C119" s="195" cm="1">
        <f t="array" ref="C119">IF(ROW() &lt; ROW(INDEX(persons[resource_ID],ROWS(persons[resource_ID]))), COUNTIF(INDEX(persons[resource_ID],1):persons[[#This Row],[resource_ID]],persons[[#This Row],[resource_ID]]), "")</f>
        <v>3</v>
      </c>
      <c r="D119" s="128" t="s">
        <v>9154</v>
      </c>
      <c r="E119" s="127" t="s">
        <v>9255</v>
      </c>
      <c r="F119" s="127" t="s">
        <v>9256</v>
      </c>
      <c r="G119" s="127"/>
      <c r="H119" s="168"/>
      <c r="I119" s="180" t="s">
        <v>9283</v>
      </c>
      <c r="J119" s="127"/>
    </row>
    <row r="120" spans="1:10" x14ac:dyDescent="0.35">
      <c r="A120" s="127" t="s">
        <v>9922</v>
      </c>
      <c r="B120" s="127" t="s">
        <v>7466</v>
      </c>
      <c r="C120" s="195" cm="1">
        <f t="array" ref="C120">IF(ROW() &lt; ROW(INDEX(persons[resource_ID],ROWS(persons[resource_ID]))), COUNTIF(INDEX(persons[resource_ID],1):persons[[#This Row],[resource_ID]],persons[[#This Row],[resource_ID]]), "")</f>
        <v>4</v>
      </c>
      <c r="D120" s="128" t="s">
        <v>9154</v>
      </c>
      <c r="E120" s="127" t="s">
        <v>9257</v>
      </c>
      <c r="F120" s="127" t="s">
        <v>9258</v>
      </c>
      <c r="G120" s="127"/>
      <c r="H120" s="168"/>
      <c r="I120" s="180" t="s">
        <v>9284</v>
      </c>
      <c r="J120" s="127"/>
    </row>
    <row r="121" spans="1:10" x14ac:dyDescent="0.35">
      <c r="A121" s="127" t="s">
        <v>9922</v>
      </c>
      <c r="B121" s="127" t="s">
        <v>7466</v>
      </c>
      <c r="C121" s="195" cm="1">
        <f t="array" ref="C121">IF(ROW() &lt; ROW(INDEX(persons[resource_ID],ROWS(persons[resource_ID]))), COUNTIF(INDEX(persons[resource_ID],1):persons[[#This Row],[resource_ID]],persons[[#This Row],[resource_ID]]), "")</f>
        <v>5</v>
      </c>
      <c r="D121" s="128" t="s">
        <v>9154</v>
      </c>
      <c r="E121" s="127" t="s">
        <v>9259</v>
      </c>
      <c r="F121" s="127" t="s">
        <v>9260</v>
      </c>
      <c r="G121" s="127"/>
      <c r="H121" s="168"/>
      <c r="I121" s="180" t="s">
        <v>9285</v>
      </c>
      <c r="J121" s="127"/>
    </row>
    <row r="122" spans="1:10" x14ac:dyDescent="0.35">
      <c r="A122" s="127" t="s">
        <v>9923</v>
      </c>
      <c r="B122" s="127" t="s">
        <v>7466</v>
      </c>
      <c r="C122" s="195" cm="1">
        <f t="array" ref="C122">IF(ROW() &lt; ROW(INDEX(persons[resource_ID],ROWS(persons[resource_ID]))), COUNTIF(INDEX(persons[resource_ID],1):persons[[#This Row],[resource_ID]],persons[[#This Row],[resource_ID]]), "")</f>
        <v>1</v>
      </c>
      <c r="D122" s="128" t="s">
        <v>9154</v>
      </c>
      <c r="E122" s="127" t="s">
        <v>9166</v>
      </c>
      <c r="F122" s="127" t="s">
        <v>9167</v>
      </c>
      <c r="G122" s="127"/>
      <c r="H122" s="168"/>
      <c r="I122" s="166" t="s">
        <v>9168</v>
      </c>
      <c r="J122" s="127"/>
    </row>
    <row r="123" spans="1:10" x14ac:dyDescent="0.35">
      <c r="A123" s="127" t="s">
        <v>9923</v>
      </c>
      <c r="B123" s="127" t="s">
        <v>7466</v>
      </c>
      <c r="C123" s="195" cm="1">
        <f t="array" ref="C123">IF(ROW() &lt; ROW(INDEX(persons[resource_ID],ROWS(persons[resource_ID]))), COUNTIF(INDEX(persons[resource_ID],1):persons[[#This Row],[resource_ID]],persons[[#This Row],[resource_ID]]), "")</f>
        <v>2</v>
      </c>
      <c r="D123" s="128" t="s">
        <v>9154</v>
      </c>
      <c r="E123" s="127" t="s">
        <v>9252</v>
      </c>
      <c r="F123" s="127" t="s">
        <v>9253</v>
      </c>
      <c r="G123" s="127" t="s">
        <v>9254</v>
      </c>
      <c r="H123" s="168"/>
      <c r="I123" s="180" t="s">
        <v>9282</v>
      </c>
      <c r="J123" s="127"/>
    </row>
    <row r="124" spans="1:10" x14ac:dyDescent="0.35">
      <c r="A124" s="127" t="s">
        <v>9923</v>
      </c>
      <c r="B124" s="127" t="s">
        <v>7466</v>
      </c>
      <c r="C124" s="195" cm="1">
        <f t="array" ref="C124">IF(ROW() &lt; ROW(INDEX(persons[resource_ID],ROWS(persons[resource_ID]))), COUNTIF(INDEX(persons[resource_ID],1):persons[[#This Row],[resource_ID]],persons[[#This Row],[resource_ID]]), "")</f>
        <v>3</v>
      </c>
      <c r="D124" s="128" t="s">
        <v>9154</v>
      </c>
      <c r="E124" s="127" t="s">
        <v>9255</v>
      </c>
      <c r="F124" s="127" t="s">
        <v>9256</v>
      </c>
      <c r="G124" s="127"/>
      <c r="H124" s="168"/>
      <c r="I124" s="180" t="s">
        <v>9283</v>
      </c>
      <c r="J124" s="127"/>
    </row>
    <row r="125" spans="1:10" x14ac:dyDescent="0.35">
      <c r="A125" s="127" t="s">
        <v>9923</v>
      </c>
      <c r="B125" s="127" t="s">
        <v>7466</v>
      </c>
      <c r="C125" s="195" cm="1">
        <f t="array" ref="C125">IF(ROW() &lt; ROW(INDEX(persons[resource_ID],ROWS(persons[resource_ID]))), COUNTIF(INDEX(persons[resource_ID],1):persons[[#This Row],[resource_ID]],persons[[#This Row],[resource_ID]]), "")</f>
        <v>4</v>
      </c>
      <c r="D125" s="128" t="s">
        <v>9154</v>
      </c>
      <c r="E125" s="127" t="s">
        <v>9257</v>
      </c>
      <c r="F125" s="127" t="s">
        <v>9258</v>
      </c>
      <c r="G125" s="127"/>
      <c r="H125" s="168"/>
      <c r="I125" s="180" t="s">
        <v>9284</v>
      </c>
      <c r="J125" s="127"/>
    </row>
    <row r="126" spans="1:10" x14ac:dyDescent="0.35">
      <c r="A126" s="127" t="s">
        <v>9923</v>
      </c>
      <c r="B126" s="127" t="s">
        <v>7466</v>
      </c>
      <c r="C126" s="195" cm="1">
        <f t="array" ref="C126">IF(ROW() &lt; ROW(INDEX(persons[resource_ID],ROWS(persons[resource_ID]))), COUNTIF(INDEX(persons[resource_ID],1):persons[[#This Row],[resource_ID]],persons[[#This Row],[resource_ID]]), "")</f>
        <v>5</v>
      </c>
      <c r="D126" s="128" t="s">
        <v>9154</v>
      </c>
      <c r="E126" s="127" t="s">
        <v>9259</v>
      </c>
      <c r="F126" s="127" t="s">
        <v>9260</v>
      </c>
      <c r="G126" s="127"/>
      <c r="H126" s="168"/>
      <c r="I126" s="180" t="s">
        <v>9285</v>
      </c>
      <c r="J126" s="127"/>
    </row>
    <row r="127" spans="1:10" x14ac:dyDescent="0.35">
      <c r="A127" s="127" t="s">
        <v>9924</v>
      </c>
      <c r="B127" s="127" t="s">
        <v>7466</v>
      </c>
      <c r="C127" s="195" cm="1">
        <f t="array" ref="C127">IF(ROW() &lt; ROW(INDEX(persons[resource_ID],ROWS(persons[resource_ID]))), COUNTIF(INDEX(persons[resource_ID],1):persons[[#This Row],[resource_ID]],persons[[#This Row],[resource_ID]]), "")</f>
        <v>1</v>
      </c>
      <c r="D127" s="128" t="s">
        <v>9154</v>
      </c>
      <c r="E127" s="127" t="s">
        <v>9166</v>
      </c>
      <c r="F127" s="127" t="s">
        <v>9167</v>
      </c>
      <c r="G127" s="127"/>
      <c r="H127" s="168"/>
      <c r="I127" s="166" t="s">
        <v>9168</v>
      </c>
      <c r="J127" s="127"/>
    </row>
    <row r="128" spans="1:10" x14ac:dyDescent="0.35">
      <c r="A128" s="127" t="s">
        <v>9924</v>
      </c>
      <c r="B128" s="127" t="s">
        <v>7466</v>
      </c>
      <c r="C128" s="195" cm="1">
        <f t="array" ref="C128">IF(ROW() &lt; ROW(INDEX(persons[resource_ID],ROWS(persons[resource_ID]))), COUNTIF(INDEX(persons[resource_ID],1):persons[[#This Row],[resource_ID]],persons[[#This Row],[resource_ID]]), "")</f>
        <v>2</v>
      </c>
      <c r="D128" s="128" t="s">
        <v>9154</v>
      </c>
      <c r="E128" s="127" t="s">
        <v>9252</v>
      </c>
      <c r="F128" s="127" t="s">
        <v>9253</v>
      </c>
      <c r="G128" s="127" t="s">
        <v>9254</v>
      </c>
      <c r="H128" s="168"/>
      <c r="I128" s="180" t="s">
        <v>9282</v>
      </c>
      <c r="J128" s="127"/>
    </row>
    <row r="129" spans="1:10" x14ac:dyDescent="0.35">
      <c r="A129" s="127" t="s">
        <v>9924</v>
      </c>
      <c r="B129" s="127" t="s">
        <v>7466</v>
      </c>
      <c r="C129" s="195" cm="1">
        <f t="array" ref="C129">IF(ROW() &lt; ROW(INDEX(persons[resource_ID],ROWS(persons[resource_ID]))), COUNTIF(INDEX(persons[resource_ID],1):persons[[#This Row],[resource_ID]],persons[[#This Row],[resource_ID]]), "")</f>
        <v>3</v>
      </c>
      <c r="D129" s="128" t="s">
        <v>9154</v>
      </c>
      <c r="E129" s="127" t="s">
        <v>9255</v>
      </c>
      <c r="F129" s="127" t="s">
        <v>9256</v>
      </c>
      <c r="G129" s="127"/>
      <c r="H129" s="168"/>
      <c r="I129" s="180" t="s">
        <v>9283</v>
      </c>
      <c r="J129" s="127"/>
    </row>
    <row r="130" spans="1:10" x14ac:dyDescent="0.35">
      <c r="A130" s="127" t="s">
        <v>9924</v>
      </c>
      <c r="B130" s="127" t="s">
        <v>7466</v>
      </c>
      <c r="C130" s="195" cm="1">
        <f t="array" ref="C130">IF(ROW() &lt; ROW(INDEX(persons[resource_ID],ROWS(persons[resource_ID]))), COUNTIF(INDEX(persons[resource_ID],1):persons[[#This Row],[resource_ID]],persons[[#This Row],[resource_ID]]), "")</f>
        <v>4</v>
      </c>
      <c r="D130" s="128" t="s">
        <v>9154</v>
      </c>
      <c r="E130" s="127" t="s">
        <v>9257</v>
      </c>
      <c r="F130" s="127" t="s">
        <v>9258</v>
      </c>
      <c r="G130" s="127"/>
      <c r="H130" s="168"/>
      <c r="I130" s="180" t="s">
        <v>9284</v>
      </c>
      <c r="J130" s="127"/>
    </row>
    <row r="131" spans="1:10" x14ac:dyDescent="0.35">
      <c r="A131" s="127" t="s">
        <v>9924</v>
      </c>
      <c r="B131" s="127" t="s">
        <v>7466</v>
      </c>
      <c r="C131" s="195" cm="1">
        <f t="array" ref="C131">IF(ROW() &lt; ROW(INDEX(persons[resource_ID],ROWS(persons[resource_ID]))), COUNTIF(INDEX(persons[resource_ID],1):persons[[#This Row],[resource_ID]],persons[[#This Row],[resource_ID]]), "")</f>
        <v>5</v>
      </c>
      <c r="D131" s="128" t="s">
        <v>9154</v>
      </c>
      <c r="E131" s="127" t="s">
        <v>9259</v>
      </c>
      <c r="F131" s="127" t="s">
        <v>9260</v>
      </c>
      <c r="G131" s="127"/>
      <c r="H131" s="168"/>
      <c r="I131" s="180" t="s">
        <v>9285</v>
      </c>
      <c r="J131" s="127"/>
    </row>
    <row r="132" spans="1:10" x14ac:dyDescent="0.35">
      <c r="A132" s="127" t="s">
        <v>9925</v>
      </c>
      <c r="B132" s="127" t="s">
        <v>7466</v>
      </c>
      <c r="C132" s="195" cm="1">
        <f t="array" ref="C132">IF(ROW() &lt; ROW(INDEX(persons[resource_ID],ROWS(persons[resource_ID]))), COUNTIF(INDEX(persons[resource_ID],1):persons[[#This Row],[resource_ID]],persons[[#This Row],[resource_ID]]), "")</f>
        <v>1</v>
      </c>
      <c r="D132" s="128" t="s">
        <v>9154</v>
      </c>
      <c r="E132" s="127" t="s">
        <v>9166</v>
      </c>
      <c r="F132" s="127" t="s">
        <v>9167</v>
      </c>
      <c r="G132" s="127"/>
      <c r="H132" s="168"/>
      <c r="I132" s="166" t="s">
        <v>9168</v>
      </c>
      <c r="J132" s="127"/>
    </row>
    <row r="133" spans="1:10" x14ac:dyDescent="0.35">
      <c r="A133" s="127" t="s">
        <v>9925</v>
      </c>
      <c r="B133" s="127" t="s">
        <v>7466</v>
      </c>
      <c r="C133" s="195" cm="1">
        <f t="array" ref="C133">IF(ROW() &lt; ROW(INDEX(persons[resource_ID],ROWS(persons[resource_ID]))), COUNTIF(INDEX(persons[resource_ID],1):persons[[#This Row],[resource_ID]],persons[[#This Row],[resource_ID]]), "")</f>
        <v>2</v>
      </c>
      <c r="D133" s="128" t="s">
        <v>9154</v>
      </c>
      <c r="E133" s="127" t="s">
        <v>9252</v>
      </c>
      <c r="F133" s="127" t="s">
        <v>9253</v>
      </c>
      <c r="G133" s="127" t="s">
        <v>9254</v>
      </c>
      <c r="H133" s="168"/>
      <c r="I133" s="180" t="s">
        <v>9282</v>
      </c>
      <c r="J133" s="127"/>
    </row>
    <row r="134" spans="1:10" x14ac:dyDescent="0.35">
      <c r="A134" s="127" t="s">
        <v>9925</v>
      </c>
      <c r="B134" s="127" t="s">
        <v>7466</v>
      </c>
      <c r="C134" s="195" cm="1">
        <f t="array" ref="C134">IF(ROW() &lt; ROW(INDEX(persons[resource_ID],ROWS(persons[resource_ID]))), COUNTIF(INDEX(persons[resource_ID],1):persons[[#This Row],[resource_ID]],persons[[#This Row],[resource_ID]]), "")</f>
        <v>3</v>
      </c>
      <c r="D134" s="128" t="s">
        <v>9154</v>
      </c>
      <c r="E134" s="127" t="s">
        <v>9255</v>
      </c>
      <c r="F134" s="127" t="s">
        <v>9256</v>
      </c>
      <c r="G134" s="127"/>
      <c r="H134" s="168"/>
      <c r="I134" s="180" t="s">
        <v>9283</v>
      </c>
      <c r="J134" s="127"/>
    </row>
    <row r="135" spans="1:10" x14ac:dyDescent="0.35">
      <c r="A135" s="127" t="s">
        <v>9925</v>
      </c>
      <c r="B135" s="127" t="s">
        <v>7466</v>
      </c>
      <c r="C135" s="195" cm="1">
        <f t="array" ref="C135">IF(ROW() &lt; ROW(INDEX(persons[resource_ID],ROWS(persons[resource_ID]))), COUNTIF(INDEX(persons[resource_ID],1):persons[[#This Row],[resource_ID]],persons[[#This Row],[resource_ID]]), "")</f>
        <v>4</v>
      </c>
      <c r="D135" s="128" t="s">
        <v>9154</v>
      </c>
      <c r="E135" s="127" t="s">
        <v>9257</v>
      </c>
      <c r="F135" s="127" t="s">
        <v>9258</v>
      </c>
      <c r="G135" s="127"/>
      <c r="H135" s="168"/>
      <c r="I135" s="180" t="s">
        <v>9284</v>
      </c>
      <c r="J135" s="127"/>
    </row>
    <row r="136" spans="1:10" x14ac:dyDescent="0.35">
      <c r="A136" s="127" t="s">
        <v>9925</v>
      </c>
      <c r="B136" s="127" t="s">
        <v>7466</v>
      </c>
      <c r="C136" s="195" cm="1">
        <f t="array" ref="C136">IF(ROW() &lt; ROW(INDEX(persons[resource_ID],ROWS(persons[resource_ID]))), COUNTIF(INDEX(persons[resource_ID],1):persons[[#This Row],[resource_ID]],persons[[#This Row],[resource_ID]]), "")</f>
        <v>5</v>
      </c>
      <c r="D136" s="128" t="s">
        <v>9154</v>
      </c>
      <c r="E136" s="127" t="s">
        <v>9259</v>
      </c>
      <c r="F136" s="127" t="s">
        <v>9260</v>
      </c>
      <c r="G136" s="127"/>
      <c r="H136" s="168"/>
      <c r="I136" s="180" t="s">
        <v>9285</v>
      </c>
      <c r="J136" s="127"/>
    </row>
    <row r="137" spans="1:10" x14ac:dyDescent="0.35">
      <c r="A137" s="127" t="s">
        <v>9926</v>
      </c>
      <c r="B137" s="127" t="s">
        <v>7466</v>
      </c>
      <c r="C137" s="195" cm="1">
        <f t="array" ref="C137">IF(ROW() &lt; ROW(INDEX(persons[resource_ID],ROWS(persons[resource_ID]))), COUNTIF(INDEX(persons[resource_ID],1):persons[[#This Row],[resource_ID]],persons[[#This Row],[resource_ID]]), "")</f>
        <v>1</v>
      </c>
      <c r="D137" s="128" t="s">
        <v>9154</v>
      </c>
      <c r="E137" s="127" t="s">
        <v>9166</v>
      </c>
      <c r="F137" s="127" t="s">
        <v>9167</v>
      </c>
      <c r="G137" s="127"/>
      <c r="H137" s="168"/>
      <c r="I137" s="166" t="s">
        <v>9168</v>
      </c>
      <c r="J137" s="127"/>
    </row>
    <row r="138" spans="1:10" x14ac:dyDescent="0.35">
      <c r="A138" s="127" t="s">
        <v>9926</v>
      </c>
      <c r="B138" s="127" t="s">
        <v>7466</v>
      </c>
      <c r="C138" s="195" cm="1">
        <f t="array" ref="C138">IF(ROW() &lt; ROW(INDEX(persons[resource_ID],ROWS(persons[resource_ID]))), COUNTIF(INDEX(persons[resource_ID],1):persons[[#This Row],[resource_ID]],persons[[#This Row],[resource_ID]]), "")</f>
        <v>2</v>
      </c>
      <c r="D138" s="128" t="s">
        <v>9154</v>
      </c>
      <c r="E138" s="127" t="s">
        <v>9252</v>
      </c>
      <c r="F138" s="127" t="s">
        <v>9253</v>
      </c>
      <c r="G138" s="127" t="s">
        <v>9254</v>
      </c>
      <c r="H138" s="168"/>
      <c r="I138" s="180" t="s">
        <v>9282</v>
      </c>
      <c r="J138" s="127"/>
    </row>
    <row r="139" spans="1:10" x14ac:dyDescent="0.35">
      <c r="A139" s="127" t="s">
        <v>9926</v>
      </c>
      <c r="B139" s="127" t="s">
        <v>7466</v>
      </c>
      <c r="C139" s="195" cm="1">
        <f t="array" ref="C139">IF(ROW() &lt; ROW(INDEX(persons[resource_ID],ROWS(persons[resource_ID]))), COUNTIF(INDEX(persons[resource_ID],1):persons[[#This Row],[resource_ID]],persons[[#This Row],[resource_ID]]), "")</f>
        <v>3</v>
      </c>
      <c r="D139" s="128" t="s">
        <v>9154</v>
      </c>
      <c r="E139" s="127" t="s">
        <v>9255</v>
      </c>
      <c r="F139" s="127" t="s">
        <v>9256</v>
      </c>
      <c r="G139" s="127"/>
      <c r="H139" s="168"/>
      <c r="I139" s="180" t="s">
        <v>9283</v>
      </c>
      <c r="J139" s="127"/>
    </row>
    <row r="140" spans="1:10" x14ac:dyDescent="0.35">
      <c r="A140" s="127" t="s">
        <v>9926</v>
      </c>
      <c r="B140" s="127" t="s">
        <v>7466</v>
      </c>
      <c r="C140" s="195" cm="1">
        <f t="array" ref="C140">IF(ROW() &lt; ROW(INDEX(persons[resource_ID],ROWS(persons[resource_ID]))), COUNTIF(INDEX(persons[resource_ID],1):persons[[#This Row],[resource_ID]],persons[[#This Row],[resource_ID]]), "")</f>
        <v>4</v>
      </c>
      <c r="D140" s="128" t="s">
        <v>9154</v>
      </c>
      <c r="E140" s="127" t="s">
        <v>9257</v>
      </c>
      <c r="F140" s="127" t="s">
        <v>9258</v>
      </c>
      <c r="G140" s="127"/>
      <c r="H140" s="168"/>
      <c r="I140" s="180" t="s">
        <v>9284</v>
      </c>
      <c r="J140" s="127"/>
    </row>
    <row r="141" spans="1:10" x14ac:dyDescent="0.35">
      <c r="A141" s="127" t="s">
        <v>9926</v>
      </c>
      <c r="B141" s="127" t="s">
        <v>7466</v>
      </c>
      <c r="C141" s="195" cm="1">
        <f t="array" ref="C141">IF(ROW() &lt; ROW(INDEX(persons[resource_ID],ROWS(persons[resource_ID]))), COUNTIF(INDEX(persons[resource_ID],1):persons[[#This Row],[resource_ID]],persons[[#This Row],[resource_ID]]), "")</f>
        <v>5</v>
      </c>
      <c r="D141" s="128" t="s">
        <v>9154</v>
      </c>
      <c r="E141" s="127" t="s">
        <v>9259</v>
      </c>
      <c r="F141" s="127" t="s">
        <v>9260</v>
      </c>
      <c r="G141" s="127"/>
      <c r="H141" s="168"/>
      <c r="I141" s="180" t="s">
        <v>9285</v>
      </c>
      <c r="J141" s="127"/>
    </row>
    <row r="142" spans="1:10" x14ac:dyDescent="0.35">
      <c r="A142" s="127" t="s">
        <v>9927</v>
      </c>
      <c r="B142" s="127" t="s">
        <v>7466</v>
      </c>
      <c r="C142" s="195" cm="1">
        <f t="array" ref="C142">IF(ROW() &lt; ROW(INDEX(persons[resource_ID],ROWS(persons[resource_ID]))), COUNTIF(INDEX(persons[resource_ID],1):persons[[#This Row],[resource_ID]],persons[[#This Row],[resource_ID]]), "")</f>
        <v>1</v>
      </c>
      <c r="D142" s="128" t="s">
        <v>9154</v>
      </c>
      <c r="E142" s="127" t="s">
        <v>9166</v>
      </c>
      <c r="F142" s="127" t="s">
        <v>9167</v>
      </c>
      <c r="G142" s="127"/>
      <c r="H142" s="168"/>
      <c r="I142" s="166" t="s">
        <v>9168</v>
      </c>
      <c r="J142" s="127"/>
    </row>
    <row r="143" spans="1:10" x14ac:dyDescent="0.35">
      <c r="A143" s="127" t="s">
        <v>9927</v>
      </c>
      <c r="B143" s="127" t="s">
        <v>7466</v>
      </c>
      <c r="C143" s="195" cm="1">
        <f t="array" ref="C143">IF(ROW() &lt; ROW(INDEX(persons[resource_ID],ROWS(persons[resource_ID]))), COUNTIF(INDEX(persons[resource_ID],1):persons[[#This Row],[resource_ID]],persons[[#This Row],[resource_ID]]), "")</f>
        <v>2</v>
      </c>
      <c r="D143" s="128" t="s">
        <v>9154</v>
      </c>
      <c r="E143" s="127" t="s">
        <v>9252</v>
      </c>
      <c r="F143" s="127" t="s">
        <v>9253</v>
      </c>
      <c r="G143" s="127" t="s">
        <v>9254</v>
      </c>
      <c r="H143" s="168"/>
      <c r="I143" s="180" t="s">
        <v>9282</v>
      </c>
      <c r="J143" s="127"/>
    </row>
    <row r="144" spans="1:10" x14ac:dyDescent="0.35">
      <c r="A144" s="127" t="s">
        <v>9927</v>
      </c>
      <c r="B144" s="127" t="s">
        <v>7466</v>
      </c>
      <c r="C144" s="195" cm="1">
        <f t="array" ref="C144">IF(ROW() &lt; ROW(INDEX(persons[resource_ID],ROWS(persons[resource_ID]))), COUNTIF(INDEX(persons[resource_ID],1):persons[[#This Row],[resource_ID]],persons[[#This Row],[resource_ID]]), "")</f>
        <v>3</v>
      </c>
      <c r="D144" s="128" t="s">
        <v>9154</v>
      </c>
      <c r="E144" s="127" t="s">
        <v>9255</v>
      </c>
      <c r="F144" s="127" t="s">
        <v>9256</v>
      </c>
      <c r="G144" s="127"/>
      <c r="H144" s="168"/>
      <c r="I144" s="180" t="s">
        <v>9283</v>
      </c>
      <c r="J144" s="127"/>
    </row>
    <row r="145" spans="1:10" x14ac:dyDescent="0.35">
      <c r="A145" s="127" t="s">
        <v>9927</v>
      </c>
      <c r="B145" s="127" t="s">
        <v>7466</v>
      </c>
      <c r="C145" s="195" cm="1">
        <f t="array" ref="C145">IF(ROW() &lt; ROW(INDEX(persons[resource_ID],ROWS(persons[resource_ID]))), COUNTIF(INDEX(persons[resource_ID],1):persons[[#This Row],[resource_ID]],persons[[#This Row],[resource_ID]]), "")</f>
        <v>4</v>
      </c>
      <c r="D145" s="128" t="s">
        <v>9154</v>
      </c>
      <c r="E145" s="127" t="s">
        <v>9257</v>
      </c>
      <c r="F145" s="127" t="s">
        <v>9258</v>
      </c>
      <c r="G145" s="127"/>
      <c r="H145" s="168"/>
      <c r="I145" s="180" t="s">
        <v>9284</v>
      </c>
      <c r="J145" s="127"/>
    </row>
    <row r="146" spans="1:10" x14ac:dyDescent="0.35">
      <c r="A146" s="127" t="s">
        <v>9927</v>
      </c>
      <c r="B146" s="127" t="s">
        <v>7466</v>
      </c>
      <c r="C146" s="195" cm="1">
        <f t="array" ref="C146">IF(ROW() &lt; ROW(INDEX(persons[resource_ID],ROWS(persons[resource_ID]))), COUNTIF(INDEX(persons[resource_ID],1):persons[[#This Row],[resource_ID]],persons[[#This Row],[resource_ID]]), "")</f>
        <v>5</v>
      </c>
      <c r="D146" s="128" t="s">
        <v>9154</v>
      </c>
      <c r="E146" s="127" t="s">
        <v>9259</v>
      </c>
      <c r="F146" s="127" t="s">
        <v>9260</v>
      </c>
      <c r="G146" s="127"/>
      <c r="H146" s="168"/>
      <c r="I146" s="180" t="s">
        <v>9285</v>
      </c>
      <c r="J146" s="127"/>
    </row>
    <row r="147" spans="1:10" x14ac:dyDescent="0.35">
      <c r="A147" s="127" t="s">
        <v>9928</v>
      </c>
      <c r="B147" s="127" t="s">
        <v>7466</v>
      </c>
      <c r="C147" s="195" cm="1">
        <f t="array" ref="C147">IF(ROW() &lt; ROW(INDEX(persons[resource_ID],ROWS(persons[resource_ID]))), COUNTIF(INDEX(persons[resource_ID],1):persons[[#This Row],[resource_ID]],persons[[#This Row],[resource_ID]]), "")</f>
        <v>1</v>
      </c>
      <c r="D147" s="128" t="s">
        <v>9154</v>
      </c>
      <c r="E147" s="127" t="s">
        <v>9166</v>
      </c>
      <c r="F147" s="127" t="s">
        <v>9167</v>
      </c>
      <c r="G147" s="127"/>
      <c r="H147" s="168"/>
      <c r="I147" s="166" t="s">
        <v>9168</v>
      </c>
      <c r="J147" s="127"/>
    </row>
    <row r="148" spans="1:10" x14ac:dyDescent="0.35">
      <c r="A148" s="127" t="s">
        <v>9928</v>
      </c>
      <c r="B148" s="127" t="s">
        <v>7466</v>
      </c>
      <c r="C148" s="195" cm="1">
        <f t="array" ref="C148">IF(ROW() &lt; ROW(INDEX(persons[resource_ID],ROWS(persons[resource_ID]))), COUNTIF(INDEX(persons[resource_ID],1):persons[[#This Row],[resource_ID]],persons[[#This Row],[resource_ID]]), "")</f>
        <v>2</v>
      </c>
      <c r="D148" s="128" t="s">
        <v>9154</v>
      </c>
      <c r="E148" s="127" t="s">
        <v>9252</v>
      </c>
      <c r="F148" s="127" t="s">
        <v>9253</v>
      </c>
      <c r="G148" s="127" t="s">
        <v>9254</v>
      </c>
      <c r="H148" s="168"/>
      <c r="I148" s="180" t="s">
        <v>9282</v>
      </c>
      <c r="J148" s="127"/>
    </row>
    <row r="149" spans="1:10" x14ac:dyDescent="0.35">
      <c r="A149" s="127" t="s">
        <v>9928</v>
      </c>
      <c r="B149" s="127" t="s">
        <v>7466</v>
      </c>
      <c r="C149" s="195" cm="1">
        <f t="array" ref="C149">IF(ROW() &lt; ROW(INDEX(persons[resource_ID],ROWS(persons[resource_ID]))), COUNTIF(INDEX(persons[resource_ID],1):persons[[#This Row],[resource_ID]],persons[[#This Row],[resource_ID]]), "")</f>
        <v>3</v>
      </c>
      <c r="D149" s="128" t="s">
        <v>9154</v>
      </c>
      <c r="E149" s="127" t="s">
        <v>9255</v>
      </c>
      <c r="F149" s="127" t="s">
        <v>9256</v>
      </c>
      <c r="G149" s="127"/>
      <c r="H149" s="168"/>
      <c r="I149" s="180" t="s">
        <v>9283</v>
      </c>
      <c r="J149" s="127"/>
    </row>
    <row r="150" spans="1:10" x14ac:dyDescent="0.35">
      <c r="A150" s="127" t="s">
        <v>9928</v>
      </c>
      <c r="B150" s="127" t="s">
        <v>7466</v>
      </c>
      <c r="C150" s="195" cm="1">
        <f t="array" ref="C150">IF(ROW() &lt; ROW(INDEX(persons[resource_ID],ROWS(persons[resource_ID]))), COUNTIF(INDEX(persons[resource_ID],1):persons[[#This Row],[resource_ID]],persons[[#This Row],[resource_ID]]), "")</f>
        <v>4</v>
      </c>
      <c r="D150" s="128" t="s">
        <v>9154</v>
      </c>
      <c r="E150" s="127" t="s">
        <v>9257</v>
      </c>
      <c r="F150" s="127" t="s">
        <v>9258</v>
      </c>
      <c r="G150" s="127"/>
      <c r="H150" s="168"/>
      <c r="I150" s="180" t="s">
        <v>9284</v>
      </c>
      <c r="J150" s="127"/>
    </row>
    <row r="151" spans="1:10" x14ac:dyDescent="0.35">
      <c r="A151" s="127" t="s">
        <v>9928</v>
      </c>
      <c r="B151" s="127" t="s">
        <v>7466</v>
      </c>
      <c r="C151" s="195" cm="1">
        <f t="array" ref="C151">IF(ROW() &lt; ROW(INDEX(persons[resource_ID],ROWS(persons[resource_ID]))), COUNTIF(INDEX(persons[resource_ID],1):persons[[#This Row],[resource_ID]],persons[[#This Row],[resource_ID]]), "")</f>
        <v>5</v>
      </c>
      <c r="D151" s="128" t="s">
        <v>9154</v>
      </c>
      <c r="E151" s="127" t="s">
        <v>9259</v>
      </c>
      <c r="F151" s="127" t="s">
        <v>9260</v>
      </c>
      <c r="G151" s="127"/>
      <c r="H151" s="168"/>
      <c r="I151" s="180" t="s">
        <v>9285</v>
      </c>
      <c r="J151" s="127"/>
    </row>
    <row r="152" spans="1:10" x14ac:dyDescent="0.35">
      <c r="A152" s="127" t="s">
        <v>9929</v>
      </c>
      <c r="B152" s="127" t="s">
        <v>7466</v>
      </c>
      <c r="C152" s="195" cm="1">
        <f t="array" ref="C152">IF(ROW() &lt; ROW(INDEX(persons[resource_ID],ROWS(persons[resource_ID]))), COUNTIF(INDEX(persons[resource_ID],1):persons[[#This Row],[resource_ID]],persons[[#This Row],[resource_ID]]), "")</f>
        <v>1</v>
      </c>
      <c r="D152" s="128" t="s">
        <v>9154</v>
      </c>
      <c r="E152" s="127" t="s">
        <v>9166</v>
      </c>
      <c r="F152" s="127" t="s">
        <v>9167</v>
      </c>
      <c r="G152" s="127"/>
      <c r="H152" s="168"/>
      <c r="I152" s="166" t="s">
        <v>9168</v>
      </c>
      <c r="J152" s="127"/>
    </row>
    <row r="153" spans="1:10" x14ac:dyDescent="0.35">
      <c r="A153" s="127" t="s">
        <v>9929</v>
      </c>
      <c r="B153" s="127" t="s">
        <v>7466</v>
      </c>
      <c r="C153" s="195" cm="1">
        <f t="array" ref="C153">IF(ROW() &lt; ROW(INDEX(persons[resource_ID],ROWS(persons[resource_ID]))), COUNTIF(INDEX(persons[resource_ID],1):persons[[#This Row],[resource_ID]],persons[[#This Row],[resource_ID]]), "")</f>
        <v>2</v>
      </c>
      <c r="D153" s="128" t="s">
        <v>9154</v>
      </c>
      <c r="E153" s="127" t="s">
        <v>9252</v>
      </c>
      <c r="F153" s="127" t="s">
        <v>9253</v>
      </c>
      <c r="G153" s="127" t="s">
        <v>9254</v>
      </c>
      <c r="H153" s="168"/>
      <c r="I153" s="180" t="s">
        <v>9282</v>
      </c>
      <c r="J153" s="127"/>
    </row>
    <row r="154" spans="1:10" x14ac:dyDescent="0.35">
      <c r="A154" s="127" t="s">
        <v>9929</v>
      </c>
      <c r="B154" s="127" t="s">
        <v>7466</v>
      </c>
      <c r="C154" s="195" cm="1">
        <f t="array" ref="C154">IF(ROW() &lt; ROW(INDEX(persons[resource_ID],ROWS(persons[resource_ID]))), COUNTIF(INDEX(persons[resource_ID],1):persons[[#This Row],[resource_ID]],persons[[#This Row],[resource_ID]]), "")</f>
        <v>3</v>
      </c>
      <c r="D154" s="128" t="s">
        <v>9154</v>
      </c>
      <c r="E154" s="127" t="s">
        <v>9255</v>
      </c>
      <c r="F154" s="127" t="s">
        <v>9256</v>
      </c>
      <c r="G154" s="127"/>
      <c r="H154" s="168"/>
      <c r="I154" s="180" t="s">
        <v>9283</v>
      </c>
      <c r="J154" s="127"/>
    </row>
    <row r="155" spans="1:10" x14ac:dyDescent="0.35">
      <c r="A155" s="127" t="s">
        <v>9929</v>
      </c>
      <c r="B155" s="127" t="s">
        <v>7466</v>
      </c>
      <c r="C155" s="195" cm="1">
        <f t="array" ref="C155">IF(ROW() &lt; ROW(INDEX(persons[resource_ID],ROWS(persons[resource_ID]))), COUNTIF(INDEX(persons[resource_ID],1):persons[[#This Row],[resource_ID]],persons[[#This Row],[resource_ID]]), "")</f>
        <v>4</v>
      </c>
      <c r="D155" s="128" t="s">
        <v>9154</v>
      </c>
      <c r="E155" s="127" t="s">
        <v>9257</v>
      </c>
      <c r="F155" s="127" t="s">
        <v>9258</v>
      </c>
      <c r="G155" s="127"/>
      <c r="H155" s="168"/>
      <c r="I155" s="180" t="s">
        <v>9284</v>
      </c>
      <c r="J155" s="127"/>
    </row>
    <row r="156" spans="1:10" x14ac:dyDescent="0.35">
      <c r="A156" s="127" t="s">
        <v>9929</v>
      </c>
      <c r="B156" s="127" t="s">
        <v>7466</v>
      </c>
      <c r="C156" s="195" cm="1">
        <f t="array" ref="C156">IF(ROW() &lt; ROW(INDEX(persons[resource_ID],ROWS(persons[resource_ID]))), COUNTIF(INDEX(persons[resource_ID],1):persons[[#This Row],[resource_ID]],persons[[#This Row],[resource_ID]]), "")</f>
        <v>5</v>
      </c>
      <c r="D156" s="128" t="s">
        <v>9154</v>
      </c>
      <c r="E156" s="127" t="s">
        <v>9259</v>
      </c>
      <c r="F156" s="127" t="s">
        <v>9260</v>
      </c>
      <c r="G156" s="127"/>
      <c r="H156" s="168"/>
      <c r="I156" s="180" t="s">
        <v>9285</v>
      </c>
      <c r="J156" s="127"/>
    </row>
    <row r="157" spans="1:10" x14ac:dyDescent="0.35">
      <c r="A157" s="127" t="s">
        <v>9930</v>
      </c>
      <c r="B157" s="127" t="s">
        <v>7466</v>
      </c>
      <c r="C157" s="195" cm="1">
        <f t="array" ref="C157">IF(ROW() &lt; ROW(INDEX(persons[resource_ID],ROWS(persons[resource_ID]))), COUNTIF(INDEX(persons[resource_ID],1):persons[[#This Row],[resource_ID]],persons[[#This Row],[resource_ID]]), "")</f>
        <v>1</v>
      </c>
      <c r="D157" s="128" t="s">
        <v>9154</v>
      </c>
      <c r="E157" s="127" t="s">
        <v>9166</v>
      </c>
      <c r="F157" s="127" t="s">
        <v>9167</v>
      </c>
      <c r="G157" s="127"/>
      <c r="H157" s="168"/>
      <c r="I157" s="166" t="s">
        <v>9168</v>
      </c>
      <c r="J157" s="127"/>
    </row>
    <row r="158" spans="1:10" x14ac:dyDescent="0.35">
      <c r="A158" s="127" t="s">
        <v>9930</v>
      </c>
      <c r="B158" s="127" t="s">
        <v>7466</v>
      </c>
      <c r="C158" s="195" cm="1">
        <f t="array" ref="C158">IF(ROW() &lt; ROW(INDEX(persons[resource_ID],ROWS(persons[resource_ID]))), COUNTIF(INDEX(persons[resource_ID],1):persons[[#This Row],[resource_ID]],persons[[#This Row],[resource_ID]]), "")</f>
        <v>2</v>
      </c>
      <c r="D158" s="128" t="s">
        <v>9154</v>
      </c>
      <c r="E158" s="127" t="s">
        <v>9252</v>
      </c>
      <c r="F158" s="127" t="s">
        <v>9253</v>
      </c>
      <c r="G158" s="127" t="s">
        <v>9254</v>
      </c>
      <c r="H158" s="168"/>
      <c r="I158" s="180" t="s">
        <v>9282</v>
      </c>
      <c r="J158" s="127"/>
    </row>
    <row r="159" spans="1:10" x14ac:dyDescent="0.35">
      <c r="A159" s="127" t="s">
        <v>9930</v>
      </c>
      <c r="B159" s="127" t="s">
        <v>7466</v>
      </c>
      <c r="C159" s="195" cm="1">
        <f t="array" ref="C159">IF(ROW() &lt; ROW(INDEX(persons[resource_ID],ROWS(persons[resource_ID]))), COUNTIF(INDEX(persons[resource_ID],1):persons[[#This Row],[resource_ID]],persons[[#This Row],[resource_ID]]), "")</f>
        <v>3</v>
      </c>
      <c r="D159" s="128" t="s">
        <v>9154</v>
      </c>
      <c r="E159" s="127" t="s">
        <v>9255</v>
      </c>
      <c r="F159" s="127" t="s">
        <v>9256</v>
      </c>
      <c r="G159" s="127"/>
      <c r="H159" s="168"/>
      <c r="I159" s="180" t="s">
        <v>9283</v>
      </c>
      <c r="J159" s="127"/>
    </row>
    <row r="160" spans="1:10" x14ac:dyDescent="0.35">
      <c r="A160" s="127" t="s">
        <v>9930</v>
      </c>
      <c r="B160" s="127" t="s">
        <v>7466</v>
      </c>
      <c r="C160" s="195" cm="1">
        <f t="array" ref="C160">IF(ROW() &lt; ROW(INDEX(persons[resource_ID],ROWS(persons[resource_ID]))), COUNTIF(INDEX(persons[resource_ID],1):persons[[#This Row],[resource_ID]],persons[[#This Row],[resource_ID]]), "")</f>
        <v>4</v>
      </c>
      <c r="D160" s="128" t="s">
        <v>9154</v>
      </c>
      <c r="E160" s="127" t="s">
        <v>9257</v>
      </c>
      <c r="F160" s="127" t="s">
        <v>9258</v>
      </c>
      <c r="G160" s="127"/>
      <c r="H160" s="168"/>
      <c r="I160" s="180" t="s">
        <v>9284</v>
      </c>
      <c r="J160" s="127"/>
    </row>
    <row r="161" spans="1:10" x14ac:dyDescent="0.35">
      <c r="A161" s="127" t="s">
        <v>9930</v>
      </c>
      <c r="B161" s="127" t="s">
        <v>7466</v>
      </c>
      <c r="C161" s="195" cm="1">
        <f t="array" ref="C161">IF(ROW() &lt; ROW(INDEX(persons[resource_ID],ROWS(persons[resource_ID]))), COUNTIF(INDEX(persons[resource_ID],1):persons[[#This Row],[resource_ID]],persons[[#This Row],[resource_ID]]), "")</f>
        <v>5</v>
      </c>
      <c r="D161" s="128" t="s">
        <v>9154</v>
      </c>
      <c r="E161" s="127" t="s">
        <v>9259</v>
      </c>
      <c r="F161" s="127" t="s">
        <v>9260</v>
      </c>
      <c r="G161" s="127"/>
      <c r="H161" s="168"/>
      <c r="I161" s="180" t="s">
        <v>9285</v>
      </c>
      <c r="J161" s="127"/>
    </row>
    <row r="162" spans="1:10" x14ac:dyDescent="0.35">
      <c r="A162" s="127" t="s">
        <v>9931</v>
      </c>
      <c r="B162" s="127" t="s">
        <v>7466</v>
      </c>
      <c r="C162" s="195" cm="1">
        <f t="array" ref="C162">IF(ROW() &lt; ROW(INDEX(persons[resource_ID],ROWS(persons[resource_ID]))), COUNTIF(INDEX(persons[resource_ID],1):persons[[#This Row],[resource_ID]],persons[[#This Row],[resource_ID]]), "")</f>
        <v>1</v>
      </c>
      <c r="D162" s="128" t="s">
        <v>9154</v>
      </c>
      <c r="E162" s="127" t="s">
        <v>9166</v>
      </c>
      <c r="F162" s="127" t="s">
        <v>9167</v>
      </c>
      <c r="G162" s="127"/>
      <c r="H162" s="168"/>
      <c r="I162" s="166" t="s">
        <v>9168</v>
      </c>
      <c r="J162" s="127"/>
    </row>
    <row r="163" spans="1:10" x14ac:dyDescent="0.35">
      <c r="A163" s="127" t="s">
        <v>9931</v>
      </c>
      <c r="B163" s="127" t="s">
        <v>7466</v>
      </c>
      <c r="C163" s="195" cm="1">
        <f t="array" ref="C163">IF(ROW() &lt; ROW(INDEX(persons[resource_ID],ROWS(persons[resource_ID]))), COUNTIF(INDEX(persons[resource_ID],1):persons[[#This Row],[resource_ID]],persons[[#This Row],[resource_ID]]), "")</f>
        <v>2</v>
      </c>
      <c r="D163" s="128" t="s">
        <v>9154</v>
      </c>
      <c r="E163" s="127" t="s">
        <v>9252</v>
      </c>
      <c r="F163" s="127" t="s">
        <v>9253</v>
      </c>
      <c r="G163" s="127" t="s">
        <v>9254</v>
      </c>
      <c r="H163" s="168"/>
      <c r="I163" s="180" t="s">
        <v>9282</v>
      </c>
      <c r="J163" s="127"/>
    </row>
    <row r="164" spans="1:10" x14ac:dyDescent="0.35">
      <c r="A164" s="127" t="s">
        <v>9931</v>
      </c>
      <c r="B164" s="127" t="s">
        <v>7466</v>
      </c>
      <c r="C164" s="195" cm="1">
        <f t="array" ref="C164">IF(ROW() &lt; ROW(INDEX(persons[resource_ID],ROWS(persons[resource_ID]))), COUNTIF(INDEX(persons[resource_ID],1):persons[[#This Row],[resource_ID]],persons[[#This Row],[resource_ID]]), "")</f>
        <v>3</v>
      </c>
      <c r="D164" s="128" t="s">
        <v>9154</v>
      </c>
      <c r="E164" s="127" t="s">
        <v>9255</v>
      </c>
      <c r="F164" s="127" t="s">
        <v>9256</v>
      </c>
      <c r="G164" s="127"/>
      <c r="H164" s="168"/>
      <c r="I164" s="180" t="s">
        <v>9283</v>
      </c>
      <c r="J164" s="127"/>
    </row>
    <row r="165" spans="1:10" x14ac:dyDescent="0.35">
      <c r="A165" s="127" t="s">
        <v>9931</v>
      </c>
      <c r="B165" s="127" t="s">
        <v>7466</v>
      </c>
      <c r="C165" s="195" cm="1">
        <f t="array" ref="C165">IF(ROW() &lt; ROW(INDEX(persons[resource_ID],ROWS(persons[resource_ID]))), COUNTIF(INDEX(persons[resource_ID],1):persons[[#This Row],[resource_ID]],persons[[#This Row],[resource_ID]]), "")</f>
        <v>4</v>
      </c>
      <c r="D165" s="128" t="s">
        <v>9154</v>
      </c>
      <c r="E165" s="127" t="s">
        <v>9257</v>
      </c>
      <c r="F165" s="127" t="s">
        <v>9258</v>
      </c>
      <c r="G165" s="127"/>
      <c r="H165" s="168"/>
      <c r="I165" s="180" t="s">
        <v>9284</v>
      </c>
      <c r="J165" s="127"/>
    </row>
    <row r="166" spans="1:10" x14ac:dyDescent="0.35">
      <c r="A166" s="127" t="s">
        <v>9931</v>
      </c>
      <c r="B166" s="127" t="s">
        <v>7466</v>
      </c>
      <c r="C166" s="195" cm="1">
        <f t="array" ref="C166">IF(ROW() &lt; ROW(INDEX(persons[resource_ID],ROWS(persons[resource_ID]))), COUNTIF(INDEX(persons[resource_ID],1):persons[[#This Row],[resource_ID]],persons[[#This Row],[resource_ID]]), "")</f>
        <v>5</v>
      </c>
      <c r="D166" s="128" t="s">
        <v>9154</v>
      </c>
      <c r="E166" s="127" t="s">
        <v>9259</v>
      </c>
      <c r="F166" s="127" t="s">
        <v>9260</v>
      </c>
      <c r="G166" s="127"/>
      <c r="H166" s="168"/>
      <c r="I166" s="180" t="s">
        <v>9285</v>
      </c>
      <c r="J166" s="127"/>
    </row>
    <row r="167" spans="1:10" x14ac:dyDescent="0.35">
      <c r="A167" s="127" t="s">
        <v>9932</v>
      </c>
      <c r="B167" s="127" t="s">
        <v>7466</v>
      </c>
      <c r="C167" s="195" cm="1">
        <f t="array" ref="C167">IF(ROW() &lt; ROW(INDEX(persons[resource_ID],ROWS(persons[resource_ID]))), COUNTIF(INDEX(persons[resource_ID],1):persons[[#This Row],[resource_ID]],persons[[#This Row],[resource_ID]]), "")</f>
        <v>1</v>
      </c>
      <c r="D167" s="128" t="s">
        <v>9154</v>
      </c>
      <c r="E167" s="127" t="s">
        <v>9166</v>
      </c>
      <c r="F167" s="127" t="s">
        <v>9167</v>
      </c>
      <c r="G167" s="127"/>
      <c r="H167" s="168"/>
      <c r="I167" s="166" t="s">
        <v>9168</v>
      </c>
      <c r="J167" s="127"/>
    </row>
    <row r="168" spans="1:10" x14ac:dyDescent="0.35">
      <c r="A168" s="127" t="s">
        <v>9932</v>
      </c>
      <c r="B168" s="127" t="s">
        <v>7466</v>
      </c>
      <c r="C168" s="195" cm="1">
        <f t="array" ref="C168">IF(ROW() &lt; ROW(INDEX(persons[resource_ID],ROWS(persons[resource_ID]))), COUNTIF(INDEX(persons[resource_ID],1):persons[[#This Row],[resource_ID]],persons[[#This Row],[resource_ID]]), "")</f>
        <v>2</v>
      </c>
      <c r="D168" s="128" t="s">
        <v>9154</v>
      </c>
      <c r="E168" s="127" t="s">
        <v>9252</v>
      </c>
      <c r="F168" s="127" t="s">
        <v>9253</v>
      </c>
      <c r="G168" s="127" t="s">
        <v>9254</v>
      </c>
      <c r="H168" s="168"/>
      <c r="I168" s="180" t="s">
        <v>9282</v>
      </c>
      <c r="J168" s="127"/>
    </row>
    <row r="169" spans="1:10" x14ac:dyDescent="0.35">
      <c r="A169" s="127" t="s">
        <v>9932</v>
      </c>
      <c r="B169" s="127" t="s">
        <v>7466</v>
      </c>
      <c r="C169" s="195" cm="1">
        <f t="array" ref="C169">IF(ROW() &lt; ROW(INDEX(persons[resource_ID],ROWS(persons[resource_ID]))), COUNTIF(INDEX(persons[resource_ID],1):persons[[#This Row],[resource_ID]],persons[[#This Row],[resource_ID]]), "")</f>
        <v>3</v>
      </c>
      <c r="D169" s="128" t="s">
        <v>9154</v>
      </c>
      <c r="E169" s="127" t="s">
        <v>9255</v>
      </c>
      <c r="F169" s="127" t="s">
        <v>9256</v>
      </c>
      <c r="G169" s="127"/>
      <c r="H169" s="168"/>
      <c r="I169" s="180" t="s">
        <v>9283</v>
      </c>
      <c r="J169" s="127"/>
    </row>
    <row r="170" spans="1:10" x14ac:dyDescent="0.35">
      <c r="A170" s="127" t="s">
        <v>9932</v>
      </c>
      <c r="B170" s="127" t="s">
        <v>7466</v>
      </c>
      <c r="C170" s="195" cm="1">
        <f t="array" ref="C170">IF(ROW() &lt; ROW(INDEX(persons[resource_ID],ROWS(persons[resource_ID]))), COUNTIF(INDEX(persons[resource_ID],1):persons[[#This Row],[resource_ID]],persons[[#This Row],[resource_ID]]), "")</f>
        <v>4</v>
      </c>
      <c r="D170" s="128" t="s">
        <v>9154</v>
      </c>
      <c r="E170" s="127" t="s">
        <v>9257</v>
      </c>
      <c r="F170" s="127" t="s">
        <v>9258</v>
      </c>
      <c r="G170" s="127"/>
      <c r="H170" s="168"/>
      <c r="I170" s="180" t="s">
        <v>9284</v>
      </c>
      <c r="J170" s="127"/>
    </row>
    <row r="171" spans="1:10" x14ac:dyDescent="0.35">
      <c r="A171" s="127" t="s">
        <v>9932</v>
      </c>
      <c r="B171" s="127" t="s">
        <v>7466</v>
      </c>
      <c r="C171" s="195" cm="1">
        <f t="array" ref="C171">IF(ROW() &lt; ROW(INDEX(persons[resource_ID],ROWS(persons[resource_ID]))), COUNTIF(INDEX(persons[resource_ID],1):persons[[#This Row],[resource_ID]],persons[[#This Row],[resource_ID]]), "")</f>
        <v>5</v>
      </c>
      <c r="D171" s="128" t="s">
        <v>9154</v>
      </c>
      <c r="E171" s="127" t="s">
        <v>9259</v>
      </c>
      <c r="F171" s="127" t="s">
        <v>9260</v>
      </c>
      <c r="G171" s="127"/>
      <c r="H171" s="168"/>
      <c r="I171" s="180" t="s">
        <v>9285</v>
      </c>
      <c r="J171" s="127"/>
    </row>
    <row r="172" spans="1:10" x14ac:dyDescent="0.35">
      <c r="A172" s="127" t="s">
        <v>9933</v>
      </c>
      <c r="B172" s="127" t="s">
        <v>7466</v>
      </c>
      <c r="C172" s="195" cm="1">
        <f t="array" ref="C172">IF(ROW() &lt; ROW(INDEX(persons[resource_ID],ROWS(persons[resource_ID]))), COUNTIF(INDEX(persons[resource_ID],1):persons[[#This Row],[resource_ID]],persons[[#This Row],[resource_ID]]), "")</f>
        <v>1</v>
      </c>
      <c r="D172" s="128" t="s">
        <v>9154</v>
      </c>
      <c r="E172" s="127" t="s">
        <v>9166</v>
      </c>
      <c r="F172" s="127" t="s">
        <v>9167</v>
      </c>
      <c r="G172" s="127"/>
      <c r="H172" s="168"/>
      <c r="I172" s="166" t="s">
        <v>9168</v>
      </c>
      <c r="J172" s="127"/>
    </row>
    <row r="173" spans="1:10" x14ac:dyDescent="0.35">
      <c r="A173" s="127" t="s">
        <v>9933</v>
      </c>
      <c r="B173" s="127" t="s">
        <v>7466</v>
      </c>
      <c r="C173" s="195" cm="1">
        <f t="array" ref="C173">IF(ROW() &lt; ROW(INDEX(persons[resource_ID],ROWS(persons[resource_ID]))), COUNTIF(INDEX(persons[resource_ID],1):persons[[#This Row],[resource_ID]],persons[[#This Row],[resource_ID]]), "")</f>
        <v>2</v>
      </c>
      <c r="D173" s="128" t="s">
        <v>9154</v>
      </c>
      <c r="E173" s="127" t="s">
        <v>9252</v>
      </c>
      <c r="F173" s="127" t="s">
        <v>9253</v>
      </c>
      <c r="G173" s="127" t="s">
        <v>9254</v>
      </c>
      <c r="H173" s="168"/>
      <c r="I173" s="180" t="s">
        <v>9282</v>
      </c>
      <c r="J173" s="127"/>
    </row>
    <row r="174" spans="1:10" x14ac:dyDescent="0.35">
      <c r="A174" s="127" t="s">
        <v>9933</v>
      </c>
      <c r="B174" s="127" t="s">
        <v>7466</v>
      </c>
      <c r="C174" s="195" cm="1">
        <f t="array" ref="C174">IF(ROW() &lt; ROW(INDEX(persons[resource_ID],ROWS(persons[resource_ID]))), COUNTIF(INDEX(persons[resource_ID],1):persons[[#This Row],[resource_ID]],persons[[#This Row],[resource_ID]]), "")</f>
        <v>3</v>
      </c>
      <c r="D174" s="128" t="s">
        <v>9154</v>
      </c>
      <c r="E174" s="127" t="s">
        <v>9255</v>
      </c>
      <c r="F174" s="127" t="s">
        <v>9256</v>
      </c>
      <c r="G174" s="127"/>
      <c r="H174" s="168"/>
      <c r="I174" s="180" t="s">
        <v>9283</v>
      </c>
      <c r="J174" s="127"/>
    </row>
    <row r="175" spans="1:10" x14ac:dyDescent="0.35">
      <c r="A175" s="127" t="s">
        <v>9933</v>
      </c>
      <c r="B175" s="127" t="s">
        <v>7466</v>
      </c>
      <c r="C175" s="195" cm="1">
        <f t="array" ref="C175">IF(ROW() &lt; ROW(INDEX(persons[resource_ID],ROWS(persons[resource_ID]))), COUNTIF(INDEX(persons[resource_ID],1):persons[[#This Row],[resource_ID]],persons[[#This Row],[resource_ID]]), "")</f>
        <v>4</v>
      </c>
      <c r="D175" s="128" t="s">
        <v>9154</v>
      </c>
      <c r="E175" s="127" t="s">
        <v>9257</v>
      </c>
      <c r="F175" s="127" t="s">
        <v>9258</v>
      </c>
      <c r="G175" s="127"/>
      <c r="H175" s="168"/>
      <c r="I175" s="180" t="s">
        <v>9284</v>
      </c>
      <c r="J175" s="127"/>
    </row>
    <row r="176" spans="1:10" x14ac:dyDescent="0.35">
      <c r="A176" s="127" t="s">
        <v>9933</v>
      </c>
      <c r="B176" s="127" t="s">
        <v>7466</v>
      </c>
      <c r="C176" s="195" cm="1">
        <f t="array" ref="C176">IF(ROW() &lt; ROW(INDEX(persons[resource_ID],ROWS(persons[resource_ID]))), COUNTIF(INDEX(persons[resource_ID],1):persons[[#This Row],[resource_ID]],persons[[#This Row],[resource_ID]]), "")</f>
        <v>5</v>
      </c>
      <c r="D176" s="128" t="s">
        <v>9154</v>
      </c>
      <c r="E176" s="127" t="s">
        <v>9259</v>
      </c>
      <c r="F176" s="127" t="s">
        <v>9260</v>
      </c>
      <c r="G176" s="127"/>
      <c r="H176" s="168"/>
      <c r="I176" s="180" t="s">
        <v>9285</v>
      </c>
      <c r="J176" s="127"/>
    </row>
    <row r="177" spans="1:10" x14ac:dyDescent="0.35">
      <c r="A177" s="127" t="s">
        <v>9934</v>
      </c>
      <c r="B177" s="127" t="s">
        <v>7466</v>
      </c>
      <c r="C177" s="195" cm="1">
        <f t="array" ref="C177">IF(ROW() &lt; ROW(INDEX(persons[resource_ID],ROWS(persons[resource_ID]))), COUNTIF(INDEX(persons[resource_ID],1):persons[[#This Row],[resource_ID]],persons[[#This Row],[resource_ID]]), "")</f>
        <v>1</v>
      </c>
      <c r="D177" s="128" t="s">
        <v>9154</v>
      </c>
      <c r="E177" s="127" t="s">
        <v>9166</v>
      </c>
      <c r="F177" s="127" t="s">
        <v>9167</v>
      </c>
      <c r="G177" s="127"/>
      <c r="H177" s="168"/>
      <c r="I177" s="166" t="s">
        <v>9168</v>
      </c>
      <c r="J177" s="127"/>
    </row>
    <row r="178" spans="1:10" x14ac:dyDescent="0.35">
      <c r="A178" s="127" t="s">
        <v>9934</v>
      </c>
      <c r="B178" s="127" t="s">
        <v>7466</v>
      </c>
      <c r="C178" s="195" cm="1">
        <f t="array" ref="C178">IF(ROW() &lt; ROW(INDEX(persons[resource_ID],ROWS(persons[resource_ID]))), COUNTIF(INDEX(persons[resource_ID],1):persons[[#This Row],[resource_ID]],persons[[#This Row],[resource_ID]]), "")</f>
        <v>2</v>
      </c>
      <c r="D178" s="128" t="s">
        <v>9154</v>
      </c>
      <c r="E178" s="127" t="s">
        <v>9252</v>
      </c>
      <c r="F178" s="127" t="s">
        <v>9253</v>
      </c>
      <c r="G178" s="127" t="s">
        <v>9254</v>
      </c>
      <c r="H178" s="168"/>
      <c r="I178" s="180" t="s">
        <v>9282</v>
      </c>
      <c r="J178" s="127"/>
    </row>
    <row r="179" spans="1:10" x14ac:dyDescent="0.35">
      <c r="A179" s="127" t="s">
        <v>9934</v>
      </c>
      <c r="B179" s="127" t="s">
        <v>7466</v>
      </c>
      <c r="C179" s="195" cm="1">
        <f t="array" ref="C179">IF(ROW() &lt; ROW(INDEX(persons[resource_ID],ROWS(persons[resource_ID]))), COUNTIF(INDEX(persons[resource_ID],1):persons[[#This Row],[resource_ID]],persons[[#This Row],[resource_ID]]), "")</f>
        <v>3</v>
      </c>
      <c r="D179" s="128" t="s">
        <v>9154</v>
      </c>
      <c r="E179" s="127" t="s">
        <v>9255</v>
      </c>
      <c r="F179" s="127" t="s">
        <v>9256</v>
      </c>
      <c r="G179" s="127"/>
      <c r="H179" s="168"/>
      <c r="I179" s="180" t="s">
        <v>9283</v>
      </c>
      <c r="J179" s="127"/>
    </row>
    <row r="180" spans="1:10" x14ac:dyDescent="0.35">
      <c r="A180" s="127" t="s">
        <v>9934</v>
      </c>
      <c r="B180" s="127" t="s">
        <v>7466</v>
      </c>
      <c r="C180" s="195" cm="1">
        <f t="array" ref="C180">IF(ROW() &lt; ROW(INDEX(persons[resource_ID],ROWS(persons[resource_ID]))), COUNTIF(INDEX(persons[resource_ID],1):persons[[#This Row],[resource_ID]],persons[[#This Row],[resource_ID]]), "")</f>
        <v>4</v>
      </c>
      <c r="D180" s="128" t="s">
        <v>9154</v>
      </c>
      <c r="E180" s="127" t="s">
        <v>9257</v>
      </c>
      <c r="F180" s="127" t="s">
        <v>9258</v>
      </c>
      <c r="G180" s="127"/>
      <c r="H180" s="168"/>
      <c r="I180" s="180" t="s">
        <v>9284</v>
      </c>
      <c r="J180" s="127"/>
    </row>
    <row r="181" spans="1:10" x14ac:dyDescent="0.35">
      <c r="A181" s="127" t="s">
        <v>9934</v>
      </c>
      <c r="B181" s="127" t="s">
        <v>7466</v>
      </c>
      <c r="C181" s="195" cm="1">
        <f t="array" ref="C181">IF(ROW() &lt; ROW(INDEX(persons[resource_ID],ROWS(persons[resource_ID]))), COUNTIF(INDEX(persons[resource_ID],1):persons[[#This Row],[resource_ID]],persons[[#This Row],[resource_ID]]), "")</f>
        <v>5</v>
      </c>
      <c r="D181" s="128" t="s">
        <v>9154</v>
      </c>
      <c r="E181" s="127" t="s">
        <v>9259</v>
      </c>
      <c r="F181" s="127" t="s">
        <v>9260</v>
      </c>
      <c r="G181" s="127"/>
      <c r="H181" s="168"/>
      <c r="I181" s="180" t="s">
        <v>9285</v>
      </c>
      <c r="J181" s="127"/>
    </row>
    <row r="182" spans="1:10" x14ac:dyDescent="0.35">
      <c r="A182" s="127" t="s">
        <v>9935</v>
      </c>
      <c r="B182" s="127" t="s">
        <v>7466</v>
      </c>
      <c r="C182" s="195" cm="1">
        <f t="array" ref="C182">IF(ROW() &lt; ROW(INDEX(persons[resource_ID],ROWS(persons[resource_ID]))), COUNTIF(INDEX(persons[resource_ID],1):persons[[#This Row],[resource_ID]],persons[[#This Row],[resource_ID]]), "")</f>
        <v>1</v>
      </c>
      <c r="D182" s="128" t="s">
        <v>9154</v>
      </c>
      <c r="E182" s="127" t="s">
        <v>9166</v>
      </c>
      <c r="F182" s="127" t="s">
        <v>9167</v>
      </c>
      <c r="G182" s="127"/>
      <c r="H182" s="168"/>
      <c r="I182" s="166" t="s">
        <v>9168</v>
      </c>
      <c r="J182" s="127"/>
    </row>
    <row r="183" spans="1:10" x14ac:dyDescent="0.35">
      <c r="A183" s="127" t="s">
        <v>9935</v>
      </c>
      <c r="B183" s="127" t="s">
        <v>7466</v>
      </c>
      <c r="C183" s="195" cm="1">
        <f t="array" ref="C183">IF(ROW() &lt; ROW(INDEX(persons[resource_ID],ROWS(persons[resource_ID]))), COUNTIF(INDEX(persons[resource_ID],1):persons[[#This Row],[resource_ID]],persons[[#This Row],[resource_ID]]), "")</f>
        <v>2</v>
      </c>
      <c r="D183" s="128" t="s">
        <v>9154</v>
      </c>
      <c r="E183" s="127" t="s">
        <v>9252</v>
      </c>
      <c r="F183" s="127" t="s">
        <v>9253</v>
      </c>
      <c r="G183" s="127" t="s">
        <v>9254</v>
      </c>
      <c r="H183" s="168"/>
      <c r="I183" s="180" t="s">
        <v>9282</v>
      </c>
      <c r="J183" s="127"/>
    </row>
    <row r="184" spans="1:10" x14ac:dyDescent="0.35">
      <c r="A184" s="127" t="s">
        <v>9935</v>
      </c>
      <c r="B184" s="127" t="s">
        <v>7466</v>
      </c>
      <c r="C184" s="195" cm="1">
        <f t="array" ref="C184">IF(ROW() &lt; ROW(INDEX(persons[resource_ID],ROWS(persons[resource_ID]))), COUNTIF(INDEX(persons[resource_ID],1):persons[[#This Row],[resource_ID]],persons[[#This Row],[resource_ID]]), "")</f>
        <v>3</v>
      </c>
      <c r="D184" s="128" t="s">
        <v>9154</v>
      </c>
      <c r="E184" s="127" t="s">
        <v>9255</v>
      </c>
      <c r="F184" s="127" t="s">
        <v>9256</v>
      </c>
      <c r="G184" s="127"/>
      <c r="H184" s="168"/>
      <c r="I184" s="180" t="s">
        <v>9283</v>
      </c>
      <c r="J184" s="127"/>
    </row>
    <row r="185" spans="1:10" x14ac:dyDescent="0.35">
      <c r="A185" s="127" t="s">
        <v>9935</v>
      </c>
      <c r="B185" s="127" t="s">
        <v>7466</v>
      </c>
      <c r="C185" s="195" cm="1">
        <f t="array" ref="C185">IF(ROW() &lt; ROW(INDEX(persons[resource_ID],ROWS(persons[resource_ID]))), COUNTIF(INDEX(persons[resource_ID],1):persons[[#This Row],[resource_ID]],persons[[#This Row],[resource_ID]]), "")</f>
        <v>4</v>
      </c>
      <c r="D185" s="128" t="s">
        <v>9154</v>
      </c>
      <c r="E185" s="127" t="s">
        <v>9257</v>
      </c>
      <c r="F185" s="127" t="s">
        <v>9258</v>
      </c>
      <c r="G185" s="127"/>
      <c r="H185" s="168"/>
      <c r="I185" s="180" t="s">
        <v>9284</v>
      </c>
      <c r="J185" s="127"/>
    </row>
    <row r="186" spans="1:10" x14ac:dyDescent="0.35">
      <c r="A186" s="127" t="s">
        <v>9935</v>
      </c>
      <c r="B186" s="127" t="s">
        <v>7466</v>
      </c>
      <c r="C186" s="195" cm="1">
        <f t="array" ref="C186">IF(ROW() &lt; ROW(INDEX(persons[resource_ID],ROWS(persons[resource_ID]))), COUNTIF(INDEX(persons[resource_ID],1):persons[[#This Row],[resource_ID]],persons[[#This Row],[resource_ID]]), "")</f>
        <v>5</v>
      </c>
      <c r="D186" s="128" t="s">
        <v>9154</v>
      </c>
      <c r="E186" s="127" t="s">
        <v>9259</v>
      </c>
      <c r="F186" s="127" t="s">
        <v>9260</v>
      </c>
      <c r="G186" s="127"/>
      <c r="H186" s="168"/>
      <c r="I186" s="180" t="s">
        <v>9285</v>
      </c>
      <c r="J186" s="127"/>
    </row>
    <row r="187" spans="1:10" x14ac:dyDescent="0.35">
      <c r="A187" s="127" t="s">
        <v>9936</v>
      </c>
      <c r="B187" s="127" t="s">
        <v>7466</v>
      </c>
      <c r="C187" s="195" cm="1">
        <f t="array" ref="C187">IF(ROW() &lt; ROW(INDEX(persons[resource_ID],ROWS(persons[resource_ID]))), COUNTIF(INDEX(persons[resource_ID],1):persons[[#This Row],[resource_ID]],persons[[#This Row],[resource_ID]]), "")</f>
        <v>1</v>
      </c>
      <c r="D187" s="128" t="s">
        <v>9154</v>
      </c>
      <c r="E187" s="127" t="s">
        <v>9166</v>
      </c>
      <c r="F187" s="127" t="s">
        <v>9167</v>
      </c>
      <c r="G187" s="127"/>
      <c r="H187" s="168"/>
      <c r="I187" s="166" t="s">
        <v>9168</v>
      </c>
      <c r="J187" s="127"/>
    </row>
    <row r="188" spans="1:10" x14ac:dyDescent="0.35">
      <c r="A188" s="127" t="s">
        <v>9936</v>
      </c>
      <c r="B188" s="127" t="s">
        <v>7466</v>
      </c>
      <c r="C188" s="195" cm="1">
        <f t="array" ref="C188">IF(ROW() &lt; ROW(INDEX(persons[resource_ID],ROWS(persons[resource_ID]))), COUNTIF(INDEX(persons[resource_ID],1):persons[[#This Row],[resource_ID]],persons[[#This Row],[resource_ID]]), "")</f>
        <v>2</v>
      </c>
      <c r="D188" s="128" t="s">
        <v>9154</v>
      </c>
      <c r="E188" s="127" t="s">
        <v>9252</v>
      </c>
      <c r="F188" s="127" t="s">
        <v>9253</v>
      </c>
      <c r="G188" s="127" t="s">
        <v>9254</v>
      </c>
      <c r="H188" s="168"/>
      <c r="I188" s="180" t="s">
        <v>9282</v>
      </c>
      <c r="J188" s="127"/>
    </row>
    <row r="189" spans="1:10" x14ac:dyDescent="0.35">
      <c r="A189" s="127" t="s">
        <v>9936</v>
      </c>
      <c r="B189" s="127" t="s">
        <v>7466</v>
      </c>
      <c r="C189" s="195" cm="1">
        <f t="array" ref="C189">IF(ROW() &lt; ROW(INDEX(persons[resource_ID],ROWS(persons[resource_ID]))), COUNTIF(INDEX(persons[resource_ID],1):persons[[#This Row],[resource_ID]],persons[[#This Row],[resource_ID]]), "")</f>
        <v>3</v>
      </c>
      <c r="D189" s="128" t="s">
        <v>9154</v>
      </c>
      <c r="E189" s="127" t="s">
        <v>9255</v>
      </c>
      <c r="F189" s="127" t="s">
        <v>9256</v>
      </c>
      <c r="G189" s="127"/>
      <c r="H189" s="168"/>
      <c r="I189" s="180" t="s">
        <v>9283</v>
      </c>
      <c r="J189" s="127"/>
    </row>
    <row r="190" spans="1:10" x14ac:dyDescent="0.35">
      <c r="A190" s="127" t="s">
        <v>9936</v>
      </c>
      <c r="B190" s="127" t="s">
        <v>7466</v>
      </c>
      <c r="C190" s="195" cm="1">
        <f t="array" ref="C190">IF(ROW() &lt; ROW(INDEX(persons[resource_ID],ROWS(persons[resource_ID]))), COUNTIF(INDEX(persons[resource_ID],1):persons[[#This Row],[resource_ID]],persons[[#This Row],[resource_ID]]), "")</f>
        <v>4</v>
      </c>
      <c r="D190" s="128" t="s">
        <v>9154</v>
      </c>
      <c r="E190" s="127" t="s">
        <v>9257</v>
      </c>
      <c r="F190" s="127" t="s">
        <v>9258</v>
      </c>
      <c r="G190" s="127"/>
      <c r="H190" s="168"/>
      <c r="I190" s="180" t="s">
        <v>9284</v>
      </c>
      <c r="J190" s="127"/>
    </row>
    <row r="191" spans="1:10" x14ac:dyDescent="0.35">
      <c r="A191" s="127" t="s">
        <v>9936</v>
      </c>
      <c r="B191" s="127" t="s">
        <v>7466</v>
      </c>
      <c r="C191" s="195" cm="1">
        <f t="array" ref="C191">IF(ROW() &lt; ROW(INDEX(persons[resource_ID],ROWS(persons[resource_ID]))), COUNTIF(INDEX(persons[resource_ID],1):persons[[#This Row],[resource_ID]],persons[[#This Row],[resource_ID]]), "")</f>
        <v>5</v>
      </c>
      <c r="D191" s="128" t="s">
        <v>9154</v>
      </c>
      <c r="E191" s="127" t="s">
        <v>9259</v>
      </c>
      <c r="F191" s="127" t="s">
        <v>9260</v>
      </c>
      <c r="G191" s="127"/>
      <c r="H191" s="168"/>
      <c r="I191" s="180" t="s">
        <v>9285</v>
      </c>
      <c r="J191" s="127"/>
    </row>
    <row r="192" spans="1:10" x14ac:dyDescent="0.35">
      <c r="A192" s="127" t="s">
        <v>9937</v>
      </c>
      <c r="B192" s="127" t="s">
        <v>7466</v>
      </c>
      <c r="C192" s="195" cm="1">
        <f t="array" ref="C192">IF(ROW() &lt; ROW(INDEX(persons[resource_ID],ROWS(persons[resource_ID]))), COUNTIF(INDEX(persons[resource_ID],1):persons[[#This Row],[resource_ID]],persons[[#This Row],[resource_ID]]), "")</f>
        <v>1</v>
      </c>
      <c r="D192" s="128" t="s">
        <v>9154</v>
      </c>
      <c r="E192" s="127" t="s">
        <v>9166</v>
      </c>
      <c r="F192" s="127" t="s">
        <v>9167</v>
      </c>
      <c r="G192" s="127"/>
      <c r="H192" s="168"/>
      <c r="I192" s="166" t="s">
        <v>9168</v>
      </c>
      <c r="J192" s="127"/>
    </row>
    <row r="193" spans="1:10" x14ac:dyDescent="0.35">
      <c r="A193" s="127" t="s">
        <v>9937</v>
      </c>
      <c r="B193" s="127" t="s">
        <v>7466</v>
      </c>
      <c r="C193" s="195" cm="1">
        <f t="array" ref="C193">IF(ROW() &lt; ROW(INDEX(persons[resource_ID],ROWS(persons[resource_ID]))), COUNTIF(INDEX(persons[resource_ID],1):persons[[#This Row],[resource_ID]],persons[[#This Row],[resource_ID]]), "")</f>
        <v>2</v>
      </c>
      <c r="D193" s="128" t="s">
        <v>9154</v>
      </c>
      <c r="E193" s="127" t="s">
        <v>9252</v>
      </c>
      <c r="F193" s="127" t="s">
        <v>9253</v>
      </c>
      <c r="G193" s="127" t="s">
        <v>9254</v>
      </c>
      <c r="H193" s="168"/>
      <c r="I193" s="180" t="s">
        <v>9282</v>
      </c>
      <c r="J193" s="127"/>
    </row>
    <row r="194" spans="1:10" x14ac:dyDescent="0.35">
      <c r="A194" s="127" t="s">
        <v>9937</v>
      </c>
      <c r="B194" s="127" t="s">
        <v>7466</v>
      </c>
      <c r="C194" s="195" cm="1">
        <f t="array" ref="C194">IF(ROW() &lt; ROW(INDEX(persons[resource_ID],ROWS(persons[resource_ID]))), COUNTIF(INDEX(persons[resource_ID],1):persons[[#This Row],[resource_ID]],persons[[#This Row],[resource_ID]]), "")</f>
        <v>3</v>
      </c>
      <c r="D194" s="128" t="s">
        <v>9154</v>
      </c>
      <c r="E194" s="127" t="s">
        <v>9255</v>
      </c>
      <c r="F194" s="127" t="s">
        <v>9256</v>
      </c>
      <c r="G194" s="127"/>
      <c r="H194" s="168"/>
      <c r="I194" s="180" t="s">
        <v>9283</v>
      </c>
      <c r="J194" s="127"/>
    </row>
    <row r="195" spans="1:10" x14ac:dyDescent="0.35">
      <c r="A195" s="127" t="s">
        <v>9937</v>
      </c>
      <c r="B195" s="127" t="s">
        <v>7466</v>
      </c>
      <c r="C195" s="195" cm="1">
        <f t="array" ref="C195">IF(ROW() &lt; ROW(INDEX(persons[resource_ID],ROWS(persons[resource_ID]))), COUNTIF(INDEX(persons[resource_ID],1):persons[[#This Row],[resource_ID]],persons[[#This Row],[resource_ID]]), "")</f>
        <v>4</v>
      </c>
      <c r="D195" s="128" t="s">
        <v>9154</v>
      </c>
      <c r="E195" s="127" t="s">
        <v>9257</v>
      </c>
      <c r="F195" s="127" t="s">
        <v>9258</v>
      </c>
      <c r="G195" s="127"/>
      <c r="H195" s="168"/>
      <c r="I195" s="180" t="s">
        <v>9284</v>
      </c>
      <c r="J195" s="127"/>
    </row>
    <row r="196" spans="1:10" x14ac:dyDescent="0.35">
      <c r="A196" s="127" t="s">
        <v>9937</v>
      </c>
      <c r="B196" s="127" t="s">
        <v>7466</v>
      </c>
      <c r="C196" s="195" cm="1">
        <f t="array" ref="C196">IF(ROW() &lt; ROW(INDEX(persons[resource_ID],ROWS(persons[resource_ID]))), COUNTIF(INDEX(persons[resource_ID],1):persons[[#This Row],[resource_ID]],persons[[#This Row],[resource_ID]]), "")</f>
        <v>5</v>
      </c>
      <c r="D196" s="128" t="s">
        <v>9154</v>
      </c>
      <c r="E196" s="127" t="s">
        <v>9259</v>
      </c>
      <c r="F196" s="127" t="s">
        <v>9260</v>
      </c>
      <c r="G196" s="127"/>
      <c r="H196" s="168"/>
      <c r="I196" s="180" t="s">
        <v>9285</v>
      </c>
      <c r="J196" s="127"/>
    </row>
    <row r="197" spans="1:10" x14ac:dyDescent="0.35">
      <c r="A197" s="127" t="s">
        <v>9938</v>
      </c>
      <c r="B197" s="127" t="s">
        <v>7466</v>
      </c>
      <c r="C197" s="195" cm="1">
        <f t="array" ref="C197">IF(ROW() &lt; ROW(INDEX(persons[resource_ID],ROWS(persons[resource_ID]))), COUNTIF(INDEX(persons[resource_ID],1):persons[[#This Row],[resource_ID]],persons[[#This Row],[resource_ID]]), "")</f>
        <v>1</v>
      </c>
      <c r="D197" s="128" t="s">
        <v>9154</v>
      </c>
      <c r="E197" s="127" t="s">
        <v>9166</v>
      </c>
      <c r="F197" s="127" t="s">
        <v>9167</v>
      </c>
      <c r="G197" s="127"/>
      <c r="H197" s="168"/>
      <c r="I197" s="166" t="s">
        <v>9168</v>
      </c>
      <c r="J197" s="127"/>
    </row>
    <row r="198" spans="1:10" x14ac:dyDescent="0.35">
      <c r="A198" s="127" t="s">
        <v>9938</v>
      </c>
      <c r="B198" s="127" t="s">
        <v>7466</v>
      </c>
      <c r="C198" s="195" cm="1">
        <f t="array" ref="C198">IF(ROW() &lt; ROW(INDEX(persons[resource_ID],ROWS(persons[resource_ID]))), COUNTIF(INDEX(persons[resource_ID],1):persons[[#This Row],[resource_ID]],persons[[#This Row],[resource_ID]]), "")</f>
        <v>2</v>
      </c>
      <c r="D198" s="128" t="s">
        <v>9154</v>
      </c>
      <c r="E198" s="127" t="s">
        <v>9252</v>
      </c>
      <c r="F198" s="127" t="s">
        <v>9253</v>
      </c>
      <c r="G198" s="127" t="s">
        <v>9254</v>
      </c>
      <c r="H198" s="168"/>
      <c r="I198" s="180" t="s">
        <v>9282</v>
      </c>
      <c r="J198" s="127"/>
    </row>
    <row r="199" spans="1:10" x14ac:dyDescent="0.35">
      <c r="A199" s="127" t="s">
        <v>9938</v>
      </c>
      <c r="B199" s="127" t="s">
        <v>7466</v>
      </c>
      <c r="C199" s="195" cm="1">
        <f t="array" ref="C199">IF(ROW() &lt; ROW(INDEX(persons[resource_ID],ROWS(persons[resource_ID]))), COUNTIF(INDEX(persons[resource_ID],1):persons[[#This Row],[resource_ID]],persons[[#This Row],[resource_ID]]), "")</f>
        <v>3</v>
      </c>
      <c r="D199" s="128" t="s">
        <v>9154</v>
      </c>
      <c r="E199" s="127" t="s">
        <v>9255</v>
      </c>
      <c r="F199" s="127" t="s">
        <v>9256</v>
      </c>
      <c r="G199" s="127"/>
      <c r="H199" s="168"/>
      <c r="I199" s="180" t="s">
        <v>9283</v>
      </c>
      <c r="J199" s="127"/>
    </row>
    <row r="200" spans="1:10" x14ac:dyDescent="0.35">
      <c r="A200" s="127" t="s">
        <v>9938</v>
      </c>
      <c r="B200" s="127" t="s">
        <v>7466</v>
      </c>
      <c r="C200" s="195" cm="1">
        <f t="array" ref="C200">IF(ROW() &lt; ROW(INDEX(persons[resource_ID],ROWS(persons[resource_ID]))), COUNTIF(INDEX(persons[resource_ID],1):persons[[#This Row],[resource_ID]],persons[[#This Row],[resource_ID]]), "")</f>
        <v>4</v>
      </c>
      <c r="D200" s="128" t="s">
        <v>9154</v>
      </c>
      <c r="E200" s="127" t="s">
        <v>9257</v>
      </c>
      <c r="F200" s="127" t="s">
        <v>9258</v>
      </c>
      <c r="G200" s="127"/>
      <c r="H200" s="168"/>
      <c r="I200" s="180" t="s">
        <v>9284</v>
      </c>
      <c r="J200" s="127"/>
    </row>
    <row r="201" spans="1:10" x14ac:dyDescent="0.35">
      <c r="A201" s="127" t="s">
        <v>9938</v>
      </c>
      <c r="B201" s="127" t="s">
        <v>7466</v>
      </c>
      <c r="C201" s="195" cm="1">
        <f t="array" ref="C201">IF(ROW() &lt; ROW(INDEX(persons[resource_ID],ROWS(persons[resource_ID]))), COUNTIF(INDEX(persons[resource_ID],1):persons[[#This Row],[resource_ID]],persons[[#This Row],[resource_ID]]), "")</f>
        <v>5</v>
      </c>
      <c r="D201" s="128" t="s">
        <v>9154</v>
      </c>
      <c r="E201" s="127" t="s">
        <v>9259</v>
      </c>
      <c r="F201" s="127" t="s">
        <v>9260</v>
      </c>
      <c r="G201" s="127"/>
      <c r="H201" s="168"/>
      <c r="I201" s="180" t="s">
        <v>9285</v>
      </c>
      <c r="J201" s="127"/>
    </row>
    <row r="202" spans="1:10" x14ac:dyDescent="0.35">
      <c r="A202" s="127" t="s">
        <v>9939</v>
      </c>
      <c r="B202" s="127" t="s">
        <v>7466</v>
      </c>
      <c r="C202" s="195" cm="1">
        <f t="array" ref="C202">IF(ROW() &lt; ROW(INDEX(persons[resource_ID],ROWS(persons[resource_ID]))), COUNTIF(INDEX(persons[resource_ID],1):persons[[#This Row],[resource_ID]],persons[[#This Row],[resource_ID]]), "")</f>
        <v>1</v>
      </c>
      <c r="D202" s="128" t="s">
        <v>9154</v>
      </c>
      <c r="E202" s="127" t="s">
        <v>9166</v>
      </c>
      <c r="F202" s="127" t="s">
        <v>9167</v>
      </c>
      <c r="G202" s="127"/>
      <c r="H202" s="168"/>
      <c r="I202" s="166" t="s">
        <v>9168</v>
      </c>
      <c r="J202" s="127"/>
    </row>
    <row r="203" spans="1:10" x14ac:dyDescent="0.35">
      <c r="A203" s="127" t="s">
        <v>9939</v>
      </c>
      <c r="B203" s="127" t="s">
        <v>7466</v>
      </c>
      <c r="C203" s="195" cm="1">
        <f t="array" ref="C203">IF(ROW() &lt; ROW(INDEX(persons[resource_ID],ROWS(persons[resource_ID]))), COUNTIF(INDEX(persons[resource_ID],1):persons[[#This Row],[resource_ID]],persons[[#This Row],[resource_ID]]), "")</f>
        <v>2</v>
      </c>
      <c r="D203" s="128" t="s">
        <v>9154</v>
      </c>
      <c r="E203" s="127" t="s">
        <v>9252</v>
      </c>
      <c r="F203" s="127" t="s">
        <v>9253</v>
      </c>
      <c r="G203" s="127" t="s">
        <v>9254</v>
      </c>
      <c r="H203" s="168"/>
      <c r="I203" s="180" t="s">
        <v>9282</v>
      </c>
      <c r="J203" s="127"/>
    </row>
    <row r="204" spans="1:10" x14ac:dyDescent="0.35">
      <c r="A204" s="127" t="s">
        <v>9939</v>
      </c>
      <c r="B204" s="127" t="s">
        <v>7466</v>
      </c>
      <c r="C204" s="195" cm="1">
        <f t="array" ref="C204">IF(ROW() &lt; ROW(INDEX(persons[resource_ID],ROWS(persons[resource_ID]))), COUNTIF(INDEX(persons[resource_ID],1):persons[[#This Row],[resource_ID]],persons[[#This Row],[resource_ID]]), "")</f>
        <v>3</v>
      </c>
      <c r="D204" s="128" t="s">
        <v>9154</v>
      </c>
      <c r="E204" s="127" t="s">
        <v>9255</v>
      </c>
      <c r="F204" s="127" t="s">
        <v>9256</v>
      </c>
      <c r="G204" s="127"/>
      <c r="H204" s="168"/>
      <c r="I204" s="180" t="s">
        <v>9283</v>
      </c>
      <c r="J204" s="127"/>
    </row>
    <row r="205" spans="1:10" x14ac:dyDescent="0.35">
      <c r="A205" s="127" t="s">
        <v>9939</v>
      </c>
      <c r="B205" s="127" t="s">
        <v>7466</v>
      </c>
      <c r="C205" s="195" cm="1">
        <f t="array" ref="C205">IF(ROW() &lt; ROW(INDEX(persons[resource_ID],ROWS(persons[resource_ID]))), COUNTIF(INDEX(persons[resource_ID],1):persons[[#This Row],[resource_ID]],persons[[#This Row],[resource_ID]]), "")</f>
        <v>4</v>
      </c>
      <c r="D205" s="128" t="s">
        <v>9154</v>
      </c>
      <c r="E205" s="127" t="s">
        <v>9257</v>
      </c>
      <c r="F205" s="127" t="s">
        <v>9258</v>
      </c>
      <c r="G205" s="127"/>
      <c r="H205" s="168"/>
      <c r="I205" s="180" t="s">
        <v>9284</v>
      </c>
      <c r="J205" s="127"/>
    </row>
    <row r="206" spans="1:10" x14ac:dyDescent="0.35">
      <c r="A206" s="127" t="s">
        <v>9939</v>
      </c>
      <c r="B206" s="127" t="s">
        <v>7466</v>
      </c>
      <c r="C206" s="195" cm="1">
        <f t="array" ref="C206">IF(ROW() &lt; ROW(INDEX(persons[resource_ID],ROWS(persons[resource_ID]))), COUNTIF(INDEX(persons[resource_ID],1):persons[[#This Row],[resource_ID]],persons[[#This Row],[resource_ID]]), "")</f>
        <v>5</v>
      </c>
      <c r="D206" s="128" t="s">
        <v>9154</v>
      </c>
      <c r="E206" s="127" t="s">
        <v>9259</v>
      </c>
      <c r="F206" s="127" t="s">
        <v>9260</v>
      </c>
      <c r="G206" s="127"/>
      <c r="H206" s="168"/>
      <c r="I206" s="180" t="s">
        <v>9285</v>
      </c>
      <c r="J206" s="127"/>
    </row>
    <row r="207" spans="1:10" x14ac:dyDescent="0.35">
      <c r="A207" s="127" t="s">
        <v>9940</v>
      </c>
      <c r="B207" s="127" t="s">
        <v>7466</v>
      </c>
      <c r="C207" s="195" cm="1">
        <f t="array" ref="C207">IF(ROW() &lt; ROW(INDEX(persons[resource_ID],ROWS(persons[resource_ID]))), COUNTIF(INDEX(persons[resource_ID],1):persons[[#This Row],[resource_ID]],persons[[#This Row],[resource_ID]]), "")</f>
        <v>1</v>
      </c>
      <c r="D207" s="128" t="s">
        <v>9154</v>
      </c>
      <c r="E207" s="127" t="s">
        <v>9166</v>
      </c>
      <c r="F207" s="127" t="s">
        <v>9167</v>
      </c>
      <c r="G207" s="127"/>
      <c r="H207" s="168"/>
      <c r="I207" s="166" t="s">
        <v>9168</v>
      </c>
      <c r="J207" s="127"/>
    </row>
    <row r="208" spans="1:10" x14ac:dyDescent="0.35">
      <c r="A208" s="127" t="s">
        <v>9940</v>
      </c>
      <c r="B208" s="127" t="s">
        <v>7466</v>
      </c>
      <c r="C208" s="195" cm="1">
        <f t="array" ref="C208">IF(ROW() &lt; ROW(INDEX(persons[resource_ID],ROWS(persons[resource_ID]))), COUNTIF(INDEX(persons[resource_ID],1):persons[[#This Row],[resource_ID]],persons[[#This Row],[resource_ID]]), "")</f>
        <v>2</v>
      </c>
      <c r="D208" s="128" t="s">
        <v>9154</v>
      </c>
      <c r="E208" s="127" t="s">
        <v>9252</v>
      </c>
      <c r="F208" s="127" t="s">
        <v>9253</v>
      </c>
      <c r="G208" s="127" t="s">
        <v>9254</v>
      </c>
      <c r="H208" s="168"/>
      <c r="I208" s="180" t="s">
        <v>9282</v>
      </c>
      <c r="J208" s="127"/>
    </row>
    <row r="209" spans="1:10" x14ac:dyDescent="0.35">
      <c r="A209" s="127" t="s">
        <v>9940</v>
      </c>
      <c r="B209" s="127" t="s">
        <v>7466</v>
      </c>
      <c r="C209" s="195" cm="1">
        <f t="array" ref="C209">IF(ROW() &lt; ROW(INDEX(persons[resource_ID],ROWS(persons[resource_ID]))), COUNTIF(INDEX(persons[resource_ID],1):persons[[#This Row],[resource_ID]],persons[[#This Row],[resource_ID]]), "")</f>
        <v>3</v>
      </c>
      <c r="D209" s="128" t="s">
        <v>9154</v>
      </c>
      <c r="E209" s="127" t="s">
        <v>9255</v>
      </c>
      <c r="F209" s="127" t="s">
        <v>9256</v>
      </c>
      <c r="G209" s="127"/>
      <c r="H209" s="168"/>
      <c r="I209" s="180" t="s">
        <v>9283</v>
      </c>
      <c r="J209" s="127"/>
    </row>
    <row r="210" spans="1:10" x14ac:dyDescent="0.35">
      <c r="A210" s="127" t="s">
        <v>9940</v>
      </c>
      <c r="B210" s="127" t="s">
        <v>7466</v>
      </c>
      <c r="C210" s="195" cm="1">
        <f t="array" ref="C210">IF(ROW() &lt; ROW(INDEX(persons[resource_ID],ROWS(persons[resource_ID]))), COUNTIF(INDEX(persons[resource_ID],1):persons[[#This Row],[resource_ID]],persons[[#This Row],[resource_ID]]), "")</f>
        <v>4</v>
      </c>
      <c r="D210" s="128" t="s">
        <v>9154</v>
      </c>
      <c r="E210" s="127" t="s">
        <v>9257</v>
      </c>
      <c r="F210" s="127" t="s">
        <v>9258</v>
      </c>
      <c r="G210" s="127"/>
      <c r="H210" s="168"/>
      <c r="I210" s="180" t="s">
        <v>9284</v>
      </c>
      <c r="J210" s="127"/>
    </row>
    <row r="211" spans="1:10" x14ac:dyDescent="0.35">
      <c r="A211" s="127" t="s">
        <v>9940</v>
      </c>
      <c r="B211" s="127" t="s">
        <v>7466</v>
      </c>
      <c r="C211" s="195" cm="1">
        <f t="array" ref="C211">IF(ROW() &lt; ROW(INDEX(persons[resource_ID],ROWS(persons[resource_ID]))), COUNTIF(INDEX(persons[resource_ID],1):persons[[#This Row],[resource_ID]],persons[[#This Row],[resource_ID]]), "")</f>
        <v>5</v>
      </c>
      <c r="D211" s="128" t="s">
        <v>9154</v>
      </c>
      <c r="E211" s="127" t="s">
        <v>9259</v>
      </c>
      <c r="F211" s="127" t="s">
        <v>9260</v>
      </c>
      <c r="G211" s="127"/>
      <c r="H211" s="168"/>
      <c r="I211" s="180" t="s">
        <v>9285</v>
      </c>
      <c r="J211" s="127"/>
    </row>
    <row r="212" spans="1:10" x14ac:dyDescent="0.35">
      <c r="A212" s="127" t="s">
        <v>9941</v>
      </c>
      <c r="B212" s="127" t="s">
        <v>7466</v>
      </c>
      <c r="C212" s="195" cm="1">
        <f t="array" ref="C212">IF(ROW() &lt; ROW(INDEX(persons[resource_ID],ROWS(persons[resource_ID]))), COUNTIF(INDEX(persons[resource_ID],1):persons[[#This Row],[resource_ID]],persons[[#This Row],[resource_ID]]), "")</f>
        <v>1</v>
      </c>
      <c r="D212" s="128" t="s">
        <v>9154</v>
      </c>
      <c r="E212" s="127" t="s">
        <v>9166</v>
      </c>
      <c r="F212" s="127" t="s">
        <v>9167</v>
      </c>
      <c r="G212" s="127"/>
      <c r="H212" s="168"/>
      <c r="I212" s="166" t="s">
        <v>9168</v>
      </c>
      <c r="J212" s="127"/>
    </row>
    <row r="213" spans="1:10" x14ac:dyDescent="0.35">
      <c r="A213" s="127" t="s">
        <v>9941</v>
      </c>
      <c r="B213" s="127" t="s">
        <v>7466</v>
      </c>
      <c r="C213" s="195" cm="1">
        <f t="array" ref="C213">IF(ROW() &lt; ROW(INDEX(persons[resource_ID],ROWS(persons[resource_ID]))), COUNTIF(INDEX(persons[resource_ID],1):persons[[#This Row],[resource_ID]],persons[[#This Row],[resource_ID]]), "")</f>
        <v>2</v>
      </c>
      <c r="D213" s="128" t="s">
        <v>9154</v>
      </c>
      <c r="E213" s="127" t="s">
        <v>9252</v>
      </c>
      <c r="F213" s="127" t="s">
        <v>9253</v>
      </c>
      <c r="G213" s="127" t="s">
        <v>9254</v>
      </c>
      <c r="H213" s="168"/>
      <c r="I213" s="180" t="s">
        <v>9282</v>
      </c>
      <c r="J213" s="127"/>
    </row>
    <row r="214" spans="1:10" x14ac:dyDescent="0.35">
      <c r="A214" s="127" t="s">
        <v>9941</v>
      </c>
      <c r="B214" s="127" t="s">
        <v>7466</v>
      </c>
      <c r="C214" s="195" cm="1">
        <f t="array" ref="C214">IF(ROW() &lt; ROW(INDEX(persons[resource_ID],ROWS(persons[resource_ID]))), COUNTIF(INDEX(persons[resource_ID],1):persons[[#This Row],[resource_ID]],persons[[#This Row],[resource_ID]]), "")</f>
        <v>3</v>
      </c>
      <c r="D214" s="128" t="s">
        <v>9154</v>
      </c>
      <c r="E214" s="127" t="s">
        <v>9255</v>
      </c>
      <c r="F214" s="127" t="s">
        <v>9256</v>
      </c>
      <c r="G214" s="127"/>
      <c r="H214" s="168"/>
      <c r="I214" s="180" t="s">
        <v>9283</v>
      </c>
      <c r="J214" s="127"/>
    </row>
    <row r="215" spans="1:10" x14ac:dyDescent="0.35">
      <c r="A215" s="127" t="s">
        <v>9941</v>
      </c>
      <c r="B215" s="127" t="s">
        <v>7466</v>
      </c>
      <c r="C215" s="195" cm="1">
        <f t="array" ref="C215">IF(ROW() &lt; ROW(INDEX(persons[resource_ID],ROWS(persons[resource_ID]))), COUNTIF(INDEX(persons[resource_ID],1):persons[[#This Row],[resource_ID]],persons[[#This Row],[resource_ID]]), "")</f>
        <v>4</v>
      </c>
      <c r="D215" s="128" t="s">
        <v>9154</v>
      </c>
      <c r="E215" s="127" t="s">
        <v>9257</v>
      </c>
      <c r="F215" s="127" t="s">
        <v>9258</v>
      </c>
      <c r="G215" s="127"/>
      <c r="H215" s="168"/>
      <c r="I215" s="180" t="s">
        <v>9284</v>
      </c>
      <c r="J215" s="127"/>
    </row>
    <row r="216" spans="1:10" x14ac:dyDescent="0.35">
      <c r="A216" s="127" t="s">
        <v>9941</v>
      </c>
      <c r="B216" s="127" t="s">
        <v>7466</v>
      </c>
      <c r="C216" s="195" cm="1">
        <f t="array" ref="C216">IF(ROW() &lt; ROW(INDEX(persons[resource_ID],ROWS(persons[resource_ID]))), COUNTIF(INDEX(persons[resource_ID],1):persons[[#This Row],[resource_ID]],persons[[#This Row],[resource_ID]]), "")</f>
        <v>5</v>
      </c>
      <c r="D216" s="128" t="s">
        <v>9154</v>
      </c>
      <c r="E216" s="127" t="s">
        <v>9259</v>
      </c>
      <c r="F216" s="127" t="s">
        <v>9260</v>
      </c>
      <c r="G216" s="127"/>
      <c r="H216" s="168"/>
      <c r="I216" s="180" t="s">
        <v>9285</v>
      </c>
      <c r="J216" s="127"/>
    </row>
    <row r="217" spans="1:10" x14ac:dyDescent="0.35">
      <c r="A217" s="127" t="s">
        <v>9942</v>
      </c>
      <c r="B217" s="127" t="s">
        <v>7466</v>
      </c>
      <c r="C217" s="195" cm="1">
        <f t="array" ref="C217">IF(ROW() &lt; ROW(INDEX(persons[resource_ID],ROWS(persons[resource_ID]))), COUNTIF(INDEX(persons[resource_ID],1):persons[[#This Row],[resource_ID]],persons[[#This Row],[resource_ID]]), "")</f>
        <v>1</v>
      </c>
      <c r="D217" s="128" t="s">
        <v>9154</v>
      </c>
      <c r="E217" s="127" t="s">
        <v>9166</v>
      </c>
      <c r="F217" s="127" t="s">
        <v>9167</v>
      </c>
      <c r="G217" s="127"/>
      <c r="H217" s="168"/>
      <c r="I217" s="166" t="s">
        <v>9168</v>
      </c>
      <c r="J217" s="127"/>
    </row>
    <row r="218" spans="1:10" x14ac:dyDescent="0.35">
      <c r="A218" s="127" t="s">
        <v>9942</v>
      </c>
      <c r="B218" s="127" t="s">
        <v>7466</v>
      </c>
      <c r="C218" s="195" cm="1">
        <f t="array" ref="C218">IF(ROW() &lt; ROW(INDEX(persons[resource_ID],ROWS(persons[resource_ID]))), COUNTIF(INDEX(persons[resource_ID],1):persons[[#This Row],[resource_ID]],persons[[#This Row],[resource_ID]]), "")</f>
        <v>2</v>
      </c>
      <c r="D218" s="128" t="s">
        <v>9154</v>
      </c>
      <c r="E218" s="127" t="s">
        <v>9252</v>
      </c>
      <c r="F218" s="127" t="s">
        <v>9253</v>
      </c>
      <c r="G218" s="127" t="s">
        <v>9254</v>
      </c>
      <c r="H218" s="168"/>
      <c r="I218" s="180" t="s">
        <v>9282</v>
      </c>
      <c r="J218" s="127"/>
    </row>
    <row r="219" spans="1:10" x14ac:dyDescent="0.35">
      <c r="A219" s="127" t="s">
        <v>9942</v>
      </c>
      <c r="B219" s="127" t="s">
        <v>7466</v>
      </c>
      <c r="C219" s="195" cm="1">
        <f t="array" ref="C219">IF(ROW() &lt; ROW(INDEX(persons[resource_ID],ROWS(persons[resource_ID]))), COUNTIF(INDEX(persons[resource_ID],1):persons[[#This Row],[resource_ID]],persons[[#This Row],[resource_ID]]), "")</f>
        <v>3</v>
      </c>
      <c r="D219" s="128" t="s">
        <v>9154</v>
      </c>
      <c r="E219" s="127" t="s">
        <v>9255</v>
      </c>
      <c r="F219" s="127" t="s">
        <v>9256</v>
      </c>
      <c r="G219" s="127"/>
      <c r="H219" s="168"/>
      <c r="I219" s="180" t="s">
        <v>9283</v>
      </c>
      <c r="J219" s="127"/>
    </row>
    <row r="220" spans="1:10" x14ac:dyDescent="0.35">
      <c r="A220" s="127" t="s">
        <v>9942</v>
      </c>
      <c r="B220" s="127" t="s">
        <v>7466</v>
      </c>
      <c r="C220" s="195" cm="1">
        <f t="array" ref="C220">IF(ROW() &lt; ROW(INDEX(persons[resource_ID],ROWS(persons[resource_ID]))), COUNTIF(INDEX(persons[resource_ID],1):persons[[#This Row],[resource_ID]],persons[[#This Row],[resource_ID]]), "")</f>
        <v>4</v>
      </c>
      <c r="D220" s="128" t="s">
        <v>9154</v>
      </c>
      <c r="E220" s="127" t="s">
        <v>9257</v>
      </c>
      <c r="F220" s="127" t="s">
        <v>9258</v>
      </c>
      <c r="G220" s="127"/>
      <c r="H220" s="168"/>
      <c r="I220" s="180" t="s">
        <v>9284</v>
      </c>
      <c r="J220" s="127"/>
    </row>
    <row r="221" spans="1:10" x14ac:dyDescent="0.35">
      <c r="A221" s="127" t="s">
        <v>9942</v>
      </c>
      <c r="B221" s="127" t="s">
        <v>7466</v>
      </c>
      <c r="C221" s="195" cm="1">
        <f t="array" ref="C221">IF(ROW() &lt; ROW(INDEX(persons[resource_ID],ROWS(persons[resource_ID]))), COUNTIF(INDEX(persons[resource_ID],1):persons[[#This Row],[resource_ID]],persons[[#This Row],[resource_ID]]), "")</f>
        <v>5</v>
      </c>
      <c r="D221" s="128" t="s">
        <v>9154</v>
      </c>
      <c r="E221" s="127" t="s">
        <v>9259</v>
      </c>
      <c r="F221" s="127" t="s">
        <v>9260</v>
      </c>
      <c r="G221" s="127"/>
      <c r="H221" s="168"/>
      <c r="I221" s="180" t="s">
        <v>9285</v>
      </c>
      <c r="J221" s="127"/>
    </row>
    <row r="222" spans="1:10" x14ac:dyDescent="0.35">
      <c r="A222" s="127" t="s">
        <v>9943</v>
      </c>
      <c r="B222" s="127" t="s">
        <v>7466</v>
      </c>
      <c r="C222" s="195" cm="1">
        <f t="array" ref="C222">IF(ROW() &lt; ROW(INDEX(persons[resource_ID],ROWS(persons[resource_ID]))), COUNTIF(INDEX(persons[resource_ID],1):persons[[#This Row],[resource_ID]],persons[[#This Row],[resource_ID]]), "")</f>
        <v>1</v>
      </c>
      <c r="D222" s="128" t="s">
        <v>9154</v>
      </c>
      <c r="E222" s="127" t="s">
        <v>9166</v>
      </c>
      <c r="F222" s="127" t="s">
        <v>9167</v>
      </c>
      <c r="G222" s="127"/>
      <c r="H222" s="168"/>
      <c r="I222" s="166" t="s">
        <v>9168</v>
      </c>
      <c r="J222" s="127"/>
    </row>
    <row r="223" spans="1:10" x14ac:dyDescent="0.35">
      <c r="A223" s="127" t="s">
        <v>9943</v>
      </c>
      <c r="B223" s="127" t="s">
        <v>7466</v>
      </c>
      <c r="C223" s="195" cm="1">
        <f t="array" ref="C223">IF(ROW() &lt; ROW(INDEX(persons[resource_ID],ROWS(persons[resource_ID]))), COUNTIF(INDEX(persons[resource_ID],1):persons[[#This Row],[resource_ID]],persons[[#This Row],[resource_ID]]), "")</f>
        <v>2</v>
      </c>
      <c r="D223" s="128" t="s">
        <v>9154</v>
      </c>
      <c r="E223" s="127" t="s">
        <v>9252</v>
      </c>
      <c r="F223" s="127" t="s">
        <v>9253</v>
      </c>
      <c r="G223" s="127" t="s">
        <v>9254</v>
      </c>
      <c r="H223" s="168"/>
      <c r="I223" s="180" t="s">
        <v>9282</v>
      </c>
      <c r="J223" s="127"/>
    </row>
    <row r="224" spans="1:10" x14ac:dyDescent="0.35">
      <c r="A224" s="127" t="s">
        <v>9943</v>
      </c>
      <c r="B224" s="127" t="s">
        <v>7466</v>
      </c>
      <c r="C224" s="195" cm="1">
        <f t="array" ref="C224">IF(ROW() &lt; ROW(INDEX(persons[resource_ID],ROWS(persons[resource_ID]))), COUNTIF(INDEX(persons[resource_ID],1):persons[[#This Row],[resource_ID]],persons[[#This Row],[resource_ID]]), "")</f>
        <v>3</v>
      </c>
      <c r="D224" s="128" t="s">
        <v>9154</v>
      </c>
      <c r="E224" s="127" t="s">
        <v>9255</v>
      </c>
      <c r="F224" s="127" t="s">
        <v>9256</v>
      </c>
      <c r="G224" s="127"/>
      <c r="H224" s="168"/>
      <c r="I224" s="180" t="s">
        <v>9283</v>
      </c>
      <c r="J224" s="127"/>
    </row>
    <row r="225" spans="1:10" x14ac:dyDescent="0.35">
      <c r="A225" s="127" t="s">
        <v>9943</v>
      </c>
      <c r="B225" s="127" t="s">
        <v>7466</v>
      </c>
      <c r="C225" s="195" cm="1">
        <f t="array" ref="C225">IF(ROW() &lt; ROW(INDEX(persons[resource_ID],ROWS(persons[resource_ID]))), COUNTIF(INDEX(persons[resource_ID],1):persons[[#This Row],[resource_ID]],persons[[#This Row],[resource_ID]]), "")</f>
        <v>4</v>
      </c>
      <c r="D225" s="128" t="s">
        <v>9154</v>
      </c>
      <c r="E225" s="127" t="s">
        <v>9257</v>
      </c>
      <c r="F225" s="127" t="s">
        <v>9258</v>
      </c>
      <c r="G225" s="127"/>
      <c r="H225" s="168"/>
      <c r="I225" s="180" t="s">
        <v>9284</v>
      </c>
      <c r="J225" s="127"/>
    </row>
    <row r="226" spans="1:10" x14ac:dyDescent="0.35">
      <c r="A226" s="127" t="s">
        <v>9943</v>
      </c>
      <c r="B226" s="127" t="s">
        <v>7466</v>
      </c>
      <c r="C226" s="195" cm="1">
        <f t="array" ref="C226">IF(ROW() &lt; ROW(INDEX(persons[resource_ID],ROWS(persons[resource_ID]))), COUNTIF(INDEX(persons[resource_ID],1):persons[[#This Row],[resource_ID]],persons[[#This Row],[resource_ID]]), "")</f>
        <v>5</v>
      </c>
      <c r="D226" s="128" t="s">
        <v>9154</v>
      </c>
      <c r="E226" s="127" t="s">
        <v>9259</v>
      </c>
      <c r="F226" s="127" t="s">
        <v>9260</v>
      </c>
      <c r="G226" s="127"/>
      <c r="H226" s="168"/>
      <c r="I226" s="180" t="s">
        <v>9285</v>
      </c>
      <c r="J226" s="127"/>
    </row>
    <row r="227" spans="1:10" x14ac:dyDescent="0.35">
      <c r="A227" s="127" t="s">
        <v>8753</v>
      </c>
      <c r="B227" s="127" t="s">
        <v>7466</v>
      </c>
      <c r="C227" s="128" cm="1">
        <f t="array" ref="C227">IF(ROW() &lt; ROW(INDEX(persons[resource_ID],ROWS(persons[resource_ID]))), COUNTIF(INDEX(persons[resource_ID],1):persons[[#This Row],[resource_ID]],persons[[#This Row],[resource_ID]]), "")</f>
        <v>1</v>
      </c>
      <c r="D227" s="128" t="s">
        <v>9265</v>
      </c>
      <c r="E227" s="127" t="s">
        <v>9269</v>
      </c>
      <c r="F227" s="127" t="s">
        <v>9270</v>
      </c>
      <c r="G227" s="127"/>
      <c r="H227" s="168"/>
      <c r="I227" s="180"/>
      <c r="J227" s="127"/>
    </row>
    <row r="228" spans="1:10" x14ac:dyDescent="0.35">
      <c r="A228" s="127" t="s">
        <v>8753</v>
      </c>
      <c r="B228" s="127" t="s">
        <v>7466</v>
      </c>
      <c r="C228" s="128" cm="1">
        <f t="array" ref="C228">IF(ROW() &lt; ROW(INDEX(persons[resource_ID],ROWS(persons[resource_ID]))), COUNTIF(INDEX(persons[resource_ID],1):persons[[#This Row],[resource_ID]],persons[[#This Row],[resource_ID]]), "")</f>
        <v>2</v>
      </c>
      <c r="D228" s="128" t="s">
        <v>9266</v>
      </c>
      <c r="E228" s="127" t="s">
        <v>9271</v>
      </c>
      <c r="F228" s="127" t="s">
        <v>9272</v>
      </c>
      <c r="G228" s="127"/>
      <c r="H228" s="168"/>
      <c r="I228" s="180"/>
      <c r="J228" s="127"/>
    </row>
    <row r="229" spans="1:10" x14ac:dyDescent="0.35">
      <c r="A229" s="127" t="s">
        <v>8753</v>
      </c>
      <c r="B229" s="127" t="s">
        <v>7466</v>
      </c>
      <c r="C229" s="128" cm="1">
        <f t="array" ref="C229">IF(ROW() &lt; ROW(INDEX(persons[resource_ID],ROWS(persons[resource_ID]))), COUNTIF(INDEX(persons[resource_ID],1):persons[[#This Row],[resource_ID]],persons[[#This Row],[resource_ID]]), "")</f>
        <v>3</v>
      </c>
      <c r="D229" s="128" t="s">
        <v>9267</v>
      </c>
      <c r="E229" s="127" t="s">
        <v>9273</v>
      </c>
      <c r="F229" s="127" t="s">
        <v>9274</v>
      </c>
      <c r="G229" s="127"/>
      <c r="H229" s="168"/>
      <c r="I229" s="180"/>
      <c r="J229" s="127"/>
    </row>
    <row r="230" spans="1:10" x14ac:dyDescent="0.35">
      <c r="A230" s="127" t="s">
        <v>8753</v>
      </c>
      <c r="B230" s="127" t="s">
        <v>7466</v>
      </c>
      <c r="C230" s="128" cm="1">
        <f t="array" ref="C230">IF(ROW() &lt; ROW(INDEX(persons[resource_ID],ROWS(persons[resource_ID]))), COUNTIF(INDEX(persons[resource_ID],1):persons[[#This Row],[resource_ID]],persons[[#This Row],[resource_ID]]), "")</f>
        <v>4</v>
      </c>
      <c r="D230" s="128" t="s">
        <v>9268</v>
      </c>
      <c r="E230" s="127" t="s">
        <v>9275</v>
      </c>
      <c r="F230" s="127" t="s">
        <v>9276</v>
      </c>
      <c r="G230" s="127" t="s">
        <v>3543</v>
      </c>
      <c r="H230" s="168"/>
      <c r="I230" s="180"/>
      <c r="J230" s="127"/>
    </row>
    <row r="231" spans="1:10" x14ac:dyDescent="0.35">
      <c r="A231" s="127" t="s">
        <v>8753</v>
      </c>
      <c r="B231" s="127" t="s">
        <v>7466</v>
      </c>
      <c r="C231" s="128" cm="1">
        <f t="array" ref="C231">IF(ROW() &lt; ROW(INDEX(persons[resource_ID],ROWS(persons[resource_ID]))), COUNTIF(INDEX(persons[resource_ID],1):persons[[#This Row],[resource_ID]],persons[[#This Row],[resource_ID]]), "")</f>
        <v>5</v>
      </c>
      <c r="D231" s="128" t="s">
        <v>9266</v>
      </c>
      <c r="E231" s="127" t="s">
        <v>9277</v>
      </c>
      <c r="F231" s="127" t="s">
        <v>9278</v>
      </c>
      <c r="G231" s="127"/>
      <c r="H231" s="168"/>
      <c r="I231" s="180"/>
      <c r="J231" s="127"/>
    </row>
    <row r="232" spans="1:10" x14ac:dyDescent="0.35">
      <c r="A232" s="127" t="s">
        <v>8753</v>
      </c>
      <c r="B232" s="127" t="s">
        <v>7466</v>
      </c>
      <c r="C232" s="128" cm="1">
        <f t="array" ref="C232">IF(ROW() &lt; ROW(INDEX(persons[resource_ID],ROWS(persons[resource_ID]))), COUNTIF(INDEX(persons[resource_ID],1):persons[[#This Row],[resource_ID]],persons[[#This Row],[resource_ID]]), "")</f>
        <v>6</v>
      </c>
      <c r="D232" s="128" t="s">
        <v>9266</v>
      </c>
      <c r="E232" s="127" t="s">
        <v>9279</v>
      </c>
      <c r="F232" s="127" t="s">
        <v>8573</v>
      </c>
      <c r="G232" s="127" t="s">
        <v>7494</v>
      </c>
      <c r="H232" s="168"/>
      <c r="I232" s="180"/>
      <c r="J232" s="127"/>
    </row>
    <row r="233" spans="1:10" x14ac:dyDescent="0.35">
      <c r="A233" s="127" t="s">
        <v>8753</v>
      </c>
      <c r="B233" s="127" t="s">
        <v>7466</v>
      </c>
      <c r="C233" s="128" cm="1">
        <f t="array" ref="C233">IF(ROW() &lt; ROW(INDEX(persons[resource_ID],ROWS(persons[resource_ID]))), COUNTIF(INDEX(persons[resource_ID],1):persons[[#This Row],[resource_ID]],persons[[#This Row],[resource_ID]]), "")</f>
        <v>7</v>
      </c>
      <c r="D233" s="128" t="s">
        <v>9265</v>
      </c>
      <c r="E233" s="127" t="s">
        <v>9169</v>
      </c>
      <c r="F233" s="127" t="s">
        <v>9170</v>
      </c>
      <c r="G233" s="127"/>
      <c r="H233" s="168"/>
      <c r="I233" s="180"/>
      <c r="J233" s="127"/>
    </row>
    <row r="234" spans="1:10" x14ac:dyDescent="0.35">
      <c r="A234" s="127" t="s">
        <v>8850</v>
      </c>
      <c r="B234" s="127" t="s">
        <v>7466</v>
      </c>
      <c r="C234" s="128" cm="1">
        <f t="array" ref="C234">IF(ROW() &lt; ROW(INDEX(persons[resource_ID],ROWS(persons[resource_ID]))), COUNTIF(INDEX(persons[resource_ID],1):persons[[#This Row],[resource_ID]],persons[[#This Row],[resource_ID]]), "")</f>
        <v>1</v>
      </c>
      <c r="D234" s="128" t="s">
        <v>9281</v>
      </c>
      <c r="E234" s="127" t="s">
        <v>9171</v>
      </c>
      <c r="F234" s="127" t="s">
        <v>9172</v>
      </c>
      <c r="G234" s="127"/>
      <c r="H234" s="168"/>
      <c r="I234" s="166" t="s">
        <v>9173</v>
      </c>
      <c r="J234" s="127"/>
    </row>
    <row r="235" spans="1:10" x14ac:dyDescent="0.35">
      <c r="A235" s="127" t="s">
        <v>8850</v>
      </c>
      <c r="B235" s="127" t="s">
        <v>7466</v>
      </c>
      <c r="C235" s="128" cm="1">
        <f t="array" ref="C235">IF(ROW() &lt; ROW(INDEX(persons[resource_ID],ROWS(persons[resource_ID]))), COUNTIF(INDEX(persons[resource_ID],1):persons[[#This Row],[resource_ID]],persons[[#This Row],[resource_ID]]), "")</f>
        <v>2</v>
      </c>
      <c r="D235" s="128" t="s">
        <v>9281</v>
      </c>
      <c r="E235" s="127" t="s">
        <v>9286</v>
      </c>
      <c r="F235" s="127" t="s">
        <v>9287</v>
      </c>
      <c r="G235" s="127"/>
      <c r="H235" s="168"/>
      <c r="I235" s="180"/>
      <c r="J235" s="127"/>
    </row>
    <row r="236" spans="1:10" x14ac:dyDescent="0.35">
      <c r="A236" s="127" t="s">
        <v>8850</v>
      </c>
      <c r="B236" s="127" t="s">
        <v>7466</v>
      </c>
      <c r="C236" s="128" cm="1">
        <f t="array" ref="C236">IF(ROW() &lt; ROW(INDEX(persons[resource_ID],ROWS(persons[resource_ID]))), COUNTIF(INDEX(persons[resource_ID],1):persons[[#This Row],[resource_ID]],persons[[#This Row],[resource_ID]]), "")</f>
        <v>3</v>
      </c>
      <c r="D236" s="128" t="s">
        <v>9281</v>
      </c>
      <c r="E236" s="127" t="s">
        <v>9288</v>
      </c>
      <c r="F236" s="127" t="s">
        <v>9289</v>
      </c>
      <c r="G236" s="127"/>
      <c r="H236" s="168"/>
      <c r="I236" s="180"/>
      <c r="J236" s="127"/>
    </row>
    <row r="237" spans="1:10" x14ac:dyDescent="0.35">
      <c r="A237" s="127" t="s">
        <v>8850</v>
      </c>
      <c r="B237" s="127" t="s">
        <v>7466</v>
      </c>
      <c r="C237" s="128" cm="1">
        <f t="array" ref="C237">IF(ROW() &lt; ROW(INDEX(persons[resource_ID],ROWS(persons[resource_ID]))), COUNTIF(INDEX(persons[resource_ID],1):persons[[#This Row],[resource_ID]],persons[[#This Row],[resource_ID]]), "")</f>
        <v>4</v>
      </c>
      <c r="D237" s="128" t="s">
        <v>9281</v>
      </c>
      <c r="E237" s="127" t="s">
        <v>9290</v>
      </c>
      <c r="F237" s="127" t="s">
        <v>9291</v>
      </c>
      <c r="G237" s="127"/>
      <c r="H237" s="168"/>
      <c r="I237" s="180"/>
      <c r="J237" s="127"/>
    </row>
    <row r="238" spans="1:10" x14ac:dyDescent="0.35">
      <c r="A238" s="127" t="s">
        <v>8871</v>
      </c>
      <c r="B238" s="127" t="s">
        <v>7466</v>
      </c>
      <c r="C238" s="128" cm="1">
        <f t="array" ref="C238">IF(ROW() &lt; ROW(INDEX(persons[resource_ID],ROWS(persons[resource_ID]))), COUNTIF(INDEX(persons[resource_ID],1):persons[[#This Row],[resource_ID]],persons[[#This Row],[resource_ID]]), "")</f>
        <v>1</v>
      </c>
      <c r="D238" s="128" t="s">
        <v>9155</v>
      </c>
      <c r="E238" s="127" t="s">
        <v>7494</v>
      </c>
      <c r="F238" s="127" t="s">
        <v>9175</v>
      </c>
      <c r="G238" s="127" t="s">
        <v>9174</v>
      </c>
      <c r="H238" s="168" t="s">
        <v>625</v>
      </c>
      <c r="I238" s="166" t="s">
        <v>9176</v>
      </c>
      <c r="J238" s="127"/>
    </row>
    <row r="239" spans="1:10" x14ac:dyDescent="0.35">
      <c r="A239" s="127" t="s">
        <v>8871</v>
      </c>
      <c r="B239" s="127" t="s">
        <v>7466</v>
      </c>
      <c r="C239" s="128" cm="1">
        <f t="array" ref="C239">IF(ROW() &lt; ROW(INDEX(persons[resource_ID],ROWS(persons[resource_ID]))), COUNTIF(INDEX(persons[resource_ID],1):persons[[#This Row],[resource_ID]],persons[[#This Row],[resource_ID]]), "")</f>
        <v>2</v>
      </c>
      <c r="D239" s="128" t="s">
        <v>9295</v>
      </c>
      <c r="E239" s="127" t="s">
        <v>9297</v>
      </c>
      <c r="F239" s="127" t="s">
        <v>9298</v>
      </c>
      <c r="G239" s="127" t="s">
        <v>9299</v>
      </c>
      <c r="H239" s="168"/>
      <c r="I239" s="180"/>
      <c r="J239" s="127"/>
    </row>
    <row r="240" spans="1:10" x14ac:dyDescent="0.35">
      <c r="A240" s="127" t="s">
        <v>8871</v>
      </c>
      <c r="B240" s="127" t="s">
        <v>7466</v>
      </c>
      <c r="C240" s="128" cm="1">
        <f t="array" ref="C240">IF(ROW() &lt; ROW(INDEX(persons[resource_ID],ROWS(persons[resource_ID]))), COUNTIF(INDEX(persons[resource_ID],1):persons[[#This Row],[resource_ID]],persons[[#This Row],[resource_ID]]), "")</f>
        <v>3</v>
      </c>
      <c r="D240" s="128" t="s">
        <v>9295</v>
      </c>
      <c r="E240" s="127" t="s">
        <v>7494</v>
      </c>
      <c r="F240" s="127" t="s">
        <v>9175</v>
      </c>
      <c r="G240" s="127" t="s">
        <v>9174</v>
      </c>
      <c r="H240" s="168"/>
      <c r="I240" s="180"/>
      <c r="J240" s="127"/>
    </row>
    <row r="241" spans="1:10" x14ac:dyDescent="0.35">
      <c r="A241" s="127" t="s">
        <v>8871</v>
      </c>
      <c r="B241" s="127" t="s">
        <v>7466</v>
      </c>
      <c r="C241" s="128" cm="1">
        <f t="array" ref="C241">IF(ROW() &lt; ROW(INDEX(persons[resource_ID],ROWS(persons[resource_ID]))), COUNTIF(INDEX(persons[resource_ID],1):persons[[#This Row],[resource_ID]],persons[[#This Row],[resource_ID]]), "")</f>
        <v>4</v>
      </c>
      <c r="D241" s="128" t="s">
        <v>9295</v>
      </c>
      <c r="E241" s="127" t="s">
        <v>9300</v>
      </c>
      <c r="F241" s="127" t="s">
        <v>9301</v>
      </c>
      <c r="G241" s="127" t="s">
        <v>9164</v>
      </c>
      <c r="H241" s="168"/>
      <c r="I241" s="180"/>
      <c r="J241" s="127"/>
    </row>
    <row r="242" spans="1:10" x14ac:dyDescent="0.35">
      <c r="A242" s="127" t="s">
        <v>8871</v>
      </c>
      <c r="B242" s="127" t="s">
        <v>7466</v>
      </c>
      <c r="C242" s="128" cm="1">
        <f t="array" ref="C242">IF(ROW() &lt; ROW(INDEX(persons[resource_ID],ROWS(persons[resource_ID]))), COUNTIF(INDEX(persons[resource_ID],1):persons[[#This Row],[resource_ID]],persons[[#This Row],[resource_ID]]), "")</f>
        <v>5</v>
      </c>
      <c r="D242" s="128" t="s">
        <v>9296</v>
      </c>
      <c r="E242" s="127" t="s">
        <v>8576</v>
      </c>
      <c r="F242" s="127" t="s">
        <v>9221</v>
      </c>
      <c r="G242" s="127"/>
      <c r="H242" s="168"/>
      <c r="I242" s="180"/>
      <c r="J242" s="127"/>
    </row>
    <row r="243" spans="1:10" x14ac:dyDescent="0.35">
      <c r="A243" s="127" t="s">
        <v>8990</v>
      </c>
      <c r="B243" s="127" t="s">
        <v>7466</v>
      </c>
      <c r="C243" s="128" cm="1">
        <f t="array" ref="C243">IF(ROW() &lt; ROW(INDEX(persons[resource_ID],ROWS(persons[resource_ID]))), COUNTIF(INDEX(persons[resource_ID],1):persons[[#This Row],[resource_ID]],persons[[#This Row],[resource_ID]]), "")</f>
        <v>1</v>
      </c>
      <c r="D243" s="128" t="s">
        <v>9306</v>
      </c>
      <c r="E243" s="127" t="s">
        <v>9178</v>
      </c>
      <c r="F243" s="127" t="s">
        <v>9180</v>
      </c>
      <c r="G243" s="127" t="s">
        <v>9179</v>
      </c>
      <c r="H243" s="168"/>
      <c r="I243" s="166" t="s">
        <v>9181</v>
      </c>
      <c r="J243" s="127"/>
    </row>
    <row r="244" spans="1:10" x14ac:dyDescent="0.35">
      <c r="A244" s="127" t="s">
        <v>8990</v>
      </c>
      <c r="B244" s="127" t="s">
        <v>7466</v>
      </c>
      <c r="C244" s="128" cm="1">
        <f t="array" ref="C244">IF(ROW() &lt; ROW(INDEX(persons[resource_ID],ROWS(persons[resource_ID]))), COUNTIF(INDEX(persons[resource_ID],1):persons[[#This Row],[resource_ID]],persons[[#This Row],[resource_ID]]), "")</f>
        <v>2</v>
      </c>
      <c r="D244" s="128" t="s">
        <v>9306</v>
      </c>
      <c r="E244" s="127" t="s">
        <v>9307</v>
      </c>
      <c r="F244" s="127" t="s">
        <v>9308</v>
      </c>
      <c r="G244" s="127"/>
      <c r="H244" s="168"/>
      <c r="I244" s="178" t="s">
        <v>9325</v>
      </c>
      <c r="J244" s="127"/>
    </row>
    <row r="245" spans="1:10" x14ac:dyDescent="0.35">
      <c r="A245" s="127" t="s">
        <v>8990</v>
      </c>
      <c r="B245" s="127" t="s">
        <v>7466</v>
      </c>
      <c r="C245" s="128" cm="1">
        <f t="array" ref="C245">IF(ROW() &lt; ROW(INDEX(persons[resource_ID],ROWS(persons[resource_ID]))), COUNTIF(INDEX(persons[resource_ID],1):persons[[#This Row],[resource_ID]],persons[[#This Row],[resource_ID]]), "")</f>
        <v>3</v>
      </c>
      <c r="D245" s="128" t="s">
        <v>9322</v>
      </c>
      <c r="E245" s="127" t="s">
        <v>9309</v>
      </c>
      <c r="F245" s="127" t="s">
        <v>9310</v>
      </c>
      <c r="G245" s="127"/>
      <c r="H245" s="168"/>
      <c r="I245" s="178" t="s">
        <v>9326</v>
      </c>
      <c r="J245" s="127"/>
    </row>
    <row r="246" spans="1:10" x14ac:dyDescent="0.35">
      <c r="A246" s="127" t="s">
        <v>8990</v>
      </c>
      <c r="B246" s="127" t="s">
        <v>7466</v>
      </c>
      <c r="C246" s="128" cm="1">
        <f t="array" ref="C246">IF(ROW() &lt; ROW(INDEX(persons[resource_ID],ROWS(persons[resource_ID]))), COUNTIF(INDEX(persons[resource_ID],1):persons[[#This Row],[resource_ID]],persons[[#This Row],[resource_ID]]), "")</f>
        <v>4</v>
      </c>
      <c r="D246" s="128" t="s">
        <v>9306</v>
      </c>
      <c r="E246" s="127" t="s">
        <v>9311</v>
      </c>
      <c r="F246" s="127" t="s">
        <v>9312</v>
      </c>
      <c r="G246" s="127"/>
      <c r="H246" s="168"/>
      <c r="I246" s="178" t="s">
        <v>9327</v>
      </c>
      <c r="J246" s="127"/>
    </row>
    <row r="247" spans="1:10" x14ac:dyDescent="0.35">
      <c r="A247" s="127" t="s">
        <v>8990</v>
      </c>
      <c r="B247" s="127" t="s">
        <v>7466</v>
      </c>
      <c r="C247" s="128" cm="1">
        <f t="array" ref="C247">IF(ROW() &lt; ROW(INDEX(persons[resource_ID],ROWS(persons[resource_ID]))), COUNTIF(INDEX(persons[resource_ID],1):persons[[#This Row],[resource_ID]],persons[[#This Row],[resource_ID]]), "")</f>
        <v>5</v>
      </c>
      <c r="D247" s="128" t="s">
        <v>9306</v>
      </c>
      <c r="E247" s="127" t="s">
        <v>9313</v>
      </c>
      <c r="F247" s="127" t="s">
        <v>9314</v>
      </c>
      <c r="G247" s="127"/>
      <c r="H247" s="168"/>
      <c r="I247" s="178" t="s">
        <v>9328</v>
      </c>
      <c r="J247" s="127"/>
    </row>
    <row r="248" spans="1:10" x14ac:dyDescent="0.35">
      <c r="A248" s="127" t="s">
        <v>8990</v>
      </c>
      <c r="B248" s="127" t="s">
        <v>7466</v>
      </c>
      <c r="C248" s="128" cm="1">
        <f t="array" ref="C248">IF(ROW() &lt; ROW(INDEX(persons[resource_ID],ROWS(persons[resource_ID]))), COUNTIF(INDEX(persons[resource_ID],1):persons[[#This Row],[resource_ID]],persons[[#This Row],[resource_ID]]), "")</f>
        <v>6</v>
      </c>
      <c r="D248" s="128" t="s">
        <v>9323</v>
      </c>
      <c r="E248" s="127" t="s">
        <v>9315</v>
      </c>
      <c r="F248" s="127" t="s">
        <v>9316</v>
      </c>
      <c r="G248" s="127"/>
      <c r="H248" s="168"/>
      <c r="I248" s="178" t="s">
        <v>9329</v>
      </c>
      <c r="J248" s="127"/>
    </row>
    <row r="249" spans="1:10" x14ac:dyDescent="0.35">
      <c r="A249" s="127" t="s">
        <v>8990</v>
      </c>
      <c r="B249" s="127" t="s">
        <v>7466</v>
      </c>
      <c r="C249" s="128" cm="1">
        <f t="array" ref="C249">IF(ROW() &lt; ROW(INDEX(persons[resource_ID],ROWS(persons[resource_ID]))), COUNTIF(INDEX(persons[resource_ID],1):persons[[#This Row],[resource_ID]],persons[[#This Row],[resource_ID]]), "")</f>
        <v>7</v>
      </c>
      <c r="D249" s="128" t="s">
        <v>9324</v>
      </c>
      <c r="E249" s="127" t="s">
        <v>9317</v>
      </c>
      <c r="F249" s="127" t="s">
        <v>9318</v>
      </c>
      <c r="G249" s="127"/>
      <c r="H249" s="168"/>
      <c r="I249" s="178" t="s">
        <v>9330</v>
      </c>
      <c r="J249" s="127"/>
    </row>
    <row r="250" spans="1:10" x14ac:dyDescent="0.35">
      <c r="A250" s="127" t="s">
        <v>8990</v>
      </c>
      <c r="B250" s="127" t="s">
        <v>7466</v>
      </c>
      <c r="C250" s="128" cm="1">
        <f t="array" ref="C250">IF(ROW() &lt; ROW(INDEX(persons[resource_ID],ROWS(persons[resource_ID]))), COUNTIF(INDEX(persons[resource_ID],1):persons[[#This Row],[resource_ID]],persons[[#This Row],[resource_ID]]), "")</f>
        <v>8</v>
      </c>
      <c r="D250" s="128" t="s">
        <v>9324</v>
      </c>
      <c r="E250" s="127" t="s">
        <v>9319</v>
      </c>
      <c r="F250" s="127" t="s">
        <v>9320</v>
      </c>
      <c r="G250" s="127" t="s">
        <v>9321</v>
      </c>
      <c r="H250" s="168"/>
      <c r="I250" s="178" t="s">
        <v>9331</v>
      </c>
      <c r="J250" s="127"/>
    </row>
    <row r="251" spans="1:10" x14ac:dyDescent="0.35">
      <c r="A251" s="127" t="s">
        <v>9127</v>
      </c>
      <c r="B251" s="127" t="s">
        <v>7466</v>
      </c>
      <c r="C251" s="128" cm="1">
        <f t="array" ref="C251">IF(ROW() &lt; ROW(INDEX(persons[resource_ID],ROWS(persons[resource_ID]))), COUNTIF(INDEX(persons[resource_ID],1):persons[[#This Row],[resource_ID]],persons[[#This Row],[resource_ID]]), "")</f>
        <v>1</v>
      </c>
      <c r="D251" s="128" t="s">
        <v>9337</v>
      </c>
      <c r="E251" s="127" t="s">
        <v>8571</v>
      </c>
      <c r="F251" s="127" t="s">
        <v>8572</v>
      </c>
      <c r="G251" s="127"/>
      <c r="H251" s="168"/>
      <c r="I251" s="178" t="s">
        <v>9177</v>
      </c>
      <c r="J251" s="127"/>
    </row>
    <row r="252" spans="1:10" x14ac:dyDescent="0.35">
      <c r="A252" s="127" t="s">
        <v>9127</v>
      </c>
      <c r="B252" s="127" t="s">
        <v>7466</v>
      </c>
      <c r="C252" s="128" cm="1">
        <f t="array" ref="C252">IF(ROW() &lt; ROW(INDEX(persons[resource_ID],ROWS(persons[resource_ID]))), COUNTIF(INDEX(persons[resource_ID],1):persons[[#This Row],[resource_ID]],persons[[#This Row],[resource_ID]]), "")</f>
        <v>2</v>
      </c>
      <c r="D252" s="128" t="s">
        <v>9338</v>
      </c>
      <c r="E252" s="127" t="s">
        <v>8569</v>
      </c>
      <c r="F252" s="127" t="s">
        <v>8570</v>
      </c>
      <c r="G252" s="127"/>
      <c r="H252" s="127"/>
      <c r="I252" s="127"/>
      <c r="J252" s="127"/>
    </row>
    <row r="253" spans="1:10" x14ac:dyDescent="0.35">
      <c r="A253" s="127" t="s">
        <v>9127</v>
      </c>
      <c r="B253" s="127" t="s">
        <v>7466</v>
      </c>
      <c r="C253" s="128" cm="1">
        <f t="array" ref="C253">IF(ROW() &lt; ROW(INDEX(persons[resource_ID],ROWS(persons[resource_ID]))), COUNTIF(INDEX(persons[resource_ID],1):persons[[#This Row],[resource_ID]],persons[[#This Row],[resource_ID]]), "")</f>
        <v>3</v>
      </c>
      <c r="D253" s="128" t="s">
        <v>9339</v>
      </c>
      <c r="E253" s="127" t="s">
        <v>9342</v>
      </c>
      <c r="F253" s="127" t="s">
        <v>9343</v>
      </c>
      <c r="G253" s="127"/>
      <c r="H253" s="127"/>
      <c r="I253" s="127"/>
      <c r="J253" s="127"/>
    </row>
    <row r="254" spans="1:10" x14ac:dyDescent="0.35">
      <c r="A254" s="127" t="s">
        <v>9127</v>
      </c>
      <c r="B254" s="127" t="s">
        <v>7466</v>
      </c>
      <c r="C254" s="128" cm="1">
        <f t="array" ref="C254">IF(ROW() &lt; ROW(INDEX(persons[resource_ID],ROWS(persons[resource_ID]))), COUNTIF(INDEX(persons[resource_ID],1):persons[[#This Row],[resource_ID]],persons[[#This Row],[resource_ID]]), "")</f>
        <v>4</v>
      </c>
      <c r="D254" s="128" t="s">
        <v>9340</v>
      </c>
      <c r="E254" s="127" t="s">
        <v>9344</v>
      </c>
      <c r="F254" s="127" t="s">
        <v>9345</v>
      </c>
      <c r="G254" s="127"/>
      <c r="H254" s="127"/>
      <c r="I254" s="127"/>
      <c r="J254" s="127"/>
    </row>
    <row r="255" spans="1:10" x14ac:dyDescent="0.35">
      <c r="A255" s="127" t="s">
        <v>9127</v>
      </c>
      <c r="B255" s="127" t="s">
        <v>7466</v>
      </c>
      <c r="C255" s="128" cm="1">
        <f t="array" ref="C255">IF(ROW() &lt; ROW(INDEX(persons[resource_ID],ROWS(persons[resource_ID]))), COUNTIF(INDEX(persons[resource_ID],1):persons[[#This Row],[resource_ID]],persons[[#This Row],[resource_ID]]), "")</f>
        <v>5</v>
      </c>
      <c r="D255" s="128" t="s">
        <v>9341</v>
      </c>
      <c r="E255" s="127" t="s">
        <v>9271</v>
      </c>
      <c r="F255" s="127" t="s">
        <v>9346</v>
      </c>
      <c r="G255" s="127" t="s">
        <v>8577</v>
      </c>
      <c r="H255" s="127"/>
      <c r="I255" s="127"/>
      <c r="J255" s="127"/>
    </row>
    <row r="256" spans="1:10" x14ac:dyDescent="0.35">
      <c r="A256" s="127" t="s">
        <v>9365</v>
      </c>
      <c r="B256" s="127"/>
      <c r="C256" s="128" cm="1">
        <f t="array" ref="C256">IF(ROW() &lt; ROW(INDEX(persons[resource_ID],ROWS(persons[resource_ID]))), COUNTIF(INDEX(persons[resource_ID],1):persons[[#This Row],[resource_ID]],persons[[#This Row],[resource_ID]]), "")</f>
        <v>1</v>
      </c>
      <c r="D256" s="128" t="s">
        <v>9402</v>
      </c>
      <c r="E256" s="127" t="s">
        <v>9403</v>
      </c>
      <c r="F256" s="127" t="s">
        <v>9404</v>
      </c>
      <c r="G256" s="127"/>
      <c r="H256" s="127"/>
      <c r="I256" s="127"/>
      <c r="J256" s="127"/>
    </row>
    <row r="257" spans="1:10" x14ac:dyDescent="0.35">
      <c r="A257" s="127" t="s">
        <v>9365</v>
      </c>
      <c r="B257" s="127"/>
      <c r="C257" s="128" cm="1">
        <f t="array" ref="C257">IF(ROW() &lt; ROW(INDEX(persons[resource_ID],ROWS(persons[resource_ID]))), COUNTIF(INDEX(persons[resource_ID],1):persons[[#This Row],[resource_ID]],persons[[#This Row],[resource_ID]]), "")</f>
        <v>2</v>
      </c>
      <c r="D257" s="129" t="s">
        <v>9405</v>
      </c>
      <c r="E257" s="127" t="s">
        <v>9407</v>
      </c>
      <c r="F257" s="127" t="s">
        <v>3646</v>
      </c>
      <c r="G257" s="127"/>
      <c r="H257" s="127"/>
      <c r="I257" s="127"/>
      <c r="J257" s="127"/>
    </row>
    <row r="258" spans="1:10" x14ac:dyDescent="0.35">
      <c r="A258" s="127" t="s">
        <v>9365</v>
      </c>
      <c r="B258" s="127"/>
      <c r="C258" s="128" cm="1">
        <f t="array" ref="C258">IF(ROW() &lt; ROW(INDEX(persons[resource_ID],ROWS(persons[resource_ID]))), COUNTIF(INDEX(persons[resource_ID],1):persons[[#This Row],[resource_ID]],persons[[#This Row],[resource_ID]]), "")</f>
        <v>3</v>
      </c>
      <c r="D258" s="128" t="s">
        <v>9406</v>
      </c>
      <c r="E258" s="127" t="s">
        <v>9408</v>
      </c>
      <c r="F258" s="127" t="s">
        <v>9409</v>
      </c>
      <c r="G258" s="127"/>
      <c r="H258" s="127"/>
      <c r="I258" s="127"/>
      <c r="J258" s="127"/>
    </row>
    <row r="259" spans="1:10" x14ac:dyDescent="0.35">
      <c r="A259" s="127" t="s">
        <v>9365</v>
      </c>
      <c r="B259" s="127"/>
      <c r="C259" s="128" cm="1">
        <f t="array" ref="C259">IF(ROW() &lt; ROW(INDEX(persons[resource_ID],ROWS(persons[resource_ID]))), COUNTIF(INDEX(persons[resource_ID],1):persons[[#This Row],[resource_ID]],persons[[#This Row],[resource_ID]]), "")</f>
        <v>4</v>
      </c>
      <c r="D259" s="129" t="s">
        <v>9410</v>
      </c>
      <c r="E259" s="127" t="s">
        <v>9412</v>
      </c>
      <c r="F259" s="127" t="s">
        <v>9413</v>
      </c>
      <c r="G259" s="127"/>
      <c r="H259" s="127"/>
      <c r="I259" s="127"/>
      <c r="J259" s="127"/>
    </row>
    <row r="260" spans="1:10" x14ac:dyDescent="0.35">
      <c r="A260" s="127" t="s">
        <v>9365</v>
      </c>
      <c r="B260" s="127"/>
      <c r="C260" s="128" cm="1">
        <f t="array" ref="C260">IF(ROW() &lt; ROW(INDEX(persons[resource_ID],ROWS(persons[resource_ID]))), COUNTIF(INDEX(persons[resource_ID],1):persons[[#This Row],[resource_ID]],persons[[#This Row],[resource_ID]]), "")</f>
        <v>5</v>
      </c>
      <c r="D260" s="128" t="s">
        <v>9411</v>
      </c>
      <c r="E260" s="127" t="s">
        <v>9412</v>
      </c>
      <c r="F260" s="127" t="s">
        <v>9413</v>
      </c>
      <c r="G260" s="127"/>
      <c r="H260" s="127"/>
      <c r="I260" s="127"/>
      <c r="J260" s="127"/>
    </row>
    <row r="261" spans="1:10" x14ac:dyDescent="0.35">
      <c r="A261" s="127" t="s">
        <v>9365</v>
      </c>
      <c r="B261" s="127"/>
      <c r="C261" s="128" cm="1">
        <f t="array" ref="C261">IF(ROW() &lt; ROW(INDEX(persons[resource_ID],ROWS(persons[resource_ID]))), COUNTIF(INDEX(persons[resource_ID],1):persons[[#This Row],[resource_ID]],persons[[#This Row],[resource_ID]]), "")</f>
        <v>6</v>
      </c>
      <c r="D261" s="129" t="s">
        <v>9411</v>
      </c>
      <c r="E261" s="127" t="s">
        <v>9415</v>
      </c>
      <c r="F261" s="127" t="s">
        <v>9416</v>
      </c>
      <c r="G261" s="127"/>
      <c r="H261" s="127"/>
      <c r="I261" s="127"/>
      <c r="J261" s="127"/>
    </row>
    <row r="262" spans="1:10" x14ac:dyDescent="0.35">
      <c r="A262" s="127" t="s">
        <v>9365</v>
      </c>
      <c r="B262" s="127"/>
      <c r="C262" s="128" cm="1">
        <f t="array" ref="C262">IF(ROW() &lt; ROW(INDEX(persons[resource_ID],ROWS(persons[resource_ID]))), COUNTIF(INDEX(persons[resource_ID],1):persons[[#This Row],[resource_ID]],persons[[#This Row],[resource_ID]]), "")</f>
        <v>7</v>
      </c>
      <c r="D262" s="128" t="s">
        <v>9414</v>
      </c>
      <c r="E262" s="127" t="s">
        <v>9415</v>
      </c>
      <c r="F262" s="127" t="s">
        <v>9416</v>
      </c>
      <c r="G262" s="127"/>
      <c r="H262" s="127"/>
      <c r="I262" s="127"/>
      <c r="J262" s="127"/>
    </row>
    <row r="263" spans="1:10" x14ac:dyDescent="0.35">
      <c r="A263" s="127" t="s">
        <v>9365</v>
      </c>
      <c r="B263" s="127"/>
      <c r="C263" s="128" cm="1">
        <f t="array" ref="C263">IF(ROW() &lt; ROW(INDEX(persons[resource_ID],ROWS(persons[resource_ID]))), COUNTIF(INDEX(persons[resource_ID],1):persons[[#This Row],[resource_ID]],persons[[#This Row],[resource_ID]]), "")</f>
        <v>8</v>
      </c>
      <c r="D263" s="129" t="s">
        <v>9405</v>
      </c>
      <c r="E263" s="127" t="s">
        <v>9417</v>
      </c>
      <c r="F263" s="127" t="s">
        <v>9418</v>
      </c>
      <c r="G263" s="127"/>
      <c r="H263" s="127"/>
      <c r="I263" s="127"/>
      <c r="J263" s="127"/>
    </row>
    <row r="264" spans="1:10" x14ac:dyDescent="0.35">
      <c r="A264" s="127" t="s">
        <v>9365</v>
      </c>
      <c r="B264" s="127"/>
      <c r="C264" s="128" cm="1">
        <f t="array" ref="C264">IF(ROW() &lt; ROW(INDEX(persons[resource_ID],ROWS(persons[resource_ID]))), COUNTIF(INDEX(persons[resource_ID],1):persons[[#This Row],[resource_ID]],persons[[#This Row],[resource_ID]]), "")</f>
        <v>9</v>
      </c>
      <c r="D264" s="128" t="s">
        <v>9419</v>
      </c>
      <c r="E264" s="127" t="s">
        <v>9423</v>
      </c>
      <c r="F264" s="127" t="s">
        <v>9424</v>
      </c>
      <c r="G264" s="127"/>
      <c r="H264" s="127"/>
      <c r="I264" s="127"/>
      <c r="J264" s="127"/>
    </row>
    <row r="265" spans="1:10" x14ac:dyDescent="0.35">
      <c r="A265" s="127" t="s">
        <v>9365</v>
      </c>
      <c r="B265" s="127"/>
      <c r="C265" s="128" cm="1">
        <f t="array" ref="C265">IF(ROW() &lt; ROW(INDEX(persons[resource_ID],ROWS(persons[resource_ID]))), COUNTIF(INDEX(persons[resource_ID],1):persons[[#This Row],[resource_ID]],persons[[#This Row],[resource_ID]]), "")</f>
        <v>10</v>
      </c>
      <c r="D265" s="129" t="s">
        <v>9420</v>
      </c>
      <c r="E265" s="127" t="s">
        <v>9425</v>
      </c>
      <c r="F265" s="127" t="s">
        <v>9427</v>
      </c>
      <c r="G265" s="127" t="s">
        <v>9426</v>
      </c>
      <c r="H265" s="127"/>
      <c r="I265" s="127"/>
      <c r="J265" s="127"/>
    </row>
    <row r="266" spans="1:10" x14ac:dyDescent="0.35">
      <c r="A266" s="127" t="s">
        <v>9365</v>
      </c>
      <c r="B266" s="127"/>
      <c r="C266" s="128" cm="1">
        <f t="array" ref="C266">IF(ROW() &lt; ROW(INDEX(persons[resource_ID],ROWS(persons[resource_ID]))), COUNTIF(INDEX(persons[resource_ID],1):persons[[#This Row],[resource_ID]],persons[[#This Row],[resource_ID]]), "")</f>
        <v>11</v>
      </c>
      <c r="D266" s="128" t="s">
        <v>9421</v>
      </c>
      <c r="E266" s="127" t="s">
        <v>9425</v>
      </c>
      <c r="F266" s="127" t="s">
        <v>9427</v>
      </c>
      <c r="G266" s="127" t="s">
        <v>9426</v>
      </c>
      <c r="H266" s="127"/>
      <c r="I266" s="127"/>
      <c r="J266" s="127"/>
    </row>
    <row r="267" spans="1:10" x14ac:dyDescent="0.35">
      <c r="A267" s="127" t="s">
        <v>9365</v>
      </c>
      <c r="B267" s="127"/>
      <c r="C267" s="128" cm="1">
        <f t="array" ref="C267">IF(ROW() &lt; ROW(INDEX(persons[resource_ID],ROWS(persons[resource_ID]))), COUNTIF(INDEX(persons[resource_ID],1):persons[[#This Row],[resource_ID]],persons[[#This Row],[resource_ID]]), "")</f>
        <v>12</v>
      </c>
      <c r="D267" s="129" t="s">
        <v>9422</v>
      </c>
      <c r="E267" s="127" t="s">
        <v>9425</v>
      </c>
      <c r="F267" s="127" t="s">
        <v>9427</v>
      </c>
      <c r="G267" s="127" t="s">
        <v>9426</v>
      </c>
      <c r="H267" s="127"/>
      <c r="I267" s="127"/>
      <c r="J267" s="127"/>
    </row>
    <row r="268" spans="1:10" x14ac:dyDescent="0.35">
      <c r="A268" s="127" t="s">
        <v>9365</v>
      </c>
      <c r="B268" s="127"/>
      <c r="C268" s="128" cm="1">
        <f t="array" ref="C268">IF(ROW() &lt; ROW(INDEX(persons[resource_ID],ROWS(persons[resource_ID]))), COUNTIF(INDEX(persons[resource_ID],1):persons[[#This Row],[resource_ID]],persons[[#This Row],[resource_ID]]), "")</f>
        <v>13</v>
      </c>
      <c r="D268" s="128" t="s">
        <v>9431</v>
      </c>
      <c r="E268" s="127" t="s">
        <v>9428</v>
      </c>
      <c r="F268" s="127" t="s">
        <v>9430</v>
      </c>
      <c r="G268" s="127" t="s">
        <v>9429</v>
      </c>
      <c r="H268" s="127"/>
      <c r="I268" s="127"/>
      <c r="J268" s="127"/>
    </row>
    <row r="269" spans="1:10" x14ac:dyDescent="0.35">
      <c r="A269" s="127" t="s">
        <v>9365</v>
      </c>
      <c r="B269" s="127"/>
      <c r="C269" s="128" cm="1">
        <f t="array" ref="C269">IF(ROW() &lt; ROW(INDEX(persons[resource_ID],ROWS(persons[resource_ID]))), COUNTIF(INDEX(persons[resource_ID],1):persons[[#This Row],[resource_ID]],persons[[#This Row],[resource_ID]]), "")</f>
        <v>14</v>
      </c>
      <c r="D269" s="129" t="s">
        <v>9410</v>
      </c>
      <c r="E269" s="127" t="s">
        <v>9432</v>
      </c>
      <c r="F269" s="127" t="s">
        <v>9433</v>
      </c>
      <c r="G269" s="127"/>
      <c r="H269" s="127"/>
      <c r="I269" s="127"/>
      <c r="J269" s="127"/>
    </row>
    <row r="270" spans="1:10" x14ac:dyDescent="0.35">
      <c r="A270" s="127" t="s">
        <v>9365</v>
      </c>
      <c r="B270" s="127"/>
      <c r="C270" s="128" cm="1">
        <f t="array" ref="C270">IF(ROW() &lt; ROW(INDEX(persons[resource_ID],ROWS(persons[resource_ID]))), COUNTIF(INDEX(persons[resource_ID],1):persons[[#This Row],[resource_ID]],persons[[#This Row],[resource_ID]]), "")</f>
        <v>15</v>
      </c>
      <c r="D270" s="128" t="s">
        <v>9411</v>
      </c>
      <c r="E270" s="127" t="s">
        <v>9432</v>
      </c>
      <c r="F270" s="127" t="s">
        <v>9433</v>
      </c>
      <c r="G270" s="127"/>
      <c r="H270" s="127"/>
      <c r="I270" s="127"/>
      <c r="J270" s="127"/>
    </row>
    <row r="271" spans="1:10" x14ac:dyDescent="0.35">
      <c r="A271" s="127" t="s">
        <v>9365</v>
      </c>
      <c r="B271" s="127"/>
      <c r="C271" s="128" cm="1">
        <f t="array" ref="C271">IF(ROW() &lt; ROW(INDEX(persons[resource_ID],ROWS(persons[resource_ID]))), COUNTIF(INDEX(persons[resource_ID],1):persons[[#This Row],[resource_ID]],persons[[#This Row],[resource_ID]]), "")</f>
        <v>16</v>
      </c>
      <c r="D271" s="129" t="s">
        <v>9436</v>
      </c>
      <c r="E271" s="127" t="s">
        <v>9434</v>
      </c>
      <c r="F271" s="127" t="s">
        <v>9435</v>
      </c>
      <c r="G271" s="127"/>
      <c r="H271" s="127"/>
      <c r="I271" s="127"/>
      <c r="J271" s="127"/>
    </row>
    <row r="272" spans="1:10" x14ac:dyDescent="0.35">
      <c r="A272" s="127" t="s">
        <v>9365</v>
      </c>
      <c r="B272" s="127"/>
      <c r="C272" s="128" cm="1">
        <f t="array" ref="C272">IF(ROW() &lt; ROW(INDEX(persons[resource_ID],ROWS(persons[resource_ID]))), COUNTIF(INDEX(persons[resource_ID],1):persons[[#This Row],[resource_ID]],persons[[#This Row],[resource_ID]]), "")</f>
        <v>17</v>
      </c>
      <c r="D272" s="128" t="s">
        <v>9437</v>
      </c>
      <c r="E272" s="127" t="s">
        <v>9434</v>
      </c>
      <c r="F272" s="127" t="s">
        <v>9435</v>
      </c>
      <c r="G272" s="127"/>
      <c r="H272" s="127"/>
      <c r="I272" s="127"/>
      <c r="J272" s="127"/>
    </row>
    <row r="273" spans="1:10" x14ac:dyDescent="0.35">
      <c r="A273" s="127" t="s">
        <v>9365</v>
      </c>
      <c r="B273" s="127"/>
      <c r="C273" s="128" cm="1">
        <f t="array" ref="C273">IF(ROW() &lt; ROW(INDEX(persons[resource_ID],ROWS(persons[resource_ID]))), COUNTIF(INDEX(persons[resource_ID],1):persons[[#This Row],[resource_ID]],persons[[#This Row],[resource_ID]]), "")</f>
        <v>18</v>
      </c>
      <c r="D273" s="129" t="s">
        <v>9442</v>
      </c>
      <c r="E273" s="128" t="s">
        <v>9439</v>
      </c>
      <c r="F273" s="127" t="s">
        <v>9441</v>
      </c>
      <c r="G273" s="127" t="s">
        <v>9440</v>
      </c>
      <c r="H273" s="127"/>
      <c r="I273" s="127"/>
      <c r="J273" s="127"/>
    </row>
    <row r="274" spans="1:10" x14ac:dyDescent="0.35">
      <c r="A274" s="127" t="s">
        <v>9365</v>
      </c>
      <c r="B274" s="127"/>
      <c r="C274" s="128" cm="1">
        <f t="array" ref="C274">IF(ROW() &lt; ROW(INDEX(persons[resource_ID],ROWS(persons[resource_ID]))), COUNTIF(INDEX(persons[resource_ID],1):persons[[#This Row],[resource_ID]],persons[[#This Row],[resource_ID]]), "")</f>
        <v>19</v>
      </c>
      <c r="D274" s="128" t="s">
        <v>9443</v>
      </c>
      <c r="E274" s="127" t="s">
        <v>9438</v>
      </c>
      <c r="F274" s="127" t="s">
        <v>8572</v>
      </c>
      <c r="G274" s="127"/>
      <c r="H274" s="127"/>
      <c r="I274" s="127"/>
      <c r="J274" s="127"/>
    </row>
    <row r="275" spans="1:10" x14ac:dyDescent="0.35">
      <c r="A275" s="127" t="s">
        <v>9365</v>
      </c>
      <c r="B275" s="127"/>
      <c r="C275" s="128" cm="1">
        <f t="array" ref="C275">IF(ROW() &lt; ROW(INDEX(persons[resource_ID],ROWS(persons[resource_ID]))), COUNTIF(INDEX(persons[resource_ID],1):persons[[#This Row],[resource_ID]],persons[[#This Row],[resource_ID]]), "")</f>
        <v>20</v>
      </c>
      <c r="D275" s="129" t="s">
        <v>9444</v>
      </c>
      <c r="E275" s="127" t="s">
        <v>9438</v>
      </c>
      <c r="F275" s="127" t="s">
        <v>8572</v>
      </c>
      <c r="G275" s="127"/>
      <c r="H275" s="127"/>
      <c r="I275" s="127"/>
      <c r="J275" s="127"/>
    </row>
    <row r="276" spans="1:10" x14ac:dyDescent="0.35">
      <c r="A276" s="127" t="s">
        <v>9365</v>
      </c>
      <c r="B276" s="127"/>
      <c r="C276" s="128" cm="1">
        <f t="array" ref="C276">IF(ROW() &lt; ROW(INDEX(persons[resource_ID],ROWS(persons[resource_ID]))), COUNTIF(INDEX(persons[resource_ID],1):persons[[#This Row],[resource_ID]],persons[[#This Row],[resource_ID]]), "")</f>
        <v>21</v>
      </c>
      <c r="D276" s="128" t="s">
        <v>9448</v>
      </c>
      <c r="E276" s="127" t="s">
        <v>9445</v>
      </c>
      <c r="F276" s="127" t="s">
        <v>9447</v>
      </c>
      <c r="G276" s="127" t="s">
        <v>9446</v>
      </c>
      <c r="H276" s="127"/>
      <c r="I276" s="127"/>
      <c r="J276" s="127"/>
    </row>
    <row r="277" spans="1:10" x14ac:dyDescent="0.35">
      <c r="A277" s="127" t="s">
        <v>9365</v>
      </c>
      <c r="B277" s="127"/>
      <c r="C277" s="128" cm="1">
        <f t="array" ref="C277">IF(ROW() &lt; ROW(INDEX(persons[resource_ID],ROWS(persons[resource_ID]))), COUNTIF(INDEX(persons[resource_ID],1):persons[[#This Row],[resource_ID]],persons[[#This Row],[resource_ID]]), "")</f>
        <v>22</v>
      </c>
      <c r="D277" s="129" t="s">
        <v>9453</v>
      </c>
      <c r="E277" s="127" t="s">
        <v>9449</v>
      </c>
      <c r="F277" s="127" t="s">
        <v>9451</v>
      </c>
      <c r="G277" s="127" t="s">
        <v>9450</v>
      </c>
      <c r="H277" s="127"/>
      <c r="I277" s="127"/>
      <c r="J277" s="127"/>
    </row>
    <row r="278" spans="1:10" x14ac:dyDescent="0.35">
      <c r="A278" s="127" t="s">
        <v>9365</v>
      </c>
      <c r="B278" s="127"/>
      <c r="C278" s="128" cm="1">
        <f t="array" ref="C278">IF(ROW() &lt; ROW(INDEX(persons[resource_ID],ROWS(persons[resource_ID]))), COUNTIF(INDEX(persons[resource_ID],1):persons[[#This Row],[resource_ID]],persons[[#This Row],[resource_ID]]), "")</f>
        <v>23</v>
      </c>
      <c r="D278" s="128" t="s">
        <v>9452</v>
      </c>
      <c r="E278" s="127" t="s">
        <v>8569</v>
      </c>
      <c r="F278" s="127" t="s">
        <v>9454</v>
      </c>
      <c r="G278" s="127"/>
      <c r="H278" s="127"/>
      <c r="I278" s="127"/>
      <c r="J278" s="127"/>
    </row>
    <row r="279" spans="1:10" x14ac:dyDescent="0.35">
      <c r="A279" s="127" t="s">
        <v>9365</v>
      </c>
      <c r="B279" s="127"/>
      <c r="C279" s="128" cm="1">
        <f t="array" ref="C279">IF(ROW() &lt; ROW(INDEX(persons[resource_ID],ROWS(persons[resource_ID]))), COUNTIF(INDEX(persons[resource_ID],1):persons[[#This Row],[resource_ID]],persons[[#This Row],[resource_ID]]), "")</f>
        <v>24</v>
      </c>
      <c r="D279" s="129" t="s">
        <v>9455</v>
      </c>
      <c r="E279" s="127" t="s">
        <v>9458</v>
      </c>
      <c r="F279" s="127" t="s">
        <v>9345</v>
      </c>
      <c r="G279" s="127"/>
      <c r="H279" s="127"/>
      <c r="I279" s="127"/>
      <c r="J279" s="127"/>
    </row>
    <row r="280" spans="1:10" x14ac:dyDescent="0.35">
      <c r="A280" s="127" t="s">
        <v>9365</v>
      </c>
      <c r="B280" s="127"/>
      <c r="C280" s="128" cm="1">
        <f t="array" ref="C280">IF(ROW() &lt; ROW(INDEX(persons[resource_ID],ROWS(persons[resource_ID]))), COUNTIF(INDEX(persons[resource_ID],1):persons[[#This Row],[resource_ID]],persons[[#This Row],[resource_ID]]), "")</f>
        <v>25</v>
      </c>
      <c r="D280" s="128" t="s">
        <v>9456</v>
      </c>
      <c r="E280" s="127" t="s">
        <v>9459</v>
      </c>
      <c r="F280" s="127" t="s">
        <v>9460</v>
      </c>
      <c r="G280" s="127"/>
      <c r="H280" s="127"/>
      <c r="I280" s="127"/>
      <c r="J280" s="127"/>
    </row>
    <row r="281" spans="1:10" x14ac:dyDescent="0.35">
      <c r="A281" s="127" t="s">
        <v>9365</v>
      </c>
      <c r="B281" s="127"/>
      <c r="C281" s="128" cm="1">
        <f t="array" ref="C281">IF(ROW() &lt; ROW(INDEX(persons[resource_ID],ROWS(persons[resource_ID]))), COUNTIF(INDEX(persons[resource_ID],1):persons[[#This Row],[resource_ID]],persons[[#This Row],[resource_ID]]), "")</f>
        <v>26</v>
      </c>
      <c r="D281" s="129" t="s">
        <v>9411</v>
      </c>
      <c r="E281" s="127" t="s">
        <v>9461</v>
      </c>
      <c r="F281" s="127" t="s">
        <v>9463</v>
      </c>
      <c r="G281" s="127" t="s">
        <v>9462</v>
      </c>
      <c r="H281" s="127"/>
      <c r="I281" s="127"/>
      <c r="J281" s="127"/>
    </row>
    <row r="282" spans="1:10" x14ac:dyDescent="0.35">
      <c r="A282" s="127" t="s">
        <v>9365</v>
      </c>
      <c r="B282" s="127"/>
      <c r="C282" s="128" cm="1">
        <f t="array" ref="C282">IF(ROW() &lt; ROW(INDEX(persons[resource_ID],ROWS(persons[resource_ID]))), COUNTIF(INDEX(persons[resource_ID],1):persons[[#This Row],[resource_ID]],persons[[#This Row],[resource_ID]]), "")</f>
        <v>27</v>
      </c>
      <c r="D282" s="128" t="s">
        <v>9457</v>
      </c>
      <c r="E282" s="127" t="s">
        <v>9464</v>
      </c>
      <c r="F282" s="127" t="s">
        <v>9465</v>
      </c>
      <c r="G282" s="127"/>
      <c r="H282" s="127"/>
      <c r="I282" s="127"/>
      <c r="J282" s="127"/>
    </row>
    <row r="283" spans="1:10" x14ac:dyDescent="0.35">
      <c r="A283" s="127" t="s">
        <v>9365</v>
      </c>
      <c r="B283" s="127"/>
      <c r="C283" s="128" cm="1">
        <f t="array" ref="C283">IF(ROW() &lt; ROW(INDEX(persons[resource_ID],ROWS(persons[resource_ID]))), COUNTIF(INDEX(persons[resource_ID],1):persons[[#This Row],[resource_ID]],persons[[#This Row],[resource_ID]]), "")</f>
        <v>28</v>
      </c>
      <c r="D283" s="129" t="s">
        <v>9466</v>
      </c>
      <c r="E283" s="127" t="s">
        <v>9467</v>
      </c>
      <c r="F283" s="127" t="s">
        <v>9468</v>
      </c>
      <c r="G283" s="127"/>
      <c r="H283" s="127"/>
      <c r="I283" s="127"/>
      <c r="J283" s="127"/>
    </row>
    <row r="284" spans="1:10" x14ac:dyDescent="0.35">
      <c r="A284" s="127" t="s">
        <v>9365</v>
      </c>
      <c r="B284" s="127"/>
      <c r="C284" s="128" cm="1">
        <f t="array" ref="C284">IF(ROW() &lt; ROW(INDEX(persons[resource_ID],ROWS(persons[resource_ID]))), COUNTIF(INDEX(persons[resource_ID],1):persons[[#This Row],[resource_ID]],persons[[#This Row],[resource_ID]]), "")</f>
        <v>29</v>
      </c>
      <c r="D284" s="128" t="s">
        <v>9410</v>
      </c>
      <c r="E284" s="127" t="s">
        <v>9469</v>
      </c>
      <c r="F284" s="127" t="s">
        <v>9470</v>
      </c>
      <c r="G284" s="127"/>
      <c r="H284" s="127"/>
      <c r="I284" s="127"/>
      <c r="J284" s="127"/>
    </row>
    <row r="285" spans="1:10" x14ac:dyDescent="0.35">
      <c r="A285" s="127" t="s">
        <v>9365</v>
      </c>
      <c r="B285" s="127"/>
      <c r="C285" s="128" cm="1">
        <f t="array" ref="C285">IF(ROW() &lt; ROW(INDEX(persons[resource_ID],ROWS(persons[resource_ID]))), COUNTIF(INDEX(persons[resource_ID],1):persons[[#This Row],[resource_ID]],persons[[#This Row],[resource_ID]]), "")</f>
        <v>30</v>
      </c>
      <c r="D285" s="129" t="s">
        <v>9420</v>
      </c>
      <c r="E285" s="127" t="s">
        <v>9471</v>
      </c>
      <c r="F285" s="127" t="s">
        <v>9472</v>
      </c>
      <c r="G285" s="127"/>
      <c r="H285" s="127"/>
      <c r="I285" s="127"/>
      <c r="J285" s="127"/>
    </row>
    <row r="286" spans="1:10" x14ac:dyDescent="0.35">
      <c r="A286" s="127" t="s">
        <v>9365</v>
      </c>
      <c r="B286" s="127"/>
      <c r="C286" s="128" cm="1">
        <f t="array" ref="C286">IF(ROW() &lt; ROW(INDEX(persons[resource_ID],ROWS(persons[resource_ID]))), COUNTIF(INDEX(persons[resource_ID],1):persons[[#This Row],[resource_ID]],persons[[#This Row],[resource_ID]]), "")</f>
        <v>31</v>
      </c>
      <c r="D286" s="128" t="s">
        <v>9457</v>
      </c>
      <c r="E286" s="127" t="s">
        <v>9473</v>
      </c>
      <c r="F286" s="127" t="s">
        <v>9474</v>
      </c>
      <c r="G286" s="127"/>
      <c r="H286" s="127"/>
      <c r="I286" s="127"/>
      <c r="J286" s="127"/>
    </row>
    <row r="287" spans="1:10" x14ac:dyDescent="0.35">
      <c r="A287" s="127" t="s">
        <v>9365</v>
      </c>
      <c r="B287" s="127"/>
      <c r="C287" s="128" cm="1">
        <f t="array" ref="C287">IF(ROW() &lt; ROW(INDEX(persons[resource_ID],ROWS(persons[resource_ID]))), COUNTIF(INDEX(persons[resource_ID],1):persons[[#This Row],[resource_ID]],persons[[#This Row],[resource_ID]]), "")</f>
        <v>32</v>
      </c>
      <c r="D287" s="129" t="s">
        <v>9475</v>
      </c>
      <c r="E287" s="127" t="s">
        <v>9479</v>
      </c>
      <c r="F287" s="127" t="s">
        <v>9480</v>
      </c>
      <c r="G287" s="127"/>
      <c r="H287" s="127"/>
      <c r="I287" s="127"/>
      <c r="J287" s="127"/>
    </row>
    <row r="288" spans="1:10" x14ac:dyDescent="0.35">
      <c r="A288" s="127" t="s">
        <v>9365</v>
      </c>
      <c r="B288" s="127"/>
      <c r="C288" s="128" cm="1">
        <f t="array" ref="C288">IF(ROW() &lt; ROW(INDEX(persons[resource_ID],ROWS(persons[resource_ID]))), COUNTIF(INDEX(persons[resource_ID],1):persons[[#This Row],[resource_ID]],persons[[#This Row],[resource_ID]]), "")</f>
        <v>33</v>
      </c>
      <c r="D288" s="128" t="s">
        <v>9476</v>
      </c>
      <c r="E288" s="127" t="s">
        <v>9481</v>
      </c>
      <c r="F288" s="127" t="s">
        <v>9482</v>
      </c>
      <c r="G288" s="127"/>
      <c r="H288" s="127"/>
      <c r="I288" s="127"/>
      <c r="J288" s="127"/>
    </row>
    <row r="289" spans="1:10" x14ac:dyDescent="0.35">
      <c r="A289" s="127" t="s">
        <v>9365</v>
      </c>
      <c r="B289" s="127"/>
      <c r="C289" s="128" cm="1">
        <f t="array" ref="C289">IF(ROW() &lt; ROW(INDEX(persons[resource_ID],ROWS(persons[resource_ID]))), COUNTIF(INDEX(persons[resource_ID],1):persons[[#This Row],[resource_ID]],persons[[#This Row],[resource_ID]]), "")</f>
        <v>34</v>
      </c>
      <c r="D289" s="129" t="s">
        <v>9420</v>
      </c>
      <c r="E289" s="127" t="s">
        <v>9483</v>
      </c>
      <c r="F289" s="127" t="s">
        <v>9221</v>
      </c>
      <c r="G289" s="127"/>
      <c r="H289" s="127"/>
      <c r="I289" s="127"/>
      <c r="J289" s="127"/>
    </row>
    <row r="290" spans="1:10" x14ac:dyDescent="0.35">
      <c r="A290" s="127" t="s">
        <v>9365</v>
      </c>
      <c r="B290" s="127"/>
      <c r="C290" s="128" cm="1">
        <f t="array" ref="C290">IF(ROW() &lt; ROW(INDEX(persons[resource_ID],ROWS(persons[resource_ID]))), COUNTIF(INDEX(persons[resource_ID],1):persons[[#This Row],[resource_ID]],persons[[#This Row],[resource_ID]]), "")</f>
        <v>35</v>
      </c>
      <c r="D290" s="128" t="s">
        <v>9477</v>
      </c>
      <c r="E290" s="127" t="s">
        <v>9483</v>
      </c>
      <c r="F290" s="127" t="s">
        <v>9221</v>
      </c>
      <c r="G290" s="127"/>
      <c r="H290" s="127"/>
      <c r="I290" s="127"/>
      <c r="J290" s="127"/>
    </row>
    <row r="291" spans="1:10" x14ac:dyDescent="0.35">
      <c r="A291" s="127" t="s">
        <v>9365</v>
      </c>
      <c r="B291" s="127"/>
      <c r="C291" s="128" cm="1">
        <f t="array" ref="C291">IF(ROW() &lt; ROW(INDEX(persons[resource_ID],ROWS(persons[resource_ID]))), COUNTIF(INDEX(persons[resource_ID],1):persons[[#This Row],[resource_ID]],persons[[#This Row],[resource_ID]]), "")</f>
        <v>36</v>
      </c>
      <c r="D291" s="129" t="s">
        <v>9411</v>
      </c>
      <c r="E291" s="127" t="s">
        <v>9484</v>
      </c>
      <c r="F291" s="127" t="s">
        <v>9486</v>
      </c>
      <c r="G291" s="127" t="s">
        <v>9485</v>
      </c>
      <c r="H291" s="127"/>
      <c r="I291" s="127"/>
      <c r="J291" s="127"/>
    </row>
    <row r="292" spans="1:10" x14ac:dyDescent="0.35">
      <c r="A292" s="127" t="s">
        <v>9365</v>
      </c>
      <c r="B292" s="127"/>
      <c r="C292" s="128" cm="1">
        <f t="array" ref="C292">IF(ROW() &lt; ROW(INDEX(persons[resource_ID],ROWS(persons[resource_ID]))), COUNTIF(INDEX(persons[resource_ID],1):persons[[#This Row],[resource_ID]],persons[[#This Row],[resource_ID]]), "")</f>
        <v>37</v>
      </c>
      <c r="D292" s="128" t="s">
        <v>9453</v>
      </c>
      <c r="E292" s="127" t="s">
        <v>9484</v>
      </c>
      <c r="F292" s="127" t="s">
        <v>9486</v>
      </c>
      <c r="G292" s="127" t="s">
        <v>9485</v>
      </c>
      <c r="H292" s="127"/>
      <c r="I292" s="127"/>
      <c r="J292" s="127"/>
    </row>
    <row r="293" spans="1:10" x14ac:dyDescent="0.35">
      <c r="A293" s="127" t="s">
        <v>9365</v>
      </c>
      <c r="B293" s="127"/>
      <c r="C293" s="128" cm="1">
        <f t="array" ref="C293">IF(ROW() &lt; ROW(INDEX(persons[resource_ID],ROWS(persons[resource_ID]))), COUNTIF(INDEX(persons[resource_ID],1):persons[[#This Row],[resource_ID]],persons[[#This Row],[resource_ID]]), "")</f>
        <v>38</v>
      </c>
      <c r="D293" s="129" t="s">
        <v>9478</v>
      </c>
      <c r="E293" s="127" t="s">
        <v>9484</v>
      </c>
      <c r="F293" s="127" t="s">
        <v>9486</v>
      </c>
      <c r="G293" s="127" t="s">
        <v>9485</v>
      </c>
      <c r="H293" s="127"/>
      <c r="I293" s="127"/>
      <c r="J293" s="127"/>
    </row>
    <row r="294" spans="1:10" x14ac:dyDescent="0.35">
      <c r="A294" s="127" t="s">
        <v>9365</v>
      </c>
      <c r="B294" s="127"/>
      <c r="C294" s="128" cm="1">
        <f t="array" ref="C294">IF(ROW() &lt; ROW(INDEX(persons[resource_ID],ROWS(persons[resource_ID]))), COUNTIF(INDEX(persons[resource_ID],1):persons[[#This Row],[resource_ID]],persons[[#This Row],[resource_ID]]), "")</f>
        <v>39</v>
      </c>
      <c r="D294" s="128" t="s">
        <v>9411</v>
      </c>
      <c r="E294" s="127" t="s">
        <v>9487</v>
      </c>
      <c r="F294" s="127"/>
      <c r="G294" s="127" t="s">
        <v>9488</v>
      </c>
      <c r="H294" s="127"/>
      <c r="I294" s="127"/>
      <c r="J294" s="127"/>
    </row>
    <row r="295" spans="1:10" x14ac:dyDescent="0.35">
      <c r="A295" s="127" t="s">
        <v>9365</v>
      </c>
      <c r="B295" s="127"/>
      <c r="C295" s="128" cm="1">
        <f t="array" ref="C295">IF(ROW() &lt; ROW(INDEX(persons[resource_ID],ROWS(persons[resource_ID]))), COUNTIF(INDEX(persons[resource_ID],1):persons[[#This Row],[resource_ID]],persons[[#This Row],[resource_ID]]), "")</f>
        <v>40</v>
      </c>
      <c r="D295" s="129" t="s">
        <v>9478</v>
      </c>
      <c r="E295" s="127" t="s">
        <v>9487</v>
      </c>
      <c r="F295" s="127"/>
      <c r="G295" s="127" t="s">
        <v>9488</v>
      </c>
      <c r="H295" s="127"/>
      <c r="I295" s="127"/>
      <c r="J295" s="127"/>
    </row>
    <row r="296" spans="1:10" x14ac:dyDescent="0.35">
      <c r="A296" s="127" t="s">
        <v>9365</v>
      </c>
      <c r="B296" s="127"/>
      <c r="C296" s="128" cm="1">
        <f t="array" ref="C296">IF(ROW() &lt; ROW(INDEX(persons[resource_ID],ROWS(persons[resource_ID]))), COUNTIF(INDEX(persons[resource_ID],1):persons[[#This Row],[resource_ID]],persons[[#This Row],[resource_ID]]), "")</f>
        <v>41</v>
      </c>
      <c r="D296" s="128" t="s">
        <v>9489</v>
      </c>
      <c r="E296" s="127" t="s">
        <v>9487</v>
      </c>
      <c r="F296" s="127"/>
      <c r="G296" s="127" t="s">
        <v>9488</v>
      </c>
      <c r="H296" s="127"/>
      <c r="I296" s="127"/>
      <c r="J296" s="127"/>
    </row>
    <row r="297" spans="1:10" x14ac:dyDescent="0.35">
      <c r="A297" s="127" t="s">
        <v>9365</v>
      </c>
      <c r="B297" s="127"/>
      <c r="C297" s="128" cm="1">
        <f t="array" ref="C297">IF(ROW() &lt; ROW(INDEX(persons[resource_ID],ROWS(persons[resource_ID]))), COUNTIF(INDEX(persons[resource_ID],1):persons[[#This Row],[resource_ID]],persons[[#This Row],[resource_ID]]), "")</f>
        <v>42</v>
      </c>
      <c r="D297" s="129" t="s">
        <v>9452</v>
      </c>
      <c r="E297" s="127" t="s">
        <v>9490</v>
      </c>
      <c r="F297" s="127" t="s">
        <v>9251</v>
      </c>
      <c r="G297" s="127" t="s">
        <v>9491</v>
      </c>
      <c r="H297" s="127"/>
      <c r="I297" s="127"/>
      <c r="J297" s="127"/>
    </row>
    <row r="298" spans="1:10" x14ac:dyDescent="0.35">
      <c r="A298" s="127" t="s">
        <v>9365</v>
      </c>
      <c r="B298" s="127"/>
      <c r="C298" s="128" cm="1">
        <f t="array" ref="C298">IF(ROW() &lt; ROW(INDEX(persons[resource_ID],ROWS(persons[resource_ID]))), COUNTIF(INDEX(persons[resource_ID],1):persons[[#This Row],[resource_ID]],persons[[#This Row],[resource_ID]]), "")</f>
        <v>43</v>
      </c>
      <c r="D298" s="128" t="s">
        <v>9478</v>
      </c>
      <c r="E298" s="127" t="s">
        <v>9490</v>
      </c>
      <c r="F298" s="127" t="s">
        <v>9251</v>
      </c>
      <c r="G298" s="127" t="s">
        <v>9491</v>
      </c>
      <c r="H298" s="127"/>
      <c r="I298" s="127"/>
      <c r="J298" s="127"/>
    </row>
    <row r="299" spans="1:10" x14ac:dyDescent="0.35">
      <c r="A299" s="127" t="s">
        <v>9365</v>
      </c>
      <c r="B299" s="127"/>
      <c r="C299" s="128" cm="1">
        <f t="array" ref="C299">IF(ROW() &lt; ROW(INDEX(persons[resource_ID],ROWS(persons[resource_ID]))), COUNTIF(INDEX(persons[resource_ID],1):persons[[#This Row],[resource_ID]],persons[[#This Row],[resource_ID]]), "")</f>
        <v>44</v>
      </c>
      <c r="D299" s="129" t="s">
        <v>9466</v>
      </c>
      <c r="E299" s="127" t="s">
        <v>9492</v>
      </c>
      <c r="F299" s="127" t="s">
        <v>9493</v>
      </c>
      <c r="G299" s="127"/>
      <c r="H299" s="127"/>
      <c r="I299" s="127"/>
      <c r="J299" s="127"/>
    </row>
    <row r="300" spans="1:10" x14ac:dyDescent="0.35">
      <c r="A300" s="127" t="s">
        <v>9365</v>
      </c>
      <c r="B300" s="127"/>
      <c r="C300" s="128" cm="1">
        <f t="array" ref="C300">IF(ROW() &lt; ROW(INDEX(persons[resource_ID],ROWS(persons[resource_ID]))), COUNTIF(INDEX(persons[resource_ID],1):persons[[#This Row],[resource_ID]],persons[[#This Row],[resource_ID]]), "")</f>
        <v>45</v>
      </c>
      <c r="D300" s="128" t="s">
        <v>9511</v>
      </c>
      <c r="E300" s="127" t="s">
        <v>9494</v>
      </c>
      <c r="F300" s="127" t="s">
        <v>9495</v>
      </c>
      <c r="G300" s="127"/>
      <c r="H300" s="127"/>
      <c r="I300" s="127"/>
      <c r="J300" s="127"/>
    </row>
    <row r="301" spans="1:10" x14ac:dyDescent="0.35">
      <c r="A301" s="127" t="s">
        <v>9365</v>
      </c>
      <c r="B301" s="127"/>
      <c r="C301" s="128" cm="1">
        <f t="array" ref="C301">IF(ROW() &lt; ROW(INDEX(persons[resource_ID],ROWS(persons[resource_ID]))), COUNTIF(INDEX(persons[resource_ID],1):persons[[#This Row],[resource_ID]],persons[[#This Row],[resource_ID]]), "")</f>
        <v>46</v>
      </c>
      <c r="D301" s="129" t="s">
        <v>9510</v>
      </c>
      <c r="E301" s="127" t="s">
        <v>9496</v>
      </c>
      <c r="F301" s="127" t="s">
        <v>9497</v>
      </c>
      <c r="G301" s="127"/>
      <c r="H301" s="127"/>
      <c r="I301" s="127"/>
      <c r="J301" s="127"/>
    </row>
    <row r="302" spans="1:10" x14ac:dyDescent="0.35">
      <c r="A302" s="127" t="s">
        <v>9365</v>
      </c>
      <c r="B302" s="127"/>
      <c r="C302" s="128" cm="1">
        <f t="array" ref="C302">IF(ROW() &lt; ROW(INDEX(persons[resource_ID],ROWS(persons[resource_ID]))), COUNTIF(INDEX(persons[resource_ID],1):persons[[#This Row],[resource_ID]],persons[[#This Row],[resource_ID]]), "")</f>
        <v>47</v>
      </c>
      <c r="D302" s="128" t="s">
        <v>9452</v>
      </c>
      <c r="E302" s="127" t="s">
        <v>9514</v>
      </c>
      <c r="F302" s="127" t="s">
        <v>9516</v>
      </c>
      <c r="G302" s="127" t="s">
        <v>9515</v>
      </c>
      <c r="H302" s="127"/>
      <c r="I302" s="127"/>
      <c r="J302" s="127"/>
    </row>
    <row r="303" spans="1:10" x14ac:dyDescent="0.35">
      <c r="A303" s="127" t="s">
        <v>9365</v>
      </c>
      <c r="B303" s="127"/>
      <c r="C303" s="128" cm="1">
        <f t="array" ref="C303">IF(ROW() &lt; ROW(INDEX(persons[resource_ID],ROWS(persons[resource_ID]))), COUNTIF(INDEX(persons[resource_ID],1):persons[[#This Row],[resource_ID]],persons[[#This Row],[resource_ID]]), "")</f>
        <v>48</v>
      </c>
      <c r="D303" s="129" t="s">
        <v>9512</v>
      </c>
      <c r="E303" s="127" t="s">
        <v>9517</v>
      </c>
      <c r="F303" s="127" t="s">
        <v>9518</v>
      </c>
      <c r="G303" s="127"/>
      <c r="H303" s="127"/>
      <c r="I303" s="127"/>
      <c r="J303" s="127"/>
    </row>
    <row r="304" spans="1:10" x14ac:dyDescent="0.35">
      <c r="A304" s="127" t="s">
        <v>9365</v>
      </c>
      <c r="B304" s="127"/>
      <c r="C304" s="128" cm="1">
        <f t="array" ref="C304">IF(ROW() &lt; ROW(INDEX(persons[resource_ID],ROWS(persons[resource_ID]))), COUNTIF(INDEX(persons[resource_ID],1):persons[[#This Row],[resource_ID]],persons[[#This Row],[resource_ID]]), "")</f>
        <v>49</v>
      </c>
      <c r="D304" s="128" t="s">
        <v>9513</v>
      </c>
      <c r="E304" s="127" t="s">
        <v>9517</v>
      </c>
      <c r="F304" s="127" t="s">
        <v>9518</v>
      </c>
      <c r="G304" s="127"/>
      <c r="H304" s="127"/>
      <c r="I304" s="127"/>
      <c r="J304" s="127"/>
    </row>
    <row r="305" spans="1:10" x14ac:dyDescent="0.35">
      <c r="A305" s="127" t="s">
        <v>9365</v>
      </c>
      <c r="B305" s="127"/>
      <c r="C305" s="128" cm="1">
        <f t="array" ref="C305">IF(ROW() &lt; ROW(INDEX(persons[resource_ID],ROWS(persons[resource_ID]))), COUNTIF(INDEX(persons[resource_ID],1):persons[[#This Row],[resource_ID]],persons[[#This Row],[resource_ID]]), "")</f>
        <v>50</v>
      </c>
      <c r="D305" s="129" t="s">
        <v>9453</v>
      </c>
      <c r="E305" s="127" t="s">
        <v>9519</v>
      </c>
      <c r="F305" s="127" t="s">
        <v>9521</v>
      </c>
      <c r="G305" s="127" t="s">
        <v>9520</v>
      </c>
      <c r="H305" s="127"/>
      <c r="I305" s="127"/>
      <c r="J305" s="127"/>
    </row>
    <row r="306" spans="1:10" x14ac:dyDescent="0.35">
      <c r="A306" s="127" t="s">
        <v>9365</v>
      </c>
      <c r="B306" s="127"/>
      <c r="C306" s="128" cm="1">
        <f t="array" ref="C306">IF(ROW() &lt; ROW(INDEX(persons[resource_ID],ROWS(persons[resource_ID]))), COUNTIF(INDEX(persons[resource_ID],1):persons[[#This Row],[resource_ID]],persons[[#This Row],[resource_ID]]), "")</f>
        <v>51</v>
      </c>
      <c r="D306" s="128" t="s">
        <v>9522</v>
      </c>
      <c r="E306" s="127" t="s">
        <v>9519</v>
      </c>
      <c r="F306" s="127" t="s">
        <v>9521</v>
      </c>
      <c r="G306" s="127" t="s">
        <v>9520</v>
      </c>
      <c r="H306" s="127"/>
      <c r="I306" s="127"/>
      <c r="J306" s="127"/>
    </row>
    <row r="307" spans="1:10" x14ac:dyDescent="0.35">
      <c r="A307" s="127" t="s">
        <v>9365</v>
      </c>
      <c r="B307" s="127"/>
      <c r="C307" s="128" cm="1">
        <f t="array" ref="C307">IF(ROW() &lt; ROW(INDEX(persons[resource_ID],ROWS(persons[resource_ID]))), COUNTIF(INDEX(persons[resource_ID],1):persons[[#This Row],[resource_ID]],persons[[#This Row],[resource_ID]]), "")</f>
        <v>52</v>
      </c>
      <c r="D307" s="129" t="s">
        <v>9512</v>
      </c>
      <c r="E307" s="127" t="s">
        <v>9473</v>
      </c>
      <c r="F307" s="127" t="s">
        <v>9523</v>
      </c>
      <c r="G307" s="127" t="s">
        <v>9524</v>
      </c>
      <c r="H307" s="127"/>
      <c r="I307" s="127"/>
      <c r="J307" s="127"/>
    </row>
    <row r="308" spans="1:10" x14ac:dyDescent="0.35">
      <c r="A308" s="127" t="s">
        <v>9365</v>
      </c>
      <c r="B308" s="127"/>
      <c r="C308" s="128" cm="1">
        <f t="array" ref="C308">IF(ROW() &lt; ROW(INDEX(persons[resource_ID],ROWS(persons[resource_ID]))), COUNTIF(INDEX(persons[resource_ID],1):persons[[#This Row],[resource_ID]],persons[[#This Row],[resource_ID]]), "")</f>
        <v>53</v>
      </c>
      <c r="D308" s="128" t="s">
        <v>9528</v>
      </c>
      <c r="E308" s="127" t="s">
        <v>9525</v>
      </c>
      <c r="F308" s="127" t="s">
        <v>9527</v>
      </c>
      <c r="G308" s="127" t="s">
        <v>9526</v>
      </c>
      <c r="H308" s="127"/>
      <c r="I308" s="127"/>
      <c r="J308" s="127"/>
    </row>
    <row r="309" spans="1:10" x14ac:dyDescent="0.35">
      <c r="A309" s="127" t="s">
        <v>9365</v>
      </c>
      <c r="B309" s="127"/>
      <c r="C309" s="128" cm="1">
        <f t="array" ref="C309">IF(ROW() &lt; ROW(INDEX(persons[resource_ID],ROWS(persons[resource_ID]))), COUNTIF(INDEX(persons[resource_ID],1):persons[[#This Row],[resource_ID]],persons[[#This Row],[resource_ID]]), "")</f>
        <v>54</v>
      </c>
      <c r="D309" s="129" t="s">
        <v>9528</v>
      </c>
      <c r="E309" s="127" t="s">
        <v>9529</v>
      </c>
      <c r="F309" s="127" t="s">
        <v>9530</v>
      </c>
      <c r="G309" s="127"/>
      <c r="H309" s="127"/>
      <c r="I309" s="127"/>
      <c r="J309" s="127"/>
    </row>
    <row r="310" spans="1:10" x14ac:dyDescent="0.35">
      <c r="A310" s="127" t="s">
        <v>9365</v>
      </c>
      <c r="B310" s="127"/>
      <c r="C310" s="128" cm="1">
        <f t="array" ref="C310">IF(ROW() &lt; ROW(INDEX(persons[resource_ID],ROWS(persons[resource_ID]))), COUNTIF(INDEX(persons[resource_ID],1):persons[[#This Row],[resource_ID]],persons[[#This Row],[resource_ID]]), "")</f>
        <v>55</v>
      </c>
      <c r="D310" s="128" t="s">
        <v>9522</v>
      </c>
      <c r="E310" s="127" t="s">
        <v>9532</v>
      </c>
      <c r="F310" s="127" t="s">
        <v>9533</v>
      </c>
      <c r="G310" s="127"/>
      <c r="H310" s="127"/>
      <c r="I310" s="127"/>
      <c r="J310" s="127"/>
    </row>
    <row r="311" spans="1:10" x14ac:dyDescent="0.35">
      <c r="A311" s="127" t="s">
        <v>9365</v>
      </c>
      <c r="B311" s="127"/>
      <c r="C311" s="128" cm="1">
        <f t="array" ref="C311">IF(ROW() &lt; ROW(INDEX(persons[resource_ID],ROWS(persons[resource_ID]))), COUNTIF(INDEX(persons[resource_ID],1):persons[[#This Row],[resource_ID]],persons[[#This Row],[resource_ID]]), "")</f>
        <v>56</v>
      </c>
      <c r="D311" s="129" t="s">
        <v>9531</v>
      </c>
      <c r="E311" s="127" t="s">
        <v>9532</v>
      </c>
      <c r="F311" s="127" t="s">
        <v>9533</v>
      </c>
      <c r="G311" s="127"/>
      <c r="H311" s="127"/>
      <c r="I311" s="127"/>
      <c r="J311" s="127"/>
    </row>
    <row r="312" spans="1:10" x14ac:dyDescent="0.35">
      <c r="A312" s="127" t="s">
        <v>9365</v>
      </c>
      <c r="B312" s="127"/>
      <c r="C312" s="128" cm="1">
        <f t="array" ref="C312">IF(ROW() &lt; ROW(INDEX(persons[resource_ID],ROWS(persons[resource_ID]))), COUNTIF(INDEX(persons[resource_ID],1):persons[[#This Row],[resource_ID]],persons[[#This Row],[resource_ID]]), "")</f>
        <v>57</v>
      </c>
      <c r="D312" s="128" t="s">
        <v>9410</v>
      </c>
      <c r="E312" s="127" t="s">
        <v>9534</v>
      </c>
      <c r="F312" s="127" t="s">
        <v>9536</v>
      </c>
      <c r="G312" s="127" t="s">
        <v>9535</v>
      </c>
      <c r="H312" s="127"/>
      <c r="I312" s="127"/>
      <c r="J312" s="127"/>
    </row>
    <row r="313" spans="1:10" x14ac:dyDescent="0.35">
      <c r="A313" s="127" t="s">
        <v>9365</v>
      </c>
      <c r="B313" s="127"/>
      <c r="C313" s="128" cm="1">
        <f t="array" ref="C313">IF(ROW() &lt; ROW(INDEX(persons[resource_ID],ROWS(persons[resource_ID]))), COUNTIF(INDEX(persons[resource_ID],1):persons[[#This Row],[resource_ID]],persons[[#This Row],[resource_ID]]), "")</f>
        <v>58</v>
      </c>
      <c r="D313" s="129" t="s">
        <v>9539</v>
      </c>
      <c r="E313" s="127" t="s">
        <v>9537</v>
      </c>
      <c r="F313" s="127" t="s">
        <v>9538</v>
      </c>
      <c r="G313" s="127"/>
      <c r="H313" s="127"/>
      <c r="I313" s="127"/>
      <c r="J313" s="127"/>
    </row>
    <row r="314" spans="1:10" x14ac:dyDescent="0.35">
      <c r="A314" s="127" t="s">
        <v>9365</v>
      </c>
      <c r="B314" s="127"/>
      <c r="C314" s="128" cm="1">
        <f t="array" ref="C314">IF(ROW() &lt; ROW(INDEX(persons[resource_ID],ROWS(persons[resource_ID]))), COUNTIF(INDEX(persons[resource_ID],1):persons[[#This Row],[resource_ID]],persons[[#This Row],[resource_ID]]), "")</f>
        <v>59</v>
      </c>
      <c r="D314" s="128" t="s">
        <v>9542</v>
      </c>
      <c r="E314" s="127" t="s">
        <v>9540</v>
      </c>
      <c r="F314" s="127" t="s">
        <v>9541</v>
      </c>
      <c r="G314" s="127"/>
      <c r="H314" s="127"/>
      <c r="I314" s="127"/>
      <c r="J314" s="127"/>
    </row>
    <row r="315" spans="1:10" x14ac:dyDescent="0.35">
      <c r="A315" s="127" t="s">
        <v>9365</v>
      </c>
      <c r="B315" s="127"/>
      <c r="C315" s="128" cm="1">
        <f t="array" ref="C315">IF(ROW() &lt; ROW(INDEX(persons[resource_ID],ROWS(persons[resource_ID]))), COUNTIF(INDEX(persons[resource_ID],1):persons[[#This Row],[resource_ID]],persons[[#This Row],[resource_ID]]), "")</f>
        <v>60</v>
      </c>
      <c r="D315" s="129" t="s">
        <v>9455</v>
      </c>
      <c r="E315" s="127" t="s">
        <v>9543</v>
      </c>
      <c r="F315" s="127" t="s">
        <v>9544</v>
      </c>
      <c r="G315" s="127"/>
      <c r="H315" s="127"/>
      <c r="I315" s="127"/>
      <c r="J315" s="127"/>
    </row>
    <row r="316" spans="1:10" x14ac:dyDescent="0.35">
      <c r="A316" s="127" t="s">
        <v>9365</v>
      </c>
      <c r="B316" s="127"/>
      <c r="C316" s="128" cm="1">
        <f t="array" ref="C316">IF(ROW() &lt; ROW(INDEX(persons[resource_ID],ROWS(persons[resource_ID]))), COUNTIF(INDEX(persons[resource_ID],1):persons[[#This Row],[resource_ID]],persons[[#This Row],[resource_ID]]), "")</f>
        <v>61</v>
      </c>
      <c r="D316" s="128" t="s">
        <v>9511</v>
      </c>
      <c r="E316" s="127" t="s">
        <v>9543</v>
      </c>
      <c r="F316" s="127" t="s">
        <v>9544</v>
      </c>
      <c r="G316" s="127"/>
      <c r="H316" s="127"/>
      <c r="I316" s="127"/>
      <c r="J316" s="127"/>
    </row>
    <row r="317" spans="1:10" x14ac:dyDescent="0.35">
      <c r="A317" s="127" t="s">
        <v>9365</v>
      </c>
      <c r="B317" s="127"/>
      <c r="C317" s="128" cm="1">
        <f t="array" ref="C317">IF(ROW() &lt; ROW(INDEX(persons[resource_ID],ROWS(persons[resource_ID]))), COUNTIF(INDEX(persons[resource_ID],1):persons[[#This Row],[resource_ID]],persons[[#This Row],[resource_ID]]), "")</f>
        <v>62</v>
      </c>
      <c r="D317" s="129" t="s">
        <v>9476</v>
      </c>
      <c r="E317" s="127" t="s">
        <v>9545</v>
      </c>
      <c r="F317" s="127" t="s">
        <v>9546</v>
      </c>
      <c r="G317" s="127"/>
      <c r="H317" s="127"/>
      <c r="I317" s="127"/>
      <c r="J317" s="127"/>
    </row>
    <row r="318" spans="1:10" x14ac:dyDescent="0.35">
      <c r="A318" s="127" t="s">
        <v>9365</v>
      </c>
      <c r="B318" s="127"/>
      <c r="C318" s="128" cm="1">
        <f t="array" ref="C318">IF(ROW() &lt; ROW(INDEX(persons[resource_ID],ROWS(persons[resource_ID]))), COUNTIF(INDEX(persons[resource_ID],1):persons[[#This Row],[resource_ID]],persons[[#This Row],[resource_ID]]), "")</f>
        <v>63</v>
      </c>
      <c r="D318" s="128" t="s">
        <v>9551</v>
      </c>
      <c r="E318" s="127" t="s">
        <v>9547</v>
      </c>
      <c r="F318" s="127" t="s">
        <v>9216</v>
      </c>
      <c r="G318" s="127"/>
      <c r="H318" s="127"/>
      <c r="I318" s="127"/>
      <c r="J318" s="127"/>
    </row>
    <row r="319" spans="1:10" x14ac:dyDescent="0.35">
      <c r="A319" s="127" t="s">
        <v>9365</v>
      </c>
      <c r="B319" s="127"/>
      <c r="C319" s="128" cm="1">
        <f t="array" ref="C319">IF(ROW() &lt; ROW(INDEX(persons[resource_ID],ROWS(persons[resource_ID]))), COUNTIF(INDEX(persons[resource_ID],1):persons[[#This Row],[resource_ID]],persons[[#This Row],[resource_ID]]), "")</f>
        <v>64</v>
      </c>
      <c r="D319" s="129" t="s">
        <v>9475</v>
      </c>
      <c r="E319" s="127" t="s">
        <v>9548</v>
      </c>
      <c r="F319" s="127" t="s">
        <v>9550</v>
      </c>
      <c r="G319" s="127" t="s">
        <v>9549</v>
      </c>
      <c r="H319" s="127"/>
      <c r="I319" s="127"/>
      <c r="J319" s="127"/>
    </row>
    <row r="320" spans="1:10" x14ac:dyDescent="0.35">
      <c r="A320" s="127" t="s">
        <v>9365</v>
      </c>
      <c r="B320" s="127"/>
      <c r="C320" s="128" cm="1">
        <f t="array" ref="C320">IF(ROW() &lt; ROW(INDEX(persons[resource_ID],ROWS(persons[resource_ID]))), COUNTIF(INDEX(persons[resource_ID],1):persons[[#This Row],[resource_ID]],persons[[#This Row],[resource_ID]]), "")</f>
        <v>65</v>
      </c>
      <c r="D320" s="128" t="s">
        <v>9552</v>
      </c>
      <c r="E320" s="127" t="s">
        <v>9553</v>
      </c>
      <c r="F320" s="127" t="s">
        <v>9554</v>
      </c>
      <c r="G320" s="127"/>
      <c r="H320" s="127"/>
      <c r="I320" s="127"/>
      <c r="J320" s="127"/>
    </row>
    <row r="321" spans="1:10" x14ac:dyDescent="0.35">
      <c r="A321" s="127" t="s">
        <v>9365</v>
      </c>
      <c r="B321" s="127"/>
      <c r="C321" s="128" cm="1">
        <f t="array" ref="C321">IF(ROW() &lt; ROW(INDEX(persons[resource_ID],ROWS(persons[resource_ID]))), COUNTIF(INDEX(persons[resource_ID],1):persons[[#This Row],[resource_ID]],persons[[#This Row],[resource_ID]]), "")</f>
        <v>66</v>
      </c>
      <c r="D321" s="129" t="s">
        <v>9556</v>
      </c>
      <c r="E321" s="127" t="s">
        <v>9553</v>
      </c>
      <c r="F321" s="127" t="s">
        <v>9554</v>
      </c>
      <c r="G321" s="127"/>
      <c r="H321" s="127"/>
      <c r="I321" s="127"/>
      <c r="J321" s="127"/>
    </row>
    <row r="322" spans="1:10" x14ac:dyDescent="0.35">
      <c r="A322" s="127" t="s">
        <v>9365</v>
      </c>
      <c r="B322" s="127"/>
      <c r="C322" s="128" cm="1">
        <f t="array" ref="C322">IF(ROW() &lt; ROW(INDEX(persons[resource_ID],ROWS(persons[resource_ID]))), COUNTIF(INDEX(persons[resource_ID],1):persons[[#This Row],[resource_ID]],persons[[#This Row],[resource_ID]]), "")</f>
        <v>67</v>
      </c>
      <c r="D322" s="128" t="s">
        <v>9559</v>
      </c>
      <c r="E322" s="127" t="s">
        <v>9557</v>
      </c>
      <c r="F322" s="127" t="s">
        <v>9558</v>
      </c>
      <c r="G322" s="127"/>
      <c r="H322" s="127"/>
      <c r="I322" s="127"/>
      <c r="J322" s="127"/>
    </row>
    <row r="323" spans="1:10" x14ac:dyDescent="0.35">
      <c r="A323" s="127" t="s">
        <v>9365</v>
      </c>
      <c r="B323" s="127"/>
      <c r="C323" s="128" cm="1">
        <f t="array" ref="C323">IF(ROW() &lt; ROW(INDEX(persons[resource_ID],ROWS(persons[resource_ID]))), COUNTIF(INDEX(persons[resource_ID],1):persons[[#This Row],[resource_ID]],persons[[#This Row],[resource_ID]]), "")</f>
        <v>68</v>
      </c>
      <c r="D323" s="129" t="s">
        <v>9452</v>
      </c>
      <c r="E323" s="127" t="s">
        <v>9560</v>
      </c>
      <c r="F323" s="127" t="s">
        <v>9561</v>
      </c>
      <c r="G323" s="127"/>
      <c r="H323" s="127"/>
      <c r="I323" s="127"/>
      <c r="J323" s="127"/>
    </row>
    <row r="324" spans="1:10" x14ac:dyDescent="0.35">
      <c r="A324" s="127" t="s">
        <v>9365</v>
      </c>
      <c r="B324" s="127"/>
      <c r="C324" s="128" cm="1">
        <f t="array" ref="C324">IF(ROW() &lt; ROW(INDEX(persons[resource_ID],ROWS(persons[resource_ID]))), COUNTIF(INDEX(persons[resource_ID],1):persons[[#This Row],[resource_ID]],persons[[#This Row],[resource_ID]]), "")</f>
        <v>69</v>
      </c>
      <c r="D324" s="128" t="s">
        <v>9559</v>
      </c>
      <c r="E324" s="127"/>
      <c r="F324" s="127"/>
      <c r="G324" s="127"/>
      <c r="H324" s="127"/>
      <c r="I324" s="127"/>
      <c r="J324" s="127"/>
    </row>
    <row r="325" spans="1:10" x14ac:dyDescent="0.35">
      <c r="A325" s="127" t="s">
        <v>9365</v>
      </c>
      <c r="B325" s="127"/>
      <c r="C325" s="128" cm="1">
        <f t="array" ref="C325">IF(ROW() &lt; ROW(INDEX(persons[resource_ID],ROWS(persons[resource_ID]))), COUNTIF(INDEX(persons[resource_ID],1):persons[[#This Row],[resource_ID]],persons[[#This Row],[resource_ID]]), "")</f>
        <v>70</v>
      </c>
      <c r="D325" s="129" t="s">
        <v>9551</v>
      </c>
      <c r="E325" s="127" t="s">
        <v>9562</v>
      </c>
      <c r="F325" s="127" t="s">
        <v>9558</v>
      </c>
      <c r="G325" s="127"/>
      <c r="H325" s="127"/>
      <c r="I325" s="127"/>
      <c r="J325" s="127"/>
    </row>
    <row r="326" spans="1:10" x14ac:dyDescent="0.35">
      <c r="A326" s="127" t="s">
        <v>9365</v>
      </c>
      <c r="B326" s="127"/>
      <c r="C326" s="128" cm="1">
        <f t="array" ref="C326">IF(ROW() &lt; ROW(INDEX(persons[resource_ID],ROWS(persons[resource_ID]))), COUNTIF(INDEX(persons[resource_ID],1):persons[[#This Row],[resource_ID]],persons[[#This Row],[resource_ID]]), "")</f>
        <v>71</v>
      </c>
      <c r="D326" s="128" t="s">
        <v>9556</v>
      </c>
      <c r="E326" s="127" t="s">
        <v>9563</v>
      </c>
      <c r="F326" s="127" t="s">
        <v>9564</v>
      </c>
      <c r="G326" s="127"/>
      <c r="H326" s="127"/>
      <c r="I326" s="127"/>
      <c r="J326" s="127"/>
    </row>
    <row r="327" spans="1:10" x14ac:dyDescent="0.35">
      <c r="A327" s="127" t="s">
        <v>9365</v>
      </c>
      <c r="B327" s="127"/>
      <c r="C327" s="128" cm="1">
        <f t="array" ref="C327">IF(ROW() &lt; ROW(INDEX(persons[resource_ID],ROWS(persons[resource_ID]))), COUNTIF(INDEX(persons[resource_ID],1):persons[[#This Row],[resource_ID]],persons[[#This Row],[resource_ID]]), "")</f>
        <v>72</v>
      </c>
      <c r="D327" s="129" t="s">
        <v>9559</v>
      </c>
      <c r="E327" s="127" t="s">
        <v>9565</v>
      </c>
      <c r="F327" s="127" t="s">
        <v>9566</v>
      </c>
      <c r="G327" s="127"/>
      <c r="H327" s="127"/>
      <c r="I327" s="127" t="s">
        <v>9642</v>
      </c>
      <c r="J327" s="127"/>
    </row>
    <row r="328" spans="1:10" x14ac:dyDescent="0.35">
      <c r="A328" s="127" t="s">
        <v>9616</v>
      </c>
      <c r="B328" s="127"/>
      <c r="C328" s="128" cm="1">
        <f t="array" ref="C328">IF(ROW() &lt; ROW(INDEX(persons[resource_ID],ROWS(persons[resource_ID]))), COUNTIF(INDEX(persons[resource_ID],1):persons[[#This Row],[resource_ID]],persons[[#This Row],[resource_ID]]), "")</f>
        <v>1</v>
      </c>
      <c r="D328" s="128" t="s">
        <v>9635</v>
      </c>
      <c r="E328" s="127" t="s">
        <v>9636</v>
      </c>
      <c r="F328" s="127" t="s">
        <v>9637</v>
      </c>
      <c r="G328" s="127"/>
      <c r="H328" s="127"/>
      <c r="I328" s="178" t="s">
        <v>9643</v>
      </c>
      <c r="J328" s="127"/>
    </row>
    <row r="329" spans="1:10" x14ac:dyDescent="0.35">
      <c r="A329" s="127" t="s">
        <v>9616</v>
      </c>
      <c r="B329" s="127"/>
      <c r="C329" s="128" cm="1">
        <f t="array" ref="C329">IF(ROW() &lt; ROW(INDEX(persons[resource_ID],ROWS(persons[resource_ID]))), COUNTIF(INDEX(persons[resource_ID],1):persons[[#This Row],[resource_ID]],persons[[#This Row],[resource_ID]]), "")</f>
        <v>2</v>
      </c>
      <c r="D329" s="128" t="s">
        <v>9634</v>
      </c>
      <c r="E329" s="127" t="s">
        <v>9638</v>
      </c>
      <c r="F329" s="127" t="s">
        <v>9639</v>
      </c>
      <c r="G329" s="127"/>
      <c r="H329" s="127"/>
      <c r="I329" s="127" t="s">
        <v>9644</v>
      </c>
      <c r="J329" s="127"/>
    </row>
    <row r="330" spans="1:10" x14ac:dyDescent="0.35">
      <c r="A330" s="127" t="s">
        <v>9616</v>
      </c>
      <c r="B330" s="127"/>
      <c r="C330" s="128" cm="1">
        <f t="array" ref="C330">IF(ROW() &lt; ROW(INDEX(persons[resource_ID],ROWS(persons[resource_ID]))), COUNTIF(INDEX(persons[resource_ID],1):persons[[#This Row],[resource_ID]],persons[[#This Row],[resource_ID]]), "")</f>
        <v>3</v>
      </c>
      <c r="D330" s="128" t="s">
        <v>9634</v>
      </c>
      <c r="E330" s="127" t="s">
        <v>9640</v>
      </c>
      <c r="F330" s="127" t="s">
        <v>9641</v>
      </c>
      <c r="G330" s="127"/>
      <c r="H330" s="127"/>
      <c r="I330" s="127"/>
      <c r="J330" s="127"/>
    </row>
    <row r="331" spans="1:10" x14ac:dyDescent="0.35">
      <c r="A331" s="127"/>
      <c r="B331" s="127"/>
      <c r="C331" s="128" t="str" cm="1">
        <f t="array" ref="C331">IF(ROW() &lt; ROW(INDEX(persons[resource_ID],ROWS(persons[resource_ID]))), COUNTIF(INDEX(persons[resource_ID],1):persons[[#This Row],[resource_ID]],persons[[#This Row],[resource_ID]]), "")</f>
        <v/>
      </c>
      <c r="D331" s="128"/>
      <c r="E331" s="127"/>
      <c r="F331" s="127"/>
      <c r="G331" s="127"/>
      <c r="H331" s="127"/>
      <c r="I331" s="127"/>
      <c r="J331" s="127"/>
    </row>
  </sheetData>
  <mergeCells count="1">
    <mergeCell ref="A1:J1"/>
  </mergeCells>
  <phoneticPr fontId="23" type="noConversion"/>
  <dataValidations count="3">
    <dataValidation allowBlank="1" showDropDown="1" showInputMessage="1" showErrorMessage="1" sqref="E21 G21 E5:F20 E27:F28 E22:F25 E26 G26 E31:F34 E37:F40 E43:F256" xr:uid="{89555D60-534F-4007-BB14-09A553B0B26C}"/>
    <dataValidation type="list" allowBlank="1" showInputMessage="1" showErrorMessage="1" sqref="A5:A331" xr:uid="{706725EE-6A7D-4B44-A1F0-610EF1A48B9C}">
      <formula1>ddl_resources</formula1>
    </dataValidation>
    <dataValidation type="list" allowBlank="1" showDropDown="1" showInputMessage="1" showErrorMessage="1" sqref="B5:B331" xr:uid="{D5360457-4E5B-4DAA-95BA-595920A2E29D}">
      <formula1>"Experiment, Soil data, Weather data"</formula1>
    </dataValidation>
  </dataValidations>
  <hyperlinks>
    <hyperlink ref="I10" r:id="rId1" xr:uid="{C6D58476-AC0B-40A3-8A95-0998F96FC2BB}"/>
    <hyperlink ref="I23" r:id="rId2" xr:uid="{F20CDA4B-801E-4E70-A663-991518518BFC}"/>
    <hyperlink ref="I47" r:id="rId3" xr:uid="{5C3C5B5D-9885-4A7B-B3B8-E92A01A60E56}"/>
    <hyperlink ref="I234" r:id="rId4" xr:uid="{2C39F021-05C2-4406-BBAA-3A31B11C2D84}"/>
    <hyperlink ref="I238" r:id="rId5" xr:uid="{1373994F-D686-41E6-BA9C-8911B1301FA8}"/>
    <hyperlink ref="I251" r:id="rId6" xr:uid="{0239A41B-7E6F-4E91-8094-364079412747}"/>
    <hyperlink ref="I243" r:id="rId7" xr:uid="{A1FECB8D-A171-49ED-8093-5C9FAE7FAA1B}"/>
    <hyperlink ref="I11" r:id="rId8" xr:uid="{DEF14DCB-A179-45B5-A086-0CBFE9E2AF2B}"/>
    <hyperlink ref="I244" r:id="rId9" xr:uid="{4F3E25D9-C72F-4EC0-BA31-6F240CF9A783}"/>
    <hyperlink ref="I245" r:id="rId10" xr:uid="{D8B644B0-BEBF-4FEC-AFCB-C51616E31076}"/>
    <hyperlink ref="I246" r:id="rId11" xr:uid="{542ECAD2-F354-40F7-AE36-EF0BB9EA6985}"/>
    <hyperlink ref="I247" r:id="rId12" xr:uid="{5271675C-28DE-437B-A830-C63AB0CCCCE3}"/>
    <hyperlink ref="I248" r:id="rId13" xr:uid="{0597B3EA-6F07-45E4-8898-013F44FE4969}"/>
    <hyperlink ref="I249" r:id="rId14" xr:uid="{DBC2D595-DF84-4539-A03E-976F8902A777}"/>
    <hyperlink ref="I250" r:id="rId15" xr:uid="{3E3E4DBC-4527-4916-AAE5-1DE6FCCF4C9B}"/>
    <hyperlink ref="I328" r:id="rId16" xr:uid="{64C74E67-E644-4705-800B-4DB6D5350710}"/>
    <hyperlink ref="I17" r:id="rId17" xr:uid="{F8CFE6DF-1303-4A89-82FD-07C7F018BFDE}"/>
    <hyperlink ref="I18" r:id="rId18" xr:uid="{79146370-5664-4D7D-A1C4-E115E6C2CD10}"/>
    <hyperlink ref="I28" r:id="rId19" xr:uid="{1E19008D-82C8-49CD-B96B-52BBCD4EB9BF}"/>
    <hyperlink ref="I52" r:id="rId20" xr:uid="{BA11042C-41BF-4EA4-AF59-11687E0B0A17}"/>
    <hyperlink ref="I57" r:id="rId21" xr:uid="{73383C49-38F3-43DF-9DD8-5D49889CADF0}"/>
    <hyperlink ref="I62" r:id="rId22" xr:uid="{EDD6F4E2-4293-4D21-B2F7-087B463FDB0C}"/>
    <hyperlink ref="I67" r:id="rId23" xr:uid="{72B467B1-051B-4514-A383-F5FDD5670142}"/>
    <hyperlink ref="I72" r:id="rId24" xr:uid="{6E6B3B1E-31F5-4880-B83A-5B46F58BB946}"/>
    <hyperlink ref="I77" r:id="rId25" xr:uid="{37E8DA44-19EB-498E-BCAC-18E1BC26AF19}"/>
    <hyperlink ref="I82" r:id="rId26" xr:uid="{BC10C338-3454-45C6-B627-83B9EC7CF9FB}"/>
    <hyperlink ref="I87" r:id="rId27" xr:uid="{7671DA16-A384-4D7D-833C-A8A5C81D7BFF}"/>
    <hyperlink ref="I92" r:id="rId28" xr:uid="{42941427-0E90-45DB-A787-F65B002FD84F}"/>
    <hyperlink ref="I97" r:id="rId29" xr:uid="{279348A1-6207-4A77-9E53-5473EADAD56E}"/>
    <hyperlink ref="I102" r:id="rId30" xr:uid="{9FBEA2A2-72E7-45C6-880E-EF90D1A90811}"/>
    <hyperlink ref="I107" r:id="rId31" xr:uid="{DDD1A8D7-7822-4E1C-813F-8EA90471C733}"/>
    <hyperlink ref="I112" r:id="rId32" xr:uid="{A12D0ED5-DF4F-4271-86F8-E3148FF97508}"/>
    <hyperlink ref="I117" r:id="rId33" xr:uid="{A5010BC3-6B79-416C-BE61-371B40DE67A7}"/>
    <hyperlink ref="I122" r:id="rId34" xr:uid="{7ACEF8BD-1A41-4D69-A9C8-18BAB05F629A}"/>
    <hyperlink ref="I127" r:id="rId35" xr:uid="{6FAF4AF1-E292-45DC-881A-CBD4A8A01780}"/>
    <hyperlink ref="I132" r:id="rId36" xr:uid="{1D6D2AAA-4A4A-4A7A-BB02-51FD02CB6FEA}"/>
    <hyperlink ref="I137" r:id="rId37" xr:uid="{61554C33-0F16-4630-BD93-455B238DE359}"/>
    <hyperlink ref="I142" r:id="rId38" xr:uid="{A9FCB7D0-C53F-4ADB-8F43-A6E6438A1316}"/>
    <hyperlink ref="I147" r:id="rId39" xr:uid="{01DE5CD5-682B-4994-B15A-B7CCEED5D48B}"/>
    <hyperlink ref="I152" r:id="rId40" xr:uid="{49CFC7FD-0D09-4FAC-AFE6-2C9512FFCC5F}"/>
    <hyperlink ref="I157" r:id="rId41" xr:uid="{91475A0A-552B-4874-9A8D-7C79337A2380}"/>
    <hyperlink ref="I162" r:id="rId42" xr:uid="{55BA4CB6-360F-4FB9-A66C-22488B28BFE5}"/>
    <hyperlink ref="I167" r:id="rId43" xr:uid="{7D2DD6D2-1956-47E5-88CF-EE8B36D3C677}"/>
    <hyperlink ref="I172" r:id="rId44" xr:uid="{04F4B0F0-A6ED-4AB5-B972-6FCADB67DE04}"/>
    <hyperlink ref="I177" r:id="rId45" xr:uid="{D52B3FA0-2637-45B0-9682-850BD758AD15}"/>
    <hyperlink ref="I182" r:id="rId46" xr:uid="{1801EACD-7616-4DEA-B61C-5F381A37348D}"/>
    <hyperlink ref="I187" r:id="rId47" xr:uid="{5AFFBA8A-F30C-4E10-98DD-1DFEEA7CE939}"/>
    <hyperlink ref="I192" r:id="rId48" xr:uid="{44B90F2E-3DBF-4F54-9CDF-062AC2D92468}"/>
    <hyperlink ref="I197" r:id="rId49" xr:uid="{01B40DF8-1150-4187-B032-4686538AE3F0}"/>
    <hyperlink ref="I202" r:id="rId50" xr:uid="{37CA3F80-BB43-4E4F-B5AB-5A5F7EB2DABA}"/>
    <hyperlink ref="I207" r:id="rId51" xr:uid="{EA03DE30-71A6-43FC-A59C-029671D0AB7C}"/>
    <hyperlink ref="I212" r:id="rId52" xr:uid="{F792F906-8FE5-4E6B-B5A3-1BA1F961DC55}"/>
    <hyperlink ref="I217" r:id="rId53" xr:uid="{0F962547-E3D4-4F85-91B7-2238F7B95815}"/>
    <hyperlink ref="I222" r:id="rId54" xr:uid="{6D5C2BE8-3F09-40CD-9F52-D57B0AD65522}"/>
  </hyperlinks>
  <printOptions gridLines="1"/>
  <pageMargins left="0.7" right="0.7" top="0.75" bottom="0.75" header="0.3" footer="0.3"/>
  <pageSetup paperSize="9" orientation="portrait" horizontalDpi="300" verticalDpi="300" r:id="rId55"/>
  <drawing r:id="rId56"/>
  <tableParts count="1">
    <tablePart r:id="rId57"/>
  </tableParts>
  <extLst>
    <ext xmlns:x14="http://schemas.microsoft.com/office/spreadsheetml/2009/9/main" uri="{CCE6A557-97BC-4b89-ADB6-D9C93CAAB3DF}">
      <x14:dataValidations xmlns:xm="http://schemas.microsoft.com/office/excel/2006/main" count="2">
        <x14:dataValidation type="list" allowBlank="1" showInputMessage="1" showErrorMessage="1" xr:uid="{21583E79-312F-4B1B-8F5A-484DDA722708}">
          <x14:formula1>
            <xm:f>DropDown!$I$3:$I$9</xm:f>
          </x14:formula1>
          <xm:sqref>G21 H5:H20 H27:H28 H22:H25 G26 H30:H34 H36:H40 H42:H256</xm:sqref>
        </x14:dataValidation>
        <x14:dataValidation type="list" allowBlank="1" showInputMessage="1" showErrorMessage="1" xr:uid="{E2377514-8100-4A05-AE41-051ED2984248}">
          <x14:formula1>
            <xm:f>_xlfn.ANCHORARRAY(_xlfn.XLOOKUP($A5,ddlInstitutions!$A$2:$A$500,ddlInstitutions!$B$2:$B$500))</xm:f>
          </x14:formula1>
          <xm:sqref>D5:D330</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55"/>
  <sheetViews>
    <sheetView zoomScaleNormal="100" workbookViewId="0">
      <pane ySplit="4" topLeftCell="A45" activePane="bottomLeft" state="frozen"/>
      <selection activeCell="I19" sqref="I19"/>
      <selection pane="bottomLeft" activeCell="D13" sqref="D13:H47"/>
    </sheetView>
  </sheetViews>
  <sheetFormatPr defaultRowHeight="14.5" x14ac:dyDescent="0.35"/>
  <cols>
    <col min="1" max="2" width="13.7265625" customWidth="1"/>
    <col min="3" max="3" width="13.1796875" customWidth="1"/>
    <col min="4" max="4" width="17.453125" bestFit="1" customWidth="1"/>
    <col min="5" max="5" width="18.1796875" customWidth="1"/>
    <col min="6" max="27" width="20.7265625" customWidth="1"/>
  </cols>
  <sheetData>
    <row r="1" spans="1:8" ht="150" customHeight="1" x14ac:dyDescent="0.35">
      <c r="A1" s="193" t="s">
        <v>6582</v>
      </c>
      <c r="B1" s="193"/>
      <c r="C1" s="193"/>
      <c r="D1" s="193"/>
      <c r="E1" s="193"/>
      <c r="F1" s="193"/>
      <c r="G1" s="193"/>
      <c r="H1" s="193"/>
    </row>
    <row r="2" spans="1:8" ht="28.5" customHeight="1" x14ac:dyDescent="0.35">
      <c r="A2" s="89"/>
      <c r="B2" s="89"/>
      <c r="C2" s="89"/>
      <c r="D2" s="90"/>
    </row>
    <row r="3" spans="1:8" s="15" customFormat="1" ht="32.25" customHeight="1" x14ac:dyDescent="0.35">
      <c r="A3" s="15" t="s">
        <v>6613</v>
      </c>
      <c r="B3" s="15" t="s">
        <v>7464</v>
      </c>
      <c r="C3" s="15" t="s">
        <v>1922</v>
      </c>
      <c r="D3" s="15" t="s">
        <v>2501</v>
      </c>
      <c r="E3" s="15" t="s">
        <v>1928</v>
      </c>
      <c r="F3" s="15" t="s">
        <v>1930</v>
      </c>
      <c r="G3" s="15" t="s">
        <v>1927</v>
      </c>
      <c r="H3" s="15" t="s">
        <v>1929</v>
      </c>
    </row>
    <row r="4" spans="1:8" x14ac:dyDescent="0.35">
      <c r="A4" t="s">
        <v>6611</v>
      </c>
      <c r="B4" t="s">
        <v>6612</v>
      </c>
      <c r="C4" s="4" t="s">
        <v>110</v>
      </c>
      <c r="D4" s="4" t="s">
        <v>114</v>
      </c>
      <c r="E4" s="4" t="s">
        <v>112</v>
      </c>
      <c r="F4" s="4" t="s">
        <v>115</v>
      </c>
      <c r="G4" s="4" t="s">
        <v>111</v>
      </c>
      <c r="H4" s="4" t="s">
        <v>113</v>
      </c>
    </row>
    <row r="5" spans="1:8" x14ac:dyDescent="0.35">
      <c r="A5" s="127" t="s">
        <v>9863</v>
      </c>
      <c r="B5" s="127" t="s">
        <v>7466</v>
      </c>
      <c r="C5" s="128" cm="1">
        <f t="array" ref="C5">IF(ROW() &lt; ROW(INDEX(documents[resource_ID],ROWS(documents[resource_ID]))), COUNTIF(INDEX(documents[resource_ID],1):documents[[#This Row],[resource_ID]],documents[[#This Row],[resource_ID]]), "")</f>
        <v>1</v>
      </c>
      <c r="D5" s="181">
        <v>45499</v>
      </c>
      <c r="E5" s="166" t="s">
        <v>9183</v>
      </c>
      <c r="F5" s="166" t="s">
        <v>9182</v>
      </c>
      <c r="G5" s="127" t="s">
        <v>9184</v>
      </c>
      <c r="H5" s="127" t="s">
        <v>6836</v>
      </c>
    </row>
    <row r="6" spans="1:8" x14ac:dyDescent="0.35">
      <c r="A6" s="127" t="s">
        <v>9864</v>
      </c>
      <c r="B6" s="127" t="s">
        <v>7466</v>
      </c>
      <c r="C6" s="128" cm="1">
        <f t="array" ref="C6">IF(ROW() &lt; ROW(INDEX(documents[resource_ID],ROWS(documents[resource_ID]))), COUNTIF(INDEX(documents[resource_ID],1):documents[[#This Row],[resource_ID]],documents[[#This Row],[resource_ID]]), "")</f>
        <v>1</v>
      </c>
      <c r="D6" s="181">
        <v>45499</v>
      </c>
      <c r="E6" s="166" t="s">
        <v>9183</v>
      </c>
      <c r="F6" s="166" t="s">
        <v>9182</v>
      </c>
      <c r="G6" s="127" t="s">
        <v>9184</v>
      </c>
      <c r="H6" s="127" t="s">
        <v>6836</v>
      </c>
    </row>
    <row r="7" spans="1:8" x14ac:dyDescent="0.35">
      <c r="A7" s="127" t="s">
        <v>9876</v>
      </c>
      <c r="B7" s="127" t="s">
        <v>7466</v>
      </c>
      <c r="C7" s="128" cm="1">
        <f t="array" ref="C7">IF(ROW() &lt; ROW(INDEX(documents[resource_ID],ROWS(documents[resource_ID]))), COUNTIF(INDEX(documents[resource_ID],1):documents[[#This Row],[resource_ID]],documents[[#This Row],[resource_ID]]), "")</f>
        <v>1</v>
      </c>
      <c r="D7" s="21"/>
      <c r="E7" s="179"/>
      <c r="F7" s="127"/>
      <c r="G7" s="127" t="s">
        <v>9185</v>
      </c>
      <c r="H7" s="127" t="s">
        <v>6836</v>
      </c>
    </row>
    <row r="8" spans="1:8" x14ac:dyDescent="0.35">
      <c r="A8" s="127" t="s">
        <v>9877</v>
      </c>
      <c r="B8" s="127" t="s">
        <v>7466</v>
      </c>
      <c r="C8" s="128" cm="1">
        <f t="array" ref="C8">IF(ROW() &lt; ROW(INDEX(documents[resource_ID],ROWS(documents[resource_ID]))), COUNTIF(INDEX(documents[resource_ID],1):documents[[#This Row],[resource_ID]],documents[[#This Row],[resource_ID]]), "")</f>
        <v>1</v>
      </c>
      <c r="D8" s="21"/>
      <c r="E8" s="179"/>
      <c r="F8" s="127"/>
      <c r="G8" s="127" t="s">
        <v>9185</v>
      </c>
      <c r="H8" s="127" t="s">
        <v>6836</v>
      </c>
    </row>
    <row r="9" spans="1:8" x14ac:dyDescent="0.35">
      <c r="A9" s="127" t="s">
        <v>9883</v>
      </c>
      <c r="B9" s="127" t="s">
        <v>7466</v>
      </c>
      <c r="C9" s="128" cm="1">
        <f t="array" ref="C9">IF(ROW() &lt; ROW(INDEX(documents[resource_ID],ROWS(documents[resource_ID]))), COUNTIF(INDEX(documents[resource_ID],1):documents[[#This Row],[resource_ID]],documents[[#This Row],[resource_ID]]), "")</f>
        <v>1</v>
      </c>
      <c r="D9" s="21"/>
      <c r="E9" s="127" t="s">
        <v>9188</v>
      </c>
      <c r="F9" s="151" t="s">
        <v>9187</v>
      </c>
      <c r="G9" s="127" t="s">
        <v>9186</v>
      </c>
      <c r="H9" s="127" t="s">
        <v>6836</v>
      </c>
    </row>
    <row r="10" spans="1:8" x14ac:dyDescent="0.35">
      <c r="A10" s="127" t="s">
        <v>9884</v>
      </c>
      <c r="B10" s="127" t="s">
        <v>7466</v>
      </c>
      <c r="C10" s="128" cm="1">
        <f t="array" ref="C10">IF(ROW() &lt; ROW(INDEX(documents[resource_ID],ROWS(documents[resource_ID]))), COUNTIF(INDEX(documents[resource_ID],1):documents[[#This Row],[resource_ID]],documents[[#This Row],[resource_ID]]), "")</f>
        <v>1</v>
      </c>
      <c r="D10" s="21"/>
      <c r="E10" s="127" t="s">
        <v>9188</v>
      </c>
      <c r="F10" s="151" t="s">
        <v>9187</v>
      </c>
      <c r="G10" s="127" t="s">
        <v>9186</v>
      </c>
      <c r="H10" s="127" t="s">
        <v>6836</v>
      </c>
    </row>
    <row r="11" spans="1:8" x14ac:dyDescent="0.35">
      <c r="A11" s="127" t="s">
        <v>9886</v>
      </c>
      <c r="B11" s="127" t="s">
        <v>7466</v>
      </c>
      <c r="C11" s="128" cm="1">
        <f t="array" ref="C11">IF(ROW() &lt; ROW(INDEX(documents[resource_ID],ROWS(documents[resource_ID]))), COUNTIF(INDEX(documents[resource_ID],1):documents[[#This Row],[resource_ID]],documents[[#This Row],[resource_ID]]), "")</f>
        <v>1</v>
      </c>
      <c r="D11" s="21"/>
      <c r="E11" s="127" t="s">
        <v>9188</v>
      </c>
      <c r="F11" s="151" t="s">
        <v>9187</v>
      </c>
      <c r="G11" s="127" t="s">
        <v>9186</v>
      </c>
      <c r="H11" s="127" t="s">
        <v>6836</v>
      </c>
    </row>
    <row r="12" spans="1:8" x14ac:dyDescent="0.35">
      <c r="A12" s="127" t="s">
        <v>9908</v>
      </c>
      <c r="B12" s="127" t="s">
        <v>7466</v>
      </c>
      <c r="C12" s="128" cm="1">
        <f t="array" ref="C12">IF(ROW() &lt; ROW(INDEX(documents[resource_ID],ROWS(documents[resource_ID]))), COUNTIF(INDEX(documents[resource_ID],1):documents[[#This Row],[resource_ID]],documents[[#This Row],[resource_ID]]), "")</f>
        <v>1</v>
      </c>
      <c r="D12" s="21">
        <v>42436</v>
      </c>
      <c r="E12" s="127" t="s">
        <v>9191</v>
      </c>
      <c r="F12" s="166" t="s">
        <v>9190</v>
      </c>
      <c r="G12" s="127" t="s">
        <v>9189</v>
      </c>
      <c r="H12" s="127" t="s">
        <v>6836</v>
      </c>
    </row>
    <row r="13" spans="1:8" x14ac:dyDescent="0.35">
      <c r="A13" s="127" t="s">
        <v>9909</v>
      </c>
      <c r="B13" s="127" t="s">
        <v>7466</v>
      </c>
      <c r="C13" s="128" cm="1">
        <f t="array" ref="C13">IF(ROW() &lt; ROW(INDEX(documents[resource_ID],ROWS(documents[resource_ID]))), COUNTIF(INDEX(documents[resource_ID],1):documents[[#This Row],[resource_ID]],documents[[#This Row],[resource_ID]]), "")</f>
        <v>1</v>
      </c>
      <c r="D13" s="21">
        <v>42436</v>
      </c>
      <c r="E13" s="127" t="s">
        <v>9191</v>
      </c>
      <c r="F13" s="166" t="s">
        <v>9190</v>
      </c>
      <c r="G13" s="127" t="s">
        <v>9189</v>
      </c>
      <c r="H13" s="127" t="s">
        <v>6836</v>
      </c>
    </row>
    <row r="14" spans="1:8" x14ac:dyDescent="0.35">
      <c r="A14" s="127" t="s">
        <v>9910</v>
      </c>
      <c r="B14" s="127" t="s">
        <v>7466</v>
      </c>
      <c r="C14" s="128" cm="1">
        <f t="array" ref="C14">IF(ROW() &lt; ROW(INDEX(documents[resource_ID],ROWS(documents[resource_ID]))), COUNTIF(INDEX(documents[resource_ID],1):documents[[#This Row],[resource_ID]],documents[[#This Row],[resource_ID]]), "")</f>
        <v>1</v>
      </c>
      <c r="D14" s="21">
        <v>42436</v>
      </c>
      <c r="E14" s="127" t="s">
        <v>9191</v>
      </c>
      <c r="F14" s="166" t="s">
        <v>9190</v>
      </c>
      <c r="G14" s="127" t="s">
        <v>9189</v>
      </c>
      <c r="H14" s="127" t="s">
        <v>6836</v>
      </c>
    </row>
    <row r="15" spans="1:8" x14ac:dyDescent="0.35">
      <c r="A15" s="127" t="s">
        <v>9911</v>
      </c>
      <c r="B15" s="127" t="s">
        <v>7466</v>
      </c>
      <c r="C15" s="128" cm="1">
        <f t="array" ref="C15">IF(ROW() &lt; ROW(INDEX(documents[resource_ID],ROWS(documents[resource_ID]))), COUNTIF(INDEX(documents[resource_ID],1):documents[[#This Row],[resource_ID]],documents[[#This Row],[resource_ID]]), "")</f>
        <v>1</v>
      </c>
      <c r="D15" s="21">
        <v>42436</v>
      </c>
      <c r="E15" s="127" t="s">
        <v>9191</v>
      </c>
      <c r="F15" s="166" t="s">
        <v>9190</v>
      </c>
      <c r="G15" s="127" t="s">
        <v>9189</v>
      </c>
      <c r="H15" s="127" t="s">
        <v>6836</v>
      </c>
    </row>
    <row r="16" spans="1:8" x14ac:dyDescent="0.35">
      <c r="A16" s="127" t="s">
        <v>9912</v>
      </c>
      <c r="B16" s="127" t="s">
        <v>7466</v>
      </c>
      <c r="C16" s="128" cm="1">
        <f t="array" ref="C16">IF(ROW() &lt; ROW(INDEX(documents[resource_ID],ROWS(documents[resource_ID]))), COUNTIF(INDEX(documents[resource_ID],1):documents[[#This Row],[resource_ID]],documents[[#This Row],[resource_ID]]), "")</f>
        <v>1</v>
      </c>
      <c r="D16" s="21">
        <v>42436</v>
      </c>
      <c r="E16" s="127" t="s">
        <v>9191</v>
      </c>
      <c r="F16" s="166" t="s">
        <v>9190</v>
      </c>
      <c r="G16" s="127" t="s">
        <v>9189</v>
      </c>
      <c r="H16" s="127" t="s">
        <v>6836</v>
      </c>
    </row>
    <row r="17" spans="1:8" x14ac:dyDescent="0.35">
      <c r="A17" s="127" t="s">
        <v>9913</v>
      </c>
      <c r="B17" s="127" t="s">
        <v>7466</v>
      </c>
      <c r="C17" s="128" cm="1">
        <f t="array" ref="C17">IF(ROW() &lt; ROW(INDEX(documents[resource_ID],ROWS(documents[resource_ID]))), COUNTIF(INDEX(documents[resource_ID],1):documents[[#This Row],[resource_ID]],documents[[#This Row],[resource_ID]]), "")</f>
        <v>1</v>
      </c>
      <c r="D17" s="21">
        <v>42436</v>
      </c>
      <c r="E17" s="127" t="s">
        <v>9191</v>
      </c>
      <c r="F17" s="166" t="s">
        <v>9190</v>
      </c>
      <c r="G17" s="127" t="s">
        <v>9189</v>
      </c>
      <c r="H17" s="127" t="s">
        <v>6836</v>
      </c>
    </row>
    <row r="18" spans="1:8" x14ac:dyDescent="0.35">
      <c r="A18" s="127" t="s">
        <v>9914</v>
      </c>
      <c r="B18" s="127" t="s">
        <v>7466</v>
      </c>
      <c r="C18" s="128" cm="1">
        <f t="array" ref="C18">IF(ROW() &lt; ROW(INDEX(documents[resource_ID],ROWS(documents[resource_ID]))), COUNTIF(INDEX(documents[resource_ID],1):documents[[#This Row],[resource_ID]],documents[[#This Row],[resource_ID]]), "")</f>
        <v>1</v>
      </c>
      <c r="D18" s="21">
        <v>42436</v>
      </c>
      <c r="E18" s="127" t="s">
        <v>9191</v>
      </c>
      <c r="F18" s="166" t="s">
        <v>9190</v>
      </c>
      <c r="G18" s="127" t="s">
        <v>9189</v>
      </c>
      <c r="H18" s="127" t="s">
        <v>6836</v>
      </c>
    </row>
    <row r="19" spans="1:8" x14ac:dyDescent="0.35">
      <c r="A19" s="127" t="s">
        <v>9915</v>
      </c>
      <c r="B19" s="127" t="s">
        <v>7466</v>
      </c>
      <c r="C19" s="128" cm="1">
        <f t="array" ref="C19">IF(ROW() &lt; ROW(INDEX(documents[resource_ID],ROWS(documents[resource_ID]))), COUNTIF(INDEX(documents[resource_ID],1):documents[[#This Row],[resource_ID]],documents[[#This Row],[resource_ID]]), "")</f>
        <v>1</v>
      </c>
      <c r="D19" s="21">
        <v>42436</v>
      </c>
      <c r="E19" s="127" t="s">
        <v>9191</v>
      </c>
      <c r="F19" s="166" t="s">
        <v>9190</v>
      </c>
      <c r="G19" s="127" t="s">
        <v>9189</v>
      </c>
      <c r="H19" s="127" t="s">
        <v>6836</v>
      </c>
    </row>
    <row r="20" spans="1:8" x14ac:dyDescent="0.35">
      <c r="A20" s="127" t="s">
        <v>9916</v>
      </c>
      <c r="B20" s="127" t="s">
        <v>7466</v>
      </c>
      <c r="C20" s="128" cm="1">
        <f t="array" ref="C20">IF(ROW() &lt; ROW(INDEX(documents[resource_ID],ROWS(documents[resource_ID]))), COUNTIF(INDEX(documents[resource_ID],1):documents[[#This Row],[resource_ID]],documents[[#This Row],[resource_ID]]), "")</f>
        <v>1</v>
      </c>
      <c r="D20" s="21">
        <v>42436</v>
      </c>
      <c r="E20" s="127" t="s">
        <v>9191</v>
      </c>
      <c r="F20" s="166" t="s">
        <v>9190</v>
      </c>
      <c r="G20" s="127" t="s">
        <v>9189</v>
      </c>
      <c r="H20" s="127" t="s">
        <v>6836</v>
      </c>
    </row>
    <row r="21" spans="1:8" x14ac:dyDescent="0.35">
      <c r="A21" s="127" t="s">
        <v>9917</v>
      </c>
      <c r="B21" s="127" t="s">
        <v>7466</v>
      </c>
      <c r="C21" s="128" cm="1">
        <f t="array" ref="C21">IF(ROW() &lt; ROW(INDEX(documents[resource_ID],ROWS(documents[resource_ID]))), COUNTIF(INDEX(documents[resource_ID],1):documents[[#This Row],[resource_ID]],documents[[#This Row],[resource_ID]]), "")</f>
        <v>1</v>
      </c>
      <c r="D21" s="21">
        <v>42436</v>
      </c>
      <c r="E21" s="127" t="s">
        <v>9191</v>
      </c>
      <c r="F21" s="166" t="s">
        <v>9190</v>
      </c>
      <c r="G21" s="127" t="s">
        <v>9189</v>
      </c>
      <c r="H21" s="127" t="s">
        <v>6836</v>
      </c>
    </row>
    <row r="22" spans="1:8" x14ac:dyDescent="0.35">
      <c r="A22" s="127" t="s">
        <v>9918</v>
      </c>
      <c r="B22" s="127" t="s">
        <v>7466</v>
      </c>
      <c r="C22" s="128" cm="1">
        <f t="array" ref="C22">IF(ROW() &lt; ROW(INDEX(documents[resource_ID],ROWS(documents[resource_ID]))), COUNTIF(INDEX(documents[resource_ID],1):documents[[#This Row],[resource_ID]],documents[[#This Row],[resource_ID]]), "")</f>
        <v>1</v>
      </c>
      <c r="D22" s="21">
        <v>42436</v>
      </c>
      <c r="E22" s="127" t="s">
        <v>9191</v>
      </c>
      <c r="F22" s="166" t="s">
        <v>9190</v>
      </c>
      <c r="G22" s="127" t="s">
        <v>9189</v>
      </c>
      <c r="H22" s="127" t="s">
        <v>6836</v>
      </c>
    </row>
    <row r="23" spans="1:8" x14ac:dyDescent="0.35">
      <c r="A23" s="127" t="s">
        <v>9919</v>
      </c>
      <c r="B23" s="127" t="s">
        <v>7466</v>
      </c>
      <c r="C23" s="128" cm="1">
        <f t="array" ref="C23">IF(ROW() &lt; ROW(INDEX(documents[resource_ID],ROWS(documents[resource_ID]))), COUNTIF(INDEX(documents[resource_ID],1):documents[[#This Row],[resource_ID]],documents[[#This Row],[resource_ID]]), "")</f>
        <v>1</v>
      </c>
      <c r="D23" s="21">
        <v>42436</v>
      </c>
      <c r="E23" s="127" t="s">
        <v>9191</v>
      </c>
      <c r="F23" s="166" t="s">
        <v>9190</v>
      </c>
      <c r="G23" s="127" t="s">
        <v>9189</v>
      </c>
      <c r="H23" s="127" t="s">
        <v>6836</v>
      </c>
    </row>
    <row r="24" spans="1:8" x14ac:dyDescent="0.35">
      <c r="A24" s="127" t="s">
        <v>9920</v>
      </c>
      <c r="B24" s="127" t="s">
        <v>7466</v>
      </c>
      <c r="C24" s="128" cm="1">
        <f t="array" ref="C24">IF(ROW() &lt; ROW(INDEX(documents[resource_ID],ROWS(documents[resource_ID]))), COUNTIF(INDEX(documents[resource_ID],1):documents[[#This Row],[resource_ID]],documents[[#This Row],[resource_ID]]), "")</f>
        <v>1</v>
      </c>
      <c r="D24" s="21">
        <v>42436</v>
      </c>
      <c r="E24" s="127" t="s">
        <v>9191</v>
      </c>
      <c r="F24" s="166" t="s">
        <v>9190</v>
      </c>
      <c r="G24" s="127" t="s">
        <v>9189</v>
      </c>
      <c r="H24" s="127" t="s">
        <v>6836</v>
      </c>
    </row>
    <row r="25" spans="1:8" x14ac:dyDescent="0.35">
      <c r="A25" s="127" t="s">
        <v>9921</v>
      </c>
      <c r="B25" s="127" t="s">
        <v>7466</v>
      </c>
      <c r="C25" s="128" cm="1">
        <f t="array" ref="C25">IF(ROW() &lt; ROW(INDEX(documents[resource_ID],ROWS(documents[resource_ID]))), COUNTIF(INDEX(documents[resource_ID],1):documents[[#This Row],[resource_ID]],documents[[#This Row],[resource_ID]]), "")</f>
        <v>1</v>
      </c>
      <c r="D25" s="21">
        <v>42436</v>
      </c>
      <c r="E25" s="127" t="s">
        <v>9191</v>
      </c>
      <c r="F25" s="166" t="s">
        <v>9190</v>
      </c>
      <c r="G25" s="127" t="s">
        <v>9189</v>
      </c>
      <c r="H25" s="127" t="s">
        <v>6836</v>
      </c>
    </row>
    <row r="26" spans="1:8" x14ac:dyDescent="0.35">
      <c r="A26" s="127" t="s">
        <v>9922</v>
      </c>
      <c r="B26" s="127" t="s">
        <v>7466</v>
      </c>
      <c r="C26" s="128" cm="1">
        <f t="array" ref="C26">IF(ROW() &lt; ROW(INDEX(documents[resource_ID],ROWS(documents[resource_ID]))), COUNTIF(INDEX(documents[resource_ID],1):documents[[#This Row],[resource_ID]],documents[[#This Row],[resource_ID]]), "")</f>
        <v>1</v>
      </c>
      <c r="D26" s="21">
        <v>42436</v>
      </c>
      <c r="E26" s="127" t="s">
        <v>9191</v>
      </c>
      <c r="F26" s="166" t="s">
        <v>9190</v>
      </c>
      <c r="G26" s="127" t="s">
        <v>9189</v>
      </c>
      <c r="H26" s="127" t="s">
        <v>6836</v>
      </c>
    </row>
    <row r="27" spans="1:8" x14ac:dyDescent="0.35">
      <c r="A27" s="127" t="s">
        <v>9923</v>
      </c>
      <c r="B27" s="127" t="s">
        <v>7466</v>
      </c>
      <c r="C27" s="128" cm="1">
        <f t="array" ref="C27">IF(ROW() &lt; ROW(INDEX(documents[resource_ID],ROWS(documents[resource_ID]))), COUNTIF(INDEX(documents[resource_ID],1):documents[[#This Row],[resource_ID]],documents[[#This Row],[resource_ID]]), "")</f>
        <v>1</v>
      </c>
      <c r="D27" s="21">
        <v>42436</v>
      </c>
      <c r="E27" s="127" t="s">
        <v>9191</v>
      </c>
      <c r="F27" s="166" t="s">
        <v>9190</v>
      </c>
      <c r="G27" s="127" t="s">
        <v>9189</v>
      </c>
      <c r="H27" s="127" t="s">
        <v>6836</v>
      </c>
    </row>
    <row r="28" spans="1:8" x14ac:dyDescent="0.35">
      <c r="A28" s="127" t="s">
        <v>9924</v>
      </c>
      <c r="B28" s="127" t="s">
        <v>7466</v>
      </c>
      <c r="C28" s="128" cm="1">
        <f t="array" ref="C28">IF(ROW() &lt; ROW(INDEX(documents[resource_ID],ROWS(documents[resource_ID]))), COUNTIF(INDEX(documents[resource_ID],1):documents[[#This Row],[resource_ID]],documents[[#This Row],[resource_ID]]), "")</f>
        <v>1</v>
      </c>
      <c r="D28" s="21">
        <v>42436</v>
      </c>
      <c r="E28" s="127" t="s">
        <v>9191</v>
      </c>
      <c r="F28" s="166" t="s">
        <v>9190</v>
      </c>
      <c r="G28" s="127" t="s">
        <v>9189</v>
      </c>
      <c r="H28" s="127" t="s">
        <v>6836</v>
      </c>
    </row>
    <row r="29" spans="1:8" x14ac:dyDescent="0.35">
      <c r="A29" s="127" t="s">
        <v>9925</v>
      </c>
      <c r="B29" s="127" t="s">
        <v>7466</v>
      </c>
      <c r="C29" s="128" cm="1">
        <f t="array" ref="C29">IF(ROW() &lt; ROW(INDEX(documents[resource_ID],ROWS(documents[resource_ID]))), COUNTIF(INDEX(documents[resource_ID],1):documents[[#This Row],[resource_ID]],documents[[#This Row],[resource_ID]]), "")</f>
        <v>1</v>
      </c>
      <c r="D29" s="21">
        <v>42436</v>
      </c>
      <c r="E29" s="127" t="s">
        <v>9191</v>
      </c>
      <c r="F29" s="166" t="s">
        <v>9190</v>
      </c>
      <c r="G29" s="127" t="s">
        <v>9189</v>
      </c>
      <c r="H29" s="127" t="s">
        <v>6836</v>
      </c>
    </row>
    <row r="30" spans="1:8" x14ac:dyDescent="0.35">
      <c r="A30" s="127" t="s">
        <v>9926</v>
      </c>
      <c r="B30" s="127" t="s">
        <v>7466</v>
      </c>
      <c r="C30" s="128" cm="1">
        <f t="array" ref="C30">IF(ROW() &lt; ROW(INDEX(documents[resource_ID],ROWS(documents[resource_ID]))), COUNTIF(INDEX(documents[resource_ID],1):documents[[#This Row],[resource_ID]],documents[[#This Row],[resource_ID]]), "")</f>
        <v>1</v>
      </c>
      <c r="D30" s="21">
        <v>42436</v>
      </c>
      <c r="E30" s="127" t="s">
        <v>9191</v>
      </c>
      <c r="F30" s="166" t="s">
        <v>9190</v>
      </c>
      <c r="G30" s="127" t="s">
        <v>9189</v>
      </c>
      <c r="H30" s="127" t="s">
        <v>6836</v>
      </c>
    </row>
    <row r="31" spans="1:8" x14ac:dyDescent="0.35">
      <c r="A31" s="127" t="s">
        <v>9927</v>
      </c>
      <c r="B31" s="127" t="s">
        <v>7466</v>
      </c>
      <c r="C31" s="128" cm="1">
        <f t="array" ref="C31">IF(ROW() &lt; ROW(INDEX(documents[resource_ID],ROWS(documents[resource_ID]))), COUNTIF(INDEX(documents[resource_ID],1):documents[[#This Row],[resource_ID]],documents[[#This Row],[resource_ID]]), "")</f>
        <v>1</v>
      </c>
      <c r="D31" s="21">
        <v>42436</v>
      </c>
      <c r="E31" s="127" t="s">
        <v>9191</v>
      </c>
      <c r="F31" s="166" t="s">
        <v>9190</v>
      </c>
      <c r="G31" s="127" t="s">
        <v>9189</v>
      </c>
      <c r="H31" s="127" t="s">
        <v>6836</v>
      </c>
    </row>
    <row r="32" spans="1:8" x14ac:dyDescent="0.35">
      <c r="A32" s="127" t="s">
        <v>9928</v>
      </c>
      <c r="B32" s="127" t="s">
        <v>7466</v>
      </c>
      <c r="C32" s="128" cm="1">
        <f t="array" ref="C32">IF(ROW() &lt; ROW(INDEX(documents[resource_ID],ROWS(documents[resource_ID]))), COUNTIF(INDEX(documents[resource_ID],1):documents[[#This Row],[resource_ID]],documents[[#This Row],[resource_ID]]), "")</f>
        <v>1</v>
      </c>
      <c r="D32" s="21">
        <v>42436</v>
      </c>
      <c r="E32" s="127" t="s">
        <v>9191</v>
      </c>
      <c r="F32" s="166" t="s">
        <v>9190</v>
      </c>
      <c r="G32" s="127" t="s">
        <v>9189</v>
      </c>
      <c r="H32" s="127" t="s">
        <v>6836</v>
      </c>
    </row>
    <row r="33" spans="1:8" x14ac:dyDescent="0.35">
      <c r="A33" s="127" t="s">
        <v>9929</v>
      </c>
      <c r="B33" s="127" t="s">
        <v>7466</v>
      </c>
      <c r="C33" s="128" cm="1">
        <f t="array" ref="C33">IF(ROW() &lt; ROW(INDEX(documents[resource_ID],ROWS(documents[resource_ID]))), COUNTIF(INDEX(documents[resource_ID],1):documents[[#This Row],[resource_ID]],documents[[#This Row],[resource_ID]]), "")</f>
        <v>1</v>
      </c>
      <c r="D33" s="21">
        <v>42436</v>
      </c>
      <c r="E33" s="127" t="s">
        <v>9191</v>
      </c>
      <c r="F33" s="166" t="s">
        <v>9190</v>
      </c>
      <c r="G33" s="127" t="s">
        <v>9189</v>
      </c>
      <c r="H33" s="127" t="s">
        <v>6836</v>
      </c>
    </row>
    <row r="34" spans="1:8" x14ac:dyDescent="0.35">
      <c r="A34" s="127" t="s">
        <v>9930</v>
      </c>
      <c r="B34" s="127" t="s">
        <v>7466</v>
      </c>
      <c r="C34" s="128" cm="1">
        <f t="array" ref="C34">IF(ROW() &lt; ROW(INDEX(documents[resource_ID],ROWS(documents[resource_ID]))), COUNTIF(INDEX(documents[resource_ID],1):documents[[#This Row],[resource_ID]],documents[[#This Row],[resource_ID]]), "")</f>
        <v>1</v>
      </c>
      <c r="D34" s="21">
        <v>42436</v>
      </c>
      <c r="E34" s="127" t="s">
        <v>9191</v>
      </c>
      <c r="F34" s="166" t="s">
        <v>9190</v>
      </c>
      <c r="G34" s="127" t="s">
        <v>9189</v>
      </c>
      <c r="H34" s="127" t="s">
        <v>6836</v>
      </c>
    </row>
    <row r="35" spans="1:8" x14ac:dyDescent="0.35">
      <c r="A35" s="127" t="s">
        <v>9931</v>
      </c>
      <c r="B35" s="127" t="s">
        <v>7466</v>
      </c>
      <c r="C35" s="128" cm="1">
        <f t="array" ref="C35">IF(ROW() &lt; ROW(INDEX(documents[resource_ID],ROWS(documents[resource_ID]))), COUNTIF(INDEX(documents[resource_ID],1):documents[[#This Row],[resource_ID]],documents[[#This Row],[resource_ID]]), "")</f>
        <v>1</v>
      </c>
      <c r="D35" s="21">
        <v>42436</v>
      </c>
      <c r="E35" s="127" t="s">
        <v>9191</v>
      </c>
      <c r="F35" s="166" t="s">
        <v>9190</v>
      </c>
      <c r="G35" s="127" t="s">
        <v>9189</v>
      </c>
      <c r="H35" s="127" t="s">
        <v>6836</v>
      </c>
    </row>
    <row r="36" spans="1:8" x14ac:dyDescent="0.35">
      <c r="A36" s="127" t="s">
        <v>9932</v>
      </c>
      <c r="B36" s="127" t="s">
        <v>7466</v>
      </c>
      <c r="C36" s="128" cm="1">
        <f t="array" ref="C36">IF(ROW() &lt; ROW(INDEX(documents[resource_ID],ROWS(documents[resource_ID]))), COUNTIF(INDEX(documents[resource_ID],1):documents[[#This Row],[resource_ID]],documents[[#This Row],[resource_ID]]), "")</f>
        <v>1</v>
      </c>
      <c r="D36" s="21">
        <v>42436</v>
      </c>
      <c r="E36" s="127" t="s">
        <v>9191</v>
      </c>
      <c r="F36" s="166" t="s">
        <v>9190</v>
      </c>
      <c r="G36" s="127" t="s">
        <v>9189</v>
      </c>
      <c r="H36" s="127" t="s">
        <v>6836</v>
      </c>
    </row>
    <row r="37" spans="1:8" x14ac:dyDescent="0.35">
      <c r="A37" s="127" t="s">
        <v>9933</v>
      </c>
      <c r="B37" s="127" t="s">
        <v>7466</v>
      </c>
      <c r="C37" s="128" cm="1">
        <f t="array" ref="C37">IF(ROW() &lt; ROW(INDEX(documents[resource_ID],ROWS(documents[resource_ID]))), COUNTIF(INDEX(documents[resource_ID],1):documents[[#This Row],[resource_ID]],documents[[#This Row],[resource_ID]]), "")</f>
        <v>1</v>
      </c>
      <c r="D37" s="21">
        <v>42436</v>
      </c>
      <c r="E37" s="127" t="s">
        <v>9191</v>
      </c>
      <c r="F37" s="166" t="s">
        <v>9190</v>
      </c>
      <c r="G37" s="127" t="s">
        <v>9189</v>
      </c>
      <c r="H37" s="127" t="s">
        <v>6836</v>
      </c>
    </row>
    <row r="38" spans="1:8" x14ac:dyDescent="0.35">
      <c r="A38" s="127" t="s">
        <v>9934</v>
      </c>
      <c r="B38" s="127" t="s">
        <v>7466</v>
      </c>
      <c r="C38" s="128" cm="1">
        <f t="array" ref="C38">IF(ROW() &lt; ROW(INDEX(documents[resource_ID],ROWS(documents[resource_ID]))), COUNTIF(INDEX(documents[resource_ID],1):documents[[#This Row],[resource_ID]],documents[[#This Row],[resource_ID]]), "")</f>
        <v>1</v>
      </c>
      <c r="D38" s="21">
        <v>42436</v>
      </c>
      <c r="E38" s="127" t="s">
        <v>9191</v>
      </c>
      <c r="F38" s="166" t="s">
        <v>9190</v>
      </c>
      <c r="G38" s="127" t="s">
        <v>9189</v>
      </c>
      <c r="H38" s="127" t="s">
        <v>6836</v>
      </c>
    </row>
    <row r="39" spans="1:8" x14ac:dyDescent="0.35">
      <c r="A39" s="127" t="s">
        <v>9935</v>
      </c>
      <c r="B39" s="127" t="s">
        <v>7466</v>
      </c>
      <c r="C39" s="128" cm="1">
        <f t="array" ref="C39">IF(ROW() &lt; ROW(INDEX(documents[resource_ID],ROWS(documents[resource_ID]))), COUNTIF(INDEX(documents[resource_ID],1):documents[[#This Row],[resource_ID]],documents[[#This Row],[resource_ID]]), "")</f>
        <v>1</v>
      </c>
      <c r="D39" s="21">
        <v>42436</v>
      </c>
      <c r="E39" s="127" t="s">
        <v>9191</v>
      </c>
      <c r="F39" s="166" t="s">
        <v>9190</v>
      </c>
      <c r="G39" s="127" t="s">
        <v>9189</v>
      </c>
      <c r="H39" s="127" t="s">
        <v>6836</v>
      </c>
    </row>
    <row r="40" spans="1:8" x14ac:dyDescent="0.35">
      <c r="A40" s="127" t="s">
        <v>9936</v>
      </c>
      <c r="B40" s="127" t="s">
        <v>7466</v>
      </c>
      <c r="C40" s="128" cm="1">
        <f t="array" ref="C40">IF(ROW() &lt; ROW(INDEX(documents[resource_ID],ROWS(documents[resource_ID]))), COUNTIF(INDEX(documents[resource_ID],1):documents[[#This Row],[resource_ID]],documents[[#This Row],[resource_ID]]), "")</f>
        <v>1</v>
      </c>
      <c r="D40" s="21">
        <v>42436</v>
      </c>
      <c r="E40" s="127" t="s">
        <v>9191</v>
      </c>
      <c r="F40" s="166" t="s">
        <v>9190</v>
      </c>
      <c r="G40" s="127" t="s">
        <v>9189</v>
      </c>
      <c r="H40" s="127" t="s">
        <v>6836</v>
      </c>
    </row>
    <row r="41" spans="1:8" x14ac:dyDescent="0.35">
      <c r="A41" s="127" t="s">
        <v>9937</v>
      </c>
      <c r="B41" s="127" t="s">
        <v>7466</v>
      </c>
      <c r="C41" s="128" cm="1">
        <f t="array" ref="C41">IF(ROW() &lt; ROW(INDEX(documents[resource_ID],ROWS(documents[resource_ID]))), COUNTIF(INDEX(documents[resource_ID],1):documents[[#This Row],[resource_ID]],documents[[#This Row],[resource_ID]]), "")</f>
        <v>1</v>
      </c>
      <c r="D41" s="21">
        <v>42436</v>
      </c>
      <c r="E41" s="127" t="s">
        <v>9191</v>
      </c>
      <c r="F41" s="166" t="s">
        <v>9190</v>
      </c>
      <c r="G41" s="127" t="s">
        <v>9189</v>
      </c>
      <c r="H41" s="127" t="s">
        <v>6836</v>
      </c>
    </row>
    <row r="42" spans="1:8" x14ac:dyDescent="0.35">
      <c r="A42" s="127" t="s">
        <v>9938</v>
      </c>
      <c r="B42" s="127" t="s">
        <v>7466</v>
      </c>
      <c r="C42" s="128" cm="1">
        <f t="array" ref="C42">IF(ROW() &lt; ROW(INDEX(documents[resource_ID],ROWS(documents[resource_ID]))), COUNTIF(INDEX(documents[resource_ID],1):documents[[#This Row],[resource_ID]],documents[[#This Row],[resource_ID]]), "")</f>
        <v>1</v>
      </c>
      <c r="D42" s="21">
        <v>42436</v>
      </c>
      <c r="E42" s="127" t="s">
        <v>9191</v>
      </c>
      <c r="F42" s="166" t="s">
        <v>9190</v>
      </c>
      <c r="G42" s="127" t="s">
        <v>9189</v>
      </c>
      <c r="H42" s="127" t="s">
        <v>6836</v>
      </c>
    </row>
    <row r="43" spans="1:8" x14ac:dyDescent="0.35">
      <c r="A43" s="127" t="s">
        <v>9939</v>
      </c>
      <c r="B43" s="127" t="s">
        <v>7466</v>
      </c>
      <c r="C43" s="128" cm="1">
        <f t="array" ref="C43">IF(ROW() &lt; ROW(INDEX(documents[resource_ID],ROWS(documents[resource_ID]))), COUNTIF(INDEX(documents[resource_ID],1):documents[[#This Row],[resource_ID]],documents[[#This Row],[resource_ID]]), "")</f>
        <v>1</v>
      </c>
      <c r="D43" s="21">
        <v>42436</v>
      </c>
      <c r="E43" s="127" t="s">
        <v>9191</v>
      </c>
      <c r="F43" s="166" t="s">
        <v>9190</v>
      </c>
      <c r="G43" s="127" t="s">
        <v>9189</v>
      </c>
      <c r="H43" s="127" t="s">
        <v>6836</v>
      </c>
    </row>
    <row r="44" spans="1:8" x14ac:dyDescent="0.35">
      <c r="A44" s="127" t="s">
        <v>9940</v>
      </c>
      <c r="B44" s="127" t="s">
        <v>7466</v>
      </c>
      <c r="C44" s="128" cm="1">
        <f t="array" ref="C44">IF(ROW() &lt; ROW(INDEX(documents[resource_ID],ROWS(documents[resource_ID]))), COUNTIF(INDEX(documents[resource_ID],1):documents[[#This Row],[resource_ID]],documents[[#This Row],[resource_ID]]), "")</f>
        <v>1</v>
      </c>
      <c r="D44" s="21">
        <v>42436</v>
      </c>
      <c r="E44" s="127" t="s">
        <v>9191</v>
      </c>
      <c r="F44" s="166" t="s">
        <v>9190</v>
      </c>
      <c r="G44" s="127" t="s">
        <v>9189</v>
      </c>
      <c r="H44" s="127" t="s">
        <v>6836</v>
      </c>
    </row>
    <row r="45" spans="1:8" x14ac:dyDescent="0.35">
      <c r="A45" s="127" t="s">
        <v>9941</v>
      </c>
      <c r="B45" s="127" t="s">
        <v>7466</v>
      </c>
      <c r="C45" s="128" cm="1">
        <f t="array" ref="C45">IF(ROW() &lt; ROW(INDEX(documents[resource_ID],ROWS(documents[resource_ID]))), COUNTIF(INDEX(documents[resource_ID],1):documents[[#This Row],[resource_ID]],documents[[#This Row],[resource_ID]]), "")</f>
        <v>1</v>
      </c>
      <c r="D45" s="21">
        <v>42436</v>
      </c>
      <c r="E45" s="127" t="s">
        <v>9191</v>
      </c>
      <c r="F45" s="166" t="s">
        <v>9190</v>
      </c>
      <c r="G45" s="127" t="s">
        <v>9189</v>
      </c>
      <c r="H45" s="127" t="s">
        <v>6836</v>
      </c>
    </row>
    <row r="46" spans="1:8" x14ac:dyDescent="0.35">
      <c r="A46" s="127" t="s">
        <v>9942</v>
      </c>
      <c r="B46" s="127" t="s">
        <v>7466</v>
      </c>
      <c r="C46" s="128" cm="1">
        <f t="array" ref="C46">IF(ROW() &lt; ROW(INDEX(documents[resource_ID],ROWS(documents[resource_ID]))), COUNTIF(INDEX(documents[resource_ID],1):documents[[#This Row],[resource_ID]],documents[[#This Row],[resource_ID]]), "")</f>
        <v>1</v>
      </c>
      <c r="D46" s="21">
        <v>42436</v>
      </c>
      <c r="E46" s="127" t="s">
        <v>9191</v>
      </c>
      <c r="F46" s="166" t="s">
        <v>9190</v>
      </c>
      <c r="G46" s="127" t="s">
        <v>9189</v>
      </c>
      <c r="H46" s="127" t="s">
        <v>6836</v>
      </c>
    </row>
    <row r="47" spans="1:8" x14ac:dyDescent="0.35">
      <c r="A47" s="127" t="s">
        <v>9943</v>
      </c>
      <c r="B47" s="127" t="s">
        <v>7466</v>
      </c>
      <c r="C47" s="128" cm="1">
        <f t="array" ref="C47">IF(ROW() &lt; ROW(INDEX(documents[resource_ID],ROWS(documents[resource_ID]))), COUNTIF(INDEX(documents[resource_ID],1):documents[[#This Row],[resource_ID]],documents[[#This Row],[resource_ID]]), "")</f>
        <v>1</v>
      </c>
      <c r="D47" s="21">
        <v>42436</v>
      </c>
      <c r="E47" s="127" t="s">
        <v>9191</v>
      </c>
      <c r="F47" s="166" t="s">
        <v>9190</v>
      </c>
      <c r="G47" s="127" t="s">
        <v>9189</v>
      </c>
      <c r="H47" s="127" t="s">
        <v>6836</v>
      </c>
    </row>
    <row r="48" spans="1:8" x14ac:dyDescent="0.35">
      <c r="A48" s="127" t="s">
        <v>8753</v>
      </c>
      <c r="B48" s="127" t="s">
        <v>7466</v>
      </c>
      <c r="C48" s="128" cm="1">
        <f t="array" ref="C48">IF(ROW() &lt; ROW(INDEX(documents[resource_ID],ROWS(documents[resource_ID]))), COUNTIF(INDEX(documents[resource_ID],1):documents[[#This Row],[resource_ID]],documents[[#This Row],[resource_ID]]), "")</f>
        <v>1</v>
      </c>
      <c r="D48" s="21">
        <v>41597</v>
      </c>
      <c r="E48" s="127" t="s">
        <v>9193</v>
      </c>
      <c r="F48" s="166" t="s">
        <v>9192</v>
      </c>
      <c r="G48" s="127" t="s">
        <v>9194</v>
      </c>
      <c r="H48" s="127" t="s">
        <v>6836</v>
      </c>
    </row>
    <row r="49" spans="1:8" x14ac:dyDescent="0.35">
      <c r="A49" s="127" t="s">
        <v>8850</v>
      </c>
      <c r="B49" s="127" t="s">
        <v>7466</v>
      </c>
      <c r="C49" s="128" cm="1">
        <f t="array" ref="C49">IF(ROW() &lt; ROW(INDEX(documents[resource_ID],ROWS(documents[resource_ID]))), COUNTIF(INDEX(documents[resource_ID],1):documents[[#This Row],[resource_ID]],documents[[#This Row],[resource_ID]]), "")</f>
        <v>1</v>
      </c>
      <c r="D49" s="21"/>
      <c r="E49" s="127" t="s">
        <v>9196</v>
      </c>
      <c r="F49" s="127"/>
      <c r="G49" s="127" t="s">
        <v>9195</v>
      </c>
      <c r="H49" s="127" t="s">
        <v>6836</v>
      </c>
    </row>
    <row r="50" spans="1:8" x14ac:dyDescent="0.35">
      <c r="A50" s="127" t="s">
        <v>8871</v>
      </c>
      <c r="B50" s="127" t="s">
        <v>7466</v>
      </c>
      <c r="C50" s="128" cm="1">
        <f t="array" ref="C50">IF(ROW() &lt; ROW(INDEX(documents[resource_ID],ROWS(documents[resource_ID]))), COUNTIF(INDEX(documents[resource_ID],1):documents[[#This Row],[resource_ID]],documents[[#This Row],[resource_ID]]), "")</f>
        <v>1</v>
      </c>
      <c r="D50" s="21">
        <v>42031</v>
      </c>
      <c r="E50" s="127" t="s">
        <v>9199</v>
      </c>
      <c r="F50" s="166" t="s">
        <v>9198</v>
      </c>
      <c r="G50" s="127" t="s">
        <v>9197</v>
      </c>
      <c r="H50" s="127" t="s">
        <v>6836</v>
      </c>
    </row>
    <row r="51" spans="1:8" x14ac:dyDescent="0.35">
      <c r="A51" s="127" t="s">
        <v>8990</v>
      </c>
      <c r="B51" s="127" t="s">
        <v>7466</v>
      </c>
      <c r="C51" s="128" cm="1">
        <f t="array" ref="C51">IF(ROW() &lt; ROW(INDEX(documents[resource_ID],ROWS(documents[resource_ID]))), COUNTIF(INDEX(documents[resource_ID],1):documents[[#This Row],[resource_ID]],documents[[#This Row],[resource_ID]]), "")</f>
        <v>1</v>
      </c>
      <c r="D51" s="21">
        <v>41658</v>
      </c>
      <c r="E51" s="127" t="s">
        <v>9204</v>
      </c>
      <c r="F51" s="166" t="s">
        <v>9203</v>
      </c>
      <c r="G51" s="127" t="s">
        <v>9202</v>
      </c>
      <c r="H51" s="127" t="s">
        <v>6836</v>
      </c>
    </row>
    <row r="52" spans="1:8" x14ac:dyDescent="0.35">
      <c r="A52" s="127" t="s">
        <v>9127</v>
      </c>
      <c r="B52" s="127" t="s">
        <v>7466</v>
      </c>
      <c r="C52" s="128" cm="1">
        <f t="array" ref="C52">IF(ROW() &lt; ROW(INDEX(documents[resource_ID],ROWS(documents[resource_ID]))), COUNTIF(INDEX(documents[resource_ID],1):documents[[#This Row],[resource_ID]],documents[[#This Row],[resource_ID]]), "")</f>
        <v>1</v>
      </c>
      <c r="D52" s="21">
        <v>40287</v>
      </c>
      <c r="E52" s="127" t="s">
        <v>9201</v>
      </c>
      <c r="F52" s="127"/>
      <c r="G52" s="127" t="s">
        <v>9200</v>
      </c>
      <c r="H52" s="127" t="s">
        <v>6836</v>
      </c>
    </row>
    <row r="53" spans="1:8" x14ac:dyDescent="0.35">
      <c r="A53" s="127" t="s">
        <v>9365</v>
      </c>
      <c r="B53" s="127" t="s">
        <v>7466</v>
      </c>
      <c r="C53" s="128" cm="1">
        <f t="array" ref="C53">IF(ROW() &lt; ROW(INDEX(documents[resource_ID],ROWS(documents[resource_ID]))), COUNTIF(INDEX(documents[resource_ID],1):documents[[#This Row],[resource_ID]],documents[[#This Row],[resource_ID]]), "")</f>
        <v>1</v>
      </c>
      <c r="D53" s="21">
        <v>44733</v>
      </c>
      <c r="E53" s="127" t="s">
        <v>9568</v>
      </c>
      <c r="F53" s="166" t="s">
        <v>9567</v>
      </c>
      <c r="G53" s="127" t="s">
        <v>9569</v>
      </c>
      <c r="H53" s="127" t="s">
        <v>6836</v>
      </c>
    </row>
    <row r="54" spans="1:8" x14ac:dyDescent="0.35">
      <c r="A54" s="127" t="s">
        <v>9616</v>
      </c>
      <c r="B54" s="127" t="s">
        <v>7466</v>
      </c>
      <c r="C54" s="128" cm="1">
        <f t="array" ref="C54">IF(ROW() &lt; ROW(INDEX(documents[resource_ID],ROWS(documents[resource_ID]))), COUNTIF(INDEX(documents[resource_ID],1):documents[[#This Row],[resource_ID]],documents[[#This Row],[resource_ID]]), "")</f>
        <v>1</v>
      </c>
      <c r="D54" s="21"/>
      <c r="E54" s="127" t="s">
        <v>9619</v>
      </c>
      <c r="F54" s="166" t="s">
        <v>9618</v>
      </c>
      <c r="G54" s="127" t="s">
        <v>9617</v>
      </c>
      <c r="H54" s="127"/>
    </row>
    <row r="55" spans="1:8" x14ac:dyDescent="0.35">
      <c r="A55" s="127"/>
      <c r="B55" s="127"/>
      <c r="C55" s="128" t="str" cm="1">
        <f t="array" ref="C55">IF(ROW() &lt; ROW(INDEX(documents[resource_ID],ROWS(documents[resource_ID]))), COUNTIF(INDEX(documents[resource_ID],1):documents[[#This Row],[resource_ID]],documents[[#This Row],[resource_ID]]), "")</f>
        <v/>
      </c>
      <c r="D55" s="21"/>
      <c r="E55" s="127"/>
      <c r="F55" s="127"/>
      <c r="G55" s="127"/>
      <c r="H55" s="127"/>
    </row>
  </sheetData>
  <mergeCells count="1">
    <mergeCell ref="A1:H1"/>
  </mergeCells>
  <phoneticPr fontId="23" type="noConversion"/>
  <dataValidations count="2">
    <dataValidation type="list" allowBlank="1" showInputMessage="1" showErrorMessage="1" sqref="A5:A55" xr:uid="{89B47D2B-BAB4-4961-93A4-1A537510AF62}">
      <formula1>ddl_resources</formula1>
    </dataValidation>
    <dataValidation type="list" allowBlank="1" showDropDown="1" showInputMessage="1" showErrorMessage="1" sqref="B5:B55" xr:uid="{FAAD3EB2-C6FD-4AA9-B769-015442F686FA}">
      <formula1>"Experiment, Soil data, Weather data"</formula1>
    </dataValidation>
  </dataValidations>
  <hyperlinks>
    <hyperlink ref="F5" r:id="rId1" xr:uid="{087C209B-BBF7-41BB-8576-7884EE5C094D}"/>
    <hyperlink ref="F9" r:id="rId2" xr:uid="{B75A3BD1-F7DF-41C7-A714-7625E8980F2B}"/>
    <hyperlink ref="F12" r:id="rId3" xr:uid="{8625E0D4-0893-4BBE-BB2F-233E6CEAEB6F}"/>
    <hyperlink ref="F48" r:id="rId4" xr:uid="{D6903A24-90A8-4281-A54C-BE8AB5909DFC}"/>
    <hyperlink ref="F50" r:id="rId5" xr:uid="{137527AF-86FA-4F5C-BCFB-9E1F2F632624}"/>
    <hyperlink ref="F51" r:id="rId6" xr:uid="{5806DBA6-25D5-4D1C-8700-C40AB48F6887}"/>
    <hyperlink ref="F53" r:id="rId7" xr:uid="{933D948D-6ECA-49A6-99AF-83BD65CD8CDE}"/>
    <hyperlink ref="F54" r:id="rId8" xr:uid="{8C57FF7E-6752-48ED-AAAA-604E0FACE9F9}"/>
    <hyperlink ref="F6" r:id="rId9" xr:uid="{4149BB4A-DA46-4849-825D-3301B51FDDB3}"/>
    <hyperlink ref="F10" r:id="rId10" xr:uid="{E78803B9-F807-4A3E-B7F7-620BEB964A54}"/>
    <hyperlink ref="F11" r:id="rId11" xr:uid="{01F4AC24-6E4A-4D70-BBD6-843558F8EFF6}"/>
    <hyperlink ref="F13" r:id="rId12" xr:uid="{94F6359E-2087-4FC3-BE81-AC0CFA4B1381}"/>
    <hyperlink ref="F14" r:id="rId13" xr:uid="{2DD83A81-F17F-4A00-B456-E0B7F14EE57A}"/>
    <hyperlink ref="F15" r:id="rId14" xr:uid="{468EF3EB-8AE5-4F0B-B257-A5C230B6299F}"/>
    <hyperlink ref="F16" r:id="rId15" xr:uid="{22E94404-4F94-41CF-935C-2FBCDD893FC4}"/>
    <hyperlink ref="F17" r:id="rId16" xr:uid="{96180C06-859F-4F14-842A-77C7906F1222}"/>
    <hyperlink ref="F18" r:id="rId17" xr:uid="{9AC99B32-39D4-4ED9-B38F-AA3A1F1131DE}"/>
    <hyperlink ref="F19" r:id="rId18" xr:uid="{DD37C320-91F3-49F2-8E99-BFF7172516EC}"/>
    <hyperlink ref="F20" r:id="rId19" xr:uid="{4D24D8DA-1599-4DA6-B294-DF6A982714F7}"/>
    <hyperlink ref="F21" r:id="rId20" xr:uid="{DC6DEB79-E3C9-4A80-8A6C-96B3A0B5D16C}"/>
    <hyperlink ref="F22" r:id="rId21" xr:uid="{D2662312-7595-4257-8CD4-6AF058406948}"/>
    <hyperlink ref="F23" r:id="rId22" xr:uid="{CB565C5F-6B91-476E-B56A-79709DA02FAB}"/>
    <hyperlink ref="F24" r:id="rId23" xr:uid="{DD2DED42-7EFD-409A-8481-030A53116BB5}"/>
    <hyperlink ref="F25" r:id="rId24" xr:uid="{249D77A4-7C1F-47CC-8999-679CC7A6EB0D}"/>
    <hyperlink ref="F26" r:id="rId25" xr:uid="{CDCD0D94-56C3-455D-A570-37E4D0033DF1}"/>
    <hyperlink ref="F27" r:id="rId26" xr:uid="{3F36A99F-3E91-4BA4-8C72-08B5E578AE74}"/>
    <hyperlink ref="F28" r:id="rId27" xr:uid="{B9882631-144D-4BD6-8BA5-CEC4BDA0CFF2}"/>
    <hyperlink ref="F29" r:id="rId28" xr:uid="{4A452515-6847-403A-9BCE-2E368EF125E9}"/>
    <hyperlink ref="F30" r:id="rId29" xr:uid="{23D83ECB-A4A8-4012-8053-FCD92167E86A}"/>
    <hyperlink ref="F31" r:id="rId30" xr:uid="{D3A91DAD-4909-4871-B6DD-D61FCF98A4F9}"/>
    <hyperlink ref="F32" r:id="rId31" xr:uid="{D75D5AE4-BA2E-4098-B19D-500770A545F7}"/>
    <hyperlink ref="F33" r:id="rId32" xr:uid="{6F7200BE-C605-4F25-918D-206F8B8BF8DD}"/>
    <hyperlink ref="F34" r:id="rId33" xr:uid="{035AC558-D6D6-4A7E-B471-F0E08609F486}"/>
    <hyperlink ref="F35" r:id="rId34" xr:uid="{80F57048-A3C9-43C5-9F4D-E008A41024AA}"/>
    <hyperlink ref="F36" r:id="rId35" xr:uid="{6E30A85A-1DD4-42B9-85C4-2BFE15E2B4DA}"/>
    <hyperlink ref="F37" r:id="rId36" xr:uid="{F74C4576-EA8E-4957-8B0C-AD66AE57EAB7}"/>
    <hyperlink ref="F38" r:id="rId37" xr:uid="{59502384-FD48-499D-8CE1-4B4734DFF853}"/>
    <hyperlink ref="F39" r:id="rId38" xr:uid="{7220A63F-4FEC-46DB-A2AB-3153090F4CF3}"/>
    <hyperlink ref="F40" r:id="rId39" xr:uid="{79E30A0F-FAD1-4D47-B0EE-4873FA1F3F31}"/>
    <hyperlink ref="F41" r:id="rId40" xr:uid="{7D44FE7C-E175-4C94-8C3F-16A9B1CEC733}"/>
    <hyperlink ref="F42" r:id="rId41" xr:uid="{C8446B1A-19C2-4BC9-B217-A683DA30C2CA}"/>
    <hyperlink ref="F43" r:id="rId42" xr:uid="{DE68C592-38F0-41ED-88B4-6527515AD8E4}"/>
    <hyperlink ref="F44" r:id="rId43" xr:uid="{CF93CD65-A7B7-434D-8360-7DFEE5C54417}"/>
    <hyperlink ref="F45" r:id="rId44" xr:uid="{FBF0C5A1-2DDE-4AE6-9BF0-9E0E58AA9CC0}"/>
    <hyperlink ref="F46" r:id="rId45" xr:uid="{AB601E6E-E1CE-438E-997E-148B8DA2B413}"/>
    <hyperlink ref="F47" r:id="rId46" xr:uid="{1D4FED94-5C11-4147-99CE-FB690B279A4C}"/>
  </hyperlinks>
  <printOptions gridLines="1"/>
  <pageMargins left="0.7" right="0.7" top="0.75" bottom="0.75" header="0.3" footer="0.3"/>
  <pageSetup paperSize="9" orientation="portrait" horizontalDpi="300" verticalDpi="300" r:id="rId47"/>
  <drawing r:id="rId48"/>
  <tableParts count="1">
    <tablePart r:id="rId49"/>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P17"/>
  <sheetViews>
    <sheetView zoomScaleNormal="100" workbookViewId="0">
      <pane ySplit="4" topLeftCell="A5" activePane="bottomLeft" state="frozen"/>
      <selection pane="bottomLeft" activeCell="B8" sqref="A8:P8"/>
    </sheetView>
  </sheetViews>
  <sheetFormatPr defaultRowHeight="14.5" x14ac:dyDescent="0.35"/>
  <cols>
    <col min="1" max="1" width="13.7265625" customWidth="1"/>
    <col min="2" max="15" width="20.7265625" customWidth="1"/>
    <col min="17" max="26" width="20.7265625" customWidth="1"/>
  </cols>
  <sheetData>
    <row r="1" spans="1:16" ht="150" customHeight="1" x14ac:dyDescent="0.35">
      <c r="A1" s="193" t="s">
        <v>6601</v>
      </c>
      <c r="B1" s="193"/>
      <c r="C1" s="193"/>
      <c r="D1" s="193"/>
      <c r="E1" s="193"/>
      <c r="F1" s="193"/>
      <c r="G1" s="193"/>
      <c r="H1" s="193"/>
    </row>
    <row r="2" spans="1:16" ht="28.5" customHeight="1" x14ac:dyDescent="0.35">
      <c r="A2" s="89"/>
      <c r="B2" s="89"/>
      <c r="C2" s="90"/>
    </row>
    <row r="3" spans="1:16" s="15" customFormat="1" ht="32.25" customHeight="1" x14ac:dyDescent="0.35">
      <c r="A3" s="15" t="s">
        <v>1948</v>
      </c>
      <c r="B3" s="15" t="s">
        <v>1968</v>
      </c>
      <c r="C3" s="15" t="s">
        <v>513</v>
      </c>
      <c r="D3" s="15" t="s">
        <v>6468</v>
      </c>
      <c r="E3" s="15" t="s">
        <v>6466</v>
      </c>
      <c r="F3" s="15" t="s">
        <v>6467</v>
      </c>
      <c r="G3" s="15" t="s">
        <v>1900</v>
      </c>
      <c r="H3" s="15" t="s">
        <v>1969</v>
      </c>
      <c r="I3" s="15" t="s">
        <v>6454</v>
      </c>
      <c r="J3" s="15" t="s">
        <v>1901</v>
      </c>
      <c r="K3" s="15" t="s">
        <v>6469</v>
      </c>
      <c r="L3" s="15" t="s">
        <v>6460</v>
      </c>
      <c r="M3" s="15" t="s">
        <v>6457</v>
      </c>
      <c r="N3" s="15" t="s">
        <v>6456</v>
      </c>
      <c r="O3" s="15" t="s">
        <v>6470</v>
      </c>
    </row>
    <row r="4" spans="1:16" x14ac:dyDescent="0.3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c r="P4" s="184" t="s">
        <v>8629</v>
      </c>
    </row>
    <row r="5" spans="1:16" x14ac:dyDescent="0.35">
      <c r="A5" s="127" t="s">
        <v>9865</v>
      </c>
      <c r="B5" s="169" t="s">
        <v>8585</v>
      </c>
      <c r="C5" s="127"/>
      <c r="D5" s="127"/>
      <c r="E5" s="106"/>
      <c r="F5" s="106" cm="1">
        <f t="array" aca="1" ref="F5" ca="1">F5:K5</f>
        <v>0</v>
      </c>
      <c r="G5" s="106"/>
      <c r="H5" s="128"/>
      <c r="I5" s="127"/>
      <c r="J5" s="106"/>
      <c r="K5" s="168" t="s">
        <v>872</v>
      </c>
      <c r="L5" s="127"/>
      <c r="M5" s="127"/>
      <c r="N5" s="127"/>
      <c r="O5" s="106"/>
      <c r="P5" s="130"/>
    </row>
    <row r="6" spans="1:16" x14ac:dyDescent="0.35">
      <c r="A6" s="127" t="s">
        <v>9878</v>
      </c>
      <c r="B6" s="127"/>
      <c r="C6" s="127"/>
      <c r="D6" s="127"/>
      <c r="E6" s="106"/>
      <c r="F6" s="106" cm="1">
        <f t="array" aca="1" ref="F6" ca="1">F6:K6</f>
        <v>0</v>
      </c>
      <c r="G6" s="106"/>
      <c r="H6" s="128"/>
      <c r="I6" s="127"/>
      <c r="J6" s="106"/>
      <c r="K6" s="127" t="s">
        <v>753</v>
      </c>
      <c r="L6" s="127"/>
      <c r="M6" s="127"/>
      <c r="N6" s="127"/>
      <c r="O6" s="106"/>
      <c r="P6" s="127"/>
    </row>
    <row r="7" spans="1:16" x14ac:dyDescent="0.35">
      <c r="A7" s="127" t="s">
        <v>9885</v>
      </c>
      <c r="B7" s="127"/>
      <c r="C7" s="127"/>
      <c r="D7" s="127"/>
      <c r="E7" s="106"/>
      <c r="F7" s="106" cm="1">
        <f t="array" aca="1" ref="F7" ca="1">F7:K7</f>
        <v>0</v>
      </c>
      <c r="G7" s="106"/>
      <c r="H7" s="128"/>
      <c r="I7" s="127"/>
      <c r="J7" s="106"/>
      <c r="K7" s="127"/>
      <c r="L7" s="127"/>
      <c r="M7" s="127"/>
      <c r="N7" s="127"/>
      <c r="O7" s="106"/>
      <c r="P7" s="130" t="s">
        <v>8630</v>
      </c>
    </row>
    <row r="8" spans="1:16" x14ac:dyDescent="0.35">
      <c r="A8" s="127" t="s">
        <v>9944</v>
      </c>
      <c r="B8" s="127" t="s">
        <v>8661</v>
      </c>
      <c r="C8" s="127" t="s">
        <v>8662</v>
      </c>
      <c r="D8" s="127"/>
      <c r="E8" s="106"/>
      <c r="F8" s="106" cm="1">
        <f t="array" aca="1" ref="F8" ca="1">F8:K8</f>
        <v>0</v>
      </c>
      <c r="G8" s="106"/>
      <c r="H8" s="128"/>
      <c r="I8" s="127"/>
      <c r="J8" s="106"/>
      <c r="K8" s="127" t="s">
        <v>753</v>
      </c>
      <c r="L8" s="127"/>
      <c r="M8" s="127"/>
      <c r="N8" s="127"/>
      <c r="O8" s="106"/>
      <c r="P8" s="127"/>
    </row>
    <row r="9" spans="1:16" x14ac:dyDescent="0.35">
      <c r="A9" s="127" t="s">
        <v>8753</v>
      </c>
      <c r="B9" s="127" t="s">
        <v>8759</v>
      </c>
      <c r="C9" s="127" t="s">
        <v>8758</v>
      </c>
      <c r="D9" s="127"/>
      <c r="E9" s="106"/>
      <c r="F9" s="106" cm="1">
        <f t="array" aca="1" ref="F9" ca="1">F9:K9</f>
        <v>0</v>
      </c>
      <c r="G9" s="106"/>
      <c r="H9" s="128"/>
      <c r="I9" s="127"/>
      <c r="J9" s="106"/>
      <c r="K9" s="127"/>
      <c r="L9" s="127"/>
      <c r="M9" s="127"/>
      <c r="N9" s="127"/>
      <c r="O9" s="106"/>
      <c r="P9" s="130" t="s">
        <v>8760</v>
      </c>
    </row>
    <row r="10" spans="1:16" x14ac:dyDescent="0.35">
      <c r="A10" s="127" t="s">
        <v>8854</v>
      </c>
      <c r="B10" s="127"/>
      <c r="C10" s="127"/>
      <c r="D10" s="127"/>
      <c r="E10" s="106"/>
      <c r="F10" s="106" cm="1">
        <f t="array" aca="1" ref="F10" ca="1">F10:K10</f>
        <v>0</v>
      </c>
      <c r="G10" s="106"/>
      <c r="H10" s="128"/>
      <c r="I10" s="127"/>
      <c r="J10" s="106"/>
      <c r="K10" s="127"/>
      <c r="L10" s="127"/>
      <c r="M10" s="127"/>
      <c r="N10" s="127"/>
      <c r="O10" s="106"/>
      <c r="P10" s="127"/>
    </row>
    <row r="11" spans="1:16" x14ac:dyDescent="0.35">
      <c r="A11" s="127" t="s">
        <v>8855</v>
      </c>
      <c r="B11" s="127"/>
      <c r="C11" s="127"/>
      <c r="D11" s="127"/>
      <c r="E11" s="106"/>
      <c r="F11" s="106" cm="1">
        <f t="array" aca="1" ref="F11" ca="1">F11:K11</f>
        <v>0</v>
      </c>
      <c r="G11" s="106"/>
      <c r="H11" s="128"/>
      <c r="I11" s="127"/>
      <c r="J11" s="106"/>
      <c r="K11" s="127"/>
      <c r="L11" s="127"/>
      <c r="M11" s="127"/>
      <c r="N11" s="127"/>
      <c r="O11" s="106"/>
      <c r="P11" s="130"/>
    </row>
    <row r="12" spans="1:16" x14ac:dyDescent="0.35">
      <c r="A12" s="127" t="s">
        <v>8874</v>
      </c>
      <c r="B12" s="127" t="s">
        <v>8878</v>
      </c>
      <c r="C12" s="127" t="s">
        <v>8879</v>
      </c>
      <c r="D12" s="127"/>
      <c r="E12" s="106"/>
      <c r="F12" s="106" cm="1">
        <f t="array" aca="1" ref="F12" ca="1">F12:K12</f>
        <v>0</v>
      </c>
      <c r="G12" s="106"/>
      <c r="H12" s="128"/>
      <c r="I12" s="127"/>
      <c r="J12" s="106"/>
      <c r="K12" s="127"/>
      <c r="L12" s="127"/>
      <c r="M12" s="127"/>
      <c r="N12" s="127"/>
      <c r="O12" s="106"/>
      <c r="P12" s="127" t="s">
        <v>8880</v>
      </c>
    </row>
    <row r="13" spans="1:16" x14ac:dyDescent="0.35">
      <c r="A13" s="127" t="s">
        <v>8990</v>
      </c>
      <c r="B13" s="127"/>
      <c r="C13" s="127"/>
      <c r="D13" s="127"/>
      <c r="E13" s="106"/>
      <c r="F13" s="106" cm="1">
        <f t="array" aca="1" ref="F13" ca="1">F13:K13</f>
        <v>0</v>
      </c>
      <c r="G13" s="106"/>
      <c r="H13" s="128"/>
      <c r="I13" s="127"/>
      <c r="J13" s="106"/>
      <c r="K13" s="127"/>
      <c r="L13" s="127"/>
      <c r="M13" s="127"/>
      <c r="N13" s="127"/>
      <c r="O13" s="106"/>
      <c r="P13" s="130" t="s">
        <v>8997</v>
      </c>
    </row>
    <row r="14" spans="1:16" x14ac:dyDescent="0.35">
      <c r="A14" s="127" t="s">
        <v>9127</v>
      </c>
      <c r="B14" s="127"/>
      <c r="C14" s="127"/>
      <c r="D14" s="127"/>
      <c r="E14" s="106"/>
      <c r="F14" s="106" cm="1">
        <f t="array" aca="1" ref="F14" ca="1">F14:K14</f>
        <v>0</v>
      </c>
      <c r="G14" s="106"/>
      <c r="H14" s="128"/>
      <c r="I14" s="127"/>
      <c r="J14" s="106"/>
      <c r="K14" s="127"/>
      <c r="L14" s="127"/>
      <c r="M14" s="127"/>
      <c r="N14" s="127"/>
      <c r="O14" s="106"/>
      <c r="P14" s="127"/>
    </row>
    <row r="15" spans="1:16" x14ac:dyDescent="0.35">
      <c r="A15" s="127" t="s">
        <v>9616</v>
      </c>
      <c r="B15" s="127"/>
      <c r="C15" s="127"/>
      <c r="D15" s="127"/>
      <c r="E15" s="106"/>
      <c r="F15" s="106"/>
      <c r="G15" s="106"/>
      <c r="H15" s="128"/>
      <c r="I15" s="127"/>
      <c r="J15" s="106"/>
      <c r="K15" s="127" t="s">
        <v>753</v>
      </c>
      <c r="L15" s="127"/>
      <c r="M15" s="127"/>
      <c r="N15" s="127"/>
      <c r="O15" s="106"/>
      <c r="P15" s="183"/>
    </row>
    <row r="16" spans="1:16" x14ac:dyDescent="0.35">
      <c r="A16" s="127" t="s">
        <v>9616</v>
      </c>
      <c r="B16" s="127"/>
      <c r="C16" s="127"/>
      <c r="D16" s="127"/>
      <c r="E16" s="106"/>
      <c r="F16" s="106"/>
      <c r="G16" s="106"/>
      <c r="H16" s="128"/>
      <c r="I16" s="127"/>
      <c r="J16" s="106"/>
      <c r="K16" s="127" t="s">
        <v>880</v>
      </c>
      <c r="L16" s="127"/>
      <c r="M16" s="127"/>
      <c r="N16" s="127"/>
      <c r="O16" s="106"/>
      <c r="P16" s="182"/>
    </row>
    <row r="17" spans="1:16" x14ac:dyDescent="0.35">
      <c r="A17" s="127"/>
      <c r="B17" s="127"/>
      <c r="C17" s="127"/>
      <c r="D17" s="127"/>
      <c r="E17" s="106"/>
      <c r="F17" s="106"/>
      <c r="G17" s="106"/>
      <c r="H17" s="128"/>
      <c r="I17" s="127"/>
      <c r="J17" s="106"/>
      <c r="K17" s="127"/>
      <c r="L17" s="127"/>
      <c r="M17" s="127"/>
      <c r="N17" s="127"/>
      <c r="O17" s="106"/>
      <c r="P17" s="127"/>
    </row>
  </sheetData>
  <mergeCells count="1">
    <mergeCell ref="A1:H1"/>
  </mergeCells>
  <dataValidations count="2">
    <dataValidation type="list" allowBlank="1" showInputMessage="1" showErrorMessage="1" sqref="A5:A17" xr:uid="{3EC18367-8141-49C5-993E-891C6FDAA71B}">
      <formula1>ddl_resources</formula1>
    </dataValidation>
    <dataValidation allowBlank="1" showDropDown="1" showInputMessage="1" showErrorMessage="1" sqref="B5:C17 E5:J17" xr:uid="{9577165F-DB86-48E8-A884-B273AC804DF8}"/>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D5:D17</xm:sqref>
        </x14:dataValidation>
        <x14:dataValidation type="list" allowBlank="1" showInputMessage="1" showErrorMessage="1" xr:uid="{9C3711C4-DFA3-425E-A7CE-8E8616A365C8}">
          <x14:formula1>
            <xm:f>DropDown!$U$3:$U$25</xm:f>
          </x14:formula1>
          <xm:sqref>K5:K17 O5:O17</xm:sqref>
        </x14:dataValidation>
        <x14:dataValidation type="list" allowBlank="1" showInputMessage="1" showErrorMessage="1" xr:uid="{081D9AD4-56EF-4DEF-8D55-CF29B0B1D5F4}">
          <x14:formula1>
            <xm:f>DropDown!$CQ$3:$CQ$8</xm:f>
          </x14:formula1>
          <xm:sqref>L5:L17</xm:sqref>
        </x14:dataValidation>
        <x14:dataValidation type="list" allowBlank="1" showInputMessage="1" showErrorMessage="1" xr:uid="{54CEDA0E-A228-4504-B97F-5B146F8F9283}">
          <x14:formula1>
            <xm:f>DropDown!$CT$3:$CT$18</xm:f>
          </x14:formula1>
          <xm:sqref>M5:M17</xm:sqref>
        </x14:dataValidation>
        <x14:dataValidation type="list" allowBlank="1" showInputMessage="1" showErrorMessage="1" xr:uid="{ECD9905A-4238-4486-A5EA-A82CC876F3D6}">
          <x14:formula1>
            <xm:f>DropDown!$CW$3:$CW$7</xm:f>
          </x14:formula1>
          <xm:sqref>N5:N17</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V45"/>
  <sheetViews>
    <sheetView zoomScaleNormal="100" workbookViewId="0">
      <pane ySplit="4" topLeftCell="A11" activePane="bottomLeft" state="frozen"/>
      <selection pane="bottomLeft" activeCell="A13" sqref="A13"/>
    </sheetView>
  </sheetViews>
  <sheetFormatPr defaultRowHeight="14.5" x14ac:dyDescent="0.35"/>
  <cols>
    <col min="1" max="1" width="28.7265625" customWidth="1"/>
    <col min="2" max="3" width="16.7265625" customWidth="1"/>
    <col min="4" max="15" width="17.7265625" customWidth="1"/>
    <col min="16" max="16" width="17.26953125" customWidth="1"/>
    <col min="17" max="17" width="17.81640625" customWidth="1"/>
    <col min="18" max="21" width="17.26953125" customWidth="1"/>
  </cols>
  <sheetData>
    <row r="1" spans="1:22" ht="150" customHeight="1" x14ac:dyDescent="0.35">
      <c r="A1" s="193" t="s">
        <v>6602</v>
      </c>
      <c r="B1" s="193"/>
      <c r="C1" s="193"/>
      <c r="D1" s="193"/>
      <c r="E1" s="193"/>
      <c r="F1" s="193"/>
      <c r="G1" s="193"/>
      <c r="H1" s="193"/>
    </row>
    <row r="2" spans="1:22" ht="28.5" customHeight="1" x14ac:dyDescent="0.35">
      <c r="A2" s="89"/>
      <c r="B2" s="89"/>
      <c r="C2" s="90"/>
    </row>
    <row r="3" spans="1:22" s="16" customFormat="1" ht="47.25" customHeight="1" x14ac:dyDescent="0.35">
      <c r="A3" s="15" t="s">
        <v>1948</v>
      </c>
      <c r="B3" s="15" t="s">
        <v>6432</v>
      </c>
      <c r="C3" s="15" t="s">
        <v>6433</v>
      </c>
      <c r="D3" s="15" t="s">
        <v>1970</v>
      </c>
      <c r="E3" s="15" t="s">
        <v>6431</v>
      </c>
      <c r="F3" s="15" t="s">
        <v>6420</v>
      </c>
      <c r="G3" s="15" t="s">
        <v>6421</v>
      </c>
      <c r="H3" s="15" t="s">
        <v>6422</v>
      </c>
      <c r="I3" s="15" t="s">
        <v>6423</v>
      </c>
      <c r="J3" s="16" t="s">
        <v>6462</v>
      </c>
      <c r="K3" s="15" t="s">
        <v>6409</v>
      </c>
      <c r="L3" s="16" t="s">
        <v>6436</v>
      </c>
      <c r="M3" s="16" t="s">
        <v>6461</v>
      </c>
      <c r="N3" s="15" t="s">
        <v>6413</v>
      </c>
      <c r="O3" s="16" t="s">
        <v>6440</v>
      </c>
      <c r="P3" s="16" t="s">
        <v>6441</v>
      </c>
      <c r="Q3" s="16" t="s">
        <v>1975</v>
      </c>
      <c r="R3" s="16" t="s">
        <v>6412</v>
      </c>
      <c r="S3" s="16" t="s">
        <v>7876</v>
      </c>
      <c r="T3" s="16" t="s">
        <v>6414</v>
      </c>
      <c r="U3" s="16" t="s">
        <v>6435</v>
      </c>
    </row>
    <row r="4" spans="1:22" x14ac:dyDescent="0.3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c r="V4" s="184" t="s">
        <v>9130</v>
      </c>
    </row>
    <row r="5" spans="1:22" x14ac:dyDescent="0.35">
      <c r="A5" s="131" t="s">
        <v>9865</v>
      </c>
      <c r="B5" s="106">
        <v>0</v>
      </c>
      <c r="C5" s="106">
        <v>20</v>
      </c>
      <c r="D5" s="131"/>
      <c r="E5" s="117"/>
      <c r="F5" s="117"/>
      <c r="G5" s="117"/>
      <c r="H5" s="117"/>
      <c r="I5" s="167"/>
      <c r="J5" s="117"/>
      <c r="K5" s="117">
        <v>1.62</v>
      </c>
      <c r="L5" s="117"/>
      <c r="M5" s="117"/>
      <c r="N5" s="117"/>
      <c r="O5" s="170">
        <v>0.24</v>
      </c>
      <c r="P5" s="117"/>
      <c r="Q5" s="117"/>
      <c r="R5" s="117"/>
      <c r="S5" s="167"/>
      <c r="T5" s="117"/>
      <c r="U5" s="117"/>
      <c r="V5" s="186"/>
    </row>
    <row r="6" spans="1:22" x14ac:dyDescent="0.35">
      <c r="A6" s="131" t="s">
        <v>9865</v>
      </c>
      <c r="B6" s="106">
        <v>20</v>
      </c>
      <c r="C6" s="106">
        <v>40</v>
      </c>
      <c r="D6" s="131"/>
      <c r="E6" s="117"/>
      <c r="F6" s="117"/>
      <c r="G6" s="117"/>
      <c r="H6" s="117"/>
      <c r="I6" s="167"/>
      <c r="J6" s="117"/>
      <c r="K6" s="117">
        <v>1.58</v>
      </c>
      <c r="L6" s="117"/>
      <c r="M6" s="117"/>
      <c r="N6" s="117"/>
      <c r="O6" s="170">
        <v>0.2</v>
      </c>
      <c r="P6" s="117"/>
      <c r="Q6" s="117"/>
      <c r="R6" s="117"/>
      <c r="S6" s="167"/>
      <c r="T6" s="117"/>
      <c r="U6" s="117"/>
      <c r="V6" s="117"/>
    </row>
    <row r="7" spans="1:22" x14ac:dyDescent="0.35">
      <c r="A7" s="131" t="s">
        <v>9865</v>
      </c>
      <c r="B7" s="106">
        <v>40</v>
      </c>
      <c r="C7" s="106">
        <v>60</v>
      </c>
      <c r="D7" s="131"/>
      <c r="E7" s="117"/>
      <c r="F7" s="117"/>
      <c r="G7" s="117"/>
      <c r="H7" s="117"/>
      <c r="I7" s="167"/>
      <c r="J7" s="117"/>
      <c r="K7" s="117">
        <v>1.57</v>
      </c>
      <c r="L7" s="117"/>
      <c r="M7" s="117"/>
      <c r="N7" s="117"/>
      <c r="O7" s="170">
        <v>0.23</v>
      </c>
      <c r="P7" s="117"/>
      <c r="Q7" s="117"/>
      <c r="R7" s="117"/>
      <c r="S7" s="167"/>
      <c r="T7" s="117"/>
      <c r="U7" s="117"/>
      <c r="V7" s="186"/>
    </row>
    <row r="8" spans="1:22" x14ac:dyDescent="0.35">
      <c r="A8" s="131" t="s">
        <v>9865</v>
      </c>
      <c r="B8" s="106">
        <v>60</v>
      </c>
      <c r="C8" s="106">
        <v>80</v>
      </c>
      <c r="D8" s="131"/>
      <c r="E8" s="117"/>
      <c r="F8" s="117"/>
      <c r="G8" s="117"/>
      <c r="H8" s="117"/>
      <c r="I8" s="167"/>
      <c r="J8" s="117"/>
      <c r="K8" s="117">
        <v>1.59</v>
      </c>
      <c r="L8" s="117"/>
      <c r="M8" s="117"/>
      <c r="N8" s="117"/>
      <c r="O8" s="170">
        <v>0.16</v>
      </c>
      <c r="P8" s="117"/>
      <c r="Q8" s="117"/>
      <c r="R8" s="117"/>
      <c r="S8" s="167"/>
      <c r="T8" s="117"/>
      <c r="U8" s="117"/>
      <c r="V8" s="117"/>
    </row>
    <row r="9" spans="1:22" x14ac:dyDescent="0.35">
      <c r="A9" s="127" t="s">
        <v>9878</v>
      </c>
      <c r="B9" s="106">
        <v>0</v>
      </c>
      <c r="C9" s="106">
        <v>70</v>
      </c>
      <c r="D9" s="131"/>
      <c r="E9" s="117"/>
      <c r="F9" s="117"/>
      <c r="G9" s="117"/>
      <c r="H9" s="117"/>
      <c r="I9" s="167"/>
      <c r="J9" s="117"/>
      <c r="K9" s="117"/>
      <c r="L9" s="117">
        <v>0.3</v>
      </c>
      <c r="M9" s="117"/>
      <c r="N9" s="117"/>
      <c r="O9" s="117">
        <v>0.2</v>
      </c>
      <c r="P9" s="117"/>
      <c r="Q9" s="117"/>
      <c r="R9" s="117"/>
      <c r="S9" s="167"/>
      <c r="T9" s="117"/>
      <c r="U9" s="117"/>
      <c r="V9" s="186"/>
    </row>
    <row r="10" spans="1:22" x14ac:dyDescent="0.35">
      <c r="A10" s="127" t="s">
        <v>9878</v>
      </c>
      <c r="B10" s="106">
        <v>70</v>
      </c>
      <c r="C10" s="106">
        <v>200</v>
      </c>
      <c r="D10" s="131"/>
      <c r="E10" s="117"/>
      <c r="F10" s="117"/>
      <c r="G10" s="117"/>
      <c r="H10" s="117"/>
      <c r="I10" s="167"/>
      <c r="J10" s="117"/>
      <c r="K10" s="117"/>
      <c r="L10" s="117">
        <v>0.12</v>
      </c>
      <c r="M10" s="117"/>
      <c r="N10" s="117"/>
      <c r="O10" s="117">
        <v>0.22</v>
      </c>
      <c r="P10" s="117"/>
      <c r="Q10" s="117"/>
      <c r="R10" s="117"/>
      <c r="S10" s="167"/>
      <c r="T10" s="117"/>
      <c r="U10" s="117"/>
      <c r="V10" s="117"/>
    </row>
    <row r="11" spans="1:22" x14ac:dyDescent="0.35">
      <c r="A11" s="127" t="s">
        <v>9885</v>
      </c>
      <c r="B11" s="106"/>
      <c r="C11" s="106"/>
      <c r="D11" s="131"/>
      <c r="E11" s="117"/>
      <c r="F11" s="117"/>
      <c r="G11" s="117"/>
      <c r="H11" s="117"/>
      <c r="I11" s="167"/>
      <c r="J11" s="117"/>
      <c r="K11" s="117"/>
      <c r="L11" s="117"/>
      <c r="M11" s="117"/>
      <c r="N11" s="117"/>
      <c r="O11" s="117"/>
      <c r="P11" s="117"/>
      <c r="Q11" s="117"/>
      <c r="R11" s="117"/>
      <c r="S11" s="167"/>
      <c r="T11" s="117"/>
      <c r="U11" s="117"/>
      <c r="V11" s="186"/>
    </row>
    <row r="12" spans="1:22" x14ac:dyDescent="0.35">
      <c r="A12" s="127" t="s">
        <v>9944</v>
      </c>
      <c r="B12" s="106">
        <v>0</v>
      </c>
      <c r="C12" s="106">
        <v>50</v>
      </c>
      <c r="D12" s="131"/>
      <c r="E12" s="117"/>
      <c r="F12" s="117"/>
      <c r="G12" s="117"/>
      <c r="H12" s="117"/>
      <c r="I12" s="167"/>
      <c r="J12" s="117"/>
      <c r="K12" s="117"/>
      <c r="L12" s="117"/>
      <c r="M12" s="117"/>
      <c r="N12" s="117"/>
      <c r="O12" s="117"/>
      <c r="P12" s="117"/>
      <c r="Q12" s="117"/>
      <c r="R12" s="117"/>
      <c r="S12" s="167">
        <v>0.12</v>
      </c>
      <c r="T12" s="117"/>
      <c r="U12" s="117"/>
      <c r="V12" s="117"/>
    </row>
    <row r="13" spans="1:22" x14ac:dyDescent="0.35">
      <c r="A13" s="127" t="s">
        <v>8854</v>
      </c>
      <c r="B13" s="106">
        <v>0</v>
      </c>
      <c r="C13" s="106">
        <v>15</v>
      </c>
      <c r="D13" s="131"/>
      <c r="E13" s="117">
        <v>20</v>
      </c>
      <c r="F13" s="117">
        <v>70.3</v>
      </c>
      <c r="G13" s="117"/>
      <c r="H13" s="117"/>
      <c r="I13" s="167">
        <v>1.8</v>
      </c>
      <c r="J13" s="117">
        <v>7.9</v>
      </c>
      <c r="K13" s="117"/>
      <c r="L13" s="117"/>
      <c r="M13" s="117"/>
      <c r="N13" s="117"/>
      <c r="O13" s="117"/>
      <c r="P13" s="117"/>
      <c r="Q13" s="117"/>
      <c r="R13" s="117">
        <v>10.9</v>
      </c>
      <c r="S13" s="167"/>
      <c r="T13" s="117"/>
      <c r="U13" s="117"/>
      <c r="V13" s="186"/>
    </row>
    <row r="14" spans="1:22" x14ac:dyDescent="0.35">
      <c r="A14" s="127" t="s">
        <v>8854</v>
      </c>
      <c r="B14" s="106">
        <v>15</v>
      </c>
      <c r="C14" s="106">
        <v>30</v>
      </c>
      <c r="D14" s="131"/>
      <c r="E14" s="117">
        <v>20.100000000000001</v>
      </c>
      <c r="F14" s="117">
        <v>70.099999999999994</v>
      </c>
      <c r="G14" s="117"/>
      <c r="H14" s="117"/>
      <c r="I14" s="167">
        <v>1.8</v>
      </c>
      <c r="J14" s="117">
        <v>7.9</v>
      </c>
      <c r="K14" s="117"/>
      <c r="L14" s="117"/>
      <c r="M14" s="117"/>
      <c r="N14" s="117"/>
      <c r="O14" s="117"/>
      <c r="P14" s="117"/>
      <c r="Q14" s="117"/>
      <c r="R14" s="117">
        <v>11</v>
      </c>
      <c r="S14" s="167"/>
      <c r="T14" s="117"/>
      <c r="U14" s="117"/>
      <c r="V14" s="117"/>
    </row>
    <row r="15" spans="1:22" x14ac:dyDescent="0.35">
      <c r="A15" s="127" t="s">
        <v>8854</v>
      </c>
      <c r="B15" s="106">
        <v>30</v>
      </c>
      <c r="C15" s="106">
        <v>45</v>
      </c>
      <c r="D15" s="131"/>
      <c r="E15" s="117">
        <v>18.5</v>
      </c>
      <c r="F15" s="117">
        <v>68.2</v>
      </c>
      <c r="G15" s="117"/>
      <c r="H15" s="117"/>
      <c r="I15" s="167">
        <v>0.5</v>
      </c>
      <c r="J15" s="117">
        <v>8.4</v>
      </c>
      <c r="K15" s="117"/>
      <c r="L15" s="117"/>
      <c r="M15" s="117"/>
      <c r="N15" s="117"/>
      <c r="O15" s="117"/>
      <c r="P15" s="117"/>
      <c r="Q15" s="117"/>
      <c r="R15" s="117">
        <v>10.9</v>
      </c>
      <c r="S15" s="167"/>
      <c r="T15" s="117"/>
      <c r="U15" s="117"/>
      <c r="V15" s="186"/>
    </row>
    <row r="16" spans="1:22" x14ac:dyDescent="0.35">
      <c r="A16" s="127" t="s">
        <v>8854</v>
      </c>
      <c r="B16" s="106">
        <v>45</v>
      </c>
      <c r="C16" s="106">
        <v>60</v>
      </c>
      <c r="D16" s="131"/>
      <c r="E16" s="117">
        <v>26.3</v>
      </c>
      <c r="F16" s="117">
        <v>63</v>
      </c>
      <c r="G16" s="117"/>
      <c r="H16" s="117"/>
      <c r="I16" s="167">
        <v>0.4</v>
      </c>
      <c r="J16" s="117">
        <v>8.4</v>
      </c>
      <c r="K16" s="117"/>
      <c r="L16" s="117"/>
      <c r="M16" s="117"/>
      <c r="N16" s="117"/>
      <c r="O16" s="117"/>
      <c r="P16" s="117"/>
      <c r="Q16" s="117"/>
      <c r="R16" s="117">
        <v>13.2</v>
      </c>
      <c r="S16" s="167"/>
      <c r="T16" s="117"/>
      <c r="U16" s="117"/>
      <c r="V16" s="117"/>
    </row>
    <row r="17" spans="1:22" x14ac:dyDescent="0.35">
      <c r="A17" s="127" t="s">
        <v>8854</v>
      </c>
      <c r="B17" s="106">
        <v>60</v>
      </c>
      <c r="C17" s="106">
        <v>75</v>
      </c>
      <c r="D17" s="131"/>
      <c r="E17" s="117">
        <v>26.5</v>
      </c>
      <c r="F17" s="117">
        <v>61.6</v>
      </c>
      <c r="G17" s="117"/>
      <c r="H17" s="117"/>
      <c r="I17" s="167">
        <v>0.3</v>
      </c>
      <c r="J17" s="117">
        <v>8.4</v>
      </c>
      <c r="K17" s="117"/>
      <c r="L17" s="117"/>
      <c r="M17" s="117"/>
      <c r="N17" s="117"/>
      <c r="O17" s="117"/>
      <c r="P17" s="117"/>
      <c r="Q17" s="117"/>
      <c r="R17" s="117">
        <v>14.9</v>
      </c>
      <c r="S17" s="167"/>
      <c r="T17" s="117"/>
      <c r="U17" s="117"/>
      <c r="V17" s="186"/>
    </row>
    <row r="18" spans="1:22" x14ac:dyDescent="0.35">
      <c r="A18" s="127" t="s">
        <v>8854</v>
      </c>
      <c r="B18" s="106">
        <v>75</v>
      </c>
      <c r="C18" s="106">
        <v>90</v>
      </c>
      <c r="D18" s="131"/>
      <c r="E18" s="117">
        <v>21.3</v>
      </c>
      <c r="F18" s="117">
        <v>63.1</v>
      </c>
      <c r="G18" s="117"/>
      <c r="H18" s="117"/>
      <c r="I18" s="167">
        <v>0.3</v>
      </c>
      <c r="J18" s="117">
        <v>8.5</v>
      </c>
      <c r="K18" s="117"/>
      <c r="L18" s="117"/>
      <c r="M18" s="117"/>
      <c r="N18" s="117"/>
      <c r="O18" s="117"/>
      <c r="P18" s="117"/>
      <c r="Q18" s="117"/>
      <c r="R18" s="117">
        <v>13.5</v>
      </c>
      <c r="S18" s="167"/>
      <c r="T18" s="117"/>
      <c r="U18" s="117"/>
      <c r="V18" s="117"/>
    </row>
    <row r="19" spans="1:22" x14ac:dyDescent="0.35">
      <c r="A19" s="127" t="s">
        <v>8855</v>
      </c>
      <c r="B19" s="106">
        <v>0</v>
      </c>
      <c r="C19" s="106">
        <v>15</v>
      </c>
      <c r="D19" s="131"/>
      <c r="E19" s="117">
        <v>20.399999999999999</v>
      </c>
      <c r="F19" s="117">
        <v>72.5</v>
      </c>
      <c r="G19" s="117"/>
      <c r="H19" s="117"/>
      <c r="I19" s="167">
        <v>0.97</v>
      </c>
      <c r="J19" s="117">
        <v>8.4</v>
      </c>
      <c r="K19" s="117"/>
      <c r="L19" s="117"/>
      <c r="M19" s="117"/>
      <c r="N19" s="117"/>
      <c r="O19" s="117"/>
      <c r="P19" s="117"/>
      <c r="Q19" s="117"/>
      <c r="R19" s="117">
        <v>13.2</v>
      </c>
      <c r="S19" s="167"/>
      <c r="T19" s="117"/>
      <c r="U19" s="117"/>
      <c r="V19" s="186"/>
    </row>
    <row r="20" spans="1:22" x14ac:dyDescent="0.35">
      <c r="A20" s="127" t="s">
        <v>8855</v>
      </c>
      <c r="B20" s="106">
        <v>15</v>
      </c>
      <c r="C20" s="106">
        <v>30</v>
      </c>
      <c r="D20" s="131"/>
      <c r="E20" s="117">
        <v>20.9</v>
      </c>
      <c r="F20" s="117">
        <v>68.3</v>
      </c>
      <c r="G20" s="117"/>
      <c r="H20" s="117"/>
      <c r="I20" s="167">
        <v>0.95</v>
      </c>
      <c r="J20" s="117">
        <v>8.35</v>
      </c>
      <c r="K20" s="117"/>
      <c r="L20" s="117"/>
      <c r="M20" s="117"/>
      <c r="N20" s="117"/>
      <c r="O20" s="117"/>
      <c r="P20" s="117"/>
      <c r="Q20" s="117"/>
      <c r="R20" s="117">
        <v>13.3</v>
      </c>
      <c r="S20" s="167"/>
      <c r="T20" s="117"/>
      <c r="U20" s="117"/>
      <c r="V20" s="117"/>
    </row>
    <row r="21" spans="1:22" x14ac:dyDescent="0.35">
      <c r="A21" s="127" t="s">
        <v>8855</v>
      </c>
      <c r="B21" s="106">
        <v>30</v>
      </c>
      <c r="C21" s="106">
        <v>45</v>
      </c>
      <c r="D21" s="131"/>
      <c r="E21" s="117">
        <v>22.9</v>
      </c>
      <c r="F21" s="117">
        <v>66</v>
      </c>
      <c r="G21" s="117"/>
      <c r="H21" s="117"/>
      <c r="I21" s="167">
        <v>0.41</v>
      </c>
      <c r="J21" s="117">
        <v>8.4</v>
      </c>
      <c r="K21" s="117"/>
      <c r="L21" s="117"/>
      <c r="M21" s="117"/>
      <c r="N21" s="117"/>
      <c r="O21" s="117"/>
      <c r="P21" s="117"/>
      <c r="Q21" s="117"/>
      <c r="R21" s="117">
        <v>12.8</v>
      </c>
      <c r="S21" s="167"/>
      <c r="T21" s="117"/>
      <c r="U21" s="117"/>
      <c r="V21" s="186"/>
    </row>
    <row r="22" spans="1:22" x14ac:dyDescent="0.35">
      <c r="A22" s="127" t="s">
        <v>8855</v>
      </c>
      <c r="B22" s="106">
        <v>45</v>
      </c>
      <c r="C22" s="106">
        <v>60</v>
      </c>
      <c r="D22" s="131"/>
      <c r="E22" s="117">
        <v>22.5</v>
      </c>
      <c r="F22" s="117">
        <v>71</v>
      </c>
      <c r="G22" s="117"/>
      <c r="H22" s="117"/>
      <c r="I22" s="167">
        <v>0.28999999999999998</v>
      </c>
      <c r="J22" s="117">
        <v>8.4499999999999993</v>
      </c>
      <c r="K22" s="117"/>
      <c r="L22" s="117"/>
      <c r="M22" s="117"/>
      <c r="N22" s="117"/>
      <c r="O22" s="117"/>
      <c r="P22" s="117"/>
      <c r="Q22" s="117"/>
      <c r="R22" s="117">
        <v>12.7</v>
      </c>
      <c r="S22" s="167"/>
      <c r="T22" s="117"/>
      <c r="U22" s="117"/>
      <c r="V22" s="117"/>
    </row>
    <row r="23" spans="1:22" x14ac:dyDescent="0.35">
      <c r="A23" s="127" t="s">
        <v>8855</v>
      </c>
      <c r="B23" s="106">
        <v>60</v>
      </c>
      <c r="C23" s="106">
        <v>75</v>
      </c>
      <c r="D23" s="131"/>
      <c r="E23" s="117">
        <v>21.1</v>
      </c>
      <c r="F23" s="117">
        <v>71.3</v>
      </c>
      <c r="G23" s="117"/>
      <c r="H23" s="117"/>
      <c r="I23" s="167">
        <v>0.25</v>
      </c>
      <c r="J23" s="117">
        <v>8.4</v>
      </c>
      <c r="K23" s="117"/>
      <c r="L23" s="117"/>
      <c r="M23" s="117"/>
      <c r="N23" s="117"/>
      <c r="O23" s="117"/>
      <c r="P23" s="117"/>
      <c r="Q23" s="117"/>
      <c r="R23" s="117">
        <v>12.8</v>
      </c>
      <c r="S23" s="167"/>
      <c r="T23" s="117"/>
      <c r="U23" s="117"/>
      <c r="V23" s="186"/>
    </row>
    <row r="24" spans="1:22" x14ac:dyDescent="0.35">
      <c r="A24" s="127" t="s">
        <v>8855</v>
      </c>
      <c r="B24" s="106">
        <v>75</v>
      </c>
      <c r="C24" s="106">
        <v>90</v>
      </c>
      <c r="D24" s="131"/>
      <c r="E24" s="117">
        <v>21</v>
      </c>
      <c r="F24" s="117">
        <v>72.2</v>
      </c>
      <c r="G24" s="117"/>
      <c r="H24" s="117"/>
      <c r="I24" s="167">
        <v>0.26</v>
      </c>
      <c r="J24" s="117">
        <v>8.4</v>
      </c>
      <c r="K24" s="117"/>
      <c r="L24" s="117"/>
      <c r="M24" s="117"/>
      <c r="N24" s="117"/>
      <c r="O24" s="117"/>
      <c r="P24" s="117"/>
      <c r="Q24" s="117"/>
      <c r="R24" s="117">
        <v>12.1</v>
      </c>
      <c r="S24" s="167"/>
      <c r="T24" s="117"/>
      <c r="U24" s="117"/>
      <c r="V24" s="117"/>
    </row>
    <row r="25" spans="1:22" x14ac:dyDescent="0.35">
      <c r="A25" s="127" t="s">
        <v>8874</v>
      </c>
      <c r="B25" s="106">
        <v>0</v>
      </c>
      <c r="C25" s="106">
        <v>20</v>
      </c>
      <c r="D25" s="131"/>
      <c r="E25" s="117">
        <v>34.799999999999997</v>
      </c>
      <c r="F25" s="117">
        <v>57.2</v>
      </c>
      <c r="G25" s="117"/>
      <c r="H25" s="117"/>
      <c r="I25" s="167">
        <v>0.62</v>
      </c>
      <c r="J25" s="117">
        <v>8.1999999999999993</v>
      </c>
      <c r="K25" s="117">
        <v>1.41</v>
      </c>
      <c r="L25" s="117">
        <v>9.4E-2</v>
      </c>
      <c r="M25" s="117"/>
      <c r="N25" s="117"/>
      <c r="O25" s="117">
        <v>0.30499999999999999</v>
      </c>
      <c r="P25" s="117">
        <v>0.46800000000000003</v>
      </c>
      <c r="Q25" s="117">
        <v>0.37</v>
      </c>
      <c r="R25" s="117">
        <v>7.5</v>
      </c>
      <c r="S25" s="167"/>
      <c r="T25" s="117"/>
      <c r="U25" s="117"/>
      <c r="V25" s="186" t="s">
        <v>8883</v>
      </c>
    </row>
    <row r="26" spans="1:22" x14ac:dyDescent="0.35">
      <c r="A26" s="127" t="s">
        <v>8874</v>
      </c>
      <c r="B26" s="106">
        <v>20</v>
      </c>
      <c r="C26" s="106">
        <v>40</v>
      </c>
      <c r="D26" s="131"/>
      <c r="E26" s="117">
        <v>34.799999999999997</v>
      </c>
      <c r="F26" s="117">
        <v>57.7</v>
      </c>
      <c r="G26" s="117"/>
      <c r="H26" s="117"/>
      <c r="I26" s="167">
        <v>0.31</v>
      </c>
      <c r="J26" s="117"/>
      <c r="K26" s="117">
        <v>1.41</v>
      </c>
      <c r="L26" s="117">
        <v>9.4E-2</v>
      </c>
      <c r="M26" s="117"/>
      <c r="N26" s="117"/>
      <c r="O26" s="117">
        <v>0.30499999999999999</v>
      </c>
      <c r="P26" s="117">
        <v>0.46800000000000003</v>
      </c>
      <c r="Q26" s="117">
        <v>0.46</v>
      </c>
      <c r="R26" s="117">
        <v>6</v>
      </c>
      <c r="S26" s="167"/>
      <c r="T26" s="117"/>
      <c r="U26" s="117"/>
      <c r="V26" s="117"/>
    </row>
    <row r="27" spans="1:22" x14ac:dyDescent="0.35">
      <c r="A27" s="127" t="s">
        <v>8874</v>
      </c>
      <c r="B27" s="106">
        <v>40</v>
      </c>
      <c r="C27" s="106">
        <v>60</v>
      </c>
      <c r="D27" s="131"/>
      <c r="E27" s="117">
        <v>34.799999999999997</v>
      </c>
      <c r="F27" s="117">
        <v>57.9</v>
      </c>
      <c r="G27" s="117"/>
      <c r="H27" s="117"/>
      <c r="I27" s="167">
        <v>0.31</v>
      </c>
      <c r="J27" s="117"/>
      <c r="K27" s="117">
        <v>1.38</v>
      </c>
      <c r="L27" s="117">
        <v>0.115</v>
      </c>
      <c r="M27" s="117"/>
      <c r="N27" s="117"/>
      <c r="O27" s="117">
        <v>0.313</v>
      </c>
      <c r="P27" s="117">
        <v>0.47899999999999998</v>
      </c>
      <c r="Q27" s="117">
        <v>0.63</v>
      </c>
      <c r="R27" s="117">
        <v>6</v>
      </c>
      <c r="S27" s="167"/>
      <c r="T27" s="117"/>
      <c r="U27" s="117"/>
      <c r="V27" s="186"/>
    </row>
    <row r="28" spans="1:22" x14ac:dyDescent="0.35">
      <c r="A28" s="127" t="s">
        <v>8874</v>
      </c>
      <c r="B28" s="106">
        <v>60</v>
      </c>
      <c r="C28" s="106">
        <v>80</v>
      </c>
      <c r="D28" s="131"/>
      <c r="E28" s="117">
        <v>32.9</v>
      </c>
      <c r="F28" s="117">
        <v>59.9</v>
      </c>
      <c r="G28" s="117"/>
      <c r="H28" s="117"/>
      <c r="I28" s="167">
        <v>0.24</v>
      </c>
      <c r="J28" s="117"/>
      <c r="K28" s="117">
        <v>1.31</v>
      </c>
      <c r="L28" s="117">
        <v>0.11</v>
      </c>
      <c r="M28" s="117"/>
      <c r="N28" s="117"/>
      <c r="O28" s="117">
        <v>0.311</v>
      </c>
      <c r="P28" s="117">
        <v>0.50600000000000001</v>
      </c>
      <c r="Q28" s="117">
        <v>0.67</v>
      </c>
      <c r="R28" s="117">
        <v>5.8</v>
      </c>
      <c r="S28" s="167"/>
      <c r="T28" s="117"/>
      <c r="U28" s="117"/>
      <c r="V28" s="117"/>
    </row>
    <row r="29" spans="1:22" x14ac:dyDescent="0.35">
      <c r="A29" s="127" t="s">
        <v>8874</v>
      </c>
      <c r="B29" s="106">
        <v>80</v>
      </c>
      <c r="C29" s="106">
        <v>100</v>
      </c>
      <c r="D29" s="131"/>
      <c r="E29" s="117">
        <v>33.299999999999997</v>
      </c>
      <c r="F29" s="117">
        <v>58.7</v>
      </c>
      <c r="G29" s="117"/>
      <c r="H29" s="117"/>
      <c r="I29" s="167">
        <v>0.24</v>
      </c>
      <c r="J29" s="117"/>
      <c r="K29" s="117">
        <v>1.26</v>
      </c>
      <c r="L29" s="117">
        <v>0.106</v>
      </c>
      <c r="M29" s="117"/>
      <c r="N29" s="117"/>
      <c r="O29" s="117">
        <v>0.309</v>
      </c>
      <c r="P29" s="117">
        <v>0.52500000000000002</v>
      </c>
      <c r="Q29" s="117">
        <v>0.68</v>
      </c>
      <c r="R29" s="117">
        <v>5.8</v>
      </c>
      <c r="S29" s="167"/>
      <c r="T29" s="117"/>
      <c r="U29" s="117"/>
      <c r="V29" s="186"/>
    </row>
    <row r="30" spans="1:22" x14ac:dyDescent="0.35">
      <c r="A30" s="127" t="s">
        <v>8874</v>
      </c>
      <c r="B30" s="106">
        <v>100</v>
      </c>
      <c r="C30" s="106">
        <v>150</v>
      </c>
      <c r="D30" s="131"/>
      <c r="E30" s="117">
        <v>36.799999999999997</v>
      </c>
      <c r="F30" s="117">
        <v>53.7</v>
      </c>
      <c r="G30" s="117"/>
      <c r="H30" s="117"/>
      <c r="I30" s="167">
        <v>0.31</v>
      </c>
      <c r="J30" s="117"/>
      <c r="K30" s="117">
        <v>1.4</v>
      </c>
      <c r="L30" s="117">
        <v>0.106</v>
      </c>
      <c r="M30" s="117"/>
      <c r="N30" s="117"/>
      <c r="O30" s="117">
        <v>0.309</v>
      </c>
      <c r="P30" s="117">
        <v>0.47199999999999998</v>
      </c>
      <c r="Q30" s="117">
        <v>0.68</v>
      </c>
      <c r="R30" s="117">
        <v>5.8</v>
      </c>
      <c r="S30" s="167"/>
      <c r="T30" s="117"/>
      <c r="U30" s="117"/>
      <c r="V30" s="117"/>
    </row>
    <row r="31" spans="1:22" x14ac:dyDescent="0.35">
      <c r="A31" s="127" t="s">
        <v>8990</v>
      </c>
      <c r="B31" s="106">
        <v>0</v>
      </c>
      <c r="C31" s="106">
        <v>20</v>
      </c>
      <c r="D31" s="131"/>
      <c r="E31" s="117"/>
      <c r="F31" s="117"/>
      <c r="G31" s="117"/>
      <c r="H31" s="117"/>
      <c r="I31" s="167"/>
      <c r="J31" s="117"/>
      <c r="K31" s="117">
        <v>1.41</v>
      </c>
      <c r="L31" s="117">
        <v>0.1</v>
      </c>
      <c r="M31" s="117"/>
      <c r="N31" s="117"/>
      <c r="O31" s="117">
        <v>0.36</v>
      </c>
      <c r="P31" s="117">
        <v>0.44</v>
      </c>
      <c r="Q31" s="117"/>
      <c r="R31" s="117"/>
      <c r="S31" s="167"/>
      <c r="T31" s="117"/>
      <c r="U31" s="117"/>
      <c r="V31" s="186"/>
    </row>
    <row r="32" spans="1:22" x14ac:dyDescent="0.35">
      <c r="A32" s="127" t="s">
        <v>8990</v>
      </c>
      <c r="B32" s="106">
        <v>20</v>
      </c>
      <c r="C32" s="106">
        <v>40</v>
      </c>
      <c r="D32" s="131"/>
      <c r="E32" s="117"/>
      <c r="F32" s="117"/>
      <c r="G32" s="117"/>
      <c r="H32" s="117"/>
      <c r="I32" s="167"/>
      <c r="J32" s="117"/>
      <c r="K32" s="117">
        <v>1.51</v>
      </c>
      <c r="L32" s="117">
        <v>0.11</v>
      </c>
      <c r="M32" s="117"/>
      <c r="N32" s="117"/>
      <c r="O32" s="117">
        <v>0.35</v>
      </c>
      <c r="P32" s="117">
        <v>0.46</v>
      </c>
      <c r="Q32" s="117"/>
      <c r="R32" s="117"/>
      <c r="S32" s="167"/>
      <c r="T32" s="117"/>
      <c r="U32" s="117"/>
      <c r="V32" s="117"/>
    </row>
    <row r="33" spans="1:22" x14ac:dyDescent="0.35">
      <c r="A33" s="127" t="s">
        <v>8990</v>
      </c>
      <c r="B33" s="106">
        <v>40</v>
      </c>
      <c r="C33" s="106">
        <v>60</v>
      </c>
      <c r="D33" s="131"/>
      <c r="E33" s="117"/>
      <c r="F33" s="117"/>
      <c r="G33" s="117"/>
      <c r="H33" s="117"/>
      <c r="I33" s="167"/>
      <c r="J33" s="117"/>
      <c r="K33" s="117">
        <v>1.47</v>
      </c>
      <c r="L33" s="117">
        <v>0.14000000000000001</v>
      </c>
      <c r="M33" s="117"/>
      <c r="N33" s="117"/>
      <c r="O33" s="117">
        <v>0.33</v>
      </c>
      <c r="P33" s="117">
        <v>0.43</v>
      </c>
      <c r="Q33" s="117"/>
      <c r="R33" s="117"/>
      <c r="S33" s="167"/>
      <c r="T33" s="117"/>
      <c r="U33" s="117"/>
      <c r="V33" s="186"/>
    </row>
    <row r="34" spans="1:22" x14ac:dyDescent="0.35">
      <c r="A34" s="127" t="s">
        <v>8990</v>
      </c>
      <c r="B34" s="106">
        <v>60</v>
      </c>
      <c r="C34" s="106">
        <v>80</v>
      </c>
      <c r="D34" s="131"/>
      <c r="E34" s="117"/>
      <c r="F34" s="117"/>
      <c r="G34" s="117"/>
      <c r="H34" s="117"/>
      <c r="I34" s="167"/>
      <c r="J34" s="117"/>
      <c r="K34" s="117">
        <v>1.51</v>
      </c>
      <c r="L34" s="117">
        <v>0.14000000000000001</v>
      </c>
      <c r="M34" s="117"/>
      <c r="N34" s="117"/>
      <c r="O34" s="117">
        <v>0.34</v>
      </c>
      <c r="P34" s="117">
        <v>0.43</v>
      </c>
      <c r="Q34" s="117"/>
      <c r="R34" s="117"/>
      <c r="S34" s="167"/>
      <c r="T34" s="117"/>
      <c r="U34" s="117"/>
      <c r="V34" s="117"/>
    </row>
    <row r="35" spans="1:22" x14ac:dyDescent="0.35">
      <c r="A35" s="127" t="s">
        <v>8990</v>
      </c>
      <c r="B35" s="106">
        <v>80</v>
      </c>
      <c r="C35" s="106">
        <v>100</v>
      </c>
      <c r="D35" s="131"/>
      <c r="E35" s="117"/>
      <c r="F35" s="117"/>
      <c r="G35" s="117"/>
      <c r="H35" s="117"/>
      <c r="I35" s="167"/>
      <c r="J35" s="117"/>
      <c r="K35" s="117">
        <v>1.54</v>
      </c>
      <c r="L35" s="117">
        <v>0.13</v>
      </c>
      <c r="M35" s="117"/>
      <c r="N35" s="117"/>
      <c r="O35" s="117">
        <v>0.34</v>
      </c>
      <c r="P35" s="117">
        <v>0.44</v>
      </c>
      <c r="Q35" s="117"/>
      <c r="R35" s="117"/>
      <c r="S35" s="167"/>
      <c r="T35" s="117"/>
      <c r="U35" s="117"/>
      <c r="V35" s="186"/>
    </row>
    <row r="36" spans="1:22" x14ac:dyDescent="0.35">
      <c r="A36" s="127" t="s">
        <v>8990</v>
      </c>
      <c r="B36" s="106">
        <v>100</v>
      </c>
      <c r="C36" s="106">
        <v>120</v>
      </c>
      <c r="D36" s="131"/>
      <c r="E36" s="117"/>
      <c r="F36" s="117"/>
      <c r="G36" s="117"/>
      <c r="H36" s="117"/>
      <c r="I36" s="167"/>
      <c r="J36" s="117"/>
      <c r="K36" s="117">
        <v>1.64</v>
      </c>
      <c r="L36" s="117">
        <v>0.14000000000000001</v>
      </c>
      <c r="M36" s="117"/>
      <c r="N36" s="117"/>
      <c r="O36" s="117">
        <v>0.39</v>
      </c>
      <c r="P36" s="117">
        <v>0.44</v>
      </c>
      <c r="Q36" s="117"/>
      <c r="R36" s="117"/>
      <c r="S36" s="167"/>
      <c r="T36" s="117"/>
      <c r="U36" s="117"/>
      <c r="V36" s="117"/>
    </row>
    <row r="37" spans="1:22" x14ac:dyDescent="0.35">
      <c r="A37" s="127" t="s">
        <v>8990</v>
      </c>
      <c r="B37" s="106">
        <v>120</v>
      </c>
      <c r="C37" s="106">
        <v>160</v>
      </c>
      <c r="D37" s="131"/>
      <c r="E37" s="117"/>
      <c r="F37" s="117"/>
      <c r="G37" s="117"/>
      <c r="H37" s="117"/>
      <c r="I37" s="167"/>
      <c r="J37" s="117"/>
      <c r="K37" s="117">
        <v>1.59</v>
      </c>
      <c r="L37" s="117">
        <v>0.16</v>
      </c>
      <c r="M37" s="117"/>
      <c r="N37" s="117"/>
      <c r="O37" s="117">
        <v>0.38</v>
      </c>
      <c r="P37" s="117">
        <v>0.48</v>
      </c>
      <c r="Q37" s="117"/>
      <c r="R37" s="117"/>
      <c r="S37" s="167"/>
      <c r="T37" s="117"/>
      <c r="U37" s="117"/>
      <c r="V37" s="186"/>
    </row>
    <row r="38" spans="1:22" x14ac:dyDescent="0.35">
      <c r="A38" s="127" t="s">
        <v>9127</v>
      </c>
      <c r="B38" s="106">
        <v>0</v>
      </c>
      <c r="C38" s="106">
        <v>10</v>
      </c>
      <c r="D38" s="131"/>
      <c r="E38" s="117">
        <v>55</v>
      </c>
      <c r="F38" s="117"/>
      <c r="G38" s="117">
        <v>23</v>
      </c>
      <c r="H38" s="117">
        <v>5</v>
      </c>
      <c r="I38" s="167">
        <v>1.6</v>
      </c>
      <c r="J38" s="117"/>
      <c r="K38" s="117">
        <v>1.2</v>
      </c>
      <c r="L38" s="117">
        <v>0.128</v>
      </c>
      <c r="M38" s="117"/>
      <c r="N38" s="117"/>
      <c r="O38" s="117">
        <v>0.26800000000000002</v>
      </c>
      <c r="P38" s="117">
        <v>0.503</v>
      </c>
      <c r="Q38" s="117">
        <v>1.67</v>
      </c>
      <c r="R38" s="117"/>
      <c r="S38" s="167">
        <v>0.11</v>
      </c>
      <c r="T38" s="117">
        <v>1</v>
      </c>
      <c r="U38" s="117"/>
      <c r="V38" s="117"/>
    </row>
    <row r="39" spans="1:22" x14ac:dyDescent="0.35">
      <c r="A39" s="127" t="s">
        <v>9127</v>
      </c>
      <c r="B39" s="106">
        <v>10</v>
      </c>
      <c r="C39" s="106">
        <v>30</v>
      </c>
      <c r="D39" s="131"/>
      <c r="E39" s="117">
        <v>48</v>
      </c>
      <c r="F39" s="117"/>
      <c r="G39" s="117">
        <v>32</v>
      </c>
      <c r="H39" s="117">
        <v>5</v>
      </c>
      <c r="I39" s="167">
        <v>1.3</v>
      </c>
      <c r="J39" s="117"/>
      <c r="K39" s="117">
        <v>1.3</v>
      </c>
      <c r="L39" s="117">
        <v>0.13100000000000001</v>
      </c>
      <c r="M39" s="117"/>
      <c r="N39" s="117"/>
      <c r="O39" s="117">
        <v>0.26900000000000002</v>
      </c>
      <c r="P39" s="117">
        <v>0.46899999999999997</v>
      </c>
      <c r="Q39" s="117">
        <v>1.25</v>
      </c>
      <c r="R39" s="117"/>
      <c r="S39" s="167">
        <v>0.14000000000000001</v>
      </c>
      <c r="T39" s="117">
        <v>1</v>
      </c>
      <c r="U39" s="117"/>
      <c r="V39" s="186"/>
    </row>
    <row r="40" spans="1:22" x14ac:dyDescent="0.35">
      <c r="A40" s="127" t="s">
        <v>9127</v>
      </c>
      <c r="B40" s="106">
        <v>30</v>
      </c>
      <c r="C40" s="106">
        <v>50</v>
      </c>
      <c r="D40" s="131"/>
      <c r="E40" s="117">
        <v>45</v>
      </c>
      <c r="F40" s="117"/>
      <c r="G40" s="117">
        <v>35</v>
      </c>
      <c r="H40" s="117">
        <v>5</v>
      </c>
      <c r="I40" s="167">
        <v>1</v>
      </c>
      <c r="J40" s="117"/>
      <c r="K40" s="117">
        <v>1.4</v>
      </c>
      <c r="L40" s="117">
        <v>0.14299999999999999</v>
      </c>
      <c r="M40" s="117"/>
      <c r="N40" s="117"/>
      <c r="O40" s="117">
        <v>0.28000000000000003</v>
      </c>
      <c r="P40" s="117">
        <v>0.434</v>
      </c>
      <c r="Q40" s="117">
        <v>0.71</v>
      </c>
      <c r="R40" s="117"/>
      <c r="S40" s="167">
        <v>0.08</v>
      </c>
      <c r="T40" s="117">
        <v>0.7</v>
      </c>
      <c r="U40" s="117"/>
      <c r="V40" s="117"/>
    </row>
    <row r="41" spans="1:22" x14ac:dyDescent="0.35">
      <c r="A41" s="127" t="s">
        <v>9127</v>
      </c>
      <c r="B41" s="106">
        <v>50</v>
      </c>
      <c r="C41" s="106">
        <v>80</v>
      </c>
      <c r="D41" s="131"/>
      <c r="E41" s="117">
        <v>39</v>
      </c>
      <c r="F41" s="117"/>
      <c r="G41" s="117">
        <v>45</v>
      </c>
      <c r="H41" s="117">
        <v>5</v>
      </c>
      <c r="I41" s="167">
        <v>0.6</v>
      </c>
      <c r="J41" s="117"/>
      <c r="K41" s="117">
        <v>1.4</v>
      </c>
      <c r="L41" s="117">
        <v>0.126</v>
      </c>
      <c r="M41" s="117"/>
      <c r="N41" s="117"/>
      <c r="O41" s="117">
        <v>0.26100000000000001</v>
      </c>
      <c r="P41" s="117">
        <v>0.434</v>
      </c>
      <c r="Q41" s="117">
        <v>1</v>
      </c>
      <c r="R41" s="117"/>
      <c r="S41" s="167">
        <v>0.05</v>
      </c>
      <c r="T41" s="117">
        <v>0.4</v>
      </c>
      <c r="U41" s="117"/>
      <c r="V41" s="186"/>
    </row>
    <row r="42" spans="1:22" x14ac:dyDescent="0.35">
      <c r="A42" s="127" t="s">
        <v>9127</v>
      </c>
      <c r="B42" s="106">
        <v>80</v>
      </c>
      <c r="C42" s="106">
        <v>120</v>
      </c>
      <c r="D42" s="131"/>
      <c r="E42" s="117">
        <v>27</v>
      </c>
      <c r="F42" s="117"/>
      <c r="G42" s="117">
        <v>59</v>
      </c>
      <c r="H42" s="117">
        <v>5</v>
      </c>
      <c r="I42" s="167">
        <v>0.5</v>
      </c>
      <c r="J42" s="117"/>
      <c r="K42" s="117">
        <v>1.5</v>
      </c>
      <c r="L42" s="117">
        <v>0.122</v>
      </c>
      <c r="M42" s="117"/>
      <c r="N42" s="117"/>
      <c r="O42" s="117">
        <v>0.255</v>
      </c>
      <c r="P42" s="117">
        <v>0.39900000000000002</v>
      </c>
      <c r="Q42" s="117">
        <v>0.75</v>
      </c>
      <c r="R42" s="117"/>
      <c r="S42" s="167">
        <v>0.04</v>
      </c>
      <c r="T42" s="117">
        <v>0.3</v>
      </c>
      <c r="U42" s="117"/>
      <c r="V42" s="117"/>
    </row>
    <row r="43" spans="1:22" x14ac:dyDescent="0.35">
      <c r="A43" s="127" t="s">
        <v>9623</v>
      </c>
      <c r="B43" s="106"/>
      <c r="C43" s="106"/>
      <c r="D43" s="131"/>
      <c r="E43" s="117">
        <v>39.4</v>
      </c>
      <c r="F43" s="117">
        <v>34.4</v>
      </c>
      <c r="G43" s="117">
        <v>26.2</v>
      </c>
      <c r="H43" s="117">
        <v>30</v>
      </c>
      <c r="I43" s="167">
        <v>1.62</v>
      </c>
      <c r="J43" s="117">
        <v>8.5</v>
      </c>
      <c r="K43" s="117"/>
      <c r="L43" s="117"/>
      <c r="M43" s="117"/>
      <c r="N43" s="117"/>
      <c r="O43" s="117"/>
      <c r="P43" s="117"/>
      <c r="Q43" s="117"/>
      <c r="R43" s="117">
        <v>2.9</v>
      </c>
      <c r="S43" s="167">
        <v>0.15</v>
      </c>
      <c r="T43" s="117"/>
      <c r="U43" s="117"/>
      <c r="V43" s="185"/>
    </row>
    <row r="44" spans="1:22" x14ac:dyDescent="0.35">
      <c r="A44" s="127" t="s">
        <v>9624</v>
      </c>
      <c r="B44" s="106"/>
      <c r="C44" s="106"/>
      <c r="D44" s="131"/>
      <c r="E44" s="117">
        <v>22.1</v>
      </c>
      <c r="F44" s="117">
        <v>21.5</v>
      </c>
      <c r="G44" s="117">
        <v>56.4</v>
      </c>
      <c r="H44" s="117">
        <v>20</v>
      </c>
      <c r="I44" s="167">
        <v>0.83</v>
      </c>
      <c r="J44" s="117">
        <v>7.9</v>
      </c>
      <c r="K44" s="117"/>
      <c r="L44" s="117"/>
      <c r="M44" s="117"/>
      <c r="N44" s="117"/>
      <c r="O44" s="117"/>
      <c r="P44" s="117"/>
      <c r="Q44" s="117"/>
      <c r="R44" s="117">
        <v>2.2999999999999998</v>
      </c>
      <c r="S44" s="167">
        <v>7.0000000000000007E-2</v>
      </c>
      <c r="T44" s="117"/>
      <c r="U44" s="117"/>
      <c r="V44" s="186"/>
    </row>
    <row r="45" spans="1:22" x14ac:dyDescent="0.35">
      <c r="A45" s="127"/>
      <c r="B45" s="106"/>
      <c r="C45" s="106"/>
      <c r="D45" s="131"/>
      <c r="E45" s="117"/>
      <c r="F45" s="117"/>
      <c r="G45" s="117"/>
      <c r="H45" s="117"/>
      <c r="I45" s="167"/>
      <c r="J45" s="117"/>
      <c r="K45" s="117"/>
      <c r="L45" s="117"/>
      <c r="M45" s="117"/>
      <c r="N45" s="117"/>
      <c r="O45" s="117"/>
      <c r="P45" s="117"/>
      <c r="Q45" s="117"/>
      <c r="R45" s="117"/>
      <c r="S45" s="167"/>
      <c r="T45" s="117"/>
      <c r="U45" s="117"/>
      <c r="V45" s="186"/>
    </row>
  </sheetData>
  <mergeCells count="1">
    <mergeCell ref="A1:H1"/>
  </mergeCells>
  <phoneticPr fontId="23" type="noConversion"/>
  <conditionalFormatting sqref="B4">
    <cfRule type="duplicateValues" dxfId="19" priority="3"/>
  </conditionalFormatting>
  <conditionalFormatting sqref="B4">
    <cfRule type="duplicateValues" dxfId="18" priority="4"/>
  </conditionalFormatting>
  <conditionalFormatting sqref="C4">
    <cfRule type="duplicateValues" dxfId="17" priority="2"/>
  </conditionalFormatting>
  <conditionalFormatting sqref="C4:U4">
    <cfRule type="duplicateValues" dxfId="16" priority="5428"/>
  </conditionalFormatting>
  <dataValidations count="2">
    <dataValidation type="list" allowBlank="1" showInputMessage="1" showErrorMessage="1" sqref="A5:A8" xr:uid="{D5F6D638-6F0B-4DD7-A5EF-E28E48C78EA8}">
      <formula1>ddl_soilProfiles</formula1>
    </dataValidation>
    <dataValidation type="list" allowBlank="1" showInputMessage="1" showErrorMessage="1" sqref="A9:A45" xr:uid="{47BC5E93-7046-4A2F-AA54-DBDF8D14CC2B}">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D5:D45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A5" sqref="A5"/>
    </sheetView>
  </sheetViews>
  <sheetFormatPr defaultRowHeight="14.5" x14ac:dyDescent="0.35"/>
  <cols>
    <col min="1" max="2" width="13.7265625" customWidth="1"/>
    <col min="3" max="26" width="20.7265625" customWidth="1"/>
  </cols>
  <sheetData>
    <row r="1" spans="1:18" ht="150" customHeight="1" x14ac:dyDescent="0.35">
      <c r="A1" s="193" t="s">
        <v>6604</v>
      </c>
      <c r="B1" s="193"/>
      <c r="C1" s="193"/>
      <c r="D1" s="193"/>
      <c r="E1" s="193"/>
      <c r="F1" s="193"/>
      <c r="G1" s="193"/>
      <c r="H1" s="193"/>
    </row>
    <row r="2" spans="1:18" ht="28.5" customHeight="1" x14ac:dyDescent="0.35">
      <c r="A2" s="89"/>
      <c r="B2" s="89"/>
    </row>
    <row r="3" spans="1:18" s="16" customFormat="1" ht="32.25" customHeight="1" x14ac:dyDescent="0.35">
      <c r="A3" s="15" t="s">
        <v>1922</v>
      </c>
      <c r="B3" s="15" t="s">
        <v>1939</v>
      </c>
      <c r="C3" s="15" t="s">
        <v>6408</v>
      </c>
      <c r="D3" s="15" t="s">
        <v>2066</v>
      </c>
      <c r="E3" s="15" t="s">
        <v>6490</v>
      </c>
      <c r="F3" s="15" t="s">
        <v>6491</v>
      </c>
      <c r="G3" s="15" t="s">
        <v>1906</v>
      </c>
      <c r="H3" s="15" t="s">
        <v>1907</v>
      </c>
      <c r="I3" s="15" t="s">
        <v>1909</v>
      </c>
      <c r="J3" s="16" t="s">
        <v>6477</v>
      </c>
      <c r="K3" s="15" t="s">
        <v>6482</v>
      </c>
      <c r="L3" s="16" t="s">
        <v>6483</v>
      </c>
      <c r="M3" s="16" t="s">
        <v>6492</v>
      </c>
      <c r="N3" s="15"/>
    </row>
    <row r="4" spans="1:18" x14ac:dyDescent="0.3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3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58"/>
  <sheetViews>
    <sheetView zoomScaleNormal="100" workbookViewId="0">
      <pane ySplit="4" topLeftCell="A45" activePane="bottomLeft" state="frozen"/>
      <selection activeCell="D22" sqref="D22"/>
      <selection pane="bottomLeft" activeCell="B14" sqref="B14:AD47"/>
    </sheetView>
  </sheetViews>
  <sheetFormatPr defaultRowHeight="14.5" x14ac:dyDescent="0.35"/>
  <cols>
    <col min="1" max="1" width="13.7265625" customWidth="1"/>
    <col min="2" max="2" width="11.7265625" customWidth="1"/>
    <col min="3" max="29" width="20.7265625" customWidth="1"/>
  </cols>
  <sheetData>
    <row r="1" spans="1:30" ht="150" customHeight="1" x14ac:dyDescent="0.35">
      <c r="A1" s="193" t="s">
        <v>6584</v>
      </c>
      <c r="B1" s="193"/>
      <c r="C1" s="193"/>
      <c r="D1" s="193"/>
      <c r="E1" s="193"/>
      <c r="F1" s="193"/>
      <c r="G1" s="193"/>
      <c r="H1" s="193"/>
    </row>
    <row r="2" spans="1:30" ht="28.5" customHeight="1" x14ac:dyDescent="0.35">
      <c r="A2" s="30"/>
      <c r="B2" s="30"/>
    </row>
    <row r="3" spans="1:30" s="16" customFormat="1" ht="47.25" customHeight="1" x14ac:dyDescent="0.3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7501</v>
      </c>
      <c r="R3" s="16" t="s">
        <v>3234</v>
      </c>
      <c r="S3" s="16" t="s">
        <v>2823</v>
      </c>
      <c r="T3" s="16" t="s">
        <v>3236</v>
      </c>
      <c r="U3" s="16" t="s">
        <v>3237</v>
      </c>
      <c r="V3" s="16" t="s">
        <v>3228</v>
      </c>
      <c r="W3" s="16" t="s">
        <v>2820</v>
      </c>
      <c r="X3" s="16" t="s">
        <v>3238</v>
      </c>
      <c r="Y3" s="16" t="s">
        <v>3232</v>
      </c>
      <c r="Z3" s="16" t="s">
        <v>2169</v>
      </c>
      <c r="AA3" s="16" t="s">
        <v>7516</v>
      </c>
      <c r="AB3" s="16" t="s">
        <v>3239</v>
      </c>
      <c r="AC3" s="16" t="s">
        <v>1895</v>
      </c>
    </row>
    <row r="4" spans="1:30" x14ac:dyDescent="0.3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35">
      <c r="A5" s="127" t="s">
        <v>9863</v>
      </c>
      <c r="B5" s="128" cm="1">
        <f t="array" ref="B5">IF(ROW() &lt; ROW(INDEX(fields[experiment_ID],ROWS(fields[experiment_ID]))), COUNTIF(INDEX(fields[experiment_ID],1):fields[[#This Row],[experiment_ID]],fields[[#This Row],[experiment_ID]]), "")</f>
        <v>1</v>
      </c>
      <c r="C5" s="127"/>
      <c r="D5" s="127" t="s">
        <v>9865</v>
      </c>
      <c r="E5" s="127"/>
      <c r="F5" s="127"/>
      <c r="G5" s="127" t="s">
        <v>1708</v>
      </c>
      <c r="H5" s="127" t="s">
        <v>8583</v>
      </c>
      <c r="I5" s="127" t="s">
        <v>8584</v>
      </c>
      <c r="J5" s="106">
        <v>39.450000000000003</v>
      </c>
      <c r="K5" s="106">
        <v>115.08</v>
      </c>
      <c r="L5" s="106">
        <v>42</v>
      </c>
      <c r="M5" s="168" t="s">
        <v>872</v>
      </c>
      <c r="N5" s="106"/>
      <c r="O5" s="106"/>
      <c r="P5" s="127"/>
      <c r="Q5" s="171">
        <v>13000</v>
      </c>
      <c r="R5" s="106"/>
      <c r="S5" s="106"/>
      <c r="T5" s="127"/>
      <c r="U5" s="106"/>
      <c r="V5" s="106"/>
      <c r="W5" s="106"/>
      <c r="X5" s="106"/>
      <c r="Y5" s="106"/>
      <c r="Z5" s="106"/>
      <c r="AA5" s="127"/>
      <c r="AB5" s="128"/>
      <c r="AC5" s="127"/>
    </row>
    <row r="6" spans="1:30" x14ac:dyDescent="0.35">
      <c r="A6" s="127" t="s">
        <v>9864</v>
      </c>
      <c r="B6" s="128" cm="1">
        <f t="array" ref="B6">IF(ROW() &lt; ROW(INDEX(fields[experiment_ID],ROWS(fields[experiment_ID]))), COUNTIF(INDEX(fields[experiment_ID],1):fields[[#This Row],[experiment_ID]],fields[[#This Row],[experiment_ID]]), "")</f>
        <v>1</v>
      </c>
      <c r="C6" s="127"/>
      <c r="D6" s="127" t="s">
        <v>9865</v>
      </c>
      <c r="E6" s="127"/>
      <c r="F6" s="127"/>
      <c r="G6" s="127" t="s">
        <v>1708</v>
      </c>
      <c r="H6" s="127" t="s">
        <v>8583</v>
      </c>
      <c r="I6" s="127" t="s">
        <v>8584</v>
      </c>
      <c r="J6" s="106">
        <v>39.450000000000003</v>
      </c>
      <c r="K6" s="106">
        <v>115.08</v>
      </c>
      <c r="L6" s="106">
        <v>42</v>
      </c>
      <c r="M6" s="168" t="s">
        <v>872</v>
      </c>
      <c r="N6" s="106"/>
      <c r="O6" s="106"/>
      <c r="P6" s="127"/>
      <c r="Q6" s="171">
        <v>13000</v>
      </c>
      <c r="R6" s="106"/>
      <c r="S6" s="106"/>
      <c r="T6" s="127"/>
      <c r="U6" s="106"/>
      <c r="V6" s="106"/>
      <c r="W6" s="106"/>
      <c r="X6" s="106"/>
      <c r="Y6" s="106"/>
      <c r="Z6" s="106"/>
      <c r="AA6" s="127"/>
      <c r="AB6" s="128"/>
      <c r="AC6" s="127"/>
    </row>
    <row r="7" spans="1:30" x14ac:dyDescent="0.35">
      <c r="A7" s="127" t="s">
        <v>9876</v>
      </c>
      <c r="B7" s="128" cm="1">
        <f t="array" ref="B7">IF(ROW() &lt; ROW(INDEX(fields[experiment_ID],ROWS(fields[experiment_ID]))), COUNTIF(INDEX(fields[experiment_ID],1):fields[[#This Row],[experiment_ID]],fields[[#This Row],[experiment_ID]]), "")</f>
        <v>1</v>
      </c>
      <c r="C7" s="127" t="s">
        <v>6</v>
      </c>
      <c r="D7" s="127" t="s">
        <v>9878</v>
      </c>
      <c r="E7" s="127" t="s">
        <v>8611</v>
      </c>
      <c r="F7" s="127"/>
      <c r="G7" s="127" t="s">
        <v>8568</v>
      </c>
      <c r="H7" s="127" t="s">
        <v>8605</v>
      </c>
      <c r="I7" s="127"/>
      <c r="J7" s="106"/>
      <c r="K7" s="106"/>
      <c r="L7" s="106"/>
      <c r="M7" s="127" t="s">
        <v>753</v>
      </c>
      <c r="N7" s="106"/>
      <c r="O7" s="106"/>
      <c r="P7" s="127"/>
      <c r="Q7" s="106">
        <v>90000</v>
      </c>
      <c r="R7" s="106"/>
      <c r="S7" s="106"/>
      <c r="T7" s="127"/>
      <c r="U7" s="106"/>
      <c r="V7" s="106"/>
      <c r="W7" s="106"/>
      <c r="X7" s="106"/>
      <c r="Y7" s="106"/>
      <c r="Z7" s="106"/>
      <c r="AA7" s="127"/>
      <c r="AB7" s="128"/>
      <c r="AC7" s="127"/>
    </row>
    <row r="8" spans="1:30" x14ac:dyDescent="0.35">
      <c r="A8" s="127" t="s">
        <v>9877</v>
      </c>
      <c r="B8" s="128" cm="1">
        <f t="array" ref="B8">IF(ROW() &lt; ROW(INDEX(fields[experiment_ID],ROWS(fields[experiment_ID]))), COUNTIF(INDEX(fields[experiment_ID],1):fields[[#This Row],[experiment_ID]],fields[[#This Row],[experiment_ID]]), "")</f>
        <v>1</v>
      </c>
      <c r="C8" s="127"/>
      <c r="D8" s="127" t="s">
        <v>9878</v>
      </c>
      <c r="E8" s="127" t="s">
        <v>8611</v>
      </c>
      <c r="F8" s="127"/>
      <c r="G8" s="127" t="s">
        <v>8568</v>
      </c>
      <c r="H8" s="127" t="s">
        <v>8605</v>
      </c>
      <c r="I8" s="127"/>
      <c r="J8" s="106"/>
      <c r="K8" s="106"/>
      <c r="L8" s="106"/>
      <c r="M8" s="127" t="s">
        <v>753</v>
      </c>
      <c r="N8" s="106"/>
      <c r="O8" s="106"/>
      <c r="P8" s="127"/>
      <c r="Q8" s="106">
        <v>90000</v>
      </c>
      <c r="R8" s="106"/>
      <c r="S8" s="106"/>
      <c r="T8" s="127"/>
      <c r="U8" s="106"/>
      <c r="V8" s="106"/>
      <c r="W8" s="106"/>
      <c r="X8" s="106"/>
      <c r="Y8" s="106"/>
      <c r="Z8" s="106"/>
      <c r="AA8" s="127"/>
      <c r="AB8" s="128"/>
      <c r="AC8" s="127"/>
    </row>
    <row r="9" spans="1:30" x14ac:dyDescent="0.35">
      <c r="A9" s="127" t="s">
        <v>9883</v>
      </c>
      <c r="B9" s="128" cm="1">
        <f t="array" ref="B9">IF(ROW() &lt; ROW(INDEX(fields[experiment_ID],ROWS(fields[experiment_ID]))), COUNTIF(INDEX(fields[experiment_ID],1):fields[[#This Row],[experiment_ID]],fields[[#This Row],[experiment_ID]]), "")</f>
        <v>1</v>
      </c>
      <c r="C9" s="127"/>
      <c r="D9" s="127" t="s">
        <v>9885</v>
      </c>
      <c r="E9" s="127" t="s">
        <v>8631</v>
      </c>
      <c r="F9" s="127"/>
      <c r="G9" s="127" t="s">
        <v>1707</v>
      </c>
      <c r="H9" s="127" t="s">
        <v>8632</v>
      </c>
      <c r="I9" s="127"/>
      <c r="J9" s="106"/>
      <c r="K9" s="106">
        <v>-39.78</v>
      </c>
      <c r="L9" s="106">
        <v>-73.23</v>
      </c>
      <c r="M9" s="127"/>
      <c r="N9" s="106"/>
      <c r="O9" s="106"/>
      <c r="P9" s="127"/>
      <c r="Q9" s="106"/>
      <c r="R9" s="106"/>
      <c r="S9" s="106"/>
      <c r="T9" s="127"/>
      <c r="U9" s="106"/>
      <c r="V9" s="106"/>
      <c r="W9" s="106"/>
      <c r="X9" s="106"/>
      <c r="Y9" s="106"/>
      <c r="Z9" s="106"/>
      <c r="AA9" s="127"/>
      <c r="AB9" s="128"/>
      <c r="AC9" s="127"/>
    </row>
    <row r="10" spans="1:30" x14ac:dyDescent="0.35">
      <c r="A10" s="127" t="s">
        <v>9884</v>
      </c>
      <c r="B10" s="128" cm="1">
        <f t="array" ref="B10">IF(ROW() &lt; ROW(INDEX(fields[experiment_ID],ROWS(fields[experiment_ID]))), COUNTIF(INDEX(fields[experiment_ID],1):fields[[#This Row],[experiment_ID]],fields[[#This Row],[experiment_ID]]), "")</f>
        <v>1</v>
      </c>
      <c r="C10" s="127"/>
      <c r="D10" s="127" t="s">
        <v>9885</v>
      </c>
      <c r="E10" s="127" t="s">
        <v>8631</v>
      </c>
      <c r="F10" s="127"/>
      <c r="G10" s="127" t="s">
        <v>1707</v>
      </c>
      <c r="H10" s="127" t="s">
        <v>8632</v>
      </c>
      <c r="I10" s="127"/>
      <c r="J10" s="106"/>
      <c r="K10" s="106">
        <v>-39.78</v>
      </c>
      <c r="L10" s="106">
        <v>-73.23</v>
      </c>
      <c r="M10" s="127"/>
      <c r="N10" s="106"/>
      <c r="O10" s="106"/>
      <c r="P10" s="127"/>
      <c r="Q10" s="106"/>
      <c r="R10" s="106"/>
      <c r="S10" s="106"/>
      <c r="T10" s="127"/>
      <c r="U10" s="106"/>
      <c r="V10" s="106"/>
      <c r="W10" s="106"/>
      <c r="X10" s="106"/>
      <c r="Y10" s="106"/>
      <c r="Z10" s="106"/>
      <c r="AA10" s="127"/>
      <c r="AB10" s="128"/>
      <c r="AC10" s="127"/>
    </row>
    <row r="11" spans="1:30" x14ac:dyDescent="0.35">
      <c r="A11" s="127" t="s">
        <v>9886</v>
      </c>
      <c r="B11" s="128" cm="1">
        <f t="array" ref="B11">IF(ROW() &lt; ROW(INDEX(fields[experiment_ID],ROWS(fields[experiment_ID]))), COUNTIF(INDEX(fields[experiment_ID],1):fields[[#This Row],[experiment_ID]],fields[[#This Row],[experiment_ID]]), "")</f>
        <v>1</v>
      </c>
      <c r="C11" s="127"/>
      <c r="D11" s="127" t="s">
        <v>9885</v>
      </c>
      <c r="E11" s="127" t="s">
        <v>8631</v>
      </c>
      <c r="F11" s="127"/>
      <c r="G11" s="127" t="s">
        <v>1707</v>
      </c>
      <c r="H11" s="127" t="s">
        <v>8632</v>
      </c>
      <c r="I11" s="127"/>
      <c r="J11" s="106"/>
      <c r="K11" s="106">
        <v>-39.78</v>
      </c>
      <c r="L11" s="106">
        <v>-73.23</v>
      </c>
      <c r="M11" s="127"/>
      <c r="N11" s="106"/>
      <c r="O11" s="106"/>
      <c r="P11" s="127"/>
      <c r="Q11" s="106"/>
      <c r="R11" s="106"/>
      <c r="S11" s="106"/>
      <c r="T11" s="127"/>
      <c r="U11" s="106"/>
      <c r="V11" s="106"/>
      <c r="W11" s="106"/>
      <c r="X11" s="106"/>
      <c r="Y11" s="106"/>
      <c r="Z11" s="106"/>
      <c r="AA11" s="127"/>
      <c r="AB11" s="128"/>
      <c r="AC11" s="127"/>
    </row>
    <row r="12" spans="1:30" x14ac:dyDescent="0.35">
      <c r="A12" s="127" t="s">
        <v>9908</v>
      </c>
      <c r="B12" s="128" cm="1">
        <f t="array" ref="B12">IF(ROW() &lt; ROW(INDEX(fields[experiment_ID],ROWS(fields[experiment_ID]))), COUNTIF(INDEX(fields[experiment_ID],1):fields[[#This Row],[experiment_ID]],fields[[#This Row],[experiment_ID]]), "")</f>
        <v>1</v>
      </c>
      <c r="C12" s="127"/>
      <c r="D12" s="127" t="s">
        <v>9944</v>
      </c>
      <c r="E12" s="127"/>
      <c r="F12" s="127"/>
      <c r="G12" s="127"/>
      <c r="H12" s="127" t="s">
        <v>8657</v>
      </c>
      <c r="I12" s="127"/>
      <c r="J12" s="106">
        <v>41.45</v>
      </c>
      <c r="K12" s="106">
        <v>15.6</v>
      </c>
      <c r="L12" s="106">
        <v>90</v>
      </c>
      <c r="M12" s="127" t="s">
        <v>753</v>
      </c>
      <c r="N12" s="106"/>
      <c r="O12" s="106"/>
      <c r="P12" s="127"/>
      <c r="Q12" s="106"/>
      <c r="R12" s="106"/>
      <c r="S12" s="106"/>
      <c r="T12" s="127"/>
      <c r="U12" s="106"/>
      <c r="V12" s="106"/>
      <c r="W12" s="106"/>
      <c r="X12" s="106"/>
      <c r="Y12" s="106"/>
      <c r="Z12" s="106"/>
      <c r="AA12" s="127"/>
      <c r="AB12" s="128"/>
      <c r="AC12" s="127"/>
    </row>
    <row r="13" spans="1:30" x14ac:dyDescent="0.35">
      <c r="A13" s="127" t="s">
        <v>9909</v>
      </c>
      <c r="B13" s="128" cm="1">
        <f t="array" ref="B13">IF(ROW() &lt; ROW(INDEX(fields[experiment_ID],ROWS(fields[experiment_ID]))), COUNTIF(INDEX(fields[experiment_ID],1):fields[[#This Row],[experiment_ID]],fields[[#This Row],[experiment_ID]]), "")</f>
        <v>1</v>
      </c>
      <c r="C13" s="127"/>
      <c r="D13" s="127" t="s">
        <v>9944</v>
      </c>
      <c r="E13" s="127"/>
      <c r="F13" s="127"/>
      <c r="G13" s="127"/>
      <c r="H13" s="127" t="s">
        <v>8657</v>
      </c>
      <c r="I13" s="127"/>
      <c r="J13" s="106">
        <v>41.45</v>
      </c>
      <c r="K13" s="106">
        <v>15.6</v>
      </c>
      <c r="L13" s="106">
        <v>90</v>
      </c>
      <c r="M13" s="127" t="s">
        <v>753</v>
      </c>
      <c r="N13" s="106"/>
      <c r="O13" s="106"/>
      <c r="P13" s="127"/>
      <c r="Q13" s="106"/>
      <c r="R13" s="106"/>
      <c r="S13" s="106"/>
      <c r="T13" s="127"/>
      <c r="U13" s="106"/>
      <c r="V13" s="106"/>
      <c r="W13" s="106"/>
      <c r="X13" s="106"/>
      <c r="Y13" s="106"/>
      <c r="Z13" s="106"/>
      <c r="AA13" s="127"/>
      <c r="AB13" s="128"/>
      <c r="AC13" s="127"/>
    </row>
    <row r="14" spans="1:30" x14ac:dyDescent="0.35">
      <c r="A14" s="127" t="s">
        <v>9910</v>
      </c>
      <c r="B14" s="128" cm="1">
        <f t="array" ref="B14">IF(ROW() &lt; ROW(INDEX(fields[experiment_ID],ROWS(fields[experiment_ID]))), COUNTIF(INDEX(fields[experiment_ID],1):fields[[#This Row],[experiment_ID]],fields[[#This Row],[experiment_ID]]), "")</f>
        <v>1</v>
      </c>
      <c r="C14" s="127"/>
      <c r="D14" s="127" t="s">
        <v>9944</v>
      </c>
      <c r="E14" s="127"/>
      <c r="F14" s="127"/>
      <c r="G14" s="127"/>
      <c r="H14" s="127" t="s">
        <v>8657</v>
      </c>
      <c r="I14" s="127"/>
      <c r="J14" s="106">
        <v>41.45</v>
      </c>
      <c r="K14" s="106">
        <v>15.6</v>
      </c>
      <c r="L14" s="106">
        <v>90</v>
      </c>
      <c r="M14" s="127" t="s">
        <v>753</v>
      </c>
      <c r="N14" s="106"/>
      <c r="O14" s="106"/>
      <c r="P14" s="127"/>
      <c r="Q14" s="106"/>
      <c r="R14" s="106"/>
      <c r="S14" s="106"/>
      <c r="T14" s="127"/>
      <c r="U14" s="106"/>
      <c r="V14" s="106"/>
      <c r="W14" s="106"/>
      <c r="X14" s="106"/>
      <c r="Y14" s="106"/>
      <c r="Z14" s="106"/>
      <c r="AA14" s="127"/>
      <c r="AB14" s="128"/>
      <c r="AC14" s="127"/>
    </row>
    <row r="15" spans="1:30" x14ac:dyDescent="0.35">
      <c r="A15" s="127" t="s">
        <v>9911</v>
      </c>
      <c r="B15" s="128" cm="1">
        <f t="array" ref="B15">IF(ROW() &lt; ROW(INDEX(fields[experiment_ID],ROWS(fields[experiment_ID]))), COUNTIF(INDEX(fields[experiment_ID],1):fields[[#This Row],[experiment_ID]],fields[[#This Row],[experiment_ID]]), "")</f>
        <v>1</v>
      </c>
      <c r="C15" s="127"/>
      <c r="D15" s="127" t="s">
        <v>9944</v>
      </c>
      <c r="E15" s="127"/>
      <c r="F15" s="127"/>
      <c r="G15" s="127"/>
      <c r="H15" s="127" t="s">
        <v>8657</v>
      </c>
      <c r="I15" s="127"/>
      <c r="J15" s="106">
        <v>41.45</v>
      </c>
      <c r="K15" s="106">
        <v>15.6</v>
      </c>
      <c r="L15" s="106">
        <v>90</v>
      </c>
      <c r="M15" s="127" t="s">
        <v>753</v>
      </c>
      <c r="N15" s="106"/>
      <c r="O15" s="106"/>
      <c r="P15" s="127"/>
      <c r="Q15" s="106"/>
      <c r="R15" s="106"/>
      <c r="S15" s="106"/>
      <c r="T15" s="127"/>
      <c r="U15" s="106"/>
      <c r="V15" s="106"/>
      <c r="W15" s="106"/>
      <c r="X15" s="106"/>
      <c r="Y15" s="106"/>
      <c r="Z15" s="106"/>
      <c r="AA15" s="127"/>
      <c r="AB15" s="128"/>
      <c r="AC15" s="127"/>
    </row>
    <row r="16" spans="1:30" x14ac:dyDescent="0.35">
      <c r="A16" s="127" t="s">
        <v>9912</v>
      </c>
      <c r="B16" s="128" cm="1">
        <f t="array" ref="B16">IF(ROW() &lt; ROW(INDEX(fields[experiment_ID],ROWS(fields[experiment_ID]))), COUNTIF(INDEX(fields[experiment_ID],1):fields[[#This Row],[experiment_ID]],fields[[#This Row],[experiment_ID]]), "")</f>
        <v>1</v>
      </c>
      <c r="C16" s="127"/>
      <c r="D16" s="127" t="s">
        <v>9944</v>
      </c>
      <c r="E16" s="127"/>
      <c r="F16" s="127"/>
      <c r="G16" s="127"/>
      <c r="H16" s="127" t="s">
        <v>8657</v>
      </c>
      <c r="I16" s="127"/>
      <c r="J16" s="106">
        <v>41.45</v>
      </c>
      <c r="K16" s="106">
        <v>15.6</v>
      </c>
      <c r="L16" s="106">
        <v>90</v>
      </c>
      <c r="M16" s="127" t="s">
        <v>753</v>
      </c>
      <c r="N16" s="106"/>
      <c r="O16" s="106"/>
      <c r="P16" s="127"/>
      <c r="Q16" s="106"/>
      <c r="R16" s="106"/>
      <c r="S16" s="106"/>
      <c r="T16" s="127"/>
      <c r="U16" s="106"/>
      <c r="V16" s="106"/>
      <c r="W16" s="106"/>
      <c r="X16" s="106"/>
      <c r="Y16" s="106"/>
      <c r="Z16" s="106"/>
      <c r="AA16" s="127"/>
      <c r="AB16" s="128"/>
      <c r="AC16" s="127"/>
    </row>
    <row r="17" spans="1:29" x14ac:dyDescent="0.35">
      <c r="A17" s="127" t="s">
        <v>9913</v>
      </c>
      <c r="B17" s="128" cm="1">
        <f t="array" ref="B17">IF(ROW() &lt; ROW(INDEX(fields[experiment_ID],ROWS(fields[experiment_ID]))), COUNTIF(INDEX(fields[experiment_ID],1):fields[[#This Row],[experiment_ID]],fields[[#This Row],[experiment_ID]]), "")</f>
        <v>1</v>
      </c>
      <c r="C17" s="127"/>
      <c r="D17" s="127" t="s">
        <v>9944</v>
      </c>
      <c r="E17" s="127"/>
      <c r="F17" s="127"/>
      <c r="G17" s="127"/>
      <c r="H17" s="127" t="s">
        <v>8657</v>
      </c>
      <c r="I17" s="127"/>
      <c r="J17" s="106">
        <v>41.45</v>
      </c>
      <c r="K17" s="106">
        <v>15.6</v>
      </c>
      <c r="L17" s="106">
        <v>90</v>
      </c>
      <c r="M17" s="127" t="s">
        <v>753</v>
      </c>
      <c r="N17" s="106"/>
      <c r="O17" s="106"/>
      <c r="P17" s="127"/>
      <c r="Q17" s="106"/>
      <c r="R17" s="106"/>
      <c r="S17" s="106"/>
      <c r="T17" s="127"/>
      <c r="U17" s="106"/>
      <c r="V17" s="106"/>
      <c r="W17" s="106"/>
      <c r="X17" s="106"/>
      <c r="Y17" s="106"/>
      <c r="Z17" s="106"/>
      <c r="AA17" s="127"/>
      <c r="AB17" s="128"/>
      <c r="AC17" s="127"/>
    </row>
    <row r="18" spans="1:29" x14ac:dyDescent="0.35">
      <c r="A18" s="127" t="s">
        <v>9914</v>
      </c>
      <c r="B18" s="128" cm="1">
        <f t="array" ref="B18">IF(ROW() &lt; ROW(INDEX(fields[experiment_ID],ROWS(fields[experiment_ID]))), COUNTIF(INDEX(fields[experiment_ID],1):fields[[#This Row],[experiment_ID]],fields[[#This Row],[experiment_ID]]), "")</f>
        <v>1</v>
      </c>
      <c r="C18" s="127"/>
      <c r="D18" s="127" t="s">
        <v>9944</v>
      </c>
      <c r="E18" s="127"/>
      <c r="F18" s="127"/>
      <c r="G18" s="127"/>
      <c r="H18" s="127" t="s">
        <v>8657</v>
      </c>
      <c r="I18" s="127"/>
      <c r="J18" s="106">
        <v>41.45</v>
      </c>
      <c r="K18" s="106">
        <v>15.6</v>
      </c>
      <c r="L18" s="106">
        <v>90</v>
      </c>
      <c r="M18" s="127" t="s">
        <v>753</v>
      </c>
      <c r="N18" s="106"/>
      <c r="O18" s="106"/>
      <c r="P18" s="127"/>
      <c r="Q18" s="106"/>
      <c r="R18" s="106"/>
      <c r="S18" s="106"/>
      <c r="T18" s="127"/>
      <c r="U18" s="106"/>
      <c r="V18" s="106"/>
      <c r="W18" s="106"/>
      <c r="X18" s="106"/>
      <c r="Y18" s="106"/>
      <c r="Z18" s="106"/>
      <c r="AA18" s="127"/>
      <c r="AB18" s="128"/>
      <c r="AC18" s="127"/>
    </row>
    <row r="19" spans="1:29" x14ac:dyDescent="0.35">
      <c r="A19" s="127" t="s">
        <v>9915</v>
      </c>
      <c r="B19" s="128" cm="1">
        <f t="array" ref="B19">IF(ROW() &lt; ROW(INDEX(fields[experiment_ID],ROWS(fields[experiment_ID]))), COUNTIF(INDEX(fields[experiment_ID],1):fields[[#This Row],[experiment_ID]],fields[[#This Row],[experiment_ID]]), "")</f>
        <v>1</v>
      </c>
      <c r="C19" s="127"/>
      <c r="D19" s="127" t="s">
        <v>9944</v>
      </c>
      <c r="E19" s="127"/>
      <c r="F19" s="127"/>
      <c r="G19" s="127"/>
      <c r="H19" s="127" t="s">
        <v>8657</v>
      </c>
      <c r="I19" s="127"/>
      <c r="J19" s="106">
        <v>41.45</v>
      </c>
      <c r="K19" s="106">
        <v>15.6</v>
      </c>
      <c r="L19" s="106">
        <v>90</v>
      </c>
      <c r="M19" s="127" t="s">
        <v>753</v>
      </c>
      <c r="N19" s="106"/>
      <c r="O19" s="106"/>
      <c r="P19" s="127"/>
      <c r="Q19" s="106"/>
      <c r="R19" s="106"/>
      <c r="S19" s="106"/>
      <c r="T19" s="127"/>
      <c r="U19" s="106"/>
      <c r="V19" s="106"/>
      <c r="W19" s="106"/>
      <c r="X19" s="106"/>
      <c r="Y19" s="106"/>
      <c r="Z19" s="106"/>
      <c r="AA19" s="127"/>
      <c r="AB19" s="128"/>
      <c r="AC19" s="127"/>
    </row>
    <row r="20" spans="1:29" x14ac:dyDescent="0.35">
      <c r="A20" s="127" t="s">
        <v>9916</v>
      </c>
      <c r="B20" s="128" cm="1">
        <f t="array" ref="B20">IF(ROW() &lt; ROW(INDEX(fields[experiment_ID],ROWS(fields[experiment_ID]))), COUNTIF(INDEX(fields[experiment_ID],1):fields[[#This Row],[experiment_ID]],fields[[#This Row],[experiment_ID]]), "")</f>
        <v>1</v>
      </c>
      <c r="C20" s="127"/>
      <c r="D20" s="127" t="s">
        <v>9944</v>
      </c>
      <c r="E20" s="127"/>
      <c r="F20" s="127"/>
      <c r="G20" s="127"/>
      <c r="H20" s="127" t="s">
        <v>8657</v>
      </c>
      <c r="I20" s="127"/>
      <c r="J20" s="106">
        <v>41.45</v>
      </c>
      <c r="K20" s="106">
        <v>15.6</v>
      </c>
      <c r="L20" s="106">
        <v>90</v>
      </c>
      <c r="M20" s="127" t="s">
        <v>753</v>
      </c>
      <c r="N20" s="106"/>
      <c r="O20" s="106"/>
      <c r="P20" s="127"/>
      <c r="Q20" s="106"/>
      <c r="R20" s="106"/>
      <c r="S20" s="106"/>
      <c r="T20" s="127"/>
      <c r="U20" s="106"/>
      <c r="V20" s="106"/>
      <c r="W20" s="106"/>
      <c r="X20" s="106"/>
      <c r="Y20" s="106"/>
      <c r="Z20" s="106"/>
      <c r="AA20" s="127"/>
      <c r="AB20" s="128"/>
      <c r="AC20" s="127"/>
    </row>
    <row r="21" spans="1:29" x14ac:dyDescent="0.35">
      <c r="A21" s="127" t="s">
        <v>9917</v>
      </c>
      <c r="B21" s="128" cm="1">
        <f t="array" ref="B21">IF(ROW() &lt; ROW(INDEX(fields[experiment_ID],ROWS(fields[experiment_ID]))), COUNTIF(INDEX(fields[experiment_ID],1):fields[[#This Row],[experiment_ID]],fields[[#This Row],[experiment_ID]]), "")</f>
        <v>1</v>
      </c>
      <c r="C21" s="127"/>
      <c r="D21" s="127" t="s">
        <v>9944</v>
      </c>
      <c r="E21" s="127"/>
      <c r="F21" s="127"/>
      <c r="G21" s="127"/>
      <c r="H21" s="127" t="s">
        <v>8657</v>
      </c>
      <c r="I21" s="127"/>
      <c r="J21" s="106">
        <v>41.45</v>
      </c>
      <c r="K21" s="106">
        <v>15.6</v>
      </c>
      <c r="L21" s="106">
        <v>90</v>
      </c>
      <c r="M21" s="127" t="s">
        <v>753</v>
      </c>
      <c r="N21" s="106"/>
      <c r="O21" s="106"/>
      <c r="P21" s="127"/>
      <c r="Q21" s="106"/>
      <c r="R21" s="106"/>
      <c r="S21" s="106"/>
      <c r="T21" s="127"/>
      <c r="U21" s="106"/>
      <c r="V21" s="106"/>
      <c r="W21" s="106"/>
      <c r="X21" s="106"/>
      <c r="Y21" s="106"/>
      <c r="Z21" s="106"/>
      <c r="AA21" s="127"/>
      <c r="AB21" s="128"/>
      <c r="AC21" s="127"/>
    </row>
    <row r="22" spans="1:29" x14ac:dyDescent="0.35">
      <c r="A22" s="127" t="s">
        <v>9918</v>
      </c>
      <c r="B22" s="128" cm="1">
        <f t="array" ref="B22">IF(ROW() &lt; ROW(INDEX(fields[experiment_ID],ROWS(fields[experiment_ID]))), COUNTIF(INDEX(fields[experiment_ID],1):fields[[#This Row],[experiment_ID]],fields[[#This Row],[experiment_ID]]), "")</f>
        <v>1</v>
      </c>
      <c r="C22" s="127"/>
      <c r="D22" s="127" t="s">
        <v>9944</v>
      </c>
      <c r="E22" s="127"/>
      <c r="F22" s="127"/>
      <c r="G22" s="127"/>
      <c r="H22" s="127" t="s">
        <v>8657</v>
      </c>
      <c r="I22" s="127"/>
      <c r="J22" s="106">
        <v>41.45</v>
      </c>
      <c r="K22" s="106">
        <v>15.6</v>
      </c>
      <c r="L22" s="106">
        <v>90</v>
      </c>
      <c r="M22" s="127" t="s">
        <v>753</v>
      </c>
      <c r="N22" s="106"/>
      <c r="O22" s="106"/>
      <c r="P22" s="127"/>
      <c r="Q22" s="106"/>
      <c r="R22" s="106"/>
      <c r="S22" s="106"/>
      <c r="T22" s="127"/>
      <c r="U22" s="106"/>
      <c r="V22" s="106"/>
      <c r="W22" s="106"/>
      <c r="X22" s="106"/>
      <c r="Y22" s="106"/>
      <c r="Z22" s="106"/>
      <c r="AA22" s="127"/>
      <c r="AB22" s="128"/>
      <c r="AC22" s="127"/>
    </row>
    <row r="23" spans="1:29" x14ac:dyDescent="0.35">
      <c r="A23" s="127" t="s">
        <v>9919</v>
      </c>
      <c r="B23" s="128" cm="1">
        <f t="array" ref="B23">IF(ROW() &lt; ROW(INDEX(fields[experiment_ID],ROWS(fields[experiment_ID]))), COUNTIF(INDEX(fields[experiment_ID],1):fields[[#This Row],[experiment_ID]],fields[[#This Row],[experiment_ID]]), "")</f>
        <v>1</v>
      </c>
      <c r="C23" s="127"/>
      <c r="D23" s="127" t="s">
        <v>9944</v>
      </c>
      <c r="E23" s="127"/>
      <c r="F23" s="127"/>
      <c r="G23" s="127"/>
      <c r="H23" s="127" t="s">
        <v>8657</v>
      </c>
      <c r="I23" s="127"/>
      <c r="J23" s="106">
        <v>41.45</v>
      </c>
      <c r="K23" s="106">
        <v>15.6</v>
      </c>
      <c r="L23" s="106">
        <v>90</v>
      </c>
      <c r="M23" s="127" t="s">
        <v>753</v>
      </c>
      <c r="N23" s="106"/>
      <c r="O23" s="106"/>
      <c r="P23" s="127"/>
      <c r="Q23" s="106"/>
      <c r="R23" s="106"/>
      <c r="S23" s="106"/>
      <c r="T23" s="127"/>
      <c r="U23" s="106"/>
      <c r="V23" s="106"/>
      <c r="W23" s="106"/>
      <c r="X23" s="106"/>
      <c r="Y23" s="106"/>
      <c r="Z23" s="106"/>
      <c r="AA23" s="127"/>
      <c r="AB23" s="128"/>
      <c r="AC23" s="127"/>
    </row>
    <row r="24" spans="1:29" x14ac:dyDescent="0.35">
      <c r="A24" s="127" t="s">
        <v>9920</v>
      </c>
      <c r="B24" s="128" cm="1">
        <f t="array" ref="B24">IF(ROW() &lt; ROW(INDEX(fields[experiment_ID],ROWS(fields[experiment_ID]))), COUNTIF(INDEX(fields[experiment_ID],1):fields[[#This Row],[experiment_ID]],fields[[#This Row],[experiment_ID]]), "")</f>
        <v>1</v>
      </c>
      <c r="C24" s="127"/>
      <c r="D24" s="127" t="s">
        <v>9944</v>
      </c>
      <c r="E24" s="127"/>
      <c r="F24" s="127"/>
      <c r="G24" s="127"/>
      <c r="H24" s="127" t="s">
        <v>8657</v>
      </c>
      <c r="I24" s="127"/>
      <c r="J24" s="106">
        <v>41.45</v>
      </c>
      <c r="K24" s="106">
        <v>15.6</v>
      </c>
      <c r="L24" s="106">
        <v>90</v>
      </c>
      <c r="M24" s="127" t="s">
        <v>753</v>
      </c>
      <c r="N24" s="106"/>
      <c r="O24" s="106"/>
      <c r="P24" s="127"/>
      <c r="Q24" s="106"/>
      <c r="R24" s="106"/>
      <c r="S24" s="106"/>
      <c r="T24" s="127"/>
      <c r="U24" s="106"/>
      <c r="V24" s="106"/>
      <c r="W24" s="106"/>
      <c r="X24" s="106"/>
      <c r="Y24" s="106"/>
      <c r="Z24" s="106"/>
      <c r="AA24" s="127"/>
      <c r="AB24" s="128"/>
      <c r="AC24" s="127"/>
    </row>
    <row r="25" spans="1:29" x14ac:dyDescent="0.35">
      <c r="A25" s="127" t="s">
        <v>9921</v>
      </c>
      <c r="B25" s="128" cm="1">
        <f t="array" ref="B25">IF(ROW() &lt; ROW(INDEX(fields[experiment_ID],ROWS(fields[experiment_ID]))), COUNTIF(INDEX(fields[experiment_ID],1):fields[[#This Row],[experiment_ID]],fields[[#This Row],[experiment_ID]]), "")</f>
        <v>1</v>
      </c>
      <c r="C25" s="127"/>
      <c r="D25" s="127" t="s">
        <v>9944</v>
      </c>
      <c r="E25" s="127"/>
      <c r="F25" s="127"/>
      <c r="G25" s="127"/>
      <c r="H25" s="127" t="s">
        <v>8657</v>
      </c>
      <c r="I25" s="127"/>
      <c r="J25" s="106">
        <v>41.45</v>
      </c>
      <c r="K25" s="106">
        <v>15.6</v>
      </c>
      <c r="L25" s="106">
        <v>90</v>
      </c>
      <c r="M25" s="127" t="s">
        <v>753</v>
      </c>
      <c r="N25" s="106"/>
      <c r="O25" s="106"/>
      <c r="P25" s="127"/>
      <c r="Q25" s="106"/>
      <c r="R25" s="106"/>
      <c r="S25" s="106"/>
      <c r="T25" s="127"/>
      <c r="U25" s="106"/>
      <c r="V25" s="106"/>
      <c r="W25" s="106"/>
      <c r="X25" s="106"/>
      <c r="Y25" s="106"/>
      <c r="Z25" s="106"/>
      <c r="AA25" s="127"/>
      <c r="AB25" s="128"/>
      <c r="AC25" s="127"/>
    </row>
    <row r="26" spans="1:29" x14ac:dyDescent="0.35">
      <c r="A26" s="127" t="s">
        <v>9922</v>
      </c>
      <c r="B26" s="128" cm="1">
        <f t="array" ref="B26">IF(ROW() &lt; ROW(INDEX(fields[experiment_ID],ROWS(fields[experiment_ID]))), COUNTIF(INDEX(fields[experiment_ID],1):fields[[#This Row],[experiment_ID]],fields[[#This Row],[experiment_ID]]), "")</f>
        <v>1</v>
      </c>
      <c r="C26" s="127"/>
      <c r="D26" s="127" t="s">
        <v>9944</v>
      </c>
      <c r="E26" s="127"/>
      <c r="F26" s="127"/>
      <c r="G26" s="127"/>
      <c r="H26" s="127" t="s">
        <v>8657</v>
      </c>
      <c r="I26" s="127"/>
      <c r="J26" s="106">
        <v>41.45</v>
      </c>
      <c r="K26" s="106">
        <v>15.6</v>
      </c>
      <c r="L26" s="106">
        <v>90</v>
      </c>
      <c r="M26" s="127" t="s">
        <v>753</v>
      </c>
      <c r="N26" s="106"/>
      <c r="O26" s="106"/>
      <c r="P26" s="127"/>
      <c r="Q26" s="106"/>
      <c r="R26" s="106"/>
      <c r="S26" s="106"/>
      <c r="T26" s="127"/>
      <c r="U26" s="106"/>
      <c r="V26" s="106"/>
      <c r="W26" s="106"/>
      <c r="X26" s="106"/>
      <c r="Y26" s="106"/>
      <c r="Z26" s="106"/>
      <c r="AA26" s="127"/>
      <c r="AB26" s="128"/>
      <c r="AC26" s="127"/>
    </row>
    <row r="27" spans="1:29" x14ac:dyDescent="0.35">
      <c r="A27" s="127" t="s">
        <v>9923</v>
      </c>
      <c r="B27" s="128" cm="1">
        <f t="array" ref="B27">IF(ROW() &lt; ROW(INDEX(fields[experiment_ID],ROWS(fields[experiment_ID]))), COUNTIF(INDEX(fields[experiment_ID],1):fields[[#This Row],[experiment_ID]],fields[[#This Row],[experiment_ID]]), "")</f>
        <v>1</v>
      </c>
      <c r="C27" s="127"/>
      <c r="D27" s="127" t="s">
        <v>9944</v>
      </c>
      <c r="E27" s="127"/>
      <c r="F27" s="127"/>
      <c r="G27" s="127"/>
      <c r="H27" s="127" t="s">
        <v>8657</v>
      </c>
      <c r="I27" s="127"/>
      <c r="J27" s="106">
        <v>41.45</v>
      </c>
      <c r="K27" s="106">
        <v>15.6</v>
      </c>
      <c r="L27" s="106">
        <v>90</v>
      </c>
      <c r="M27" s="127" t="s">
        <v>753</v>
      </c>
      <c r="N27" s="106"/>
      <c r="O27" s="106"/>
      <c r="P27" s="127"/>
      <c r="Q27" s="106"/>
      <c r="R27" s="106"/>
      <c r="S27" s="106"/>
      <c r="T27" s="127"/>
      <c r="U27" s="106"/>
      <c r="V27" s="106"/>
      <c r="W27" s="106"/>
      <c r="X27" s="106"/>
      <c r="Y27" s="106"/>
      <c r="Z27" s="106"/>
      <c r="AA27" s="127"/>
      <c r="AB27" s="128"/>
      <c r="AC27" s="127"/>
    </row>
    <row r="28" spans="1:29" x14ac:dyDescent="0.35">
      <c r="A28" s="127" t="s">
        <v>9924</v>
      </c>
      <c r="B28" s="128" cm="1">
        <f t="array" ref="B28">IF(ROW() &lt; ROW(INDEX(fields[experiment_ID],ROWS(fields[experiment_ID]))), COUNTIF(INDEX(fields[experiment_ID],1):fields[[#This Row],[experiment_ID]],fields[[#This Row],[experiment_ID]]), "")</f>
        <v>1</v>
      </c>
      <c r="C28" s="127"/>
      <c r="D28" s="127" t="s">
        <v>9944</v>
      </c>
      <c r="E28" s="127"/>
      <c r="F28" s="127"/>
      <c r="G28" s="127"/>
      <c r="H28" s="127" t="s">
        <v>8657</v>
      </c>
      <c r="I28" s="127"/>
      <c r="J28" s="106">
        <v>41.45</v>
      </c>
      <c r="K28" s="106">
        <v>15.6</v>
      </c>
      <c r="L28" s="106">
        <v>90</v>
      </c>
      <c r="M28" s="127" t="s">
        <v>753</v>
      </c>
      <c r="N28" s="106"/>
      <c r="O28" s="106"/>
      <c r="P28" s="127"/>
      <c r="Q28" s="106"/>
      <c r="R28" s="106"/>
      <c r="S28" s="106"/>
      <c r="T28" s="127"/>
      <c r="U28" s="106"/>
      <c r="V28" s="106"/>
      <c r="W28" s="106"/>
      <c r="X28" s="106"/>
      <c r="Y28" s="106"/>
      <c r="Z28" s="106"/>
      <c r="AA28" s="127"/>
      <c r="AB28" s="128"/>
      <c r="AC28" s="127"/>
    </row>
    <row r="29" spans="1:29" x14ac:dyDescent="0.35">
      <c r="A29" s="127" t="s">
        <v>9925</v>
      </c>
      <c r="B29" s="128" cm="1">
        <f t="array" ref="B29">IF(ROW() &lt; ROW(INDEX(fields[experiment_ID],ROWS(fields[experiment_ID]))), COUNTIF(INDEX(fields[experiment_ID],1):fields[[#This Row],[experiment_ID]],fields[[#This Row],[experiment_ID]]), "")</f>
        <v>1</v>
      </c>
      <c r="C29" s="127"/>
      <c r="D29" s="127" t="s">
        <v>9944</v>
      </c>
      <c r="E29" s="127"/>
      <c r="F29" s="127"/>
      <c r="G29" s="127"/>
      <c r="H29" s="127" t="s">
        <v>8657</v>
      </c>
      <c r="I29" s="127"/>
      <c r="J29" s="106">
        <v>41.45</v>
      </c>
      <c r="K29" s="106">
        <v>15.6</v>
      </c>
      <c r="L29" s="106">
        <v>90</v>
      </c>
      <c r="M29" s="127" t="s">
        <v>753</v>
      </c>
      <c r="N29" s="106"/>
      <c r="O29" s="106"/>
      <c r="P29" s="127"/>
      <c r="Q29" s="106"/>
      <c r="R29" s="106"/>
      <c r="S29" s="106"/>
      <c r="T29" s="127"/>
      <c r="U29" s="106"/>
      <c r="V29" s="106"/>
      <c r="W29" s="106"/>
      <c r="X29" s="106"/>
      <c r="Y29" s="106"/>
      <c r="Z29" s="106"/>
      <c r="AA29" s="127"/>
      <c r="AB29" s="128"/>
      <c r="AC29" s="127"/>
    </row>
    <row r="30" spans="1:29" x14ac:dyDescent="0.35">
      <c r="A30" s="127" t="s">
        <v>9926</v>
      </c>
      <c r="B30" s="128" cm="1">
        <f t="array" ref="B30">IF(ROW() &lt; ROW(INDEX(fields[experiment_ID],ROWS(fields[experiment_ID]))), COUNTIF(INDEX(fields[experiment_ID],1):fields[[#This Row],[experiment_ID]],fields[[#This Row],[experiment_ID]]), "")</f>
        <v>1</v>
      </c>
      <c r="C30" s="127"/>
      <c r="D30" s="127" t="s">
        <v>9944</v>
      </c>
      <c r="E30" s="127"/>
      <c r="F30" s="127"/>
      <c r="G30" s="127"/>
      <c r="H30" s="127" t="s">
        <v>8657</v>
      </c>
      <c r="I30" s="127"/>
      <c r="J30" s="106">
        <v>41.45</v>
      </c>
      <c r="K30" s="106">
        <v>15.6</v>
      </c>
      <c r="L30" s="106">
        <v>90</v>
      </c>
      <c r="M30" s="127" t="s">
        <v>753</v>
      </c>
      <c r="N30" s="106"/>
      <c r="O30" s="106"/>
      <c r="P30" s="127"/>
      <c r="Q30" s="106"/>
      <c r="R30" s="106"/>
      <c r="S30" s="106"/>
      <c r="T30" s="127"/>
      <c r="U30" s="106"/>
      <c r="V30" s="106"/>
      <c r="W30" s="106"/>
      <c r="X30" s="106"/>
      <c r="Y30" s="106"/>
      <c r="Z30" s="106"/>
      <c r="AA30" s="127"/>
      <c r="AB30" s="128"/>
      <c r="AC30" s="127"/>
    </row>
    <row r="31" spans="1:29" x14ac:dyDescent="0.35">
      <c r="A31" s="127" t="s">
        <v>9927</v>
      </c>
      <c r="B31" s="128" cm="1">
        <f t="array" ref="B31">IF(ROW() &lt; ROW(INDEX(fields[experiment_ID],ROWS(fields[experiment_ID]))), COUNTIF(INDEX(fields[experiment_ID],1):fields[[#This Row],[experiment_ID]],fields[[#This Row],[experiment_ID]]), "")</f>
        <v>1</v>
      </c>
      <c r="C31" s="127"/>
      <c r="D31" s="127" t="s">
        <v>9944</v>
      </c>
      <c r="E31" s="127"/>
      <c r="F31" s="127"/>
      <c r="G31" s="127"/>
      <c r="H31" s="127" t="s">
        <v>8657</v>
      </c>
      <c r="I31" s="127"/>
      <c r="J31" s="106">
        <v>41.45</v>
      </c>
      <c r="K31" s="106">
        <v>15.6</v>
      </c>
      <c r="L31" s="106">
        <v>90</v>
      </c>
      <c r="M31" s="127" t="s">
        <v>753</v>
      </c>
      <c r="N31" s="106"/>
      <c r="O31" s="106"/>
      <c r="P31" s="127"/>
      <c r="Q31" s="106"/>
      <c r="R31" s="106"/>
      <c r="S31" s="106"/>
      <c r="T31" s="127"/>
      <c r="U31" s="106"/>
      <c r="V31" s="106"/>
      <c r="W31" s="106"/>
      <c r="X31" s="106"/>
      <c r="Y31" s="106"/>
      <c r="Z31" s="106"/>
      <c r="AA31" s="127"/>
      <c r="AB31" s="128"/>
      <c r="AC31" s="127"/>
    </row>
    <row r="32" spans="1:29" x14ac:dyDescent="0.35">
      <c r="A32" s="127" t="s">
        <v>9928</v>
      </c>
      <c r="B32" s="128" cm="1">
        <f t="array" ref="B32">IF(ROW() &lt; ROW(INDEX(fields[experiment_ID],ROWS(fields[experiment_ID]))), COUNTIF(INDEX(fields[experiment_ID],1):fields[[#This Row],[experiment_ID]],fields[[#This Row],[experiment_ID]]), "")</f>
        <v>1</v>
      </c>
      <c r="C32" s="127"/>
      <c r="D32" s="127" t="s">
        <v>9944</v>
      </c>
      <c r="E32" s="127"/>
      <c r="F32" s="127"/>
      <c r="G32" s="127"/>
      <c r="H32" s="127" t="s">
        <v>8657</v>
      </c>
      <c r="I32" s="127"/>
      <c r="J32" s="106">
        <v>41.45</v>
      </c>
      <c r="K32" s="106">
        <v>15.6</v>
      </c>
      <c r="L32" s="106">
        <v>90</v>
      </c>
      <c r="M32" s="127" t="s">
        <v>753</v>
      </c>
      <c r="N32" s="106"/>
      <c r="O32" s="106"/>
      <c r="P32" s="127"/>
      <c r="Q32" s="106"/>
      <c r="R32" s="106"/>
      <c r="S32" s="106"/>
      <c r="T32" s="127"/>
      <c r="U32" s="106"/>
      <c r="V32" s="106"/>
      <c r="W32" s="106"/>
      <c r="X32" s="106"/>
      <c r="Y32" s="106"/>
      <c r="Z32" s="106"/>
      <c r="AA32" s="127"/>
      <c r="AB32" s="128"/>
      <c r="AC32" s="127"/>
    </row>
    <row r="33" spans="1:29" x14ac:dyDescent="0.35">
      <c r="A33" s="127" t="s">
        <v>9929</v>
      </c>
      <c r="B33" s="128" cm="1">
        <f t="array" ref="B33">IF(ROW() &lt; ROW(INDEX(fields[experiment_ID],ROWS(fields[experiment_ID]))), COUNTIF(INDEX(fields[experiment_ID],1):fields[[#This Row],[experiment_ID]],fields[[#This Row],[experiment_ID]]), "")</f>
        <v>1</v>
      </c>
      <c r="C33" s="127"/>
      <c r="D33" s="127" t="s">
        <v>9944</v>
      </c>
      <c r="E33" s="127"/>
      <c r="F33" s="127"/>
      <c r="G33" s="127"/>
      <c r="H33" s="127" t="s">
        <v>8657</v>
      </c>
      <c r="I33" s="127"/>
      <c r="J33" s="106">
        <v>41.45</v>
      </c>
      <c r="K33" s="106">
        <v>15.6</v>
      </c>
      <c r="L33" s="106">
        <v>90</v>
      </c>
      <c r="M33" s="127" t="s">
        <v>753</v>
      </c>
      <c r="N33" s="106"/>
      <c r="O33" s="106"/>
      <c r="P33" s="127"/>
      <c r="Q33" s="106"/>
      <c r="R33" s="106"/>
      <c r="S33" s="106"/>
      <c r="T33" s="127"/>
      <c r="U33" s="106"/>
      <c r="V33" s="106"/>
      <c r="W33" s="106"/>
      <c r="X33" s="106"/>
      <c r="Y33" s="106"/>
      <c r="Z33" s="106"/>
      <c r="AA33" s="127"/>
      <c r="AB33" s="128"/>
      <c r="AC33" s="127"/>
    </row>
    <row r="34" spans="1:29" x14ac:dyDescent="0.35">
      <c r="A34" s="127" t="s">
        <v>9930</v>
      </c>
      <c r="B34" s="128" cm="1">
        <f t="array" ref="B34">IF(ROW() &lt; ROW(INDEX(fields[experiment_ID],ROWS(fields[experiment_ID]))), COUNTIF(INDEX(fields[experiment_ID],1):fields[[#This Row],[experiment_ID]],fields[[#This Row],[experiment_ID]]), "")</f>
        <v>1</v>
      </c>
      <c r="C34" s="127"/>
      <c r="D34" s="127" t="s">
        <v>9944</v>
      </c>
      <c r="E34" s="127"/>
      <c r="F34" s="127"/>
      <c r="G34" s="127"/>
      <c r="H34" s="127" t="s">
        <v>8657</v>
      </c>
      <c r="I34" s="127"/>
      <c r="J34" s="106">
        <v>41.45</v>
      </c>
      <c r="K34" s="106">
        <v>15.6</v>
      </c>
      <c r="L34" s="106">
        <v>90</v>
      </c>
      <c r="M34" s="127" t="s">
        <v>753</v>
      </c>
      <c r="N34" s="106"/>
      <c r="O34" s="106"/>
      <c r="P34" s="127"/>
      <c r="Q34" s="106"/>
      <c r="R34" s="106"/>
      <c r="S34" s="106"/>
      <c r="T34" s="127"/>
      <c r="U34" s="106"/>
      <c r="V34" s="106"/>
      <c r="W34" s="106"/>
      <c r="X34" s="106"/>
      <c r="Y34" s="106"/>
      <c r="Z34" s="106"/>
      <c r="AA34" s="127"/>
      <c r="AB34" s="128"/>
      <c r="AC34" s="127"/>
    </row>
    <row r="35" spans="1:29" x14ac:dyDescent="0.35">
      <c r="A35" s="127" t="s">
        <v>9931</v>
      </c>
      <c r="B35" s="128" cm="1">
        <f t="array" ref="B35">IF(ROW() &lt; ROW(INDEX(fields[experiment_ID],ROWS(fields[experiment_ID]))), COUNTIF(INDEX(fields[experiment_ID],1):fields[[#This Row],[experiment_ID]],fields[[#This Row],[experiment_ID]]), "")</f>
        <v>1</v>
      </c>
      <c r="C35" s="127"/>
      <c r="D35" s="127" t="s">
        <v>9944</v>
      </c>
      <c r="E35" s="127"/>
      <c r="F35" s="127"/>
      <c r="G35" s="127"/>
      <c r="H35" s="127" t="s">
        <v>8657</v>
      </c>
      <c r="I35" s="127"/>
      <c r="J35" s="106">
        <v>41.45</v>
      </c>
      <c r="K35" s="106">
        <v>15.6</v>
      </c>
      <c r="L35" s="106">
        <v>90</v>
      </c>
      <c r="M35" s="127" t="s">
        <v>753</v>
      </c>
      <c r="N35" s="106"/>
      <c r="O35" s="106"/>
      <c r="P35" s="127"/>
      <c r="Q35" s="106"/>
      <c r="R35" s="106"/>
      <c r="S35" s="106"/>
      <c r="T35" s="127"/>
      <c r="U35" s="106"/>
      <c r="V35" s="106"/>
      <c r="W35" s="106"/>
      <c r="X35" s="106"/>
      <c r="Y35" s="106"/>
      <c r="Z35" s="106"/>
      <c r="AA35" s="127"/>
      <c r="AB35" s="128"/>
      <c r="AC35" s="127"/>
    </row>
    <row r="36" spans="1:29" x14ac:dyDescent="0.35">
      <c r="A36" s="127" t="s">
        <v>9932</v>
      </c>
      <c r="B36" s="128" cm="1">
        <f t="array" ref="B36">IF(ROW() &lt; ROW(INDEX(fields[experiment_ID],ROWS(fields[experiment_ID]))), COUNTIF(INDEX(fields[experiment_ID],1):fields[[#This Row],[experiment_ID]],fields[[#This Row],[experiment_ID]]), "")</f>
        <v>1</v>
      </c>
      <c r="C36" s="127"/>
      <c r="D36" s="127" t="s">
        <v>9944</v>
      </c>
      <c r="E36" s="127"/>
      <c r="F36" s="127"/>
      <c r="G36" s="127"/>
      <c r="H36" s="127" t="s">
        <v>8657</v>
      </c>
      <c r="I36" s="127"/>
      <c r="J36" s="106">
        <v>41.45</v>
      </c>
      <c r="K36" s="106">
        <v>15.6</v>
      </c>
      <c r="L36" s="106">
        <v>90</v>
      </c>
      <c r="M36" s="127" t="s">
        <v>753</v>
      </c>
      <c r="N36" s="106"/>
      <c r="O36" s="106"/>
      <c r="P36" s="127"/>
      <c r="Q36" s="106"/>
      <c r="R36" s="106"/>
      <c r="S36" s="106"/>
      <c r="T36" s="127"/>
      <c r="U36" s="106"/>
      <c r="V36" s="106"/>
      <c r="W36" s="106"/>
      <c r="X36" s="106"/>
      <c r="Y36" s="106"/>
      <c r="Z36" s="106"/>
      <c r="AA36" s="127"/>
      <c r="AB36" s="128"/>
      <c r="AC36" s="127"/>
    </row>
    <row r="37" spans="1:29" x14ac:dyDescent="0.35">
      <c r="A37" s="127" t="s">
        <v>9933</v>
      </c>
      <c r="B37" s="128" cm="1">
        <f t="array" ref="B37">IF(ROW() &lt; ROW(INDEX(fields[experiment_ID],ROWS(fields[experiment_ID]))), COUNTIF(INDEX(fields[experiment_ID],1):fields[[#This Row],[experiment_ID]],fields[[#This Row],[experiment_ID]]), "")</f>
        <v>1</v>
      </c>
      <c r="C37" s="127"/>
      <c r="D37" s="127" t="s">
        <v>9944</v>
      </c>
      <c r="E37" s="127"/>
      <c r="F37" s="127"/>
      <c r="G37" s="127"/>
      <c r="H37" s="127" t="s">
        <v>8657</v>
      </c>
      <c r="I37" s="127"/>
      <c r="J37" s="106">
        <v>41.45</v>
      </c>
      <c r="K37" s="106">
        <v>15.6</v>
      </c>
      <c r="L37" s="106">
        <v>90</v>
      </c>
      <c r="M37" s="127" t="s">
        <v>753</v>
      </c>
      <c r="N37" s="106"/>
      <c r="O37" s="106"/>
      <c r="P37" s="127"/>
      <c r="Q37" s="106"/>
      <c r="R37" s="106"/>
      <c r="S37" s="106"/>
      <c r="T37" s="127"/>
      <c r="U37" s="106"/>
      <c r="V37" s="106"/>
      <c r="W37" s="106"/>
      <c r="X37" s="106"/>
      <c r="Y37" s="106"/>
      <c r="Z37" s="106"/>
      <c r="AA37" s="127"/>
      <c r="AB37" s="128"/>
      <c r="AC37" s="127"/>
    </row>
    <row r="38" spans="1:29" x14ac:dyDescent="0.35">
      <c r="A38" s="127" t="s">
        <v>9934</v>
      </c>
      <c r="B38" s="128" cm="1">
        <f t="array" ref="B38">IF(ROW() &lt; ROW(INDEX(fields[experiment_ID],ROWS(fields[experiment_ID]))), COUNTIF(INDEX(fields[experiment_ID],1):fields[[#This Row],[experiment_ID]],fields[[#This Row],[experiment_ID]]), "")</f>
        <v>1</v>
      </c>
      <c r="C38" s="127"/>
      <c r="D38" s="127" t="s">
        <v>9944</v>
      </c>
      <c r="E38" s="127"/>
      <c r="F38" s="127"/>
      <c r="G38" s="127"/>
      <c r="H38" s="127" t="s">
        <v>8657</v>
      </c>
      <c r="I38" s="127"/>
      <c r="J38" s="106">
        <v>41.45</v>
      </c>
      <c r="K38" s="106">
        <v>15.6</v>
      </c>
      <c r="L38" s="106">
        <v>90</v>
      </c>
      <c r="M38" s="127" t="s">
        <v>753</v>
      </c>
      <c r="N38" s="106"/>
      <c r="O38" s="106"/>
      <c r="P38" s="127"/>
      <c r="Q38" s="106"/>
      <c r="R38" s="106"/>
      <c r="S38" s="106"/>
      <c r="T38" s="127"/>
      <c r="U38" s="106"/>
      <c r="V38" s="106"/>
      <c r="W38" s="106"/>
      <c r="X38" s="106"/>
      <c r="Y38" s="106"/>
      <c r="Z38" s="106"/>
      <c r="AA38" s="127"/>
      <c r="AB38" s="128"/>
      <c r="AC38" s="127"/>
    </row>
    <row r="39" spans="1:29" x14ac:dyDescent="0.35">
      <c r="A39" s="127" t="s">
        <v>9935</v>
      </c>
      <c r="B39" s="128" cm="1">
        <f t="array" ref="B39">IF(ROW() &lt; ROW(INDEX(fields[experiment_ID],ROWS(fields[experiment_ID]))), COUNTIF(INDEX(fields[experiment_ID],1):fields[[#This Row],[experiment_ID]],fields[[#This Row],[experiment_ID]]), "")</f>
        <v>1</v>
      </c>
      <c r="C39" s="127"/>
      <c r="D39" s="127" t="s">
        <v>9944</v>
      </c>
      <c r="E39" s="127"/>
      <c r="F39" s="127"/>
      <c r="G39" s="127"/>
      <c r="H39" s="127" t="s">
        <v>8657</v>
      </c>
      <c r="I39" s="127"/>
      <c r="J39" s="106">
        <v>41.45</v>
      </c>
      <c r="K39" s="106">
        <v>15.6</v>
      </c>
      <c r="L39" s="106">
        <v>90</v>
      </c>
      <c r="M39" s="127" t="s">
        <v>753</v>
      </c>
      <c r="N39" s="106"/>
      <c r="O39" s="106"/>
      <c r="P39" s="127"/>
      <c r="Q39" s="106"/>
      <c r="R39" s="106"/>
      <c r="S39" s="106"/>
      <c r="T39" s="127"/>
      <c r="U39" s="106"/>
      <c r="V39" s="106"/>
      <c r="W39" s="106"/>
      <c r="X39" s="106"/>
      <c r="Y39" s="106"/>
      <c r="Z39" s="106"/>
      <c r="AA39" s="127"/>
      <c r="AB39" s="128"/>
      <c r="AC39" s="127"/>
    </row>
    <row r="40" spans="1:29" x14ac:dyDescent="0.35">
      <c r="A40" s="127" t="s">
        <v>9936</v>
      </c>
      <c r="B40" s="128" cm="1">
        <f t="array" ref="B40">IF(ROW() &lt; ROW(INDEX(fields[experiment_ID],ROWS(fields[experiment_ID]))), COUNTIF(INDEX(fields[experiment_ID],1):fields[[#This Row],[experiment_ID]],fields[[#This Row],[experiment_ID]]), "")</f>
        <v>1</v>
      </c>
      <c r="C40" s="127"/>
      <c r="D40" s="127" t="s">
        <v>9944</v>
      </c>
      <c r="E40" s="127"/>
      <c r="F40" s="127"/>
      <c r="G40" s="127"/>
      <c r="H40" s="127" t="s">
        <v>8657</v>
      </c>
      <c r="I40" s="127"/>
      <c r="J40" s="106">
        <v>41.45</v>
      </c>
      <c r="K40" s="106">
        <v>15.6</v>
      </c>
      <c r="L40" s="106">
        <v>90</v>
      </c>
      <c r="M40" s="127" t="s">
        <v>753</v>
      </c>
      <c r="N40" s="106"/>
      <c r="O40" s="106"/>
      <c r="P40" s="127"/>
      <c r="Q40" s="106"/>
      <c r="R40" s="106"/>
      <c r="S40" s="106"/>
      <c r="T40" s="127"/>
      <c r="U40" s="106"/>
      <c r="V40" s="106"/>
      <c r="W40" s="106"/>
      <c r="X40" s="106"/>
      <c r="Y40" s="106"/>
      <c r="Z40" s="106"/>
      <c r="AA40" s="127"/>
      <c r="AB40" s="128"/>
      <c r="AC40" s="127"/>
    </row>
    <row r="41" spans="1:29" x14ac:dyDescent="0.35">
      <c r="A41" s="127" t="s">
        <v>9937</v>
      </c>
      <c r="B41" s="128" cm="1">
        <f t="array" ref="B41">IF(ROW() &lt; ROW(INDEX(fields[experiment_ID],ROWS(fields[experiment_ID]))), COUNTIF(INDEX(fields[experiment_ID],1):fields[[#This Row],[experiment_ID]],fields[[#This Row],[experiment_ID]]), "")</f>
        <v>1</v>
      </c>
      <c r="C41" s="127"/>
      <c r="D41" s="127" t="s">
        <v>9944</v>
      </c>
      <c r="E41" s="127"/>
      <c r="F41" s="127"/>
      <c r="G41" s="127"/>
      <c r="H41" s="127" t="s">
        <v>8657</v>
      </c>
      <c r="I41" s="127"/>
      <c r="J41" s="106">
        <v>41.45</v>
      </c>
      <c r="K41" s="106">
        <v>15.6</v>
      </c>
      <c r="L41" s="106">
        <v>90</v>
      </c>
      <c r="M41" s="127" t="s">
        <v>753</v>
      </c>
      <c r="N41" s="106"/>
      <c r="O41" s="106"/>
      <c r="P41" s="127"/>
      <c r="Q41" s="106"/>
      <c r="R41" s="106"/>
      <c r="S41" s="106"/>
      <c r="T41" s="127"/>
      <c r="U41" s="106"/>
      <c r="V41" s="106"/>
      <c r="W41" s="106"/>
      <c r="X41" s="106"/>
      <c r="Y41" s="106"/>
      <c r="Z41" s="106"/>
      <c r="AA41" s="127"/>
      <c r="AB41" s="128"/>
      <c r="AC41" s="127"/>
    </row>
    <row r="42" spans="1:29" x14ac:dyDescent="0.35">
      <c r="A42" s="127" t="s">
        <v>9938</v>
      </c>
      <c r="B42" s="128" cm="1">
        <f t="array" ref="B42">IF(ROW() &lt; ROW(INDEX(fields[experiment_ID],ROWS(fields[experiment_ID]))), COUNTIF(INDEX(fields[experiment_ID],1):fields[[#This Row],[experiment_ID]],fields[[#This Row],[experiment_ID]]), "")</f>
        <v>1</v>
      </c>
      <c r="C42" s="127"/>
      <c r="D42" s="127" t="s">
        <v>9944</v>
      </c>
      <c r="E42" s="127"/>
      <c r="F42" s="127"/>
      <c r="G42" s="127"/>
      <c r="H42" s="127" t="s">
        <v>8657</v>
      </c>
      <c r="I42" s="127"/>
      <c r="J42" s="106">
        <v>41.45</v>
      </c>
      <c r="K42" s="106">
        <v>15.6</v>
      </c>
      <c r="L42" s="106">
        <v>90</v>
      </c>
      <c r="M42" s="127" t="s">
        <v>753</v>
      </c>
      <c r="N42" s="106"/>
      <c r="O42" s="106"/>
      <c r="P42" s="127"/>
      <c r="Q42" s="106"/>
      <c r="R42" s="106"/>
      <c r="S42" s="106"/>
      <c r="T42" s="127"/>
      <c r="U42" s="106"/>
      <c r="V42" s="106"/>
      <c r="W42" s="106"/>
      <c r="X42" s="106"/>
      <c r="Y42" s="106"/>
      <c r="Z42" s="106"/>
      <c r="AA42" s="127"/>
      <c r="AB42" s="128"/>
      <c r="AC42" s="127"/>
    </row>
    <row r="43" spans="1:29" x14ac:dyDescent="0.35">
      <c r="A43" s="127" t="s">
        <v>9939</v>
      </c>
      <c r="B43" s="128" cm="1">
        <f t="array" ref="B43">IF(ROW() &lt; ROW(INDEX(fields[experiment_ID],ROWS(fields[experiment_ID]))), COUNTIF(INDEX(fields[experiment_ID],1):fields[[#This Row],[experiment_ID]],fields[[#This Row],[experiment_ID]]), "")</f>
        <v>1</v>
      </c>
      <c r="C43" s="127"/>
      <c r="D43" s="127" t="s">
        <v>9944</v>
      </c>
      <c r="E43" s="127"/>
      <c r="F43" s="127"/>
      <c r="G43" s="127"/>
      <c r="H43" s="127" t="s">
        <v>8657</v>
      </c>
      <c r="I43" s="127"/>
      <c r="J43" s="106">
        <v>41.45</v>
      </c>
      <c r="K43" s="106">
        <v>15.6</v>
      </c>
      <c r="L43" s="106">
        <v>90</v>
      </c>
      <c r="M43" s="127" t="s">
        <v>753</v>
      </c>
      <c r="N43" s="106"/>
      <c r="O43" s="106"/>
      <c r="P43" s="127"/>
      <c r="Q43" s="106"/>
      <c r="R43" s="106"/>
      <c r="S43" s="106"/>
      <c r="T43" s="127"/>
      <c r="U43" s="106"/>
      <c r="V43" s="106"/>
      <c r="W43" s="106"/>
      <c r="X43" s="106"/>
      <c r="Y43" s="106"/>
      <c r="Z43" s="106"/>
      <c r="AA43" s="127"/>
      <c r="AB43" s="128"/>
      <c r="AC43" s="127"/>
    </row>
    <row r="44" spans="1:29" x14ac:dyDescent="0.35">
      <c r="A44" s="127" t="s">
        <v>9940</v>
      </c>
      <c r="B44" s="128" cm="1">
        <f t="array" ref="B44">IF(ROW() &lt; ROW(INDEX(fields[experiment_ID],ROWS(fields[experiment_ID]))), COUNTIF(INDEX(fields[experiment_ID],1):fields[[#This Row],[experiment_ID]],fields[[#This Row],[experiment_ID]]), "")</f>
        <v>1</v>
      </c>
      <c r="C44" s="127"/>
      <c r="D44" s="127" t="s">
        <v>9944</v>
      </c>
      <c r="E44" s="127"/>
      <c r="F44" s="127"/>
      <c r="G44" s="127"/>
      <c r="H44" s="127" t="s">
        <v>8657</v>
      </c>
      <c r="I44" s="127"/>
      <c r="J44" s="106">
        <v>41.45</v>
      </c>
      <c r="K44" s="106">
        <v>15.6</v>
      </c>
      <c r="L44" s="106">
        <v>90</v>
      </c>
      <c r="M44" s="127" t="s">
        <v>753</v>
      </c>
      <c r="N44" s="106"/>
      <c r="O44" s="106"/>
      <c r="P44" s="127"/>
      <c r="Q44" s="106"/>
      <c r="R44" s="106"/>
      <c r="S44" s="106"/>
      <c r="T44" s="127"/>
      <c r="U44" s="106"/>
      <c r="V44" s="106"/>
      <c r="W44" s="106"/>
      <c r="X44" s="106"/>
      <c r="Y44" s="106"/>
      <c r="Z44" s="106"/>
      <c r="AA44" s="127"/>
      <c r="AB44" s="128"/>
      <c r="AC44" s="127"/>
    </row>
    <row r="45" spans="1:29" x14ac:dyDescent="0.35">
      <c r="A45" s="127" t="s">
        <v>9941</v>
      </c>
      <c r="B45" s="128" cm="1">
        <f t="array" ref="B45">IF(ROW() &lt; ROW(INDEX(fields[experiment_ID],ROWS(fields[experiment_ID]))), COUNTIF(INDEX(fields[experiment_ID],1):fields[[#This Row],[experiment_ID]],fields[[#This Row],[experiment_ID]]), "")</f>
        <v>1</v>
      </c>
      <c r="C45" s="127"/>
      <c r="D45" s="127" t="s">
        <v>9944</v>
      </c>
      <c r="E45" s="127"/>
      <c r="F45" s="127"/>
      <c r="G45" s="127"/>
      <c r="H45" s="127" t="s">
        <v>8657</v>
      </c>
      <c r="I45" s="127"/>
      <c r="J45" s="106">
        <v>41.45</v>
      </c>
      <c r="K45" s="106">
        <v>15.6</v>
      </c>
      <c r="L45" s="106">
        <v>90</v>
      </c>
      <c r="M45" s="127" t="s">
        <v>753</v>
      </c>
      <c r="N45" s="106"/>
      <c r="O45" s="106"/>
      <c r="P45" s="127"/>
      <c r="Q45" s="106"/>
      <c r="R45" s="106"/>
      <c r="S45" s="106"/>
      <c r="T45" s="127"/>
      <c r="U45" s="106"/>
      <c r="V45" s="106"/>
      <c r="W45" s="106"/>
      <c r="X45" s="106"/>
      <c r="Y45" s="106"/>
      <c r="Z45" s="106"/>
      <c r="AA45" s="127"/>
      <c r="AB45" s="128"/>
      <c r="AC45" s="127"/>
    </row>
    <row r="46" spans="1:29" x14ac:dyDescent="0.35">
      <c r="A46" s="127" t="s">
        <v>9942</v>
      </c>
      <c r="B46" s="128" cm="1">
        <f t="array" ref="B46">IF(ROW() &lt; ROW(INDEX(fields[experiment_ID],ROWS(fields[experiment_ID]))), COUNTIF(INDEX(fields[experiment_ID],1):fields[[#This Row],[experiment_ID]],fields[[#This Row],[experiment_ID]]), "")</f>
        <v>1</v>
      </c>
      <c r="C46" s="127"/>
      <c r="D46" s="127" t="s">
        <v>9944</v>
      </c>
      <c r="E46" s="127"/>
      <c r="F46" s="127"/>
      <c r="G46" s="127"/>
      <c r="H46" s="127" t="s">
        <v>8657</v>
      </c>
      <c r="I46" s="127"/>
      <c r="J46" s="106">
        <v>41.45</v>
      </c>
      <c r="K46" s="106">
        <v>15.6</v>
      </c>
      <c r="L46" s="106">
        <v>90</v>
      </c>
      <c r="M46" s="127" t="s">
        <v>753</v>
      </c>
      <c r="N46" s="106"/>
      <c r="O46" s="106"/>
      <c r="P46" s="127"/>
      <c r="Q46" s="106"/>
      <c r="R46" s="106"/>
      <c r="S46" s="106"/>
      <c r="T46" s="127"/>
      <c r="U46" s="106"/>
      <c r="V46" s="106"/>
      <c r="W46" s="106"/>
      <c r="X46" s="106"/>
      <c r="Y46" s="106"/>
      <c r="Z46" s="106"/>
      <c r="AA46" s="127"/>
      <c r="AB46" s="128"/>
      <c r="AC46" s="127"/>
    </row>
    <row r="47" spans="1:29" x14ac:dyDescent="0.35">
      <c r="A47" s="127" t="s">
        <v>9943</v>
      </c>
      <c r="B47" s="128" cm="1">
        <f t="array" ref="B47">IF(ROW() &lt; ROW(INDEX(fields[experiment_ID],ROWS(fields[experiment_ID]))), COUNTIF(INDEX(fields[experiment_ID],1):fields[[#This Row],[experiment_ID]],fields[[#This Row],[experiment_ID]]), "")</f>
        <v>1</v>
      </c>
      <c r="C47" s="127"/>
      <c r="D47" s="127" t="s">
        <v>9944</v>
      </c>
      <c r="E47" s="127"/>
      <c r="F47" s="127"/>
      <c r="G47" s="127"/>
      <c r="H47" s="127" t="s">
        <v>8657</v>
      </c>
      <c r="I47" s="127"/>
      <c r="J47" s="106">
        <v>41.45</v>
      </c>
      <c r="K47" s="106">
        <v>15.6</v>
      </c>
      <c r="L47" s="106">
        <v>90</v>
      </c>
      <c r="M47" s="127" t="s">
        <v>753</v>
      </c>
      <c r="N47" s="106"/>
      <c r="O47" s="106"/>
      <c r="P47" s="127"/>
      <c r="Q47" s="106"/>
      <c r="R47" s="106"/>
      <c r="S47" s="106"/>
      <c r="T47" s="127"/>
      <c r="U47" s="106"/>
      <c r="V47" s="106"/>
      <c r="W47" s="106"/>
      <c r="X47" s="106"/>
      <c r="Y47" s="106"/>
      <c r="Z47" s="106"/>
      <c r="AA47" s="127"/>
      <c r="AB47" s="128"/>
      <c r="AC47" s="127"/>
    </row>
    <row r="48" spans="1:29" x14ac:dyDescent="0.35">
      <c r="A48" s="127" t="s">
        <v>8753</v>
      </c>
      <c r="B48" s="128" cm="1">
        <f t="array" ref="B48">IF(ROW() &lt; ROW(INDEX(fields[experiment_ID],ROWS(fields[experiment_ID]))), COUNTIF(INDEX(fields[experiment_ID],1):fields[[#This Row],[experiment_ID]],fields[[#This Row],[experiment_ID]]), "")</f>
        <v>1</v>
      </c>
      <c r="C48" s="127"/>
      <c r="D48" s="127" t="s">
        <v>8755</v>
      </c>
      <c r="E48" s="127" t="s">
        <v>8761</v>
      </c>
      <c r="F48" s="127"/>
      <c r="G48" s="127" t="s">
        <v>1681</v>
      </c>
      <c r="H48" s="127" t="s">
        <v>8578</v>
      </c>
      <c r="I48" s="127" t="s">
        <v>8579</v>
      </c>
      <c r="J48" s="106">
        <v>-36.75</v>
      </c>
      <c r="K48" s="106">
        <v>142.11000000000001</v>
      </c>
      <c r="L48" s="106">
        <v>128</v>
      </c>
      <c r="M48" s="127"/>
      <c r="N48" s="106"/>
      <c r="O48" s="106"/>
      <c r="P48" s="127"/>
      <c r="Q48" s="106"/>
      <c r="R48" s="106"/>
      <c r="S48" s="106"/>
      <c r="T48" s="127"/>
      <c r="U48" s="106"/>
      <c r="V48" s="106"/>
      <c r="W48" s="106"/>
      <c r="X48" s="106"/>
      <c r="Y48" s="106"/>
      <c r="Z48" s="106"/>
      <c r="AA48" s="127"/>
      <c r="AB48" s="128"/>
      <c r="AC48" s="127"/>
    </row>
    <row r="49" spans="1:29" x14ac:dyDescent="0.35">
      <c r="A49" s="127" t="s">
        <v>8850</v>
      </c>
      <c r="B49" s="128" cm="1">
        <f t="array" ref="B49">IF(ROW() &lt; ROW(INDEX(fields[experiment_ID],ROWS(fields[experiment_ID]))), COUNTIF(INDEX(fields[experiment_ID],1):fields[[#This Row],[experiment_ID]],fields[[#This Row],[experiment_ID]]), "")</f>
        <v>1</v>
      </c>
      <c r="C49" s="127"/>
      <c r="D49" s="127" t="s">
        <v>8854</v>
      </c>
      <c r="E49" s="127" t="s">
        <v>8858</v>
      </c>
      <c r="F49" s="127"/>
      <c r="G49" s="127" t="s">
        <v>1734</v>
      </c>
      <c r="H49" s="127" t="s">
        <v>8857</v>
      </c>
      <c r="I49" s="127"/>
      <c r="J49" s="106">
        <v>49.465000000000003</v>
      </c>
      <c r="K49" s="106">
        <v>2.0720000000000001</v>
      </c>
      <c r="L49" s="106">
        <v>112</v>
      </c>
      <c r="M49" s="127"/>
      <c r="N49" s="106"/>
      <c r="O49" s="106"/>
      <c r="P49" s="127"/>
      <c r="Q49" s="106"/>
      <c r="R49" s="106"/>
      <c r="S49" s="106"/>
      <c r="T49" s="127"/>
      <c r="U49" s="106"/>
      <c r="V49" s="106"/>
      <c r="W49" s="106"/>
      <c r="X49" s="106"/>
      <c r="Y49" s="106"/>
      <c r="Z49" s="106"/>
      <c r="AA49" s="127"/>
      <c r="AB49" s="128"/>
      <c r="AC49" s="127"/>
    </row>
    <row r="50" spans="1:29" x14ac:dyDescent="0.35">
      <c r="A50" s="127" t="s">
        <v>8850</v>
      </c>
      <c r="B50" s="128" cm="1">
        <f t="array" ref="B50">IF(ROW() &lt; ROW(INDEX(fields[experiment_ID],ROWS(fields[experiment_ID]))), COUNTIF(INDEX(fields[experiment_ID],1):fields[[#This Row],[experiment_ID]],fields[[#This Row],[experiment_ID]]), "")</f>
        <v>2</v>
      </c>
      <c r="C50" s="127"/>
      <c r="D50" s="127" t="s">
        <v>8855</v>
      </c>
      <c r="E50" s="127" t="s">
        <v>8859</v>
      </c>
      <c r="F50" s="127"/>
      <c r="G50" s="127" t="s">
        <v>1734</v>
      </c>
      <c r="H50" s="127" t="s">
        <v>8860</v>
      </c>
      <c r="I50" s="127"/>
      <c r="J50" s="106">
        <v>49.543999999999997</v>
      </c>
      <c r="K50" s="106">
        <v>2.3879999999999999</v>
      </c>
      <c r="L50" s="106">
        <v>135</v>
      </c>
      <c r="M50" s="127"/>
      <c r="N50" s="106"/>
      <c r="O50" s="106"/>
      <c r="P50" s="127"/>
      <c r="Q50" s="106"/>
      <c r="R50" s="106"/>
      <c r="S50" s="106"/>
      <c r="T50" s="127"/>
      <c r="U50" s="106"/>
      <c r="V50" s="106"/>
      <c r="W50" s="106"/>
      <c r="X50" s="106"/>
      <c r="Y50" s="106"/>
      <c r="Z50" s="106"/>
      <c r="AA50" s="127"/>
      <c r="AB50" s="128"/>
      <c r="AC50" s="127"/>
    </row>
    <row r="51" spans="1:29" x14ac:dyDescent="0.35">
      <c r="A51" s="127" t="s">
        <v>8871</v>
      </c>
      <c r="B51" s="128" cm="1">
        <f t="array" ref="B51">IF(ROW() &lt; ROW(INDEX(fields[experiment_ID],ROWS(fields[experiment_ID]))), COUNTIF(INDEX(fields[experiment_ID],1):fields[[#This Row],[experiment_ID]],fields[[#This Row],[experiment_ID]]), "")</f>
        <v>1</v>
      </c>
      <c r="C51" s="127"/>
      <c r="D51" s="127" t="s">
        <v>8874</v>
      </c>
      <c r="E51" s="127" t="s">
        <v>8884</v>
      </c>
      <c r="F51" s="127"/>
      <c r="G51" s="127" t="s">
        <v>1708</v>
      </c>
      <c r="H51" s="127" t="s">
        <v>8876</v>
      </c>
      <c r="I51" s="127" t="s">
        <v>8885</v>
      </c>
      <c r="J51" s="106">
        <v>35.270000000000003</v>
      </c>
      <c r="K51" s="106">
        <v>107.5</v>
      </c>
      <c r="L51" s="106">
        <v>1254</v>
      </c>
      <c r="M51" s="127"/>
      <c r="N51" s="106"/>
      <c r="O51" s="106"/>
      <c r="P51" s="127"/>
      <c r="Q51" s="106"/>
      <c r="R51" s="106"/>
      <c r="S51" s="106"/>
      <c r="T51" s="127"/>
      <c r="U51" s="106"/>
      <c r="V51" s="106"/>
      <c r="W51" s="106"/>
      <c r="X51" s="106"/>
      <c r="Y51" s="106"/>
      <c r="Z51" s="106"/>
      <c r="AA51" s="127"/>
      <c r="AB51" s="128"/>
      <c r="AC51" s="127"/>
    </row>
    <row r="52" spans="1:29" x14ac:dyDescent="0.35">
      <c r="A52" s="127" t="s">
        <v>8990</v>
      </c>
      <c r="B52" s="128" cm="1">
        <f t="array" ref="B52">IF(ROW() &lt; ROW(INDEX(fields[experiment_ID],ROWS(fields[experiment_ID]))), COUNTIF(INDEX(fields[experiment_ID],1):fields[[#This Row],[experiment_ID]],fields[[#This Row],[experiment_ID]]), "")</f>
        <v>1</v>
      </c>
      <c r="C52" s="127"/>
      <c r="D52" s="127" t="s">
        <v>8994</v>
      </c>
      <c r="E52" s="127" t="s">
        <v>8998</v>
      </c>
      <c r="F52" s="127"/>
      <c r="G52" s="127" t="s">
        <v>1708</v>
      </c>
      <c r="H52" s="127"/>
      <c r="I52" s="127"/>
      <c r="J52" s="106">
        <v>37.880000000000003</v>
      </c>
      <c r="K52" s="106">
        <v>114.68</v>
      </c>
      <c r="L52" s="106">
        <v>50.1</v>
      </c>
      <c r="M52" s="127"/>
      <c r="N52" s="106"/>
      <c r="O52" s="106"/>
      <c r="P52" s="127"/>
      <c r="Q52" s="106"/>
      <c r="R52" s="106"/>
      <c r="S52" s="106"/>
      <c r="T52" s="127"/>
      <c r="U52" s="106"/>
      <c r="V52" s="106"/>
      <c r="W52" s="106"/>
      <c r="X52" s="106"/>
      <c r="Y52" s="106"/>
      <c r="Z52" s="106"/>
      <c r="AA52" s="127"/>
      <c r="AB52" s="128"/>
      <c r="AC52" s="127"/>
    </row>
    <row r="53" spans="1:29" x14ac:dyDescent="0.35">
      <c r="A53" s="127" t="s">
        <v>9127</v>
      </c>
      <c r="B53" s="128" cm="1">
        <f t="array" ref="B53">IF(ROW() &lt; ROW(INDEX(fields[experiment_ID],ROWS(fields[experiment_ID]))), COUNTIF(INDEX(fields[experiment_ID],1):fields[[#This Row],[experiment_ID]],fields[[#This Row],[experiment_ID]]), "")</f>
        <v>1</v>
      </c>
      <c r="C53" s="127"/>
      <c r="D53" s="127" t="s">
        <v>9129</v>
      </c>
      <c r="E53" s="127" t="s">
        <v>8657</v>
      </c>
      <c r="F53" s="127"/>
      <c r="G53" s="127" t="s">
        <v>1756</v>
      </c>
      <c r="H53" s="127"/>
      <c r="I53" s="127"/>
      <c r="J53" s="106">
        <v>41.47</v>
      </c>
      <c r="K53" s="106">
        <v>15.53</v>
      </c>
      <c r="L53" s="106">
        <v>75</v>
      </c>
      <c r="M53" s="127"/>
      <c r="N53" s="106"/>
      <c r="O53" s="106"/>
      <c r="P53" s="127"/>
      <c r="Q53" s="106"/>
      <c r="R53" s="106"/>
      <c r="S53" s="106"/>
      <c r="T53" s="127"/>
      <c r="U53" s="106"/>
      <c r="V53" s="106"/>
      <c r="W53" s="106"/>
      <c r="X53" s="106"/>
      <c r="Y53" s="106"/>
      <c r="Z53" s="106"/>
      <c r="AA53" s="127"/>
      <c r="AB53" s="128"/>
      <c r="AC53" s="127"/>
    </row>
    <row r="54" spans="1:29" x14ac:dyDescent="0.35">
      <c r="A54" s="127" t="s">
        <v>9365</v>
      </c>
      <c r="B54" s="128" cm="1">
        <f t="array" ref="B54">IF(ROW() &lt; ROW(INDEX(fields[experiment_ID],ROWS(fields[experiment_ID]))), COUNTIF(INDEX(fields[experiment_ID],1):fields[[#This Row],[experiment_ID]],fields[[#This Row],[experiment_ID]]), "")</f>
        <v>1</v>
      </c>
      <c r="C54" s="127"/>
      <c r="D54" s="127" t="s">
        <v>9368</v>
      </c>
      <c r="E54" s="127" t="s">
        <v>9370</v>
      </c>
      <c r="F54" s="127"/>
      <c r="G54" s="127" t="s">
        <v>1799</v>
      </c>
      <c r="H54" s="127"/>
      <c r="I54" s="127"/>
      <c r="J54" s="106">
        <v>43.75</v>
      </c>
      <c r="K54" s="106">
        <v>172.25</v>
      </c>
      <c r="L54" s="106"/>
      <c r="M54" s="127"/>
      <c r="N54" s="106"/>
      <c r="O54" s="106"/>
      <c r="P54" s="127"/>
      <c r="Q54" s="106"/>
      <c r="R54" s="106"/>
      <c r="S54" s="106"/>
      <c r="T54" s="127"/>
      <c r="U54" s="106"/>
      <c r="V54" s="106"/>
      <c r="W54" s="106"/>
      <c r="X54" s="106"/>
      <c r="Y54" s="106"/>
      <c r="Z54" s="106"/>
      <c r="AA54" s="127"/>
      <c r="AB54" s="128"/>
      <c r="AC54" s="127"/>
    </row>
    <row r="55" spans="1:29" x14ac:dyDescent="0.35">
      <c r="A55" s="127" t="s">
        <v>9365</v>
      </c>
      <c r="B55" s="128" cm="1">
        <f t="array" ref="B55">IF(ROW() &lt; ROW(INDEX(fields[experiment_ID],ROWS(fields[experiment_ID]))), COUNTIF(INDEX(fields[experiment_ID],1):fields[[#This Row],[experiment_ID]],fields[[#This Row],[experiment_ID]]), "")</f>
        <v>2</v>
      </c>
      <c r="C55" s="127"/>
      <c r="D55" s="127" t="s">
        <v>9369</v>
      </c>
      <c r="E55" s="127" t="s">
        <v>9371</v>
      </c>
      <c r="F55" s="127"/>
      <c r="G55" s="127" t="s">
        <v>1799</v>
      </c>
      <c r="H55" s="127"/>
      <c r="I55" s="127"/>
      <c r="J55" s="106">
        <v>43.97</v>
      </c>
      <c r="K55" s="106">
        <v>171.8</v>
      </c>
      <c r="L55" s="106"/>
      <c r="M55" s="127"/>
      <c r="N55" s="106"/>
      <c r="O55" s="106"/>
      <c r="P55" s="127"/>
      <c r="Q55" s="106"/>
      <c r="R55" s="106"/>
      <c r="S55" s="106"/>
      <c r="T55" s="127"/>
      <c r="U55" s="106"/>
      <c r="V55" s="106"/>
      <c r="W55" s="106"/>
      <c r="X55" s="106"/>
      <c r="Y55" s="106"/>
      <c r="Z55" s="106"/>
      <c r="AA55" s="127"/>
      <c r="AB55" s="128"/>
      <c r="AC55" s="127"/>
    </row>
    <row r="56" spans="1:29" x14ac:dyDescent="0.35">
      <c r="A56" s="127" t="s">
        <v>9616</v>
      </c>
      <c r="B56" s="128" cm="1">
        <f t="array" ref="B56">IF(ROW() &lt; ROW(INDEX(fields[experiment_ID],ROWS(fields[experiment_ID]))), COUNTIF(INDEX(fields[experiment_ID],1):fields[[#This Row],[experiment_ID]],fields[[#This Row],[experiment_ID]]), "")</f>
        <v>1</v>
      </c>
      <c r="C56" s="127"/>
      <c r="D56" s="127" t="s">
        <v>9623</v>
      </c>
      <c r="E56" s="127" t="s">
        <v>9626</v>
      </c>
      <c r="F56" s="127"/>
      <c r="G56" s="127" t="s">
        <v>1756</v>
      </c>
      <c r="H56" s="127"/>
      <c r="I56" s="127" t="s">
        <v>9645</v>
      </c>
      <c r="J56" s="106">
        <v>39.4</v>
      </c>
      <c r="K56" s="106">
        <v>9.0833329999999997</v>
      </c>
      <c r="L56" s="106">
        <v>80</v>
      </c>
      <c r="M56" s="127"/>
      <c r="N56" s="106"/>
      <c r="O56" s="106"/>
      <c r="P56" s="127"/>
      <c r="Q56" s="106"/>
      <c r="R56" s="106"/>
      <c r="S56" s="106"/>
      <c r="T56" s="127"/>
      <c r="U56" s="106"/>
      <c r="V56" s="106"/>
      <c r="W56" s="106"/>
      <c r="X56" s="106"/>
      <c r="Y56" s="106"/>
      <c r="Z56" s="106"/>
      <c r="AA56" s="127"/>
      <c r="AB56" s="128"/>
      <c r="AC56" s="127"/>
    </row>
    <row r="57" spans="1:29" x14ac:dyDescent="0.35">
      <c r="A57" s="127" t="s">
        <v>9616</v>
      </c>
      <c r="B57" s="128" cm="1">
        <f t="array" ref="B57">IF(ROW() &lt; ROW(INDEX(fields[experiment_ID],ROWS(fields[experiment_ID]))), COUNTIF(INDEX(fields[experiment_ID],1):fields[[#This Row],[experiment_ID]],fields[[#This Row],[experiment_ID]]), "")</f>
        <v>2</v>
      </c>
      <c r="C57" s="127"/>
      <c r="D57" s="127" t="s">
        <v>9624</v>
      </c>
      <c r="E57" s="127" t="s">
        <v>9625</v>
      </c>
      <c r="F57" s="127"/>
      <c r="G57" s="127" t="s">
        <v>1756</v>
      </c>
      <c r="H57" s="127"/>
      <c r="I57" s="127" t="s">
        <v>9645</v>
      </c>
      <c r="J57" s="106">
        <v>39.4</v>
      </c>
      <c r="K57" s="106">
        <v>9.0833329999999997</v>
      </c>
      <c r="L57" s="106">
        <v>114</v>
      </c>
      <c r="M57" s="127"/>
      <c r="N57" s="106"/>
      <c r="O57" s="106"/>
      <c r="P57" s="127"/>
      <c r="Q57" s="106"/>
      <c r="R57" s="106"/>
      <c r="S57" s="106"/>
      <c r="T57" s="127"/>
      <c r="U57" s="106"/>
      <c r="V57" s="106"/>
      <c r="W57" s="106"/>
      <c r="X57" s="106"/>
      <c r="Y57" s="106"/>
      <c r="Z57" s="106"/>
      <c r="AA57" s="127"/>
      <c r="AB57" s="128"/>
      <c r="AC57" s="127"/>
    </row>
    <row r="58" spans="1:29" x14ac:dyDescent="0.35">
      <c r="A58" s="127"/>
      <c r="B58" s="128"/>
      <c r="C58" s="127"/>
      <c r="D58" s="127"/>
      <c r="E58" s="127"/>
      <c r="F58" s="127"/>
      <c r="G58" s="127"/>
      <c r="H58" s="127"/>
      <c r="I58" s="127"/>
      <c r="J58" s="106"/>
      <c r="K58" s="106"/>
      <c r="L58" s="106"/>
      <c r="M58" s="127"/>
      <c r="N58" s="106"/>
      <c r="O58" s="106"/>
      <c r="P58" s="127"/>
      <c r="Q58" s="106"/>
      <c r="R58" s="106"/>
      <c r="S58" s="106"/>
      <c r="T58" s="127"/>
      <c r="U58" s="106"/>
      <c r="V58" s="106"/>
      <c r="W58" s="106"/>
      <c r="X58" s="106"/>
      <c r="Y58" s="106"/>
      <c r="Z58" s="106"/>
      <c r="AA58" s="127"/>
      <c r="AB58" s="128"/>
      <c r="AC58" s="127"/>
    </row>
  </sheetData>
  <mergeCells count="1">
    <mergeCell ref="A1:H1"/>
  </mergeCells>
  <phoneticPr fontId="23" type="noConversion"/>
  <conditionalFormatting sqref="C4">
    <cfRule type="duplicateValues" dxfId="15" priority="1"/>
  </conditionalFormatting>
  <conditionalFormatting sqref="C4">
    <cfRule type="duplicateValues" dxfId="14" priority="2"/>
  </conditionalFormatting>
  <dataValidations count="5">
    <dataValidation allowBlank="1" showDropDown="1" showInputMessage="1" showErrorMessage="1" sqref="N5:P6 R5:S6 B5:B58 U5:Z58 AB5:AC58 G5:I58" xr:uid="{9CE43FE6-840A-4C84-A6BF-8984F0544B46}"/>
    <dataValidation type="list" allowBlank="1" showInputMessage="1" showErrorMessage="1" sqref="F5:F6 A5:A6" xr:uid="{7DE526A4-8075-40A8-961B-8606D83E1661}">
      <formula1>ddl_experiments</formula1>
    </dataValidation>
    <dataValidation type="list" allowBlank="1" showInputMessage="1" showErrorMessage="1" sqref="C51 E5:E6 D5:D58" xr:uid="{A9FB4742-A0E0-4FC7-9F91-9D4E2793D4BC}">
      <formula1>ddl_soilProfiles</formula1>
    </dataValidation>
    <dataValidation type="list" allowBlank="1" showInputMessage="1" showErrorMessage="1" sqref="C52 C5:C50" xr:uid="{34D3F0EE-F6A8-47A6-80AA-BD6DABF72645}">
      <formula1>ddl_weatherStations</formula1>
    </dataValidation>
    <dataValidation type="list" allowBlank="1" showInputMessage="1" showErrorMessage="1" sqref="A7:A58" xr:uid="{609FA968-88ED-4DEE-8448-31E7BA101007}">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M5:M55</xm:sqref>
        </x14:dataValidation>
        <x14:dataValidation type="list" allowBlank="1" showInputMessage="1" showErrorMessage="1" xr:uid="{2D7EA161-F37B-4453-9DEE-C89CD3C190F0}">
          <x14:formula1>
            <xm:f>DropDown!$AK$3:$AK$6</xm:f>
          </x14:formula1>
          <xm:sqref>T5:T55</xm:sqref>
        </x14:dataValidation>
        <x14:dataValidation type="list" allowBlank="1" showInputMessage="1" showErrorMessage="1" xr:uid="{AAEDDCF2-7641-4E8F-B968-70D9BB404D38}">
          <x14:formula1>
            <xm:f>DropDown!$AM$3:$AM$8</xm:f>
          </x14:formula1>
          <xm:sqref>AA5:AA55</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111"/>
  <sheetViews>
    <sheetView tabSelected="1" zoomScaleNormal="100" workbookViewId="0">
      <pane ySplit="4" topLeftCell="A5" activePane="bottomLeft" state="frozen"/>
      <selection activeCell="R1" sqref="R1"/>
      <selection pane="bottomLeft" activeCell="G6" sqref="G6"/>
    </sheetView>
  </sheetViews>
  <sheetFormatPr defaultRowHeight="14.5" x14ac:dyDescent="0.35"/>
  <cols>
    <col min="1" max="1" width="13.7265625" customWidth="1"/>
    <col min="2" max="2" width="11.7265625" customWidth="1"/>
    <col min="3" max="4" width="20.7265625" customWidth="1"/>
    <col min="5" max="5" width="27" bestFit="1" customWidth="1"/>
    <col min="6" max="6" width="20.7265625" customWidth="1"/>
    <col min="7" max="7" width="27" bestFit="1" customWidth="1"/>
    <col min="8" max="8" width="23.26953125" bestFit="1" customWidth="1"/>
    <col min="9" max="14" width="20.7265625" customWidth="1"/>
    <col min="15" max="15" width="24.6328125" customWidth="1"/>
    <col min="16" max="26" width="20.7265625" customWidth="1"/>
  </cols>
  <sheetData>
    <row r="1" spans="1:17" ht="150" customHeight="1" x14ac:dyDescent="0.35">
      <c r="A1" s="193" t="s">
        <v>6587</v>
      </c>
      <c r="B1" s="193"/>
      <c r="C1" s="193"/>
      <c r="D1" s="193"/>
      <c r="E1" s="193"/>
      <c r="F1" s="193"/>
      <c r="G1" s="193"/>
      <c r="H1" s="193"/>
    </row>
    <row r="2" spans="1:17" ht="29.5" customHeight="1" x14ac:dyDescent="0.35">
      <c r="A2" s="30"/>
      <c r="B2" s="30"/>
    </row>
    <row r="3" spans="1:17" s="16" customFormat="1" ht="47.25" customHeight="1" x14ac:dyDescent="0.35">
      <c r="A3" s="15" t="s">
        <v>1923</v>
      </c>
      <c r="B3" s="15" t="s">
        <v>1922</v>
      </c>
      <c r="C3" s="15" t="s">
        <v>6391</v>
      </c>
      <c r="D3" s="15" t="s">
        <v>3288</v>
      </c>
      <c r="E3" s="15" t="s">
        <v>3289</v>
      </c>
      <c r="F3" s="15" t="s">
        <v>3286</v>
      </c>
      <c r="G3" s="15" t="s">
        <v>7779</v>
      </c>
      <c r="H3" s="15" t="s">
        <v>3284</v>
      </c>
      <c r="I3" s="15" t="s">
        <v>3280</v>
      </c>
      <c r="J3" s="16" t="s">
        <v>3281</v>
      </c>
      <c r="K3" s="15" t="s">
        <v>3290</v>
      </c>
      <c r="L3" s="16" t="s">
        <v>3291</v>
      </c>
      <c r="M3" s="16" t="s">
        <v>7518</v>
      </c>
      <c r="N3" s="15" t="s">
        <v>3299</v>
      </c>
      <c r="O3" s="16" t="s">
        <v>1895</v>
      </c>
    </row>
    <row r="4" spans="1:17" x14ac:dyDescent="0.3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t="s">
        <v>7525</v>
      </c>
      <c r="Q4" s="4"/>
    </row>
    <row r="5" spans="1:17" x14ac:dyDescent="0.35">
      <c r="A5" s="127" t="s">
        <v>8652</v>
      </c>
      <c r="B5" s="128" cm="1">
        <f t="array" ref="B5">IF(ROW() &lt; ROW(INDEX(initialConditions[experiment_ID],ROWS(initialConditions[experiment_ID]))), COUNTIF(INDEX(initialConditions[experiment_ID],1):initialConditions[[#This Row],[experiment_ID]],initialConditions[[#This Row],[experiment_ID]]), "")</f>
        <v>1</v>
      </c>
      <c r="C5" s="127" t="s">
        <v>9946</v>
      </c>
      <c r="D5" s="127" t="s">
        <v>1438</v>
      </c>
      <c r="E5" s="106"/>
      <c r="F5" s="106"/>
      <c r="G5" s="106"/>
      <c r="H5" s="106"/>
      <c r="I5" s="106"/>
      <c r="J5" s="106"/>
      <c r="K5" s="106"/>
      <c r="L5" s="106"/>
      <c r="M5" s="106"/>
      <c r="N5" s="106"/>
      <c r="O5" s="106" t="s">
        <v>8663</v>
      </c>
    </row>
    <row r="6" spans="1:17" x14ac:dyDescent="0.35">
      <c r="A6" s="127" t="s">
        <v>8652</v>
      </c>
      <c r="B6" s="128" cm="1">
        <f t="array" ref="B6">IF(ROW() &lt; ROW(INDEX(initialConditions[experiment_ID],ROWS(initialConditions[experiment_ID]))), COUNTIF(INDEX(initialConditions[experiment_ID],1):initialConditions[[#This Row],[experiment_ID]],initialConditions[[#This Row],[experiment_ID]]), "")</f>
        <v>2</v>
      </c>
      <c r="C6" s="127" t="s">
        <v>9947</v>
      </c>
      <c r="D6" s="127" t="s">
        <v>1438</v>
      </c>
      <c r="E6" s="106"/>
      <c r="F6" s="106">
        <v>40</v>
      </c>
      <c r="G6" s="106"/>
      <c r="H6" s="106"/>
      <c r="I6" s="106"/>
      <c r="J6" s="106"/>
      <c r="K6" s="106"/>
      <c r="L6" s="106"/>
      <c r="M6" s="106"/>
      <c r="N6" s="106"/>
      <c r="O6" s="106" t="s">
        <v>8664</v>
      </c>
    </row>
    <row r="7" spans="1:17" x14ac:dyDescent="0.35">
      <c r="A7" s="127"/>
      <c r="B7" s="128" cm="1">
        <f t="array" ref="B7">IF(ROW() &lt; ROW(INDEX(initialConditions[experiment_ID],ROWS(initialConditions[experiment_ID]))), COUNTIF(INDEX(initialConditions[experiment_ID],1):initialConditions[[#This Row],[experiment_ID]],initialConditions[[#This Row],[experiment_ID]]), "")</f>
        <v>0</v>
      </c>
      <c r="C7" s="127"/>
      <c r="D7" s="127"/>
      <c r="E7" s="106"/>
      <c r="F7" s="106"/>
      <c r="G7" s="106"/>
      <c r="H7" s="106"/>
      <c r="I7" s="106"/>
      <c r="J7" s="106"/>
      <c r="K7" s="106"/>
      <c r="L7" s="106"/>
      <c r="M7" s="106"/>
      <c r="N7" s="106"/>
      <c r="O7" s="127"/>
    </row>
    <row r="8" spans="1:17" x14ac:dyDescent="0.35">
      <c r="A8" s="127"/>
      <c r="B8" s="128" cm="1">
        <f t="array" ref="B8">IF(ROW() &lt; ROW(INDEX(initialConditions[experiment_ID],ROWS(initialConditions[experiment_ID]))), COUNTIF(INDEX(initialConditions[experiment_ID],1):initialConditions[[#This Row],[experiment_ID]],initialConditions[[#This Row],[experiment_ID]]), "")</f>
        <v>0</v>
      </c>
      <c r="C8" s="127"/>
      <c r="D8" s="127"/>
      <c r="E8" s="106"/>
      <c r="F8" s="106"/>
      <c r="G8" s="106"/>
      <c r="H8" s="106"/>
      <c r="I8" s="106"/>
      <c r="J8" s="106"/>
      <c r="K8" s="106"/>
      <c r="L8" s="106"/>
      <c r="M8" s="106"/>
      <c r="N8" s="106"/>
      <c r="O8" s="127"/>
    </row>
    <row r="9" spans="1:17" x14ac:dyDescent="0.35">
      <c r="A9" s="127"/>
      <c r="B9" s="128" cm="1">
        <f t="array" ref="B9">IF(ROW() &lt; ROW(INDEX(initialConditions[experiment_ID],ROWS(initialConditions[experiment_ID]))), COUNTIF(INDEX(initialConditions[experiment_ID],1):initialConditions[[#This Row],[experiment_ID]],initialConditions[[#This Row],[experiment_ID]]), "")</f>
        <v>0</v>
      </c>
      <c r="C9" s="127"/>
      <c r="D9" s="127"/>
      <c r="E9" s="106"/>
      <c r="F9" s="106"/>
      <c r="G9" s="106"/>
      <c r="H9" s="106"/>
      <c r="I9" s="106"/>
      <c r="J9" s="106"/>
      <c r="K9" s="106"/>
      <c r="L9" s="106"/>
      <c r="M9" s="106"/>
      <c r="N9" s="106"/>
      <c r="O9" s="127"/>
    </row>
    <row r="10" spans="1:17" x14ac:dyDescent="0.35">
      <c r="A10" s="127"/>
      <c r="B10" s="128" cm="1">
        <f t="array" ref="B10">IF(ROW() &lt; ROW(INDEX(initialConditions[experiment_ID],ROWS(initialConditions[experiment_ID]))), COUNTIF(INDEX(initialConditions[experiment_ID],1):initialConditions[[#This Row],[experiment_ID]],initialConditions[[#This Row],[experiment_ID]]), "")</f>
        <v>0</v>
      </c>
      <c r="C10" s="127"/>
      <c r="D10" s="127"/>
      <c r="E10" s="106"/>
      <c r="F10" s="106"/>
      <c r="G10" s="106"/>
      <c r="H10" s="106"/>
      <c r="I10" s="106"/>
      <c r="J10" s="106"/>
      <c r="K10" s="106"/>
      <c r="L10" s="106"/>
      <c r="M10" s="106"/>
      <c r="N10" s="106"/>
      <c r="O10" s="127"/>
    </row>
    <row r="11" spans="1:17" x14ac:dyDescent="0.35">
      <c r="A11" s="127"/>
      <c r="B11" s="128" cm="1">
        <f t="array" ref="B11">IF(ROW() &lt; ROW(INDEX(initialConditions[experiment_ID],ROWS(initialConditions[experiment_ID]))), COUNTIF(INDEX(initialConditions[experiment_ID],1):initialConditions[[#This Row],[experiment_ID]],initialConditions[[#This Row],[experiment_ID]]), "")</f>
        <v>0</v>
      </c>
      <c r="C11" s="127"/>
      <c r="D11" s="127"/>
      <c r="E11" s="106"/>
      <c r="F11" s="106"/>
      <c r="G11" s="106"/>
      <c r="H11" s="106"/>
      <c r="I11" s="106"/>
      <c r="J11" s="106"/>
      <c r="K11" s="106"/>
      <c r="L11" s="106"/>
      <c r="M11" s="106"/>
      <c r="N11" s="106"/>
      <c r="O11" s="127"/>
    </row>
    <row r="12" spans="1:17" x14ac:dyDescent="0.35">
      <c r="A12" s="127"/>
      <c r="B12" s="128" cm="1">
        <f t="array" ref="B12">IF(ROW() &lt; ROW(INDEX(initialConditions[experiment_ID],ROWS(initialConditions[experiment_ID]))), COUNTIF(INDEX(initialConditions[experiment_ID],1):initialConditions[[#This Row],[experiment_ID]],initialConditions[[#This Row],[experiment_ID]]), "")</f>
        <v>0</v>
      </c>
      <c r="C12" s="127"/>
      <c r="D12" s="127"/>
      <c r="E12" s="106"/>
      <c r="F12" s="106"/>
      <c r="G12" s="106"/>
      <c r="H12" s="106"/>
      <c r="I12" s="106"/>
      <c r="J12" s="106"/>
      <c r="K12" s="106"/>
      <c r="L12" s="106"/>
      <c r="M12" s="106"/>
      <c r="N12" s="106"/>
      <c r="O12" s="127"/>
    </row>
    <row r="13" spans="1:17" x14ac:dyDescent="0.35">
      <c r="A13" s="127"/>
      <c r="B13" s="128" cm="1">
        <f t="array" ref="B13">IF(ROW() &lt; ROW(INDEX(initialConditions[experiment_ID],ROWS(initialConditions[experiment_ID]))), COUNTIF(INDEX(initialConditions[experiment_ID],1):initialConditions[[#This Row],[experiment_ID]],initialConditions[[#This Row],[experiment_ID]]), "")</f>
        <v>0</v>
      </c>
      <c r="C13" s="127"/>
      <c r="D13" s="127"/>
      <c r="E13" s="106"/>
      <c r="F13" s="106"/>
      <c r="G13" s="106"/>
      <c r="H13" s="106"/>
      <c r="I13" s="106"/>
      <c r="J13" s="106"/>
      <c r="K13" s="106"/>
      <c r="L13" s="106"/>
      <c r="M13" s="106"/>
      <c r="N13" s="106"/>
      <c r="O13" s="127"/>
    </row>
    <row r="14" spans="1:17" x14ac:dyDescent="0.35">
      <c r="A14" s="127"/>
      <c r="B14" s="128" cm="1">
        <f t="array" ref="B14">IF(ROW() &lt; ROW(INDEX(initialConditions[experiment_ID],ROWS(initialConditions[experiment_ID]))), COUNTIF(INDEX(initialConditions[experiment_ID],1):initialConditions[[#This Row],[experiment_ID]],initialConditions[[#This Row],[experiment_ID]]), "")</f>
        <v>0</v>
      </c>
      <c r="C14" s="127"/>
      <c r="D14" s="127"/>
      <c r="E14" s="106"/>
      <c r="F14" s="106"/>
      <c r="G14" s="106"/>
      <c r="H14" s="106"/>
      <c r="I14" s="106"/>
      <c r="J14" s="106"/>
      <c r="K14" s="106"/>
      <c r="L14" s="106"/>
      <c r="M14" s="106"/>
      <c r="N14" s="106"/>
      <c r="O14" s="127"/>
    </row>
    <row r="15" spans="1:17" x14ac:dyDescent="0.35">
      <c r="A15" s="127"/>
      <c r="B15" s="128" cm="1">
        <f t="array" ref="B15">IF(ROW() &lt; ROW(INDEX(initialConditions[experiment_ID],ROWS(initialConditions[experiment_ID]))), COUNTIF(INDEX(initialConditions[experiment_ID],1):initialConditions[[#This Row],[experiment_ID]],initialConditions[[#This Row],[experiment_ID]]), "")</f>
        <v>0</v>
      </c>
      <c r="C15" s="127"/>
      <c r="D15" s="127"/>
      <c r="E15" s="106"/>
      <c r="F15" s="106"/>
      <c r="G15" s="106"/>
      <c r="H15" s="106"/>
      <c r="I15" s="106"/>
      <c r="J15" s="106"/>
      <c r="K15" s="106"/>
      <c r="L15" s="106"/>
      <c r="M15" s="106"/>
      <c r="N15" s="106"/>
      <c r="O15" s="127"/>
    </row>
    <row r="16" spans="1:17" x14ac:dyDescent="0.35">
      <c r="A16" s="127"/>
      <c r="B16" s="128" cm="1">
        <f t="array" ref="B16">IF(ROW() &lt; ROW(INDEX(initialConditions[experiment_ID],ROWS(initialConditions[experiment_ID]))), COUNTIF(INDEX(initialConditions[experiment_ID],1):initialConditions[[#This Row],[experiment_ID]],initialConditions[[#This Row],[experiment_ID]]), "")</f>
        <v>0</v>
      </c>
      <c r="C16" s="127"/>
      <c r="D16" s="127"/>
      <c r="E16" s="106"/>
      <c r="F16" s="106"/>
      <c r="G16" s="106"/>
      <c r="H16" s="106"/>
      <c r="I16" s="106"/>
      <c r="J16" s="106"/>
      <c r="K16" s="106"/>
      <c r="L16" s="106"/>
      <c r="M16" s="106"/>
      <c r="N16" s="106"/>
      <c r="O16" s="127"/>
    </row>
    <row r="17" spans="1:15" x14ac:dyDescent="0.35">
      <c r="A17" s="127"/>
      <c r="B17" s="128" cm="1">
        <f t="array" ref="B17">IF(ROW() &lt; ROW(INDEX(initialConditions[experiment_ID],ROWS(initialConditions[experiment_ID]))), COUNTIF(INDEX(initialConditions[experiment_ID],1):initialConditions[[#This Row],[experiment_ID]],initialConditions[[#This Row],[experiment_ID]]), "")</f>
        <v>0</v>
      </c>
      <c r="C17" s="127"/>
      <c r="D17" s="127"/>
      <c r="E17" s="106"/>
      <c r="F17" s="106"/>
      <c r="G17" s="106"/>
      <c r="H17" s="106"/>
      <c r="I17" s="106"/>
      <c r="J17" s="106"/>
      <c r="K17" s="106"/>
      <c r="L17" s="106"/>
      <c r="M17" s="106"/>
      <c r="N17" s="106"/>
      <c r="O17" s="127"/>
    </row>
    <row r="18" spans="1:15" x14ac:dyDescent="0.35">
      <c r="A18" s="127"/>
      <c r="B18" s="128" cm="1">
        <f t="array" ref="B18">IF(ROW() &lt; ROW(INDEX(initialConditions[experiment_ID],ROWS(initialConditions[experiment_ID]))), COUNTIF(INDEX(initialConditions[experiment_ID],1):initialConditions[[#This Row],[experiment_ID]],initialConditions[[#This Row],[experiment_ID]]), "")</f>
        <v>0</v>
      </c>
      <c r="C18" s="127"/>
      <c r="D18" s="127"/>
      <c r="E18" s="106"/>
      <c r="F18" s="106"/>
      <c r="G18" s="106"/>
      <c r="H18" s="106"/>
      <c r="I18" s="106"/>
      <c r="J18" s="106"/>
      <c r="K18" s="106"/>
      <c r="L18" s="106"/>
      <c r="M18" s="106"/>
      <c r="N18" s="106"/>
      <c r="O18" s="127"/>
    </row>
    <row r="19" spans="1:15" x14ac:dyDescent="0.35">
      <c r="A19" s="127"/>
      <c r="B19" s="128" cm="1">
        <f t="array" ref="B19">IF(ROW() &lt; ROW(INDEX(initialConditions[experiment_ID],ROWS(initialConditions[experiment_ID]))), COUNTIF(INDEX(initialConditions[experiment_ID],1):initialConditions[[#This Row],[experiment_ID]],initialConditions[[#This Row],[experiment_ID]]), "")</f>
        <v>0</v>
      </c>
      <c r="C19" s="127"/>
      <c r="D19" s="127"/>
      <c r="E19" s="106"/>
      <c r="F19" s="106"/>
      <c r="G19" s="106"/>
      <c r="H19" s="106"/>
      <c r="I19" s="106"/>
      <c r="J19" s="106"/>
      <c r="K19" s="106"/>
      <c r="L19" s="106"/>
      <c r="M19" s="106"/>
      <c r="N19" s="106"/>
      <c r="O19" s="127"/>
    </row>
    <row r="20" spans="1:15" x14ac:dyDescent="0.35">
      <c r="A20" s="127"/>
      <c r="B20" s="128" cm="1">
        <f t="array" ref="B20">IF(ROW() &lt; ROW(INDEX(initialConditions[experiment_ID],ROWS(initialConditions[experiment_ID]))), COUNTIF(INDEX(initialConditions[experiment_ID],1):initialConditions[[#This Row],[experiment_ID]],initialConditions[[#This Row],[experiment_ID]]), "")</f>
        <v>0</v>
      </c>
      <c r="C20" s="127"/>
      <c r="D20" s="127"/>
      <c r="E20" s="106"/>
      <c r="F20" s="106"/>
      <c r="G20" s="106"/>
      <c r="H20" s="106"/>
      <c r="I20" s="106"/>
      <c r="J20" s="106"/>
      <c r="K20" s="106"/>
      <c r="L20" s="106"/>
      <c r="M20" s="106"/>
      <c r="N20" s="106"/>
      <c r="O20" s="127"/>
    </row>
    <row r="21" spans="1:15" x14ac:dyDescent="0.35">
      <c r="A21" s="127"/>
      <c r="B21" s="128" cm="1">
        <f t="array" ref="B21">IF(ROW() &lt; ROW(INDEX(initialConditions[experiment_ID],ROWS(initialConditions[experiment_ID]))), COUNTIF(INDEX(initialConditions[experiment_ID],1):initialConditions[[#This Row],[experiment_ID]],initialConditions[[#This Row],[experiment_ID]]), "")</f>
        <v>0</v>
      </c>
      <c r="C21" s="127"/>
      <c r="D21" s="127"/>
      <c r="E21" s="106"/>
      <c r="F21" s="106"/>
      <c r="G21" s="106"/>
      <c r="H21" s="106"/>
      <c r="I21" s="106"/>
      <c r="J21" s="106"/>
      <c r="K21" s="106"/>
      <c r="L21" s="106"/>
      <c r="M21" s="106"/>
      <c r="N21" s="106"/>
      <c r="O21" s="127"/>
    </row>
    <row r="22" spans="1:15" x14ac:dyDescent="0.35">
      <c r="A22" s="127"/>
      <c r="B22" s="128" cm="1">
        <f t="array" ref="B22">IF(ROW() &lt; ROW(INDEX(initialConditions[experiment_ID],ROWS(initialConditions[experiment_ID]))), COUNTIF(INDEX(initialConditions[experiment_ID],1):initialConditions[[#This Row],[experiment_ID]],initialConditions[[#This Row],[experiment_ID]]), "")</f>
        <v>0</v>
      </c>
      <c r="C22" s="127"/>
      <c r="D22" s="127"/>
      <c r="E22" s="106"/>
      <c r="F22" s="106"/>
      <c r="G22" s="106"/>
      <c r="H22" s="106"/>
      <c r="I22" s="106"/>
      <c r="J22" s="106"/>
      <c r="K22" s="106"/>
      <c r="L22" s="106"/>
      <c r="M22" s="106"/>
      <c r="N22" s="106"/>
      <c r="O22" s="127"/>
    </row>
    <row r="23" spans="1:15" x14ac:dyDescent="0.35">
      <c r="A23" s="127"/>
      <c r="B23" s="128" cm="1">
        <f t="array" ref="B23">IF(ROW() &lt; ROW(INDEX(initialConditions[experiment_ID],ROWS(initialConditions[experiment_ID]))), COUNTIF(INDEX(initialConditions[experiment_ID],1):initialConditions[[#This Row],[experiment_ID]],initialConditions[[#This Row],[experiment_ID]]), "")</f>
        <v>0</v>
      </c>
      <c r="C23" s="127"/>
      <c r="D23" s="127"/>
      <c r="E23" s="106"/>
      <c r="F23" s="106"/>
      <c r="G23" s="106"/>
      <c r="H23" s="106"/>
      <c r="I23" s="106"/>
      <c r="J23" s="106"/>
      <c r="K23" s="106"/>
      <c r="L23" s="106"/>
      <c r="M23" s="106"/>
      <c r="N23" s="106"/>
      <c r="O23" s="127"/>
    </row>
    <row r="24" spans="1:15" x14ac:dyDescent="0.35">
      <c r="A24" s="127"/>
      <c r="B24" s="128" cm="1">
        <f t="array" ref="B24">IF(ROW() &lt; ROW(INDEX(initialConditions[experiment_ID],ROWS(initialConditions[experiment_ID]))), COUNTIF(INDEX(initialConditions[experiment_ID],1):initialConditions[[#This Row],[experiment_ID]],initialConditions[[#This Row],[experiment_ID]]), "")</f>
        <v>0</v>
      </c>
      <c r="C24" s="127"/>
      <c r="D24" s="127"/>
      <c r="E24" s="106"/>
      <c r="F24" s="106"/>
      <c r="G24" s="106"/>
      <c r="H24" s="106"/>
      <c r="I24" s="106"/>
      <c r="J24" s="106"/>
      <c r="K24" s="106"/>
      <c r="L24" s="106"/>
      <c r="M24" s="106"/>
      <c r="N24" s="106"/>
      <c r="O24" s="127"/>
    </row>
    <row r="25" spans="1:15" x14ac:dyDescent="0.35">
      <c r="A25" s="127"/>
      <c r="B25" s="128" cm="1">
        <f t="array" ref="B25">IF(ROW() &lt; ROW(INDEX(initialConditions[experiment_ID],ROWS(initialConditions[experiment_ID]))), COUNTIF(INDEX(initialConditions[experiment_ID],1):initialConditions[[#This Row],[experiment_ID]],initialConditions[[#This Row],[experiment_ID]]), "")</f>
        <v>0</v>
      </c>
      <c r="C25" s="127"/>
      <c r="D25" s="127"/>
      <c r="E25" s="106"/>
      <c r="F25" s="106"/>
      <c r="G25" s="106"/>
      <c r="H25" s="106"/>
      <c r="I25" s="106"/>
      <c r="J25" s="106"/>
      <c r="K25" s="106"/>
      <c r="L25" s="106"/>
      <c r="M25" s="106"/>
      <c r="N25" s="106"/>
      <c r="O25" s="127"/>
    </row>
    <row r="26" spans="1:15" x14ac:dyDescent="0.35">
      <c r="A26" s="127"/>
      <c r="B26" s="128" cm="1">
        <f t="array" ref="B26">IF(ROW() &lt; ROW(INDEX(initialConditions[experiment_ID],ROWS(initialConditions[experiment_ID]))), COUNTIF(INDEX(initialConditions[experiment_ID],1):initialConditions[[#This Row],[experiment_ID]],initialConditions[[#This Row],[experiment_ID]]), "")</f>
        <v>0</v>
      </c>
      <c r="C26" s="127"/>
      <c r="D26" s="127"/>
      <c r="E26" s="106"/>
      <c r="F26" s="106"/>
      <c r="G26" s="106"/>
      <c r="H26" s="106"/>
      <c r="I26" s="106"/>
      <c r="J26" s="106"/>
      <c r="K26" s="106"/>
      <c r="L26" s="106"/>
      <c r="M26" s="106"/>
      <c r="N26" s="106"/>
      <c r="O26" s="127"/>
    </row>
    <row r="27" spans="1:15" x14ac:dyDescent="0.35">
      <c r="A27" s="127"/>
      <c r="B27" s="128" cm="1">
        <f t="array" ref="B27">IF(ROW() &lt; ROW(INDEX(initialConditions[experiment_ID],ROWS(initialConditions[experiment_ID]))), COUNTIF(INDEX(initialConditions[experiment_ID],1):initialConditions[[#This Row],[experiment_ID]],initialConditions[[#This Row],[experiment_ID]]), "")</f>
        <v>0</v>
      </c>
      <c r="C27" s="127"/>
      <c r="D27" s="127"/>
      <c r="E27" s="106"/>
      <c r="F27" s="106"/>
      <c r="G27" s="106"/>
      <c r="H27" s="106"/>
      <c r="I27" s="106"/>
      <c r="J27" s="106"/>
      <c r="K27" s="106"/>
      <c r="L27" s="106"/>
      <c r="M27" s="106"/>
      <c r="N27" s="106"/>
      <c r="O27" s="127"/>
    </row>
    <row r="28" spans="1:15" x14ac:dyDescent="0.35">
      <c r="A28" s="127"/>
      <c r="B28" s="128" cm="1">
        <f t="array" ref="B28">IF(ROW() &lt; ROW(INDEX(initialConditions[experiment_ID],ROWS(initialConditions[experiment_ID]))), COUNTIF(INDEX(initialConditions[experiment_ID],1):initialConditions[[#This Row],[experiment_ID]],initialConditions[[#This Row],[experiment_ID]]), "")</f>
        <v>0</v>
      </c>
      <c r="C28" s="127"/>
      <c r="D28" s="127"/>
      <c r="E28" s="106"/>
      <c r="F28" s="106"/>
      <c r="G28" s="106"/>
      <c r="H28" s="106"/>
      <c r="I28" s="106"/>
      <c r="J28" s="106"/>
      <c r="K28" s="106"/>
      <c r="L28" s="106"/>
      <c r="M28" s="106"/>
      <c r="N28" s="106"/>
      <c r="O28" s="127"/>
    </row>
    <row r="29" spans="1:15" x14ac:dyDescent="0.35">
      <c r="A29" s="127"/>
      <c r="B29" s="128" cm="1">
        <f t="array" ref="B29">IF(ROW() &lt; ROW(INDEX(initialConditions[experiment_ID],ROWS(initialConditions[experiment_ID]))), COUNTIF(INDEX(initialConditions[experiment_ID],1):initialConditions[[#This Row],[experiment_ID]],initialConditions[[#This Row],[experiment_ID]]), "")</f>
        <v>0</v>
      </c>
      <c r="C29" s="127"/>
      <c r="D29" s="127"/>
      <c r="E29" s="106"/>
      <c r="F29" s="106"/>
      <c r="G29" s="106"/>
      <c r="H29" s="106"/>
      <c r="I29" s="106"/>
      <c r="J29" s="106"/>
      <c r="K29" s="106"/>
      <c r="L29" s="106"/>
      <c r="M29" s="106"/>
      <c r="N29" s="106"/>
      <c r="O29" s="127"/>
    </row>
    <row r="30" spans="1:15" x14ac:dyDescent="0.35">
      <c r="A30" s="127"/>
      <c r="B30" s="128" cm="1">
        <f t="array" ref="B30">IF(ROW() &lt; ROW(INDEX(initialConditions[experiment_ID],ROWS(initialConditions[experiment_ID]))), COUNTIF(INDEX(initialConditions[experiment_ID],1):initialConditions[[#This Row],[experiment_ID]],initialConditions[[#This Row],[experiment_ID]]), "")</f>
        <v>0</v>
      </c>
      <c r="C30" s="127"/>
      <c r="D30" s="127"/>
      <c r="E30" s="106"/>
      <c r="F30" s="106"/>
      <c r="G30" s="106"/>
      <c r="H30" s="106"/>
      <c r="I30" s="106"/>
      <c r="J30" s="106"/>
      <c r="K30" s="106"/>
      <c r="L30" s="106"/>
      <c r="M30" s="106"/>
      <c r="N30" s="106"/>
      <c r="O30" s="127"/>
    </row>
    <row r="31" spans="1:15" x14ac:dyDescent="0.35">
      <c r="A31" s="127"/>
      <c r="B31" s="128" cm="1">
        <f t="array" ref="B31">IF(ROW() &lt; ROW(INDEX(initialConditions[experiment_ID],ROWS(initialConditions[experiment_ID]))), COUNTIF(INDEX(initialConditions[experiment_ID],1):initialConditions[[#This Row],[experiment_ID]],initialConditions[[#This Row],[experiment_ID]]), "")</f>
        <v>0</v>
      </c>
      <c r="C31" s="127"/>
      <c r="D31" s="127"/>
      <c r="E31" s="106"/>
      <c r="F31" s="106"/>
      <c r="G31" s="106"/>
      <c r="H31" s="106"/>
      <c r="I31" s="106"/>
      <c r="J31" s="106"/>
      <c r="K31" s="106"/>
      <c r="L31" s="106"/>
      <c r="M31" s="106"/>
      <c r="N31" s="106"/>
      <c r="O31" s="127"/>
    </row>
    <row r="32" spans="1:15" x14ac:dyDescent="0.35">
      <c r="A32" s="127"/>
      <c r="B32" s="128" cm="1">
        <f t="array" ref="B32">IF(ROW() &lt; ROW(INDEX(initialConditions[experiment_ID],ROWS(initialConditions[experiment_ID]))), COUNTIF(INDEX(initialConditions[experiment_ID],1):initialConditions[[#This Row],[experiment_ID]],initialConditions[[#This Row],[experiment_ID]]), "")</f>
        <v>0</v>
      </c>
      <c r="C32" s="127"/>
      <c r="D32" s="127"/>
      <c r="E32" s="106"/>
      <c r="F32" s="106"/>
      <c r="G32" s="106"/>
      <c r="H32" s="106"/>
      <c r="I32" s="106"/>
      <c r="J32" s="106"/>
      <c r="K32" s="106"/>
      <c r="L32" s="106"/>
      <c r="M32" s="106"/>
      <c r="N32" s="106"/>
      <c r="O32" s="127"/>
    </row>
    <row r="33" spans="1:15" x14ac:dyDescent="0.35">
      <c r="A33" s="127"/>
      <c r="B33" s="128" cm="1">
        <f t="array" ref="B33">IF(ROW() &lt; ROW(INDEX(initialConditions[experiment_ID],ROWS(initialConditions[experiment_ID]))), COUNTIF(INDEX(initialConditions[experiment_ID],1):initialConditions[[#This Row],[experiment_ID]],initialConditions[[#This Row],[experiment_ID]]), "")</f>
        <v>0</v>
      </c>
      <c r="C33" s="127"/>
      <c r="D33" s="127"/>
      <c r="E33" s="106"/>
      <c r="F33" s="106"/>
      <c r="G33" s="106"/>
      <c r="H33" s="106"/>
      <c r="I33" s="106"/>
      <c r="J33" s="106"/>
      <c r="K33" s="106"/>
      <c r="L33" s="106"/>
      <c r="M33" s="106"/>
      <c r="N33" s="106"/>
      <c r="O33" s="127"/>
    </row>
    <row r="34" spans="1:15" x14ac:dyDescent="0.35">
      <c r="A34" s="127"/>
      <c r="B34" s="128" cm="1">
        <f t="array" ref="B34">IF(ROW() &lt; ROW(INDEX(initialConditions[experiment_ID],ROWS(initialConditions[experiment_ID]))), COUNTIF(INDEX(initialConditions[experiment_ID],1):initialConditions[[#This Row],[experiment_ID]],initialConditions[[#This Row],[experiment_ID]]), "")</f>
        <v>0</v>
      </c>
      <c r="C34" s="127"/>
      <c r="D34" s="127"/>
      <c r="E34" s="106"/>
      <c r="F34" s="106"/>
      <c r="G34" s="106"/>
      <c r="H34" s="106"/>
      <c r="I34" s="106"/>
      <c r="J34" s="106"/>
      <c r="K34" s="106"/>
      <c r="L34" s="106"/>
      <c r="M34" s="106"/>
      <c r="N34" s="106"/>
      <c r="O34" s="127"/>
    </row>
    <row r="35" spans="1:15" x14ac:dyDescent="0.35">
      <c r="A35" s="127"/>
      <c r="B35" s="128" cm="1">
        <f t="array" ref="B35">IF(ROW() &lt; ROW(INDEX(initialConditions[experiment_ID],ROWS(initialConditions[experiment_ID]))), COUNTIF(INDEX(initialConditions[experiment_ID],1):initialConditions[[#This Row],[experiment_ID]],initialConditions[[#This Row],[experiment_ID]]), "")</f>
        <v>0</v>
      </c>
      <c r="C35" s="127"/>
      <c r="D35" s="127"/>
      <c r="E35" s="106"/>
      <c r="F35" s="106"/>
      <c r="G35" s="106"/>
      <c r="H35" s="106"/>
      <c r="I35" s="106"/>
      <c r="J35" s="106"/>
      <c r="K35" s="106"/>
      <c r="L35" s="106"/>
      <c r="M35" s="106"/>
      <c r="N35" s="106"/>
      <c r="O35" s="127"/>
    </row>
    <row r="36" spans="1:15" x14ac:dyDescent="0.35">
      <c r="A36" s="127"/>
      <c r="B36" s="128" cm="1">
        <f t="array" ref="B36">IF(ROW() &lt; ROW(INDEX(initialConditions[experiment_ID],ROWS(initialConditions[experiment_ID]))), COUNTIF(INDEX(initialConditions[experiment_ID],1):initialConditions[[#This Row],[experiment_ID]],initialConditions[[#This Row],[experiment_ID]]), "")</f>
        <v>0</v>
      </c>
      <c r="C36" s="127"/>
      <c r="D36" s="127"/>
      <c r="E36" s="106"/>
      <c r="F36" s="106"/>
      <c r="G36" s="106"/>
      <c r="H36" s="106"/>
      <c r="I36" s="106"/>
      <c r="J36" s="106"/>
      <c r="K36" s="106"/>
      <c r="L36" s="106"/>
      <c r="M36" s="106"/>
      <c r="N36" s="106"/>
      <c r="O36" s="127"/>
    </row>
    <row r="37" spans="1:15" x14ac:dyDescent="0.35">
      <c r="A37" s="127"/>
      <c r="B37" s="128" cm="1">
        <f t="array" ref="B37">IF(ROW() &lt; ROW(INDEX(initialConditions[experiment_ID],ROWS(initialConditions[experiment_ID]))), COUNTIF(INDEX(initialConditions[experiment_ID],1):initialConditions[[#This Row],[experiment_ID]],initialConditions[[#This Row],[experiment_ID]]), "")</f>
        <v>0</v>
      </c>
      <c r="C37" s="127"/>
      <c r="D37" s="127"/>
      <c r="E37" s="106"/>
      <c r="F37" s="106"/>
      <c r="G37" s="106"/>
      <c r="H37" s="106"/>
      <c r="I37" s="106"/>
      <c r="J37" s="106"/>
      <c r="K37" s="106"/>
      <c r="L37" s="106"/>
      <c r="M37" s="106"/>
      <c r="N37" s="106"/>
      <c r="O37" s="127"/>
    </row>
    <row r="38" spans="1:15" x14ac:dyDescent="0.35">
      <c r="A38" s="127"/>
      <c r="B38" s="128" cm="1">
        <f t="array" ref="B38">IF(ROW() &lt; ROW(INDEX(initialConditions[experiment_ID],ROWS(initialConditions[experiment_ID]))), COUNTIF(INDEX(initialConditions[experiment_ID],1):initialConditions[[#This Row],[experiment_ID]],initialConditions[[#This Row],[experiment_ID]]), "")</f>
        <v>0</v>
      </c>
      <c r="C38" s="127"/>
      <c r="D38" s="127"/>
      <c r="E38" s="106"/>
      <c r="F38" s="106"/>
      <c r="G38" s="106"/>
      <c r="H38" s="106"/>
      <c r="I38" s="106"/>
      <c r="J38" s="106"/>
      <c r="K38" s="106"/>
      <c r="L38" s="106"/>
      <c r="M38" s="106"/>
      <c r="N38" s="106"/>
      <c r="O38" s="127"/>
    </row>
    <row r="39" spans="1:15" x14ac:dyDescent="0.35">
      <c r="A39" s="127"/>
      <c r="B39" s="128" cm="1">
        <f t="array" ref="B39">IF(ROW() &lt; ROW(INDEX(initialConditions[experiment_ID],ROWS(initialConditions[experiment_ID]))), COUNTIF(INDEX(initialConditions[experiment_ID],1):initialConditions[[#This Row],[experiment_ID]],initialConditions[[#This Row],[experiment_ID]]), "")</f>
        <v>0</v>
      </c>
      <c r="C39" s="127"/>
      <c r="D39" s="127"/>
      <c r="E39" s="106"/>
      <c r="F39" s="106"/>
      <c r="G39" s="106"/>
      <c r="H39" s="106"/>
      <c r="I39" s="106"/>
      <c r="J39" s="106"/>
      <c r="K39" s="106"/>
      <c r="L39" s="106"/>
      <c r="M39" s="106"/>
      <c r="N39" s="106"/>
      <c r="O39" s="127"/>
    </row>
    <row r="40" spans="1:15" x14ac:dyDescent="0.35">
      <c r="A40" s="127"/>
      <c r="B40" s="128" cm="1">
        <f t="array" ref="B40">IF(ROW() &lt; ROW(INDEX(initialConditions[experiment_ID],ROWS(initialConditions[experiment_ID]))), COUNTIF(INDEX(initialConditions[experiment_ID],1):initialConditions[[#This Row],[experiment_ID]],initialConditions[[#This Row],[experiment_ID]]), "")</f>
        <v>0</v>
      </c>
      <c r="C40" s="127"/>
      <c r="D40" s="127"/>
      <c r="E40" s="106"/>
      <c r="F40" s="106"/>
      <c r="G40" s="106"/>
      <c r="H40" s="106"/>
      <c r="I40" s="106"/>
      <c r="J40" s="106"/>
      <c r="K40" s="106"/>
      <c r="L40" s="106"/>
      <c r="M40" s="106"/>
      <c r="N40" s="106"/>
      <c r="O40" s="127"/>
    </row>
    <row r="41" spans="1:15" x14ac:dyDescent="0.35">
      <c r="A41" s="127"/>
      <c r="B41" s="128" cm="1">
        <f t="array" ref="B41">IF(ROW() &lt; ROW(INDEX(initialConditions[experiment_ID],ROWS(initialConditions[experiment_ID]))), COUNTIF(INDEX(initialConditions[experiment_ID],1):initialConditions[[#This Row],[experiment_ID]],initialConditions[[#This Row],[experiment_ID]]), "")</f>
        <v>0</v>
      </c>
      <c r="C41" s="127"/>
      <c r="D41" s="127"/>
      <c r="E41" s="106"/>
      <c r="F41" s="106"/>
      <c r="G41" s="106"/>
      <c r="H41" s="106"/>
      <c r="I41" s="106"/>
      <c r="J41" s="106"/>
      <c r="K41" s="106"/>
      <c r="L41" s="106"/>
      <c r="M41" s="106"/>
      <c r="N41" s="106"/>
      <c r="O41" s="127"/>
    </row>
    <row r="42" spans="1:15" x14ac:dyDescent="0.35">
      <c r="A42" s="127"/>
      <c r="B42" s="128" cm="1">
        <f t="array" ref="B42">IF(ROW() &lt; ROW(INDEX(initialConditions[experiment_ID],ROWS(initialConditions[experiment_ID]))), COUNTIF(INDEX(initialConditions[experiment_ID],1):initialConditions[[#This Row],[experiment_ID]],initialConditions[[#This Row],[experiment_ID]]), "")</f>
        <v>0</v>
      </c>
      <c r="C42" s="127"/>
      <c r="D42" s="127"/>
      <c r="E42" s="106"/>
      <c r="F42" s="106"/>
      <c r="G42" s="106"/>
      <c r="H42" s="106"/>
      <c r="I42" s="106"/>
      <c r="J42" s="106"/>
      <c r="K42" s="106"/>
      <c r="L42" s="106"/>
      <c r="M42" s="106"/>
      <c r="N42" s="106"/>
      <c r="O42" s="127"/>
    </row>
    <row r="43" spans="1:15" x14ac:dyDescent="0.35">
      <c r="A43" s="127"/>
      <c r="B43" s="128" cm="1">
        <f t="array" ref="B43">IF(ROW() &lt; ROW(INDEX(initialConditions[experiment_ID],ROWS(initialConditions[experiment_ID]))), COUNTIF(INDEX(initialConditions[experiment_ID],1):initialConditions[[#This Row],[experiment_ID]],initialConditions[[#This Row],[experiment_ID]]), "")</f>
        <v>0</v>
      </c>
      <c r="C43" s="127"/>
      <c r="D43" s="127"/>
      <c r="E43" s="106"/>
      <c r="F43" s="106"/>
      <c r="G43" s="106"/>
      <c r="H43" s="106"/>
      <c r="I43" s="106"/>
      <c r="J43" s="106"/>
      <c r="K43" s="106"/>
      <c r="L43" s="106"/>
      <c r="M43" s="106"/>
      <c r="N43" s="106"/>
      <c r="O43" s="127"/>
    </row>
    <row r="44" spans="1:15" x14ac:dyDescent="0.35">
      <c r="A44" s="127"/>
      <c r="B44" s="128" cm="1">
        <f t="array" ref="B44">IF(ROW() &lt; ROW(INDEX(initialConditions[experiment_ID],ROWS(initialConditions[experiment_ID]))), COUNTIF(INDEX(initialConditions[experiment_ID],1):initialConditions[[#This Row],[experiment_ID]],initialConditions[[#This Row],[experiment_ID]]), "")</f>
        <v>0</v>
      </c>
      <c r="C44" s="127"/>
      <c r="D44" s="127"/>
      <c r="E44" s="106"/>
      <c r="F44" s="106"/>
      <c r="G44" s="106"/>
      <c r="H44" s="106"/>
      <c r="I44" s="106"/>
      <c r="J44" s="106"/>
      <c r="K44" s="106"/>
      <c r="L44" s="106"/>
      <c r="M44" s="106"/>
      <c r="N44" s="106"/>
      <c r="O44" s="127"/>
    </row>
    <row r="45" spans="1:15" x14ac:dyDescent="0.35">
      <c r="A45" s="127"/>
      <c r="B45" s="128" cm="1">
        <f t="array" ref="B45">IF(ROW() &lt; ROW(INDEX(initialConditions[experiment_ID],ROWS(initialConditions[experiment_ID]))), COUNTIF(INDEX(initialConditions[experiment_ID],1):initialConditions[[#This Row],[experiment_ID]],initialConditions[[#This Row],[experiment_ID]]), "")</f>
        <v>0</v>
      </c>
      <c r="C45" s="127"/>
      <c r="D45" s="127"/>
      <c r="E45" s="106"/>
      <c r="F45" s="106"/>
      <c r="G45" s="106"/>
      <c r="H45" s="106"/>
      <c r="I45" s="106"/>
      <c r="J45" s="106"/>
      <c r="K45" s="106"/>
      <c r="L45" s="106"/>
      <c r="M45" s="106"/>
      <c r="N45" s="106"/>
      <c r="O45" s="127"/>
    </row>
    <row r="46" spans="1:15" x14ac:dyDescent="0.35">
      <c r="A46" s="127"/>
      <c r="B46" s="128" cm="1">
        <f t="array" ref="B46">IF(ROW() &lt; ROW(INDEX(initialConditions[experiment_ID],ROWS(initialConditions[experiment_ID]))), COUNTIF(INDEX(initialConditions[experiment_ID],1):initialConditions[[#This Row],[experiment_ID]],initialConditions[[#This Row],[experiment_ID]]), "")</f>
        <v>0</v>
      </c>
      <c r="C46" s="127"/>
      <c r="D46" s="127"/>
      <c r="E46" s="106"/>
      <c r="F46" s="106"/>
      <c r="G46" s="106"/>
      <c r="H46" s="106"/>
      <c r="I46" s="106"/>
      <c r="J46" s="106"/>
      <c r="K46" s="106"/>
      <c r="L46" s="106"/>
      <c r="M46" s="106"/>
      <c r="N46" s="106"/>
      <c r="O46" s="127"/>
    </row>
    <row r="47" spans="1:15" x14ac:dyDescent="0.35">
      <c r="A47" s="127"/>
      <c r="B47" s="128" cm="1">
        <f t="array" ref="B47">IF(ROW() &lt; ROW(INDEX(initialConditions[experiment_ID],ROWS(initialConditions[experiment_ID]))), COUNTIF(INDEX(initialConditions[experiment_ID],1):initialConditions[[#This Row],[experiment_ID]],initialConditions[[#This Row],[experiment_ID]]), "")</f>
        <v>0</v>
      </c>
      <c r="C47" s="127"/>
      <c r="D47" s="127"/>
      <c r="E47" s="106"/>
      <c r="F47" s="106"/>
      <c r="G47" s="106"/>
      <c r="H47" s="106"/>
      <c r="I47" s="106"/>
      <c r="J47" s="106"/>
      <c r="K47" s="106"/>
      <c r="L47" s="106"/>
      <c r="M47" s="106"/>
      <c r="N47" s="106"/>
      <c r="O47" s="127"/>
    </row>
    <row r="48" spans="1:15" x14ac:dyDescent="0.35">
      <c r="A48" s="127"/>
      <c r="B48" s="128" cm="1">
        <f t="array" ref="B48">IF(ROW() &lt; ROW(INDEX(initialConditions[experiment_ID],ROWS(initialConditions[experiment_ID]))), COUNTIF(INDEX(initialConditions[experiment_ID],1):initialConditions[[#This Row],[experiment_ID]],initialConditions[[#This Row],[experiment_ID]]), "")</f>
        <v>0</v>
      </c>
      <c r="C48" s="127"/>
      <c r="D48" s="127"/>
      <c r="E48" s="106"/>
      <c r="F48" s="106"/>
      <c r="G48" s="106"/>
      <c r="H48" s="106"/>
      <c r="I48" s="106"/>
      <c r="J48" s="106"/>
      <c r="K48" s="106"/>
      <c r="L48" s="106"/>
      <c r="M48" s="106"/>
      <c r="N48" s="106"/>
      <c r="O48" s="127"/>
    </row>
    <row r="49" spans="1:15" x14ac:dyDescent="0.35">
      <c r="A49" s="127"/>
      <c r="B49" s="128" cm="1">
        <f t="array" ref="B49">IF(ROW() &lt; ROW(INDEX(initialConditions[experiment_ID],ROWS(initialConditions[experiment_ID]))), COUNTIF(INDEX(initialConditions[experiment_ID],1):initialConditions[[#This Row],[experiment_ID]],initialConditions[[#This Row],[experiment_ID]]), "")</f>
        <v>0</v>
      </c>
      <c r="C49" s="127"/>
      <c r="D49" s="127"/>
      <c r="E49" s="106"/>
      <c r="F49" s="106"/>
      <c r="G49" s="106"/>
      <c r="H49" s="106"/>
      <c r="I49" s="106"/>
      <c r="J49" s="106"/>
      <c r="K49" s="106"/>
      <c r="L49" s="106"/>
      <c r="M49" s="106"/>
      <c r="N49" s="106"/>
      <c r="O49" s="127"/>
    </row>
    <row r="50" spans="1:15" x14ac:dyDescent="0.35">
      <c r="A50" s="127"/>
      <c r="B50" s="128" cm="1">
        <f t="array" ref="B50">IF(ROW() &lt; ROW(INDEX(initialConditions[experiment_ID],ROWS(initialConditions[experiment_ID]))), COUNTIF(INDEX(initialConditions[experiment_ID],1):initialConditions[[#This Row],[experiment_ID]],initialConditions[[#This Row],[experiment_ID]]), "")</f>
        <v>0</v>
      </c>
      <c r="C50" s="127"/>
      <c r="D50" s="127"/>
      <c r="E50" s="106"/>
      <c r="F50" s="106"/>
      <c r="G50" s="106"/>
      <c r="H50" s="106"/>
      <c r="I50" s="106"/>
      <c r="J50" s="106"/>
      <c r="K50" s="106"/>
      <c r="L50" s="106"/>
      <c r="M50" s="106"/>
      <c r="N50" s="106"/>
      <c r="O50" s="127"/>
    </row>
    <row r="51" spans="1:15" x14ac:dyDescent="0.35">
      <c r="A51" s="127"/>
      <c r="B51" s="128" cm="1">
        <f t="array" ref="B51">IF(ROW() &lt; ROW(INDEX(initialConditions[experiment_ID],ROWS(initialConditions[experiment_ID]))), COUNTIF(INDEX(initialConditions[experiment_ID],1):initialConditions[[#This Row],[experiment_ID]],initialConditions[[#This Row],[experiment_ID]]), "")</f>
        <v>0</v>
      </c>
      <c r="C51" s="127"/>
      <c r="D51" s="127"/>
      <c r="E51" s="106"/>
      <c r="F51" s="106"/>
      <c r="G51" s="106"/>
      <c r="H51" s="106"/>
      <c r="I51" s="106"/>
      <c r="J51" s="106"/>
      <c r="K51" s="106"/>
      <c r="L51" s="106"/>
      <c r="M51" s="106"/>
      <c r="N51" s="106"/>
      <c r="O51" s="127"/>
    </row>
    <row r="52" spans="1:15" x14ac:dyDescent="0.35">
      <c r="A52" s="127"/>
      <c r="B52" s="128" cm="1">
        <f t="array" ref="B52">IF(ROW() &lt; ROW(INDEX(initialConditions[experiment_ID],ROWS(initialConditions[experiment_ID]))), COUNTIF(INDEX(initialConditions[experiment_ID],1):initialConditions[[#This Row],[experiment_ID]],initialConditions[[#This Row],[experiment_ID]]), "")</f>
        <v>0</v>
      </c>
      <c r="C52" s="127"/>
      <c r="D52" s="127"/>
      <c r="E52" s="106"/>
      <c r="F52" s="106"/>
      <c r="G52" s="106"/>
      <c r="H52" s="106"/>
      <c r="I52" s="106"/>
      <c r="J52" s="106"/>
      <c r="K52" s="106"/>
      <c r="L52" s="106"/>
      <c r="M52" s="106"/>
      <c r="N52" s="106"/>
      <c r="O52" s="127"/>
    </row>
    <row r="53" spans="1:15" x14ac:dyDescent="0.35">
      <c r="A53" s="127"/>
      <c r="B53" s="128" cm="1">
        <f t="array" ref="B53">IF(ROW() &lt; ROW(INDEX(initialConditions[experiment_ID],ROWS(initialConditions[experiment_ID]))), COUNTIF(INDEX(initialConditions[experiment_ID],1):initialConditions[[#This Row],[experiment_ID]],initialConditions[[#This Row],[experiment_ID]]), "")</f>
        <v>0</v>
      </c>
      <c r="C53" s="127"/>
      <c r="D53" s="127"/>
      <c r="E53" s="106"/>
      <c r="F53" s="106"/>
      <c r="G53" s="106"/>
      <c r="H53" s="106"/>
      <c r="I53" s="106"/>
      <c r="J53" s="106"/>
      <c r="K53" s="106"/>
      <c r="L53" s="106"/>
      <c r="M53" s="106"/>
      <c r="N53" s="106"/>
      <c r="O53" s="127"/>
    </row>
    <row r="54" spans="1:15" x14ac:dyDescent="0.35">
      <c r="A54" s="127"/>
      <c r="B54" s="128" cm="1">
        <f t="array" ref="B54">IF(ROW() &lt; ROW(INDEX(initialConditions[experiment_ID],ROWS(initialConditions[experiment_ID]))), COUNTIF(INDEX(initialConditions[experiment_ID],1):initialConditions[[#This Row],[experiment_ID]],initialConditions[[#This Row],[experiment_ID]]), "")</f>
        <v>0</v>
      </c>
      <c r="C54" s="127"/>
      <c r="D54" s="127"/>
      <c r="E54" s="106"/>
      <c r="F54" s="106"/>
      <c r="G54" s="106"/>
      <c r="H54" s="106"/>
      <c r="I54" s="106"/>
      <c r="J54" s="106"/>
      <c r="K54" s="106"/>
      <c r="L54" s="106"/>
      <c r="M54" s="106"/>
      <c r="N54" s="106"/>
      <c r="O54" s="127"/>
    </row>
    <row r="55" spans="1:15" x14ac:dyDescent="0.35">
      <c r="A55" s="127"/>
      <c r="B55" s="128" cm="1">
        <f t="array" ref="B55">IF(ROW() &lt; ROW(INDEX(initialConditions[experiment_ID],ROWS(initialConditions[experiment_ID]))), COUNTIF(INDEX(initialConditions[experiment_ID],1):initialConditions[[#This Row],[experiment_ID]],initialConditions[[#This Row],[experiment_ID]]), "")</f>
        <v>0</v>
      </c>
      <c r="C55" s="127"/>
      <c r="D55" s="127"/>
      <c r="E55" s="106"/>
      <c r="F55" s="106"/>
      <c r="G55" s="106"/>
      <c r="H55" s="106"/>
      <c r="I55" s="106"/>
      <c r="J55" s="106"/>
      <c r="K55" s="106"/>
      <c r="L55" s="106"/>
      <c r="M55" s="106"/>
      <c r="N55" s="106"/>
      <c r="O55" s="127"/>
    </row>
    <row r="56" spans="1:15" x14ac:dyDescent="0.35">
      <c r="A56" s="127"/>
      <c r="B56" s="128" cm="1">
        <f t="array" ref="B56">IF(ROW() &lt; ROW(INDEX(initialConditions[experiment_ID],ROWS(initialConditions[experiment_ID]))), COUNTIF(INDEX(initialConditions[experiment_ID],1):initialConditions[[#This Row],[experiment_ID]],initialConditions[[#This Row],[experiment_ID]]), "")</f>
        <v>0</v>
      </c>
      <c r="C56" s="127"/>
      <c r="D56" s="127"/>
      <c r="E56" s="106"/>
      <c r="F56" s="106"/>
      <c r="G56" s="106"/>
      <c r="H56" s="106"/>
      <c r="I56" s="106"/>
      <c r="J56" s="106"/>
      <c r="K56" s="106"/>
      <c r="L56" s="106"/>
      <c r="M56" s="106"/>
      <c r="N56" s="106"/>
      <c r="O56" s="127"/>
    </row>
    <row r="57" spans="1:15" x14ac:dyDescent="0.35">
      <c r="A57" s="127"/>
      <c r="B57" s="128" cm="1">
        <f t="array" ref="B57">IF(ROW() &lt; ROW(INDEX(initialConditions[experiment_ID],ROWS(initialConditions[experiment_ID]))), COUNTIF(INDEX(initialConditions[experiment_ID],1):initialConditions[[#This Row],[experiment_ID]],initialConditions[[#This Row],[experiment_ID]]), "")</f>
        <v>0</v>
      </c>
      <c r="C57" s="127"/>
      <c r="D57" s="127"/>
      <c r="E57" s="106"/>
      <c r="F57" s="106"/>
      <c r="G57" s="106"/>
      <c r="H57" s="106"/>
      <c r="I57" s="106"/>
      <c r="J57" s="106"/>
      <c r="K57" s="106"/>
      <c r="L57" s="106"/>
      <c r="M57" s="106"/>
      <c r="N57" s="106"/>
      <c r="O57" s="127"/>
    </row>
    <row r="58" spans="1:15" x14ac:dyDescent="0.35">
      <c r="A58" s="127"/>
      <c r="B58" s="128" cm="1">
        <f t="array" ref="B58">IF(ROW() &lt; ROW(INDEX(initialConditions[experiment_ID],ROWS(initialConditions[experiment_ID]))), COUNTIF(INDEX(initialConditions[experiment_ID],1):initialConditions[[#This Row],[experiment_ID]],initialConditions[[#This Row],[experiment_ID]]), "")</f>
        <v>0</v>
      </c>
      <c r="C58" s="127"/>
      <c r="D58" s="127"/>
      <c r="E58" s="106"/>
      <c r="F58" s="106"/>
      <c r="G58" s="106"/>
      <c r="H58" s="106"/>
      <c r="I58" s="106"/>
      <c r="J58" s="106"/>
      <c r="K58" s="106"/>
      <c r="L58" s="106"/>
      <c r="M58" s="106"/>
      <c r="N58" s="106"/>
      <c r="O58" s="127"/>
    </row>
    <row r="59" spans="1:15" x14ac:dyDescent="0.35">
      <c r="A59" s="127"/>
      <c r="B59" s="128" cm="1">
        <f t="array" ref="B59">IF(ROW() &lt; ROW(INDEX(initialConditions[experiment_ID],ROWS(initialConditions[experiment_ID]))), COUNTIF(INDEX(initialConditions[experiment_ID],1):initialConditions[[#This Row],[experiment_ID]],initialConditions[[#This Row],[experiment_ID]]), "")</f>
        <v>0</v>
      </c>
      <c r="C59" s="127"/>
      <c r="D59" s="127"/>
      <c r="E59" s="106"/>
      <c r="F59" s="106"/>
      <c r="G59" s="106"/>
      <c r="H59" s="106"/>
      <c r="I59" s="106"/>
      <c r="J59" s="106"/>
      <c r="K59" s="106"/>
      <c r="L59" s="106"/>
      <c r="M59" s="106"/>
      <c r="N59" s="106"/>
      <c r="O59" s="127"/>
    </row>
    <row r="60" spans="1:15" x14ac:dyDescent="0.35">
      <c r="A60" s="127"/>
      <c r="B60" s="128" cm="1">
        <f t="array" ref="B60">IF(ROW() &lt; ROW(INDEX(initialConditions[experiment_ID],ROWS(initialConditions[experiment_ID]))), COUNTIF(INDEX(initialConditions[experiment_ID],1):initialConditions[[#This Row],[experiment_ID]],initialConditions[[#This Row],[experiment_ID]]), "")</f>
        <v>0</v>
      </c>
      <c r="C60" s="127"/>
      <c r="D60" s="127"/>
      <c r="E60" s="106"/>
      <c r="F60" s="106"/>
      <c r="G60" s="106"/>
      <c r="H60" s="106"/>
      <c r="I60" s="106"/>
      <c r="J60" s="106"/>
      <c r="K60" s="106"/>
      <c r="L60" s="106"/>
      <c r="M60" s="106"/>
      <c r="N60" s="106"/>
      <c r="O60" s="127"/>
    </row>
    <row r="61" spans="1:15" x14ac:dyDescent="0.35">
      <c r="A61" s="127"/>
      <c r="B61" s="128" cm="1">
        <f t="array" ref="B61">IF(ROW() &lt; ROW(INDEX(initialConditions[experiment_ID],ROWS(initialConditions[experiment_ID]))), COUNTIF(INDEX(initialConditions[experiment_ID],1):initialConditions[[#This Row],[experiment_ID]],initialConditions[[#This Row],[experiment_ID]]), "")</f>
        <v>0</v>
      </c>
      <c r="C61" s="127"/>
      <c r="D61" s="127"/>
      <c r="E61" s="106"/>
      <c r="F61" s="106"/>
      <c r="G61" s="106"/>
      <c r="H61" s="106"/>
      <c r="I61" s="106"/>
      <c r="J61" s="106"/>
      <c r="K61" s="106"/>
      <c r="L61" s="106"/>
      <c r="M61" s="106"/>
      <c r="N61" s="106"/>
      <c r="O61" s="127"/>
    </row>
    <row r="62" spans="1:15" x14ac:dyDescent="0.35">
      <c r="A62" s="127"/>
      <c r="B62" s="128" cm="1">
        <f t="array" ref="B62">IF(ROW() &lt; ROW(INDEX(initialConditions[experiment_ID],ROWS(initialConditions[experiment_ID]))), COUNTIF(INDEX(initialConditions[experiment_ID],1):initialConditions[[#This Row],[experiment_ID]],initialConditions[[#This Row],[experiment_ID]]), "")</f>
        <v>0</v>
      </c>
      <c r="C62" s="127"/>
      <c r="D62" s="127"/>
      <c r="E62" s="106"/>
      <c r="F62" s="106"/>
      <c r="G62" s="106"/>
      <c r="H62" s="106"/>
      <c r="I62" s="106"/>
      <c r="J62" s="106"/>
      <c r="K62" s="106"/>
      <c r="L62" s="106"/>
      <c r="M62" s="106"/>
      <c r="N62" s="106"/>
      <c r="O62" s="127"/>
    </row>
    <row r="63" spans="1:15" x14ac:dyDescent="0.35">
      <c r="A63" s="127"/>
      <c r="B63" s="128" cm="1">
        <f t="array" ref="B63">IF(ROW() &lt; ROW(INDEX(initialConditions[experiment_ID],ROWS(initialConditions[experiment_ID]))), COUNTIF(INDEX(initialConditions[experiment_ID],1):initialConditions[[#This Row],[experiment_ID]],initialConditions[[#This Row],[experiment_ID]]), "")</f>
        <v>0</v>
      </c>
      <c r="C63" s="127"/>
      <c r="D63" s="127"/>
      <c r="E63" s="106"/>
      <c r="F63" s="106"/>
      <c r="G63" s="106"/>
      <c r="H63" s="106"/>
      <c r="I63" s="106"/>
      <c r="J63" s="106"/>
      <c r="K63" s="106"/>
      <c r="L63" s="106"/>
      <c r="M63" s="106"/>
      <c r="N63" s="106"/>
      <c r="O63" s="127"/>
    </row>
    <row r="64" spans="1:15" x14ac:dyDescent="0.35">
      <c r="A64" s="127"/>
      <c r="B64" s="128" cm="1">
        <f t="array" ref="B64">IF(ROW() &lt; ROW(INDEX(initialConditions[experiment_ID],ROWS(initialConditions[experiment_ID]))), COUNTIF(INDEX(initialConditions[experiment_ID],1):initialConditions[[#This Row],[experiment_ID]],initialConditions[[#This Row],[experiment_ID]]), "")</f>
        <v>0</v>
      </c>
      <c r="C64" s="127"/>
      <c r="D64" s="127"/>
      <c r="E64" s="106"/>
      <c r="F64" s="106"/>
      <c r="G64" s="106"/>
      <c r="H64" s="106"/>
      <c r="I64" s="106"/>
      <c r="J64" s="106"/>
      <c r="K64" s="106"/>
      <c r="L64" s="106"/>
      <c r="M64" s="106"/>
      <c r="N64" s="106"/>
      <c r="O64" s="127"/>
    </row>
    <row r="65" spans="1:15" x14ac:dyDescent="0.35">
      <c r="A65" s="127"/>
      <c r="B65" s="128" cm="1">
        <f t="array" ref="B65">IF(ROW() &lt; ROW(INDEX(initialConditions[experiment_ID],ROWS(initialConditions[experiment_ID]))), COUNTIF(INDEX(initialConditions[experiment_ID],1):initialConditions[[#This Row],[experiment_ID]],initialConditions[[#This Row],[experiment_ID]]), "")</f>
        <v>0</v>
      </c>
      <c r="C65" s="127"/>
      <c r="D65" s="127"/>
      <c r="E65" s="106"/>
      <c r="F65" s="106"/>
      <c r="G65" s="106"/>
      <c r="H65" s="106"/>
      <c r="I65" s="106"/>
      <c r="J65" s="106"/>
      <c r="K65" s="106"/>
      <c r="L65" s="106"/>
      <c r="M65" s="106"/>
      <c r="N65" s="106"/>
      <c r="O65" s="127"/>
    </row>
    <row r="66" spans="1:15" x14ac:dyDescent="0.35">
      <c r="A66" s="127"/>
      <c r="B66" s="128" cm="1">
        <f t="array" ref="B66">IF(ROW() &lt; ROW(INDEX(initialConditions[experiment_ID],ROWS(initialConditions[experiment_ID]))), COUNTIF(INDEX(initialConditions[experiment_ID],1):initialConditions[[#This Row],[experiment_ID]],initialConditions[[#This Row],[experiment_ID]]), "")</f>
        <v>0</v>
      </c>
      <c r="C66" s="127"/>
      <c r="D66" s="127"/>
      <c r="E66" s="106"/>
      <c r="F66" s="106"/>
      <c r="G66" s="106"/>
      <c r="H66" s="106"/>
      <c r="I66" s="106"/>
      <c r="J66" s="106"/>
      <c r="K66" s="106"/>
      <c r="L66" s="106"/>
      <c r="M66" s="106"/>
      <c r="N66" s="106"/>
      <c r="O66" s="127"/>
    </row>
    <row r="67" spans="1:15" x14ac:dyDescent="0.35">
      <c r="A67" s="127"/>
      <c r="B67" s="128" cm="1">
        <f t="array" ref="B67">IF(ROW() &lt; ROW(INDEX(initialConditions[experiment_ID],ROWS(initialConditions[experiment_ID]))), COUNTIF(INDEX(initialConditions[experiment_ID],1):initialConditions[[#This Row],[experiment_ID]],initialConditions[[#This Row],[experiment_ID]]), "")</f>
        <v>0</v>
      </c>
      <c r="C67" s="127"/>
      <c r="D67" s="127"/>
      <c r="E67" s="106"/>
      <c r="F67" s="106"/>
      <c r="G67" s="106"/>
      <c r="H67" s="106"/>
      <c r="I67" s="106"/>
      <c r="J67" s="106"/>
      <c r="K67" s="106"/>
      <c r="L67" s="106"/>
      <c r="M67" s="106"/>
      <c r="N67" s="106"/>
      <c r="O67" s="127"/>
    </row>
    <row r="68" spans="1:15" x14ac:dyDescent="0.35">
      <c r="A68" s="127"/>
      <c r="B68" s="128" cm="1">
        <f t="array" ref="B68">IF(ROW() &lt; ROW(INDEX(initialConditions[experiment_ID],ROWS(initialConditions[experiment_ID]))), COUNTIF(INDEX(initialConditions[experiment_ID],1):initialConditions[[#This Row],[experiment_ID]],initialConditions[[#This Row],[experiment_ID]]), "")</f>
        <v>0</v>
      </c>
      <c r="C68" s="127"/>
      <c r="D68" s="127"/>
      <c r="E68" s="106"/>
      <c r="F68" s="106"/>
      <c r="G68" s="106"/>
      <c r="H68" s="106"/>
      <c r="I68" s="106"/>
      <c r="J68" s="106"/>
      <c r="K68" s="106"/>
      <c r="L68" s="106"/>
      <c r="M68" s="106"/>
      <c r="N68" s="106"/>
      <c r="O68" s="127"/>
    </row>
    <row r="69" spans="1:15" x14ac:dyDescent="0.35">
      <c r="A69" s="127"/>
      <c r="B69" s="128" cm="1">
        <f t="array" ref="B69">IF(ROW() &lt; ROW(INDEX(initialConditions[experiment_ID],ROWS(initialConditions[experiment_ID]))), COUNTIF(INDEX(initialConditions[experiment_ID],1):initialConditions[[#This Row],[experiment_ID]],initialConditions[[#This Row],[experiment_ID]]), "")</f>
        <v>0</v>
      </c>
      <c r="C69" s="127"/>
      <c r="D69" s="127"/>
      <c r="E69" s="106"/>
      <c r="F69" s="106"/>
      <c r="G69" s="106"/>
      <c r="H69" s="106"/>
      <c r="I69" s="106"/>
      <c r="J69" s="106"/>
      <c r="K69" s="106"/>
      <c r="L69" s="106"/>
      <c r="M69" s="106"/>
      <c r="N69" s="106"/>
      <c r="O69" s="127"/>
    </row>
    <row r="70" spans="1:15" x14ac:dyDescent="0.35">
      <c r="A70" s="127"/>
      <c r="B70" s="128" cm="1">
        <f t="array" ref="B70">IF(ROW() &lt; ROW(INDEX(initialConditions[experiment_ID],ROWS(initialConditions[experiment_ID]))), COUNTIF(INDEX(initialConditions[experiment_ID],1):initialConditions[[#This Row],[experiment_ID]],initialConditions[[#This Row],[experiment_ID]]), "")</f>
        <v>0</v>
      </c>
      <c r="C70" s="127"/>
      <c r="D70" s="127"/>
      <c r="E70" s="106"/>
      <c r="F70" s="106"/>
      <c r="G70" s="106"/>
      <c r="H70" s="106"/>
      <c r="I70" s="106"/>
      <c r="J70" s="106"/>
      <c r="K70" s="106"/>
      <c r="L70" s="106"/>
      <c r="M70" s="106"/>
      <c r="N70" s="106"/>
      <c r="O70" s="127"/>
    </row>
    <row r="71" spans="1:15" x14ac:dyDescent="0.35">
      <c r="A71" s="127"/>
      <c r="B71" s="128" cm="1">
        <f t="array" ref="B71">IF(ROW() &lt; ROW(INDEX(initialConditions[experiment_ID],ROWS(initialConditions[experiment_ID]))), COUNTIF(INDEX(initialConditions[experiment_ID],1):initialConditions[[#This Row],[experiment_ID]],initialConditions[[#This Row],[experiment_ID]]), "")</f>
        <v>0</v>
      </c>
      <c r="C71" s="127"/>
      <c r="D71" s="127"/>
      <c r="E71" s="106"/>
      <c r="F71" s="106"/>
      <c r="G71" s="106"/>
      <c r="H71" s="106"/>
      <c r="I71" s="106"/>
      <c r="J71" s="106"/>
      <c r="K71" s="106"/>
      <c r="L71" s="106"/>
      <c r="M71" s="106"/>
      <c r="N71" s="106"/>
      <c r="O71" s="127"/>
    </row>
    <row r="72" spans="1:15" x14ac:dyDescent="0.35">
      <c r="A72" s="127"/>
      <c r="B72" s="128" cm="1">
        <f t="array" ref="B72">IF(ROW() &lt; ROW(INDEX(initialConditions[experiment_ID],ROWS(initialConditions[experiment_ID]))), COUNTIF(INDEX(initialConditions[experiment_ID],1):initialConditions[[#This Row],[experiment_ID]],initialConditions[[#This Row],[experiment_ID]]), "")</f>
        <v>0</v>
      </c>
      <c r="C72" s="127"/>
      <c r="D72" s="127"/>
      <c r="E72" s="106"/>
      <c r="F72" s="106"/>
      <c r="G72" s="106"/>
      <c r="H72" s="106"/>
      <c r="I72" s="106"/>
      <c r="J72" s="106"/>
      <c r="K72" s="106"/>
      <c r="L72" s="106"/>
      <c r="M72" s="106"/>
      <c r="N72" s="106"/>
      <c r="O72" s="127"/>
    </row>
    <row r="73" spans="1:15" x14ac:dyDescent="0.35">
      <c r="A73" s="127"/>
      <c r="B73" s="128" cm="1">
        <f t="array" ref="B73">IF(ROW() &lt; ROW(INDEX(initialConditions[experiment_ID],ROWS(initialConditions[experiment_ID]))), COUNTIF(INDEX(initialConditions[experiment_ID],1):initialConditions[[#This Row],[experiment_ID]],initialConditions[[#This Row],[experiment_ID]]), "")</f>
        <v>0</v>
      </c>
      <c r="C73" s="127"/>
      <c r="D73" s="127"/>
      <c r="E73" s="106"/>
      <c r="F73" s="106"/>
      <c r="G73" s="106"/>
      <c r="H73" s="106"/>
      <c r="I73" s="106"/>
      <c r="J73" s="106"/>
      <c r="K73" s="106"/>
      <c r="L73" s="106"/>
      <c r="M73" s="106"/>
      <c r="N73" s="106"/>
      <c r="O73" s="127"/>
    </row>
    <row r="74" spans="1:15" x14ac:dyDescent="0.35">
      <c r="A74" s="127"/>
      <c r="B74" s="128" cm="1">
        <f t="array" ref="B74">IF(ROW() &lt; ROW(INDEX(initialConditions[experiment_ID],ROWS(initialConditions[experiment_ID]))), COUNTIF(INDEX(initialConditions[experiment_ID],1):initialConditions[[#This Row],[experiment_ID]],initialConditions[[#This Row],[experiment_ID]]), "")</f>
        <v>0</v>
      </c>
      <c r="C74" s="127"/>
      <c r="D74" s="127"/>
      <c r="E74" s="106"/>
      <c r="F74" s="106"/>
      <c r="G74" s="106"/>
      <c r="H74" s="106"/>
      <c r="I74" s="106"/>
      <c r="J74" s="106"/>
      <c r="K74" s="106"/>
      <c r="L74" s="106"/>
      <c r="M74" s="106"/>
      <c r="N74" s="106"/>
      <c r="O74" s="127"/>
    </row>
    <row r="75" spans="1:15" x14ac:dyDescent="0.35">
      <c r="A75" s="127"/>
      <c r="B75" s="128" cm="1">
        <f t="array" ref="B75">IF(ROW() &lt; ROW(INDEX(initialConditions[experiment_ID],ROWS(initialConditions[experiment_ID]))), COUNTIF(INDEX(initialConditions[experiment_ID],1):initialConditions[[#This Row],[experiment_ID]],initialConditions[[#This Row],[experiment_ID]]), "")</f>
        <v>0</v>
      </c>
      <c r="C75" s="127"/>
      <c r="D75" s="127"/>
      <c r="E75" s="106"/>
      <c r="F75" s="106"/>
      <c r="G75" s="106"/>
      <c r="H75" s="106"/>
      <c r="I75" s="106"/>
      <c r="J75" s="106"/>
      <c r="K75" s="106"/>
      <c r="L75" s="106"/>
      <c r="M75" s="106"/>
      <c r="N75" s="106"/>
      <c r="O75" s="127"/>
    </row>
    <row r="76" spans="1:15" x14ac:dyDescent="0.35">
      <c r="A76" s="127"/>
      <c r="B76" s="128" cm="1">
        <f t="array" ref="B76">IF(ROW() &lt; ROW(INDEX(initialConditions[experiment_ID],ROWS(initialConditions[experiment_ID]))), COUNTIF(INDEX(initialConditions[experiment_ID],1):initialConditions[[#This Row],[experiment_ID]],initialConditions[[#This Row],[experiment_ID]]), "")</f>
        <v>0</v>
      </c>
      <c r="C76" s="127"/>
      <c r="D76" s="127"/>
      <c r="E76" s="106"/>
      <c r="F76" s="106"/>
      <c r="G76" s="106"/>
      <c r="H76" s="106"/>
      <c r="I76" s="106"/>
      <c r="J76" s="106"/>
      <c r="K76" s="106"/>
      <c r="L76" s="106"/>
      <c r="M76" s="106"/>
      <c r="N76" s="106"/>
      <c r="O76" s="127"/>
    </row>
    <row r="77" spans="1:15" x14ac:dyDescent="0.35">
      <c r="A77" s="127"/>
      <c r="B77" s="128" cm="1">
        <f t="array" ref="B77">IF(ROW() &lt; ROW(INDEX(initialConditions[experiment_ID],ROWS(initialConditions[experiment_ID]))), COUNTIF(INDEX(initialConditions[experiment_ID],1):initialConditions[[#This Row],[experiment_ID]],initialConditions[[#This Row],[experiment_ID]]), "")</f>
        <v>0</v>
      </c>
      <c r="C77" s="127"/>
      <c r="D77" s="127"/>
      <c r="E77" s="106"/>
      <c r="F77" s="106"/>
      <c r="G77" s="106"/>
      <c r="H77" s="106"/>
      <c r="I77" s="106"/>
      <c r="J77" s="106"/>
      <c r="K77" s="106"/>
      <c r="L77" s="106"/>
      <c r="M77" s="106"/>
      <c r="N77" s="106"/>
      <c r="O77" s="127"/>
    </row>
    <row r="78" spans="1:15" x14ac:dyDescent="0.35">
      <c r="A78" s="127"/>
      <c r="B78" s="128" cm="1">
        <f t="array" ref="B78">IF(ROW() &lt; ROW(INDEX(initialConditions[experiment_ID],ROWS(initialConditions[experiment_ID]))), COUNTIF(INDEX(initialConditions[experiment_ID],1):initialConditions[[#This Row],[experiment_ID]],initialConditions[[#This Row],[experiment_ID]]), "")</f>
        <v>0</v>
      </c>
      <c r="C78" s="127"/>
      <c r="D78" s="127"/>
      <c r="E78" s="106"/>
      <c r="F78" s="106"/>
      <c r="G78" s="106"/>
      <c r="H78" s="106"/>
      <c r="I78" s="106"/>
      <c r="J78" s="106"/>
      <c r="K78" s="106"/>
      <c r="L78" s="106"/>
      <c r="M78" s="106"/>
      <c r="N78" s="106"/>
      <c r="O78" s="127"/>
    </row>
    <row r="79" spans="1:15" x14ac:dyDescent="0.35">
      <c r="A79" s="127"/>
      <c r="B79" s="128" cm="1">
        <f t="array" ref="B79">IF(ROW() &lt; ROW(INDEX(initialConditions[experiment_ID],ROWS(initialConditions[experiment_ID]))), COUNTIF(INDEX(initialConditions[experiment_ID],1):initialConditions[[#This Row],[experiment_ID]],initialConditions[[#This Row],[experiment_ID]]), "")</f>
        <v>0</v>
      </c>
      <c r="C79" s="127"/>
      <c r="D79" s="127"/>
      <c r="E79" s="106"/>
      <c r="F79" s="106"/>
      <c r="G79" s="106"/>
      <c r="H79" s="106"/>
      <c r="I79" s="106"/>
      <c r="J79" s="106"/>
      <c r="K79" s="106"/>
      <c r="L79" s="106"/>
      <c r="M79" s="106"/>
      <c r="N79" s="106"/>
      <c r="O79" s="127"/>
    </row>
    <row r="80" spans="1:15" x14ac:dyDescent="0.35">
      <c r="A80" s="127"/>
      <c r="B80" s="128" cm="1">
        <f t="array" ref="B80">IF(ROW() &lt; ROW(INDEX(initialConditions[experiment_ID],ROWS(initialConditions[experiment_ID]))), COUNTIF(INDEX(initialConditions[experiment_ID],1):initialConditions[[#This Row],[experiment_ID]],initialConditions[[#This Row],[experiment_ID]]), "")</f>
        <v>0</v>
      </c>
      <c r="C80" s="127"/>
      <c r="D80" s="127"/>
      <c r="E80" s="106"/>
      <c r="F80" s="106"/>
      <c r="G80" s="106"/>
      <c r="H80" s="106"/>
      <c r="I80" s="106"/>
      <c r="J80" s="106"/>
      <c r="K80" s="106"/>
      <c r="L80" s="106"/>
      <c r="M80" s="106"/>
      <c r="N80" s="106"/>
      <c r="O80" s="127"/>
    </row>
    <row r="81" spans="1:15" x14ac:dyDescent="0.35">
      <c r="A81" s="127"/>
      <c r="B81" s="128" cm="1">
        <f t="array" ref="B81">IF(ROW() &lt; ROW(INDEX(initialConditions[experiment_ID],ROWS(initialConditions[experiment_ID]))), COUNTIF(INDEX(initialConditions[experiment_ID],1):initialConditions[[#This Row],[experiment_ID]],initialConditions[[#This Row],[experiment_ID]]), "")</f>
        <v>0</v>
      </c>
      <c r="C81" s="127"/>
      <c r="D81" s="127"/>
      <c r="E81" s="106"/>
      <c r="F81" s="106"/>
      <c r="G81" s="106"/>
      <c r="H81" s="106"/>
      <c r="I81" s="106"/>
      <c r="J81" s="106"/>
      <c r="K81" s="106"/>
      <c r="L81" s="106"/>
      <c r="M81" s="106"/>
      <c r="N81" s="106"/>
      <c r="O81" s="127"/>
    </row>
    <row r="82" spans="1:15" x14ac:dyDescent="0.35">
      <c r="A82" s="127"/>
      <c r="B82" s="128" cm="1">
        <f t="array" ref="B82">IF(ROW() &lt; ROW(INDEX(initialConditions[experiment_ID],ROWS(initialConditions[experiment_ID]))), COUNTIF(INDEX(initialConditions[experiment_ID],1):initialConditions[[#This Row],[experiment_ID]],initialConditions[[#This Row],[experiment_ID]]), "")</f>
        <v>0</v>
      </c>
      <c r="C82" s="127"/>
      <c r="D82" s="127"/>
      <c r="E82" s="106"/>
      <c r="F82" s="106"/>
      <c r="G82" s="106"/>
      <c r="H82" s="106"/>
      <c r="I82" s="106"/>
      <c r="J82" s="106"/>
      <c r="K82" s="106"/>
      <c r="L82" s="106"/>
      <c r="M82" s="106"/>
      <c r="N82" s="106"/>
      <c r="O82" s="127"/>
    </row>
    <row r="83" spans="1:15" x14ac:dyDescent="0.35">
      <c r="A83" s="127"/>
      <c r="B83" s="128" cm="1">
        <f t="array" ref="B83">IF(ROW() &lt; ROW(INDEX(initialConditions[experiment_ID],ROWS(initialConditions[experiment_ID]))), COUNTIF(INDEX(initialConditions[experiment_ID],1):initialConditions[[#This Row],[experiment_ID]],initialConditions[[#This Row],[experiment_ID]]), "")</f>
        <v>0</v>
      </c>
      <c r="C83" s="127"/>
      <c r="D83" s="127"/>
      <c r="E83" s="106"/>
      <c r="F83" s="106"/>
      <c r="G83" s="106"/>
      <c r="H83" s="106"/>
      <c r="I83" s="106"/>
      <c r="J83" s="106"/>
      <c r="K83" s="106"/>
      <c r="L83" s="106"/>
      <c r="M83" s="106"/>
      <c r="N83" s="106"/>
      <c r="O83" s="127"/>
    </row>
    <row r="84" spans="1:15" x14ac:dyDescent="0.35">
      <c r="A84" s="127"/>
      <c r="B84" s="128" cm="1">
        <f t="array" ref="B84">IF(ROW() &lt; ROW(INDEX(initialConditions[experiment_ID],ROWS(initialConditions[experiment_ID]))), COUNTIF(INDEX(initialConditions[experiment_ID],1):initialConditions[[#This Row],[experiment_ID]],initialConditions[[#This Row],[experiment_ID]]), "")</f>
        <v>0</v>
      </c>
      <c r="C84" s="127"/>
      <c r="D84" s="127"/>
      <c r="E84" s="106"/>
      <c r="F84" s="106"/>
      <c r="G84" s="106"/>
      <c r="H84" s="106"/>
      <c r="I84" s="106"/>
      <c r="J84" s="106"/>
      <c r="K84" s="106"/>
      <c r="L84" s="106"/>
      <c r="M84" s="106"/>
      <c r="N84" s="106"/>
      <c r="O84" s="127"/>
    </row>
    <row r="85" spans="1:15" x14ac:dyDescent="0.35">
      <c r="A85" s="127"/>
      <c r="B85" s="128" cm="1">
        <f t="array" ref="B85">IF(ROW() &lt; ROW(INDEX(initialConditions[experiment_ID],ROWS(initialConditions[experiment_ID]))), COUNTIF(INDEX(initialConditions[experiment_ID],1):initialConditions[[#This Row],[experiment_ID]],initialConditions[[#This Row],[experiment_ID]]), "")</f>
        <v>0</v>
      </c>
      <c r="C85" s="127"/>
      <c r="D85" s="127"/>
      <c r="E85" s="106"/>
      <c r="F85" s="106"/>
      <c r="G85" s="106"/>
      <c r="H85" s="106"/>
      <c r="I85" s="106"/>
      <c r="J85" s="106"/>
      <c r="K85" s="106"/>
      <c r="L85" s="106"/>
      <c r="M85" s="106"/>
      <c r="N85" s="106"/>
      <c r="O85" s="127"/>
    </row>
    <row r="86" spans="1:15" x14ac:dyDescent="0.35">
      <c r="A86" s="127"/>
      <c r="B86" s="128" cm="1">
        <f t="array" ref="B86">IF(ROW() &lt; ROW(INDEX(initialConditions[experiment_ID],ROWS(initialConditions[experiment_ID]))), COUNTIF(INDEX(initialConditions[experiment_ID],1):initialConditions[[#This Row],[experiment_ID]],initialConditions[[#This Row],[experiment_ID]]), "")</f>
        <v>0</v>
      </c>
      <c r="C86" s="127"/>
      <c r="D86" s="127"/>
      <c r="E86" s="106"/>
      <c r="F86" s="106"/>
      <c r="G86" s="106"/>
      <c r="H86" s="106"/>
      <c r="I86" s="106"/>
      <c r="J86" s="106"/>
      <c r="K86" s="106"/>
      <c r="L86" s="106"/>
      <c r="M86" s="106"/>
      <c r="N86" s="106"/>
      <c r="O86" s="127"/>
    </row>
    <row r="87" spans="1:15" x14ac:dyDescent="0.35">
      <c r="A87" s="127"/>
      <c r="B87" s="128" cm="1">
        <f t="array" ref="B87">IF(ROW() &lt; ROW(INDEX(initialConditions[experiment_ID],ROWS(initialConditions[experiment_ID]))), COUNTIF(INDEX(initialConditions[experiment_ID],1):initialConditions[[#This Row],[experiment_ID]],initialConditions[[#This Row],[experiment_ID]]), "")</f>
        <v>0</v>
      </c>
      <c r="C87" s="127"/>
      <c r="D87" s="127"/>
      <c r="E87" s="106"/>
      <c r="F87" s="106"/>
      <c r="G87" s="106"/>
      <c r="H87" s="106"/>
      <c r="I87" s="106"/>
      <c r="J87" s="106"/>
      <c r="K87" s="106"/>
      <c r="L87" s="106"/>
      <c r="M87" s="106"/>
      <c r="N87" s="106"/>
      <c r="O87" s="127"/>
    </row>
    <row r="88" spans="1:15" x14ac:dyDescent="0.35">
      <c r="A88" s="127"/>
      <c r="B88" s="128" cm="1">
        <f t="array" ref="B88">IF(ROW() &lt; ROW(INDEX(initialConditions[experiment_ID],ROWS(initialConditions[experiment_ID]))), COUNTIF(INDEX(initialConditions[experiment_ID],1):initialConditions[[#This Row],[experiment_ID]],initialConditions[[#This Row],[experiment_ID]]), "")</f>
        <v>0</v>
      </c>
      <c r="C88" s="127"/>
      <c r="D88" s="127"/>
      <c r="E88" s="106"/>
      <c r="F88" s="106"/>
      <c r="G88" s="106"/>
      <c r="H88" s="106"/>
      <c r="I88" s="106"/>
      <c r="J88" s="106"/>
      <c r="K88" s="106"/>
      <c r="L88" s="106"/>
      <c r="M88" s="106"/>
      <c r="N88" s="106"/>
      <c r="O88" s="127"/>
    </row>
    <row r="89" spans="1:15" x14ac:dyDescent="0.35">
      <c r="A89" s="127"/>
      <c r="B89" s="128" cm="1">
        <f t="array" ref="B89">IF(ROW() &lt; ROW(INDEX(initialConditions[experiment_ID],ROWS(initialConditions[experiment_ID]))), COUNTIF(INDEX(initialConditions[experiment_ID],1):initialConditions[[#This Row],[experiment_ID]],initialConditions[[#This Row],[experiment_ID]]), "")</f>
        <v>0</v>
      </c>
      <c r="C89" s="127"/>
      <c r="D89" s="127"/>
      <c r="E89" s="106"/>
      <c r="F89" s="106"/>
      <c r="G89" s="106"/>
      <c r="H89" s="106"/>
      <c r="I89" s="106"/>
      <c r="J89" s="106"/>
      <c r="K89" s="106"/>
      <c r="L89" s="106"/>
      <c r="M89" s="106"/>
      <c r="N89" s="106"/>
      <c r="O89" s="127"/>
    </row>
    <row r="90" spans="1:15" x14ac:dyDescent="0.35">
      <c r="A90" s="127"/>
      <c r="B90" s="128" cm="1">
        <f t="array" ref="B90">IF(ROW() &lt; ROW(INDEX(initialConditions[experiment_ID],ROWS(initialConditions[experiment_ID]))), COUNTIF(INDEX(initialConditions[experiment_ID],1):initialConditions[[#This Row],[experiment_ID]],initialConditions[[#This Row],[experiment_ID]]), "")</f>
        <v>0</v>
      </c>
      <c r="C90" s="127"/>
      <c r="D90" s="127"/>
      <c r="E90" s="106"/>
      <c r="F90" s="106"/>
      <c r="G90" s="106"/>
      <c r="H90" s="106"/>
      <c r="I90" s="106"/>
      <c r="J90" s="106"/>
      <c r="K90" s="106"/>
      <c r="L90" s="106"/>
      <c r="M90" s="106"/>
      <c r="N90" s="106"/>
      <c r="O90" s="127"/>
    </row>
    <row r="91" spans="1:15" x14ac:dyDescent="0.35">
      <c r="A91" s="127"/>
      <c r="B91" s="128" cm="1">
        <f t="array" ref="B91">IF(ROW() &lt; ROW(INDEX(initialConditions[experiment_ID],ROWS(initialConditions[experiment_ID]))), COUNTIF(INDEX(initialConditions[experiment_ID],1):initialConditions[[#This Row],[experiment_ID]],initialConditions[[#This Row],[experiment_ID]]), "")</f>
        <v>0</v>
      </c>
      <c r="C91" s="127"/>
      <c r="D91" s="127"/>
      <c r="E91" s="106"/>
      <c r="F91" s="106"/>
      <c r="G91" s="106"/>
      <c r="H91" s="106"/>
      <c r="I91" s="106"/>
      <c r="J91" s="106"/>
      <c r="K91" s="106"/>
      <c r="L91" s="106"/>
      <c r="M91" s="106"/>
      <c r="N91" s="106"/>
      <c r="O91" s="127"/>
    </row>
    <row r="92" spans="1:15" x14ac:dyDescent="0.35">
      <c r="A92" s="127"/>
      <c r="B92" s="128" cm="1">
        <f t="array" ref="B92">IF(ROW() &lt; ROW(INDEX(initialConditions[experiment_ID],ROWS(initialConditions[experiment_ID]))), COUNTIF(INDEX(initialConditions[experiment_ID],1):initialConditions[[#This Row],[experiment_ID]],initialConditions[[#This Row],[experiment_ID]]), "")</f>
        <v>0</v>
      </c>
      <c r="C92" s="127"/>
      <c r="D92" s="127"/>
      <c r="E92" s="106"/>
      <c r="F92" s="106"/>
      <c r="G92" s="106"/>
      <c r="H92" s="106"/>
      <c r="I92" s="106"/>
      <c r="J92" s="106"/>
      <c r="K92" s="106"/>
      <c r="L92" s="106"/>
      <c r="M92" s="106"/>
      <c r="N92" s="106"/>
      <c r="O92" s="127"/>
    </row>
    <row r="93" spans="1:15" x14ac:dyDescent="0.35">
      <c r="A93" s="127"/>
      <c r="B93" s="128" cm="1">
        <f t="array" ref="B93">IF(ROW() &lt; ROW(INDEX(initialConditions[experiment_ID],ROWS(initialConditions[experiment_ID]))), COUNTIF(INDEX(initialConditions[experiment_ID],1):initialConditions[[#This Row],[experiment_ID]],initialConditions[[#This Row],[experiment_ID]]), "")</f>
        <v>0</v>
      </c>
      <c r="C93" s="127"/>
      <c r="D93" s="127"/>
      <c r="E93" s="106"/>
      <c r="F93" s="106"/>
      <c r="G93" s="106"/>
      <c r="H93" s="106"/>
      <c r="I93" s="106"/>
      <c r="J93" s="106"/>
      <c r="K93" s="106"/>
      <c r="L93" s="106"/>
      <c r="M93" s="106"/>
      <c r="N93" s="106"/>
      <c r="O93" s="127"/>
    </row>
    <row r="94" spans="1:15" x14ac:dyDescent="0.35">
      <c r="A94" s="127"/>
      <c r="B94" s="128" cm="1">
        <f t="array" ref="B94">IF(ROW() &lt; ROW(INDEX(initialConditions[experiment_ID],ROWS(initialConditions[experiment_ID]))), COUNTIF(INDEX(initialConditions[experiment_ID],1):initialConditions[[#This Row],[experiment_ID]],initialConditions[[#This Row],[experiment_ID]]), "")</f>
        <v>0</v>
      </c>
      <c r="C94" s="127"/>
      <c r="D94" s="127"/>
      <c r="E94" s="106"/>
      <c r="F94" s="106"/>
      <c r="G94" s="106"/>
      <c r="H94" s="106"/>
      <c r="I94" s="106"/>
      <c r="J94" s="106"/>
      <c r="K94" s="106"/>
      <c r="L94" s="106"/>
      <c r="M94" s="106"/>
      <c r="N94" s="106"/>
      <c r="O94" s="127"/>
    </row>
    <row r="95" spans="1:15" x14ac:dyDescent="0.35">
      <c r="A95" s="127"/>
      <c r="B95" s="128" cm="1">
        <f t="array" ref="B95">IF(ROW() &lt; ROW(INDEX(initialConditions[experiment_ID],ROWS(initialConditions[experiment_ID]))), COUNTIF(INDEX(initialConditions[experiment_ID],1):initialConditions[[#This Row],[experiment_ID]],initialConditions[[#This Row],[experiment_ID]]), "")</f>
        <v>0</v>
      </c>
      <c r="C95" s="127"/>
      <c r="D95" s="127"/>
      <c r="E95" s="106"/>
      <c r="F95" s="106"/>
      <c r="G95" s="106"/>
      <c r="H95" s="106"/>
      <c r="I95" s="106"/>
      <c r="J95" s="106"/>
      <c r="K95" s="106"/>
      <c r="L95" s="106"/>
      <c r="M95" s="106"/>
      <c r="N95" s="106"/>
      <c r="O95" s="127"/>
    </row>
    <row r="96" spans="1:15" x14ac:dyDescent="0.35">
      <c r="A96" s="127"/>
      <c r="B96" s="128" cm="1">
        <f t="array" ref="B96">IF(ROW() &lt; ROW(INDEX(initialConditions[experiment_ID],ROWS(initialConditions[experiment_ID]))), COUNTIF(INDEX(initialConditions[experiment_ID],1):initialConditions[[#This Row],[experiment_ID]],initialConditions[[#This Row],[experiment_ID]]), "")</f>
        <v>0</v>
      </c>
      <c r="C96" s="127"/>
      <c r="D96" s="127"/>
      <c r="E96" s="106"/>
      <c r="F96" s="106"/>
      <c r="G96" s="106"/>
      <c r="H96" s="106"/>
      <c r="I96" s="106"/>
      <c r="J96" s="106"/>
      <c r="K96" s="106"/>
      <c r="L96" s="106"/>
      <c r="M96" s="106"/>
      <c r="N96" s="106"/>
      <c r="O96" s="127"/>
    </row>
    <row r="97" spans="1:15" x14ac:dyDescent="0.35">
      <c r="A97" s="127"/>
      <c r="B97" s="128" cm="1">
        <f t="array" ref="B97">IF(ROW() &lt; ROW(INDEX(initialConditions[experiment_ID],ROWS(initialConditions[experiment_ID]))), COUNTIF(INDEX(initialConditions[experiment_ID],1):initialConditions[[#This Row],[experiment_ID]],initialConditions[[#This Row],[experiment_ID]]), "")</f>
        <v>0</v>
      </c>
      <c r="C97" s="127"/>
      <c r="D97" s="127"/>
      <c r="E97" s="106"/>
      <c r="F97" s="106"/>
      <c r="G97" s="106"/>
      <c r="H97" s="106"/>
      <c r="I97" s="106"/>
      <c r="J97" s="106"/>
      <c r="K97" s="106"/>
      <c r="L97" s="106"/>
      <c r="M97" s="106"/>
      <c r="N97" s="106"/>
      <c r="O97" s="127"/>
    </row>
    <row r="98" spans="1:15" x14ac:dyDescent="0.35">
      <c r="A98" s="127"/>
      <c r="B98" s="128" cm="1">
        <f t="array" ref="B98">IF(ROW() &lt; ROW(INDEX(initialConditions[experiment_ID],ROWS(initialConditions[experiment_ID]))), COUNTIF(INDEX(initialConditions[experiment_ID],1):initialConditions[[#This Row],[experiment_ID]],initialConditions[[#This Row],[experiment_ID]]), "")</f>
        <v>0</v>
      </c>
      <c r="C98" s="127"/>
      <c r="D98" s="127"/>
      <c r="E98" s="106"/>
      <c r="F98" s="106"/>
      <c r="G98" s="106"/>
      <c r="H98" s="106"/>
      <c r="I98" s="106"/>
      <c r="J98" s="106"/>
      <c r="K98" s="106"/>
      <c r="L98" s="106"/>
      <c r="M98" s="106"/>
      <c r="N98" s="106"/>
      <c r="O98" s="127"/>
    </row>
    <row r="99" spans="1:15" x14ac:dyDescent="0.35">
      <c r="A99" s="127"/>
      <c r="B99" s="128" cm="1">
        <f t="array" ref="B99">IF(ROW() &lt; ROW(INDEX(initialConditions[experiment_ID],ROWS(initialConditions[experiment_ID]))), COUNTIF(INDEX(initialConditions[experiment_ID],1):initialConditions[[#This Row],[experiment_ID]],initialConditions[[#This Row],[experiment_ID]]), "")</f>
        <v>0</v>
      </c>
      <c r="C99" s="127"/>
      <c r="D99" s="127"/>
      <c r="E99" s="106"/>
      <c r="F99" s="106"/>
      <c r="G99" s="106"/>
      <c r="H99" s="106"/>
      <c r="I99" s="106"/>
      <c r="J99" s="106"/>
      <c r="K99" s="106"/>
      <c r="L99" s="106"/>
      <c r="M99" s="106"/>
      <c r="N99" s="106"/>
      <c r="O99" s="127"/>
    </row>
    <row r="100" spans="1:15" x14ac:dyDescent="0.35">
      <c r="A100" s="127"/>
      <c r="B100" s="128" cm="1">
        <f t="array" ref="B100">IF(ROW() &lt; ROW(INDEX(initialConditions[experiment_ID],ROWS(initialConditions[experiment_ID]))), COUNTIF(INDEX(initialConditions[experiment_ID],1):initialConditions[[#This Row],[experiment_ID]],initialConditions[[#This Row],[experiment_ID]]), "")</f>
        <v>0</v>
      </c>
      <c r="C100" s="127"/>
      <c r="D100" s="127"/>
      <c r="E100" s="106"/>
      <c r="F100" s="106"/>
      <c r="G100" s="106"/>
      <c r="H100" s="106"/>
      <c r="I100" s="106"/>
      <c r="J100" s="106"/>
      <c r="K100" s="106"/>
      <c r="L100" s="106"/>
      <c r="M100" s="106"/>
      <c r="N100" s="106"/>
      <c r="O100" s="127"/>
    </row>
    <row r="101" spans="1:15" x14ac:dyDescent="0.35">
      <c r="A101" s="127"/>
      <c r="B101" s="128" cm="1">
        <f t="array" ref="B101">IF(ROW() &lt; ROW(INDEX(initialConditions[experiment_ID],ROWS(initialConditions[experiment_ID]))), COUNTIF(INDEX(initialConditions[experiment_ID],1):initialConditions[[#This Row],[experiment_ID]],initialConditions[[#This Row],[experiment_ID]]), "")</f>
        <v>0</v>
      </c>
      <c r="C101" s="127"/>
      <c r="D101" s="127"/>
      <c r="E101" s="106"/>
      <c r="F101" s="106"/>
      <c r="G101" s="106"/>
      <c r="H101" s="106"/>
      <c r="I101" s="106"/>
      <c r="J101" s="106"/>
      <c r="K101" s="106"/>
      <c r="L101" s="106"/>
      <c r="M101" s="106"/>
      <c r="N101" s="106"/>
      <c r="O101" s="127"/>
    </row>
    <row r="102" spans="1:15" x14ac:dyDescent="0.35">
      <c r="A102" s="127"/>
      <c r="B102" s="128" cm="1">
        <f t="array" ref="B102">IF(ROW() &lt; ROW(INDEX(initialConditions[experiment_ID],ROWS(initialConditions[experiment_ID]))), COUNTIF(INDEX(initialConditions[experiment_ID],1):initialConditions[[#This Row],[experiment_ID]],initialConditions[[#This Row],[experiment_ID]]), "")</f>
        <v>0</v>
      </c>
      <c r="C102" s="127"/>
      <c r="D102" s="127"/>
      <c r="E102" s="106"/>
      <c r="F102" s="106"/>
      <c r="G102" s="106"/>
      <c r="H102" s="106"/>
      <c r="I102" s="106"/>
      <c r="J102" s="106"/>
      <c r="K102" s="106"/>
      <c r="L102" s="106"/>
      <c r="M102" s="106"/>
      <c r="N102" s="106"/>
      <c r="O102" s="127"/>
    </row>
    <row r="103" spans="1:15" x14ac:dyDescent="0.35">
      <c r="A103" s="127"/>
      <c r="B103" s="128" cm="1">
        <f t="array" ref="B103">IF(ROW() &lt; ROW(INDEX(initialConditions[experiment_ID],ROWS(initialConditions[experiment_ID]))), COUNTIF(INDEX(initialConditions[experiment_ID],1):initialConditions[[#This Row],[experiment_ID]],initialConditions[[#This Row],[experiment_ID]]), "")</f>
        <v>0</v>
      </c>
      <c r="C103" s="127"/>
      <c r="D103" s="127"/>
      <c r="E103" s="106"/>
      <c r="F103" s="106"/>
      <c r="G103" s="106"/>
      <c r="H103" s="106"/>
      <c r="I103" s="106"/>
      <c r="J103" s="106"/>
      <c r="K103" s="106"/>
      <c r="L103" s="106"/>
      <c r="M103" s="106"/>
      <c r="N103" s="106"/>
      <c r="O103" s="127"/>
    </row>
    <row r="104" spans="1:15" x14ac:dyDescent="0.35">
      <c r="A104" s="127"/>
      <c r="B104" s="128" cm="1">
        <f t="array" ref="B104">IF(ROW() &lt; ROW(INDEX(initialConditions[experiment_ID],ROWS(initialConditions[experiment_ID]))), COUNTIF(INDEX(initialConditions[experiment_ID],1):initialConditions[[#This Row],[experiment_ID]],initialConditions[[#This Row],[experiment_ID]]), "")</f>
        <v>0</v>
      </c>
      <c r="C104" s="127"/>
      <c r="D104" s="127"/>
      <c r="E104" s="106"/>
      <c r="F104" s="106"/>
      <c r="G104" s="106"/>
      <c r="H104" s="106"/>
      <c r="I104" s="106"/>
      <c r="J104" s="106"/>
      <c r="K104" s="106"/>
      <c r="L104" s="106"/>
      <c r="M104" s="106"/>
      <c r="N104" s="106"/>
      <c r="O104" s="127"/>
    </row>
    <row r="105" spans="1:15" x14ac:dyDescent="0.35">
      <c r="A105" s="127"/>
      <c r="B105" s="128" cm="1">
        <f t="array" ref="B105">IF(ROW() &lt; ROW(INDEX(initialConditions[experiment_ID],ROWS(initialConditions[experiment_ID]))), COUNTIF(INDEX(initialConditions[experiment_ID],1):initialConditions[[#This Row],[experiment_ID]],initialConditions[[#This Row],[experiment_ID]]), "")</f>
        <v>0</v>
      </c>
      <c r="C105" s="127"/>
      <c r="D105" s="127"/>
      <c r="E105" s="106"/>
      <c r="F105" s="106"/>
      <c r="G105" s="106"/>
      <c r="H105" s="106"/>
      <c r="I105" s="106"/>
      <c r="J105" s="106"/>
      <c r="K105" s="106"/>
      <c r="L105" s="106"/>
      <c r="M105" s="106"/>
      <c r="N105" s="106"/>
      <c r="O105" s="127"/>
    </row>
    <row r="106" spans="1:15" x14ac:dyDescent="0.35">
      <c r="A106" s="127"/>
      <c r="B106" s="128" cm="1">
        <f t="array" ref="B106">IF(ROW() &lt; ROW(INDEX(initialConditions[experiment_ID],ROWS(initialConditions[experiment_ID]))), COUNTIF(INDEX(initialConditions[experiment_ID],1):initialConditions[[#This Row],[experiment_ID]],initialConditions[[#This Row],[experiment_ID]]), "")</f>
        <v>0</v>
      </c>
      <c r="C106" s="127"/>
      <c r="D106" s="127"/>
      <c r="E106" s="106"/>
      <c r="F106" s="106"/>
      <c r="G106" s="106"/>
      <c r="H106" s="106"/>
      <c r="I106" s="106"/>
      <c r="J106" s="106"/>
      <c r="K106" s="106"/>
      <c r="L106" s="106"/>
      <c r="M106" s="106"/>
      <c r="N106" s="106"/>
      <c r="O106" s="127"/>
    </row>
    <row r="107" spans="1:15" x14ac:dyDescent="0.35">
      <c r="A107" s="127" t="s">
        <v>8850</v>
      </c>
      <c r="B107" s="128" cm="1">
        <f t="array" ref="B107">IF(ROW() &lt; ROW(INDEX(initialConditions[experiment_ID],ROWS(initialConditions[experiment_ID]))), COUNTIF(INDEX(initialConditions[experiment_ID],1):initialConditions[[#This Row],[experiment_ID]],initialConditions[[#This Row],[experiment_ID]]), "")</f>
        <v>1</v>
      </c>
      <c r="C107" s="127" t="s">
        <v>9347</v>
      </c>
      <c r="D107" s="127"/>
      <c r="E107" s="106"/>
      <c r="F107" s="106"/>
      <c r="G107" s="106"/>
      <c r="H107" s="106"/>
      <c r="I107" s="106"/>
      <c r="J107" s="106"/>
      <c r="K107" s="106"/>
      <c r="L107" s="106"/>
      <c r="M107" s="106"/>
      <c r="N107" s="106"/>
      <c r="O107" s="127"/>
    </row>
    <row r="108" spans="1:15" x14ac:dyDescent="0.35">
      <c r="A108" s="127" t="s">
        <v>8850</v>
      </c>
      <c r="B108" s="128" cm="1">
        <f t="array" ref="B108">IF(ROW() &lt; ROW(INDEX(initialConditions[experiment_ID],ROWS(initialConditions[experiment_ID]))), COUNTIF(INDEX(initialConditions[experiment_ID],1):initialConditions[[#This Row],[experiment_ID]],initialConditions[[#This Row],[experiment_ID]]), "")</f>
        <v>2</v>
      </c>
      <c r="C108" s="127" t="s">
        <v>9348</v>
      </c>
      <c r="D108" s="127"/>
      <c r="E108" s="106"/>
      <c r="F108" s="106"/>
      <c r="G108" s="106"/>
      <c r="H108" s="106"/>
      <c r="I108" s="106"/>
      <c r="J108" s="106"/>
      <c r="K108" s="106"/>
      <c r="L108" s="106"/>
      <c r="M108" s="106"/>
      <c r="N108" s="106"/>
      <c r="O108" s="127"/>
    </row>
    <row r="109" spans="1:15" x14ac:dyDescent="0.35">
      <c r="A109" s="127" t="s">
        <v>8850</v>
      </c>
      <c r="B109" s="128" cm="1">
        <f t="array" ref="B109">IF(ROW() &lt; ROW(INDEX(initialConditions[experiment_ID],ROWS(initialConditions[experiment_ID]))), COUNTIF(INDEX(initialConditions[experiment_ID],1):initialConditions[[#This Row],[experiment_ID]],initialConditions[[#This Row],[experiment_ID]]), "")</f>
        <v>3</v>
      </c>
      <c r="C109" s="127"/>
      <c r="D109" s="127" t="s">
        <v>665</v>
      </c>
      <c r="E109" s="106"/>
      <c r="F109" s="106"/>
      <c r="G109" s="106"/>
      <c r="H109" s="106"/>
      <c r="I109" s="106"/>
      <c r="J109" s="106"/>
      <c r="K109" s="106"/>
      <c r="L109" s="106"/>
      <c r="M109" s="106"/>
      <c r="N109" s="106"/>
      <c r="O109" s="127"/>
    </row>
    <row r="110" spans="1:15" x14ac:dyDescent="0.35">
      <c r="A110" s="127" t="s">
        <v>9616</v>
      </c>
      <c r="B110" s="128" cm="1">
        <f t="array" ref="B110">IF(ROW() &lt; ROW(INDEX(initialConditions[experiment_ID],ROWS(initialConditions[experiment_ID]))), COUNTIF(INDEX(initialConditions[experiment_ID],1):initialConditions[[#This Row],[experiment_ID]],initialConditions[[#This Row],[experiment_ID]]), "")</f>
        <v>1</v>
      </c>
      <c r="C110" s="127" t="s">
        <v>9646</v>
      </c>
      <c r="D110" s="127" t="s">
        <v>1047</v>
      </c>
      <c r="E110" s="106"/>
      <c r="F110" s="106"/>
      <c r="G110" s="106"/>
      <c r="H110" s="106"/>
      <c r="I110" s="106"/>
      <c r="J110" s="106"/>
      <c r="K110" s="106"/>
      <c r="L110" s="106"/>
      <c r="M110" s="106"/>
      <c r="N110" s="106"/>
      <c r="O110" s="127"/>
    </row>
    <row r="111" spans="1:15" x14ac:dyDescent="0.35">
      <c r="A111" s="127"/>
      <c r="B111" s="128" t="str" cm="1">
        <f t="array" ref="B111">IF(ROW() &lt; ROW(INDEX(initialConditions[experiment_ID],ROWS(initialConditions[experiment_ID]))), COUNTIF(INDEX(initialConditions[experiment_ID],1):initialConditions[[#This Row],[experiment_ID]],initialConditions[[#This Row],[experiment_ID]]), "")</f>
        <v/>
      </c>
      <c r="C111" s="127"/>
      <c r="D111" s="127"/>
      <c r="E111" s="106"/>
      <c r="F111" s="106"/>
      <c r="G111" s="106"/>
      <c r="H111" s="106"/>
      <c r="I111" s="106"/>
      <c r="J111" s="106"/>
      <c r="K111" s="106"/>
      <c r="L111" s="106"/>
      <c r="M111" s="106"/>
      <c r="N111" s="106"/>
      <c r="O111" s="127"/>
    </row>
  </sheetData>
  <mergeCells count="1">
    <mergeCell ref="A1:H1"/>
  </mergeCells>
  <phoneticPr fontId="23" type="noConversion"/>
  <dataValidations count="2">
    <dataValidation type="list" allowBlank="1" showInputMessage="1" showErrorMessage="1" sqref="A5:A111" xr:uid="{4824FF39-E6CA-4583-824F-66DE90006201}">
      <formula1>ddl_experiments</formula1>
    </dataValidation>
    <dataValidation allowBlank="1" showDropDown="1" showInputMessage="1" showErrorMessage="1" sqref="B5:C111" xr:uid="{C10AB2A1-84AD-4B26-A92A-48D7789F5CF6}"/>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D5:D109 D111</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16"/>
  <sheetViews>
    <sheetView zoomScaleNormal="100" workbookViewId="0">
      <pane ySplit="4" topLeftCell="A5" activePane="bottomLeft" state="frozen"/>
      <selection activeCell="F24" sqref="F24"/>
      <selection pane="bottomLeft" activeCell="A8" sqref="A8"/>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3" t="s">
        <v>6588</v>
      </c>
      <c r="B1" s="193"/>
      <c r="C1" s="193"/>
      <c r="D1" s="193"/>
      <c r="E1" s="193"/>
      <c r="F1" s="193"/>
      <c r="G1" s="193"/>
      <c r="H1" s="193"/>
    </row>
    <row r="2" spans="1:14" ht="28.5" customHeight="1" x14ac:dyDescent="0.35">
      <c r="A2" s="30"/>
      <c r="B2" s="30"/>
    </row>
    <row r="3" spans="1:14" s="81" customFormat="1" ht="46.5" customHeight="1" x14ac:dyDescent="0.35">
      <c r="A3" s="15" t="s">
        <v>1923</v>
      </c>
      <c r="B3" s="15" t="s">
        <v>1950</v>
      </c>
      <c r="C3" s="15" t="s">
        <v>1889</v>
      </c>
      <c r="D3" s="15" t="s">
        <v>1890</v>
      </c>
      <c r="E3" s="15" t="s">
        <v>1891</v>
      </c>
      <c r="F3" s="15" t="s">
        <v>3277</v>
      </c>
      <c r="G3" s="15" t="s">
        <v>6392</v>
      </c>
      <c r="H3" s="15" t="s">
        <v>6393</v>
      </c>
      <c r="I3" s="15" t="s">
        <v>3278</v>
      </c>
      <c r="J3" s="16"/>
      <c r="K3" s="15"/>
      <c r="M3" s="16"/>
      <c r="N3" s="15"/>
    </row>
    <row r="4" spans="1:14" x14ac:dyDescent="0.35">
      <c r="A4" s="4" t="s">
        <v>93</v>
      </c>
      <c r="B4" s="4" t="s">
        <v>121</v>
      </c>
      <c r="C4" s="4" t="s">
        <v>159</v>
      </c>
      <c r="D4" s="4" t="s">
        <v>160</v>
      </c>
      <c r="E4" s="4" t="s">
        <v>161</v>
      </c>
      <c r="F4" s="4" t="s">
        <v>162</v>
      </c>
      <c r="G4" s="4" t="s">
        <v>2679</v>
      </c>
      <c r="H4" s="4" t="s">
        <v>2680</v>
      </c>
      <c r="I4" s="4" t="s">
        <v>2683</v>
      </c>
      <c r="J4" s="4"/>
      <c r="K4" s="4"/>
      <c r="L4" s="4"/>
      <c r="M4" s="4"/>
    </row>
    <row r="5" spans="1:14" x14ac:dyDescent="0.35">
      <c r="A5" t="s">
        <v>8850</v>
      </c>
      <c r="B5">
        <v>1</v>
      </c>
      <c r="C5">
        <v>0</v>
      </c>
      <c r="D5">
        <v>15</v>
      </c>
      <c r="F5" s="117">
        <v>1117</v>
      </c>
      <c r="G5" s="117">
        <v>51.6</v>
      </c>
      <c r="H5" s="117">
        <v>12.6</v>
      </c>
    </row>
    <row r="6" spans="1:14" x14ac:dyDescent="0.35">
      <c r="A6" t="s">
        <v>8850</v>
      </c>
      <c r="B6">
        <v>1</v>
      </c>
      <c r="C6">
        <v>15</v>
      </c>
      <c r="D6">
        <v>30</v>
      </c>
      <c r="F6" s="117">
        <v>1037</v>
      </c>
      <c r="G6" s="117">
        <v>45.6</v>
      </c>
      <c r="H6" s="117">
        <v>14.9</v>
      </c>
    </row>
    <row r="7" spans="1:14" x14ac:dyDescent="0.35">
      <c r="A7" t="s">
        <v>8850</v>
      </c>
      <c r="B7">
        <v>1</v>
      </c>
      <c r="C7">
        <v>30</v>
      </c>
      <c r="D7">
        <v>45</v>
      </c>
      <c r="F7" s="117">
        <v>613</v>
      </c>
      <c r="G7" s="117">
        <v>40.9</v>
      </c>
      <c r="H7" s="117">
        <v>6.4</v>
      </c>
    </row>
    <row r="8" spans="1:14" x14ac:dyDescent="0.35">
      <c r="A8" t="s">
        <v>8850</v>
      </c>
      <c r="B8">
        <v>1</v>
      </c>
      <c r="C8">
        <v>45</v>
      </c>
      <c r="D8">
        <v>60</v>
      </c>
      <c r="F8" s="117">
        <v>517</v>
      </c>
      <c r="G8" s="117">
        <v>43.3</v>
      </c>
      <c r="H8" s="117">
        <v>4.3</v>
      </c>
    </row>
    <row r="9" spans="1:14" x14ac:dyDescent="0.35">
      <c r="A9" t="s">
        <v>8850</v>
      </c>
      <c r="B9">
        <v>1</v>
      </c>
      <c r="C9">
        <v>60</v>
      </c>
      <c r="D9">
        <v>75</v>
      </c>
      <c r="F9" s="117">
        <v>490</v>
      </c>
      <c r="G9" s="117">
        <v>50.4</v>
      </c>
      <c r="H9" s="117">
        <v>4</v>
      </c>
    </row>
    <row r="10" spans="1:14" x14ac:dyDescent="0.35">
      <c r="A10" t="s">
        <v>8850</v>
      </c>
      <c r="B10">
        <v>1</v>
      </c>
      <c r="C10">
        <v>75</v>
      </c>
      <c r="D10">
        <v>90</v>
      </c>
      <c r="F10" s="117">
        <v>440</v>
      </c>
      <c r="G10" s="117">
        <v>43.4</v>
      </c>
      <c r="H10" s="117">
        <v>3.2</v>
      </c>
    </row>
    <row r="11" spans="1:14" x14ac:dyDescent="0.35">
      <c r="A11" t="s">
        <v>8850</v>
      </c>
      <c r="B11">
        <v>2</v>
      </c>
      <c r="C11">
        <v>0</v>
      </c>
      <c r="D11">
        <v>15</v>
      </c>
      <c r="F11" s="117">
        <v>1100</v>
      </c>
      <c r="G11" s="117">
        <v>66.2</v>
      </c>
      <c r="H11" s="117">
        <v>16.7</v>
      </c>
    </row>
    <row r="12" spans="1:14" x14ac:dyDescent="0.35">
      <c r="A12" t="s">
        <v>8850</v>
      </c>
      <c r="B12">
        <v>2</v>
      </c>
      <c r="C12">
        <v>15</v>
      </c>
      <c r="D12">
        <v>30</v>
      </c>
      <c r="F12" s="117">
        <v>1055</v>
      </c>
      <c r="G12" s="117">
        <v>52.4</v>
      </c>
      <c r="H12" s="117">
        <v>16.600000000000001</v>
      </c>
    </row>
    <row r="13" spans="1:14" x14ac:dyDescent="0.35">
      <c r="A13" t="s">
        <v>8850</v>
      </c>
      <c r="B13">
        <v>2</v>
      </c>
      <c r="C13">
        <v>30</v>
      </c>
      <c r="D13">
        <v>45</v>
      </c>
      <c r="F13" s="117">
        <v>580</v>
      </c>
      <c r="G13" s="117">
        <v>34.1</v>
      </c>
      <c r="H13" s="117">
        <v>9.3000000000000007</v>
      </c>
    </row>
    <row r="14" spans="1:14" x14ac:dyDescent="0.35">
      <c r="A14" t="s">
        <v>8850</v>
      </c>
      <c r="B14">
        <v>2</v>
      </c>
      <c r="C14">
        <v>45</v>
      </c>
      <c r="D14">
        <v>60</v>
      </c>
      <c r="F14" s="117">
        <v>435</v>
      </c>
      <c r="G14" s="117">
        <v>33.799999999999997</v>
      </c>
      <c r="H14" s="117">
        <v>5.7</v>
      </c>
    </row>
    <row r="15" spans="1:14" x14ac:dyDescent="0.35">
      <c r="A15" t="s">
        <v>8850</v>
      </c>
      <c r="B15">
        <v>2</v>
      </c>
      <c r="C15">
        <v>60</v>
      </c>
      <c r="D15">
        <v>75</v>
      </c>
      <c r="F15" s="117">
        <v>390</v>
      </c>
      <c r="G15" s="117">
        <v>26</v>
      </c>
      <c r="H15" s="117">
        <v>5.2</v>
      </c>
    </row>
    <row r="16" spans="1:14" x14ac:dyDescent="0.35">
      <c r="A16" t="s">
        <v>8850</v>
      </c>
      <c r="B16">
        <v>2</v>
      </c>
      <c r="C16">
        <v>75</v>
      </c>
      <c r="D16">
        <v>90</v>
      </c>
      <c r="F16" s="117">
        <v>390</v>
      </c>
      <c r="G16" s="117">
        <v>27.6</v>
      </c>
      <c r="H16" s="117">
        <v>6.8</v>
      </c>
    </row>
  </sheetData>
  <mergeCells count="1">
    <mergeCell ref="A1:H1"/>
  </mergeCells>
  <dataValidations count="1">
    <dataValidation allowBlank="1" showDropDown="1" showInputMessage="1" showErrorMessage="1" sqref="F17:H17 C5:E17 I5:I17" xr:uid="{46580EBE-ED3E-4824-9B03-C1193606F0BD}"/>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A5:A17</xm:sqref>
        </x14:dataValidation>
        <x14:dataValidation type="list" allowBlank="1" showInputMessage="1" showErrorMessage="1" xr:uid="{54400DBF-855B-4304-A3B7-E3060095BA99}">
          <x14:formula1>
            <xm:f>_xlfn.ANCHORARRAY(_xlfn.XLOOKUP($A5,ddlInitialConditions!$A$2:$A$500,ddlInitialConditions!$DQ$2:$DQ$500))</xm:f>
          </x14:formula1>
          <xm:sqref>B5:B17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7"/>
  <sheetViews>
    <sheetView zoomScaleNormal="100" workbookViewId="0">
      <pane ySplit="4" topLeftCell="A5" activePane="bottomLeft" state="frozen"/>
      <selection activeCell="F24" sqref="F24"/>
      <selection pane="bottomLeft" activeCell="D7" sqref="D6:D7"/>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2" ht="150" customHeight="1" x14ac:dyDescent="0.35">
      <c r="A1" s="193" t="s">
        <v>7442</v>
      </c>
      <c r="B1" s="193"/>
      <c r="C1" s="193"/>
      <c r="D1" s="193"/>
      <c r="E1" s="193"/>
      <c r="F1" s="193"/>
      <c r="G1" s="193"/>
      <c r="H1" s="193"/>
    </row>
    <row r="2" spans="1:32" ht="28.5" customHeight="1" x14ac:dyDescent="0.35">
      <c r="A2" s="30"/>
      <c r="B2" s="30"/>
    </row>
    <row r="3" spans="1:32" s="16" customFormat="1" ht="32.25" customHeight="1" x14ac:dyDescent="0.35">
      <c r="A3" s="15" t="s">
        <v>1923</v>
      </c>
      <c r="B3" s="15" t="s">
        <v>1922</v>
      </c>
      <c r="C3" s="15" t="s">
        <v>2836</v>
      </c>
      <c r="D3" s="15" t="s">
        <v>2056</v>
      </c>
      <c r="E3" s="15" t="s">
        <v>6460</v>
      </c>
      <c r="F3" s="15" t="s">
        <v>6459</v>
      </c>
      <c r="G3" s="15" t="s">
        <v>6458</v>
      </c>
      <c r="H3" s="15"/>
      <c r="I3" s="15"/>
      <c r="K3" s="15"/>
      <c r="N3" s="15"/>
    </row>
    <row r="4" spans="1:32" ht="15" customHeight="1" x14ac:dyDescent="0.3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35">
      <c r="A5" s="127" t="s">
        <v>8850</v>
      </c>
      <c r="B5" s="128" cm="1">
        <f t="array" ref="B5">IF(ROW() &lt; ROW(INDEX(soilAnalyses[experiment_ID],ROWS(soilAnalyses[experiment_ID]))), COUNTIF(INDEX(soilAnalyses[experiment_ID],1):soilAnalyses[[#This Row],[experiment_ID]],soilAnalyses[[#This Row],[experiment_ID]]), "")</f>
        <v>1</v>
      </c>
      <c r="C5" s="127" t="s">
        <v>9347</v>
      </c>
      <c r="D5" s="21"/>
      <c r="E5" s="127"/>
      <c r="F5" s="127" t="s">
        <v>3600</v>
      </c>
      <c r="G5" s="127"/>
    </row>
    <row r="6" spans="1:32" x14ac:dyDescent="0.35">
      <c r="A6" s="127" t="s">
        <v>8850</v>
      </c>
      <c r="B6" s="128" cm="1">
        <f t="array" ref="B6">IF(ROW() &lt; ROW(INDEX(soilAnalyses[experiment_ID],ROWS(soilAnalyses[experiment_ID]))), COUNTIF(INDEX(soilAnalyses[experiment_ID],1):soilAnalyses[[#This Row],[experiment_ID]],soilAnalyses[[#This Row],[experiment_ID]]), "")</f>
        <v>2</v>
      </c>
      <c r="C6" s="127" t="s">
        <v>9348</v>
      </c>
      <c r="D6" s="21"/>
      <c r="E6" s="127"/>
      <c r="F6" s="127" t="s">
        <v>3600</v>
      </c>
      <c r="G6" s="127"/>
    </row>
    <row r="7" spans="1:32" x14ac:dyDescent="0.35">
      <c r="A7" s="127"/>
      <c r="B7" s="128" t="str" cm="1">
        <f t="array" ref="B7">IF(ROW() &lt; ROW(INDEX(soilAnalyses[experiment_ID],ROWS(soilAnalyses[experiment_ID]))), COUNTIF(INDEX(soilAnalyses[experiment_ID],1):soilAnalyses[[#This Row],[experiment_ID]],soilAnalyses[[#This Row],[experiment_ID]]), "")</f>
        <v/>
      </c>
      <c r="C7" s="127"/>
      <c r="D7" s="21"/>
      <c r="E7" s="127"/>
      <c r="F7" s="127"/>
      <c r="G7" s="127"/>
    </row>
  </sheetData>
  <mergeCells count="1">
    <mergeCell ref="A1:H1"/>
  </mergeCells>
  <dataValidations count="2">
    <dataValidation type="list" allowBlank="1" showInputMessage="1" showErrorMessage="1" sqref="A5:A7" xr:uid="{6D244C93-641B-41B4-9F76-21DEF6E69469}">
      <formula1>ddl_experiments</formula1>
    </dataValidation>
    <dataValidation allowBlank="1" showDropDown="1" showInputMessage="1" showErrorMessage="1" sqref="C5:C6" xr:uid="{BB2409FF-735D-49CF-B66B-60975FB8E841}"/>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E5:E7</xm:sqref>
        </x14:dataValidation>
        <x14:dataValidation type="list" allowBlank="1" showInputMessage="1" showErrorMessage="1" xr:uid="{BE1AEDBC-6AF2-4966-8B60-E69437CC1CEC}">
          <x14:formula1>
            <xm:f>DropDown!$CT$3:$CT$18</xm:f>
          </x14:formula1>
          <xm:sqref>F5:F7</xm:sqref>
        </x14:dataValidation>
        <x14:dataValidation type="list" allowBlank="1" showInputMessage="1" showErrorMessage="1" xr:uid="{E3502DF8-C7D9-4031-BAF5-144AEC0E00F9}">
          <x14:formula1>
            <xm:f>DropDown!$CW$3:$CW$7</xm:f>
          </x14:formula1>
          <xm:sqref>G5:G7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17"/>
  <sheetViews>
    <sheetView zoomScaleNormal="100" workbookViewId="0">
      <pane ySplit="4" topLeftCell="A5" activePane="bottomLeft" state="frozen"/>
      <selection activeCell="F24" sqref="F24"/>
      <selection pane="bottomLeft" activeCell="D15" sqref="D2:D15"/>
    </sheetView>
  </sheetViews>
  <sheetFormatPr defaultRowHeight="14.5" x14ac:dyDescent="0.35"/>
  <cols>
    <col min="1" max="1" width="13.7265625" customWidth="1"/>
    <col min="2" max="2" width="18.1796875" customWidth="1"/>
    <col min="3" max="26" width="20.7265625" customWidth="1"/>
  </cols>
  <sheetData>
    <row r="1" spans="1:28" ht="150" customHeight="1" x14ac:dyDescent="0.35">
      <c r="A1" s="193" t="s">
        <v>7443</v>
      </c>
      <c r="B1" s="193"/>
      <c r="C1" s="193"/>
      <c r="D1" s="193"/>
      <c r="E1" s="193"/>
      <c r="F1" s="193"/>
      <c r="G1" s="193"/>
      <c r="H1" s="193"/>
    </row>
    <row r="2" spans="1:28" ht="28.5" customHeight="1" x14ac:dyDescent="0.35">
      <c r="A2" s="30"/>
      <c r="B2" s="30"/>
    </row>
    <row r="3" spans="1:28" s="16" customFormat="1" ht="32.25" customHeight="1" x14ac:dyDescent="0.35">
      <c r="A3" s="15" t="s">
        <v>1923</v>
      </c>
      <c r="B3" s="15" t="s">
        <v>1903</v>
      </c>
      <c r="C3" s="15" t="s">
        <v>1904</v>
      </c>
      <c r="D3" s="15" t="s">
        <v>6409</v>
      </c>
      <c r="E3" s="15" t="s">
        <v>3341</v>
      </c>
      <c r="F3" s="15" t="s">
        <v>3342</v>
      </c>
      <c r="G3" s="15" t="s">
        <v>1974</v>
      </c>
      <c r="H3" s="15" t="s">
        <v>3343</v>
      </c>
      <c r="I3" s="15" t="s">
        <v>3340</v>
      </c>
      <c r="J3" s="16" t="s">
        <v>3360</v>
      </c>
      <c r="K3" s="15" t="s">
        <v>3365</v>
      </c>
      <c r="N3" s="15"/>
    </row>
    <row r="4" spans="1:28" x14ac:dyDescent="0.35">
      <c r="A4" s="4" t="s">
        <v>93</v>
      </c>
      <c r="B4" s="56" t="s">
        <v>2643</v>
      </c>
      <c r="C4" s="56" t="s">
        <v>2644</v>
      </c>
      <c r="D4" s="140" t="s">
        <v>2645</v>
      </c>
      <c r="E4" s="140" t="s">
        <v>2649</v>
      </c>
      <c r="F4" s="140" t="s">
        <v>2650</v>
      </c>
      <c r="G4" s="140" t="s">
        <v>2646</v>
      </c>
      <c r="H4" s="140" t="s">
        <v>2647</v>
      </c>
      <c r="I4" s="140" t="s">
        <v>2648</v>
      </c>
      <c r="J4" s="140" t="s">
        <v>2651</v>
      </c>
      <c r="K4" s="140" t="s">
        <v>2652</v>
      </c>
      <c r="L4" s="4"/>
      <c r="M4" s="4"/>
      <c r="N4" s="4"/>
      <c r="O4" s="4"/>
      <c r="P4" s="4"/>
      <c r="Q4" s="4"/>
      <c r="R4" s="4"/>
      <c r="S4" s="4"/>
      <c r="T4" s="4"/>
      <c r="U4" s="4"/>
      <c r="V4" s="4"/>
      <c r="W4" s="4"/>
      <c r="X4" s="4"/>
      <c r="Y4" s="4"/>
      <c r="Z4" s="4"/>
      <c r="AA4" s="4"/>
      <c r="AB4" s="4"/>
    </row>
    <row r="5" spans="1:28" x14ac:dyDescent="0.35">
      <c r="A5" t="s">
        <v>8850</v>
      </c>
      <c r="B5">
        <v>1</v>
      </c>
      <c r="C5">
        <v>0</v>
      </c>
      <c r="D5">
        <v>15</v>
      </c>
      <c r="E5" s="141"/>
      <c r="F5" s="141"/>
      <c r="G5" s="141"/>
      <c r="H5" s="141"/>
      <c r="I5" s="106"/>
      <c r="J5" s="117">
        <v>56.3</v>
      </c>
      <c r="K5" s="117">
        <v>147</v>
      </c>
    </row>
    <row r="6" spans="1:28" x14ac:dyDescent="0.35">
      <c r="A6" t="s">
        <v>8850</v>
      </c>
      <c r="B6">
        <v>1</v>
      </c>
      <c r="C6">
        <v>15</v>
      </c>
      <c r="D6">
        <v>30</v>
      </c>
      <c r="E6" s="106"/>
      <c r="F6" s="106"/>
      <c r="G6" s="106"/>
      <c r="H6" s="106"/>
      <c r="I6" s="106"/>
      <c r="J6" s="117">
        <v>57</v>
      </c>
      <c r="K6" s="117">
        <v>157</v>
      </c>
    </row>
    <row r="7" spans="1:28" x14ac:dyDescent="0.35">
      <c r="A7" t="s">
        <v>8850</v>
      </c>
      <c r="B7">
        <v>1</v>
      </c>
      <c r="C7">
        <v>30</v>
      </c>
      <c r="D7">
        <v>45</v>
      </c>
      <c r="E7" s="106"/>
      <c r="F7" s="106"/>
      <c r="G7" s="106"/>
      <c r="H7" s="106"/>
      <c r="I7" s="106"/>
      <c r="J7" s="117">
        <v>29.7</v>
      </c>
      <c r="K7" s="117">
        <v>146</v>
      </c>
    </row>
    <row r="8" spans="1:28" x14ac:dyDescent="0.35">
      <c r="A8" t="s">
        <v>8850</v>
      </c>
      <c r="B8">
        <v>1</v>
      </c>
      <c r="C8">
        <v>45</v>
      </c>
      <c r="D8">
        <v>60</v>
      </c>
      <c r="E8" s="106"/>
      <c r="F8" s="106"/>
      <c r="G8" s="106"/>
      <c r="H8" s="106"/>
      <c r="I8" s="106"/>
      <c r="J8" s="117">
        <v>6.7</v>
      </c>
      <c r="K8" s="117">
        <v>172</v>
      </c>
    </row>
    <row r="9" spans="1:28" x14ac:dyDescent="0.35">
      <c r="A9" t="s">
        <v>8850</v>
      </c>
      <c r="B9">
        <v>1</v>
      </c>
      <c r="C9">
        <v>60</v>
      </c>
      <c r="D9">
        <v>75</v>
      </c>
      <c r="E9" s="106"/>
      <c r="F9" s="106"/>
      <c r="G9" s="106"/>
      <c r="H9" s="106"/>
      <c r="I9" s="106"/>
      <c r="J9" s="117">
        <v>17.7</v>
      </c>
      <c r="K9" s="117">
        <v>180</v>
      </c>
    </row>
    <row r="10" spans="1:28" x14ac:dyDescent="0.35">
      <c r="A10" t="s">
        <v>8850</v>
      </c>
      <c r="B10">
        <v>1</v>
      </c>
      <c r="C10">
        <v>75</v>
      </c>
      <c r="D10">
        <v>90</v>
      </c>
      <c r="E10" s="106"/>
      <c r="F10" s="106"/>
      <c r="G10" s="106"/>
      <c r="H10" s="106"/>
      <c r="I10" s="106"/>
      <c r="J10" s="117">
        <v>28</v>
      </c>
      <c r="K10" s="117">
        <v>167</v>
      </c>
    </row>
    <row r="11" spans="1:28" x14ac:dyDescent="0.35">
      <c r="A11" t="s">
        <v>8850</v>
      </c>
      <c r="B11">
        <v>2</v>
      </c>
      <c r="C11">
        <v>0</v>
      </c>
      <c r="D11">
        <v>15</v>
      </c>
      <c r="E11" s="106"/>
      <c r="F11" s="106"/>
      <c r="G11" s="106"/>
      <c r="H11" s="106"/>
      <c r="I11" s="106"/>
      <c r="J11" s="117">
        <v>105</v>
      </c>
      <c r="K11" s="117">
        <v>231</v>
      </c>
    </row>
    <row r="12" spans="1:28" x14ac:dyDescent="0.35">
      <c r="A12" t="s">
        <v>8850</v>
      </c>
      <c r="B12">
        <v>2</v>
      </c>
      <c r="C12">
        <v>15</v>
      </c>
      <c r="D12">
        <v>30</v>
      </c>
      <c r="E12" s="106"/>
      <c r="F12" s="106"/>
      <c r="G12" s="106"/>
      <c r="H12" s="106"/>
      <c r="I12" s="106"/>
      <c r="J12" s="117">
        <v>109</v>
      </c>
      <c r="K12" s="117">
        <v>256</v>
      </c>
    </row>
    <row r="13" spans="1:28" x14ac:dyDescent="0.35">
      <c r="A13" t="s">
        <v>8850</v>
      </c>
      <c r="B13">
        <v>2</v>
      </c>
      <c r="C13">
        <v>30</v>
      </c>
      <c r="D13">
        <v>45</v>
      </c>
      <c r="E13" s="106"/>
      <c r="F13" s="106"/>
      <c r="G13" s="106"/>
      <c r="H13" s="106"/>
      <c r="I13" s="106"/>
      <c r="J13" s="117">
        <v>59.5</v>
      </c>
      <c r="K13" s="117">
        <v>169</v>
      </c>
    </row>
    <row r="14" spans="1:28" x14ac:dyDescent="0.35">
      <c r="A14" t="s">
        <v>8850</v>
      </c>
      <c r="B14">
        <v>2</v>
      </c>
      <c r="C14">
        <v>45</v>
      </c>
      <c r="D14">
        <v>60</v>
      </c>
      <c r="E14" s="106"/>
      <c r="F14" s="106"/>
      <c r="G14" s="106"/>
      <c r="H14" s="106"/>
      <c r="I14" s="106"/>
      <c r="J14" s="117">
        <v>43</v>
      </c>
      <c r="K14" s="117">
        <v>144</v>
      </c>
    </row>
    <row r="15" spans="1:28" x14ac:dyDescent="0.35">
      <c r="A15" t="s">
        <v>8850</v>
      </c>
      <c r="B15">
        <v>2</v>
      </c>
      <c r="C15">
        <v>60</v>
      </c>
      <c r="D15">
        <v>75</v>
      </c>
      <c r="E15" s="106"/>
      <c r="F15" s="106"/>
      <c r="G15" s="106"/>
      <c r="H15" s="106"/>
      <c r="I15" s="106"/>
      <c r="J15" s="117">
        <v>41</v>
      </c>
      <c r="K15" s="117">
        <v>136</v>
      </c>
    </row>
    <row r="16" spans="1:28" x14ac:dyDescent="0.35">
      <c r="A16" t="s">
        <v>8850</v>
      </c>
      <c r="B16">
        <v>2</v>
      </c>
      <c r="C16">
        <v>75</v>
      </c>
      <c r="D16">
        <v>90</v>
      </c>
      <c r="E16" s="106"/>
      <c r="F16" s="106"/>
      <c r="G16" s="106"/>
      <c r="H16" s="106"/>
      <c r="I16" s="106"/>
      <c r="J16" s="117">
        <v>46.5</v>
      </c>
      <c r="K16" s="117">
        <v>135</v>
      </c>
    </row>
    <row r="17" spans="1:11" x14ac:dyDescent="0.35">
      <c r="A17" s="127"/>
      <c r="B17" s="106"/>
      <c r="C17" s="106"/>
      <c r="D17" s="106"/>
      <c r="E17" s="106"/>
      <c r="F17" s="106"/>
      <c r="G17" s="106"/>
      <c r="H17" s="106"/>
      <c r="I17" s="106"/>
      <c r="J17" s="106"/>
      <c r="K17" s="106"/>
    </row>
  </sheetData>
  <mergeCells count="1">
    <mergeCell ref="A1:H1"/>
  </mergeCells>
  <conditionalFormatting sqref="B4">
    <cfRule type="duplicateValues" dxfId="13" priority="3"/>
  </conditionalFormatting>
  <conditionalFormatting sqref="B4">
    <cfRule type="duplicateValues" dxfId="12" priority="4"/>
  </conditionalFormatting>
  <conditionalFormatting sqref="C4:K4">
    <cfRule type="duplicateValues" dxfId="11" priority="1"/>
  </conditionalFormatting>
  <conditionalFormatting sqref="C4">
    <cfRule type="duplicateValues" dxfId="10" priority="2"/>
  </conditionalFormatting>
  <dataValidations count="1">
    <dataValidation allowBlank="1" showDropDown="1" showInputMessage="1" showErrorMessage="1" sqref="L5:XFD5 C17 C5:D16" xr:uid="{992EDFDA-BB9D-499B-803A-96A607DD423D}"/>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14A20429-7D92-443E-90FA-3ACD09F4C610}">
          <x14:formula1>
            <xm:f>_xlfn.ANCHORARRAY(_xlfn.XLOOKUP($A5,ddlInitialConditions!$A$2:$A$500,ddlInitialConditions!$DQ$2:$DQ$500))</xm:f>
          </x14:formula1>
          <xm:sqref>B5:B17</xm:sqref>
        </x14:dataValidation>
        <x14:dataValidation type="list" allowBlank="1" showInputMessage="1" showErrorMessage="1" xr:uid="{6F019829-5AC7-449E-897B-AA4A1A88ACD0}">
          <x14:formula1>
            <xm:f>_xlfn.ANCHORARRAY(ddlInitialConditions!$A$2)</xm:f>
          </x14:formula1>
          <xm:sqref>A5:A17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7"/>
  <sheetViews>
    <sheetView zoomScaleNormal="100" workbookViewId="0">
      <pane ySplit="4" topLeftCell="A5" activePane="bottomLeft" state="frozen"/>
      <selection activeCell="D22" sqref="D22"/>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3" t="s">
        <v>7446</v>
      </c>
      <c r="B1" s="193"/>
      <c r="C1" s="193"/>
      <c r="D1" s="193"/>
      <c r="E1" s="193"/>
      <c r="F1" s="193"/>
      <c r="G1" s="193"/>
      <c r="H1" s="193"/>
    </row>
    <row r="2" spans="1:14" ht="28.5" customHeight="1" x14ac:dyDescent="0.35">
      <c r="A2" s="30"/>
      <c r="B2" s="30"/>
    </row>
    <row r="3" spans="1:14" s="81" customFormat="1" ht="32.25" customHeight="1" x14ac:dyDescent="0.35">
      <c r="A3" s="15" t="s">
        <v>1923</v>
      </c>
      <c r="B3" s="15" t="s">
        <v>1922</v>
      </c>
      <c r="C3" s="15" t="s">
        <v>6396</v>
      </c>
      <c r="D3" s="15" t="s">
        <v>1895</v>
      </c>
      <c r="E3" s="15"/>
      <c r="F3" s="15"/>
      <c r="G3" s="15"/>
      <c r="H3" s="15"/>
      <c r="I3" s="15"/>
      <c r="J3" s="16"/>
      <c r="K3" s="15"/>
      <c r="M3" s="16"/>
      <c r="N3" s="15"/>
    </row>
    <row r="4" spans="1:14" x14ac:dyDescent="0.35">
      <c r="A4" s="4" t="s">
        <v>93</v>
      </c>
      <c r="B4" s="12" t="s">
        <v>128</v>
      </c>
      <c r="C4" s="83" t="s">
        <v>2762</v>
      </c>
      <c r="D4" s="83" t="s">
        <v>2763</v>
      </c>
      <c r="E4" s="4"/>
      <c r="F4" s="4"/>
      <c r="G4" s="4"/>
      <c r="H4" s="4"/>
    </row>
    <row r="5" spans="1:14" x14ac:dyDescent="0.35">
      <c r="A5" t="s">
        <v>8753</v>
      </c>
      <c r="B5" cm="1">
        <f t="array" ref="B5">IF(ROW() &lt; ROW(INDEX(environModifications[experiment_ID],ROWS(environModifications[experiment_ID]))), COUNTIF(INDEX(environModifications[experiment_ID],1):environModifications[[#This Row],[experiment_ID]],environModifications[[#This Row],[experiment_ID]]), "")</f>
        <v>1</v>
      </c>
      <c r="C5" t="s">
        <v>8762</v>
      </c>
    </row>
    <row r="6" spans="1:14" x14ac:dyDescent="0.35">
      <c r="A6" t="s">
        <v>8753</v>
      </c>
      <c r="B6" cm="1">
        <f t="array" ref="B6">IF(ROW() &lt; ROW(INDEX(environModifications[experiment_ID],ROWS(environModifications[experiment_ID]))), COUNTIF(INDEX(environModifications[experiment_ID],1):environModifications[[#This Row],[experiment_ID]],environModifications[[#This Row],[experiment_ID]]), "")</f>
        <v>2</v>
      </c>
      <c r="C6" t="s">
        <v>8763</v>
      </c>
    </row>
    <row r="7" spans="1:14" x14ac:dyDescent="0.35">
      <c r="B7" t="str" cm="1">
        <f t="array" ref="B7">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D7" xr:uid="{3FAA1832-261E-47C5-BDB2-D04BB5C6813C}"/>
    <dataValidation type="list" allowBlank="1" showInputMessage="1" showErrorMessage="1" sqref="A5:A7" xr:uid="{BB283BDE-C25C-4E49-B972-55E0E9E7FD23}">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7"/>
  <sheetViews>
    <sheetView zoomScaleNormal="100" workbookViewId="0">
      <pane ySplit="4" topLeftCell="A5" activePane="bottomLeft" state="frozen"/>
      <selection activeCell="F24" sqref="F24"/>
      <selection pane="bottomLeft" activeCell="C9" sqref="C9"/>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3" t="s">
        <v>6598</v>
      </c>
      <c r="B1" s="193"/>
      <c r="C1" s="193"/>
      <c r="D1" s="193"/>
      <c r="E1" s="193"/>
      <c r="F1" s="193"/>
      <c r="G1" s="193"/>
      <c r="H1" s="193"/>
    </row>
    <row r="2" spans="1:14" ht="28.5" customHeight="1" x14ac:dyDescent="0.35">
      <c r="A2" s="30"/>
      <c r="B2" s="30"/>
    </row>
    <row r="3" spans="1:14" s="81" customFormat="1" ht="32.25" customHeight="1" x14ac:dyDescent="0.35">
      <c r="A3" s="15" t="s">
        <v>1923</v>
      </c>
      <c r="B3" s="15" t="s">
        <v>1950</v>
      </c>
      <c r="C3" s="15" t="s">
        <v>2056</v>
      </c>
      <c r="D3" s="15" t="s">
        <v>6616</v>
      </c>
      <c r="E3" s="15" t="s">
        <v>6617</v>
      </c>
      <c r="F3" s="15" t="s">
        <v>6620</v>
      </c>
      <c r="G3" s="15" t="s">
        <v>6621</v>
      </c>
      <c r="H3" s="15"/>
      <c r="I3" s="15"/>
      <c r="J3" s="16"/>
      <c r="K3" s="15"/>
      <c r="M3" s="16"/>
      <c r="N3" s="15"/>
    </row>
    <row r="4" spans="1:14" x14ac:dyDescent="0.35">
      <c r="A4" s="4" t="s">
        <v>93</v>
      </c>
      <c r="B4" s="82" t="s">
        <v>128</v>
      </c>
      <c r="C4" s="4" t="s">
        <v>2764</v>
      </c>
      <c r="D4" s="4" t="s">
        <v>6614</v>
      </c>
      <c r="E4" s="4" t="s">
        <v>8552</v>
      </c>
      <c r="F4" s="4" t="s">
        <v>6615</v>
      </c>
      <c r="G4" s="4" t="s">
        <v>6619</v>
      </c>
    </row>
    <row r="5" spans="1:14" x14ac:dyDescent="0.35">
      <c r="A5" t="s">
        <v>8753</v>
      </c>
      <c r="B5">
        <v>1</v>
      </c>
      <c r="C5" s="21"/>
      <c r="D5" t="s">
        <v>7449</v>
      </c>
      <c r="F5" s="106">
        <v>550</v>
      </c>
      <c r="G5" t="s">
        <v>3002</v>
      </c>
    </row>
    <row r="6" spans="1:14" x14ac:dyDescent="0.35">
      <c r="A6" t="s">
        <v>8753</v>
      </c>
      <c r="B6">
        <v>2</v>
      </c>
      <c r="C6" s="21"/>
      <c r="D6" t="s">
        <v>7449</v>
      </c>
      <c r="F6" s="106">
        <v>384</v>
      </c>
      <c r="G6" t="s">
        <v>3002</v>
      </c>
    </row>
    <row r="7" spans="1:14" x14ac:dyDescent="0.35">
      <c r="C7" s="21"/>
      <c r="F7" s="106"/>
    </row>
  </sheetData>
  <mergeCells count="1">
    <mergeCell ref="A1:H1"/>
  </mergeCells>
  <conditionalFormatting sqref="B4">
    <cfRule type="duplicateValues" dxfId="9" priority="2"/>
  </conditionalFormatting>
  <conditionalFormatting sqref="B4">
    <cfRule type="duplicateValues" dxfId="8" priority="3"/>
  </conditionalFormatting>
  <conditionalFormatting sqref="B4">
    <cfRule type="duplicateValues" dxfId="7" priority="4"/>
  </conditionalFormatting>
  <conditionalFormatting sqref="B4">
    <cfRule type="duplicateValues" dxfId="6" priority="1"/>
  </conditionalFormatting>
  <conditionalFormatting sqref="B4">
    <cfRule type="duplicateValues" dxfId="5" priority="5"/>
  </conditionalFormatting>
  <dataValidations count="2">
    <dataValidation type="list" allowBlank="1" showInputMessage="1" showErrorMessage="1" sqref="D5:D7" xr:uid="{73567870-54E7-4635-BCC8-31D5E0E81598}">
      <formula1>ddl_envmodifParameter</formula1>
    </dataValidation>
    <dataValidation type="list" allowBlank="1" showInputMessage="1" showErrorMessage="1" sqref="E5:E7" xr:uid="{D9E5EE9F-D857-41C9-979B-FBC045AB79DA}">
      <formula1>ddl_envmodifCode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A5:A7</xm:sqref>
        </x14:dataValidation>
        <x14:dataValidation type="list" allowBlank="1" showInputMessage="1" showErrorMessage="1" xr:uid="{94C834F0-086F-4564-8103-C9A7D4995FE8}">
          <x14:formula1>
            <xm:f>_xlfn.ANCHORARRAY(_xlfn.XLOOKUP($A5,ddlEnvironModifications!$A$2:$A$500,ddlEnvironModifications!$DQ$2:$DQ$500))</xm:f>
          </x14:formula1>
          <xm:sqref>B5:B7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19"/>
  <sheetViews>
    <sheetView zoomScaleNormal="100" workbookViewId="0">
      <pane ySplit="4" topLeftCell="A7" activePane="bottomLeft" state="frozen"/>
      <selection pane="bottomLeft" activeCell="A12" sqref="A12:XFD12"/>
    </sheetView>
  </sheetViews>
  <sheetFormatPr defaultRowHeight="14.5" x14ac:dyDescent="0.35"/>
  <cols>
    <col min="1" max="1" width="13.7265625" customWidth="1"/>
    <col min="2" max="10" width="20.7265625" customWidth="1"/>
    <col min="11" max="11" width="28.54296875" bestFit="1" customWidth="1"/>
    <col min="12" max="12" width="20.7265625" customWidth="1"/>
    <col min="13" max="13" width="23.26953125" customWidth="1"/>
    <col min="14" max="25" width="20.7265625" customWidth="1"/>
  </cols>
  <sheetData>
    <row r="1" spans="1:14" ht="150" customHeight="1" x14ac:dyDescent="0.35">
      <c r="A1" s="193" t="s">
        <v>2007</v>
      </c>
      <c r="B1" s="193"/>
      <c r="C1" s="193"/>
      <c r="D1" s="193"/>
      <c r="E1" s="193"/>
      <c r="F1" s="193"/>
      <c r="G1" s="193"/>
    </row>
    <row r="2" spans="1:14" ht="28.5" customHeight="1" x14ac:dyDescent="0.35">
      <c r="A2" s="30"/>
    </row>
    <row r="3" spans="1:14" s="15" customFormat="1" ht="32.25" customHeight="1" x14ac:dyDescent="0.35">
      <c r="A3" s="15" t="s">
        <v>1923</v>
      </c>
      <c r="B3" s="15" t="s">
        <v>6569</v>
      </c>
      <c r="C3" s="15" t="s">
        <v>6562</v>
      </c>
      <c r="D3" s="15" t="s">
        <v>6566</v>
      </c>
      <c r="E3" s="15" t="s">
        <v>2002</v>
      </c>
      <c r="F3" s="15" t="s">
        <v>6563</v>
      </c>
      <c r="G3" s="15" t="s">
        <v>6568</v>
      </c>
      <c r="H3" s="15" t="s">
        <v>6565</v>
      </c>
      <c r="I3" s="15" t="s">
        <v>6567</v>
      </c>
      <c r="J3" s="15" t="s">
        <v>462</v>
      </c>
      <c r="K3" s="15" t="s">
        <v>6629</v>
      </c>
      <c r="L3" s="15" t="s">
        <v>2000</v>
      </c>
      <c r="M3" s="15" t="s">
        <v>2001</v>
      </c>
      <c r="N3" s="15" t="s">
        <v>2004</v>
      </c>
    </row>
    <row r="4" spans="1:14" x14ac:dyDescent="0.3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35">
      <c r="A5" s="128" t="s">
        <v>9863</v>
      </c>
      <c r="B5" s="106"/>
      <c r="C5" s="106"/>
      <c r="D5" s="106"/>
      <c r="E5" s="106"/>
      <c r="F5" s="106"/>
      <c r="G5" s="106"/>
      <c r="H5" s="106"/>
      <c r="I5" s="106"/>
      <c r="J5" s="127"/>
      <c r="K5" s="127" t="s">
        <v>8586</v>
      </c>
      <c r="L5" s="128"/>
      <c r="M5" s="106"/>
      <c r="N5" s="128"/>
    </row>
    <row r="6" spans="1:14" x14ac:dyDescent="0.35">
      <c r="A6" s="128" t="s">
        <v>9864</v>
      </c>
      <c r="B6" s="106"/>
      <c r="C6" s="106"/>
      <c r="D6" s="106"/>
      <c r="E6" s="106"/>
      <c r="F6" s="106"/>
      <c r="G6" s="106"/>
      <c r="H6" s="106"/>
      <c r="I6" s="106"/>
      <c r="J6" s="127"/>
      <c r="K6" s="127" t="s">
        <v>8586</v>
      </c>
      <c r="L6" s="128"/>
      <c r="M6" s="106"/>
      <c r="N6" s="128"/>
    </row>
    <row r="7" spans="1:14" x14ac:dyDescent="0.35">
      <c r="A7" s="128" t="s">
        <v>9876</v>
      </c>
      <c r="B7" s="106"/>
      <c r="C7" s="106"/>
      <c r="D7" s="106"/>
      <c r="E7" s="106"/>
      <c r="F7" s="106"/>
      <c r="G7" s="106"/>
      <c r="H7" s="106"/>
      <c r="I7" s="106"/>
      <c r="J7" s="127"/>
      <c r="K7" s="127" t="s">
        <v>8612</v>
      </c>
      <c r="L7" s="128"/>
      <c r="M7" s="106"/>
      <c r="N7" s="128"/>
    </row>
    <row r="8" spans="1:14" x14ac:dyDescent="0.35">
      <c r="A8" s="128" t="s">
        <v>9877</v>
      </c>
      <c r="B8" s="106"/>
      <c r="C8" s="106"/>
      <c r="D8" s="106"/>
      <c r="E8" s="106"/>
      <c r="F8" s="106"/>
      <c r="G8" s="106"/>
      <c r="H8" s="106"/>
      <c r="I8" s="106"/>
      <c r="J8" s="127"/>
      <c r="K8" s="127" t="s">
        <v>8612</v>
      </c>
      <c r="L8" s="128"/>
      <c r="M8" s="106"/>
      <c r="N8" s="128"/>
    </row>
    <row r="9" spans="1:14" x14ac:dyDescent="0.35">
      <c r="A9" s="128" t="s">
        <v>9883</v>
      </c>
      <c r="B9" s="106"/>
      <c r="C9" s="106"/>
      <c r="D9" s="106"/>
      <c r="E9" s="106"/>
      <c r="F9" s="106"/>
      <c r="G9" s="106"/>
      <c r="H9" s="106"/>
      <c r="I9" s="106"/>
      <c r="J9" s="127"/>
      <c r="K9" s="127" t="s">
        <v>9887</v>
      </c>
      <c r="L9" s="128"/>
      <c r="M9" s="106"/>
      <c r="N9" s="128"/>
    </row>
    <row r="10" spans="1:14" x14ac:dyDescent="0.35">
      <c r="A10" s="128" t="s">
        <v>9884</v>
      </c>
      <c r="B10" s="106"/>
      <c r="C10" s="106"/>
      <c r="D10" s="106"/>
      <c r="E10" s="106"/>
      <c r="F10" s="106"/>
      <c r="G10" s="106"/>
      <c r="H10" s="106"/>
      <c r="I10" s="106"/>
      <c r="J10" s="127"/>
      <c r="K10" s="127" t="s">
        <v>9887</v>
      </c>
      <c r="L10" s="128"/>
      <c r="M10" s="106"/>
      <c r="N10" s="128"/>
    </row>
    <row r="11" spans="1:14" x14ac:dyDescent="0.35">
      <c r="A11" s="128" t="s">
        <v>9886</v>
      </c>
      <c r="B11" s="106"/>
      <c r="C11" s="106"/>
      <c r="D11" s="106"/>
      <c r="E11" s="106"/>
      <c r="F11" s="106"/>
      <c r="G11" s="106"/>
      <c r="H11" s="106"/>
      <c r="I11" s="106"/>
      <c r="J11" s="127"/>
      <c r="K11" s="127" t="s">
        <v>9888</v>
      </c>
      <c r="L11" s="128"/>
      <c r="M11" s="106"/>
      <c r="N11" s="128"/>
    </row>
    <row r="12" spans="1:14" x14ac:dyDescent="0.35">
      <c r="A12" s="128" t="s">
        <v>8652</v>
      </c>
      <c r="B12" s="106"/>
      <c r="C12" s="106"/>
      <c r="D12" s="106">
        <v>80</v>
      </c>
      <c r="E12" s="106"/>
      <c r="F12" s="106"/>
      <c r="G12" s="106"/>
      <c r="H12" s="106"/>
      <c r="I12" s="106"/>
      <c r="J12" s="127"/>
      <c r="K12" s="127" t="s">
        <v>9349</v>
      </c>
      <c r="L12" s="128"/>
      <c r="M12" s="106"/>
      <c r="N12" s="128"/>
    </row>
    <row r="13" spans="1:14" x14ac:dyDescent="0.35">
      <c r="A13" s="128" t="s">
        <v>8850</v>
      </c>
      <c r="B13" s="106">
        <v>10</v>
      </c>
      <c r="C13" s="106">
        <v>2.7</v>
      </c>
      <c r="D13" s="106"/>
      <c r="E13" s="106"/>
      <c r="F13" s="106"/>
      <c r="G13" s="106"/>
      <c r="H13" s="106"/>
      <c r="I13" s="106"/>
      <c r="J13" s="127"/>
      <c r="K13" s="127" t="s">
        <v>8853</v>
      </c>
      <c r="L13" s="128"/>
      <c r="M13" s="106"/>
      <c r="N13" s="128"/>
    </row>
    <row r="14" spans="1:14" x14ac:dyDescent="0.35">
      <c r="A14" s="128" t="s">
        <v>8871</v>
      </c>
      <c r="B14" s="106"/>
      <c r="C14" s="106"/>
      <c r="D14" s="106"/>
      <c r="E14" s="106"/>
      <c r="F14" s="106"/>
      <c r="G14" s="106"/>
      <c r="H14" s="106"/>
      <c r="I14" s="106"/>
      <c r="J14" s="127"/>
      <c r="K14" s="127"/>
      <c r="L14" s="128"/>
      <c r="M14" s="106"/>
      <c r="N14" s="128"/>
    </row>
    <row r="15" spans="1:14" x14ac:dyDescent="0.35">
      <c r="A15" s="128" t="s">
        <v>8990</v>
      </c>
      <c r="B15" s="106">
        <v>5</v>
      </c>
      <c r="C15" s="106">
        <v>10</v>
      </c>
      <c r="D15" s="106"/>
      <c r="E15" s="106"/>
      <c r="F15" s="106"/>
      <c r="G15" s="106"/>
      <c r="H15" s="106"/>
      <c r="I15" s="106"/>
      <c r="J15" s="127"/>
      <c r="K15" s="127"/>
      <c r="L15" s="128"/>
      <c r="M15" s="106"/>
      <c r="N15" s="128"/>
    </row>
    <row r="16" spans="1:14" x14ac:dyDescent="0.35">
      <c r="A16" s="128" t="s">
        <v>9127</v>
      </c>
      <c r="B16" s="106">
        <v>6</v>
      </c>
      <c r="C16" s="106">
        <v>20</v>
      </c>
      <c r="D16" s="106"/>
      <c r="E16" s="106"/>
      <c r="F16" s="106"/>
      <c r="G16" s="106"/>
      <c r="H16" s="106"/>
      <c r="I16" s="106"/>
      <c r="J16" s="127"/>
      <c r="K16" s="127"/>
      <c r="L16" s="128"/>
      <c r="M16" s="106"/>
      <c r="N16" s="128"/>
    </row>
    <row r="17" spans="1:14" x14ac:dyDescent="0.35">
      <c r="A17" s="128" t="s">
        <v>9365</v>
      </c>
      <c r="B17" s="106">
        <v>12</v>
      </c>
      <c r="C17" s="106">
        <v>1.65</v>
      </c>
      <c r="D17" s="106"/>
      <c r="E17" s="106"/>
      <c r="F17" s="106"/>
      <c r="G17" s="106"/>
      <c r="H17" s="106"/>
      <c r="I17" s="106"/>
      <c r="J17" s="127"/>
      <c r="K17" s="127"/>
      <c r="L17" s="128"/>
      <c r="M17" s="106"/>
      <c r="N17" s="128"/>
    </row>
    <row r="18" spans="1:14" x14ac:dyDescent="0.35">
      <c r="A18" s="128" t="s">
        <v>9616</v>
      </c>
      <c r="B18" s="106">
        <v>5.9</v>
      </c>
      <c r="C18" s="106">
        <v>1.5</v>
      </c>
      <c r="D18" s="106"/>
      <c r="E18" s="106"/>
      <c r="F18" s="106"/>
      <c r="G18" s="106"/>
      <c r="H18" s="106"/>
      <c r="I18" s="106"/>
      <c r="J18" s="127"/>
      <c r="K18" s="127"/>
      <c r="L18" s="128"/>
      <c r="M18" s="106"/>
      <c r="N18" s="128"/>
    </row>
    <row r="19" spans="1:14" x14ac:dyDescent="0.35">
      <c r="A19" s="128"/>
      <c r="B19" s="106"/>
      <c r="C19" s="106"/>
      <c r="D19" s="106"/>
      <c r="E19" s="106"/>
      <c r="F19" s="106"/>
      <c r="G19" s="106"/>
      <c r="H19" s="106"/>
      <c r="I19" s="106"/>
      <c r="J19" s="127"/>
      <c r="K19" s="127"/>
      <c r="L19" s="128"/>
      <c r="M19" s="106"/>
      <c r="N19" s="128"/>
    </row>
  </sheetData>
  <mergeCells count="1">
    <mergeCell ref="A1:G1"/>
  </mergeCells>
  <dataValidations count="1">
    <dataValidation type="list" allowBlank="1" showInputMessage="1" showErrorMessage="1" sqref="A5:A19" xr:uid="{923CAB3C-0B00-414B-89AD-D9314E6E0B7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J19 J5:J17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35"/>
  <sheetViews>
    <sheetView zoomScaleNormal="100" workbookViewId="0">
      <pane ySplit="4" topLeftCell="A13" activePane="bottomLeft" state="frozen"/>
      <selection pane="bottomLeft" activeCell="A17" sqref="A17:XFD18"/>
    </sheetView>
  </sheetViews>
  <sheetFormatPr defaultRowHeight="14.5" x14ac:dyDescent="0.35"/>
  <cols>
    <col min="1" max="1" width="13.7265625" customWidth="1"/>
    <col min="2" max="2" width="11.7265625" customWidth="1"/>
    <col min="3" max="16" width="20.7265625" customWidth="1"/>
    <col min="17" max="52" width="18.26953125" customWidth="1"/>
  </cols>
  <sheetData>
    <row r="1" spans="1:8" ht="150" customHeight="1" x14ac:dyDescent="0.35">
      <c r="A1" s="193" t="s">
        <v>6583</v>
      </c>
      <c r="B1" s="193"/>
      <c r="C1" s="193"/>
      <c r="D1" s="193"/>
      <c r="E1" s="193"/>
      <c r="F1" s="193"/>
      <c r="G1" s="193"/>
      <c r="H1" s="193"/>
    </row>
    <row r="2" spans="1:8" ht="28.5" customHeight="1" x14ac:dyDescent="0.35">
      <c r="A2" s="30"/>
      <c r="B2" s="30"/>
    </row>
    <row r="3" spans="1:8" s="75" customFormat="1" ht="32.25" customHeight="1" x14ac:dyDescent="0.35">
      <c r="A3" s="15" t="s">
        <v>1923</v>
      </c>
      <c r="B3" s="15" t="s">
        <v>1922</v>
      </c>
      <c r="C3" s="15" t="s">
        <v>1945</v>
      </c>
      <c r="D3" s="15" t="s">
        <v>356</v>
      </c>
      <c r="E3" s="15" t="s">
        <v>1944</v>
      </c>
      <c r="F3" s="15" t="s">
        <v>1946</v>
      </c>
      <c r="G3" s="15" t="s">
        <v>1895</v>
      </c>
    </row>
    <row r="4" spans="1:8" x14ac:dyDescent="0.35">
      <c r="A4" t="s">
        <v>93</v>
      </c>
      <c r="B4" t="s">
        <v>132</v>
      </c>
      <c r="C4" t="s">
        <v>134</v>
      </c>
      <c r="D4" t="s">
        <v>135</v>
      </c>
      <c r="E4" t="s">
        <v>133</v>
      </c>
      <c r="F4" t="s">
        <v>137</v>
      </c>
      <c r="G4" t="s">
        <v>136</v>
      </c>
    </row>
    <row r="5" spans="1:8" x14ac:dyDescent="0.35">
      <c r="A5" s="127" t="s">
        <v>9863</v>
      </c>
      <c r="B5" s="128" cm="1">
        <f t="array" ref="B5">IF(ROW() &lt; ROW(INDEX(genotypes[experiment_ID],ROWS(genotypes[experiment_ID]))), COUNTIF(INDEX(genotypes[experiment_ID],1):genotypes[[#This Row],[experiment_ID]],genotypes[[#This Row],[experiment_ID]]), "")</f>
        <v>1</v>
      </c>
      <c r="C5" s="127"/>
      <c r="D5" s="127" t="s">
        <v>8587</v>
      </c>
      <c r="E5" s="127" t="s">
        <v>1440</v>
      </c>
      <c r="F5" s="127" t="s">
        <v>681</v>
      </c>
      <c r="G5" s="127"/>
    </row>
    <row r="6" spans="1:8" x14ac:dyDescent="0.35">
      <c r="A6" s="127" t="s">
        <v>9864</v>
      </c>
      <c r="B6" s="128" cm="1">
        <f t="array" ref="B6">IF(ROW() &lt; ROW(INDEX(genotypes[experiment_ID],ROWS(genotypes[experiment_ID]))), COUNTIF(INDEX(genotypes[experiment_ID],1):genotypes[[#This Row],[experiment_ID]],genotypes[[#This Row],[experiment_ID]]), "")</f>
        <v>1</v>
      </c>
      <c r="C6" s="127"/>
      <c r="D6" s="127" t="s">
        <v>8587</v>
      </c>
      <c r="E6" s="127" t="s">
        <v>1440</v>
      </c>
      <c r="F6" s="127" t="s">
        <v>681</v>
      </c>
      <c r="G6" s="127"/>
    </row>
    <row r="7" spans="1:8" x14ac:dyDescent="0.35">
      <c r="A7" s="127" t="s">
        <v>9876</v>
      </c>
      <c r="B7" s="128" cm="1">
        <f t="array" ref="B7">IF(ROW() &lt; ROW(INDEX(genotypes[experiment_ID],ROWS(genotypes[experiment_ID]))), COUNTIF(INDEX(genotypes[experiment_ID],1):genotypes[[#This Row],[experiment_ID]],genotypes[[#This Row],[experiment_ID]]), "")</f>
        <v>1</v>
      </c>
      <c r="C7" s="127"/>
      <c r="D7" s="127" t="s">
        <v>8613</v>
      </c>
      <c r="E7" s="127" t="s">
        <v>1440</v>
      </c>
      <c r="F7" s="127" t="s">
        <v>681</v>
      </c>
      <c r="G7" s="127" t="s">
        <v>8614</v>
      </c>
    </row>
    <row r="8" spans="1:8" x14ac:dyDescent="0.35">
      <c r="A8" s="127" t="s">
        <v>9877</v>
      </c>
      <c r="B8" s="128" cm="1">
        <f t="array" ref="B8">IF(ROW() &lt; ROW(INDEX(genotypes[experiment_ID],ROWS(genotypes[experiment_ID]))), COUNTIF(INDEX(genotypes[experiment_ID],1):genotypes[[#This Row],[experiment_ID]],genotypes[[#This Row],[experiment_ID]]), "")</f>
        <v>1</v>
      </c>
      <c r="C8" s="127"/>
      <c r="D8" s="127" t="s">
        <v>8613</v>
      </c>
      <c r="E8" s="127" t="s">
        <v>1440</v>
      </c>
      <c r="F8" s="127" t="s">
        <v>681</v>
      </c>
      <c r="G8" s="127" t="s">
        <v>8614</v>
      </c>
    </row>
    <row r="9" spans="1:8" x14ac:dyDescent="0.35">
      <c r="A9" s="127" t="s">
        <v>9883</v>
      </c>
      <c r="B9" s="128" cm="1">
        <f t="array" ref="B9">IF(ROW() &lt; ROW(INDEX(genotypes[experiment_ID],ROWS(genotypes[experiment_ID]))), COUNTIF(INDEX(genotypes[experiment_ID],1):genotypes[[#This Row],[experiment_ID]],genotypes[[#This Row],[experiment_ID]]), "")</f>
        <v>1</v>
      </c>
      <c r="C9" s="127"/>
      <c r="D9" s="127" t="s">
        <v>9892</v>
      </c>
      <c r="E9" s="127" t="s">
        <v>1440</v>
      </c>
      <c r="F9" s="127" t="s">
        <v>681</v>
      </c>
      <c r="G9" s="127" t="s">
        <v>8634</v>
      </c>
    </row>
    <row r="10" spans="1:8" x14ac:dyDescent="0.35">
      <c r="A10" s="127" t="s">
        <v>9883</v>
      </c>
      <c r="B10" s="128" cm="1">
        <f t="array" ref="B10">IF(ROW() &lt; ROW(INDEX(genotypes[experiment_ID],ROWS(genotypes[experiment_ID]))), COUNTIF(INDEX(genotypes[experiment_ID],1):genotypes[[#This Row],[experiment_ID]],genotypes[[#This Row],[experiment_ID]]), "")</f>
        <v>2</v>
      </c>
      <c r="C10" s="127"/>
      <c r="D10" s="127" t="s">
        <v>8633</v>
      </c>
      <c r="E10" s="127" t="s">
        <v>1440</v>
      </c>
      <c r="F10" s="127" t="s">
        <v>681</v>
      </c>
      <c r="G10" s="127" t="s">
        <v>8635</v>
      </c>
    </row>
    <row r="11" spans="1:8" x14ac:dyDescent="0.35">
      <c r="A11" s="127" t="s">
        <v>9884</v>
      </c>
      <c r="B11" s="128" cm="1">
        <f t="array" ref="B11">IF(ROW() &lt; ROW(INDEX(genotypes[experiment_ID],ROWS(genotypes[experiment_ID]))), COUNTIF(INDEX(genotypes[experiment_ID],1):genotypes[[#This Row],[experiment_ID]],genotypes[[#This Row],[experiment_ID]]), "")</f>
        <v>1</v>
      </c>
      <c r="C11" s="127"/>
      <c r="D11" s="127" t="s">
        <v>9892</v>
      </c>
      <c r="E11" s="127" t="s">
        <v>1440</v>
      </c>
      <c r="F11" s="127" t="s">
        <v>681</v>
      </c>
      <c r="G11" s="127" t="s">
        <v>8634</v>
      </c>
    </row>
    <row r="12" spans="1:8" x14ac:dyDescent="0.35">
      <c r="A12" s="127" t="s">
        <v>9884</v>
      </c>
      <c r="B12" s="128" cm="1">
        <f t="array" ref="B12">IF(ROW() &lt; ROW(INDEX(genotypes[experiment_ID],ROWS(genotypes[experiment_ID]))), COUNTIF(INDEX(genotypes[experiment_ID],1):genotypes[[#This Row],[experiment_ID]],genotypes[[#This Row],[experiment_ID]]), "")</f>
        <v>2</v>
      </c>
      <c r="C12" s="127"/>
      <c r="D12" s="127" t="s">
        <v>8633</v>
      </c>
      <c r="E12" s="127" t="s">
        <v>1440</v>
      </c>
      <c r="F12" s="127" t="s">
        <v>681</v>
      </c>
      <c r="G12" s="127" t="s">
        <v>8635</v>
      </c>
    </row>
    <row r="13" spans="1:8" x14ac:dyDescent="0.35">
      <c r="A13" s="127" t="s">
        <v>9886</v>
      </c>
      <c r="B13" s="128" cm="1">
        <f t="array" ref="B13">IF(ROW() &lt; ROW(INDEX(genotypes[experiment_ID],ROWS(genotypes[experiment_ID]))), COUNTIF(INDEX(genotypes[experiment_ID],1):genotypes[[#This Row],[experiment_ID]],genotypes[[#This Row],[experiment_ID]]), "")</f>
        <v>1</v>
      </c>
      <c r="C13" s="127"/>
      <c r="D13" s="127" t="s">
        <v>8638</v>
      </c>
      <c r="E13" s="127" t="s">
        <v>1440</v>
      </c>
      <c r="F13" s="127" t="s">
        <v>681</v>
      </c>
      <c r="G13" s="127" t="s">
        <v>8636</v>
      </c>
    </row>
    <row r="14" spans="1:8" x14ac:dyDescent="0.35">
      <c r="A14" s="127" t="s">
        <v>9886</v>
      </c>
      <c r="B14" s="128" cm="1">
        <f t="array" ref="B14">IF(ROW() &lt; ROW(INDEX(genotypes[experiment_ID],ROWS(genotypes[experiment_ID]))), COUNTIF(INDEX(genotypes[experiment_ID],1):genotypes[[#This Row],[experiment_ID]],genotypes[[#This Row],[experiment_ID]]), "")</f>
        <v>2</v>
      </c>
      <c r="C14" s="127"/>
      <c r="D14" s="127" t="s">
        <v>8639</v>
      </c>
      <c r="E14" s="127" t="s">
        <v>1440</v>
      </c>
      <c r="F14" s="127" t="s">
        <v>681</v>
      </c>
      <c r="G14" s="127" t="s">
        <v>8637</v>
      </c>
    </row>
    <row r="15" spans="1:8" x14ac:dyDescent="0.35">
      <c r="A15" s="127" t="s">
        <v>9886</v>
      </c>
      <c r="B15" s="128" cm="1">
        <f t="array" ref="B15">IF(ROW() &lt; ROW(INDEX(genotypes[experiment_ID],ROWS(genotypes[experiment_ID]))), COUNTIF(INDEX(genotypes[experiment_ID],1):genotypes[[#This Row],[experiment_ID]],genotypes[[#This Row],[experiment_ID]]), "")</f>
        <v>3</v>
      </c>
      <c r="C15" s="127"/>
      <c r="D15" s="127" t="s">
        <v>8633</v>
      </c>
      <c r="E15" s="127" t="s">
        <v>1440</v>
      </c>
      <c r="F15" s="127" t="s">
        <v>681</v>
      </c>
      <c r="G15" s="127" t="s">
        <v>8642</v>
      </c>
    </row>
    <row r="16" spans="1:8" x14ac:dyDescent="0.35">
      <c r="A16" s="127" t="s">
        <v>9886</v>
      </c>
      <c r="B16" s="128" cm="1">
        <f t="array" ref="B16">IF(ROW() &lt; ROW(INDEX(genotypes[experiment_ID],ROWS(genotypes[experiment_ID]))), COUNTIF(INDEX(genotypes[experiment_ID],1):genotypes[[#This Row],[experiment_ID]],genotypes[[#This Row],[experiment_ID]]), "")</f>
        <v>4</v>
      </c>
      <c r="C16" s="127"/>
      <c r="D16" s="127" t="s">
        <v>8640</v>
      </c>
      <c r="E16" s="127" t="s">
        <v>1440</v>
      </c>
      <c r="F16" s="127" t="s">
        <v>681</v>
      </c>
      <c r="G16" s="127" t="s">
        <v>8641</v>
      </c>
    </row>
    <row r="17" spans="1:7" x14ac:dyDescent="0.35">
      <c r="A17" s="127" t="s">
        <v>8652</v>
      </c>
      <c r="B17" s="128" cm="1">
        <f t="array" ref="B17">IF(ROW() &lt; ROW(INDEX(genotypes[experiment_ID],ROWS(genotypes[experiment_ID]))), COUNTIF(INDEX(genotypes[experiment_ID],1):genotypes[[#This Row],[experiment_ID]],genotypes[[#This Row],[experiment_ID]]), "")</f>
        <v>1</v>
      </c>
      <c r="C17" s="127"/>
      <c r="D17" s="127" t="s">
        <v>8675</v>
      </c>
      <c r="E17" s="127" t="s">
        <v>1438</v>
      </c>
      <c r="F17" s="127" t="s">
        <v>681</v>
      </c>
      <c r="G17" s="127" t="s">
        <v>8669</v>
      </c>
    </row>
    <row r="18" spans="1:7" x14ac:dyDescent="0.35">
      <c r="A18" s="127" t="s">
        <v>8652</v>
      </c>
      <c r="B18" s="128" cm="1">
        <f t="array" ref="B18">IF(ROW() &lt; ROW(INDEX(genotypes[experiment_ID],ROWS(genotypes[experiment_ID]))), COUNTIF(INDEX(genotypes[experiment_ID],1):genotypes[[#This Row],[experiment_ID]],genotypes[[#This Row],[experiment_ID]]), "")</f>
        <v>2</v>
      </c>
      <c r="C18" s="127"/>
      <c r="D18" s="127" t="s">
        <v>8676</v>
      </c>
      <c r="E18" s="127" t="s">
        <v>1438</v>
      </c>
      <c r="F18" s="127" t="s">
        <v>681</v>
      </c>
      <c r="G18" s="127" t="s">
        <v>8670</v>
      </c>
    </row>
    <row r="19" spans="1:7" x14ac:dyDescent="0.35">
      <c r="A19" s="127" t="s">
        <v>8652</v>
      </c>
      <c r="B19" s="128" cm="1">
        <f t="array" ref="B19">IF(ROW() &lt; ROW(INDEX(genotypes[experiment_ID],ROWS(genotypes[experiment_ID]))), COUNTIF(INDEX(genotypes[experiment_ID],1):genotypes[[#This Row],[experiment_ID]],genotypes[[#This Row],[experiment_ID]]), "")</f>
        <v>3</v>
      </c>
      <c r="C19" s="127"/>
      <c r="D19" s="127" t="s">
        <v>8677</v>
      </c>
      <c r="E19" s="127" t="s">
        <v>1438</v>
      </c>
      <c r="F19" s="127" t="s">
        <v>681</v>
      </c>
      <c r="G19" s="127" t="s">
        <v>8671</v>
      </c>
    </row>
    <row r="20" spans="1:7" x14ac:dyDescent="0.35">
      <c r="A20" s="127" t="s">
        <v>8652</v>
      </c>
      <c r="B20" s="128" cm="1">
        <f t="array" ref="B20">IF(ROW() &lt; ROW(INDEX(genotypes[experiment_ID],ROWS(genotypes[experiment_ID]))), COUNTIF(INDEX(genotypes[experiment_ID],1):genotypes[[#This Row],[experiment_ID]],genotypes[[#This Row],[experiment_ID]]), "")</f>
        <v>4</v>
      </c>
      <c r="C20" s="127"/>
      <c r="D20" s="127" t="s">
        <v>8678</v>
      </c>
      <c r="E20" s="127" t="s">
        <v>1438</v>
      </c>
      <c r="F20" s="127" t="s">
        <v>681</v>
      </c>
      <c r="G20" s="127" t="s">
        <v>8672</v>
      </c>
    </row>
    <row r="21" spans="1:7" x14ac:dyDescent="0.35">
      <c r="A21" s="127" t="s">
        <v>8652</v>
      </c>
      <c r="B21" s="128" cm="1">
        <f t="array" ref="B21">IF(ROW() &lt; ROW(INDEX(genotypes[experiment_ID],ROWS(genotypes[experiment_ID]))), COUNTIF(INDEX(genotypes[experiment_ID],1):genotypes[[#This Row],[experiment_ID]],genotypes[[#This Row],[experiment_ID]]), "")</f>
        <v>5</v>
      </c>
      <c r="C21" s="127"/>
      <c r="D21" s="127" t="s">
        <v>8679</v>
      </c>
      <c r="E21" s="127" t="s">
        <v>1438</v>
      </c>
      <c r="F21" s="127" t="s">
        <v>681</v>
      </c>
      <c r="G21" s="127" t="s">
        <v>8673</v>
      </c>
    </row>
    <row r="22" spans="1:7" x14ac:dyDescent="0.35">
      <c r="A22" s="127" t="s">
        <v>8652</v>
      </c>
      <c r="B22" s="128" cm="1">
        <f t="array" ref="B22">IF(ROW() &lt; ROW(INDEX(genotypes[experiment_ID],ROWS(genotypes[experiment_ID]))), COUNTIF(INDEX(genotypes[experiment_ID],1):genotypes[[#This Row],[experiment_ID]],genotypes[[#This Row],[experiment_ID]]), "")</f>
        <v>6</v>
      </c>
      <c r="C22" s="127"/>
      <c r="D22" s="127" t="s">
        <v>8680</v>
      </c>
      <c r="E22" s="127" t="s">
        <v>1438</v>
      </c>
      <c r="F22" s="127" t="s">
        <v>681</v>
      </c>
      <c r="G22" s="127" t="s">
        <v>8674</v>
      </c>
    </row>
    <row r="23" spans="1:7" x14ac:dyDescent="0.35">
      <c r="A23" s="127" t="s">
        <v>8753</v>
      </c>
      <c r="B23" s="128" cm="1">
        <f t="array" ref="B23">IF(ROW() &lt; ROW(INDEX(genotypes[experiment_ID],ROWS(genotypes[experiment_ID]))), COUNTIF(INDEX(genotypes[experiment_ID],1):genotypes[[#This Row],[experiment_ID]],genotypes[[#This Row],[experiment_ID]]), "")</f>
        <v>1</v>
      </c>
      <c r="C23" s="127"/>
      <c r="D23" s="127" t="s">
        <v>8764</v>
      </c>
      <c r="E23" s="127" t="s">
        <v>1440</v>
      </c>
      <c r="F23" s="127" t="s">
        <v>681</v>
      </c>
      <c r="G23" s="127" t="s">
        <v>8766</v>
      </c>
    </row>
    <row r="24" spans="1:7" x14ac:dyDescent="0.35">
      <c r="A24" s="127" t="s">
        <v>8753</v>
      </c>
      <c r="B24" s="128" cm="1">
        <f t="array" ref="B24">IF(ROW() &lt; ROW(INDEX(genotypes[experiment_ID],ROWS(genotypes[experiment_ID]))), COUNTIF(INDEX(genotypes[experiment_ID],1):genotypes[[#This Row],[experiment_ID]],genotypes[[#This Row],[experiment_ID]]), "")</f>
        <v>2</v>
      </c>
      <c r="C24" s="127"/>
      <c r="D24" s="127" t="s">
        <v>8765</v>
      </c>
      <c r="E24" s="127" t="s">
        <v>1440</v>
      </c>
      <c r="F24" s="127" t="s">
        <v>681</v>
      </c>
      <c r="G24" s="127" t="s">
        <v>8767</v>
      </c>
    </row>
    <row r="25" spans="1:7" x14ac:dyDescent="0.35">
      <c r="A25" s="127" t="s">
        <v>8850</v>
      </c>
      <c r="B25" s="128" cm="1">
        <f t="array" ref="B25">IF(ROW() &lt; ROW(INDEX(genotypes[experiment_ID],ROWS(genotypes[experiment_ID]))), COUNTIF(INDEX(genotypes[experiment_ID],1):genotypes[[#This Row],[experiment_ID]],genotypes[[#This Row],[experiment_ID]]), "")</f>
        <v>1</v>
      </c>
      <c r="C25" s="127"/>
      <c r="D25" s="127" t="s">
        <v>8861</v>
      </c>
      <c r="E25" s="127" t="s">
        <v>1346</v>
      </c>
      <c r="F25" s="127"/>
      <c r="G25" s="127"/>
    </row>
    <row r="26" spans="1:7" x14ac:dyDescent="0.35">
      <c r="A26" s="127" t="s">
        <v>8850</v>
      </c>
      <c r="B26" s="128" cm="1">
        <f t="array" ref="B26">IF(ROW() &lt; ROW(INDEX(genotypes[experiment_ID],ROWS(genotypes[experiment_ID]))), COUNTIF(INDEX(genotypes[experiment_ID],1):genotypes[[#This Row],[experiment_ID]],genotypes[[#This Row],[experiment_ID]]), "")</f>
        <v>2</v>
      </c>
      <c r="C26" s="127"/>
      <c r="D26" s="127" t="s">
        <v>8862</v>
      </c>
      <c r="E26" s="127" t="s">
        <v>1346</v>
      </c>
      <c r="F26" s="127"/>
      <c r="G26" s="127"/>
    </row>
    <row r="27" spans="1:7" x14ac:dyDescent="0.35">
      <c r="A27" s="127" t="s">
        <v>8871</v>
      </c>
      <c r="B27" s="128" cm="1">
        <f t="array" ref="B27">IF(ROW() &lt; ROW(INDEX(genotypes[experiment_ID],ROWS(genotypes[experiment_ID]))), COUNTIF(INDEX(genotypes[experiment_ID],1):genotypes[[#This Row],[experiment_ID]],genotypes[[#This Row],[experiment_ID]]), "")</f>
        <v>1</v>
      </c>
      <c r="C27" s="127"/>
      <c r="D27" s="127" t="s">
        <v>8886</v>
      </c>
      <c r="E27" s="127" t="s">
        <v>1166</v>
      </c>
      <c r="F27" s="127" t="s">
        <v>681</v>
      </c>
      <c r="G27" s="127"/>
    </row>
    <row r="28" spans="1:7" x14ac:dyDescent="0.35">
      <c r="A28" s="127" t="s">
        <v>8871</v>
      </c>
      <c r="B28" s="128" cm="1">
        <f t="array" ref="B28">IF(ROW() &lt; ROW(INDEX(genotypes[experiment_ID],ROWS(genotypes[experiment_ID]))), COUNTIF(INDEX(genotypes[experiment_ID],1):genotypes[[#This Row],[experiment_ID]],genotypes[[#This Row],[experiment_ID]]), "")</f>
        <v>2</v>
      </c>
      <c r="C28" s="127"/>
      <c r="D28" s="127" t="s">
        <v>8887</v>
      </c>
      <c r="E28" s="127" t="s">
        <v>1440</v>
      </c>
      <c r="F28" s="127" t="s">
        <v>681</v>
      </c>
      <c r="G28" s="127"/>
    </row>
    <row r="29" spans="1:7" x14ac:dyDescent="0.35">
      <c r="A29" s="127" t="s">
        <v>8990</v>
      </c>
      <c r="B29" s="128" cm="1">
        <f t="array" ref="B29">IF(ROW() &lt; ROW(INDEX(genotypes[experiment_ID],ROWS(genotypes[experiment_ID]))), COUNTIF(INDEX(genotypes[experiment_ID],1):genotypes[[#This Row],[experiment_ID]],genotypes[[#This Row],[experiment_ID]]), "")</f>
        <v>1</v>
      </c>
      <c r="C29" s="127"/>
      <c r="D29" s="127" t="s">
        <v>8999</v>
      </c>
      <c r="E29" s="127" t="s">
        <v>1440</v>
      </c>
      <c r="F29" s="127" t="s">
        <v>681</v>
      </c>
      <c r="G29" s="127" t="s">
        <v>8651</v>
      </c>
    </row>
    <row r="30" spans="1:7" x14ac:dyDescent="0.35">
      <c r="A30" s="127" t="s">
        <v>9127</v>
      </c>
      <c r="B30" s="128" cm="1">
        <f t="array" ref="B30">IF(ROW() &lt; ROW(INDEX(genotypes[experiment_ID],ROWS(genotypes[experiment_ID]))), COUNTIF(INDEX(genotypes[experiment_ID],1):genotypes[[#This Row],[experiment_ID]],genotypes[[#This Row],[experiment_ID]]), "")</f>
        <v>1</v>
      </c>
      <c r="C30" s="127"/>
      <c r="D30" s="127" t="s">
        <v>9131</v>
      </c>
      <c r="E30" s="127" t="s">
        <v>1438</v>
      </c>
      <c r="F30" s="127" t="s">
        <v>681</v>
      </c>
      <c r="G30" s="127"/>
    </row>
    <row r="31" spans="1:7" x14ac:dyDescent="0.35">
      <c r="A31" s="127" t="s">
        <v>9365</v>
      </c>
      <c r="B31" s="128" cm="1">
        <f t="array" ref="B31">IF(ROW() &lt; ROW(INDEX(genotypes[experiment_ID],ROWS(genotypes[experiment_ID]))), COUNTIF(INDEX(genotypes[experiment_ID],1):genotypes[[#This Row],[experiment_ID]],genotypes[[#This Row],[experiment_ID]]), "")</f>
        <v>1</v>
      </c>
      <c r="C31" s="127"/>
      <c r="D31" s="127" t="s">
        <v>9371</v>
      </c>
      <c r="E31" s="127" t="s">
        <v>1440</v>
      </c>
      <c r="F31" s="127" t="s">
        <v>681</v>
      </c>
      <c r="G31" s="127" t="s">
        <v>9373</v>
      </c>
    </row>
    <row r="32" spans="1:7" x14ac:dyDescent="0.35">
      <c r="A32" s="127" t="s">
        <v>9616</v>
      </c>
      <c r="B32" s="128" cm="1">
        <f t="array" ref="B32">IF(ROW() &lt; ROW(INDEX(genotypes[experiment_ID],ROWS(genotypes[experiment_ID]))), COUNTIF(INDEX(genotypes[experiment_ID],1):genotypes[[#This Row],[experiment_ID]],genotypes[[#This Row],[experiment_ID]]), "")</f>
        <v>1</v>
      </c>
      <c r="C32" s="127"/>
      <c r="D32" s="127" t="s">
        <v>9647</v>
      </c>
      <c r="E32" s="127" t="s">
        <v>1438</v>
      </c>
      <c r="F32" s="127" t="s">
        <v>681</v>
      </c>
      <c r="G32" s="127" t="s">
        <v>9648</v>
      </c>
    </row>
    <row r="33" spans="1:7" x14ac:dyDescent="0.35">
      <c r="A33" s="127" t="s">
        <v>9616</v>
      </c>
      <c r="B33" s="128" cm="1">
        <f t="array" ref="B33">IF(ROW() &lt; ROW(INDEX(genotypes[experiment_ID],ROWS(genotypes[experiment_ID]))), COUNTIF(INDEX(genotypes[experiment_ID],1):genotypes[[#This Row],[experiment_ID]],genotypes[[#This Row],[experiment_ID]]), "")</f>
        <v>2</v>
      </c>
      <c r="C33" s="127"/>
      <c r="D33" s="127" t="s">
        <v>9649</v>
      </c>
      <c r="E33" s="127" t="s">
        <v>1438</v>
      </c>
      <c r="F33" s="127" t="s">
        <v>681</v>
      </c>
      <c r="G33" s="127" t="s">
        <v>9650</v>
      </c>
    </row>
    <row r="34" spans="1:7" x14ac:dyDescent="0.35">
      <c r="A34" s="127" t="s">
        <v>9616</v>
      </c>
      <c r="B34" s="128" cm="1">
        <f t="array" ref="B34">IF(ROW() &lt; ROW(INDEX(genotypes[experiment_ID],ROWS(genotypes[experiment_ID]))), COUNTIF(INDEX(genotypes[experiment_ID],1):genotypes[[#This Row],[experiment_ID]],genotypes[[#This Row],[experiment_ID]]), "")</f>
        <v>3</v>
      </c>
      <c r="C34" s="127"/>
      <c r="D34" s="127" t="s">
        <v>8679</v>
      </c>
      <c r="E34" s="127" t="s">
        <v>1438</v>
      </c>
      <c r="F34" s="127" t="s">
        <v>681</v>
      </c>
      <c r="G34" s="127" t="s">
        <v>9651</v>
      </c>
    </row>
    <row r="35" spans="1:7" x14ac:dyDescent="0.35">
      <c r="A35" s="127"/>
      <c r="B35" s="128" t="str" cm="1">
        <f t="array" ref="B35">IF(ROW() &lt; ROW(INDEX(genotypes[experiment_ID],ROWS(genotypes[experiment_ID]))), COUNTIF(INDEX(genotypes[experiment_ID],1):genotypes[[#This Row],[experiment_ID]],genotypes[[#This Row],[experiment_ID]]), "")</f>
        <v/>
      </c>
      <c r="C35" s="127"/>
      <c r="D35" s="127"/>
      <c r="E35" s="127"/>
      <c r="F35" s="127"/>
      <c r="G35" s="127"/>
    </row>
  </sheetData>
  <mergeCells count="1">
    <mergeCell ref="A1:H1"/>
  </mergeCells>
  <phoneticPr fontId="23" type="noConversion"/>
  <dataValidations count="2">
    <dataValidation allowBlank="1" showDropDown="1" showInputMessage="1" showErrorMessage="1" sqref="B5:B35" xr:uid="{98E97757-5517-4F35-9624-2D78B7E1338B}"/>
    <dataValidation type="list" allowBlank="1" showInputMessage="1" showErrorMessage="1" sqref="A5:A35" xr:uid="{BCFE46A8-6683-4348-B521-1E933682BA00}">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F35 F5:F31</xm:sqref>
        </x14:dataValidation>
        <x14:dataValidation type="list" allowBlank="1" showInputMessage="1" showErrorMessage="1" xr:uid="{6E30661D-D111-4DC5-9A74-5CAB778B9CD6}">
          <x14:formula1>
            <xm:f>DropDown!$R$3:$R$169</xm:f>
          </x14:formula1>
          <xm:sqref>E35 E5:E31</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21"/>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1.7265625" customWidth="1"/>
    <col min="3" max="3" width="20.7265625" customWidth="1"/>
    <col min="4" max="5" width="28.1796875" bestFit="1" customWidth="1"/>
    <col min="6" max="26" width="20.7265625" customWidth="1"/>
  </cols>
  <sheetData>
    <row r="1" spans="1:14" ht="150" customHeight="1" x14ac:dyDescent="0.35">
      <c r="A1" s="193" t="s">
        <v>6585</v>
      </c>
      <c r="B1" s="193"/>
      <c r="C1" s="193"/>
      <c r="D1" s="193"/>
      <c r="E1" s="193"/>
      <c r="F1" s="193"/>
      <c r="G1" s="193"/>
      <c r="H1" s="193"/>
    </row>
    <row r="2" spans="1:14" ht="28.5" customHeight="1" x14ac:dyDescent="0.35">
      <c r="A2" s="30"/>
      <c r="B2" s="30"/>
    </row>
    <row r="3" spans="1:14" s="81" customFormat="1" ht="32.25" customHeight="1" x14ac:dyDescent="0.35">
      <c r="A3" s="15" t="s">
        <v>1923</v>
      </c>
      <c r="B3" s="15" t="s">
        <v>1922</v>
      </c>
      <c r="C3" s="15" t="s">
        <v>6390</v>
      </c>
      <c r="D3" s="15" t="s">
        <v>1895</v>
      </c>
      <c r="E3" s="15"/>
      <c r="F3" s="15"/>
      <c r="G3" s="15"/>
      <c r="H3" s="15"/>
      <c r="I3" s="15"/>
      <c r="J3" s="16"/>
      <c r="K3" s="15"/>
      <c r="M3" s="16"/>
      <c r="N3" s="15"/>
    </row>
    <row r="4" spans="1:14" x14ac:dyDescent="0.35">
      <c r="A4" s="4" t="s">
        <v>93</v>
      </c>
      <c r="B4" s="4" t="s">
        <v>127</v>
      </c>
      <c r="C4" s="4" t="s">
        <v>1976</v>
      </c>
      <c r="D4" s="4" t="s">
        <v>1980</v>
      </c>
    </row>
    <row r="5" spans="1:14" x14ac:dyDescent="0.35">
      <c r="A5" s="127" t="s">
        <v>8652</v>
      </c>
      <c r="B5" s="128" cm="1">
        <f t="array" ref="B5">IF(ROW() &lt; ROW(INDEX(tillage[experiment_ID],ROWS(tillage[experiment_ID]))), COUNTIF(INDEX(tillage[experiment_ID],1):tillage[[#This Row],[experiment_ID]],tillage[[#This Row],[experiment_ID]]), "")</f>
        <v>1</v>
      </c>
      <c r="C5" s="127" t="s">
        <v>8697</v>
      </c>
      <c r="D5" s="127"/>
    </row>
    <row r="6" spans="1:14" x14ac:dyDescent="0.35">
      <c r="A6" s="127" t="s">
        <v>8871</v>
      </c>
      <c r="B6" s="128" cm="1">
        <f t="array" ref="B6">IF(ROW() &lt; ROW(INDEX(tillage[experiment_ID],ROWS(tillage[experiment_ID]))), COUNTIF(INDEX(tillage[experiment_ID],1):tillage[[#This Row],[experiment_ID]],tillage[[#This Row],[experiment_ID]]), "")</f>
        <v>1</v>
      </c>
      <c r="C6" s="127" t="s">
        <v>8888</v>
      </c>
      <c r="D6" s="127" t="s">
        <v>8891</v>
      </c>
    </row>
    <row r="7" spans="1:14" x14ac:dyDescent="0.35">
      <c r="A7" s="127" t="s">
        <v>8871</v>
      </c>
      <c r="B7" s="128" cm="1">
        <f t="array" ref="B7">IF(ROW() &lt; ROW(INDEX(tillage[experiment_ID],ROWS(tillage[experiment_ID]))), COUNTIF(INDEX(tillage[experiment_ID],1):tillage[[#This Row],[experiment_ID]],tillage[[#This Row],[experiment_ID]]), "")</f>
        <v>2</v>
      </c>
      <c r="C7" s="127" t="s">
        <v>8889</v>
      </c>
      <c r="D7" s="127" t="s">
        <v>8891</v>
      </c>
    </row>
    <row r="8" spans="1:14" x14ac:dyDescent="0.35">
      <c r="A8" s="127" t="s">
        <v>8871</v>
      </c>
      <c r="B8" s="128" cm="1">
        <f t="array" ref="B8">IF(ROW() &lt; ROW(INDEX(tillage[experiment_ID],ROWS(tillage[experiment_ID]))), COUNTIF(INDEX(tillage[experiment_ID],1):tillage[[#This Row],[experiment_ID]],tillage[[#This Row],[experiment_ID]]), "")</f>
        <v>3</v>
      </c>
      <c r="C8" s="127" t="s">
        <v>8890</v>
      </c>
      <c r="D8" s="127" t="s">
        <v>8891</v>
      </c>
    </row>
    <row r="9" spans="1:14" x14ac:dyDescent="0.35">
      <c r="A9" s="127" t="s">
        <v>8871</v>
      </c>
      <c r="B9" s="128" cm="1">
        <f t="array" ref="B9">IF(ROW() &lt; ROW(INDEX(tillage[experiment_ID],ROWS(tillage[experiment_ID]))), COUNTIF(INDEX(tillage[experiment_ID],1):tillage[[#This Row],[experiment_ID]],tillage[[#This Row],[experiment_ID]]), "")</f>
        <v>4</v>
      </c>
      <c r="C9" s="127" t="s">
        <v>8892</v>
      </c>
      <c r="D9" s="127" t="s">
        <v>8891</v>
      </c>
    </row>
    <row r="10" spans="1:14" x14ac:dyDescent="0.35">
      <c r="A10" s="127" t="s">
        <v>8871</v>
      </c>
      <c r="B10" s="128" cm="1">
        <f t="array" ref="B10">IF(ROW() &lt; ROW(INDEX(tillage[experiment_ID],ROWS(tillage[experiment_ID]))), COUNTIF(INDEX(tillage[experiment_ID],1):tillage[[#This Row],[experiment_ID]],tillage[[#This Row],[experiment_ID]]), "")</f>
        <v>5</v>
      </c>
      <c r="C10" s="127" t="s">
        <v>8893</v>
      </c>
      <c r="D10" s="127" t="s">
        <v>8891</v>
      </c>
    </row>
    <row r="11" spans="1:14" x14ac:dyDescent="0.35">
      <c r="A11" s="127" t="s">
        <v>8871</v>
      </c>
      <c r="B11" s="128" cm="1">
        <f t="array" ref="B11">IF(ROW() &lt; ROW(INDEX(tillage[experiment_ID],ROWS(tillage[experiment_ID]))), COUNTIF(INDEX(tillage[experiment_ID],1):tillage[[#This Row],[experiment_ID]],tillage[[#This Row],[experiment_ID]]), "")</f>
        <v>6</v>
      </c>
      <c r="C11" s="127" t="s">
        <v>8894</v>
      </c>
      <c r="D11" s="127" t="s">
        <v>8891</v>
      </c>
    </row>
    <row r="12" spans="1:14" x14ac:dyDescent="0.35">
      <c r="A12" s="127" t="s">
        <v>8871</v>
      </c>
      <c r="B12" s="128" cm="1">
        <f t="array" ref="B12">IF(ROW() &lt; ROW(INDEX(tillage[experiment_ID],ROWS(tillage[experiment_ID]))), COUNTIF(INDEX(tillage[experiment_ID],1):tillage[[#This Row],[experiment_ID]],tillage[[#This Row],[experiment_ID]]), "")</f>
        <v>7</v>
      </c>
      <c r="C12" s="127" t="s">
        <v>8895</v>
      </c>
      <c r="D12" s="127" t="s">
        <v>8891</v>
      </c>
    </row>
    <row r="13" spans="1:14" x14ac:dyDescent="0.35">
      <c r="A13" s="127" t="s">
        <v>8871</v>
      </c>
      <c r="B13" s="128" cm="1">
        <f t="array" ref="B13">IF(ROW() &lt; ROW(INDEX(tillage[experiment_ID],ROWS(tillage[experiment_ID]))), COUNTIF(INDEX(tillage[experiment_ID],1):tillage[[#This Row],[experiment_ID]],tillage[[#This Row],[experiment_ID]]), "")</f>
        <v>8</v>
      </c>
      <c r="C13" s="127" t="s">
        <v>8896</v>
      </c>
      <c r="D13" s="127" t="s">
        <v>8891</v>
      </c>
    </row>
    <row r="14" spans="1:14" x14ac:dyDescent="0.35">
      <c r="A14" s="127" t="s">
        <v>8871</v>
      </c>
      <c r="B14" s="128" cm="1">
        <f t="array" ref="B14">IF(ROW() &lt; ROW(INDEX(tillage[experiment_ID],ROWS(tillage[experiment_ID]))), COUNTIF(INDEX(tillage[experiment_ID],1):tillage[[#This Row],[experiment_ID]],tillage[[#This Row],[experiment_ID]]), "")</f>
        <v>9</v>
      </c>
      <c r="C14" s="127" t="s">
        <v>8897</v>
      </c>
      <c r="D14" s="127" t="s">
        <v>8891</v>
      </c>
    </row>
    <row r="15" spans="1:14" x14ac:dyDescent="0.35">
      <c r="A15" s="127" t="s">
        <v>8871</v>
      </c>
      <c r="B15" s="128" cm="1">
        <f t="array" ref="B15">IF(ROW() &lt; ROW(INDEX(tillage[experiment_ID],ROWS(tillage[experiment_ID]))), COUNTIF(INDEX(tillage[experiment_ID],1):tillage[[#This Row],[experiment_ID]],tillage[[#This Row],[experiment_ID]]), "")</f>
        <v>10</v>
      </c>
      <c r="C15" s="127" t="s">
        <v>8898</v>
      </c>
      <c r="D15" s="127" t="s">
        <v>8891</v>
      </c>
    </row>
    <row r="16" spans="1:14" x14ac:dyDescent="0.35">
      <c r="A16" s="127" t="s">
        <v>8871</v>
      </c>
      <c r="B16" s="128" cm="1">
        <f t="array" ref="B16">IF(ROW() &lt; ROW(INDEX(tillage[experiment_ID],ROWS(tillage[experiment_ID]))), COUNTIF(INDEX(tillage[experiment_ID],1):tillage[[#This Row],[experiment_ID]],tillage[[#This Row],[experiment_ID]]), "")</f>
        <v>11</v>
      </c>
      <c r="C16" s="127" t="s">
        <v>8899</v>
      </c>
      <c r="D16" s="127" t="s">
        <v>8891</v>
      </c>
    </row>
    <row r="17" spans="1:4" x14ac:dyDescent="0.35">
      <c r="A17" s="127" t="s">
        <v>8871</v>
      </c>
      <c r="B17" s="128" cm="1">
        <f t="array" ref="B17">IF(ROW() &lt; ROW(INDEX(tillage[experiment_ID],ROWS(tillage[experiment_ID]))), COUNTIF(INDEX(tillage[experiment_ID],1):tillage[[#This Row],[experiment_ID]],tillage[[#This Row],[experiment_ID]]), "")</f>
        <v>12</v>
      </c>
      <c r="C17" s="127" t="s">
        <v>8900</v>
      </c>
      <c r="D17" s="127" t="s">
        <v>8891</v>
      </c>
    </row>
    <row r="18" spans="1:4" x14ac:dyDescent="0.35">
      <c r="A18" s="127" t="s">
        <v>8871</v>
      </c>
      <c r="B18" s="128" cm="1">
        <f t="array" ref="B18">IF(ROW() &lt; ROW(INDEX(tillage[experiment_ID],ROWS(tillage[experiment_ID]))), COUNTIF(INDEX(tillage[experiment_ID],1):tillage[[#This Row],[experiment_ID]],tillage[[#This Row],[experiment_ID]]), "")</f>
        <v>13</v>
      </c>
      <c r="C18" s="127" t="s">
        <v>8901</v>
      </c>
      <c r="D18" s="127" t="s">
        <v>8891</v>
      </c>
    </row>
    <row r="19" spans="1:4" x14ac:dyDescent="0.35">
      <c r="A19" s="127" t="s">
        <v>8871</v>
      </c>
      <c r="B19" s="128" cm="1">
        <f t="array" ref="B19">IF(ROW() &lt; ROW(INDEX(tillage[experiment_ID],ROWS(tillage[experiment_ID]))), COUNTIF(INDEX(tillage[experiment_ID],1):tillage[[#This Row],[experiment_ID]],tillage[[#This Row],[experiment_ID]]), "")</f>
        <v>14</v>
      </c>
      <c r="C19" s="127" t="s">
        <v>8902</v>
      </c>
      <c r="D19" s="127" t="s">
        <v>8891</v>
      </c>
    </row>
    <row r="20" spans="1:4" x14ac:dyDescent="0.35">
      <c r="A20" s="127"/>
      <c r="B20" s="128" t="str" cm="1">
        <f t="array" ref="B20">IF(ROW() &lt; ROW(INDEX(tillage[experiment_ID],ROWS(tillage[experiment_ID]))), COUNTIF(INDEX(tillage[experiment_ID],1):tillage[[#This Row],[experiment_ID]],tillage[[#This Row],[experiment_ID]]), "")</f>
        <v/>
      </c>
      <c r="C20" s="127"/>
      <c r="D20" s="127"/>
    </row>
    <row r="21" spans="1:4" x14ac:dyDescent="0.35">
      <c r="A21" s="127"/>
      <c r="B21" s="128" t="str" cm="1">
        <f t="array" ref="B21">IF(ROW() &lt; ROW(INDEX(tillage[experiment_ID],ROWS(tillage[experiment_ID]))), COUNTIF(INDEX(tillage[experiment_ID],1):tillage[[#This Row],[experiment_ID]],tillage[[#This Row],[experiment_ID]]), "")</f>
        <v/>
      </c>
      <c r="C21" s="127"/>
      <c r="D21" s="127"/>
    </row>
  </sheetData>
  <mergeCells count="1">
    <mergeCell ref="A1:H1"/>
  </mergeCells>
  <dataValidations count="2">
    <dataValidation type="list" allowBlank="1" showInputMessage="1" showErrorMessage="1" sqref="A5:A20" xr:uid="{E43E2678-ED7F-4D76-93EB-84FE93CF2104}">
      <formula1>ddl_experiments</formula1>
    </dataValidation>
    <dataValidation allowBlank="1" showDropDown="1" showInputMessage="1" showErrorMessage="1" sqref="B5:D20" xr:uid="{70C1F3A1-F73E-4F19-8ECB-AAB2DBEDD74B}"/>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21"/>
  <sheetViews>
    <sheetView zoomScaleNormal="100" workbookViewId="0">
      <pane ySplit="4" topLeftCell="A5" activePane="bottomLeft" state="frozen"/>
      <selection activeCell="D8" sqref="D8"/>
      <selection pane="bottomLeft" activeCell="B9" sqref="B9"/>
    </sheetView>
  </sheetViews>
  <sheetFormatPr defaultRowHeight="14.5" x14ac:dyDescent="0.35"/>
  <cols>
    <col min="1" max="1" width="13.7265625" customWidth="1"/>
    <col min="2" max="2" width="11.7265625" customWidth="1"/>
    <col min="3" max="6" width="20.7265625" customWidth="1"/>
    <col min="7" max="7" width="28.1796875" bestFit="1" customWidth="1"/>
    <col min="8" max="26" width="20.7265625" customWidth="1"/>
  </cols>
  <sheetData>
    <row r="1" spans="1:19" ht="150" customHeight="1" x14ac:dyDescent="0.35">
      <c r="A1" s="193" t="s">
        <v>6586</v>
      </c>
      <c r="B1" s="193"/>
      <c r="C1" s="193"/>
      <c r="D1" s="193"/>
      <c r="E1" s="193"/>
      <c r="F1" s="193"/>
      <c r="G1" s="193"/>
      <c r="H1" s="193"/>
    </row>
    <row r="2" spans="1:19" ht="28.5" customHeight="1" x14ac:dyDescent="0.35">
      <c r="A2" s="30"/>
      <c r="B2" s="30"/>
    </row>
    <row r="3" spans="1:19" s="81" customFormat="1" ht="32.25" customHeight="1" x14ac:dyDescent="0.35">
      <c r="A3" s="15" t="s">
        <v>1923</v>
      </c>
      <c r="B3" s="15" t="s">
        <v>1950</v>
      </c>
      <c r="C3" s="15" t="s">
        <v>1987</v>
      </c>
      <c r="D3" s="15" t="s">
        <v>2056</v>
      </c>
      <c r="E3" s="15" t="s">
        <v>1983</v>
      </c>
      <c r="F3" s="15" t="s">
        <v>1979</v>
      </c>
      <c r="G3" s="15" t="s">
        <v>1895</v>
      </c>
      <c r="H3" s="15"/>
      <c r="I3" s="15"/>
      <c r="J3" s="16"/>
      <c r="K3" s="15"/>
      <c r="M3" s="16"/>
      <c r="N3" s="15"/>
    </row>
    <row r="4" spans="1:19" x14ac:dyDescent="0.35">
      <c r="A4" s="4" t="s">
        <v>93</v>
      </c>
      <c r="B4" s="4" t="s">
        <v>127</v>
      </c>
      <c r="C4" s="4" t="s">
        <v>1986</v>
      </c>
      <c r="D4" s="4" t="s">
        <v>1985</v>
      </c>
      <c r="E4" s="4" t="s">
        <v>1977</v>
      </c>
      <c r="F4" s="4" t="s">
        <v>1978</v>
      </c>
      <c r="G4" s="4" t="s">
        <v>7517</v>
      </c>
      <c r="H4" s="4"/>
      <c r="I4" s="4"/>
      <c r="J4" s="4"/>
      <c r="K4" s="4"/>
      <c r="L4" s="4"/>
      <c r="M4" s="4"/>
      <c r="N4" s="4"/>
      <c r="O4" s="4"/>
      <c r="P4" s="4"/>
      <c r="Q4" s="4"/>
      <c r="R4" s="4"/>
      <c r="S4" s="4"/>
    </row>
    <row r="5" spans="1:19" x14ac:dyDescent="0.35">
      <c r="A5" s="127" t="s">
        <v>8652</v>
      </c>
      <c r="B5" s="128">
        <v>1</v>
      </c>
      <c r="C5" s="127" t="s">
        <v>8681</v>
      </c>
      <c r="D5" s="21"/>
      <c r="E5" s="127"/>
      <c r="F5" s="106">
        <v>40</v>
      </c>
      <c r="G5" s="127" t="s">
        <v>8684</v>
      </c>
    </row>
    <row r="6" spans="1:19" x14ac:dyDescent="0.35">
      <c r="A6" s="127" t="s">
        <v>8652</v>
      </c>
      <c r="B6" s="128">
        <v>1</v>
      </c>
      <c r="C6" s="127" t="s">
        <v>8682</v>
      </c>
      <c r="D6" s="21"/>
      <c r="E6" s="127"/>
      <c r="F6" s="106">
        <v>40</v>
      </c>
      <c r="G6" s="127" t="s">
        <v>8683</v>
      </c>
    </row>
    <row r="7" spans="1:19" x14ac:dyDescent="0.35">
      <c r="A7" s="127" t="s">
        <v>8871</v>
      </c>
      <c r="B7" s="128">
        <v>1</v>
      </c>
      <c r="C7" s="127" t="s">
        <v>8903</v>
      </c>
      <c r="D7" s="21">
        <v>29129</v>
      </c>
      <c r="E7" s="127"/>
      <c r="F7" s="106"/>
      <c r="G7" s="127"/>
    </row>
    <row r="8" spans="1:19" x14ac:dyDescent="0.35">
      <c r="A8" s="127" t="s">
        <v>8871</v>
      </c>
      <c r="B8" s="128">
        <v>2</v>
      </c>
      <c r="C8" s="127" t="s">
        <v>8904</v>
      </c>
      <c r="D8" s="21">
        <v>29499</v>
      </c>
      <c r="E8" s="127"/>
      <c r="F8" s="106"/>
      <c r="G8" s="127"/>
    </row>
    <row r="9" spans="1:19" x14ac:dyDescent="0.35">
      <c r="A9" s="127" t="s">
        <v>8871</v>
      </c>
      <c r="B9" s="128">
        <v>3</v>
      </c>
      <c r="C9" s="127" t="s">
        <v>8905</v>
      </c>
      <c r="D9" s="21">
        <v>29769</v>
      </c>
      <c r="E9" s="127"/>
      <c r="F9" s="106"/>
      <c r="G9" s="127"/>
    </row>
    <row r="10" spans="1:19" x14ac:dyDescent="0.35">
      <c r="A10" s="127" t="s">
        <v>8871</v>
      </c>
      <c r="B10" s="128">
        <v>4</v>
      </c>
      <c r="C10" s="127" t="s">
        <v>8906</v>
      </c>
      <c r="D10" s="21">
        <v>30137</v>
      </c>
      <c r="E10" s="127"/>
      <c r="F10" s="106"/>
      <c r="G10" s="127"/>
    </row>
    <row r="11" spans="1:19" x14ac:dyDescent="0.35">
      <c r="A11" s="127" t="s">
        <v>8871</v>
      </c>
      <c r="B11" s="128">
        <v>5</v>
      </c>
      <c r="C11" s="127" t="s">
        <v>8907</v>
      </c>
      <c r="D11" s="21">
        <v>30507</v>
      </c>
      <c r="E11" s="127"/>
      <c r="F11" s="106"/>
      <c r="G11" s="127"/>
    </row>
    <row r="12" spans="1:19" x14ac:dyDescent="0.35">
      <c r="A12" s="127" t="s">
        <v>8871</v>
      </c>
      <c r="B12" s="128">
        <v>6</v>
      </c>
      <c r="C12" s="127" t="s">
        <v>8908</v>
      </c>
      <c r="D12" s="21">
        <v>30867</v>
      </c>
      <c r="E12" s="127"/>
      <c r="F12" s="106"/>
      <c r="G12" s="127"/>
    </row>
    <row r="13" spans="1:19" x14ac:dyDescent="0.35">
      <c r="A13" s="127" t="s">
        <v>8871</v>
      </c>
      <c r="B13" s="128">
        <v>7</v>
      </c>
      <c r="C13" s="127" t="s">
        <v>8909</v>
      </c>
      <c r="D13" s="21">
        <v>31321</v>
      </c>
      <c r="E13" s="127"/>
      <c r="F13" s="106"/>
      <c r="G13" s="127"/>
    </row>
    <row r="14" spans="1:19" x14ac:dyDescent="0.35">
      <c r="A14" s="127" t="s">
        <v>8871</v>
      </c>
      <c r="B14" s="128">
        <v>8</v>
      </c>
      <c r="C14" s="127" t="s">
        <v>8910</v>
      </c>
      <c r="D14" s="21">
        <v>31686</v>
      </c>
      <c r="E14" s="127"/>
      <c r="F14" s="106"/>
      <c r="G14" s="127"/>
    </row>
    <row r="15" spans="1:19" x14ac:dyDescent="0.35">
      <c r="A15" s="127" t="s">
        <v>8871</v>
      </c>
      <c r="B15" s="128">
        <v>9</v>
      </c>
      <c r="C15" s="127" t="s">
        <v>8911</v>
      </c>
      <c r="D15" s="21">
        <v>31959</v>
      </c>
      <c r="E15" s="127"/>
      <c r="F15" s="106"/>
      <c r="G15" s="127"/>
    </row>
    <row r="16" spans="1:19" x14ac:dyDescent="0.35">
      <c r="A16" s="127" t="s">
        <v>8871</v>
      </c>
      <c r="B16" s="128">
        <v>10</v>
      </c>
      <c r="C16" s="127" t="s">
        <v>8912</v>
      </c>
      <c r="D16" s="21">
        <v>32325</v>
      </c>
      <c r="E16" s="127"/>
      <c r="F16" s="106"/>
      <c r="G16" s="127"/>
    </row>
    <row r="17" spans="1:7" x14ac:dyDescent="0.35">
      <c r="A17" s="127" t="s">
        <v>8871</v>
      </c>
      <c r="B17" s="128">
        <v>11</v>
      </c>
      <c r="C17" s="127" t="s">
        <v>8913</v>
      </c>
      <c r="D17" s="21">
        <v>32690</v>
      </c>
      <c r="E17" s="127"/>
      <c r="F17" s="106"/>
      <c r="G17" s="127"/>
    </row>
    <row r="18" spans="1:7" x14ac:dyDescent="0.35">
      <c r="A18" s="127" t="s">
        <v>8871</v>
      </c>
      <c r="B18" s="128">
        <v>12</v>
      </c>
      <c r="C18" s="127" t="s">
        <v>8914</v>
      </c>
      <c r="D18" s="21">
        <v>33055</v>
      </c>
      <c r="E18" s="127"/>
      <c r="F18" s="106"/>
      <c r="G18" s="127"/>
    </row>
    <row r="19" spans="1:7" x14ac:dyDescent="0.35">
      <c r="A19" s="127" t="s">
        <v>8871</v>
      </c>
      <c r="B19" s="128">
        <v>13</v>
      </c>
      <c r="C19" s="127" t="s">
        <v>8915</v>
      </c>
      <c r="D19" s="21">
        <v>29860</v>
      </c>
      <c r="E19" s="127"/>
      <c r="F19" s="106"/>
      <c r="G19" s="127"/>
    </row>
    <row r="20" spans="1:7" x14ac:dyDescent="0.35">
      <c r="A20" s="127" t="s">
        <v>8871</v>
      </c>
      <c r="B20" s="128">
        <v>14</v>
      </c>
      <c r="C20" s="127" t="s">
        <v>8916</v>
      </c>
      <c r="D20" s="21">
        <v>30241</v>
      </c>
      <c r="E20" s="127"/>
      <c r="F20" s="106"/>
      <c r="G20" s="127"/>
    </row>
    <row r="21" spans="1:7" x14ac:dyDescent="0.35">
      <c r="A21" s="127"/>
      <c r="B21" s="128"/>
      <c r="C21" s="127"/>
      <c r="D21" s="21"/>
      <c r="E21" s="127"/>
      <c r="F21" s="106"/>
      <c r="G21" s="127"/>
    </row>
  </sheetData>
  <mergeCells count="1">
    <mergeCell ref="A1:H1"/>
  </mergeCells>
  <phoneticPr fontId="23" type="noConversion"/>
  <dataValidations count="1">
    <dataValidation allowBlank="1" showDropDown="1" showInputMessage="1" showErrorMessage="1" sqref="G5:G6 C5:D21" xr:uid="{F4FA0A27-44CA-49E2-8FA9-F549F9ED8F2F}"/>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A5:A21</xm:sqref>
        </x14:dataValidation>
        <x14:dataValidation type="list" allowBlank="1" showInputMessage="1" showErrorMessage="1" xr:uid="{53BFB7D7-DCB3-493C-80AC-11C641D16AF2}">
          <x14:formula1>
            <xm:f>DropDown!$AD$3:$AD$40</xm:f>
          </x14:formula1>
          <xm:sqref>E5:E21</xm:sqref>
        </x14:dataValidation>
        <x14:dataValidation type="list" allowBlank="1" showInputMessage="1" showErrorMessage="1" xr:uid="{575FAEF5-7B17-4226-B2D5-997F8AC42B2D}">
          <x14:formula1>
            <xm:f>_xlfn.ANCHORARRAY(_xlfn.XLOOKUP($A5,ddlTillage!$A$2:$A$500,ddlTillage!$DQ$2:$DQ$500))</xm:f>
          </x14:formula1>
          <xm:sqref>B5:B21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D67"/>
  <sheetViews>
    <sheetView zoomScaleNormal="100" workbookViewId="0">
      <pane ySplit="4" topLeftCell="A11" activePane="bottomLeft" state="frozen"/>
      <selection pane="bottomLeft" activeCell="A13" sqref="A13:XFD14"/>
    </sheetView>
  </sheetViews>
  <sheetFormatPr defaultRowHeight="14.5" x14ac:dyDescent="0.35"/>
  <cols>
    <col min="1" max="1" width="13.7265625" customWidth="1"/>
    <col min="2" max="2" width="10.7265625" customWidth="1"/>
    <col min="3" max="3" width="25.81640625" bestFit="1" customWidth="1"/>
    <col min="4" max="25" width="20.7265625" customWidth="1"/>
  </cols>
  <sheetData>
    <row r="1" spans="1:30" ht="150" customHeight="1" x14ac:dyDescent="0.35">
      <c r="A1" s="193" t="s">
        <v>6589</v>
      </c>
      <c r="B1" s="193"/>
      <c r="C1" s="193"/>
      <c r="D1" s="193"/>
      <c r="E1" s="193"/>
      <c r="F1" s="193"/>
      <c r="G1" s="193"/>
      <c r="H1" s="193"/>
    </row>
    <row r="2" spans="1:30" ht="28.5" customHeight="1" x14ac:dyDescent="0.35">
      <c r="A2" s="30"/>
      <c r="B2" s="30"/>
    </row>
    <row r="3" spans="1:30" s="75" customFormat="1" ht="32.25" customHeight="1" x14ac:dyDescent="0.35">
      <c r="A3" s="15" t="s">
        <v>1923</v>
      </c>
      <c r="B3" s="15" t="s">
        <v>1922</v>
      </c>
      <c r="C3" s="15" t="s">
        <v>6401</v>
      </c>
      <c r="D3" s="15" t="s">
        <v>3313</v>
      </c>
      <c r="E3" s="15" t="s">
        <v>3775</v>
      </c>
      <c r="F3" s="15" t="s">
        <v>3319</v>
      </c>
      <c r="G3" s="15" t="s">
        <v>3320</v>
      </c>
      <c r="H3" s="15" t="s">
        <v>1894</v>
      </c>
      <c r="I3" s="15" t="s">
        <v>3323</v>
      </c>
      <c r="J3" s="16" t="s">
        <v>3329</v>
      </c>
      <c r="K3" s="15" t="s">
        <v>1895</v>
      </c>
      <c r="L3" s="75" t="s">
        <v>3314</v>
      </c>
      <c r="M3" s="16" t="s">
        <v>6886</v>
      </c>
      <c r="N3" s="15" t="s">
        <v>1892</v>
      </c>
      <c r="O3" s="75" t="s">
        <v>1893</v>
      </c>
    </row>
    <row r="4" spans="1:30" x14ac:dyDescent="0.3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row>
    <row r="5" spans="1:30" x14ac:dyDescent="0.35">
      <c r="A5" s="127" t="s">
        <v>9863</v>
      </c>
      <c r="B5" s="128" cm="1">
        <f t="array" ref="B5">IF(ROW() &lt; ROW(INDEX(plantings[experiment_ID],ROWS(plantings[experiment_ID]))), COUNTIF(INDEX(plantings[experiment_ID],1):plantings[[#This Row],[experiment_ID]],plantings[[#This Row],[experiment_ID]]), "")</f>
        <v>1</v>
      </c>
      <c r="C5" s="127"/>
      <c r="D5" s="21">
        <v>44116</v>
      </c>
      <c r="E5" s="106"/>
      <c r="F5" s="127" t="s">
        <v>604</v>
      </c>
      <c r="G5" s="127" t="s">
        <v>606</v>
      </c>
      <c r="H5" s="106">
        <v>40</v>
      </c>
      <c r="I5" s="106"/>
      <c r="J5" s="106"/>
      <c r="K5" s="127"/>
      <c r="L5" s="21"/>
      <c r="M5" s="106"/>
      <c r="N5" s="106">
        <v>15</v>
      </c>
      <c r="O5" s="106"/>
    </row>
    <row r="6" spans="1:30" x14ac:dyDescent="0.35">
      <c r="A6" s="127" t="s">
        <v>9864</v>
      </c>
      <c r="B6" s="128" cm="1">
        <f t="array" ref="B6">IF(ROW() &lt; ROW(INDEX(plantings[experiment_ID],ROWS(plantings[experiment_ID]))), COUNTIF(INDEX(plantings[experiment_ID],1):plantings[[#This Row],[experiment_ID]],plantings[[#This Row],[experiment_ID]]), "")</f>
        <v>1</v>
      </c>
      <c r="C6" s="127"/>
      <c r="D6" s="21">
        <v>44479</v>
      </c>
      <c r="E6" s="172">
        <v>2.7E-2</v>
      </c>
      <c r="F6" s="127" t="s">
        <v>604</v>
      </c>
      <c r="G6" s="127" t="s">
        <v>606</v>
      </c>
      <c r="H6" s="106">
        <v>40</v>
      </c>
      <c r="I6" s="106"/>
      <c r="J6" s="106"/>
      <c r="K6" s="127"/>
      <c r="L6" s="21"/>
      <c r="M6" s="106"/>
      <c r="N6" s="106">
        <v>15</v>
      </c>
      <c r="O6" s="106"/>
    </row>
    <row r="7" spans="1:30" x14ac:dyDescent="0.35">
      <c r="A7" s="127" t="s">
        <v>9876</v>
      </c>
      <c r="B7" s="128" cm="1">
        <f t="array" ref="B7">IF(ROW() &lt; ROW(INDEX(plantings[experiment_ID],ROWS(plantings[experiment_ID]))), COUNTIF(INDEX(plantings[experiment_ID],1):plantings[[#This Row],[experiment_ID]],plantings[[#This Row],[experiment_ID]]), "")</f>
        <v>1</v>
      </c>
      <c r="C7" s="127"/>
      <c r="D7" s="21">
        <v>33953</v>
      </c>
      <c r="E7" s="106">
        <v>110</v>
      </c>
      <c r="F7" s="127"/>
      <c r="G7" s="127" t="s">
        <v>606</v>
      </c>
      <c r="H7" s="106"/>
      <c r="I7" s="106"/>
      <c r="J7" s="106"/>
      <c r="K7" s="127"/>
      <c r="L7" s="21"/>
      <c r="M7" s="106"/>
      <c r="N7" s="106">
        <v>25</v>
      </c>
      <c r="O7" s="106"/>
    </row>
    <row r="8" spans="1:30" x14ac:dyDescent="0.35">
      <c r="A8" s="127" t="s">
        <v>9877</v>
      </c>
      <c r="B8" s="128" cm="1">
        <f t="array" ref="B8">IF(ROW() &lt; ROW(INDEX(plantings[experiment_ID],ROWS(plantings[experiment_ID]))), COUNTIF(INDEX(plantings[experiment_ID],1):plantings[[#This Row],[experiment_ID]],plantings[[#This Row],[experiment_ID]]), "")</f>
        <v>1</v>
      </c>
      <c r="C8" s="127"/>
      <c r="D8" s="21"/>
      <c r="E8" s="106">
        <v>150</v>
      </c>
      <c r="F8" s="127"/>
      <c r="G8" s="127" t="s">
        <v>606</v>
      </c>
      <c r="H8" s="106"/>
      <c r="I8" s="106"/>
      <c r="J8" s="106"/>
      <c r="K8" s="127" t="s">
        <v>8623</v>
      </c>
      <c r="L8" s="21"/>
      <c r="M8" s="106"/>
      <c r="N8" s="106">
        <v>25</v>
      </c>
      <c r="O8" s="106"/>
    </row>
    <row r="9" spans="1:30" x14ac:dyDescent="0.35">
      <c r="A9" s="127" t="s">
        <v>9883</v>
      </c>
      <c r="B9" s="128" cm="1">
        <f t="array" ref="B9">IF(ROW() &lt; ROW(INDEX(plantings[experiment_ID],ROWS(plantings[experiment_ID]))), COUNTIF(INDEX(plantings[experiment_ID],1):plantings[[#This Row],[experiment_ID]],plantings[[#This Row],[experiment_ID]]), "")</f>
        <v>1</v>
      </c>
      <c r="C9" s="127"/>
      <c r="D9" s="21">
        <v>39683</v>
      </c>
      <c r="E9" s="106">
        <v>350</v>
      </c>
      <c r="F9" s="127"/>
      <c r="G9" s="127" t="s">
        <v>606</v>
      </c>
      <c r="H9" s="106"/>
      <c r="I9" s="106"/>
      <c r="J9" s="106"/>
      <c r="K9" s="127"/>
      <c r="L9" s="21"/>
      <c r="M9" s="106"/>
      <c r="N9" s="106">
        <v>15</v>
      </c>
      <c r="O9" s="106"/>
    </row>
    <row r="10" spans="1:30" x14ac:dyDescent="0.35">
      <c r="A10" s="127" t="s">
        <v>9884</v>
      </c>
      <c r="B10" s="128" cm="1">
        <f t="array" ref="B10">IF(ROW() &lt; ROW(INDEX(plantings[experiment_ID],ROWS(plantings[experiment_ID]))), COUNTIF(INDEX(plantings[experiment_ID],1):plantings[[#This Row],[experiment_ID]],plantings[[#This Row],[experiment_ID]]), "")</f>
        <v>1</v>
      </c>
      <c r="C10" s="127"/>
      <c r="D10" s="21">
        <v>40060</v>
      </c>
      <c r="E10" s="106">
        <v>350</v>
      </c>
      <c r="F10" s="127"/>
      <c r="G10" s="127" t="s">
        <v>606</v>
      </c>
      <c r="H10" s="106"/>
      <c r="I10" s="106"/>
      <c r="J10" s="106"/>
      <c r="K10" s="127"/>
      <c r="L10" s="21"/>
      <c r="M10" s="106"/>
      <c r="N10" s="106">
        <v>15</v>
      </c>
      <c r="O10" s="106"/>
    </row>
    <row r="11" spans="1:30" x14ac:dyDescent="0.35">
      <c r="A11" s="127" t="s">
        <v>9886</v>
      </c>
      <c r="B11" s="128" cm="1">
        <f t="array" ref="B11">IF(ROW() &lt; ROW(INDEX(plantings[experiment_ID],ROWS(plantings[experiment_ID]))), COUNTIF(INDEX(plantings[experiment_ID],1):plantings[[#This Row],[experiment_ID]],plantings[[#This Row],[experiment_ID]]), "")</f>
        <v>1</v>
      </c>
      <c r="C11" s="127" t="s">
        <v>9889</v>
      </c>
      <c r="D11" s="21">
        <v>40412</v>
      </c>
      <c r="E11" s="106">
        <v>350</v>
      </c>
      <c r="F11" s="127"/>
      <c r="G11" s="127" t="s">
        <v>606</v>
      </c>
      <c r="H11" s="106"/>
      <c r="I11" s="106"/>
      <c r="J11" s="106"/>
      <c r="K11" s="127"/>
      <c r="L11" s="21"/>
      <c r="M11" s="106"/>
      <c r="N11" s="106"/>
      <c r="O11" s="106"/>
    </row>
    <row r="12" spans="1:30" x14ac:dyDescent="0.35">
      <c r="A12" s="127" t="s">
        <v>9886</v>
      </c>
      <c r="B12" s="128" cm="1">
        <f t="array" ref="B12">IF(ROW() &lt; ROW(INDEX(plantings[experiment_ID],ROWS(plantings[experiment_ID]))), COUNTIF(INDEX(plantings[experiment_ID],1):plantings[[#This Row],[experiment_ID]],plantings[[#This Row],[experiment_ID]]), "")</f>
        <v>2</v>
      </c>
      <c r="C12" s="127" t="s">
        <v>9890</v>
      </c>
      <c r="D12" s="21">
        <v>40412</v>
      </c>
      <c r="E12" s="106">
        <v>44</v>
      </c>
      <c r="F12" s="127"/>
      <c r="G12" s="127" t="s">
        <v>606</v>
      </c>
      <c r="H12" s="106"/>
      <c r="I12" s="106"/>
      <c r="J12" s="106"/>
      <c r="K12" s="127"/>
      <c r="L12" s="21"/>
      <c r="M12" s="106"/>
      <c r="N12" s="106"/>
      <c r="O12" s="106"/>
    </row>
    <row r="13" spans="1:30" x14ac:dyDescent="0.35">
      <c r="A13" s="127" t="s">
        <v>8652</v>
      </c>
      <c r="B13" s="128" cm="1">
        <f t="array" ref="B13">IF(ROW() &lt; ROW(INDEX(plantings[experiment_ID],ROWS(plantings[experiment_ID]))), COUNTIF(INDEX(plantings[experiment_ID],1):plantings[[#This Row],[experiment_ID]],plantings[[#This Row],[experiment_ID]]), "")</f>
        <v>1</v>
      </c>
      <c r="C13" s="127" t="s">
        <v>8685</v>
      </c>
      <c r="D13" s="21"/>
      <c r="E13" s="106"/>
      <c r="F13" s="127"/>
      <c r="G13" s="127" t="s">
        <v>606</v>
      </c>
      <c r="H13" s="176" t="s">
        <v>8686</v>
      </c>
      <c r="I13" s="106"/>
      <c r="J13" s="106"/>
      <c r="K13" s="127" t="s">
        <v>8687</v>
      </c>
      <c r="L13" s="21"/>
      <c r="M13" s="106"/>
      <c r="N13" s="106">
        <v>15</v>
      </c>
      <c r="O13" s="106"/>
    </row>
    <row r="14" spans="1:30" x14ac:dyDescent="0.35">
      <c r="A14" s="127" t="s">
        <v>8753</v>
      </c>
      <c r="B14" s="128" cm="1">
        <f t="array" ref="B14">IF(ROW() &lt; ROW(INDEX(plantings[experiment_ID],ROWS(plantings[experiment_ID]))), COUNTIF(INDEX(plantings[experiment_ID],1):plantings[[#This Row],[experiment_ID]],plantings[[#This Row],[experiment_ID]]), "")</f>
        <v>1</v>
      </c>
      <c r="C14" s="127" t="s">
        <v>8768</v>
      </c>
      <c r="D14" s="21">
        <v>39251</v>
      </c>
      <c r="E14" s="106"/>
      <c r="F14" s="127"/>
      <c r="G14" s="127"/>
      <c r="H14" s="106"/>
      <c r="I14" s="106"/>
      <c r="J14" s="106"/>
      <c r="K14" s="127" t="s">
        <v>8774</v>
      </c>
      <c r="L14" s="21"/>
      <c r="M14" s="106"/>
      <c r="N14" s="106"/>
      <c r="O14" s="106"/>
    </row>
    <row r="15" spans="1:30" x14ac:dyDescent="0.35">
      <c r="A15" s="127" t="s">
        <v>8753</v>
      </c>
      <c r="B15" s="128" cm="1">
        <f t="array" ref="B15">IF(ROW() &lt; ROW(INDEX(plantings[experiment_ID],ROWS(plantings[experiment_ID]))), COUNTIF(INDEX(plantings[experiment_ID],1):plantings[[#This Row],[experiment_ID]],plantings[[#This Row],[experiment_ID]]), "")</f>
        <v>2</v>
      </c>
      <c r="C15" s="127" t="s">
        <v>8769</v>
      </c>
      <c r="D15" s="21">
        <v>39317</v>
      </c>
      <c r="E15" s="106"/>
      <c r="F15" s="127"/>
      <c r="G15" s="127"/>
      <c r="H15" s="106"/>
      <c r="I15" s="106"/>
      <c r="J15" s="106"/>
      <c r="K15" s="127" t="s">
        <v>8775</v>
      </c>
      <c r="L15" s="21"/>
      <c r="M15" s="106"/>
      <c r="N15" s="106"/>
      <c r="O15" s="106"/>
    </row>
    <row r="16" spans="1:30" x14ac:dyDescent="0.35">
      <c r="A16" s="127" t="s">
        <v>8753</v>
      </c>
      <c r="B16" s="128" cm="1">
        <f t="array" ref="B16">IF(ROW() &lt; ROW(INDEX(plantings[experiment_ID],ROWS(plantings[experiment_ID]))), COUNTIF(INDEX(plantings[experiment_ID],1):plantings[[#This Row],[experiment_ID]],plantings[[#This Row],[experiment_ID]]), "")</f>
        <v>3</v>
      </c>
      <c r="C16" s="127" t="s">
        <v>8770</v>
      </c>
      <c r="D16" s="21">
        <v>39603</v>
      </c>
      <c r="E16" s="106"/>
      <c r="F16" s="127"/>
      <c r="G16" s="127"/>
      <c r="H16" s="106"/>
      <c r="I16" s="106"/>
      <c r="J16" s="106"/>
      <c r="K16" s="127" t="s">
        <v>8774</v>
      </c>
      <c r="L16" s="21"/>
      <c r="M16" s="106"/>
      <c r="N16" s="106"/>
      <c r="O16" s="106"/>
    </row>
    <row r="17" spans="1:15" x14ac:dyDescent="0.35">
      <c r="A17" s="127" t="s">
        <v>8753</v>
      </c>
      <c r="B17" s="128" cm="1">
        <f t="array" ref="B17">IF(ROW() &lt; ROW(INDEX(plantings[experiment_ID],ROWS(plantings[experiment_ID]))), COUNTIF(INDEX(plantings[experiment_ID],1):plantings[[#This Row],[experiment_ID]],plantings[[#This Row],[experiment_ID]]), "")</f>
        <v>4</v>
      </c>
      <c r="C17" s="127" t="s">
        <v>8771</v>
      </c>
      <c r="D17" s="21">
        <v>39665</v>
      </c>
      <c r="E17" s="106"/>
      <c r="F17" s="127"/>
      <c r="G17" s="127"/>
      <c r="H17" s="106"/>
      <c r="I17" s="106"/>
      <c r="J17" s="106"/>
      <c r="K17" s="127" t="s">
        <v>8775</v>
      </c>
      <c r="L17" s="21"/>
      <c r="M17" s="106"/>
      <c r="N17" s="106"/>
      <c r="O17" s="106"/>
    </row>
    <row r="18" spans="1:15" x14ac:dyDescent="0.35">
      <c r="A18" s="127" t="s">
        <v>8753</v>
      </c>
      <c r="B18" s="128" cm="1">
        <f t="array" ref="B18">IF(ROW() &lt; ROW(INDEX(plantings[experiment_ID],ROWS(plantings[experiment_ID]))), COUNTIF(INDEX(plantings[experiment_ID],1):plantings[[#This Row],[experiment_ID]],plantings[[#This Row],[experiment_ID]]), "")</f>
        <v>5</v>
      </c>
      <c r="C18" s="127" t="s">
        <v>8772</v>
      </c>
      <c r="D18" s="21">
        <v>39987</v>
      </c>
      <c r="E18" s="106"/>
      <c r="F18" s="127"/>
      <c r="G18" s="127"/>
      <c r="H18" s="106"/>
      <c r="I18" s="106"/>
      <c r="J18" s="106"/>
      <c r="K18" s="127" t="s">
        <v>8774</v>
      </c>
      <c r="L18" s="21"/>
      <c r="M18" s="106"/>
      <c r="N18" s="106"/>
      <c r="O18" s="106"/>
    </row>
    <row r="19" spans="1:15" x14ac:dyDescent="0.35">
      <c r="A19" s="127" t="s">
        <v>8753</v>
      </c>
      <c r="B19" s="128" cm="1">
        <f t="array" ref="B19">IF(ROW() &lt; ROW(INDEX(plantings[experiment_ID],ROWS(plantings[experiment_ID]))), COUNTIF(INDEX(plantings[experiment_ID],1):plantings[[#This Row],[experiment_ID]],plantings[[#This Row],[experiment_ID]]), "")</f>
        <v>6</v>
      </c>
      <c r="C19" s="127" t="s">
        <v>8773</v>
      </c>
      <c r="D19" s="21">
        <v>40044</v>
      </c>
      <c r="E19" s="106"/>
      <c r="F19" s="127"/>
      <c r="G19" s="127"/>
      <c r="H19" s="106"/>
      <c r="I19" s="106"/>
      <c r="J19" s="106"/>
      <c r="K19" s="127" t="s">
        <v>8775</v>
      </c>
      <c r="L19" s="21"/>
      <c r="M19" s="106"/>
      <c r="N19" s="106"/>
      <c r="O19" s="106"/>
    </row>
    <row r="20" spans="1:15" x14ac:dyDescent="0.35">
      <c r="A20" s="127" t="s">
        <v>8850</v>
      </c>
      <c r="B20" s="128" cm="1">
        <f t="array" ref="B20">IF(ROW() &lt; ROW(INDEX(plantings[experiment_ID],ROWS(plantings[experiment_ID]))), COUNTIF(INDEX(plantings[experiment_ID],1):plantings[[#This Row],[experiment_ID]],plantings[[#This Row],[experiment_ID]]), "")</f>
        <v>1</v>
      </c>
      <c r="C20" s="127" t="s">
        <v>8863</v>
      </c>
      <c r="D20" s="21">
        <v>39927</v>
      </c>
      <c r="E20" s="106">
        <v>70</v>
      </c>
      <c r="F20" s="127"/>
      <c r="G20" s="127"/>
      <c r="H20" s="106"/>
      <c r="I20" s="106"/>
      <c r="J20" s="106"/>
      <c r="K20" s="127"/>
      <c r="L20" s="21"/>
      <c r="M20" s="106"/>
      <c r="N20" s="106">
        <v>0.45</v>
      </c>
      <c r="O20" s="106"/>
    </row>
    <row r="21" spans="1:15" x14ac:dyDescent="0.35">
      <c r="A21" s="127" t="s">
        <v>8850</v>
      </c>
      <c r="B21" s="128" cm="1">
        <f t="array" ref="B21">IF(ROW() &lt; ROW(INDEX(plantings[experiment_ID],ROWS(plantings[experiment_ID]))), COUNTIF(INDEX(plantings[experiment_ID],1):plantings[[#This Row],[experiment_ID]],plantings[[#This Row],[experiment_ID]]), "")</f>
        <v>2</v>
      </c>
      <c r="C21" s="127" t="s">
        <v>8864</v>
      </c>
      <c r="D21" s="21">
        <v>39950</v>
      </c>
      <c r="E21" s="106">
        <v>70</v>
      </c>
      <c r="F21" s="127"/>
      <c r="G21" s="127"/>
      <c r="H21" s="106"/>
      <c r="I21" s="106"/>
      <c r="J21" s="106"/>
      <c r="K21" s="127"/>
      <c r="L21" s="21"/>
      <c r="M21" s="106"/>
      <c r="N21" s="106"/>
      <c r="O21" s="106"/>
    </row>
    <row r="22" spans="1:15" x14ac:dyDescent="0.35">
      <c r="A22" s="127" t="s">
        <v>8850</v>
      </c>
      <c r="B22" s="128" cm="1">
        <f t="array" ref="B22">IF(ROW() &lt; ROW(INDEX(plantings[experiment_ID],ROWS(plantings[experiment_ID]))), COUNTIF(INDEX(plantings[experiment_ID],1):plantings[[#This Row],[experiment_ID]],plantings[[#This Row],[experiment_ID]]), "")</f>
        <v>3</v>
      </c>
      <c r="C22" s="127" t="s">
        <v>8865</v>
      </c>
      <c r="D22" s="21">
        <v>39926</v>
      </c>
      <c r="E22" s="106">
        <v>70</v>
      </c>
      <c r="F22" s="127"/>
      <c r="G22" s="127"/>
      <c r="H22" s="106"/>
      <c r="I22" s="106"/>
      <c r="J22" s="106"/>
      <c r="K22" s="127"/>
      <c r="L22" s="21"/>
      <c r="M22" s="106"/>
      <c r="N22" s="106"/>
      <c r="O22" s="106"/>
    </row>
    <row r="23" spans="1:15" x14ac:dyDescent="0.35">
      <c r="A23" s="127" t="s">
        <v>8871</v>
      </c>
      <c r="B23" s="128" cm="1">
        <f t="array" ref="B23">IF(ROW() &lt; ROW(INDEX(plantings[experiment_ID],ROWS(plantings[experiment_ID]))), COUNTIF(INDEX(plantings[experiment_ID],1):plantings[[#This Row],[experiment_ID]],plantings[[#This Row],[experiment_ID]]), "")</f>
        <v>1</v>
      </c>
      <c r="C23" s="127" t="s">
        <v>8917</v>
      </c>
      <c r="D23" s="21">
        <v>28965</v>
      </c>
      <c r="E23" s="106">
        <v>5</v>
      </c>
      <c r="F23" s="127"/>
      <c r="G23" s="127" t="s">
        <v>606</v>
      </c>
      <c r="H23" s="106"/>
      <c r="I23" s="106"/>
      <c r="J23" s="106"/>
      <c r="K23" s="127"/>
      <c r="L23" s="21"/>
      <c r="M23" s="106"/>
      <c r="N23" s="106">
        <v>66.5</v>
      </c>
      <c r="O23" s="106"/>
    </row>
    <row r="24" spans="1:15" x14ac:dyDescent="0.35">
      <c r="A24" s="127" t="s">
        <v>8871</v>
      </c>
      <c r="B24" s="128" cm="1">
        <f t="array" ref="B24">IF(ROW() &lt; ROW(INDEX(plantings[experiment_ID],ROWS(plantings[experiment_ID]))), COUNTIF(INDEX(plantings[experiment_ID],1):plantings[[#This Row],[experiment_ID]],plantings[[#This Row],[experiment_ID]]), "")</f>
        <v>2</v>
      </c>
      <c r="C24" s="127" t="s">
        <v>8918</v>
      </c>
      <c r="D24" s="21">
        <v>29331</v>
      </c>
      <c r="E24" s="106">
        <v>5</v>
      </c>
      <c r="F24" s="127"/>
      <c r="G24" s="127" t="s">
        <v>606</v>
      </c>
      <c r="H24" s="106"/>
      <c r="I24" s="106"/>
      <c r="J24" s="106"/>
      <c r="K24" s="127"/>
      <c r="L24" s="21"/>
      <c r="M24" s="106"/>
      <c r="N24" s="106">
        <v>66.5</v>
      </c>
      <c r="O24" s="106"/>
    </row>
    <row r="25" spans="1:15" x14ac:dyDescent="0.35">
      <c r="A25" s="127" t="s">
        <v>8871</v>
      </c>
      <c r="B25" s="128" cm="1">
        <f t="array" ref="B25">IF(ROW() &lt; ROW(INDEX(plantings[experiment_ID],ROWS(plantings[experiment_ID]))), COUNTIF(INDEX(plantings[experiment_ID],1):plantings[[#This Row],[experiment_ID]],plantings[[#This Row],[experiment_ID]]), "")</f>
        <v>3</v>
      </c>
      <c r="C25" s="127" t="s">
        <v>8919</v>
      </c>
      <c r="D25" s="21">
        <v>29865</v>
      </c>
      <c r="E25" s="106">
        <v>471</v>
      </c>
      <c r="F25" s="127"/>
      <c r="G25" s="127" t="s">
        <v>606</v>
      </c>
      <c r="H25" s="106"/>
      <c r="I25" s="106"/>
      <c r="J25" s="106"/>
      <c r="K25" s="127"/>
      <c r="L25" s="21"/>
      <c r="M25" s="106"/>
      <c r="N25" s="106">
        <v>14.7</v>
      </c>
      <c r="O25" s="106"/>
    </row>
    <row r="26" spans="1:15" x14ac:dyDescent="0.35">
      <c r="A26" s="127" t="s">
        <v>8871</v>
      </c>
      <c r="B26" s="128" cm="1">
        <f t="array" ref="B26">IF(ROW() &lt; ROW(INDEX(plantings[experiment_ID],ROWS(plantings[experiment_ID]))), COUNTIF(INDEX(plantings[experiment_ID],1):plantings[[#This Row],[experiment_ID]],plantings[[#This Row],[experiment_ID]]), "")</f>
        <v>4</v>
      </c>
      <c r="C26" s="127" t="s">
        <v>8920</v>
      </c>
      <c r="D26" s="21">
        <v>30214</v>
      </c>
      <c r="E26" s="106">
        <v>471</v>
      </c>
      <c r="F26" s="127"/>
      <c r="G26" s="127" t="s">
        <v>606</v>
      </c>
      <c r="H26" s="106"/>
      <c r="I26" s="106"/>
      <c r="J26" s="106"/>
      <c r="K26" s="127"/>
      <c r="L26" s="21"/>
      <c r="M26" s="106"/>
      <c r="N26" s="106">
        <v>14.7</v>
      </c>
      <c r="O26" s="106"/>
    </row>
    <row r="27" spans="1:15" x14ac:dyDescent="0.35">
      <c r="A27" s="127" t="s">
        <v>8871</v>
      </c>
      <c r="B27" s="128" cm="1">
        <f t="array" ref="B27">IF(ROW() &lt; ROW(INDEX(plantings[experiment_ID],ROWS(plantings[experiment_ID]))), COUNTIF(INDEX(plantings[experiment_ID],1):plantings[[#This Row],[experiment_ID]],plantings[[#This Row],[experiment_ID]]), "")</f>
        <v>5</v>
      </c>
      <c r="C27" s="127" t="s">
        <v>8921</v>
      </c>
      <c r="D27" s="21">
        <v>30579</v>
      </c>
      <c r="E27" s="106">
        <v>471</v>
      </c>
      <c r="F27" s="127"/>
      <c r="G27" s="127" t="s">
        <v>606</v>
      </c>
      <c r="H27" s="106"/>
      <c r="I27" s="106"/>
      <c r="J27" s="106"/>
      <c r="K27" s="127"/>
      <c r="L27" s="21"/>
      <c r="M27" s="106"/>
      <c r="N27" s="106">
        <v>14.7</v>
      </c>
      <c r="O27" s="106"/>
    </row>
    <row r="28" spans="1:15" x14ac:dyDescent="0.35">
      <c r="A28" s="127" t="s">
        <v>8871</v>
      </c>
      <c r="B28" s="128" cm="1">
        <f t="array" ref="B28">IF(ROW() &lt; ROW(INDEX(plantings[experiment_ID],ROWS(plantings[experiment_ID]))), COUNTIF(INDEX(plantings[experiment_ID],1):plantings[[#This Row],[experiment_ID]],plantings[[#This Row],[experiment_ID]]), "")</f>
        <v>6</v>
      </c>
      <c r="C28" s="127" t="s">
        <v>8922</v>
      </c>
      <c r="D28" s="21">
        <v>30945</v>
      </c>
      <c r="E28" s="106">
        <v>471</v>
      </c>
      <c r="F28" s="127"/>
      <c r="G28" s="127" t="s">
        <v>606</v>
      </c>
      <c r="H28" s="106"/>
      <c r="I28" s="106"/>
      <c r="J28" s="106"/>
      <c r="K28" s="127"/>
      <c r="L28" s="21"/>
      <c r="M28" s="106"/>
      <c r="N28" s="106">
        <v>14.7</v>
      </c>
      <c r="O28" s="106"/>
    </row>
    <row r="29" spans="1:15" x14ac:dyDescent="0.35">
      <c r="A29" s="127" t="s">
        <v>8871</v>
      </c>
      <c r="B29" s="128" cm="1">
        <f t="array" ref="B29">IF(ROW() &lt; ROW(INDEX(plantings[experiment_ID],ROWS(plantings[experiment_ID]))), COUNTIF(INDEX(plantings[experiment_ID],1):plantings[[#This Row],[experiment_ID]],plantings[[#This Row],[experiment_ID]]), "")</f>
        <v>7</v>
      </c>
      <c r="C29" s="127" t="s">
        <v>8923</v>
      </c>
      <c r="D29" s="21">
        <v>31157</v>
      </c>
      <c r="E29" s="106">
        <v>5</v>
      </c>
      <c r="F29" s="127"/>
      <c r="G29" s="127" t="s">
        <v>606</v>
      </c>
      <c r="H29" s="106"/>
      <c r="I29" s="106"/>
      <c r="J29" s="106"/>
      <c r="K29" s="127"/>
      <c r="L29" s="21"/>
      <c r="M29" s="106"/>
      <c r="N29" s="106">
        <v>66.5</v>
      </c>
      <c r="O29" s="106"/>
    </row>
    <row r="30" spans="1:15" x14ac:dyDescent="0.35">
      <c r="A30" s="127" t="s">
        <v>8871</v>
      </c>
      <c r="B30" s="128" cm="1">
        <f t="array" ref="B30">IF(ROW() &lt; ROW(INDEX(plantings[experiment_ID],ROWS(plantings[experiment_ID]))), COUNTIF(INDEX(plantings[experiment_ID],1):plantings[[#This Row],[experiment_ID]],plantings[[#This Row],[experiment_ID]]), "")</f>
        <v>8</v>
      </c>
      <c r="C30" s="127" t="s">
        <v>8924</v>
      </c>
      <c r="D30" s="21">
        <v>31522</v>
      </c>
      <c r="E30" s="106">
        <v>5</v>
      </c>
      <c r="F30" s="127"/>
      <c r="G30" s="127" t="s">
        <v>606</v>
      </c>
      <c r="H30" s="106"/>
      <c r="I30" s="106"/>
      <c r="J30" s="106"/>
      <c r="K30" s="127"/>
      <c r="L30" s="21"/>
      <c r="M30" s="106"/>
      <c r="N30" s="106">
        <v>66.5</v>
      </c>
      <c r="O30" s="106"/>
    </row>
    <row r="31" spans="1:15" x14ac:dyDescent="0.35">
      <c r="A31" s="127" t="s">
        <v>8871</v>
      </c>
      <c r="B31" s="128" cm="1">
        <f t="array" ref="B31">IF(ROW() &lt; ROW(INDEX(plantings[experiment_ID],ROWS(plantings[experiment_ID]))), COUNTIF(INDEX(plantings[experiment_ID],1):plantings[[#This Row],[experiment_ID]],plantings[[#This Row],[experiment_ID]]), "")</f>
        <v>9</v>
      </c>
      <c r="C31" s="127" t="s">
        <v>8925</v>
      </c>
      <c r="D31" s="21">
        <v>32052</v>
      </c>
      <c r="E31" s="106">
        <v>471</v>
      </c>
      <c r="F31" s="127"/>
      <c r="G31" s="127" t="s">
        <v>606</v>
      </c>
      <c r="H31" s="106"/>
      <c r="I31" s="106"/>
      <c r="J31" s="106"/>
      <c r="K31" s="127"/>
      <c r="L31" s="21"/>
      <c r="M31" s="106"/>
      <c r="N31" s="106">
        <v>14.7</v>
      </c>
      <c r="O31" s="106"/>
    </row>
    <row r="32" spans="1:15" x14ac:dyDescent="0.35">
      <c r="A32" s="127" t="s">
        <v>8871</v>
      </c>
      <c r="B32" s="128" cm="1">
        <f t="array" ref="B32">IF(ROW() &lt; ROW(INDEX(plantings[experiment_ID],ROWS(plantings[experiment_ID]))), COUNTIF(INDEX(plantings[experiment_ID],1):plantings[[#This Row],[experiment_ID]],plantings[[#This Row],[experiment_ID]]), "")</f>
        <v>10</v>
      </c>
      <c r="C32" s="127" t="s">
        <v>8926</v>
      </c>
      <c r="D32" s="21">
        <v>32406</v>
      </c>
      <c r="E32" s="106">
        <v>471</v>
      </c>
      <c r="F32" s="127"/>
      <c r="G32" s="127" t="s">
        <v>606</v>
      </c>
      <c r="H32" s="106"/>
      <c r="I32" s="106"/>
      <c r="J32" s="106"/>
      <c r="K32" s="127"/>
      <c r="L32" s="21"/>
      <c r="M32" s="106"/>
      <c r="N32" s="106">
        <v>14.7</v>
      </c>
      <c r="O32" s="106"/>
    </row>
    <row r="33" spans="1:15" x14ac:dyDescent="0.35">
      <c r="A33" s="127" t="s">
        <v>8871</v>
      </c>
      <c r="B33" s="128" cm="1">
        <f t="array" ref="B33">IF(ROW() &lt; ROW(INDEX(plantings[experiment_ID],ROWS(plantings[experiment_ID]))), COUNTIF(INDEX(plantings[experiment_ID],1):plantings[[#This Row],[experiment_ID]],plantings[[#This Row],[experiment_ID]]), "")</f>
        <v>11</v>
      </c>
      <c r="C33" s="127" t="s">
        <v>8927</v>
      </c>
      <c r="D33" s="21">
        <v>32771</v>
      </c>
      <c r="E33" s="106">
        <v>471</v>
      </c>
      <c r="F33" s="127"/>
      <c r="G33" s="127" t="s">
        <v>606</v>
      </c>
      <c r="H33" s="106"/>
      <c r="I33" s="106"/>
      <c r="J33" s="106"/>
      <c r="K33" s="127"/>
      <c r="L33" s="21"/>
      <c r="M33" s="106"/>
      <c r="N33" s="106">
        <v>14.7</v>
      </c>
      <c r="O33" s="106"/>
    </row>
    <row r="34" spans="1:15" x14ac:dyDescent="0.35">
      <c r="A34" s="127" t="s">
        <v>8871</v>
      </c>
      <c r="B34" s="128" cm="1">
        <f t="array" ref="B34">IF(ROW() &lt; ROW(INDEX(plantings[experiment_ID],ROWS(plantings[experiment_ID]))), COUNTIF(INDEX(plantings[experiment_ID],1):plantings[[#This Row],[experiment_ID]],plantings[[#This Row],[experiment_ID]]), "")</f>
        <v>12</v>
      </c>
      <c r="C34" s="127" t="s">
        <v>8928</v>
      </c>
      <c r="D34" s="21">
        <v>33136</v>
      </c>
      <c r="E34" s="106">
        <v>471</v>
      </c>
      <c r="F34" s="127"/>
      <c r="G34" s="127" t="s">
        <v>606</v>
      </c>
      <c r="H34" s="106"/>
      <c r="I34" s="106"/>
      <c r="J34" s="106"/>
      <c r="K34" s="127"/>
      <c r="L34" s="21"/>
      <c r="M34" s="106"/>
      <c r="N34" s="106">
        <v>14.7</v>
      </c>
      <c r="O34" s="106"/>
    </row>
    <row r="35" spans="1:15" x14ac:dyDescent="0.35">
      <c r="A35" s="127" t="s">
        <v>8871</v>
      </c>
      <c r="B35" s="128" cm="1">
        <f t="array" ref="B35">IF(ROW() &lt; ROW(INDEX(plantings[experiment_ID],ROWS(plantings[experiment_ID]))), COUNTIF(INDEX(plantings[experiment_ID],1):plantings[[#This Row],[experiment_ID]],plantings[[#This Row],[experiment_ID]]), "")</f>
        <v>13</v>
      </c>
      <c r="C35" s="127" t="s">
        <v>8929</v>
      </c>
      <c r="D35" s="21">
        <v>33348</v>
      </c>
      <c r="E35" s="106">
        <v>5</v>
      </c>
      <c r="F35" s="127"/>
      <c r="G35" s="127" t="s">
        <v>606</v>
      </c>
      <c r="H35" s="106"/>
      <c r="I35" s="106"/>
      <c r="J35" s="106"/>
      <c r="K35" s="127"/>
      <c r="L35" s="21"/>
      <c r="M35" s="106"/>
      <c r="N35" s="106">
        <v>66.5</v>
      </c>
      <c r="O35" s="106"/>
    </row>
    <row r="36" spans="1:15" x14ac:dyDescent="0.35">
      <c r="A36" s="127" t="s">
        <v>8871</v>
      </c>
      <c r="B36" s="128" cm="1">
        <f t="array" ref="B36">IF(ROW() &lt; ROW(INDEX(plantings[experiment_ID],ROWS(plantings[experiment_ID]))), COUNTIF(INDEX(plantings[experiment_ID],1):plantings[[#This Row],[experiment_ID]],plantings[[#This Row],[experiment_ID]]), "")</f>
        <v>14</v>
      </c>
      <c r="C36" s="127" t="s">
        <v>8930</v>
      </c>
      <c r="D36" s="21">
        <v>33714</v>
      </c>
      <c r="E36" s="106">
        <v>5</v>
      </c>
      <c r="F36" s="127"/>
      <c r="G36" s="127" t="s">
        <v>606</v>
      </c>
      <c r="H36" s="106"/>
      <c r="I36" s="106"/>
      <c r="J36" s="106"/>
      <c r="K36" s="127"/>
      <c r="L36" s="21"/>
      <c r="M36" s="106"/>
      <c r="N36" s="106">
        <v>66.5</v>
      </c>
      <c r="O36" s="106"/>
    </row>
    <row r="37" spans="1:15" x14ac:dyDescent="0.35">
      <c r="A37" s="127" t="s">
        <v>8990</v>
      </c>
      <c r="B37" s="128" cm="1">
        <f t="array" ref="B37">IF(ROW() &lt; ROW(INDEX(plantings[experiment_ID],ROWS(plantings[experiment_ID]))), COUNTIF(INDEX(plantings[experiment_ID],1):plantings[[#This Row],[experiment_ID]],plantings[[#This Row],[experiment_ID]]), "")</f>
        <v>1</v>
      </c>
      <c r="C37" s="127" t="s">
        <v>9000</v>
      </c>
      <c r="D37" s="21">
        <v>36069</v>
      </c>
      <c r="E37" s="106">
        <v>225</v>
      </c>
      <c r="F37" s="127"/>
      <c r="G37" s="127" t="s">
        <v>606</v>
      </c>
      <c r="H37" s="106"/>
      <c r="I37" s="106"/>
      <c r="J37" s="106"/>
      <c r="K37" s="127"/>
      <c r="L37" s="21"/>
      <c r="M37" s="106"/>
      <c r="N37" s="106">
        <v>20</v>
      </c>
      <c r="O37" s="106"/>
    </row>
    <row r="38" spans="1:15" x14ac:dyDescent="0.35">
      <c r="A38" s="127" t="s">
        <v>8990</v>
      </c>
      <c r="B38" s="128" cm="1">
        <f t="array" ref="B38">IF(ROW() &lt; ROW(INDEX(plantings[experiment_ID],ROWS(plantings[experiment_ID]))), COUNTIF(INDEX(plantings[experiment_ID],1):plantings[[#This Row],[experiment_ID]],plantings[[#This Row],[experiment_ID]]), "")</f>
        <v>2</v>
      </c>
      <c r="C38" s="127" t="s">
        <v>9001</v>
      </c>
      <c r="D38" s="21">
        <v>36434</v>
      </c>
      <c r="E38" s="106">
        <v>225</v>
      </c>
      <c r="F38" s="127"/>
      <c r="G38" s="127" t="s">
        <v>606</v>
      </c>
      <c r="H38" s="106"/>
      <c r="I38" s="106"/>
      <c r="J38" s="106"/>
      <c r="K38" s="127"/>
      <c r="L38" s="21"/>
      <c r="M38" s="106"/>
      <c r="N38" s="106"/>
      <c r="O38" s="106"/>
    </row>
    <row r="39" spans="1:15" x14ac:dyDescent="0.35">
      <c r="A39" s="127" t="s">
        <v>8990</v>
      </c>
      <c r="B39" s="128" cm="1">
        <f t="array" ref="B39">IF(ROW() &lt; ROW(INDEX(plantings[experiment_ID],ROWS(plantings[experiment_ID]))), COUNTIF(INDEX(plantings[experiment_ID],1):plantings[[#This Row],[experiment_ID]],plantings[[#This Row],[experiment_ID]]), "")</f>
        <v>3</v>
      </c>
      <c r="C39" s="127" t="s">
        <v>9002</v>
      </c>
      <c r="D39" s="21">
        <v>36800</v>
      </c>
      <c r="E39" s="106">
        <v>225</v>
      </c>
      <c r="F39" s="127"/>
      <c r="G39" s="127" t="s">
        <v>606</v>
      </c>
      <c r="H39" s="106"/>
      <c r="I39" s="106"/>
      <c r="J39" s="106"/>
      <c r="K39" s="127"/>
      <c r="L39" s="21"/>
      <c r="M39" s="106"/>
      <c r="N39" s="106"/>
      <c r="O39" s="106"/>
    </row>
    <row r="40" spans="1:15" x14ac:dyDescent="0.35">
      <c r="A40" s="127" t="s">
        <v>9127</v>
      </c>
      <c r="B40" s="128" cm="1">
        <f t="array" ref="B40">IF(ROW() &lt; ROW(INDEX(plantings[experiment_ID],ROWS(plantings[experiment_ID]))), COUNTIF(INDEX(plantings[experiment_ID],1):plantings[[#This Row],[experiment_ID]],plantings[[#This Row],[experiment_ID]]), "")</f>
        <v>1</v>
      </c>
      <c r="C40" s="127" t="s">
        <v>9132</v>
      </c>
      <c r="D40" s="21"/>
      <c r="E40" s="106"/>
      <c r="F40" s="127"/>
      <c r="G40" s="127" t="s">
        <v>606</v>
      </c>
      <c r="H40" s="106"/>
      <c r="I40" s="106"/>
      <c r="J40" s="106"/>
      <c r="K40" s="127" t="s">
        <v>9133</v>
      </c>
      <c r="L40" s="21"/>
      <c r="M40" s="106"/>
      <c r="N40" s="106">
        <v>17</v>
      </c>
      <c r="O40" s="106"/>
    </row>
    <row r="41" spans="1:15" x14ac:dyDescent="0.35">
      <c r="A41" s="127" t="s">
        <v>9365</v>
      </c>
      <c r="B41" s="128" cm="1">
        <f t="array" ref="B41">IF(ROW() &lt; ROW(INDEX(plantings[experiment_ID],ROWS(plantings[experiment_ID]))), COUNTIF(INDEX(plantings[experiment_ID],1):plantings[[#This Row],[experiment_ID]],plantings[[#This Row],[experiment_ID]]), "")</f>
        <v>1</v>
      </c>
      <c r="C41" s="127" t="s">
        <v>9579</v>
      </c>
      <c r="D41" s="21">
        <v>40960</v>
      </c>
      <c r="E41" s="106">
        <v>50</v>
      </c>
      <c r="F41" s="127"/>
      <c r="G41" s="127"/>
      <c r="H41" s="106"/>
      <c r="I41" s="106"/>
      <c r="J41" s="106"/>
      <c r="K41" s="127" t="s">
        <v>9590</v>
      </c>
      <c r="L41" s="21"/>
      <c r="M41" s="106"/>
      <c r="N41" s="106"/>
      <c r="O41" s="106"/>
    </row>
    <row r="42" spans="1:15" x14ac:dyDescent="0.35">
      <c r="A42" s="127" t="s">
        <v>9365</v>
      </c>
      <c r="B42" s="128" cm="1">
        <f t="array" ref="B42">IF(ROW() &lt; ROW(INDEX(plantings[experiment_ID],ROWS(plantings[experiment_ID]))), COUNTIF(INDEX(plantings[experiment_ID],1):plantings[[#This Row],[experiment_ID]],plantings[[#This Row],[experiment_ID]]), "")</f>
        <v>2</v>
      </c>
      <c r="C42" s="127" t="s">
        <v>9570</v>
      </c>
      <c r="D42" s="21">
        <v>40994</v>
      </c>
      <c r="E42" s="106">
        <v>150</v>
      </c>
      <c r="F42" s="127"/>
      <c r="G42" s="127"/>
      <c r="H42" s="106"/>
      <c r="I42" s="106"/>
      <c r="J42" s="106"/>
      <c r="K42" s="127"/>
      <c r="L42" s="21"/>
      <c r="M42" s="106"/>
      <c r="N42" s="106"/>
      <c r="O42" s="106"/>
    </row>
    <row r="43" spans="1:15" x14ac:dyDescent="0.35">
      <c r="A43" s="127" t="s">
        <v>9365</v>
      </c>
      <c r="B43" s="128" cm="1">
        <f t="array" ref="B43">IF(ROW() &lt; ROW(INDEX(plantings[experiment_ID],ROWS(plantings[experiment_ID]))), COUNTIF(INDEX(plantings[experiment_ID],1):plantings[[#This Row],[experiment_ID]],plantings[[#This Row],[experiment_ID]]), "")</f>
        <v>3</v>
      </c>
      <c r="C43" s="127" t="s">
        <v>9578</v>
      </c>
      <c r="D43" s="21">
        <v>41325</v>
      </c>
      <c r="E43" s="106">
        <v>50</v>
      </c>
      <c r="F43" s="127"/>
      <c r="G43" s="127"/>
      <c r="H43" s="106"/>
      <c r="I43" s="106"/>
      <c r="J43" s="106"/>
      <c r="K43" s="127"/>
      <c r="L43" s="21"/>
      <c r="M43" s="106"/>
      <c r="N43" s="106"/>
      <c r="O43" s="106"/>
    </row>
    <row r="44" spans="1:15" x14ac:dyDescent="0.35">
      <c r="A44" s="127" t="s">
        <v>9365</v>
      </c>
      <c r="B44" s="128" cm="1">
        <f t="array" ref="B44">IF(ROW() &lt; ROW(INDEX(plantings[experiment_ID],ROWS(plantings[experiment_ID]))), COUNTIF(INDEX(plantings[experiment_ID],1):plantings[[#This Row],[experiment_ID]],plantings[[#This Row],[experiment_ID]]), "")</f>
        <v>4</v>
      </c>
      <c r="C44" s="127" t="s">
        <v>9571</v>
      </c>
      <c r="D44" s="21">
        <v>41359</v>
      </c>
      <c r="E44" s="106">
        <v>150</v>
      </c>
      <c r="F44" s="127"/>
      <c r="G44" s="127"/>
      <c r="H44" s="106"/>
      <c r="I44" s="106"/>
      <c r="J44" s="106"/>
      <c r="K44" s="127"/>
      <c r="L44" s="21"/>
      <c r="M44" s="106"/>
      <c r="N44" s="106"/>
      <c r="O44" s="106"/>
    </row>
    <row r="45" spans="1:15" x14ac:dyDescent="0.35">
      <c r="A45" s="127" t="s">
        <v>9365</v>
      </c>
      <c r="B45" s="128" cm="1">
        <f t="array" ref="B45">IF(ROW() &lt; ROW(INDEX(plantings[experiment_ID],ROWS(plantings[experiment_ID]))), COUNTIF(INDEX(plantings[experiment_ID],1):plantings[[#This Row],[experiment_ID]],plantings[[#This Row],[experiment_ID]]), "")</f>
        <v>5</v>
      </c>
      <c r="C45" s="127" t="s">
        <v>9572</v>
      </c>
      <c r="D45" s="21">
        <v>41380</v>
      </c>
      <c r="E45" s="106">
        <v>200</v>
      </c>
      <c r="F45" s="127"/>
      <c r="G45" s="127"/>
      <c r="H45" s="106"/>
      <c r="I45" s="106"/>
      <c r="J45" s="106"/>
      <c r="K45" s="127"/>
      <c r="L45" s="21"/>
      <c r="M45" s="106"/>
      <c r="N45" s="106"/>
      <c r="O45" s="106"/>
    </row>
    <row r="46" spans="1:15" x14ac:dyDescent="0.35">
      <c r="A46" s="127" t="s">
        <v>9365</v>
      </c>
      <c r="B46" s="128" cm="1">
        <f t="array" ref="B46">IF(ROW() &lt; ROW(INDEX(plantings[experiment_ID],ROWS(plantings[experiment_ID]))), COUNTIF(INDEX(plantings[experiment_ID],1):plantings[[#This Row],[experiment_ID]],plantings[[#This Row],[experiment_ID]]), "")</f>
        <v>6</v>
      </c>
      <c r="C46" s="127" t="s">
        <v>9577</v>
      </c>
      <c r="D46" s="21">
        <v>41749</v>
      </c>
      <c r="E46" s="106">
        <v>50</v>
      </c>
      <c r="F46" s="127"/>
      <c r="G46" s="127"/>
      <c r="H46" s="106"/>
      <c r="I46" s="106"/>
      <c r="J46" s="106"/>
      <c r="K46" s="127"/>
      <c r="L46" s="21"/>
      <c r="M46" s="106"/>
      <c r="N46" s="106"/>
      <c r="O46" s="106"/>
    </row>
    <row r="47" spans="1:15" x14ac:dyDescent="0.35">
      <c r="A47" s="127" t="s">
        <v>9365</v>
      </c>
      <c r="B47" s="128" cm="1">
        <f t="array" ref="B47">IF(ROW() &lt; ROW(INDEX(plantings[experiment_ID],ROWS(plantings[experiment_ID]))), COUNTIF(INDEX(plantings[experiment_ID],1):plantings[[#This Row],[experiment_ID]],plantings[[#This Row],[experiment_ID]]), "")</f>
        <v>7</v>
      </c>
      <c r="C47" s="127" t="s">
        <v>9573</v>
      </c>
      <c r="D47" s="21">
        <v>41708</v>
      </c>
      <c r="E47" s="106">
        <v>100</v>
      </c>
      <c r="F47" s="127"/>
      <c r="G47" s="127"/>
      <c r="H47" s="106"/>
      <c r="I47" s="106"/>
      <c r="J47" s="106"/>
      <c r="K47" s="127"/>
      <c r="L47" s="21"/>
      <c r="M47" s="106"/>
      <c r="N47" s="106"/>
      <c r="O47" s="106"/>
    </row>
    <row r="48" spans="1:15" x14ac:dyDescent="0.35">
      <c r="A48" s="127" t="s">
        <v>9365</v>
      </c>
      <c r="B48" s="128" cm="1">
        <f t="array" ref="B48">IF(ROW() &lt; ROW(INDEX(plantings[experiment_ID],ROWS(plantings[experiment_ID]))), COUNTIF(INDEX(plantings[experiment_ID],1):plantings[[#This Row],[experiment_ID]],plantings[[#This Row],[experiment_ID]]), "")</f>
        <v>8</v>
      </c>
      <c r="C48" s="127" t="s">
        <v>9574</v>
      </c>
      <c r="D48" s="21">
        <v>41724</v>
      </c>
      <c r="E48" s="106">
        <v>150</v>
      </c>
      <c r="F48" s="127"/>
      <c r="G48" s="127"/>
      <c r="H48" s="106"/>
      <c r="I48" s="106"/>
      <c r="J48" s="106"/>
      <c r="K48" s="127"/>
      <c r="L48" s="21"/>
      <c r="M48" s="106"/>
      <c r="N48" s="106"/>
      <c r="O48" s="106"/>
    </row>
    <row r="49" spans="1:15" x14ac:dyDescent="0.35">
      <c r="A49" s="127" t="s">
        <v>9365</v>
      </c>
      <c r="B49" s="128" cm="1">
        <f t="array" ref="B49">IF(ROW() &lt; ROW(INDEX(plantings[experiment_ID],ROWS(plantings[experiment_ID]))), COUNTIF(INDEX(plantings[experiment_ID],1):plantings[[#This Row],[experiment_ID]],plantings[[#This Row],[experiment_ID]]), "")</f>
        <v>9</v>
      </c>
      <c r="C49" s="127" t="s">
        <v>9575</v>
      </c>
      <c r="D49" s="24">
        <v>41752</v>
      </c>
      <c r="E49" s="106">
        <v>200</v>
      </c>
      <c r="F49" s="127"/>
      <c r="G49" s="127"/>
      <c r="H49" s="106"/>
      <c r="I49" s="106"/>
      <c r="J49" s="106"/>
      <c r="K49" s="127"/>
      <c r="L49" s="21"/>
      <c r="M49" s="106"/>
      <c r="N49" s="106"/>
      <c r="O49" s="106"/>
    </row>
    <row r="50" spans="1:15" x14ac:dyDescent="0.35">
      <c r="A50" s="127" t="s">
        <v>9365</v>
      </c>
      <c r="B50" s="128" cm="1">
        <f t="array" ref="B50">IF(ROW() &lt; ROW(INDEX(plantings[experiment_ID],ROWS(plantings[experiment_ID]))), COUNTIF(INDEX(plantings[experiment_ID],1):plantings[[#This Row],[experiment_ID]],plantings[[#This Row],[experiment_ID]]), "")</f>
        <v>10</v>
      </c>
      <c r="C50" s="127" t="s">
        <v>9576</v>
      </c>
      <c r="D50" s="21">
        <v>42055</v>
      </c>
      <c r="E50" s="106">
        <v>150</v>
      </c>
      <c r="F50" s="127"/>
      <c r="G50" s="127"/>
      <c r="H50" s="106"/>
      <c r="I50" s="106"/>
      <c r="J50" s="106"/>
      <c r="K50" s="127"/>
      <c r="L50" s="21"/>
      <c r="M50" s="106"/>
      <c r="N50" s="106"/>
      <c r="O50" s="106"/>
    </row>
    <row r="51" spans="1:15" x14ac:dyDescent="0.35">
      <c r="A51" s="127" t="s">
        <v>9365</v>
      </c>
      <c r="B51" s="128" cm="1">
        <f t="array" ref="B51">IF(ROW() &lt; ROW(INDEX(plantings[experiment_ID],ROWS(plantings[experiment_ID]))), COUNTIF(INDEX(plantings[experiment_ID],1):plantings[[#This Row],[experiment_ID]],plantings[[#This Row],[experiment_ID]]), "")</f>
        <v>11</v>
      </c>
      <c r="C51" s="127" t="s">
        <v>9580</v>
      </c>
      <c r="D51" s="21">
        <v>42073</v>
      </c>
      <c r="E51" s="106">
        <v>150</v>
      </c>
      <c r="F51" s="127"/>
      <c r="G51" s="127"/>
      <c r="H51" s="106"/>
      <c r="I51" s="106"/>
      <c r="J51" s="106"/>
      <c r="K51" s="127"/>
      <c r="L51" s="21"/>
      <c r="M51" s="106"/>
      <c r="N51" s="106"/>
      <c r="O51" s="106"/>
    </row>
    <row r="52" spans="1:15" x14ac:dyDescent="0.35">
      <c r="A52" s="127" t="s">
        <v>9365</v>
      </c>
      <c r="B52" s="128" cm="1">
        <f t="array" ref="B52">IF(ROW() &lt; ROW(INDEX(plantings[experiment_ID],ROWS(plantings[experiment_ID]))), COUNTIF(INDEX(plantings[experiment_ID],1):plantings[[#This Row],[experiment_ID]],plantings[[#This Row],[experiment_ID]]), "")</f>
        <v>12</v>
      </c>
      <c r="C52" s="127" t="s">
        <v>9581</v>
      </c>
      <c r="D52" s="21">
        <v>42083</v>
      </c>
      <c r="E52" s="106">
        <v>150</v>
      </c>
      <c r="F52" s="127"/>
      <c r="G52" s="127"/>
      <c r="H52" s="106"/>
      <c r="I52" s="106"/>
      <c r="J52" s="106"/>
      <c r="K52" s="127"/>
      <c r="L52" s="21"/>
      <c r="M52" s="106"/>
      <c r="N52" s="106"/>
      <c r="O52" s="106"/>
    </row>
    <row r="53" spans="1:15" x14ac:dyDescent="0.35">
      <c r="A53" s="127" t="s">
        <v>9365</v>
      </c>
      <c r="B53" s="128" cm="1">
        <f t="array" ref="B53">IF(ROW() &lt; ROW(INDEX(plantings[experiment_ID],ROWS(plantings[experiment_ID]))), COUNTIF(INDEX(plantings[experiment_ID],1):plantings[[#This Row],[experiment_ID]],plantings[[#This Row],[experiment_ID]]), "")</f>
        <v>13</v>
      </c>
      <c r="C53" s="127" t="s">
        <v>9582</v>
      </c>
      <c r="D53" s="21">
        <v>42103</v>
      </c>
      <c r="E53" s="106">
        <v>150</v>
      </c>
      <c r="F53" s="127" t="s">
        <v>604</v>
      </c>
      <c r="G53" s="127"/>
      <c r="H53" s="106"/>
      <c r="I53" s="106"/>
      <c r="J53" s="106"/>
      <c r="K53" s="127"/>
      <c r="L53" s="21"/>
      <c r="M53" s="106"/>
      <c r="N53" s="106"/>
      <c r="O53" s="106"/>
    </row>
    <row r="54" spans="1:15" x14ac:dyDescent="0.35">
      <c r="A54" s="127" t="s">
        <v>9365</v>
      </c>
      <c r="B54" s="128" cm="1">
        <f t="array" ref="B54">IF(ROW() &lt; ROW(INDEX(plantings[experiment_ID],ROWS(plantings[experiment_ID]))), COUNTIF(INDEX(plantings[experiment_ID],1):plantings[[#This Row],[experiment_ID]],plantings[[#This Row],[experiment_ID]]), "")</f>
        <v>14</v>
      </c>
      <c r="C54" s="127" t="s">
        <v>9583</v>
      </c>
      <c r="D54" s="21">
        <v>42424</v>
      </c>
      <c r="E54" s="106">
        <v>150</v>
      </c>
      <c r="F54" s="127" t="s">
        <v>604</v>
      </c>
      <c r="G54" s="127"/>
      <c r="H54" s="106"/>
      <c r="I54" s="106"/>
      <c r="J54" s="106"/>
      <c r="K54" s="127"/>
      <c r="L54" s="21"/>
      <c r="M54" s="106"/>
      <c r="N54" s="106"/>
      <c r="O54" s="106"/>
    </row>
    <row r="55" spans="1:15" x14ac:dyDescent="0.35">
      <c r="A55" s="127" t="s">
        <v>9365</v>
      </c>
      <c r="B55" s="128" cm="1">
        <f t="array" ref="B55">IF(ROW() &lt; ROW(INDEX(plantings[experiment_ID],ROWS(plantings[experiment_ID]))), COUNTIF(INDEX(plantings[experiment_ID],1):plantings[[#This Row],[experiment_ID]],plantings[[#This Row],[experiment_ID]]), "")</f>
        <v>15</v>
      </c>
      <c r="C55" s="127" t="s">
        <v>9584</v>
      </c>
      <c r="D55" s="21">
        <v>42437</v>
      </c>
      <c r="E55" s="106">
        <v>150</v>
      </c>
      <c r="F55" s="127" t="s">
        <v>604</v>
      </c>
      <c r="G55" s="127"/>
      <c r="H55" s="106"/>
      <c r="I55" s="106"/>
      <c r="J55" s="106"/>
      <c r="K55" s="127"/>
      <c r="L55" s="21"/>
      <c r="M55" s="106"/>
      <c r="N55" s="106"/>
      <c r="O55" s="106"/>
    </row>
    <row r="56" spans="1:15" x14ac:dyDescent="0.35">
      <c r="A56" s="127" t="s">
        <v>9365</v>
      </c>
      <c r="B56" s="128" cm="1">
        <f t="array" ref="B56">IF(ROW() &lt; ROW(INDEX(plantings[experiment_ID],ROWS(plantings[experiment_ID]))), COUNTIF(INDEX(plantings[experiment_ID],1):plantings[[#This Row],[experiment_ID]],plantings[[#This Row],[experiment_ID]]), "")</f>
        <v>16</v>
      </c>
      <c r="C56" s="127" t="s">
        <v>9585</v>
      </c>
      <c r="D56" s="21">
        <v>42458</v>
      </c>
      <c r="E56" s="106">
        <v>150</v>
      </c>
      <c r="F56" s="127" t="s">
        <v>604</v>
      </c>
      <c r="G56" s="127"/>
      <c r="H56" s="106"/>
      <c r="I56" s="106"/>
      <c r="J56" s="106"/>
      <c r="K56" s="127"/>
      <c r="L56" s="21"/>
      <c r="M56" s="106"/>
      <c r="N56" s="106"/>
      <c r="O56" s="106"/>
    </row>
    <row r="57" spans="1:15" x14ac:dyDescent="0.35">
      <c r="A57" s="127" t="s">
        <v>9365</v>
      </c>
      <c r="B57" s="128" cm="1">
        <f t="array" ref="B57">IF(ROW() &lt; ROW(INDEX(plantings[experiment_ID],ROWS(plantings[experiment_ID]))), COUNTIF(INDEX(plantings[experiment_ID],1):plantings[[#This Row],[experiment_ID]],plantings[[#This Row],[experiment_ID]]), "")</f>
        <v>17</v>
      </c>
      <c r="C57" s="127" t="s">
        <v>9586</v>
      </c>
      <c r="D57" s="21">
        <v>42474</v>
      </c>
      <c r="E57" s="106">
        <v>150</v>
      </c>
      <c r="F57" s="127" t="s">
        <v>604</v>
      </c>
      <c r="G57" s="127"/>
      <c r="H57" s="106"/>
      <c r="I57" s="106"/>
      <c r="J57" s="106"/>
      <c r="K57" s="127"/>
      <c r="L57" s="21"/>
      <c r="M57" s="106"/>
      <c r="N57" s="106"/>
      <c r="O57" s="106"/>
    </row>
    <row r="58" spans="1:15" x14ac:dyDescent="0.35">
      <c r="A58" s="127" t="s">
        <v>9365</v>
      </c>
      <c r="B58" s="128" cm="1">
        <f t="array" ref="B58">IF(ROW() &lt; ROW(INDEX(plantings[experiment_ID],ROWS(plantings[experiment_ID]))), COUNTIF(INDEX(plantings[experiment_ID],1):plantings[[#This Row],[experiment_ID]],plantings[[#This Row],[experiment_ID]]), "")</f>
        <v>18</v>
      </c>
      <c r="C58" s="127" t="s">
        <v>9587</v>
      </c>
      <c r="D58" s="21">
        <v>42803</v>
      </c>
      <c r="E58" s="106">
        <v>150</v>
      </c>
      <c r="F58" s="127" t="s">
        <v>604</v>
      </c>
      <c r="G58" s="127"/>
      <c r="H58" s="106"/>
      <c r="I58" s="106"/>
      <c r="J58" s="106"/>
      <c r="K58" s="127"/>
      <c r="L58" s="21"/>
      <c r="M58" s="106"/>
      <c r="N58" s="106"/>
      <c r="O58" s="106"/>
    </row>
    <row r="59" spans="1:15" x14ac:dyDescent="0.35">
      <c r="A59" s="127" t="s">
        <v>9365</v>
      </c>
      <c r="B59" s="128" cm="1">
        <f t="array" ref="B59">IF(ROW() &lt; ROW(INDEX(plantings[experiment_ID],ROWS(plantings[experiment_ID]))), COUNTIF(INDEX(plantings[experiment_ID],1):plantings[[#This Row],[experiment_ID]],plantings[[#This Row],[experiment_ID]]), "")</f>
        <v>19</v>
      </c>
      <c r="C59" s="127" t="s">
        <v>9588</v>
      </c>
      <c r="D59" s="21">
        <v>42824</v>
      </c>
      <c r="E59" s="106">
        <v>150</v>
      </c>
      <c r="F59" s="127" t="s">
        <v>604</v>
      </c>
      <c r="G59" s="127"/>
      <c r="H59" s="106"/>
      <c r="I59" s="106"/>
      <c r="J59" s="106"/>
      <c r="K59" s="127"/>
      <c r="L59" s="21"/>
      <c r="M59" s="106"/>
      <c r="N59" s="106"/>
      <c r="O59" s="106"/>
    </row>
    <row r="60" spans="1:15" x14ac:dyDescent="0.35">
      <c r="A60" s="127" t="s">
        <v>9365</v>
      </c>
      <c r="B60" s="128" cm="1">
        <f t="array" ref="B60">IF(ROW() &lt; ROW(INDEX(plantings[experiment_ID],ROWS(plantings[experiment_ID]))), COUNTIF(INDEX(plantings[experiment_ID],1):plantings[[#This Row],[experiment_ID]],plantings[[#This Row],[experiment_ID]]), "")</f>
        <v>20</v>
      </c>
      <c r="C60" s="127" t="s">
        <v>9589</v>
      </c>
      <c r="D60" s="21">
        <v>42844</v>
      </c>
      <c r="E60" s="106">
        <v>150</v>
      </c>
      <c r="F60" s="127" t="s">
        <v>604</v>
      </c>
      <c r="G60" s="127"/>
      <c r="H60" s="106"/>
      <c r="I60" s="106"/>
      <c r="J60" s="106"/>
      <c r="K60" s="127"/>
      <c r="L60" s="21"/>
      <c r="M60" s="106"/>
      <c r="N60" s="106"/>
      <c r="O60" s="106"/>
    </row>
    <row r="61" spans="1:15" x14ac:dyDescent="0.35">
      <c r="A61" s="127" t="s">
        <v>9616</v>
      </c>
      <c r="B61" s="128" cm="1">
        <f t="array" ref="B61">IF(ROW() &lt; ROW(INDEX(plantings[experiment_ID],ROWS(plantings[experiment_ID]))), COUNTIF(INDEX(plantings[experiment_ID],1):plantings[[#This Row],[experiment_ID]],plantings[[#This Row],[experiment_ID]]), "")</f>
        <v>1</v>
      </c>
      <c r="C61" s="127" t="s">
        <v>9681</v>
      </c>
      <c r="D61" s="21"/>
      <c r="E61" s="106">
        <v>350</v>
      </c>
      <c r="F61" s="127" t="s">
        <v>604</v>
      </c>
      <c r="G61" s="127"/>
      <c r="H61" s="106"/>
      <c r="I61" s="106"/>
      <c r="J61" s="106"/>
      <c r="K61" s="127" t="s">
        <v>9676</v>
      </c>
      <c r="L61" s="24"/>
      <c r="M61" s="106"/>
      <c r="N61" s="106">
        <v>18</v>
      </c>
      <c r="O61" s="106"/>
    </row>
    <row r="62" spans="1:15" x14ac:dyDescent="0.35">
      <c r="A62" s="127" t="s">
        <v>9616</v>
      </c>
      <c r="B62" s="128" cm="1">
        <f t="array" ref="B62">IF(ROW() &lt; ROW(INDEX(plantings[experiment_ID],ROWS(plantings[experiment_ID]))), COUNTIF(INDEX(plantings[experiment_ID],1):plantings[[#This Row],[experiment_ID]],plantings[[#This Row],[experiment_ID]]), "")</f>
        <v>2</v>
      </c>
      <c r="C62" s="127" t="s">
        <v>9682</v>
      </c>
      <c r="D62" s="21"/>
      <c r="E62" s="106">
        <v>350</v>
      </c>
      <c r="F62" s="127" t="s">
        <v>604</v>
      </c>
      <c r="G62" s="127"/>
      <c r="H62" s="106"/>
      <c r="I62" s="106"/>
      <c r="J62" s="106"/>
      <c r="K62" s="127" t="s">
        <v>9677</v>
      </c>
      <c r="L62" s="21"/>
      <c r="M62" s="106"/>
      <c r="N62" s="106">
        <v>18</v>
      </c>
      <c r="O62" s="106"/>
    </row>
    <row r="63" spans="1:15" x14ac:dyDescent="0.35">
      <c r="A63" s="127" t="s">
        <v>9616</v>
      </c>
      <c r="B63" s="128" cm="1">
        <f t="array" ref="B63">IF(ROW() &lt; ROW(INDEX(plantings[experiment_ID],ROWS(plantings[experiment_ID]))), COUNTIF(INDEX(plantings[experiment_ID],1):plantings[[#This Row],[experiment_ID]],plantings[[#This Row],[experiment_ID]]), "")</f>
        <v>3</v>
      </c>
      <c r="C63" s="127" t="s">
        <v>9683</v>
      </c>
      <c r="D63" s="21"/>
      <c r="E63" s="106">
        <v>350</v>
      </c>
      <c r="F63" s="127" t="s">
        <v>604</v>
      </c>
      <c r="G63" s="127"/>
      <c r="H63" s="106"/>
      <c r="I63" s="106"/>
      <c r="J63" s="106"/>
      <c r="K63" s="127" t="s">
        <v>9678</v>
      </c>
      <c r="L63" s="21"/>
      <c r="M63" s="106"/>
      <c r="N63" s="106">
        <v>18</v>
      </c>
      <c r="O63" s="106"/>
    </row>
    <row r="64" spans="1:15" x14ac:dyDescent="0.35">
      <c r="A64" s="127" t="s">
        <v>9616</v>
      </c>
      <c r="B64" s="128" cm="1">
        <f t="array" ref="B64">IF(ROW() &lt; ROW(INDEX(plantings[experiment_ID],ROWS(plantings[experiment_ID]))), COUNTIF(INDEX(plantings[experiment_ID],1):plantings[[#This Row],[experiment_ID]],plantings[[#This Row],[experiment_ID]]), "")</f>
        <v>4</v>
      </c>
      <c r="C64" s="127" t="s">
        <v>9684</v>
      </c>
      <c r="D64" s="21"/>
      <c r="E64" s="106">
        <v>350</v>
      </c>
      <c r="F64" s="127" t="s">
        <v>604</v>
      </c>
      <c r="G64" s="127"/>
      <c r="H64" s="106"/>
      <c r="I64" s="106"/>
      <c r="J64" s="106"/>
      <c r="K64" s="127" t="s">
        <v>9676</v>
      </c>
      <c r="L64" s="21"/>
      <c r="M64" s="106"/>
      <c r="N64" s="106">
        <v>18</v>
      </c>
      <c r="O64" s="106"/>
    </row>
    <row r="65" spans="1:15" x14ac:dyDescent="0.35">
      <c r="A65" s="127" t="s">
        <v>9616</v>
      </c>
      <c r="B65" s="128" cm="1">
        <f t="array" ref="B65">IF(ROW() &lt; ROW(INDEX(plantings[experiment_ID],ROWS(plantings[experiment_ID]))), COUNTIF(INDEX(plantings[experiment_ID],1):plantings[[#This Row],[experiment_ID]],plantings[[#This Row],[experiment_ID]]), "")</f>
        <v>5</v>
      </c>
      <c r="C65" s="127" t="s">
        <v>9685</v>
      </c>
      <c r="D65" s="21"/>
      <c r="E65" s="106">
        <v>350</v>
      </c>
      <c r="F65" s="127" t="s">
        <v>604</v>
      </c>
      <c r="G65" s="127"/>
      <c r="H65" s="106"/>
      <c r="I65" s="106"/>
      <c r="J65" s="106"/>
      <c r="K65" s="127" t="s">
        <v>9679</v>
      </c>
      <c r="L65" s="21"/>
      <c r="M65" s="106"/>
      <c r="N65" s="106">
        <v>18</v>
      </c>
      <c r="O65" s="106"/>
    </row>
    <row r="66" spans="1:15" x14ac:dyDescent="0.35">
      <c r="A66" s="127" t="s">
        <v>9616</v>
      </c>
      <c r="B66" s="128" cm="1">
        <f t="array" ref="B66">IF(ROW() &lt; ROW(INDEX(plantings[experiment_ID],ROWS(plantings[experiment_ID]))), COUNTIF(INDEX(plantings[experiment_ID],1):plantings[[#This Row],[experiment_ID]],plantings[[#This Row],[experiment_ID]]), "")</f>
        <v>6</v>
      </c>
      <c r="C66" s="127" t="s">
        <v>9686</v>
      </c>
      <c r="D66" s="21"/>
      <c r="E66" s="106">
        <v>350</v>
      </c>
      <c r="F66" s="127" t="s">
        <v>604</v>
      </c>
      <c r="G66" s="127"/>
      <c r="H66" s="106"/>
      <c r="I66" s="106"/>
      <c r="J66" s="106"/>
      <c r="K66" s="127" t="s">
        <v>9680</v>
      </c>
      <c r="L66" s="21"/>
      <c r="M66" s="106"/>
      <c r="N66" s="106">
        <v>18</v>
      </c>
      <c r="O66" s="106"/>
    </row>
    <row r="67" spans="1:15" x14ac:dyDescent="0.35">
      <c r="A67" s="127"/>
      <c r="B67" s="128" t="str" cm="1">
        <f t="array" ref="B67">IF(ROW() &lt; ROW(INDEX(plantings[experiment_ID],ROWS(plantings[experiment_ID]))), COUNTIF(INDEX(plantings[experiment_ID],1):plantings[[#This Row],[experiment_ID]],plantings[[#This Row],[experiment_ID]]), "")</f>
        <v/>
      </c>
      <c r="C67" s="127"/>
      <c r="D67" s="21"/>
      <c r="E67" s="106"/>
      <c r="F67" s="127"/>
      <c r="G67" s="127"/>
      <c r="H67" s="106"/>
      <c r="I67" s="106"/>
      <c r="J67" s="106"/>
      <c r="K67" s="127"/>
      <c r="L67" s="21"/>
      <c r="M67" s="106"/>
      <c r="N67" s="106"/>
      <c r="O67" s="106"/>
    </row>
  </sheetData>
  <mergeCells count="1">
    <mergeCell ref="A1:H1"/>
  </mergeCells>
  <phoneticPr fontId="23" type="noConversion"/>
  <dataValidations count="2">
    <dataValidation allowBlank="1" showDropDown="1" showInputMessage="1" showErrorMessage="1" sqref="B43:B61 C46:C66 B5:C42" xr:uid="{B7527842-1F0C-4DB4-BF3C-157A61E662C4}"/>
    <dataValidation type="list" allowBlank="1" showInputMessage="1" showErrorMessage="1" sqref="A5:A67" xr:uid="{52033A2A-83EB-4AD9-B420-B9992C75C05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F5:F60</xm:sqref>
        </x14:dataValidation>
        <x14:dataValidation type="list" allowBlank="1" showInputMessage="1" showErrorMessage="1" xr:uid="{F81D0C17-3975-4867-BB0B-0B9B68FE9311}">
          <x14:formula1>
            <xm:f>DropDown!$AT$3:$AT$8</xm:f>
          </x14:formula1>
          <xm:sqref>G5:G39</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39"/>
  <sheetViews>
    <sheetView zoomScaleNormal="100" workbookViewId="0">
      <pane ySplit="4" topLeftCell="A11" activePane="bottomLeft" state="frozen"/>
      <selection pane="bottomLeft" activeCell="A14" sqref="A14:XFD1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3" t="s">
        <v>6590</v>
      </c>
      <c r="B1" s="193"/>
      <c r="C1" s="193"/>
      <c r="D1" s="193"/>
      <c r="E1" s="193"/>
      <c r="F1" s="193"/>
      <c r="G1" s="193"/>
      <c r="H1" s="193"/>
    </row>
    <row r="2" spans="1:14" ht="28.5" customHeight="1" x14ac:dyDescent="0.35">
      <c r="A2" s="30"/>
      <c r="B2" s="30"/>
    </row>
    <row r="3" spans="1:14" s="81" customFormat="1" ht="32.25" customHeight="1" x14ac:dyDescent="0.35">
      <c r="A3" s="15" t="s">
        <v>1923</v>
      </c>
      <c r="B3" s="15" t="s">
        <v>1922</v>
      </c>
      <c r="C3" s="15" t="s">
        <v>6397</v>
      </c>
      <c r="D3" s="15" t="s">
        <v>6627</v>
      </c>
      <c r="E3" s="15" t="s">
        <v>1895</v>
      </c>
      <c r="F3" s="15"/>
      <c r="G3" s="15"/>
      <c r="H3" s="15"/>
      <c r="I3" s="15"/>
      <c r="J3" s="16"/>
      <c r="K3" s="15"/>
      <c r="M3" s="16"/>
      <c r="N3" s="15"/>
    </row>
    <row r="4" spans="1:14" x14ac:dyDescent="0.35">
      <c r="A4" s="4" t="s">
        <v>93</v>
      </c>
      <c r="B4" s="4" t="s">
        <v>123</v>
      </c>
      <c r="C4" s="4" t="s">
        <v>174</v>
      </c>
      <c r="D4" s="4" t="s">
        <v>2705</v>
      </c>
      <c r="E4" s="4" t="s">
        <v>175</v>
      </c>
      <c r="F4" s="4"/>
      <c r="G4" s="4"/>
      <c r="H4" s="4"/>
    </row>
    <row r="5" spans="1:14" x14ac:dyDescent="0.35">
      <c r="A5" s="127" t="s">
        <v>9863</v>
      </c>
      <c r="B5" s="128" cm="1">
        <f t="array" ref="B5">IF(ROW() &lt; ROW(INDEX(irrigation[experiment_ID],ROWS(irrigation[experiment_ID]))), COUNTIF(INDEX(irrigation[experiment_ID],1):irrigation[[#This Row],[experiment_ID]],irrigation[[#This Row],[experiment_ID]]), "")</f>
        <v>1</v>
      </c>
      <c r="C5" s="127"/>
      <c r="D5" s="127" t="s">
        <v>609</v>
      </c>
      <c r="E5" s="127"/>
    </row>
    <row r="6" spans="1:14" x14ac:dyDescent="0.35">
      <c r="A6" s="127" t="s">
        <v>9864</v>
      </c>
      <c r="B6" s="128" cm="1">
        <f t="array" ref="B6">IF(ROW() &lt; ROW(INDEX(irrigation[experiment_ID],ROWS(irrigation[experiment_ID]))), COUNTIF(INDEX(irrigation[experiment_ID],1):irrigation[[#This Row],[experiment_ID]],irrigation[[#This Row],[experiment_ID]]), "")</f>
        <v>1</v>
      </c>
      <c r="C6" s="127"/>
      <c r="D6" s="127" t="s">
        <v>609</v>
      </c>
      <c r="E6" s="127"/>
    </row>
    <row r="7" spans="1:14" x14ac:dyDescent="0.35">
      <c r="A7" s="127" t="s">
        <v>9876</v>
      </c>
      <c r="B7" s="128" cm="1">
        <f t="array" ref="B7">IF(ROW() &lt; ROW(INDEX(irrigation[experiment_ID],ROWS(irrigation[experiment_ID]))), COUNTIF(INDEX(irrigation[experiment_ID],1):irrigation[[#This Row],[experiment_ID]],irrigation[[#This Row],[experiment_ID]]), "")</f>
        <v>1</v>
      </c>
      <c r="C7" s="127" t="s">
        <v>9879</v>
      </c>
      <c r="D7" s="127" t="s">
        <v>609</v>
      </c>
      <c r="E7" s="127"/>
    </row>
    <row r="8" spans="1:14" x14ac:dyDescent="0.35">
      <c r="A8" s="127" t="s">
        <v>9876</v>
      </c>
      <c r="B8" s="128" cm="1">
        <f t="array" ref="B8">IF(ROW() &lt; ROW(INDEX(irrigation[experiment_ID],ROWS(irrigation[experiment_ID]))), COUNTIF(INDEX(irrigation[experiment_ID],1):irrigation[[#This Row],[experiment_ID]],irrigation[[#This Row],[experiment_ID]]), "")</f>
        <v>2</v>
      </c>
      <c r="C8" s="127" t="s">
        <v>9880</v>
      </c>
      <c r="D8" s="127" t="s">
        <v>609</v>
      </c>
      <c r="E8" s="127"/>
    </row>
    <row r="9" spans="1:14" x14ac:dyDescent="0.35">
      <c r="A9" s="127" t="s">
        <v>9877</v>
      </c>
      <c r="B9" s="128" cm="1">
        <f t="array" ref="B9">IF(ROW() &lt; ROW(INDEX(irrigation[experiment_ID],ROWS(irrigation[experiment_ID]))), COUNTIF(INDEX(irrigation[experiment_ID],1):irrigation[[#This Row],[experiment_ID]],irrigation[[#This Row],[experiment_ID]]), "")</f>
        <v>1</v>
      </c>
      <c r="C9" s="127" t="s">
        <v>9879</v>
      </c>
      <c r="D9" s="127" t="s">
        <v>609</v>
      </c>
      <c r="E9" s="127"/>
    </row>
    <row r="10" spans="1:14" x14ac:dyDescent="0.35">
      <c r="A10" s="127" t="s">
        <v>9877</v>
      </c>
      <c r="B10" s="128" cm="1">
        <f t="array" ref="B10">IF(ROW() &lt; ROW(INDEX(irrigation[experiment_ID],ROWS(irrigation[experiment_ID]))), COUNTIF(INDEX(irrigation[experiment_ID],1):irrigation[[#This Row],[experiment_ID]],irrigation[[#This Row],[experiment_ID]]), "")</f>
        <v>2</v>
      </c>
      <c r="C10" s="127" t="s">
        <v>9880</v>
      </c>
      <c r="D10" s="127" t="s">
        <v>609</v>
      </c>
      <c r="E10" s="127"/>
    </row>
    <row r="11" spans="1:14" x14ac:dyDescent="0.35">
      <c r="A11" s="127" t="s">
        <v>9883</v>
      </c>
      <c r="B11" s="128" cm="1">
        <f t="array" ref="B11">IF(ROW() &lt; ROW(INDEX(irrigation[experiment_ID],ROWS(irrigation[experiment_ID]))), COUNTIF(INDEX(irrigation[experiment_ID],1):irrigation[[#This Row],[experiment_ID]],irrigation[[#This Row],[experiment_ID]]), "")</f>
        <v>1</v>
      </c>
      <c r="C11" s="127"/>
      <c r="D11" s="127" t="s">
        <v>609</v>
      </c>
      <c r="E11" s="127" t="s">
        <v>9891</v>
      </c>
    </row>
    <row r="12" spans="1:14" x14ac:dyDescent="0.35">
      <c r="A12" s="127" t="s">
        <v>9884</v>
      </c>
      <c r="B12" s="128" cm="1">
        <f t="array" ref="B12">IF(ROW() &lt; ROW(INDEX(irrigation[experiment_ID],ROWS(irrigation[experiment_ID]))), COUNTIF(INDEX(irrigation[experiment_ID],1):irrigation[[#This Row],[experiment_ID]],irrigation[[#This Row],[experiment_ID]]), "")</f>
        <v>1</v>
      </c>
      <c r="C12" s="127"/>
      <c r="D12" s="127" t="s">
        <v>609</v>
      </c>
      <c r="E12" s="127" t="s">
        <v>9891</v>
      </c>
    </row>
    <row r="13" spans="1:14" x14ac:dyDescent="0.35">
      <c r="A13" s="127" t="s">
        <v>9886</v>
      </c>
      <c r="B13" s="128" cm="1">
        <f t="array" ref="B13">IF(ROW() &lt; ROW(INDEX(irrigation[experiment_ID],ROWS(irrigation[experiment_ID]))), COUNTIF(INDEX(irrigation[experiment_ID],1):irrigation[[#This Row],[experiment_ID]],irrigation[[#This Row],[experiment_ID]]), "")</f>
        <v>1</v>
      </c>
      <c r="C13" s="127"/>
      <c r="D13" s="127" t="s">
        <v>609</v>
      </c>
      <c r="E13" s="127" t="s">
        <v>9891</v>
      </c>
    </row>
    <row r="14" spans="1:14" x14ac:dyDescent="0.35">
      <c r="A14" s="127" t="s">
        <v>8652</v>
      </c>
      <c r="B14" s="128" cm="1">
        <f t="array" ref="B14">IF(ROW() &lt; ROW(INDEX(irrigation[experiment_ID],ROWS(irrigation[experiment_ID]))), COUNTIF(INDEX(irrigation[experiment_ID],1):irrigation[[#This Row],[experiment_ID]],irrigation[[#This Row],[experiment_ID]]), "")</f>
        <v>1</v>
      </c>
      <c r="C14" s="127" t="s">
        <v>9356</v>
      </c>
      <c r="D14" s="127" t="s">
        <v>609</v>
      </c>
      <c r="E14" s="127"/>
    </row>
    <row r="15" spans="1:14" x14ac:dyDescent="0.35">
      <c r="A15" s="127" t="s">
        <v>8652</v>
      </c>
      <c r="B15" s="128" cm="1">
        <f t="array" ref="B15">IF(ROW() &lt; ROW(INDEX(irrigation[experiment_ID],ROWS(irrigation[experiment_ID]))), COUNTIF(INDEX(irrigation[experiment_ID],1):irrigation[[#This Row],[experiment_ID]],irrigation[[#This Row],[experiment_ID]]), "")</f>
        <v>2</v>
      </c>
      <c r="C15" s="127" t="s">
        <v>9353</v>
      </c>
      <c r="D15" s="127" t="s">
        <v>609</v>
      </c>
      <c r="E15" s="127"/>
    </row>
    <row r="16" spans="1:14" x14ac:dyDescent="0.35">
      <c r="A16" s="127" t="s">
        <v>8753</v>
      </c>
      <c r="B16" s="128" cm="1">
        <f t="array" ref="B16">IF(ROW() &lt; ROW(INDEX(irrigation[experiment_ID],ROWS(irrigation[experiment_ID]))), COUNTIF(INDEX(irrigation[experiment_ID],1):irrigation[[#This Row],[experiment_ID]],irrigation[[#This Row],[experiment_ID]]), "")</f>
        <v>1</v>
      </c>
      <c r="C16" s="127" t="s">
        <v>8776</v>
      </c>
      <c r="D16" s="127" t="s">
        <v>643</v>
      </c>
      <c r="E16" s="127"/>
    </row>
    <row r="17" spans="1:5" x14ac:dyDescent="0.35">
      <c r="A17" s="127" t="s">
        <v>8753</v>
      </c>
      <c r="B17" s="128" cm="1">
        <f t="array" ref="B17">IF(ROW() &lt; ROW(INDEX(irrigation[experiment_ID],ROWS(irrigation[experiment_ID]))), COUNTIF(INDEX(irrigation[experiment_ID],1):irrigation[[#This Row],[experiment_ID]],irrigation[[#This Row],[experiment_ID]]), "")</f>
        <v>2</v>
      </c>
      <c r="C17" s="127" t="s">
        <v>8777</v>
      </c>
      <c r="D17" s="127" t="s">
        <v>643</v>
      </c>
      <c r="E17" s="127"/>
    </row>
    <row r="18" spans="1:5" x14ac:dyDescent="0.35">
      <c r="A18" s="127" t="s">
        <v>8990</v>
      </c>
      <c r="B18" s="128" cm="1">
        <f t="array" ref="B18">IF(ROW() &lt; ROW(INDEX(irrigation[experiment_ID],ROWS(irrigation[experiment_ID]))), COUNTIF(INDEX(irrigation[experiment_ID],1):irrigation[[#This Row],[experiment_ID]],irrigation[[#This Row],[experiment_ID]]), "")</f>
        <v>1</v>
      </c>
      <c r="C18" s="127" t="s">
        <v>9003</v>
      </c>
      <c r="D18" s="127" t="s">
        <v>609</v>
      </c>
      <c r="E18" s="127"/>
    </row>
    <row r="19" spans="1:5" x14ac:dyDescent="0.35">
      <c r="A19" s="127" t="s">
        <v>8990</v>
      </c>
      <c r="B19" s="128" cm="1">
        <f t="array" ref="B19">IF(ROW() &lt; ROW(INDEX(irrigation[experiment_ID],ROWS(irrigation[experiment_ID]))), COUNTIF(INDEX(irrigation[experiment_ID],1):irrigation[[#This Row],[experiment_ID]],irrigation[[#This Row],[experiment_ID]]), "")</f>
        <v>2</v>
      </c>
      <c r="C19" s="127" t="s">
        <v>9004</v>
      </c>
      <c r="D19" s="127" t="s">
        <v>609</v>
      </c>
      <c r="E19" s="127"/>
    </row>
    <row r="20" spans="1:5" x14ac:dyDescent="0.35">
      <c r="A20" s="127" t="s">
        <v>8990</v>
      </c>
      <c r="B20" s="128" cm="1">
        <f t="array" ref="B20">IF(ROW() &lt; ROW(INDEX(irrigation[experiment_ID],ROWS(irrigation[experiment_ID]))), COUNTIF(INDEX(irrigation[experiment_ID],1):irrigation[[#This Row],[experiment_ID]],irrigation[[#This Row],[experiment_ID]]), "")</f>
        <v>3</v>
      </c>
      <c r="C20" s="127" t="s">
        <v>9005</v>
      </c>
      <c r="D20" s="127" t="s">
        <v>609</v>
      </c>
      <c r="E20" s="127"/>
    </row>
    <row r="21" spans="1:5" x14ac:dyDescent="0.35">
      <c r="A21" s="127" t="s">
        <v>8990</v>
      </c>
      <c r="B21" s="128" cm="1">
        <f t="array" ref="B21">IF(ROW() &lt; ROW(INDEX(irrigation[experiment_ID],ROWS(irrigation[experiment_ID]))), COUNTIF(INDEX(irrigation[experiment_ID],1):irrigation[[#This Row],[experiment_ID]],irrigation[[#This Row],[experiment_ID]]), "")</f>
        <v>4</v>
      </c>
      <c r="C21" s="127" t="s">
        <v>9006</v>
      </c>
      <c r="D21" s="127" t="s">
        <v>609</v>
      </c>
      <c r="E21" s="127"/>
    </row>
    <row r="22" spans="1:5" x14ac:dyDescent="0.35">
      <c r="A22" s="127" t="s">
        <v>8990</v>
      </c>
      <c r="B22" s="128" cm="1">
        <f t="array" ref="B22">IF(ROW() &lt; ROW(INDEX(irrigation[experiment_ID],ROWS(irrigation[experiment_ID]))), COUNTIF(INDEX(irrigation[experiment_ID],1):irrigation[[#This Row],[experiment_ID]],irrigation[[#This Row],[experiment_ID]]), "")</f>
        <v>5</v>
      </c>
      <c r="C22" s="127" t="s">
        <v>9007</v>
      </c>
      <c r="D22" s="127" t="s">
        <v>609</v>
      </c>
      <c r="E22" s="127"/>
    </row>
    <row r="23" spans="1:5" x14ac:dyDescent="0.35">
      <c r="A23" s="127" t="s">
        <v>8990</v>
      </c>
      <c r="B23" s="128" cm="1">
        <f t="array" ref="B23">IF(ROW() &lt; ROW(INDEX(irrigation[experiment_ID],ROWS(irrigation[experiment_ID]))), COUNTIF(INDEX(irrigation[experiment_ID],1):irrigation[[#This Row],[experiment_ID]],irrigation[[#This Row],[experiment_ID]]), "")</f>
        <v>6</v>
      </c>
      <c r="C23" s="127" t="s">
        <v>9008</v>
      </c>
      <c r="D23" s="127" t="s">
        <v>609</v>
      </c>
      <c r="E23" s="127"/>
    </row>
    <row r="24" spans="1:5" x14ac:dyDescent="0.35">
      <c r="A24" s="127" t="s">
        <v>8990</v>
      </c>
      <c r="B24" s="128" cm="1">
        <f t="array" ref="B24">IF(ROW() &lt; ROW(INDEX(irrigation[experiment_ID],ROWS(irrigation[experiment_ID]))), COUNTIF(INDEX(irrigation[experiment_ID],1):irrigation[[#This Row],[experiment_ID]],irrigation[[#This Row],[experiment_ID]]), "")</f>
        <v>7</v>
      </c>
      <c r="C24" s="127" t="s">
        <v>9009</v>
      </c>
      <c r="D24" s="127" t="s">
        <v>609</v>
      </c>
      <c r="E24" s="127"/>
    </row>
    <row r="25" spans="1:5" x14ac:dyDescent="0.35">
      <c r="A25" s="127" t="s">
        <v>8990</v>
      </c>
      <c r="B25" s="128" cm="1">
        <f t="array" ref="B25">IF(ROW() &lt; ROW(INDEX(irrigation[experiment_ID],ROWS(irrigation[experiment_ID]))), COUNTIF(INDEX(irrigation[experiment_ID],1):irrigation[[#This Row],[experiment_ID]],irrigation[[#This Row],[experiment_ID]]), "")</f>
        <v>8</v>
      </c>
      <c r="C25" s="127" t="s">
        <v>9010</v>
      </c>
      <c r="D25" s="127" t="s">
        <v>609</v>
      </c>
      <c r="E25" s="127"/>
    </row>
    <row r="26" spans="1:5" x14ac:dyDescent="0.35">
      <c r="A26" s="127" t="s">
        <v>8990</v>
      </c>
      <c r="B26" s="128" cm="1">
        <f t="array" ref="B26">IF(ROW() &lt; ROW(INDEX(irrigation[experiment_ID],ROWS(irrigation[experiment_ID]))), COUNTIF(INDEX(irrigation[experiment_ID],1):irrigation[[#This Row],[experiment_ID]],irrigation[[#This Row],[experiment_ID]]), "")</f>
        <v>9</v>
      </c>
      <c r="C26" s="127" t="s">
        <v>9011</v>
      </c>
      <c r="D26" s="127" t="s">
        <v>609</v>
      </c>
      <c r="E26" s="127"/>
    </row>
    <row r="27" spans="1:5" x14ac:dyDescent="0.35">
      <c r="A27" s="127" t="s">
        <v>8990</v>
      </c>
      <c r="B27" s="128" cm="1">
        <f t="array" ref="B27">IF(ROW() &lt; ROW(INDEX(irrigation[experiment_ID],ROWS(irrigation[experiment_ID]))), COUNTIF(INDEX(irrigation[experiment_ID],1):irrigation[[#This Row],[experiment_ID]],irrigation[[#This Row],[experiment_ID]]), "")</f>
        <v>10</v>
      </c>
      <c r="C27" s="127" t="s">
        <v>9012</v>
      </c>
      <c r="D27" s="127" t="s">
        <v>609</v>
      </c>
      <c r="E27" s="127"/>
    </row>
    <row r="28" spans="1:5" x14ac:dyDescent="0.35">
      <c r="A28" s="127" t="s">
        <v>8990</v>
      </c>
      <c r="B28" s="128" cm="1">
        <f t="array" ref="B28">IF(ROW() &lt; ROW(INDEX(irrigation[experiment_ID],ROWS(irrigation[experiment_ID]))), COUNTIF(INDEX(irrigation[experiment_ID],1):irrigation[[#This Row],[experiment_ID]],irrigation[[#This Row],[experiment_ID]]), "")</f>
        <v>11</v>
      </c>
      <c r="C28" s="127" t="s">
        <v>9013</v>
      </c>
      <c r="D28" s="127" t="s">
        <v>609</v>
      </c>
      <c r="E28" s="127"/>
    </row>
    <row r="29" spans="1:5" x14ac:dyDescent="0.35">
      <c r="A29" s="127" t="s">
        <v>8990</v>
      </c>
      <c r="B29" s="128" cm="1">
        <f t="array" ref="B29">IF(ROW() &lt; ROW(INDEX(irrigation[experiment_ID],ROWS(irrigation[experiment_ID]))), COUNTIF(INDEX(irrigation[experiment_ID],1):irrigation[[#This Row],[experiment_ID]],irrigation[[#This Row],[experiment_ID]]), "")</f>
        <v>12</v>
      </c>
      <c r="C29" s="127" t="s">
        <v>9014</v>
      </c>
      <c r="D29" s="127" t="s">
        <v>609</v>
      </c>
      <c r="E29" s="127"/>
    </row>
    <row r="30" spans="1:5" x14ac:dyDescent="0.35">
      <c r="A30" s="127" t="s">
        <v>8990</v>
      </c>
      <c r="B30" s="128" cm="1">
        <f t="array" ref="B30">IF(ROW() &lt; ROW(INDEX(irrigation[experiment_ID],ROWS(irrigation[experiment_ID]))), COUNTIF(INDEX(irrigation[experiment_ID],1):irrigation[[#This Row],[experiment_ID]],irrigation[[#This Row],[experiment_ID]]), "")</f>
        <v>13</v>
      </c>
      <c r="C30" s="127" t="s">
        <v>9015</v>
      </c>
      <c r="D30" s="127" t="s">
        <v>609</v>
      </c>
      <c r="E30" s="127"/>
    </row>
    <row r="31" spans="1:5" x14ac:dyDescent="0.35">
      <c r="A31" s="127" t="s">
        <v>8990</v>
      </c>
      <c r="B31" s="128" cm="1">
        <f t="array" ref="B31">IF(ROW() &lt; ROW(INDEX(irrigation[experiment_ID],ROWS(irrigation[experiment_ID]))), COUNTIF(INDEX(irrigation[experiment_ID],1):irrigation[[#This Row],[experiment_ID]],irrigation[[#This Row],[experiment_ID]]), "")</f>
        <v>14</v>
      </c>
      <c r="C31" s="127" t="s">
        <v>9016</v>
      </c>
      <c r="D31" s="127" t="s">
        <v>609</v>
      </c>
      <c r="E31" s="127"/>
    </row>
    <row r="32" spans="1:5" x14ac:dyDescent="0.35">
      <c r="A32" s="127" t="s">
        <v>8990</v>
      </c>
      <c r="B32" s="128" cm="1">
        <f t="array" ref="B32">IF(ROW() &lt; ROW(INDEX(irrigation[experiment_ID],ROWS(irrigation[experiment_ID]))), COUNTIF(INDEX(irrigation[experiment_ID],1):irrigation[[#This Row],[experiment_ID]],irrigation[[#This Row],[experiment_ID]]), "")</f>
        <v>15</v>
      </c>
      <c r="C32" s="127" t="s">
        <v>9017</v>
      </c>
      <c r="D32" s="127" t="s">
        <v>609</v>
      </c>
      <c r="E32" s="127"/>
    </row>
    <row r="33" spans="1:5" x14ac:dyDescent="0.35">
      <c r="A33" s="127" t="s">
        <v>9127</v>
      </c>
      <c r="B33" s="128" cm="1">
        <f t="array" ref="B33">IF(ROW() &lt; ROW(INDEX(irrigation[experiment_ID],ROWS(irrigation[experiment_ID]))), COUNTIF(INDEX(irrigation[experiment_ID],1):irrigation[[#This Row],[experiment_ID]],irrigation[[#This Row],[experiment_ID]]), "")</f>
        <v>1</v>
      </c>
      <c r="C33" s="127" t="s">
        <v>9134</v>
      </c>
      <c r="D33" s="127" t="s">
        <v>643</v>
      </c>
      <c r="E33" s="127"/>
    </row>
    <row r="34" spans="1:5" x14ac:dyDescent="0.35">
      <c r="A34" s="127" t="s">
        <v>9365</v>
      </c>
      <c r="B34" s="128" cm="1">
        <f t="array" ref="B34">IF(ROW() &lt; ROW(INDEX(irrigation[experiment_ID],ROWS(irrigation[experiment_ID]))), COUNTIF(INDEX(irrigation[experiment_ID],1):irrigation[[#This Row],[experiment_ID]],irrigation[[#This Row],[experiment_ID]]), "")</f>
        <v>1</v>
      </c>
      <c r="C34" s="127" t="s">
        <v>9853</v>
      </c>
      <c r="D34" s="127" t="s">
        <v>643</v>
      </c>
      <c r="E34" s="127"/>
    </row>
    <row r="35" spans="1:5" x14ac:dyDescent="0.35">
      <c r="A35" s="127" t="s">
        <v>9365</v>
      </c>
      <c r="B35" s="128" cm="1">
        <f t="array" ref="B35">IF(ROW() &lt; ROW(INDEX(irrigation[experiment_ID],ROWS(irrigation[experiment_ID]))), COUNTIF(INDEX(irrigation[experiment_ID],1):irrigation[[#This Row],[experiment_ID]],irrigation[[#This Row],[experiment_ID]]), "")</f>
        <v>2</v>
      </c>
      <c r="C35" s="127" t="s">
        <v>9854</v>
      </c>
      <c r="D35" s="127" t="s">
        <v>643</v>
      </c>
      <c r="E35" s="127"/>
    </row>
    <row r="36" spans="1:5" x14ac:dyDescent="0.35">
      <c r="A36" s="127" t="s">
        <v>9365</v>
      </c>
      <c r="B36" s="128" cm="1">
        <f t="array" ref="B36">IF(ROW() &lt; ROW(INDEX(irrigation[experiment_ID],ROWS(irrigation[experiment_ID]))), COUNTIF(INDEX(irrigation[experiment_ID],1):irrigation[[#This Row],[experiment_ID]],irrigation[[#This Row],[experiment_ID]]), "")</f>
        <v>3</v>
      </c>
      <c r="C36" s="127" t="s">
        <v>9855</v>
      </c>
      <c r="D36" s="127" t="s">
        <v>609</v>
      </c>
      <c r="E36" s="127"/>
    </row>
    <row r="37" spans="1:5" x14ac:dyDescent="0.35">
      <c r="A37" s="127" t="s">
        <v>9365</v>
      </c>
      <c r="B37" s="128" cm="1">
        <f t="array" ref="B37">IF(ROW() &lt; ROW(INDEX(irrigation[experiment_ID],ROWS(irrigation[experiment_ID]))), COUNTIF(INDEX(irrigation[experiment_ID],1):irrigation[[#This Row],[experiment_ID]],irrigation[[#This Row],[experiment_ID]]), "")</f>
        <v>4</v>
      </c>
      <c r="C37" s="127" t="s">
        <v>9856</v>
      </c>
      <c r="D37" s="127" t="s">
        <v>609</v>
      </c>
      <c r="E37" s="127"/>
    </row>
    <row r="38" spans="1:5" x14ac:dyDescent="0.35">
      <c r="A38" s="127" t="s">
        <v>9365</v>
      </c>
      <c r="B38" s="128" cm="1">
        <f t="array" ref="B38">IF(ROW() &lt; ROW(INDEX(irrigation[experiment_ID],ROWS(irrigation[experiment_ID]))), COUNTIF(INDEX(irrigation[experiment_ID],1):irrigation[[#This Row],[experiment_ID]],irrigation[[#This Row],[experiment_ID]]), "")</f>
        <v>5</v>
      </c>
      <c r="C38" s="127" t="s">
        <v>9857</v>
      </c>
      <c r="D38" s="127" t="s">
        <v>609</v>
      </c>
      <c r="E38" s="127"/>
    </row>
    <row r="39" spans="1:5" x14ac:dyDescent="0.35">
      <c r="A39" s="127"/>
      <c r="B39" s="128" t="str" cm="1">
        <f t="array" ref="B39">IF(ROW() &lt; ROW(INDEX(irrigation[experiment_ID],ROWS(irrigation[experiment_ID]))), COUNTIF(INDEX(irrigation[experiment_ID],1):irrigation[[#This Row],[experiment_ID]],irrigation[[#This Row],[experiment_ID]]), "")</f>
        <v/>
      </c>
      <c r="C39" s="127"/>
      <c r="D39" s="127"/>
      <c r="E39" s="127"/>
    </row>
  </sheetData>
  <mergeCells count="1">
    <mergeCell ref="A1:H1"/>
  </mergeCells>
  <phoneticPr fontId="23" type="noConversion"/>
  <dataValidations count="2">
    <dataValidation allowBlank="1" showDropDown="1" showInputMessage="1" showErrorMessage="1" sqref="E11:E13 B5:C39" xr:uid="{E1280430-16A0-4906-9B8A-36EAC398F632}"/>
    <dataValidation type="list" allowBlank="1" showInputMessage="1" showErrorMessage="1" sqref="A5:A39" xr:uid="{C33EEDC2-6BF4-4F8C-9144-C1881BFB46A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D5:D39</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M84"/>
  <sheetViews>
    <sheetView zoomScaleNormal="100" workbookViewId="0">
      <pane ySplit="4" topLeftCell="A27" activePane="bottomLeft" state="frozen"/>
      <selection pane="bottomLeft" activeCell="A31" sqref="A31:XFD32"/>
    </sheetView>
  </sheetViews>
  <sheetFormatPr defaultRowHeight="14.5" x14ac:dyDescent="0.35"/>
  <cols>
    <col min="1" max="1" width="13.7265625" customWidth="1"/>
    <col min="2" max="2" width="10.7265625" customWidth="1"/>
    <col min="3" max="3" width="20.7265625" customWidth="1"/>
    <col min="4" max="4" width="17.1796875" customWidth="1"/>
    <col min="5" max="25" width="20.7265625" customWidth="1"/>
  </cols>
  <sheetData>
    <row r="1" spans="1:13" ht="150" customHeight="1" x14ac:dyDescent="0.35">
      <c r="A1" s="193" t="s">
        <v>6591</v>
      </c>
      <c r="B1" s="193"/>
      <c r="C1" s="193"/>
      <c r="D1" s="193"/>
      <c r="E1" s="193"/>
      <c r="F1" s="193"/>
      <c r="G1" s="193"/>
    </row>
    <row r="2" spans="1:13" ht="28.5" customHeight="1" x14ac:dyDescent="0.35">
      <c r="A2" s="30"/>
      <c r="B2" s="30"/>
    </row>
    <row r="3" spans="1:13" s="81" customFormat="1" ht="32.25" customHeight="1" x14ac:dyDescent="0.35">
      <c r="A3" s="15" t="s">
        <v>1923</v>
      </c>
      <c r="B3" s="15" t="s">
        <v>1950</v>
      </c>
      <c r="C3" s="15" t="s">
        <v>6398</v>
      </c>
      <c r="D3" s="15" t="s">
        <v>2056</v>
      </c>
      <c r="E3" s="15" t="s">
        <v>2051</v>
      </c>
      <c r="F3" s="15" t="s">
        <v>1888</v>
      </c>
      <c r="G3" s="81" t="s">
        <v>1895</v>
      </c>
      <c r="H3" s="15"/>
      <c r="I3" s="16"/>
      <c r="J3" s="15"/>
      <c r="L3" s="16"/>
      <c r="M3" s="15"/>
    </row>
    <row r="4" spans="1:13" x14ac:dyDescent="0.35">
      <c r="A4" s="4" t="s">
        <v>93</v>
      </c>
      <c r="B4" s="4" t="s">
        <v>123</v>
      </c>
      <c r="C4" s="4" t="s">
        <v>2710</v>
      </c>
      <c r="D4" s="120" t="s">
        <v>177</v>
      </c>
      <c r="E4" s="120" t="s">
        <v>178</v>
      </c>
      <c r="F4" s="120" t="s">
        <v>179</v>
      </c>
      <c r="G4" s="120" t="s">
        <v>7526</v>
      </c>
    </row>
    <row r="5" spans="1:13" x14ac:dyDescent="0.35">
      <c r="A5" s="131" t="s">
        <v>9863</v>
      </c>
      <c r="B5" s="118">
        <v>1</v>
      </c>
      <c r="C5" s="127"/>
      <c r="D5" s="21"/>
      <c r="E5" s="144"/>
      <c r="F5" s="145">
        <v>30</v>
      </c>
      <c r="G5" t="s">
        <v>8588</v>
      </c>
    </row>
    <row r="6" spans="1:13" x14ac:dyDescent="0.35">
      <c r="A6" s="131" t="s">
        <v>9863</v>
      </c>
      <c r="B6" s="118">
        <v>1</v>
      </c>
      <c r="C6" s="127"/>
      <c r="D6" s="21"/>
      <c r="E6" s="144"/>
      <c r="F6" s="145">
        <v>40</v>
      </c>
      <c r="G6" t="s">
        <v>8589</v>
      </c>
    </row>
    <row r="7" spans="1:13" x14ac:dyDescent="0.35">
      <c r="A7" s="131" t="s">
        <v>9863</v>
      </c>
      <c r="B7" s="118">
        <v>1</v>
      </c>
      <c r="C7" s="127"/>
      <c r="D7" s="21"/>
      <c r="E7" s="144"/>
      <c r="F7" s="145">
        <v>30</v>
      </c>
      <c r="G7" t="s">
        <v>8590</v>
      </c>
    </row>
    <row r="8" spans="1:13" x14ac:dyDescent="0.35">
      <c r="A8" s="131" t="s">
        <v>9863</v>
      </c>
      <c r="B8" s="118">
        <v>1</v>
      </c>
      <c r="C8" s="127"/>
      <c r="D8" s="21"/>
      <c r="E8" s="144"/>
      <c r="F8" s="145">
        <v>35</v>
      </c>
      <c r="G8" t="s">
        <v>8591</v>
      </c>
    </row>
    <row r="9" spans="1:13" x14ac:dyDescent="0.35">
      <c r="A9" s="131" t="s">
        <v>9863</v>
      </c>
      <c r="B9" s="118">
        <v>1</v>
      </c>
      <c r="C9" s="127"/>
      <c r="D9" s="21"/>
      <c r="E9" s="144"/>
      <c r="F9" s="145">
        <v>30</v>
      </c>
      <c r="G9" t="s">
        <v>8592</v>
      </c>
    </row>
    <row r="10" spans="1:13" x14ac:dyDescent="0.35">
      <c r="A10" s="131" t="s">
        <v>9863</v>
      </c>
      <c r="B10" s="118">
        <v>1</v>
      </c>
      <c r="C10" s="127"/>
      <c r="D10" s="21"/>
      <c r="E10" s="144"/>
      <c r="F10" s="145">
        <v>35</v>
      </c>
      <c r="G10" t="s">
        <v>8593</v>
      </c>
    </row>
    <row r="11" spans="1:13" x14ac:dyDescent="0.35">
      <c r="A11" s="131" t="s">
        <v>9863</v>
      </c>
      <c r="B11" s="118">
        <v>1</v>
      </c>
      <c r="C11" s="127"/>
      <c r="D11" s="21"/>
      <c r="E11" s="144"/>
      <c r="F11" s="145">
        <v>35</v>
      </c>
      <c r="G11" t="s">
        <v>8594</v>
      </c>
    </row>
    <row r="12" spans="1:13" x14ac:dyDescent="0.35">
      <c r="A12" s="131" t="s">
        <v>9863</v>
      </c>
      <c r="B12" s="118">
        <v>1</v>
      </c>
      <c r="C12" s="127"/>
      <c r="D12" s="21"/>
      <c r="E12" s="144"/>
      <c r="F12" s="145">
        <v>35</v>
      </c>
      <c r="G12" t="s">
        <v>8595</v>
      </c>
    </row>
    <row r="13" spans="1:13" x14ac:dyDescent="0.35">
      <c r="A13" s="131" t="s">
        <v>9864</v>
      </c>
      <c r="B13" s="118">
        <v>1</v>
      </c>
      <c r="C13" s="127"/>
      <c r="D13" s="21"/>
      <c r="E13" s="144"/>
      <c r="F13" s="145">
        <v>30</v>
      </c>
      <c r="G13" t="s">
        <v>8588</v>
      </c>
    </row>
    <row r="14" spans="1:13" x14ac:dyDescent="0.35">
      <c r="A14" s="131" t="s">
        <v>9864</v>
      </c>
      <c r="B14" s="118">
        <v>1</v>
      </c>
      <c r="C14" s="127"/>
      <c r="D14" s="21"/>
      <c r="E14" s="144"/>
      <c r="F14" s="145">
        <v>40</v>
      </c>
      <c r="G14" t="s">
        <v>8589</v>
      </c>
    </row>
    <row r="15" spans="1:13" x14ac:dyDescent="0.35">
      <c r="A15" s="131" t="s">
        <v>9864</v>
      </c>
      <c r="B15" s="118">
        <v>1</v>
      </c>
      <c r="C15" s="127"/>
      <c r="D15" s="21"/>
      <c r="E15" s="144"/>
      <c r="F15" s="145">
        <v>30</v>
      </c>
      <c r="G15" t="s">
        <v>8590</v>
      </c>
    </row>
    <row r="16" spans="1:13" x14ac:dyDescent="0.35">
      <c r="A16" s="131" t="s">
        <v>9864</v>
      </c>
      <c r="B16" s="118">
        <v>1</v>
      </c>
      <c r="C16" s="127"/>
      <c r="D16" s="21"/>
      <c r="E16" s="144"/>
      <c r="F16" s="145">
        <v>35</v>
      </c>
      <c r="G16" t="s">
        <v>8591</v>
      </c>
    </row>
    <row r="17" spans="1:7" x14ac:dyDescent="0.35">
      <c r="A17" s="131" t="s">
        <v>9864</v>
      </c>
      <c r="B17" s="118">
        <v>1</v>
      </c>
      <c r="C17" s="127"/>
      <c r="D17" s="21"/>
      <c r="E17" s="144"/>
      <c r="F17" s="145">
        <v>30</v>
      </c>
      <c r="G17" t="s">
        <v>8592</v>
      </c>
    </row>
    <row r="18" spans="1:7" x14ac:dyDescent="0.35">
      <c r="A18" s="131" t="s">
        <v>9864</v>
      </c>
      <c r="B18" s="118">
        <v>1</v>
      </c>
      <c r="C18" s="127"/>
      <c r="D18" s="21"/>
      <c r="E18" s="144"/>
      <c r="F18" s="145">
        <v>35</v>
      </c>
      <c r="G18" t="s">
        <v>8593</v>
      </c>
    </row>
    <row r="19" spans="1:7" x14ac:dyDescent="0.35">
      <c r="A19" s="131" t="s">
        <v>9864</v>
      </c>
      <c r="B19" s="118">
        <v>1</v>
      </c>
      <c r="C19" s="127"/>
      <c r="D19" s="21"/>
      <c r="E19" s="144"/>
      <c r="F19" s="145">
        <v>35</v>
      </c>
      <c r="G19" t="s">
        <v>8594</v>
      </c>
    </row>
    <row r="20" spans="1:7" x14ac:dyDescent="0.35">
      <c r="A20" s="131" t="s">
        <v>8602</v>
      </c>
      <c r="B20" s="118">
        <v>1</v>
      </c>
      <c r="C20" s="127" t="s">
        <v>9879</v>
      </c>
      <c r="D20" s="21">
        <v>33953</v>
      </c>
      <c r="E20" s="144" t="s">
        <v>732</v>
      </c>
      <c r="F20" s="145">
        <v>300</v>
      </c>
    </row>
    <row r="21" spans="1:7" x14ac:dyDescent="0.35">
      <c r="A21" s="131" t="s">
        <v>8602</v>
      </c>
      <c r="B21" s="118">
        <v>1</v>
      </c>
      <c r="C21" s="127" t="s">
        <v>9879</v>
      </c>
      <c r="D21" s="21"/>
      <c r="E21" s="144" t="s">
        <v>732</v>
      </c>
      <c r="F21" s="145">
        <v>600</v>
      </c>
      <c r="G21" t="s">
        <v>8615</v>
      </c>
    </row>
    <row r="22" spans="1:7" x14ac:dyDescent="0.35">
      <c r="A22" s="131" t="s">
        <v>8602</v>
      </c>
      <c r="B22" s="118">
        <v>2</v>
      </c>
      <c r="C22" s="127" t="s">
        <v>9880</v>
      </c>
      <c r="D22" s="21">
        <v>33953</v>
      </c>
      <c r="E22" s="144" t="s">
        <v>732</v>
      </c>
      <c r="F22" s="145">
        <v>300</v>
      </c>
    </row>
    <row r="23" spans="1:7" x14ac:dyDescent="0.35">
      <c r="A23" s="131" t="s">
        <v>8602</v>
      </c>
      <c r="B23" s="118">
        <v>2</v>
      </c>
      <c r="C23" s="127" t="s">
        <v>9880</v>
      </c>
      <c r="D23" s="21"/>
      <c r="E23" s="144" t="s">
        <v>732</v>
      </c>
      <c r="F23" s="145">
        <v>275</v>
      </c>
      <c r="G23" t="s">
        <v>8616</v>
      </c>
    </row>
    <row r="24" spans="1:7" x14ac:dyDescent="0.35">
      <c r="A24" s="131" t="s">
        <v>8602</v>
      </c>
      <c r="B24" s="118">
        <v>3</v>
      </c>
      <c r="C24" s="127" t="s">
        <v>9879</v>
      </c>
      <c r="D24" s="21">
        <v>34311</v>
      </c>
      <c r="E24" s="144" t="s">
        <v>706</v>
      </c>
      <c r="F24" s="145">
        <v>30</v>
      </c>
    </row>
    <row r="25" spans="1:7" x14ac:dyDescent="0.35">
      <c r="A25" s="131" t="s">
        <v>8602</v>
      </c>
      <c r="B25" s="118">
        <v>3</v>
      </c>
      <c r="C25" s="127" t="s">
        <v>9879</v>
      </c>
      <c r="D25" s="21"/>
      <c r="E25" s="144" t="s">
        <v>706</v>
      </c>
      <c r="F25" s="145">
        <v>620</v>
      </c>
      <c r="G25" t="s">
        <v>8617</v>
      </c>
    </row>
    <row r="26" spans="1:7" x14ac:dyDescent="0.35">
      <c r="A26" s="131" t="s">
        <v>8602</v>
      </c>
      <c r="B26" s="118">
        <v>4</v>
      </c>
      <c r="C26" s="127" t="s">
        <v>9880</v>
      </c>
      <c r="D26" s="21">
        <v>34311</v>
      </c>
      <c r="E26" s="144" t="s">
        <v>706</v>
      </c>
      <c r="F26" s="145">
        <v>30</v>
      </c>
    </row>
    <row r="27" spans="1:7" x14ac:dyDescent="0.35">
      <c r="A27" s="131" t="s">
        <v>8602</v>
      </c>
      <c r="B27" s="118">
        <v>4</v>
      </c>
      <c r="C27" s="127" t="s">
        <v>9880</v>
      </c>
      <c r="D27" s="21"/>
      <c r="E27" s="144" t="s">
        <v>732</v>
      </c>
      <c r="F27" s="145">
        <v>257</v>
      </c>
      <c r="G27" t="s">
        <v>8618</v>
      </c>
    </row>
    <row r="28" spans="1:7" x14ac:dyDescent="0.35">
      <c r="A28" s="131" t="s">
        <v>9883</v>
      </c>
      <c r="B28" s="118">
        <v>1</v>
      </c>
      <c r="C28" s="127"/>
      <c r="D28" s="21"/>
      <c r="E28" s="144"/>
      <c r="F28" s="145"/>
      <c r="G28" t="s">
        <v>8643</v>
      </c>
    </row>
    <row r="29" spans="1:7" x14ac:dyDescent="0.35">
      <c r="A29" s="131" t="s">
        <v>9884</v>
      </c>
      <c r="B29" s="118">
        <v>1</v>
      </c>
      <c r="C29" s="131"/>
      <c r="D29" s="197"/>
      <c r="E29" s="144"/>
      <c r="F29" s="145"/>
      <c r="G29" t="s">
        <v>8643</v>
      </c>
    </row>
    <row r="30" spans="1:7" x14ac:dyDescent="0.35">
      <c r="A30" s="131" t="s">
        <v>9886</v>
      </c>
      <c r="B30" s="118">
        <v>1</v>
      </c>
      <c r="C30" s="131"/>
      <c r="D30" s="197"/>
      <c r="E30" s="144"/>
      <c r="F30" s="145"/>
      <c r="G30" t="s">
        <v>8643</v>
      </c>
    </row>
    <row r="31" spans="1:7" x14ac:dyDescent="0.35">
      <c r="A31" s="131" t="s">
        <v>8652</v>
      </c>
      <c r="B31" s="118">
        <v>1</v>
      </c>
      <c r="C31" s="127" t="s">
        <v>9356</v>
      </c>
      <c r="D31" s="21"/>
      <c r="E31" s="144"/>
      <c r="F31" s="145"/>
      <c r="G31" t="s">
        <v>8688</v>
      </c>
    </row>
    <row r="32" spans="1:7" x14ac:dyDescent="0.35">
      <c r="A32" s="131" t="s">
        <v>8652</v>
      </c>
      <c r="B32" s="118">
        <v>2</v>
      </c>
      <c r="C32" s="127" t="s">
        <v>9353</v>
      </c>
      <c r="D32" s="21"/>
      <c r="E32" s="144"/>
      <c r="F32" s="145"/>
      <c r="G32" t="s">
        <v>9354</v>
      </c>
    </row>
    <row r="33" spans="1:7" x14ac:dyDescent="0.35">
      <c r="A33" s="131" t="s">
        <v>8753</v>
      </c>
      <c r="B33" s="118">
        <v>2</v>
      </c>
      <c r="C33" s="127" t="s">
        <v>8777</v>
      </c>
      <c r="D33" s="21"/>
      <c r="E33" s="144"/>
      <c r="F33" s="145"/>
    </row>
    <row r="34" spans="1:7" x14ac:dyDescent="0.35">
      <c r="A34" s="131" t="s">
        <v>8990</v>
      </c>
      <c r="B34" s="118">
        <v>1</v>
      </c>
      <c r="C34" s="131" t="s">
        <v>9003</v>
      </c>
      <c r="D34" s="21"/>
      <c r="E34" s="144"/>
      <c r="F34" s="145"/>
      <c r="G34" t="s">
        <v>9018</v>
      </c>
    </row>
    <row r="35" spans="1:7" x14ac:dyDescent="0.35">
      <c r="A35" s="131" t="s">
        <v>8990</v>
      </c>
      <c r="B35" s="128">
        <v>1</v>
      </c>
      <c r="C35" s="131" t="s">
        <v>9003</v>
      </c>
      <c r="D35" s="21"/>
      <c r="E35" s="144"/>
      <c r="F35" s="145"/>
      <c r="G35" t="s">
        <v>9019</v>
      </c>
    </row>
    <row r="36" spans="1:7" x14ac:dyDescent="0.35">
      <c r="A36" s="131" t="s">
        <v>8990</v>
      </c>
      <c r="B36" s="128">
        <v>1</v>
      </c>
      <c r="C36" s="131" t="s">
        <v>9003</v>
      </c>
      <c r="D36" s="21"/>
      <c r="E36" s="144"/>
      <c r="F36" s="145"/>
      <c r="G36" t="s">
        <v>9020</v>
      </c>
    </row>
    <row r="37" spans="1:7" x14ac:dyDescent="0.35">
      <c r="A37" s="131" t="s">
        <v>8990</v>
      </c>
      <c r="B37" s="118">
        <v>2</v>
      </c>
      <c r="C37" s="131" t="s">
        <v>9004</v>
      </c>
      <c r="D37" s="21"/>
      <c r="E37" s="144"/>
      <c r="F37" s="145"/>
      <c r="G37" t="s">
        <v>9018</v>
      </c>
    </row>
    <row r="38" spans="1:7" x14ac:dyDescent="0.35">
      <c r="A38" s="131" t="s">
        <v>8990</v>
      </c>
      <c r="B38" s="128">
        <v>2</v>
      </c>
      <c r="C38" s="131" t="s">
        <v>9004</v>
      </c>
      <c r="D38" s="21"/>
      <c r="E38" s="144"/>
      <c r="F38" s="145"/>
      <c r="G38" t="s">
        <v>9019</v>
      </c>
    </row>
    <row r="39" spans="1:7" x14ac:dyDescent="0.35">
      <c r="A39" s="131" t="s">
        <v>8990</v>
      </c>
      <c r="B39" s="128">
        <v>2</v>
      </c>
      <c r="C39" s="131" t="s">
        <v>9004</v>
      </c>
      <c r="D39" s="21"/>
      <c r="E39" s="144"/>
      <c r="F39" s="145"/>
      <c r="G39" t="s">
        <v>9021</v>
      </c>
    </row>
    <row r="40" spans="1:7" x14ac:dyDescent="0.35">
      <c r="A40" s="131" t="s">
        <v>8990</v>
      </c>
      <c r="B40" s="118">
        <v>3</v>
      </c>
      <c r="C40" s="131" t="s">
        <v>9005</v>
      </c>
      <c r="D40" s="21"/>
      <c r="E40" s="144"/>
      <c r="F40" s="145"/>
      <c r="G40" t="s">
        <v>9018</v>
      </c>
    </row>
    <row r="41" spans="1:7" x14ac:dyDescent="0.35">
      <c r="A41" s="131" t="s">
        <v>8990</v>
      </c>
      <c r="B41" s="128">
        <v>3</v>
      </c>
      <c r="C41" s="131" t="s">
        <v>9005</v>
      </c>
      <c r="D41" s="21"/>
      <c r="E41" s="144"/>
      <c r="F41" s="145"/>
      <c r="G41" t="s">
        <v>9019</v>
      </c>
    </row>
    <row r="42" spans="1:7" x14ac:dyDescent="0.35">
      <c r="A42" s="131" t="s">
        <v>8990</v>
      </c>
      <c r="B42" s="128">
        <v>3</v>
      </c>
      <c r="C42" s="131" t="s">
        <v>9005</v>
      </c>
      <c r="D42" s="21"/>
      <c r="E42" s="144"/>
      <c r="F42" s="145"/>
      <c r="G42" t="s">
        <v>9022</v>
      </c>
    </row>
    <row r="43" spans="1:7" x14ac:dyDescent="0.35">
      <c r="A43" s="131" t="s">
        <v>8990</v>
      </c>
      <c r="B43" s="118">
        <v>4</v>
      </c>
      <c r="C43" s="131" t="s">
        <v>9006</v>
      </c>
      <c r="D43" s="21"/>
      <c r="E43" s="144"/>
      <c r="F43" s="145"/>
      <c r="G43" t="s">
        <v>9018</v>
      </c>
    </row>
    <row r="44" spans="1:7" x14ac:dyDescent="0.35">
      <c r="A44" s="131" t="s">
        <v>8990</v>
      </c>
      <c r="B44" s="128">
        <v>4</v>
      </c>
      <c r="C44" s="131" t="s">
        <v>9006</v>
      </c>
      <c r="D44" s="21"/>
      <c r="E44" s="144"/>
      <c r="F44" s="145"/>
      <c r="G44" t="s">
        <v>9019</v>
      </c>
    </row>
    <row r="45" spans="1:7" x14ac:dyDescent="0.35">
      <c r="A45" s="131" t="s">
        <v>8990</v>
      </c>
      <c r="B45" s="128">
        <v>4</v>
      </c>
      <c r="C45" s="131" t="s">
        <v>9006</v>
      </c>
      <c r="D45" s="21"/>
      <c r="E45" s="144"/>
      <c r="F45" s="145"/>
      <c r="G45" t="s">
        <v>9023</v>
      </c>
    </row>
    <row r="46" spans="1:7" x14ac:dyDescent="0.35">
      <c r="A46" s="131" t="s">
        <v>8990</v>
      </c>
      <c r="B46" s="118">
        <v>5</v>
      </c>
      <c r="C46" s="131" t="s">
        <v>9025</v>
      </c>
      <c r="D46" s="21"/>
      <c r="E46" s="144"/>
      <c r="F46" s="145"/>
      <c r="G46" t="s">
        <v>9018</v>
      </c>
    </row>
    <row r="47" spans="1:7" x14ac:dyDescent="0.35">
      <c r="A47" s="131" t="s">
        <v>8990</v>
      </c>
      <c r="B47" s="128">
        <v>5</v>
      </c>
      <c r="C47" s="131" t="s">
        <v>9025</v>
      </c>
      <c r="D47" s="21"/>
      <c r="E47" s="144"/>
      <c r="F47" s="145"/>
      <c r="G47" t="s">
        <v>9019</v>
      </c>
    </row>
    <row r="48" spans="1:7" x14ac:dyDescent="0.35">
      <c r="A48" s="131" t="s">
        <v>8990</v>
      </c>
      <c r="B48" s="128">
        <v>5</v>
      </c>
      <c r="C48" s="131" t="s">
        <v>9025</v>
      </c>
      <c r="D48" s="21"/>
      <c r="E48" s="144"/>
      <c r="F48" s="145"/>
      <c r="G48" t="s">
        <v>9024</v>
      </c>
    </row>
    <row r="49" spans="1:7" x14ac:dyDescent="0.35">
      <c r="A49" s="131" t="s">
        <v>8990</v>
      </c>
      <c r="B49" s="118">
        <v>6</v>
      </c>
      <c r="C49" s="131" t="s">
        <v>9008</v>
      </c>
      <c r="D49" s="21"/>
      <c r="E49" s="144"/>
      <c r="F49" s="145"/>
      <c r="G49" t="s">
        <v>9018</v>
      </c>
    </row>
    <row r="50" spans="1:7" x14ac:dyDescent="0.35">
      <c r="A50" s="131" t="s">
        <v>8990</v>
      </c>
      <c r="B50" s="128">
        <v>6</v>
      </c>
      <c r="C50" s="131" t="s">
        <v>9008</v>
      </c>
      <c r="D50" s="21"/>
      <c r="E50" s="144"/>
      <c r="F50" s="145"/>
      <c r="G50" t="s">
        <v>9019</v>
      </c>
    </row>
    <row r="51" spans="1:7" x14ac:dyDescent="0.35">
      <c r="A51" s="131" t="s">
        <v>8990</v>
      </c>
      <c r="B51" s="128">
        <v>6</v>
      </c>
      <c r="C51" s="131" t="s">
        <v>9008</v>
      </c>
      <c r="D51" s="21"/>
      <c r="E51" s="144"/>
      <c r="F51" s="145"/>
      <c r="G51" t="s">
        <v>9026</v>
      </c>
    </row>
    <row r="52" spans="1:7" x14ac:dyDescent="0.35">
      <c r="A52" s="131" t="s">
        <v>8990</v>
      </c>
      <c r="B52" s="118">
        <v>7</v>
      </c>
      <c r="C52" s="131" t="s">
        <v>9009</v>
      </c>
      <c r="D52" s="21"/>
      <c r="E52" s="144"/>
      <c r="F52" s="145"/>
      <c r="G52" t="s">
        <v>9018</v>
      </c>
    </row>
    <row r="53" spans="1:7" x14ac:dyDescent="0.35">
      <c r="A53" s="131" t="s">
        <v>8990</v>
      </c>
      <c r="B53" s="128">
        <v>7</v>
      </c>
      <c r="C53" s="131" t="s">
        <v>9009</v>
      </c>
      <c r="D53" s="21"/>
      <c r="E53" s="144"/>
      <c r="F53" s="145"/>
      <c r="G53" t="s">
        <v>9019</v>
      </c>
    </row>
    <row r="54" spans="1:7" x14ac:dyDescent="0.35">
      <c r="A54" s="131" t="s">
        <v>8990</v>
      </c>
      <c r="B54" s="128">
        <v>7</v>
      </c>
      <c r="C54" s="131" t="s">
        <v>9009</v>
      </c>
      <c r="D54" s="21"/>
      <c r="E54" s="144"/>
      <c r="F54" s="145"/>
      <c r="G54" t="s">
        <v>9027</v>
      </c>
    </row>
    <row r="55" spans="1:7" x14ac:dyDescent="0.35">
      <c r="A55" s="131" t="s">
        <v>8990</v>
      </c>
      <c r="B55" s="118">
        <v>8</v>
      </c>
      <c r="C55" s="131" t="s">
        <v>9010</v>
      </c>
      <c r="D55" s="21"/>
      <c r="E55" s="144"/>
      <c r="F55" s="145"/>
      <c r="G55" t="s">
        <v>9018</v>
      </c>
    </row>
    <row r="56" spans="1:7" x14ac:dyDescent="0.35">
      <c r="A56" s="131" t="s">
        <v>8990</v>
      </c>
      <c r="B56" s="128">
        <v>8</v>
      </c>
      <c r="C56" s="131" t="s">
        <v>9010</v>
      </c>
      <c r="D56" s="21"/>
      <c r="E56" s="144"/>
      <c r="F56" s="145"/>
      <c r="G56" t="s">
        <v>9019</v>
      </c>
    </row>
    <row r="57" spans="1:7" x14ac:dyDescent="0.35">
      <c r="A57" s="131" t="s">
        <v>8990</v>
      </c>
      <c r="B57" s="128">
        <v>8</v>
      </c>
      <c r="C57" s="131" t="s">
        <v>9010</v>
      </c>
      <c r="D57" s="21"/>
      <c r="E57" s="144"/>
      <c r="F57" s="145"/>
      <c r="G57" t="s">
        <v>9028</v>
      </c>
    </row>
    <row r="58" spans="1:7" x14ac:dyDescent="0.35">
      <c r="A58" s="131" t="s">
        <v>8990</v>
      </c>
      <c r="B58" s="118">
        <v>9</v>
      </c>
      <c r="C58" s="131" t="s">
        <v>9011</v>
      </c>
      <c r="D58" s="21"/>
      <c r="E58" s="144"/>
      <c r="F58" s="145"/>
      <c r="G58" t="s">
        <v>9018</v>
      </c>
    </row>
    <row r="59" spans="1:7" x14ac:dyDescent="0.35">
      <c r="A59" s="131" t="s">
        <v>8990</v>
      </c>
      <c r="B59" s="128">
        <v>9</v>
      </c>
      <c r="C59" s="131" t="s">
        <v>9011</v>
      </c>
      <c r="D59" s="21"/>
      <c r="E59" s="144"/>
      <c r="F59" s="145"/>
      <c r="G59" t="s">
        <v>9019</v>
      </c>
    </row>
    <row r="60" spans="1:7" x14ac:dyDescent="0.35">
      <c r="A60" s="131" t="s">
        <v>8990</v>
      </c>
      <c r="B60" s="128">
        <v>9</v>
      </c>
      <c r="C60" s="131" t="s">
        <v>9011</v>
      </c>
      <c r="D60" s="21"/>
      <c r="E60" s="144"/>
      <c r="F60" s="145"/>
      <c r="G60" t="s">
        <v>9029</v>
      </c>
    </row>
    <row r="61" spans="1:7" x14ac:dyDescent="0.35">
      <c r="A61" s="131" t="s">
        <v>8990</v>
      </c>
      <c r="B61" s="118">
        <v>10</v>
      </c>
      <c r="C61" s="131" t="s">
        <v>9031</v>
      </c>
      <c r="D61" s="21"/>
      <c r="E61" s="144"/>
      <c r="F61" s="145"/>
      <c r="G61" t="s">
        <v>9018</v>
      </c>
    </row>
    <row r="62" spans="1:7" x14ac:dyDescent="0.35">
      <c r="A62" s="131" t="s">
        <v>8990</v>
      </c>
      <c r="B62" s="128">
        <v>10</v>
      </c>
      <c r="C62" s="131" t="s">
        <v>9031</v>
      </c>
      <c r="D62" s="21"/>
      <c r="E62" s="144"/>
      <c r="F62" s="145"/>
      <c r="G62" t="s">
        <v>9019</v>
      </c>
    </row>
    <row r="63" spans="1:7" x14ac:dyDescent="0.35">
      <c r="A63" s="131" t="s">
        <v>8990</v>
      </c>
      <c r="B63" s="128">
        <v>10</v>
      </c>
      <c r="C63" s="131" t="s">
        <v>9031</v>
      </c>
      <c r="D63" s="21"/>
      <c r="E63" s="144"/>
      <c r="F63" s="145"/>
      <c r="G63" t="s">
        <v>9030</v>
      </c>
    </row>
    <row r="64" spans="1:7" x14ac:dyDescent="0.35">
      <c r="A64" s="131" t="s">
        <v>8990</v>
      </c>
      <c r="B64" s="118">
        <v>11</v>
      </c>
      <c r="C64" s="131" t="s">
        <v>9013</v>
      </c>
      <c r="D64" s="21"/>
      <c r="E64" s="144"/>
      <c r="F64" s="145"/>
      <c r="G64" t="s">
        <v>9018</v>
      </c>
    </row>
    <row r="65" spans="1:7" x14ac:dyDescent="0.35">
      <c r="A65" s="131" t="s">
        <v>8990</v>
      </c>
      <c r="B65" s="128">
        <v>11</v>
      </c>
      <c r="C65" s="131" t="s">
        <v>9013</v>
      </c>
      <c r="D65" s="21"/>
      <c r="E65" s="144"/>
      <c r="F65" s="145"/>
      <c r="G65" t="s">
        <v>9019</v>
      </c>
    </row>
    <row r="66" spans="1:7" x14ac:dyDescent="0.35">
      <c r="A66" s="131" t="s">
        <v>8990</v>
      </c>
      <c r="B66" s="128">
        <v>11</v>
      </c>
      <c r="C66" s="131" t="s">
        <v>9013</v>
      </c>
      <c r="D66" s="21"/>
      <c r="E66" s="144"/>
      <c r="F66" s="145"/>
      <c r="G66" t="s">
        <v>9032</v>
      </c>
    </row>
    <row r="67" spans="1:7" x14ac:dyDescent="0.35">
      <c r="A67" s="131" t="s">
        <v>8990</v>
      </c>
      <c r="B67" s="118">
        <v>12</v>
      </c>
      <c r="C67" s="131" t="s">
        <v>9014</v>
      </c>
      <c r="D67" s="21"/>
      <c r="E67" s="144"/>
      <c r="F67" s="145"/>
      <c r="G67" t="s">
        <v>9018</v>
      </c>
    </row>
    <row r="68" spans="1:7" x14ac:dyDescent="0.35">
      <c r="A68" s="131" t="s">
        <v>8990</v>
      </c>
      <c r="B68" s="128">
        <v>12</v>
      </c>
      <c r="C68" s="131" t="s">
        <v>9014</v>
      </c>
      <c r="D68" s="21"/>
      <c r="E68" s="144"/>
      <c r="F68" s="145"/>
      <c r="G68" t="s">
        <v>9019</v>
      </c>
    </row>
    <row r="69" spans="1:7" x14ac:dyDescent="0.35">
      <c r="A69" s="131" t="s">
        <v>8990</v>
      </c>
      <c r="B69" s="128">
        <v>12</v>
      </c>
      <c r="C69" s="131" t="s">
        <v>9014</v>
      </c>
      <c r="D69" s="21"/>
      <c r="E69" s="144"/>
      <c r="F69" s="145"/>
      <c r="G69" t="s">
        <v>9033</v>
      </c>
    </row>
    <row r="70" spans="1:7" x14ac:dyDescent="0.35">
      <c r="A70" s="131" t="s">
        <v>8990</v>
      </c>
      <c r="B70" s="118">
        <v>13</v>
      </c>
      <c r="C70" s="131" t="s">
        <v>9015</v>
      </c>
      <c r="D70" s="21"/>
      <c r="E70" s="144"/>
      <c r="F70" s="145"/>
      <c r="G70" t="s">
        <v>9018</v>
      </c>
    </row>
    <row r="71" spans="1:7" x14ac:dyDescent="0.35">
      <c r="A71" s="131" t="s">
        <v>8990</v>
      </c>
      <c r="B71" s="128">
        <v>13</v>
      </c>
      <c r="C71" s="131" t="s">
        <v>9015</v>
      </c>
      <c r="D71" s="21"/>
      <c r="E71" s="144"/>
      <c r="F71" s="145"/>
      <c r="G71" t="s">
        <v>9019</v>
      </c>
    </row>
    <row r="72" spans="1:7" x14ac:dyDescent="0.35">
      <c r="A72" s="131" t="s">
        <v>8990</v>
      </c>
      <c r="B72" s="128">
        <v>13</v>
      </c>
      <c r="C72" s="131" t="s">
        <v>9015</v>
      </c>
      <c r="D72" s="21"/>
      <c r="E72" s="144"/>
      <c r="F72" s="145"/>
      <c r="G72" t="s">
        <v>9034</v>
      </c>
    </row>
    <row r="73" spans="1:7" x14ac:dyDescent="0.35">
      <c r="A73" s="131" t="s">
        <v>8990</v>
      </c>
      <c r="B73" s="118">
        <v>14</v>
      </c>
      <c r="C73" s="131" t="s">
        <v>9016</v>
      </c>
      <c r="D73" s="21"/>
      <c r="E73" s="144"/>
      <c r="F73" s="145"/>
      <c r="G73" t="s">
        <v>9018</v>
      </c>
    </row>
    <row r="74" spans="1:7" x14ac:dyDescent="0.35">
      <c r="A74" s="131" t="s">
        <v>8990</v>
      </c>
      <c r="B74" s="128">
        <v>14</v>
      </c>
      <c r="C74" s="131" t="s">
        <v>9016</v>
      </c>
      <c r="D74" s="21"/>
      <c r="E74" s="144"/>
      <c r="F74" s="145"/>
      <c r="G74" t="s">
        <v>9019</v>
      </c>
    </row>
    <row r="75" spans="1:7" x14ac:dyDescent="0.35">
      <c r="A75" s="131" t="s">
        <v>8990</v>
      </c>
      <c r="B75" s="128">
        <v>14</v>
      </c>
      <c r="C75" s="131" t="s">
        <v>9016</v>
      </c>
      <c r="D75" s="21"/>
      <c r="E75" s="144"/>
      <c r="F75" s="145"/>
      <c r="G75" t="s">
        <v>9035</v>
      </c>
    </row>
    <row r="76" spans="1:7" x14ac:dyDescent="0.35">
      <c r="A76" s="131" t="s">
        <v>8990</v>
      </c>
      <c r="B76" s="118">
        <v>15</v>
      </c>
      <c r="C76" s="131" t="s">
        <v>9037</v>
      </c>
      <c r="D76" s="21"/>
      <c r="E76" s="144"/>
      <c r="F76" s="145"/>
      <c r="G76" t="s">
        <v>9018</v>
      </c>
    </row>
    <row r="77" spans="1:7" x14ac:dyDescent="0.35">
      <c r="A77" s="131" t="s">
        <v>8990</v>
      </c>
      <c r="B77" s="128">
        <v>15</v>
      </c>
      <c r="C77" s="131" t="s">
        <v>9037</v>
      </c>
      <c r="D77" s="21"/>
      <c r="E77" s="144"/>
      <c r="F77" s="145"/>
      <c r="G77" t="s">
        <v>9019</v>
      </c>
    </row>
    <row r="78" spans="1:7" x14ac:dyDescent="0.35">
      <c r="A78" s="131" t="s">
        <v>8990</v>
      </c>
      <c r="B78" s="128">
        <v>15</v>
      </c>
      <c r="C78" s="131" t="s">
        <v>9037</v>
      </c>
      <c r="D78" s="21"/>
      <c r="E78" s="144"/>
      <c r="F78" s="145"/>
      <c r="G78" t="s">
        <v>9036</v>
      </c>
    </row>
    <row r="79" spans="1:7" x14ac:dyDescent="0.35">
      <c r="A79" s="127" t="s">
        <v>9365</v>
      </c>
      <c r="B79" s="128">
        <v>1</v>
      </c>
      <c r="C79" s="127" t="s">
        <v>9853</v>
      </c>
      <c r="D79" s="21"/>
      <c r="E79" s="144"/>
      <c r="F79" s="145"/>
      <c r="G79" s="144"/>
    </row>
    <row r="80" spans="1:7" x14ac:dyDescent="0.35">
      <c r="A80" s="127" t="s">
        <v>9365</v>
      </c>
      <c r="B80" s="128">
        <v>2</v>
      </c>
      <c r="C80" s="127" t="s">
        <v>9854</v>
      </c>
      <c r="D80" s="21"/>
      <c r="E80" s="144"/>
      <c r="F80" s="145">
        <v>30</v>
      </c>
      <c r="G80" s="144"/>
    </row>
    <row r="81" spans="1:7" x14ac:dyDescent="0.35">
      <c r="A81" s="127" t="s">
        <v>9365</v>
      </c>
      <c r="B81" s="128">
        <v>3</v>
      </c>
      <c r="C81" s="127" t="s">
        <v>9855</v>
      </c>
      <c r="D81" s="21"/>
      <c r="E81" s="144"/>
      <c r="F81" s="145">
        <v>210</v>
      </c>
      <c r="G81" s="144"/>
    </row>
    <row r="82" spans="1:7" x14ac:dyDescent="0.35">
      <c r="A82" s="127" t="s">
        <v>9365</v>
      </c>
      <c r="B82" s="128">
        <v>4</v>
      </c>
      <c r="C82" s="127" t="s">
        <v>9856</v>
      </c>
      <c r="D82" s="21"/>
      <c r="E82" s="144"/>
      <c r="F82" s="145">
        <v>50</v>
      </c>
      <c r="G82" s="144"/>
    </row>
    <row r="83" spans="1:7" x14ac:dyDescent="0.35">
      <c r="A83" s="127" t="s">
        <v>9365</v>
      </c>
      <c r="B83" s="128">
        <v>5</v>
      </c>
      <c r="C83" s="127" t="s">
        <v>9852</v>
      </c>
      <c r="D83" s="21"/>
      <c r="E83" s="144"/>
      <c r="F83" s="145">
        <v>125</v>
      </c>
      <c r="G83" s="144"/>
    </row>
    <row r="84" spans="1:7" x14ac:dyDescent="0.35">
      <c r="A84" s="127"/>
      <c r="B84" s="128"/>
      <c r="C84" s="131"/>
      <c r="D84" s="21"/>
      <c r="E84" s="144"/>
      <c r="F84" s="145"/>
      <c r="G84" s="144"/>
    </row>
  </sheetData>
  <mergeCells count="1">
    <mergeCell ref="A1:G1"/>
  </mergeCells>
  <conditionalFormatting sqref="D4:G4">
    <cfRule type="duplicateValues" dxfId="4" priority="2"/>
  </conditionalFormatting>
  <conditionalFormatting sqref="D4">
    <cfRule type="duplicateValues" dxfId="3" priority="3"/>
  </conditionalFormatting>
  <dataValidations count="2">
    <dataValidation allowBlank="1" showDropDown="1" showInputMessage="1" showErrorMessage="1" sqref="C79:C83 C5:C33" xr:uid="{BA8AA1E2-7765-4EC1-99AC-35F2A8B7AB6B}"/>
    <dataValidation type="list" allowBlank="1" showInputMessage="1" showErrorMessage="1" sqref="D37 D40 D43 D46 D49 D52 D55 D58 D61 D64 D67 D70 D73 D76 D27:D34" xr:uid="{9A330B4E-253B-493F-B059-2302B4944F68}">
      <formula1>ddl_irrigationOperation</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A5:A84</xm:sqref>
        </x14:dataValidation>
        <x14:dataValidation type="list" allowBlank="1" showInputMessage="1" showErrorMessage="1" xr:uid="{B8E196A7-3E4D-4C18-946C-7CAB2AA72E43}">
          <x14:formula1>
            <xm:f>DropDown!$BB$3:$BB$15</xm:f>
          </x14:formula1>
          <xm:sqref>E5:E84</xm:sqref>
        </x14:dataValidation>
        <x14:dataValidation type="list" allowBlank="1" showInputMessage="1" showErrorMessage="1" xr:uid="{621CB7BE-8EB6-47B2-8C1C-509F09FCD8BB}">
          <x14:formula1>
            <xm:f>_xlfn.ANCHORARRAY(_xlfn.XLOOKUP($A5,ddlIrrigations!$A$2:$A$500,ddlIrrigations!$DQ$2:$DQ$500))</xm:f>
          </x14:formula1>
          <xm:sqref>B5:B84</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activeCell="G10" sqref="G10"/>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3" t="s">
        <v>7530</v>
      </c>
      <c r="B1" s="193"/>
      <c r="C1" s="193"/>
      <c r="D1" s="193"/>
      <c r="E1" s="193"/>
      <c r="F1" s="193"/>
      <c r="G1" s="193"/>
      <c r="H1" s="193"/>
    </row>
    <row r="2" spans="1:14" ht="28.5" customHeight="1" x14ac:dyDescent="0.35">
      <c r="A2" s="30"/>
      <c r="B2" s="30"/>
    </row>
    <row r="3" spans="1:14" s="81" customFormat="1" ht="32.25" customHeight="1" x14ac:dyDescent="0.35">
      <c r="A3" s="15" t="s">
        <v>1923</v>
      </c>
      <c r="B3" s="15" t="s">
        <v>1922</v>
      </c>
      <c r="C3" s="15" t="s">
        <v>6400</v>
      </c>
      <c r="D3" s="15" t="s">
        <v>2011</v>
      </c>
      <c r="E3" s="15" t="s">
        <v>1895</v>
      </c>
      <c r="F3" s="15"/>
      <c r="G3" s="15"/>
      <c r="H3" s="15"/>
      <c r="I3" s="15"/>
      <c r="J3" s="16"/>
      <c r="K3" s="15"/>
      <c r="M3" s="16"/>
      <c r="N3" s="15"/>
    </row>
    <row r="4" spans="1:14" x14ac:dyDescent="0.35">
      <c r="A4" s="4" t="s">
        <v>93</v>
      </c>
      <c r="B4" s="4" t="s">
        <v>125</v>
      </c>
      <c r="C4" s="4" t="s">
        <v>2009</v>
      </c>
      <c r="D4" s="4" t="s">
        <v>2010</v>
      </c>
      <c r="E4" s="4" t="s">
        <v>2008</v>
      </c>
      <c r="F4" s="4"/>
      <c r="G4" s="4"/>
      <c r="H4" s="4"/>
      <c r="I4" s="4"/>
      <c r="J4" s="4"/>
    </row>
    <row r="5" spans="1:14" x14ac:dyDescent="0.35">
      <c r="A5" s="127"/>
      <c r="B5" s="128" t="str" cm="1">
        <f t="array" ref="B5">IF(ROW() &lt; ROW(INDEX(organicMaterials[experiment_ID],ROWS(organicMaterials[experiment_ID]))), COUNTIF(INDEX(organicMaterials[experiment_ID],1):organicMaterials[[#This Row],[experiment_ID]],organicMaterials[[#This Row],[experiment_ID]]), "")</f>
        <v/>
      </c>
      <c r="C5" s="127"/>
      <c r="D5" s="106"/>
      <c r="E5" s="127"/>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5" sqref="A5:XFD5"/>
    </sheetView>
  </sheetViews>
  <sheetFormatPr defaultRowHeight="14.5" x14ac:dyDescent="0.35"/>
  <cols>
    <col min="1" max="1" width="13.7265625" customWidth="1"/>
    <col min="2" max="2" width="10.7265625" customWidth="1"/>
    <col min="3" max="9" width="20.7265625" customWidth="1"/>
    <col min="10" max="10" width="25" customWidth="1"/>
    <col min="11" max="25" width="20.7265625" customWidth="1"/>
  </cols>
  <sheetData>
    <row r="1" spans="1:40" ht="150" customHeight="1" x14ac:dyDescent="0.35">
      <c r="A1" s="193" t="s">
        <v>6592</v>
      </c>
      <c r="B1" s="193"/>
      <c r="C1" s="193"/>
      <c r="D1" s="193"/>
      <c r="E1" s="193"/>
      <c r="F1" s="193"/>
      <c r="G1" s="193"/>
      <c r="H1" s="193"/>
    </row>
    <row r="2" spans="1:40" ht="28.5" customHeight="1" x14ac:dyDescent="0.35">
      <c r="A2" s="30"/>
      <c r="B2" s="30"/>
    </row>
    <row r="3" spans="1:40" s="81" customFormat="1" ht="47.25" customHeight="1" x14ac:dyDescent="0.35">
      <c r="A3" s="15" t="s">
        <v>1923</v>
      </c>
      <c r="B3" s="15" t="s">
        <v>1950</v>
      </c>
      <c r="C3" s="15" t="s">
        <v>2056</v>
      </c>
      <c r="D3" s="15" t="s">
        <v>2019</v>
      </c>
      <c r="E3" s="15" t="s">
        <v>1885</v>
      </c>
      <c r="F3" s="15" t="s">
        <v>3379</v>
      </c>
      <c r="G3" s="15" t="s">
        <v>7805</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35">
      <c r="A4" s="4" t="s">
        <v>93</v>
      </c>
      <c r="B4" s="17" t="s">
        <v>125</v>
      </c>
      <c r="C4" s="4" t="s">
        <v>2012</v>
      </c>
      <c r="D4" s="4" t="s">
        <v>2018</v>
      </c>
      <c r="E4" s="4" t="s">
        <v>2015</v>
      </c>
      <c r="F4" s="4" t="s">
        <v>2741</v>
      </c>
      <c r="G4" s="4" t="s">
        <v>2016</v>
      </c>
      <c r="H4" s="4" t="s">
        <v>2743</v>
      </c>
      <c r="I4" s="4" t="s">
        <v>2744</v>
      </c>
      <c r="J4" s="4" t="s">
        <v>2022</v>
      </c>
      <c r="K4" s="4" t="s">
        <v>7529</v>
      </c>
    </row>
    <row r="5" spans="1:40" x14ac:dyDescent="0.35">
      <c r="A5" s="131"/>
      <c r="B5" s="142"/>
      <c r="C5" s="146"/>
      <c r="D5" s="131"/>
      <c r="E5" s="117"/>
      <c r="F5" s="117"/>
      <c r="G5" s="117"/>
      <c r="H5" s="117"/>
      <c r="I5" s="117"/>
      <c r="J5" s="117"/>
      <c r="K5" s="131"/>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90"/>
  <sheetViews>
    <sheetView zoomScaleNormal="100" workbookViewId="0">
      <pane ySplit="4" topLeftCell="A17" activePane="bottomLeft" state="frozen"/>
      <selection activeCell="G20" sqref="G20"/>
      <selection pane="bottomLeft" activeCell="A20" sqref="A20:XFD31"/>
    </sheetView>
  </sheetViews>
  <sheetFormatPr defaultRowHeight="14.5" x14ac:dyDescent="0.35"/>
  <cols>
    <col min="1" max="1" width="13.7265625" customWidth="1"/>
    <col min="2" max="2" width="10.7265625" customWidth="1"/>
    <col min="3" max="3" width="29.54296875" customWidth="1"/>
    <col min="4" max="4" width="22.26953125" bestFit="1" customWidth="1"/>
    <col min="5" max="26" width="20.7265625" customWidth="1"/>
  </cols>
  <sheetData>
    <row r="1" spans="1:20" ht="150" customHeight="1" x14ac:dyDescent="0.35">
      <c r="A1" s="193" t="s">
        <v>6593</v>
      </c>
      <c r="B1" s="193"/>
      <c r="C1" s="193"/>
      <c r="D1" s="193"/>
      <c r="E1" s="193"/>
      <c r="F1" s="193"/>
      <c r="G1" s="193"/>
      <c r="H1" s="193"/>
    </row>
    <row r="2" spans="1:20" ht="28.5" customHeight="1" x14ac:dyDescent="0.35">
      <c r="A2" s="30"/>
      <c r="B2" s="30"/>
    </row>
    <row r="3" spans="1:20" s="16" customFormat="1" ht="32.25" customHeight="1" x14ac:dyDescent="0.35">
      <c r="A3" s="15" t="s">
        <v>1923</v>
      </c>
      <c r="B3" s="15" t="s">
        <v>1922</v>
      </c>
      <c r="C3" s="15" t="s">
        <v>6394</v>
      </c>
      <c r="D3" s="15" t="s">
        <v>6628</v>
      </c>
      <c r="E3" s="15" t="s">
        <v>6623</v>
      </c>
      <c r="F3" s="15" t="s">
        <v>3240</v>
      </c>
      <c r="G3" s="15" t="s">
        <v>1895</v>
      </c>
      <c r="H3" s="15"/>
      <c r="I3" s="15"/>
      <c r="K3" s="15"/>
      <c r="N3" s="15"/>
      <c r="R3" s="16" t="s">
        <v>1895</v>
      </c>
    </row>
    <row r="4" spans="1:20" ht="15" customHeight="1" x14ac:dyDescent="0.3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35">
      <c r="A5" s="127" t="s">
        <v>9863</v>
      </c>
      <c r="B5" s="128" cm="1">
        <f t="array" ref="B5">IF(ROW() &lt; ROW(INDEX(fertilizers[experiment_ID],ROWS(fertilizers[experiment_ID]))), COUNTIF(INDEX(fertilizers[experiment_ID],1):fertilizers[[#This Row],[experiment_ID]],fertilizers[[#This Row],[experiment_ID]]), "")</f>
        <v>1</v>
      </c>
      <c r="C5" s="127" t="s">
        <v>9866</v>
      </c>
      <c r="D5" s="127" t="s">
        <v>609</v>
      </c>
      <c r="E5" s="128">
        <v>1</v>
      </c>
      <c r="F5" s="106">
        <v>54</v>
      </c>
      <c r="G5" s="127"/>
    </row>
    <row r="6" spans="1:20" x14ac:dyDescent="0.35">
      <c r="A6" s="127" t="s">
        <v>9864</v>
      </c>
      <c r="B6" s="128" cm="1">
        <f t="array" ref="B6">IF(ROW() &lt; ROW(INDEX(fertilizers[experiment_ID],ROWS(fertilizers[experiment_ID]))), COUNTIF(INDEX(fertilizers[experiment_ID],1):fertilizers[[#This Row],[experiment_ID]],fertilizers[[#This Row],[experiment_ID]]), "")</f>
        <v>1</v>
      </c>
      <c r="C6" s="127" t="s">
        <v>9866</v>
      </c>
      <c r="D6" s="127" t="s">
        <v>609</v>
      </c>
      <c r="E6" s="128">
        <v>1</v>
      </c>
      <c r="F6" s="106">
        <v>54</v>
      </c>
      <c r="G6" s="127"/>
    </row>
    <row r="7" spans="1:20" x14ac:dyDescent="0.35">
      <c r="A7" s="127" t="s">
        <v>9863</v>
      </c>
      <c r="B7" s="128" cm="1">
        <f t="array" ref="B7">IF(ROW() &lt; ROW(INDEX(fertilizers[experiment_ID],ROWS(fertilizers[experiment_ID]))), COUNTIF(INDEX(fertilizers[experiment_ID],1):fertilizers[[#This Row],[experiment_ID]],fertilizers[[#This Row],[experiment_ID]]), "")</f>
        <v>2</v>
      </c>
      <c r="C7" s="127" t="s">
        <v>9867</v>
      </c>
      <c r="D7" s="127" t="s">
        <v>609</v>
      </c>
      <c r="E7" s="128">
        <v>4</v>
      </c>
      <c r="F7" s="106">
        <v>121</v>
      </c>
      <c r="G7" s="127"/>
    </row>
    <row r="8" spans="1:20" x14ac:dyDescent="0.35">
      <c r="A8" s="127" t="s">
        <v>9864</v>
      </c>
      <c r="B8" s="128" cm="1">
        <f t="array" ref="B8">IF(ROW() &lt; ROW(INDEX(fertilizers[experiment_ID],ROWS(fertilizers[experiment_ID]))), COUNTIF(INDEX(fertilizers[experiment_ID],1):fertilizers[[#This Row],[experiment_ID]],fertilizers[[#This Row],[experiment_ID]]), "")</f>
        <v>2</v>
      </c>
      <c r="C8" s="127" t="s">
        <v>9867</v>
      </c>
      <c r="D8" s="127" t="s">
        <v>609</v>
      </c>
      <c r="E8" s="128">
        <v>4</v>
      </c>
      <c r="F8" s="106">
        <v>121</v>
      </c>
      <c r="G8" s="127"/>
    </row>
    <row r="9" spans="1:20" x14ac:dyDescent="0.35">
      <c r="A9" s="127" t="s">
        <v>9863</v>
      </c>
      <c r="B9" s="128" cm="1">
        <f t="array" ref="B9">IF(ROW() &lt; ROW(INDEX(fertilizers[experiment_ID],ROWS(fertilizers[experiment_ID]))), COUNTIF(INDEX(fertilizers[experiment_ID],1):fertilizers[[#This Row],[experiment_ID]],fertilizers[[#This Row],[experiment_ID]]), "")</f>
        <v>3</v>
      </c>
      <c r="C9" s="127" t="s">
        <v>9868</v>
      </c>
      <c r="D9" s="127" t="s">
        <v>609</v>
      </c>
      <c r="E9" s="128">
        <v>4</v>
      </c>
      <c r="F9" s="106">
        <v>187</v>
      </c>
      <c r="G9" s="127"/>
    </row>
    <row r="10" spans="1:20" x14ac:dyDescent="0.35">
      <c r="A10" s="127" t="s">
        <v>9864</v>
      </c>
      <c r="B10" s="128" cm="1">
        <f t="array" ref="B10">IF(ROW() &lt; ROW(INDEX(fertilizers[experiment_ID],ROWS(fertilizers[experiment_ID]))), COUNTIF(INDEX(fertilizers[experiment_ID],1):fertilizers[[#This Row],[experiment_ID]],fertilizers[[#This Row],[experiment_ID]]), "")</f>
        <v>3</v>
      </c>
      <c r="C10" s="127" t="s">
        <v>9868</v>
      </c>
      <c r="D10" s="127" t="s">
        <v>609</v>
      </c>
      <c r="E10" s="128">
        <v>4</v>
      </c>
      <c r="F10" s="106">
        <v>187</v>
      </c>
      <c r="G10" s="127"/>
    </row>
    <row r="11" spans="1:20" x14ac:dyDescent="0.35">
      <c r="A11" s="127" t="s">
        <v>9863</v>
      </c>
      <c r="B11" s="128" cm="1">
        <f t="array" ref="B11">IF(ROW() &lt; ROW(INDEX(fertilizers[experiment_ID],ROWS(fertilizers[experiment_ID]))), COUNTIF(INDEX(fertilizers[experiment_ID],1):fertilizers[[#This Row],[experiment_ID]],fertilizers[[#This Row],[experiment_ID]]), "")</f>
        <v>4</v>
      </c>
      <c r="C11" s="127" t="s">
        <v>9869</v>
      </c>
      <c r="D11" s="127" t="s">
        <v>609</v>
      </c>
      <c r="E11" s="128">
        <v>4</v>
      </c>
      <c r="F11" s="106">
        <v>254</v>
      </c>
      <c r="G11" s="127"/>
    </row>
    <row r="12" spans="1:20" x14ac:dyDescent="0.35">
      <c r="A12" s="127" t="s">
        <v>9864</v>
      </c>
      <c r="B12" s="128" cm="1">
        <f t="array" ref="B12">IF(ROW() &lt; ROW(INDEX(fertilizers[experiment_ID],ROWS(fertilizers[experiment_ID]))), COUNTIF(INDEX(fertilizers[experiment_ID],1):fertilizers[[#This Row],[experiment_ID]],fertilizers[[#This Row],[experiment_ID]]), "")</f>
        <v>4</v>
      </c>
      <c r="C12" s="127" t="s">
        <v>9869</v>
      </c>
      <c r="D12" s="127" t="s">
        <v>609</v>
      </c>
      <c r="E12" s="128">
        <v>4</v>
      </c>
      <c r="F12" s="106">
        <v>254</v>
      </c>
      <c r="G12" s="127"/>
    </row>
    <row r="13" spans="1:20" x14ac:dyDescent="0.35">
      <c r="A13" s="127" t="s">
        <v>9863</v>
      </c>
      <c r="B13" s="128" cm="1">
        <f t="array" ref="B13">IF(ROW() &lt; ROW(INDEX(fertilizers[experiment_ID],ROWS(fertilizers[experiment_ID]))), COUNTIF(INDEX(fertilizers[experiment_ID],1):fertilizers[[#This Row],[experiment_ID]],fertilizers[[#This Row],[experiment_ID]]), "")</f>
        <v>5</v>
      </c>
      <c r="C13" s="127" t="s">
        <v>9870</v>
      </c>
      <c r="D13" s="127" t="s">
        <v>609</v>
      </c>
      <c r="E13" s="128">
        <v>4</v>
      </c>
      <c r="F13" s="106">
        <v>321</v>
      </c>
      <c r="G13" s="127"/>
    </row>
    <row r="14" spans="1:20" x14ac:dyDescent="0.35">
      <c r="A14" s="127" t="s">
        <v>9864</v>
      </c>
      <c r="B14" s="128" cm="1">
        <f t="array" ref="B14">IF(ROW() &lt; ROW(INDEX(fertilizers[experiment_ID],ROWS(fertilizers[experiment_ID]))), COUNTIF(INDEX(fertilizers[experiment_ID],1):fertilizers[[#This Row],[experiment_ID]],fertilizers[[#This Row],[experiment_ID]]), "")</f>
        <v>5</v>
      </c>
      <c r="C14" s="127" t="s">
        <v>9870</v>
      </c>
      <c r="D14" s="127" t="s">
        <v>609</v>
      </c>
      <c r="E14" s="128">
        <v>4</v>
      </c>
      <c r="F14" s="106">
        <v>321</v>
      </c>
      <c r="G14" s="127"/>
    </row>
    <row r="15" spans="1:20" x14ac:dyDescent="0.35">
      <c r="A15" s="127" t="s">
        <v>9876</v>
      </c>
      <c r="B15" s="128" cm="1">
        <f t="array" ref="B15">IF(ROW() &lt; ROW(INDEX(fertilizers[experiment_ID],ROWS(fertilizers[experiment_ID]))), COUNTIF(INDEX(fertilizers[experiment_ID],1):fertilizers[[#This Row],[experiment_ID]],fertilizers[[#This Row],[experiment_ID]]), "")</f>
        <v>1</v>
      </c>
      <c r="C15" s="127"/>
      <c r="D15" s="127" t="s">
        <v>609</v>
      </c>
      <c r="E15" s="128"/>
      <c r="F15" s="106">
        <v>315</v>
      </c>
      <c r="G15" s="127" t="s">
        <v>8619</v>
      </c>
    </row>
    <row r="16" spans="1:20" x14ac:dyDescent="0.35">
      <c r="A16" s="127" t="s">
        <v>9877</v>
      </c>
      <c r="B16" s="128" cm="1">
        <f t="array" ref="B16">IF(ROW() &lt; ROW(INDEX(fertilizers[experiment_ID],ROWS(fertilizers[experiment_ID]))), COUNTIF(INDEX(fertilizers[experiment_ID],1):fertilizers[[#This Row],[experiment_ID]],fertilizers[[#This Row],[experiment_ID]]), "")</f>
        <v>1</v>
      </c>
      <c r="C16" s="127"/>
      <c r="D16" s="127" t="s">
        <v>609</v>
      </c>
      <c r="E16" s="128"/>
      <c r="F16" s="106">
        <v>290</v>
      </c>
      <c r="G16" s="127" t="s">
        <v>8619</v>
      </c>
    </row>
    <row r="17" spans="1:7" x14ac:dyDescent="0.35">
      <c r="A17" s="127" t="s">
        <v>9883</v>
      </c>
      <c r="B17" s="128" cm="1">
        <f t="array" ref="B17">IF(ROW() &lt; ROW(INDEX(fertilizers[experiment_ID],ROWS(fertilizers[experiment_ID]))), COUNTIF(INDEX(fertilizers[experiment_ID],1):fertilizers[[#This Row],[experiment_ID]],fertilizers[[#This Row],[experiment_ID]]), "")</f>
        <v>1</v>
      </c>
      <c r="C17" s="127"/>
      <c r="D17" s="127" t="s">
        <v>609</v>
      </c>
      <c r="E17" s="128">
        <v>2</v>
      </c>
      <c r="F17" s="106">
        <v>750</v>
      </c>
      <c r="G17" s="127" t="s">
        <v>8644</v>
      </c>
    </row>
    <row r="18" spans="1:7" x14ac:dyDescent="0.35">
      <c r="A18" s="127" t="s">
        <v>9884</v>
      </c>
      <c r="B18" s="128" cm="1">
        <f t="array" ref="B18">IF(ROW() &lt; ROW(INDEX(fertilizers[experiment_ID],ROWS(fertilizers[experiment_ID]))), COUNTIF(INDEX(fertilizers[experiment_ID],1):fertilizers[[#This Row],[experiment_ID]],fertilizers[[#This Row],[experiment_ID]]), "")</f>
        <v>1</v>
      </c>
      <c r="C18" s="127"/>
      <c r="D18" s="127" t="s">
        <v>609</v>
      </c>
      <c r="E18" s="128">
        <v>2</v>
      </c>
      <c r="F18" s="106">
        <v>750</v>
      </c>
      <c r="G18" s="127" t="s">
        <v>8644</v>
      </c>
    </row>
    <row r="19" spans="1:7" x14ac:dyDescent="0.35">
      <c r="A19" s="127" t="s">
        <v>9886</v>
      </c>
      <c r="B19" s="128" cm="1">
        <f t="array" ref="B19">IF(ROW() &lt; ROW(INDEX(fertilizers[experiment_ID],ROWS(fertilizers[experiment_ID]))), COUNTIF(INDEX(fertilizers[experiment_ID],1):fertilizers[[#This Row],[experiment_ID]],fertilizers[[#This Row],[experiment_ID]]), "")</f>
        <v>1</v>
      </c>
      <c r="C19" s="127"/>
      <c r="D19" s="127" t="s">
        <v>609</v>
      </c>
      <c r="E19" s="128">
        <v>2</v>
      </c>
      <c r="F19" s="106">
        <v>750</v>
      </c>
      <c r="G19" s="127" t="s">
        <v>8644</v>
      </c>
    </row>
    <row r="20" spans="1:7" x14ac:dyDescent="0.35">
      <c r="A20" s="127" t="s">
        <v>8652</v>
      </c>
      <c r="B20" s="128" cm="1">
        <f t="array" ref="B20">IF(ROW() &lt; ROW(INDEX(fertilizers[experiment_ID],ROWS(fertilizers[experiment_ID]))), COUNTIF(INDEX(fertilizers[experiment_ID],1):fertilizers[[#This Row],[experiment_ID]],fertilizers[[#This Row],[experiment_ID]]), "")</f>
        <v>1</v>
      </c>
      <c r="C20" s="127" t="s">
        <v>9712</v>
      </c>
      <c r="D20" s="127" t="s">
        <v>609</v>
      </c>
      <c r="E20" s="128">
        <v>2</v>
      </c>
      <c r="F20" s="106">
        <v>200</v>
      </c>
      <c r="G20" s="127"/>
    </row>
    <row r="21" spans="1:7" x14ac:dyDescent="0.35">
      <c r="A21" s="127" t="s">
        <v>8652</v>
      </c>
      <c r="B21" s="128" cm="1">
        <f t="array" ref="B21">IF(ROW() &lt; ROW(INDEX(fertilizers[experiment_ID],ROWS(fertilizers[experiment_ID]))), COUNTIF(INDEX(fertilizers[experiment_ID],1):fertilizers[[#This Row],[experiment_ID]],fertilizers[[#This Row],[experiment_ID]]), "")</f>
        <v>2</v>
      </c>
      <c r="C21" s="127" t="s">
        <v>9713</v>
      </c>
      <c r="D21" s="127" t="s">
        <v>609</v>
      </c>
      <c r="E21" s="128">
        <v>3</v>
      </c>
      <c r="F21" s="106">
        <v>250</v>
      </c>
      <c r="G21" s="127"/>
    </row>
    <row r="22" spans="1:7" x14ac:dyDescent="0.35">
      <c r="A22" s="127" t="s">
        <v>8652</v>
      </c>
      <c r="B22" s="128" cm="1">
        <f t="array" ref="B22">IF(ROW() &lt; ROW(INDEX(fertilizers[experiment_ID],ROWS(fertilizers[experiment_ID]))), COUNTIF(INDEX(fertilizers[experiment_ID],1):fertilizers[[#This Row],[experiment_ID]],fertilizers[[#This Row],[experiment_ID]]), "")</f>
        <v>3</v>
      </c>
      <c r="C22" s="127" t="s">
        <v>9714</v>
      </c>
      <c r="D22" s="127" t="s">
        <v>609</v>
      </c>
      <c r="E22" s="128">
        <v>3</v>
      </c>
      <c r="F22" s="106">
        <v>300</v>
      </c>
      <c r="G22" s="127"/>
    </row>
    <row r="23" spans="1:7" x14ac:dyDescent="0.35">
      <c r="A23" s="127" t="s">
        <v>8652</v>
      </c>
      <c r="B23" s="128" cm="1">
        <f t="array" ref="B23">IF(ROW() &lt; ROW(INDEX(fertilizers[experiment_ID],ROWS(fertilizers[experiment_ID]))), COUNTIF(INDEX(fertilizers[experiment_ID],1):fertilizers[[#This Row],[experiment_ID]],fertilizers[[#This Row],[experiment_ID]]), "")</f>
        <v>4</v>
      </c>
      <c r="C23" s="127" t="s">
        <v>9715</v>
      </c>
      <c r="D23" s="127" t="s">
        <v>609</v>
      </c>
      <c r="E23" s="128">
        <v>3</v>
      </c>
      <c r="F23" s="106">
        <v>350</v>
      </c>
      <c r="G23" s="127"/>
    </row>
    <row r="24" spans="1:7" x14ac:dyDescent="0.35">
      <c r="A24" s="127" t="s">
        <v>8871</v>
      </c>
      <c r="B24" s="128" cm="1">
        <f t="array" ref="B24">IF(ROW() &lt; ROW(INDEX(fertilizers[experiment_ID],ROWS(fertilizers[experiment_ID]))), COUNTIF(INDEX(fertilizers[experiment_ID],1):fertilizers[[#This Row],[experiment_ID]],fertilizers[[#This Row],[experiment_ID]]), "")</f>
        <v>1</v>
      </c>
      <c r="C24" s="127" t="s">
        <v>9716</v>
      </c>
      <c r="D24" s="127" t="s">
        <v>643</v>
      </c>
      <c r="E24" s="128">
        <v>0</v>
      </c>
      <c r="F24" s="106">
        <v>0</v>
      </c>
      <c r="G24" s="127"/>
    </row>
    <row r="25" spans="1:7" x14ac:dyDescent="0.35">
      <c r="A25" s="127" t="s">
        <v>8871</v>
      </c>
      <c r="B25" s="128" cm="1">
        <f t="array" ref="B25">IF(ROW() &lt; ROW(INDEX(fertilizers[experiment_ID],ROWS(fertilizers[experiment_ID]))), COUNTIF(INDEX(fertilizers[experiment_ID],1):fertilizers[[#This Row],[experiment_ID]],fertilizers[[#This Row],[experiment_ID]]), "")</f>
        <v>2</v>
      </c>
      <c r="C25" s="127" t="s">
        <v>9717</v>
      </c>
      <c r="D25" s="127" t="s">
        <v>609</v>
      </c>
      <c r="E25" s="128">
        <v>1</v>
      </c>
      <c r="F25" s="106">
        <v>90</v>
      </c>
      <c r="G25" s="127"/>
    </row>
    <row r="26" spans="1:7" x14ac:dyDescent="0.35">
      <c r="A26" s="127" t="s">
        <v>8871</v>
      </c>
      <c r="B26" s="128" cm="1">
        <f t="array" ref="B26">IF(ROW() &lt; ROW(INDEX(fertilizers[experiment_ID],ROWS(fertilizers[experiment_ID]))), COUNTIF(INDEX(fertilizers[experiment_ID],1):fertilizers[[#This Row],[experiment_ID]],fertilizers[[#This Row],[experiment_ID]]), "")</f>
        <v>3</v>
      </c>
      <c r="C26" s="127" t="s">
        <v>9718</v>
      </c>
      <c r="D26" s="127" t="s">
        <v>609</v>
      </c>
      <c r="E26" s="128">
        <v>2</v>
      </c>
      <c r="F26" s="106">
        <v>120</v>
      </c>
      <c r="G26" s="127"/>
    </row>
    <row r="27" spans="1:7" x14ac:dyDescent="0.35">
      <c r="A27" s="127" t="s">
        <v>8871</v>
      </c>
      <c r="B27" s="128" cm="1">
        <f t="array" ref="B27">IF(ROW() &lt; ROW(INDEX(fertilizers[experiment_ID],ROWS(fertilizers[experiment_ID]))), COUNTIF(INDEX(fertilizers[experiment_ID],1):fertilizers[[#This Row],[experiment_ID]],fertilizers[[#This Row],[experiment_ID]]), "")</f>
        <v>4</v>
      </c>
      <c r="C27" s="127" t="s">
        <v>9719</v>
      </c>
      <c r="D27" s="127" t="s">
        <v>609</v>
      </c>
      <c r="E27" s="128">
        <v>2</v>
      </c>
      <c r="F27" s="106">
        <v>130</v>
      </c>
      <c r="G27" s="127"/>
    </row>
    <row r="28" spans="1:7" x14ac:dyDescent="0.35">
      <c r="A28" s="127" t="s">
        <v>8871</v>
      </c>
      <c r="B28" s="128" cm="1">
        <f t="array" ref="B28">IF(ROW() &lt; ROW(INDEX(fertilizers[experiment_ID],ROWS(fertilizers[experiment_ID]))), COUNTIF(INDEX(fertilizers[experiment_ID],1):fertilizers[[#This Row],[experiment_ID]],fertilizers[[#This Row],[experiment_ID]]), "")</f>
        <v>5</v>
      </c>
      <c r="C28" s="127" t="s">
        <v>9720</v>
      </c>
      <c r="D28" s="127" t="s">
        <v>643</v>
      </c>
      <c r="E28" s="128">
        <v>0</v>
      </c>
      <c r="F28" s="106">
        <v>0</v>
      </c>
      <c r="G28" s="127"/>
    </row>
    <row r="29" spans="1:7" x14ac:dyDescent="0.35">
      <c r="A29" s="127" t="s">
        <v>8871</v>
      </c>
      <c r="B29" s="128" cm="1">
        <f t="array" ref="B29">IF(ROW() &lt; ROW(INDEX(fertilizers[experiment_ID],ROWS(fertilizers[experiment_ID]))), COUNTIF(INDEX(fertilizers[experiment_ID],1):fertilizers[[#This Row],[experiment_ID]],fertilizers[[#This Row],[experiment_ID]]), "")</f>
        <v>6</v>
      </c>
      <c r="C29" s="127" t="s">
        <v>9721</v>
      </c>
      <c r="D29" s="127" t="s">
        <v>609</v>
      </c>
      <c r="E29" s="128">
        <v>1</v>
      </c>
      <c r="F29" s="106">
        <v>90</v>
      </c>
      <c r="G29" s="127"/>
    </row>
    <row r="30" spans="1:7" x14ac:dyDescent="0.35">
      <c r="A30" s="127" t="s">
        <v>8871</v>
      </c>
      <c r="B30" s="128" cm="1">
        <f t="array" ref="B30">IF(ROW() &lt; ROW(INDEX(fertilizers[experiment_ID],ROWS(fertilizers[experiment_ID]))), COUNTIF(INDEX(fertilizers[experiment_ID],1):fertilizers[[#This Row],[experiment_ID]],fertilizers[[#This Row],[experiment_ID]]), "")</f>
        <v>7</v>
      </c>
      <c r="C30" s="127" t="s">
        <v>9722</v>
      </c>
      <c r="D30" s="127" t="s">
        <v>609</v>
      </c>
      <c r="E30" s="128">
        <v>2</v>
      </c>
      <c r="F30" s="106">
        <v>120</v>
      </c>
      <c r="G30" s="127"/>
    </row>
    <row r="31" spans="1:7" x14ac:dyDescent="0.35">
      <c r="A31" s="127" t="s">
        <v>8871</v>
      </c>
      <c r="B31" s="128" cm="1">
        <f t="array" ref="B31">IF(ROW() &lt; ROW(INDEX(fertilizers[experiment_ID],ROWS(fertilizers[experiment_ID]))), COUNTIF(INDEX(fertilizers[experiment_ID],1):fertilizers[[#This Row],[experiment_ID]],fertilizers[[#This Row],[experiment_ID]]), "")</f>
        <v>8</v>
      </c>
      <c r="C31" s="127" t="s">
        <v>9723</v>
      </c>
      <c r="D31" s="127" t="s">
        <v>609</v>
      </c>
      <c r="E31" s="128">
        <v>2</v>
      </c>
      <c r="F31" s="106">
        <v>130</v>
      </c>
      <c r="G31" s="127"/>
    </row>
    <row r="32" spans="1:7" x14ac:dyDescent="0.35">
      <c r="A32" s="127" t="s">
        <v>8871</v>
      </c>
      <c r="B32" s="128" cm="1">
        <f t="array" ref="B32">IF(ROW() &lt; ROW(INDEX(fertilizers[experiment_ID],ROWS(fertilizers[experiment_ID]))), COUNTIF(INDEX(fertilizers[experiment_ID],1):fertilizers[[#This Row],[experiment_ID]],fertilizers[[#This Row],[experiment_ID]]), "")</f>
        <v>9</v>
      </c>
      <c r="C32" s="127" t="s">
        <v>9724</v>
      </c>
      <c r="D32" s="127" t="s">
        <v>643</v>
      </c>
      <c r="E32" s="128">
        <v>0</v>
      </c>
      <c r="F32" s="106">
        <v>0</v>
      </c>
      <c r="G32" s="127"/>
    </row>
    <row r="33" spans="1:7" x14ac:dyDescent="0.35">
      <c r="A33" s="127" t="s">
        <v>8871</v>
      </c>
      <c r="B33" s="128" cm="1">
        <f t="array" ref="B33">IF(ROW() &lt; ROW(INDEX(fertilizers[experiment_ID],ROWS(fertilizers[experiment_ID]))), COUNTIF(INDEX(fertilizers[experiment_ID],1):fertilizers[[#This Row],[experiment_ID]],fertilizers[[#This Row],[experiment_ID]]), "")</f>
        <v>10</v>
      </c>
      <c r="C33" s="127" t="s">
        <v>9725</v>
      </c>
      <c r="D33" s="127" t="s">
        <v>609</v>
      </c>
      <c r="E33" s="128">
        <v>1</v>
      </c>
      <c r="F33" s="106">
        <v>90</v>
      </c>
      <c r="G33" s="127"/>
    </row>
    <row r="34" spans="1:7" x14ac:dyDescent="0.35">
      <c r="A34" s="127" t="s">
        <v>8871</v>
      </c>
      <c r="B34" s="128" cm="1">
        <f t="array" ref="B34">IF(ROW() &lt; ROW(INDEX(fertilizers[experiment_ID],ROWS(fertilizers[experiment_ID]))), COUNTIF(INDEX(fertilizers[experiment_ID],1):fertilizers[[#This Row],[experiment_ID]],fertilizers[[#This Row],[experiment_ID]]), "")</f>
        <v>11</v>
      </c>
      <c r="C34" s="127" t="s">
        <v>9726</v>
      </c>
      <c r="D34" s="127" t="s">
        <v>609</v>
      </c>
      <c r="E34" s="128">
        <v>2</v>
      </c>
      <c r="F34" s="106">
        <v>120</v>
      </c>
      <c r="G34" s="127"/>
    </row>
    <row r="35" spans="1:7" x14ac:dyDescent="0.35">
      <c r="A35" s="127" t="s">
        <v>8871</v>
      </c>
      <c r="B35" s="128" cm="1">
        <f t="array" ref="B35">IF(ROW() &lt; ROW(INDEX(fertilizers[experiment_ID],ROWS(fertilizers[experiment_ID]))), COUNTIF(INDEX(fertilizers[experiment_ID],1):fertilizers[[#This Row],[experiment_ID]],fertilizers[[#This Row],[experiment_ID]]), "")</f>
        <v>12</v>
      </c>
      <c r="C35" s="127" t="s">
        <v>9727</v>
      </c>
      <c r="D35" s="127" t="s">
        <v>609</v>
      </c>
      <c r="E35" s="128">
        <v>2</v>
      </c>
      <c r="F35" s="106">
        <v>130</v>
      </c>
      <c r="G35" s="127"/>
    </row>
    <row r="36" spans="1:7" x14ac:dyDescent="0.35">
      <c r="A36" s="127" t="s">
        <v>8871</v>
      </c>
      <c r="B36" s="128" cm="1">
        <f t="array" ref="B36">IF(ROW() &lt; ROW(INDEX(fertilizers[experiment_ID],ROWS(fertilizers[experiment_ID]))), COUNTIF(INDEX(fertilizers[experiment_ID],1):fertilizers[[#This Row],[experiment_ID]],fertilizers[[#This Row],[experiment_ID]]), "")</f>
        <v>13</v>
      </c>
      <c r="C36" s="127" t="s">
        <v>9728</v>
      </c>
      <c r="D36" s="127" t="s">
        <v>643</v>
      </c>
      <c r="E36" s="128">
        <v>0</v>
      </c>
      <c r="F36" s="106">
        <v>0</v>
      </c>
      <c r="G36" s="127"/>
    </row>
    <row r="37" spans="1:7" x14ac:dyDescent="0.35">
      <c r="A37" s="127" t="s">
        <v>8871</v>
      </c>
      <c r="B37" s="128" cm="1">
        <f t="array" ref="B37">IF(ROW() &lt; ROW(INDEX(fertilizers[experiment_ID],ROWS(fertilizers[experiment_ID]))), COUNTIF(INDEX(fertilizers[experiment_ID],1):fertilizers[[#This Row],[experiment_ID]],fertilizers[[#This Row],[experiment_ID]]), "")</f>
        <v>14</v>
      </c>
      <c r="C37" s="127" t="s">
        <v>9729</v>
      </c>
      <c r="D37" s="127" t="s">
        <v>609</v>
      </c>
      <c r="E37" s="128">
        <v>1</v>
      </c>
      <c r="F37" s="106">
        <v>90</v>
      </c>
      <c r="G37" s="127"/>
    </row>
    <row r="38" spans="1:7" x14ac:dyDescent="0.35">
      <c r="A38" s="127" t="s">
        <v>8871</v>
      </c>
      <c r="B38" s="128" cm="1">
        <f t="array" ref="B38">IF(ROW() &lt; ROW(INDEX(fertilizers[experiment_ID],ROWS(fertilizers[experiment_ID]))), COUNTIF(INDEX(fertilizers[experiment_ID],1):fertilizers[[#This Row],[experiment_ID]],fertilizers[[#This Row],[experiment_ID]]), "")</f>
        <v>15</v>
      </c>
      <c r="C38" s="127" t="s">
        <v>9730</v>
      </c>
      <c r="D38" s="127" t="s">
        <v>609</v>
      </c>
      <c r="E38" s="128">
        <v>2</v>
      </c>
      <c r="F38" s="106">
        <v>120</v>
      </c>
      <c r="G38" s="127"/>
    </row>
    <row r="39" spans="1:7" x14ac:dyDescent="0.35">
      <c r="A39" s="127" t="s">
        <v>8871</v>
      </c>
      <c r="B39" s="128" cm="1">
        <f t="array" ref="B39">IF(ROW() &lt; ROW(INDEX(fertilizers[experiment_ID],ROWS(fertilizers[experiment_ID]))), COUNTIF(INDEX(fertilizers[experiment_ID],1):fertilizers[[#This Row],[experiment_ID]],fertilizers[[#This Row],[experiment_ID]]), "")</f>
        <v>16</v>
      </c>
      <c r="C39" s="127" t="s">
        <v>9731</v>
      </c>
      <c r="D39" s="127" t="s">
        <v>609</v>
      </c>
      <c r="E39" s="128">
        <v>2</v>
      </c>
      <c r="F39" s="106">
        <v>130</v>
      </c>
      <c r="G39" s="127"/>
    </row>
    <row r="40" spans="1:7" x14ac:dyDescent="0.35">
      <c r="A40" s="127" t="s">
        <v>8871</v>
      </c>
      <c r="B40" s="128" cm="1">
        <f t="array" ref="B40">IF(ROW() &lt; ROW(INDEX(fertilizers[experiment_ID],ROWS(fertilizers[experiment_ID]))), COUNTIF(INDEX(fertilizers[experiment_ID],1):fertilizers[[#This Row],[experiment_ID]],fertilizers[[#This Row],[experiment_ID]]), "")</f>
        <v>17</v>
      </c>
      <c r="C40" s="127" t="s">
        <v>9732</v>
      </c>
      <c r="D40" s="127" t="s">
        <v>643</v>
      </c>
      <c r="E40" s="128">
        <v>0</v>
      </c>
      <c r="F40" s="106">
        <v>0</v>
      </c>
      <c r="G40" s="127"/>
    </row>
    <row r="41" spans="1:7" x14ac:dyDescent="0.35">
      <c r="A41" s="127" t="s">
        <v>8871</v>
      </c>
      <c r="B41" s="128" cm="1">
        <f t="array" ref="B41">IF(ROW() &lt; ROW(INDEX(fertilizers[experiment_ID],ROWS(fertilizers[experiment_ID]))), COUNTIF(INDEX(fertilizers[experiment_ID],1):fertilizers[[#This Row],[experiment_ID]],fertilizers[[#This Row],[experiment_ID]]), "")</f>
        <v>18</v>
      </c>
      <c r="C41" s="127" t="s">
        <v>9733</v>
      </c>
      <c r="D41" s="127" t="s">
        <v>609</v>
      </c>
      <c r="E41" s="128">
        <v>1</v>
      </c>
      <c r="F41" s="106">
        <v>90</v>
      </c>
      <c r="G41" s="127"/>
    </row>
    <row r="42" spans="1:7" x14ac:dyDescent="0.35">
      <c r="A42" s="127" t="s">
        <v>8871</v>
      </c>
      <c r="B42" s="128" cm="1">
        <f t="array" ref="B42">IF(ROW() &lt; ROW(INDEX(fertilizers[experiment_ID],ROWS(fertilizers[experiment_ID]))), COUNTIF(INDEX(fertilizers[experiment_ID],1):fertilizers[[#This Row],[experiment_ID]],fertilizers[[#This Row],[experiment_ID]]), "")</f>
        <v>19</v>
      </c>
      <c r="C42" s="127" t="s">
        <v>9734</v>
      </c>
      <c r="D42" s="127" t="s">
        <v>609</v>
      </c>
      <c r="E42" s="128">
        <v>2</v>
      </c>
      <c r="F42" s="106">
        <v>120</v>
      </c>
      <c r="G42" s="127"/>
    </row>
    <row r="43" spans="1:7" x14ac:dyDescent="0.35">
      <c r="A43" s="127" t="s">
        <v>8871</v>
      </c>
      <c r="B43" s="128" cm="1">
        <f t="array" ref="B43">IF(ROW() &lt; ROW(INDEX(fertilizers[experiment_ID],ROWS(fertilizers[experiment_ID]))), COUNTIF(INDEX(fertilizers[experiment_ID],1):fertilizers[[#This Row],[experiment_ID]],fertilizers[[#This Row],[experiment_ID]]), "")</f>
        <v>20</v>
      </c>
      <c r="C43" s="127" t="s">
        <v>9735</v>
      </c>
      <c r="D43" s="127" t="s">
        <v>609</v>
      </c>
      <c r="E43" s="128">
        <v>2</v>
      </c>
      <c r="F43" s="106">
        <v>130</v>
      </c>
      <c r="G43" s="127"/>
    </row>
    <row r="44" spans="1:7" x14ac:dyDescent="0.35">
      <c r="A44" s="127" t="s">
        <v>8871</v>
      </c>
      <c r="B44" s="128" cm="1">
        <f t="array" ref="B44">IF(ROW() &lt; ROW(INDEX(fertilizers[experiment_ID],ROWS(fertilizers[experiment_ID]))), COUNTIF(INDEX(fertilizers[experiment_ID],1):fertilizers[[#This Row],[experiment_ID]],fertilizers[[#This Row],[experiment_ID]]), "")</f>
        <v>21</v>
      </c>
      <c r="C44" s="127" t="s">
        <v>9736</v>
      </c>
      <c r="D44" s="127" t="s">
        <v>643</v>
      </c>
      <c r="E44" s="128">
        <v>0</v>
      </c>
      <c r="F44" s="106">
        <v>0</v>
      </c>
      <c r="G44" s="127"/>
    </row>
    <row r="45" spans="1:7" x14ac:dyDescent="0.35">
      <c r="A45" s="127" t="s">
        <v>8871</v>
      </c>
      <c r="B45" s="128" cm="1">
        <f t="array" ref="B45">IF(ROW() &lt; ROW(INDEX(fertilizers[experiment_ID],ROWS(fertilizers[experiment_ID]))), COUNTIF(INDEX(fertilizers[experiment_ID],1):fertilizers[[#This Row],[experiment_ID]],fertilizers[[#This Row],[experiment_ID]]), "")</f>
        <v>22</v>
      </c>
      <c r="C45" s="127" t="s">
        <v>9737</v>
      </c>
      <c r="D45" s="127" t="s">
        <v>609</v>
      </c>
      <c r="E45" s="128">
        <v>1</v>
      </c>
      <c r="F45" s="106">
        <v>90</v>
      </c>
      <c r="G45" s="127"/>
    </row>
    <row r="46" spans="1:7" x14ac:dyDescent="0.35">
      <c r="A46" s="127" t="s">
        <v>8871</v>
      </c>
      <c r="B46" s="128" cm="1">
        <f t="array" ref="B46">IF(ROW() &lt; ROW(INDEX(fertilizers[experiment_ID],ROWS(fertilizers[experiment_ID]))), COUNTIF(INDEX(fertilizers[experiment_ID],1):fertilizers[[#This Row],[experiment_ID]],fertilizers[[#This Row],[experiment_ID]]), "")</f>
        <v>23</v>
      </c>
      <c r="C46" s="127" t="s">
        <v>9738</v>
      </c>
      <c r="D46" s="127" t="s">
        <v>609</v>
      </c>
      <c r="E46" s="128">
        <v>2</v>
      </c>
      <c r="F46" s="106">
        <v>120</v>
      </c>
      <c r="G46" s="127"/>
    </row>
    <row r="47" spans="1:7" x14ac:dyDescent="0.35">
      <c r="A47" s="127" t="s">
        <v>8871</v>
      </c>
      <c r="B47" s="128" cm="1">
        <f t="array" ref="B47">IF(ROW() &lt; ROW(INDEX(fertilizers[experiment_ID],ROWS(fertilizers[experiment_ID]))), COUNTIF(INDEX(fertilizers[experiment_ID],1):fertilizers[[#This Row],[experiment_ID]],fertilizers[[#This Row],[experiment_ID]]), "")</f>
        <v>24</v>
      </c>
      <c r="C47" s="127" t="s">
        <v>9739</v>
      </c>
      <c r="D47" s="127" t="s">
        <v>609</v>
      </c>
      <c r="E47" s="128">
        <v>2</v>
      </c>
      <c r="F47" s="106">
        <v>130</v>
      </c>
      <c r="G47" s="127"/>
    </row>
    <row r="48" spans="1:7" x14ac:dyDescent="0.35">
      <c r="A48" s="127" t="s">
        <v>8871</v>
      </c>
      <c r="B48" s="128" cm="1">
        <f t="array" ref="B48">IF(ROW() &lt; ROW(INDEX(fertilizers[experiment_ID],ROWS(fertilizers[experiment_ID]))), COUNTIF(INDEX(fertilizers[experiment_ID],1):fertilizers[[#This Row],[experiment_ID]],fertilizers[[#This Row],[experiment_ID]]), "")</f>
        <v>25</v>
      </c>
      <c r="C48" s="127" t="s">
        <v>9740</v>
      </c>
      <c r="D48" s="127" t="s">
        <v>643</v>
      </c>
      <c r="E48" s="128">
        <v>0</v>
      </c>
      <c r="F48" s="106">
        <v>0</v>
      </c>
      <c r="G48" s="127"/>
    </row>
    <row r="49" spans="1:7" x14ac:dyDescent="0.35">
      <c r="A49" s="127" t="s">
        <v>8871</v>
      </c>
      <c r="B49" s="128" cm="1">
        <f t="array" ref="B49">IF(ROW() &lt; ROW(INDEX(fertilizers[experiment_ID],ROWS(fertilizers[experiment_ID]))), COUNTIF(INDEX(fertilizers[experiment_ID],1):fertilizers[[#This Row],[experiment_ID]],fertilizers[[#This Row],[experiment_ID]]), "")</f>
        <v>26</v>
      </c>
      <c r="C49" s="127" t="s">
        <v>9741</v>
      </c>
      <c r="D49" s="127" t="s">
        <v>609</v>
      </c>
      <c r="E49" s="128">
        <v>1</v>
      </c>
      <c r="F49" s="106">
        <v>90</v>
      </c>
      <c r="G49" s="127"/>
    </row>
    <row r="50" spans="1:7" x14ac:dyDescent="0.35">
      <c r="A50" s="127" t="s">
        <v>8871</v>
      </c>
      <c r="B50" s="128" cm="1">
        <f t="array" ref="B50">IF(ROW() &lt; ROW(INDEX(fertilizers[experiment_ID],ROWS(fertilizers[experiment_ID]))), COUNTIF(INDEX(fertilizers[experiment_ID],1):fertilizers[[#This Row],[experiment_ID]],fertilizers[[#This Row],[experiment_ID]]), "")</f>
        <v>27</v>
      </c>
      <c r="C50" s="127" t="s">
        <v>9742</v>
      </c>
      <c r="D50" s="127" t="s">
        <v>609</v>
      </c>
      <c r="E50" s="128">
        <v>2</v>
      </c>
      <c r="F50" s="106">
        <v>120</v>
      </c>
      <c r="G50" s="127"/>
    </row>
    <row r="51" spans="1:7" x14ac:dyDescent="0.35">
      <c r="A51" s="127" t="s">
        <v>8871</v>
      </c>
      <c r="B51" s="128" cm="1">
        <f t="array" ref="B51">IF(ROW() &lt; ROW(INDEX(fertilizers[experiment_ID],ROWS(fertilizers[experiment_ID]))), COUNTIF(INDEX(fertilizers[experiment_ID],1):fertilizers[[#This Row],[experiment_ID]],fertilizers[[#This Row],[experiment_ID]]), "")</f>
        <v>28</v>
      </c>
      <c r="C51" s="127" t="s">
        <v>9743</v>
      </c>
      <c r="D51" s="127" t="s">
        <v>609</v>
      </c>
      <c r="E51" s="128">
        <v>2</v>
      </c>
      <c r="F51" s="106">
        <v>130</v>
      </c>
      <c r="G51" s="127"/>
    </row>
    <row r="52" spans="1:7" x14ac:dyDescent="0.35">
      <c r="A52" s="127" t="s">
        <v>8871</v>
      </c>
      <c r="B52" s="128" cm="1">
        <f t="array" ref="B52">IF(ROW() &lt; ROW(INDEX(fertilizers[experiment_ID],ROWS(fertilizers[experiment_ID]))), COUNTIF(INDEX(fertilizers[experiment_ID],1):fertilizers[[#This Row],[experiment_ID]],fertilizers[[#This Row],[experiment_ID]]), "")</f>
        <v>29</v>
      </c>
      <c r="C52" s="127" t="s">
        <v>9744</v>
      </c>
      <c r="D52" s="127" t="s">
        <v>643</v>
      </c>
      <c r="E52" s="128">
        <v>0</v>
      </c>
      <c r="F52" s="106">
        <v>0</v>
      </c>
      <c r="G52" s="127"/>
    </row>
    <row r="53" spans="1:7" x14ac:dyDescent="0.35">
      <c r="A53" s="127" t="s">
        <v>8871</v>
      </c>
      <c r="B53" s="128" cm="1">
        <f t="array" ref="B53">IF(ROW() &lt; ROW(INDEX(fertilizers[experiment_ID],ROWS(fertilizers[experiment_ID]))), COUNTIF(INDEX(fertilizers[experiment_ID],1):fertilizers[[#This Row],[experiment_ID]],fertilizers[[#This Row],[experiment_ID]]), "")</f>
        <v>30</v>
      </c>
      <c r="C53" s="127" t="s">
        <v>9745</v>
      </c>
      <c r="D53" s="127" t="s">
        <v>609</v>
      </c>
      <c r="E53" s="128">
        <v>1</v>
      </c>
      <c r="F53" s="106">
        <v>90</v>
      </c>
      <c r="G53" s="127"/>
    </row>
    <row r="54" spans="1:7" x14ac:dyDescent="0.35">
      <c r="A54" s="127" t="s">
        <v>8871</v>
      </c>
      <c r="B54" s="128" cm="1">
        <f t="array" ref="B54">IF(ROW() &lt; ROW(INDEX(fertilizers[experiment_ID],ROWS(fertilizers[experiment_ID]))), COUNTIF(INDEX(fertilizers[experiment_ID],1):fertilizers[[#This Row],[experiment_ID]],fertilizers[[#This Row],[experiment_ID]]), "")</f>
        <v>31</v>
      </c>
      <c r="C54" s="127" t="s">
        <v>9746</v>
      </c>
      <c r="D54" s="127" t="s">
        <v>609</v>
      </c>
      <c r="E54" s="128">
        <v>2</v>
      </c>
      <c r="F54" s="106">
        <v>120</v>
      </c>
      <c r="G54" s="127"/>
    </row>
    <row r="55" spans="1:7" x14ac:dyDescent="0.35">
      <c r="A55" s="127" t="s">
        <v>8871</v>
      </c>
      <c r="B55" s="128" cm="1">
        <f t="array" ref="B55">IF(ROW() &lt; ROW(INDEX(fertilizers[experiment_ID],ROWS(fertilizers[experiment_ID]))), COUNTIF(INDEX(fertilizers[experiment_ID],1):fertilizers[[#This Row],[experiment_ID]],fertilizers[[#This Row],[experiment_ID]]), "")</f>
        <v>32</v>
      </c>
      <c r="C55" s="127" t="s">
        <v>9747</v>
      </c>
      <c r="D55" s="127" t="s">
        <v>609</v>
      </c>
      <c r="E55" s="128">
        <v>2</v>
      </c>
      <c r="F55" s="106">
        <v>130</v>
      </c>
      <c r="G55" s="127"/>
    </row>
    <row r="56" spans="1:7" x14ac:dyDescent="0.35">
      <c r="A56" s="127" t="s">
        <v>8871</v>
      </c>
      <c r="B56" s="128" cm="1">
        <f t="array" ref="B56">IF(ROW() &lt; ROW(INDEX(fertilizers[experiment_ID],ROWS(fertilizers[experiment_ID]))), COUNTIF(INDEX(fertilizers[experiment_ID],1):fertilizers[[#This Row],[experiment_ID]],fertilizers[[#This Row],[experiment_ID]]), "")</f>
        <v>33</v>
      </c>
      <c r="C56" s="127" t="s">
        <v>9748</v>
      </c>
      <c r="D56" s="127" t="s">
        <v>643</v>
      </c>
      <c r="E56" s="128">
        <v>0</v>
      </c>
      <c r="F56" s="106">
        <v>0</v>
      </c>
      <c r="G56" s="127"/>
    </row>
    <row r="57" spans="1:7" x14ac:dyDescent="0.35">
      <c r="A57" s="127" t="s">
        <v>8871</v>
      </c>
      <c r="B57" s="128" cm="1">
        <f t="array" ref="B57">IF(ROW() &lt; ROW(INDEX(fertilizers[experiment_ID],ROWS(fertilizers[experiment_ID]))), COUNTIF(INDEX(fertilizers[experiment_ID],1):fertilizers[[#This Row],[experiment_ID]],fertilizers[[#This Row],[experiment_ID]]), "")</f>
        <v>34</v>
      </c>
      <c r="C57" s="127" t="s">
        <v>9749</v>
      </c>
      <c r="D57" s="127" t="s">
        <v>609</v>
      </c>
      <c r="E57" s="128">
        <v>1</v>
      </c>
      <c r="F57" s="106">
        <v>90</v>
      </c>
      <c r="G57" s="127"/>
    </row>
    <row r="58" spans="1:7" x14ac:dyDescent="0.35">
      <c r="A58" s="127" t="s">
        <v>8871</v>
      </c>
      <c r="B58" s="128" cm="1">
        <f t="array" ref="B58">IF(ROW() &lt; ROW(INDEX(fertilizers[experiment_ID],ROWS(fertilizers[experiment_ID]))), COUNTIF(INDEX(fertilizers[experiment_ID],1):fertilizers[[#This Row],[experiment_ID]],fertilizers[[#This Row],[experiment_ID]]), "")</f>
        <v>35</v>
      </c>
      <c r="C58" s="127" t="s">
        <v>9750</v>
      </c>
      <c r="D58" s="127" t="s">
        <v>609</v>
      </c>
      <c r="E58" s="128">
        <v>2</v>
      </c>
      <c r="F58" s="106">
        <v>120</v>
      </c>
      <c r="G58" s="127"/>
    </row>
    <row r="59" spans="1:7" x14ac:dyDescent="0.35">
      <c r="A59" s="127" t="s">
        <v>8871</v>
      </c>
      <c r="B59" s="128" cm="1">
        <f t="array" ref="B59">IF(ROW() &lt; ROW(INDEX(fertilizers[experiment_ID],ROWS(fertilizers[experiment_ID]))), COUNTIF(INDEX(fertilizers[experiment_ID],1):fertilizers[[#This Row],[experiment_ID]],fertilizers[[#This Row],[experiment_ID]]), "")</f>
        <v>36</v>
      </c>
      <c r="C59" s="127" t="s">
        <v>9751</v>
      </c>
      <c r="D59" s="127" t="s">
        <v>609</v>
      </c>
      <c r="E59" s="128">
        <v>2</v>
      </c>
      <c r="F59" s="106">
        <v>130</v>
      </c>
      <c r="G59" s="127"/>
    </row>
    <row r="60" spans="1:7" x14ac:dyDescent="0.35">
      <c r="A60" s="127" t="s">
        <v>8871</v>
      </c>
      <c r="B60" s="128" cm="1">
        <f t="array" ref="B60">IF(ROW() &lt; ROW(INDEX(fertilizers[experiment_ID],ROWS(fertilizers[experiment_ID]))), COUNTIF(INDEX(fertilizers[experiment_ID],1):fertilizers[[#This Row],[experiment_ID]],fertilizers[[#This Row],[experiment_ID]]), "")</f>
        <v>37</v>
      </c>
      <c r="C60" s="127" t="s">
        <v>9752</v>
      </c>
      <c r="D60" s="127" t="s">
        <v>643</v>
      </c>
      <c r="E60" s="128">
        <v>0</v>
      </c>
      <c r="F60" s="106">
        <v>0</v>
      </c>
      <c r="G60" s="127"/>
    </row>
    <row r="61" spans="1:7" x14ac:dyDescent="0.35">
      <c r="A61" s="127" t="s">
        <v>8871</v>
      </c>
      <c r="B61" s="128" cm="1">
        <f t="array" ref="B61">IF(ROW() &lt; ROW(INDEX(fertilizers[experiment_ID],ROWS(fertilizers[experiment_ID]))), COUNTIF(INDEX(fertilizers[experiment_ID],1):fertilizers[[#This Row],[experiment_ID]],fertilizers[[#This Row],[experiment_ID]]), "")</f>
        <v>38</v>
      </c>
      <c r="C61" s="127" t="s">
        <v>9753</v>
      </c>
      <c r="D61" s="127" t="s">
        <v>609</v>
      </c>
      <c r="E61" s="128">
        <v>1</v>
      </c>
      <c r="F61" s="106">
        <v>90</v>
      </c>
      <c r="G61" s="127"/>
    </row>
    <row r="62" spans="1:7" x14ac:dyDescent="0.35">
      <c r="A62" s="127" t="s">
        <v>8871</v>
      </c>
      <c r="B62" s="128" cm="1">
        <f t="array" ref="B62">IF(ROW() &lt; ROW(INDEX(fertilizers[experiment_ID],ROWS(fertilizers[experiment_ID]))), COUNTIF(INDEX(fertilizers[experiment_ID],1):fertilizers[[#This Row],[experiment_ID]],fertilizers[[#This Row],[experiment_ID]]), "")</f>
        <v>39</v>
      </c>
      <c r="C62" s="127" t="s">
        <v>9754</v>
      </c>
      <c r="D62" s="127" t="s">
        <v>609</v>
      </c>
      <c r="E62" s="128">
        <v>2</v>
      </c>
      <c r="F62" s="106">
        <v>120</v>
      </c>
      <c r="G62" s="127"/>
    </row>
    <row r="63" spans="1:7" x14ac:dyDescent="0.35">
      <c r="A63" s="127" t="s">
        <v>8871</v>
      </c>
      <c r="B63" s="128" cm="1">
        <f t="array" ref="B63">IF(ROW() &lt; ROW(INDEX(fertilizers[experiment_ID],ROWS(fertilizers[experiment_ID]))), COUNTIF(INDEX(fertilizers[experiment_ID],1):fertilizers[[#This Row],[experiment_ID]],fertilizers[[#This Row],[experiment_ID]]), "")</f>
        <v>40</v>
      </c>
      <c r="C63" s="127" t="s">
        <v>9755</v>
      </c>
      <c r="D63" s="127" t="s">
        <v>609</v>
      </c>
      <c r="E63" s="128">
        <v>2</v>
      </c>
      <c r="F63" s="106">
        <v>130</v>
      </c>
      <c r="G63" s="127"/>
    </row>
    <row r="64" spans="1:7" x14ac:dyDescent="0.35">
      <c r="A64" s="127" t="s">
        <v>8871</v>
      </c>
      <c r="B64" s="128" cm="1">
        <f t="array" ref="B64">IF(ROW() &lt; ROW(INDEX(fertilizers[experiment_ID],ROWS(fertilizers[experiment_ID]))), COUNTIF(INDEX(fertilizers[experiment_ID],1):fertilizers[[#This Row],[experiment_ID]],fertilizers[[#This Row],[experiment_ID]]), "")</f>
        <v>41</v>
      </c>
      <c r="C64" s="127" t="s">
        <v>9756</v>
      </c>
      <c r="D64" s="127" t="s">
        <v>643</v>
      </c>
      <c r="E64" s="128">
        <v>0</v>
      </c>
      <c r="F64" s="106">
        <v>0</v>
      </c>
      <c r="G64" s="127"/>
    </row>
    <row r="65" spans="1:7" x14ac:dyDescent="0.35">
      <c r="A65" s="127" t="s">
        <v>8871</v>
      </c>
      <c r="B65" s="128" cm="1">
        <f t="array" ref="B65">IF(ROW() &lt; ROW(INDEX(fertilizers[experiment_ID],ROWS(fertilizers[experiment_ID]))), COUNTIF(INDEX(fertilizers[experiment_ID],1):fertilizers[[#This Row],[experiment_ID]],fertilizers[[#This Row],[experiment_ID]]), "")</f>
        <v>42</v>
      </c>
      <c r="C65" s="127" t="s">
        <v>9757</v>
      </c>
      <c r="D65" s="127" t="s">
        <v>609</v>
      </c>
      <c r="E65" s="128">
        <v>1</v>
      </c>
      <c r="F65" s="106">
        <v>90</v>
      </c>
      <c r="G65" s="127"/>
    </row>
    <row r="66" spans="1:7" x14ac:dyDescent="0.35">
      <c r="A66" s="127" t="s">
        <v>8871</v>
      </c>
      <c r="B66" s="128" cm="1">
        <f t="array" ref="B66">IF(ROW() &lt; ROW(INDEX(fertilizers[experiment_ID],ROWS(fertilizers[experiment_ID]))), COUNTIF(INDEX(fertilizers[experiment_ID],1):fertilizers[[#This Row],[experiment_ID]],fertilizers[[#This Row],[experiment_ID]]), "")</f>
        <v>43</v>
      </c>
      <c r="C66" s="127" t="s">
        <v>9758</v>
      </c>
      <c r="D66" s="127" t="s">
        <v>609</v>
      </c>
      <c r="E66" s="128">
        <v>2</v>
      </c>
      <c r="F66" s="106">
        <v>120</v>
      </c>
      <c r="G66" s="127"/>
    </row>
    <row r="67" spans="1:7" x14ac:dyDescent="0.35">
      <c r="A67" s="127" t="s">
        <v>8871</v>
      </c>
      <c r="B67" s="128" cm="1">
        <f t="array" ref="B67">IF(ROW() &lt; ROW(INDEX(fertilizers[experiment_ID],ROWS(fertilizers[experiment_ID]))), COUNTIF(INDEX(fertilizers[experiment_ID],1):fertilizers[[#This Row],[experiment_ID]],fertilizers[[#This Row],[experiment_ID]]), "")</f>
        <v>44</v>
      </c>
      <c r="C67" s="127" t="s">
        <v>9759</v>
      </c>
      <c r="D67" s="127" t="s">
        <v>609</v>
      </c>
      <c r="E67" s="128">
        <v>2</v>
      </c>
      <c r="F67" s="106">
        <v>130</v>
      </c>
      <c r="G67" s="127"/>
    </row>
    <row r="68" spans="1:7" x14ac:dyDescent="0.35">
      <c r="A68" s="127" t="s">
        <v>8871</v>
      </c>
      <c r="B68" s="128" cm="1">
        <f t="array" ref="B68">IF(ROW() &lt; ROW(INDEX(fertilizers[experiment_ID],ROWS(fertilizers[experiment_ID]))), COUNTIF(INDEX(fertilizers[experiment_ID],1):fertilizers[[#This Row],[experiment_ID]],fertilizers[[#This Row],[experiment_ID]]), "")</f>
        <v>45</v>
      </c>
      <c r="C68" s="127" t="s">
        <v>9760</v>
      </c>
      <c r="D68" s="127" t="s">
        <v>643</v>
      </c>
      <c r="E68" s="128">
        <v>0</v>
      </c>
      <c r="F68" s="106">
        <v>0</v>
      </c>
      <c r="G68" s="127"/>
    </row>
    <row r="69" spans="1:7" x14ac:dyDescent="0.35">
      <c r="A69" s="127" t="s">
        <v>8871</v>
      </c>
      <c r="B69" s="128" cm="1">
        <f t="array" ref="B69">IF(ROW() &lt; ROW(INDEX(fertilizers[experiment_ID],ROWS(fertilizers[experiment_ID]))), COUNTIF(INDEX(fertilizers[experiment_ID],1):fertilizers[[#This Row],[experiment_ID]],fertilizers[[#This Row],[experiment_ID]]), "")</f>
        <v>46</v>
      </c>
      <c r="C69" s="127" t="s">
        <v>9761</v>
      </c>
      <c r="D69" s="127" t="s">
        <v>609</v>
      </c>
      <c r="E69" s="128">
        <v>1</v>
      </c>
      <c r="F69" s="106">
        <v>90</v>
      </c>
      <c r="G69" s="127"/>
    </row>
    <row r="70" spans="1:7" x14ac:dyDescent="0.35">
      <c r="A70" s="127" t="s">
        <v>8871</v>
      </c>
      <c r="B70" s="128" cm="1">
        <f t="array" ref="B70">IF(ROW() &lt; ROW(INDEX(fertilizers[experiment_ID],ROWS(fertilizers[experiment_ID]))), COUNTIF(INDEX(fertilizers[experiment_ID],1):fertilizers[[#This Row],[experiment_ID]],fertilizers[[#This Row],[experiment_ID]]), "")</f>
        <v>47</v>
      </c>
      <c r="C70" s="127" t="s">
        <v>9762</v>
      </c>
      <c r="D70" s="127" t="s">
        <v>609</v>
      </c>
      <c r="E70" s="128">
        <v>2</v>
      </c>
      <c r="F70" s="106">
        <v>120</v>
      </c>
      <c r="G70" s="127"/>
    </row>
    <row r="71" spans="1:7" x14ac:dyDescent="0.35">
      <c r="A71" s="127" t="s">
        <v>8871</v>
      </c>
      <c r="B71" s="128" cm="1">
        <f t="array" ref="B71">IF(ROW() &lt; ROW(INDEX(fertilizers[experiment_ID],ROWS(fertilizers[experiment_ID]))), COUNTIF(INDEX(fertilizers[experiment_ID],1):fertilizers[[#This Row],[experiment_ID]],fertilizers[[#This Row],[experiment_ID]]), "")</f>
        <v>48</v>
      </c>
      <c r="C71" s="127" t="s">
        <v>9763</v>
      </c>
      <c r="D71" s="127" t="s">
        <v>609</v>
      </c>
      <c r="E71" s="128">
        <v>2</v>
      </c>
      <c r="F71" s="106">
        <v>130</v>
      </c>
      <c r="G71" s="127"/>
    </row>
    <row r="72" spans="1:7" x14ac:dyDescent="0.35">
      <c r="A72" s="127" t="s">
        <v>8871</v>
      </c>
      <c r="B72" s="128" cm="1">
        <f t="array" ref="B72">IF(ROW() &lt; ROW(INDEX(fertilizers[experiment_ID],ROWS(fertilizers[experiment_ID]))), COUNTIF(INDEX(fertilizers[experiment_ID],1):fertilizers[[#This Row],[experiment_ID]],fertilizers[[#This Row],[experiment_ID]]), "")</f>
        <v>49</v>
      </c>
      <c r="C72" s="127" t="s">
        <v>9764</v>
      </c>
      <c r="D72" s="127" t="s">
        <v>643</v>
      </c>
      <c r="E72" s="128">
        <v>0</v>
      </c>
      <c r="F72" s="106">
        <v>0</v>
      </c>
      <c r="G72" s="127"/>
    </row>
    <row r="73" spans="1:7" x14ac:dyDescent="0.35">
      <c r="A73" s="127" t="s">
        <v>8871</v>
      </c>
      <c r="B73" s="128" cm="1">
        <f t="array" ref="B73">IF(ROW() &lt; ROW(INDEX(fertilizers[experiment_ID],ROWS(fertilizers[experiment_ID]))), COUNTIF(INDEX(fertilizers[experiment_ID],1):fertilizers[[#This Row],[experiment_ID]],fertilizers[[#This Row],[experiment_ID]]), "")</f>
        <v>50</v>
      </c>
      <c r="C73" s="127" t="s">
        <v>9765</v>
      </c>
      <c r="D73" s="127" t="s">
        <v>609</v>
      </c>
      <c r="E73" s="128">
        <v>1</v>
      </c>
      <c r="F73" s="106">
        <v>90</v>
      </c>
      <c r="G73" s="127"/>
    </row>
    <row r="74" spans="1:7" x14ac:dyDescent="0.35">
      <c r="A74" s="127" t="s">
        <v>8871</v>
      </c>
      <c r="B74" s="128" cm="1">
        <f t="array" ref="B74">IF(ROW() &lt; ROW(INDEX(fertilizers[experiment_ID],ROWS(fertilizers[experiment_ID]))), COUNTIF(INDEX(fertilizers[experiment_ID],1):fertilizers[[#This Row],[experiment_ID]],fertilizers[[#This Row],[experiment_ID]]), "")</f>
        <v>51</v>
      </c>
      <c r="C74" s="127" t="s">
        <v>9766</v>
      </c>
      <c r="D74" s="127" t="s">
        <v>609</v>
      </c>
      <c r="E74" s="128">
        <v>2</v>
      </c>
      <c r="F74" s="106">
        <v>120</v>
      </c>
      <c r="G74" s="127"/>
    </row>
    <row r="75" spans="1:7" x14ac:dyDescent="0.35">
      <c r="A75" s="127" t="s">
        <v>8871</v>
      </c>
      <c r="B75" s="128" cm="1">
        <f t="array" ref="B75">IF(ROW() &lt; ROW(INDEX(fertilizers[experiment_ID],ROWS(fertilizers[experiment_ID]))), COUNTIF(INDEX(fertilizers[experiment_ID],1):fertilizers[[#This Row],[experiment_ID]],fertilizers[[#This Row],[experiment_ID]]), "")</f>
        <v>52</v>
      </c>
      <c r="C75" s="127" t="s">
        <v>9767</v>
      </c>
      <c r="D75" s="127" t="s">
        <v>609</v>
      </c>
      <c r="E75" s="128">
        <v>2</v>
      </c>
      <c r="F75" s="106">
        <v>130</v>
      </c>
      <c r="G75" s="127"/>
    </row>
    <row r="76" spans="1:7" x14ac:dyDescent="0.35">
      <c r="A76" s="127" t="s">
        <v>8871</v>
      </c>
      <c r="B76" s="128" cm="1">
        <f t="array" ref="B76">IF(ROW() &lt; ROW(INDEX(fertilizers[experiment_ID],ROWS(fertilizers[experiment_ID]))), COUNTIF(INDEX(fertilizers[experiment_ID],1):fertilizers[[#This Row],[experiment_ID]],fertilizers[[#This Row],[experiment_ID]]), "")</f>
        <v>53</v>
      </c>
      <c r="C76" s="127" t="s">
        <v>9768</v>
      </c>
      <c r="D76" s="127" t="s">
        <v>643</v>
      </c>
      <c r="E76" s="128">
        <v>0</v>
      </c>
      <c r="F76" s="106">
        <v>0</v>
      </c>
      <c r="G76" s="127"/>
    </row>
    <row r="77" spans="1:7" x14ac:dyDescent="0.35">
      <c r="A77" s="127" t="s">
        <v>8871</v>
      </c>
      <c r="B77" s="128" cm="1">
        <f t="array" ref="B77">IF(ROW() &lt; ROW(INDEX(fertilizers[experiment_ID],ROWS(fertilizers[experiment_ID]))), COUNTIF(INDEX(fertilizers[experiment_ID],1):fertilizers[[#This Row],[experiment_ID]],fertilizers[[#This Row],[experiment_ID]]), "")</f>
        <v>54</v>
      </c>
      <c r="C77" s="127" t="s">
        <v>9769</v>
      </c>
      <c r="D77" s="127" t="s">
        <v>609</v>
      </c>
      <c r="E77" s="128">
        <v>1</v>
      </c>
      <c r="F77" s="106">
        <v>90</v>
      </c>
      <c r="G77" s="127"/>
    </row>
    <row r="78" spans="1:7" x14ac:dyDescent="0.35">
      <c r="A78" s="127" t="s">
        <v>8871</v>
      </c>
      <c r="B78" s="128" cm="1">
        <f t="array" ref="B78">IF(ROW() &lt; ROW(INDEX(fertilizers[experiment_ID],ROWS(fertilizers[experiment_ID]))), COUNTIF(INDEX(fertilizers[experiment_ID],1):fertilizers[[#This Row],[experiment_ID]],fertilizers[[#This Row],[experiment_ID]]), "")</f>
        <v>55</v>
      </c>
      <c r="C78" s="127" t="s">
        <v>9770</v>
      </c>
      <c r="D78" s="127" t="s">
        <v>609</v>
      </c>
      <c r="E78" s="128">
        <v>2</v>
      </c>
      <c r="F78" s="106">
        <v>120</v>
      </c>
      <c r="G78" s="127"/>
    </row>
    <row r="79" spans="1:7" x14ac:dyDescent="0.35">
      <c r="A79" s="127" t="s">
        <v>8871</v>
      </c>
      <c r="B79" s="128" cm="1">
        <f t="array" ref="B79">IF(ROW() &lt; ROW(INDEX(fertilizers[experiment_ID],ROWS(fertilizers[experiment_ID]))), COUNTIF(INDEX(fertilizers[experiment_ID],1):fertilizers[[#This Row],[experiment_ID]],fertilizers[[#This Row],[experiment_ID]]), "")</f>
        <v>56</v>
      </c>
      <c r="C79" s="127" t="s">
        <v>9771</v>
      </c>
      <c r="D79" s="127" t="s">
        <v>609</v>
      </c>
      <c r="E79" s="128">
        <v>2</v>
      </c>
      <c r="F79" s="106">
        <v>130</v>
      </c>
      <c r="G79" s="127"/>
    </row>
    <row r="80" spans="1:7" x14ac:dyDescent="0.35">
      <c r="A80" s="127" t="s">
        <v>8990</v>
      </c>
      <c r="B80" s="128" cm="1">
        <f t="array" ref="B80">IF(ROW() &lt; ROW(INDEX(fertilizers[experiment_ID],ROWS(fertilizers[experiment_ID]))), COUNTIF(INDEX(fertilizers[experiment_ID],1):fertilizers[[#This Row],[experiment_ID]],fertilizers[[#This Row],[experiment_ID]]), "")</f>
        <v>1</v>
      </c>
      <c r="C80" s="127" t="s">
        <v>9780</v>
      </c>
      <c r="D80" s="127" t="s">
        <v>609</v>
      </c>
      <c r="E80" s="128">
        <v>1</v>
      </c>
      <c r="F80" s="106">
        <v>450</v>
      </c>
      <c r="G80" s="127"/>
    </row>
    <row r="81" spans="1:7" x14ac:dyDescent="0.35">
      <c r="A81" s="127" t="s">
        <v>9127</v>
      </c>
      <c r="B81" s="128" cm="1">
        <f t="array" ref="B81">IF(ROW() &lt; ROW(INDEX(fertilizers[experiment_ID],ROWS(fertilizers[experiment_ID]))), COUNTIF(INDEX(fertilizers[experiment_ID],1):fertilizers[[#This Row],[experiment_ID]],fertilizers[[#This Row],[experiment_ID]]), "")</f>
        <v>1</v>
      </c>
      <c r="C81" s="127" t="s">
        <v>9773</v>
      </c>
      <c r="D81" s="127" t="s">
        <v>609</v>
      </c>
      <c r="E81" s="128">
        <v>2</v>
      </c>
      <c r="F81" s="106">
        <v>90</v>
      </c>
      <c r="G81" s="127"/>
    </row>
    <row r="82" spans="1:7" x14ac:dyDescent="0.35">
      <c r="A82" s="127" t="s">
        <v>9127</v>
      </c>
      <c r="B82" s="128" cm="1">
        <f t="array" ref="B82">IF(ROW() &lt; ROW(INDEX(fertilizers[experiment_ID],ROWS(fertilizers[experiment_ID]))), COUNTIF(INDEX(fertilizers[experiment_ID],1):fertilizers[[#This Row],[experiment_ID]],fertilizers[[#This Row],[experiment_ID]]), "")</f>
        <v>2</v>
      </c>
      <c r="C82" s="127" t="s">
        <v>9711</v>
      </c>
      <c r="D82" s="127" t="s">
        <v>643</v>
      </c>
      <c r="E82" s="128">
        <v>0</v>
      </c>
      <c r="F82" s="106">
        <v>0</v>
      </c>
      <c r="G82" s="127"/>
    </row>
    <row r="83" spans="1:7" x14ac:dyDescent="0.35">
      <c r="A83" s="127" t="s">
        <v>9365</v>
      </c>
      <c r="B83" s="128" cm="1">
        <f t="array" ref="B83">IF(ROW() &lt; ROW(INDEX(fertilizers[experiment_ID],ROWS(fertilizers[experiment_ID]))), COUNTIF(INDEX(fertilizers[experiment_ID],1):fertilizers[[#This Row],[experiment_ID]],fertilizers[[#This Row],[experiment_ID]]), "")</f>
        <v>1</v>
      </c>
      <c r="C83" s="127" t="s">
        <v>9774</v>
      </c>
      <c r="D83" s="127" t="s">
        <v>609</v>
      </c>
      <c r="E83" s="128"/>
      <c r="F83" s="106">
        <v>138</v>
      </c>
      <c r="G83" s="127"/>
    </row>
    <row r="84" spans="1:7" x14ac:dyDescent="0.35">
      <c r="A84" s="127" t="s">
        <v>9365</v>
      </c>
      <c r="B84" s="128" cm="1">
        <f t="array" ref="B84">IF(ROW() &lt; ROW(INDEX(fertilizers[experiment_ID],ROWS(fertilizers[experiment_ID]))), COUNTIF(INDEX(fertilizers[experiment_ID],1):fertilizers[[#This Row],[experiment_ID]],fertilizers[[#This Row],[experiment_ID]]), "")</f>
        <v>2</v>
      </c>
      <c r="C84" s="127" t="s">
        <v>9775</v>
      </c>
      <c r="D84" s="127" t="s">
        <v>609</v>
      </c>
      <c r="E84" s="128"/>
      <c r="F84" s="106">
        <v>122</v>
      </c>
      <c r="G84" s="127"/>
    </row>
    <row r="85" spans="1:7" x14ac:dyDescent="0.35">
      <c r="A85" s="127" t="s">
        <v>9365</v>
      </c>
      <c r="B85" s="128" cm="1">
        <f t="array" ref="B85">IF(ROW() &lt; ROW(INDEX(fertilizers[experiment_ID],ROWS(fertilizers[experiment_ID]))), COUNTIF(INDEX(fertilizers[experiment_ID],1):fertilizers[[#This Row],[experiment_ID]],fertilizers[[#This Row],[experiment_ID]]), "")</f>
        <v>3</v>
      </c>
      <c r="C85" s="127" t="s">
        <v>9776</v>
      </c>
      <c r="D85" s="127" t="s">
        <v>609</v>
      </c>
      <c r="E85" s="128"/>
      <c r="F85" s="106">
        <v>188</v>
      </c>
      <c r="G85" s="127"/>
    </row>
    <row r="86" spans="1:7" x14ac:dyDescent="0.35">
      <c r="A86" s="127" t="s">
        <v>9365</v>
      </c>
      <c r="B86" s="128" cm="1">
        <f t="array" ref="B86">IF(ROW() &lt; ROW(INDEX(fertilizers[experiment_ID],ROWS(fertilizers[experiment_ID]))), COUNTIF(INDEX(fertilizers[experiment_ID],1):fertilizers[[#This Row],[experiment_ID]],fertilizers[[#This Row],[experiment_ID]]), "")</f>
        <v>4</v>
      </c>
      <c r="C86" s="127" t="s">
        <v>9777</v>
      </c>
      <c r="D86" s="127" t="s">
        <v>609</v>
      </c>
      <c r="E86" s="128"/>
      <c r="F86" s="106">
        <v>284</v>
      </c>
      <c r="G86" s="127"/>
    </row>
    <row r="87" spans="1:7" x14ac:dyDescent="0.35">
      <c r="A87" s="127" t="s">
        <v>9365</v>
      </c>
      <c r="B87" s="128" cm="1">
        <f t="array" ref="B87">IF(ROW() &lt; ROW(INDEX(fertilizers[experiment_ID],ROWS(fertilizers[experiment_ID]))), COUNTIF(INDEX(fertilizers[experiment_ID],1):fertilizers[[#This Row],[experiment_ID]],fertilizers[[#This Row],[experiment_ID]]), "")</f>
        <v>5</v>
      </c>
      <c r="C87" s="127" t="s">
        <v>9778</v>
      </c>
      <c r="D87" s="127" t="s">
        <v>609</v>
      </c>
      <c r="E87" s="128"/>
      <c r="F87" s="106">
        <v>258</v>
      </c>
      <c r="G87" s="127"/>
    </row>
    <row r="88" spans="1:7" x14ac:dyDescent="0.35">
      <c r="A88" s="127" t="s">
        <v>9365</v>
      </c>
      <c r="B88" s="128" cm="1">
        <f t="array" ref="B88">IF(ROW() &lt; ROW(INDEX(fertilizers[experiment_ID],ROWS(fertilizers[experiment_ID]))), COUNTIF(INDEX(fertilizers[experiment_ID],1):fertilizers[[#This Row],[experiment_ID]],fertilizers[[#This Row],[experiment_ID]]), "")</f>
        <v>6</v>
      </c>
      <c r="C88" s="127" t="s">
        <v>9779</v>
      </c>
      <c r="D88" s="127" t="s">
        <v>609</v>
      </c>
      <c r="E88" s="128"/>
      <c r="F88" s="106">
        <v>270</v>
      </c>
      <c r="G88" s="127"/>
    </row>
    <row r="89" spans="1:7" x14ac:dyDescent="0.35">
      <c r="A89" s="127" t="s">
        <v>9616</v>
      </c>
      <c r="B89" s="128" cm="1">
        <f t="array" ref="B89">IF(ROW() &lt; ROW(INDEX(fertilizers[experiment_ID],ROWS(fertilizers[experiment_ID]))), COUNTIF(INDEX(fertilizers[experiment_ID],1):fertilizers[[#This Row],[experiment_ID]],fertilizers[[#This Row],[experiment_ID]]), "")</f>
        <v>1</v>
      </c>
      <c r="C89" s="127" t="s">
        <v>9781</v>
      </c>
      <c r="D89" s="127" t="s">
        <v>609</v>
      </c>
      <c r="E89" s="128">
        <v>2</v>
      </c>
      <c r="F89" s="106">
        <v>180</v>
      </c>
      <c r="G89" s="127"/>
    </row>
    <row r="90" spans="1:7" x14ac:dyDescent="0.35">
      <c r="A90" s="127"/>
      <c r="B90" s="128" t="str" cm="1">
        <f t="array" ref="B90">IF(ROW() &lt; ROW(INDEX(fertilizers[experiment_ID],ROWS(fertilizers[experiment_ID]))), COUNTIF(INDEX(fertilizers[experiment_ID],1):fertilizers[[#This Row],[experiment_ID]],fertilizers[[#This Row],[experiment_ID]]), "")</f>
        <v/>
      </c>
      <c r="C90" s="127"/>
      <c r="D90" s="127"/>
      <c r="E90" s="128"/>
      <c r="F90" s="106"/>
      <c r="G90" s="127"/>
    </row>
  </sheetData>
  <mergeCells count="1">
    <mergeCell ref="A1:H1"/>
  </mergeCells>
  <dataValidations count="1">
    <dataValidation type="list" allowBlank="1" showInputMessage="1" showErrorMessage="1" sqref="A5:A90" xr:uid="{E52E8DD2-F8D3-4B5C-981F-89FDF908E90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D5:D90</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154"/>
  <sheetViews>
    <sheetView zoomScaleNormal="100" workbookViewId="0">
      <pane ySplit="4" topLeftCell="A40" activePane="bottomLeft" state="frozen"/>
      <selection activeCell="G20" sqref="G20"/>
      <selection pane="bottomLeft" activeCell="A47" sqref="A47:XFD62"/>
    </sheetView>
  </sheetViews>
  <sheetFormatPr defaultRowHeight="14.5" x14ac:dyDescent="0.35"/>
  <cols>
    <col min="1" max="1" width="19.08984375" customWidth="1"/>
    <col min="2" max="2" width="10.7265625" customWidth="1"/>
    <col min="3" max="25" width="20.7265625" customWidth="1"/>
  </cols>
  <sheetData>
    <row r="1" spans="1:24" ht="45.5" customHeight="1" x14ac:dyDescent="0.35">
      <c r="A1" s="193" t="s">
        <v>6594</v>
      </c>
      <c r="B1" s="193"/>
      <c r="C1" s="193"/>
      <c r="D1" s="193"/>
      <c r="E1" s="193"/>
      <c r="F1" s="193"/>
      <c r="G1" s="193"/>
      <c r="H1" s="193"/>
    </row>
    <row r="2" spans="1:24" ht="28.5" hidden="1" customHeight="1" x14ac:dyDescent="0.35">
      <c r="A2" s="30"/>
      <c r="B2" s="30"/>
    </row>
    <row r="3" spans="1:24" s="16" customFormat="1" ht="47.25" customHeight="1" x14ac:dyDescent="0.35">
      <c r="A3" s="15" t="s">
        <v>1923</v>
      </c>
      <c r="B3" s="15" t="s">
        <v>1950</v>
      </c>
      <c r="C3" s="15" t="s">
        <v>6402</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6560</v>
      </c>
      <c r="W3" s="16" t="s">
        <v>6559</v>
      </c>
      <c r="X3" s="16" t="s">
        <v>1895</v>
      </c>
    </row>
    <row r="4" spans="1:24" x14ac:dyDescent="0.3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7519</v>
      </c>
    </row>
    <row r="5" spans="1:24" x14ac:dyDescent="0.35">
      <c r="A5" s="127" t="s">
        <v>9863</v>
      </c>
      <c r="B5" s="129">
        <v>1</v>
      </c>
      <c r="C5" s="127" t="s">
        <v>9866</v>
      </c>
      <c r="D5" s="21">
        <v>44116</v>
      </c>
      <c r="E5" s="127" t="s">
        <v>829</v>
      </c>
      <c r="F5" s="127" t="s">
        <v>915</v>
      </c>
      <c r="G5" s="106"/>
      <c r="H5" s="106">
        <v>54</v>
      </c>
      <c r="I5" s="106">
        <v>54</v>
      </c>
      <c r="J5" s="106"/>
      <c r="K5" s="106"/>
      <c r="L5" s="106"/>
      <c r="M5" s="106"/>
      <c r="N5" s="106"/>
      <c r="O5" s="106"/>
      <c r="P5" s="106"/>
      <c r="Q5" s="106"/>
      <c r="R5" s="106"/>
      <c r="S5" s="106"/>
      <c r="T5" s="106"/>
      <c r="U5" s="106"/>
      <c r="V5" s="127"/>
      <c r="W5" s="106"/>
      <c r="X5" s="127" t="s">
        <v>8596</v>
      </c>
    </row>
    <row r="6" spans="1:24" x14ac:dyDescent="0.35">
      <c r="A6" s="127" t="s">
        <v>9864</v>
      </c>
      <c r="B6" s="129">
        <v>1</v>
      </c>
      <c r="C6" s="127" t="s">
        <v>9866</v>
      </c>
      <c r="D6" s="21">
        <v>44479</v>
      </c>
      <c r="E6" s="127" t="s">
        <v>829</v>
      </c>
      <c r="F6" s="127" t="s">
        <v>915</v>
      </c>
      <c r="G6" s="106"/>
      <c r="H6" s="106">
        <v>54</v>
      </c>
      <c r="I6" s="106">
        <v>54</v>
      </c>
      <c r="J6" s="106"/>
      <c r="K6" s="106"/>
      <c r="L6" s="106"/>
      <c r="M6" s="106"/>
      <c r="N6" s="106"/>
      <c r="O6" s="106"/>
      <c r="P6" s="106"/>
      <c r="Q6" s="106"/>
      <c r="R6" s="106"/>
      <c r="S6" s="106"/>
      <c r="T6" s="106"/>
      <c r="U6" s="106"/>
      <c r="V6" s="127"/>
      <c r="W6" s="106"/>
      <c r="X6" s="127" t="s">
        <v>8596</v>
      </c>
    </row>
    <row r="7" spans="1:24" x14ac:dyDescent="0.35">
      <c r="A7" s="127" t="s">
        <v>9863</v>
      </c>
      <c r="B7" s="129">
        <v>2</v>
      </c>
      <c r="C7" s="127" t="s">
        <v>9867</v>
      </c>
      <c r="D7" s="21">
        <v>44116</v>
      </c>
      <c r="E7" s="127" t="s">
        <v>829</v>
      </c>
      <c r="F7" s="127" t="s">
        <v>915</v>
      </c>
      <c r="G7" s="106"/>
      <c r="H7" s="106">
        <v>54</v>
      </c>
      <c r="I7" s="106">
        <v>54</v>
      </c>
      <c r="J7" s="106"/>
      <c r="K7" s="106"/>
      <c r="L7" s="106"/>
      <c r="M7" s="106"/>
      <c r="N7" s="106"/>
      <c r="O7" s="106"/>
      <c r="P7" s="106"/>
      <c r="Q7" s="106"/>
      <c r="R7" s="106"/>
      <c r="S7" s="106"/>
      <c r="T7" s="106"/>
      <c r="U7" s="106"/>
      <c r="V7" s="127"/>
      <c r="W7" s="106"/>
      <c r="X7" s="127" t="s">
        <v>8596</v>
      </c>
    </row>
    <row r="8" spans="1:24" x14ac:dyDescent="0.35">
      <c r="A8" s="127" t="s">
        <v>9863</v>
      </c>
      <c r="B8" s="129">
        <v>2</v>
      </c>
      <c r="C8" s="127" t="s">
        <v>9867</v>
      </c>
      <c r="D8" s="21">
        <v>44285</v>
      </c>
      <c r="E8" s="127" t="s">
        <v>829</v>
      </c>
      <c r="F8" s="127" t="s">
        <v>915</v>
      </c>
      <c r="G8" s="106"/>
      <c r="H8" s="106">
        <v>30</v>
      </c>
      <c r="I8" s="106">
        <v>30</v>
      </c>
      <c r="J8" s="106"/>
      <c r="K8" s="106"/>
      <c r="L8" s="106"/>
      <c r="M8" s="106"/>
      <c r="N8" s="106"/>
      <c r="O8" s="106"/>
      <c r="P8" s="106"/>
      <c r="Q8" s="106"/>
      <c r="R8" s="106"/>
      <c r="S8" s="106"/>
      <c r="T8" s="106"/>
      <c r="U8" s="106"/>
      <c r="V8" s="127"/>
      <c r="W8" s="106"/>
      <c r="X8" s="127" t="s">
        <v>8597</v>
      </c>
    </row>
    <row r="9" spans="1:24" x14ac:dyDescent="0.35">
      <c r="A9" s="127" t="s">
        <v>9863</v>
      </c>
      <c r="B9" s="129">
        <v>2</v>
      </c>
      <c r="C9" s="127" t="s">
        <v>9867</v>
      </c>
      <c r="D9" s="21">
        <v>44311</v>
      </c>
      <c r="E9" s="127" t="s">
        <v>829</v>
      </c>
      <c r="F9" s="127" t="s">
        <v>915</v>
      </c>
      <c r="G9" s="106"/>
      <c r="H9" s="106">
        <v>30</v>
      </c>
      <c r="I9" s="106">
        <v>30</v>
      </c>
      <c r="J9" s="106"/>
      <c r="K9" s="106"/>
      <c r="L9" s="106"/>
      <c r="M9" s="106"/>
      <c r="N9" s="106"/>
      <c r="O9" s="106"/>
      <c r="P9" s="106"/>
      <c r="Q9" s="106"/>
      <c r="R9" s="106"/>
      <c r="S9" s="106"/>
      <c r="T9" s="106"/>
      <c r="U9" s="106"/>
      <c r="V9" s="127"/>
      <c r="W9" s="106"/>
      <c r="X9" s="127" t="s">
        <v>8598</v>
      </c>
    </row>
    <row r="10" spans="1:24" x14ac:dyDescent="0.35">
      <c r="A10" s="127" t="s">
        <v>9863</v>
      </c>
      <c r="B10" s="129">
        <v>2</v>
      </c>
      <c r="C10" s="127" t="s">
        <v>9867</v>
      </c>
      <c r="D10" s="21">
        <v>44326</v>
      </c>
      <c r="E10" s="127" t="s">
        <v>829</v>
      </c>
      <c r="F10" s="127" t="s">
        <v>915</v>
      </c>
      <c r="G10" s="106"/>
      <c r="H10" s="106">
        <v>7</v>
      </c>
      <c r="I10" s="106">
        <v>7</v>
      </c>
      <c r="J10" s="106"/>
      <c r="K10" s="106"/>
      <c r="L10" s="106"/>
      <c r="M10" s="106"/>
      <c r="N10" s="106"/>
      <c r="O10" s="106"/>
      <c r="P10" s="106"/>
      <c r="Q10" s="106"/>
      <c r="R10" s="106"/>
      <c r="S10" s="106"/>
      <c r="T10" s="106"/>
      <c r="U10" s="106"/>
      <c r="V10" s="127"/>
      <c r="W10" s="106"/>
      <c r="X10" s="127" t="s">
        <v>8599</v>
      </c>
    </row>
    <row r="11" spans="1:24" x14ac:dyDescent="0.35">
      <c r="A11" s="127" t="s">
        <v>9864</v>
      </c>
      <c r="B11" s="129">
        <v>2</v>
      </c>
      <c r="C11" s="127" t="s">
        <v>9867</v>
      </c>
      <c r="D11" s="21">
        <v>44479</v>
      </c>
      <c r="E11" s="127" t="s">
        <v>829</v>
      </c>
      <c r="F11" s="127" t="s">
        <v>915</v>
      </c>
      <c r="G11" s="106"/>
      <c r="H11" s="106">
        <v>54</v>
      </c>
      <c r="I11" s="106">
        <v>54</v>
      </c>
      <c r="J11" s="106"/>
      <c r="K11" s="106"/>
      <c r="L11" s="106"/>
      <c r="M11" s="106"/>
      <c r="N11" s="106"/>
      <c r="O11" s="106"/>
      <c r="P11" s="106"/>
      <c r="Q11" s="106"/>
      <c r="R11" s="106"/>
      <c r="S11" s="106"/>
      <c r="T11" s="106"/>
      <c r="U11" s="106"/>
      <c r="V11" s="127"/>
      <c r="W11" s="106"/>
      <c r="X11" s="127" t="s">
        <v>8596</v>
      </c>
    </row>
    <row r="12" spans="1:24" x14ac:dyDescent="0.35">
      <c r="A12" s="127" t="s">
        <v>9864</v>
      </c>
      <c r="B12" s="129">
        <v>2</v>
      </c>
      <c r="C12" s="127" t="s">
        <v>9867</v>
      </c>
      <c r="D12" s="21">
        <v>44650</v>
      </c>
      <c r="E12" s="127" t="s">
        <v>829</v>
      </c>
      <c r="F12" s="127" t="s">
        <v>915</v>
      </c>
      <c r="G12" s="106"/>
      <c r="H12" s="106">
        <v>30</v>
      </c>
      <c r="I12" s="106">
        <v>30</v>
      </c>
      <c r="J12" s="106"/>
      <c r="K12" s="106"/>
      <c r="L12" s="106"/>
      <c r="M12" s="106"/>
      <c r="N12" s="106"/>
      <c r="O12" s="106"/>
      <c r="P12" s="106"/>
      <c r="Q12" s="106"/>
      <c r="R12" s="106"/>
      <c r="S12" s="106"/>
      <c r="T12" s="106"/>
      <c r="U12" s="106"/>
      <c r="V12" s="127"/>
      <c r="W12" s="106"/>
      <c r="X12" s="127" t="s">
        <v>8597</v>
      </c>
    </row>
    <row r="13" spans="1:24" x14ac:dyDescent="0.35">
      <c r="A13" s="127" t="s">
        <v>9864</v>
      </c>
      <c r="B13" s="129">
        <v>2</v>
      </c>
      <c r="C13" s="127" t="s">
        <v>9867</v>
      </c>
      <c r="D13" s="21">
        <v>44676</v>
      </c>
      <c r="E13" s="127" t="s">
        <v>829</v>
      </c>
      <c r="F13" s="127" t="s">
        <v>915</v>
      </c>
      <c r="G13" s="106"/>
      <c r="H13" s="106">
        <v>30</v>
      </c>
      <c r="I13" s="106">
        <v>30</v>
      </c>
      <c r="J13" s="106"/>
      <c r="K13" s="106"/>
      <c r="L13" s="106"/>
      <c r="M13" s="106"/>
      <c r="N13" s="106"/>
      <c r="O13" s="106"/>
      <c r="P13" s="106"/>
      <c r="Q13" s="106"/>
      <c r="R13" s="106"/>
      <c r="S13" s="106"/>
      <c r="T13" s="106"/>
      <c r="U13" s="106"/>
      <c r="V13" s="127"/>
      <c r="W13" s="106"/>
      <c r="X13" s="127" t="s">
        <v>8598</v>
      </c>
    </row>
    <row r="14" spans="1:24" x14ac:dyDescent="0.35">
      <c r="A14" s="127" t="s">
        <v>9864</v>
      </c>
      <c r="B14" s="129">
        <v>2</v>
      </c>
      <c r="C14" s="127" t="s">
        <v>9867</v>
      </c>
      <c r="D14" s="21">
        <v>44690</v>
      </c>
      <c r="E14" s="127" t="s">
        <v>829</v>
      </c>
      <c r="F14" s="127" t="s">
        <v>915</v>
      </c>
      <c r="G14" s="106"/>
      <c r="H14" s="106">
        <v>7</v>
      </c>
      <c r="I14" s="106">
        <v>7</v>
      </c>
      <c r="J14" s="106"/>
      <c r="K14" s="106"/>
      <c r="L14" s="106"/>
      <c r="M14" s="106"/>
      <c r="N14" s="106"/>
      <c r="O14" s="106"/>
      <c r="P14" s="106"/>
      <c r="Q14" s="106"/>
      <c r="R14" s="106"/>
      <c r="S14" s="106"/>
      <c r="T14" s="106"/>
      <c r="U14" s="106"/>
      <c r="V14" s="127"/>
      <c r="W14" s="106"/>
      <c r="X14" s="127" t="s">
        <v>8599</v>
      </c>
    </row>
    <row r="15" spans="1:24" x14ac:dyDescent="0.35">
      <c r="A15" s="127" t="s">
        <v>9863</v>
      </c>
      <c r="B15" s="129">
        <v>3</v>
      </c>
      <c r="C15" s="127" t="s">
        <v>9868</v>
      </c>
      <c r="D15" s="21">
        <v>44116</v>
      </c>
      <c r="E15" s="127" t="s">
        <v>829</v>
      </c>
      <c r="F15" s="127" t="s">
        <v>915</v>
      </c>
      <c r="G15" s="106"/>
      <c r="H15" s="106">
        <v>54</v>
      </c>
      <c r="I15" s="106">
        <v>54</v>
      </c>
      <c r="J15" s="106"/>
      <c r="K15" s="106"/>
      <c r="L15" s="106"/>
      <c r="M15" s="106"/>
      <c r="N15" s="106"/>
      <c r="O15" s="106"/>
      <c r="P15" s="106"/>
      <c r="Q15" s="106"/>
      <c r="R15" s="106"/>
      <c r="S15" s="106"/>
      <c r="T15" s="106"/>
      <c r="U15" s="106"/>
      <c r="V15" s="127"/>
      <c r="W15" s="106"/>
      <c r="X15" s="127" t="s">
        <v>8596</v>
      </c>
    </row>
    <row r="16" spans="1:24" x14ac:dyDescent="0.35">
      <c r="A16" s="127" t="s">
        <v>9863</v>
      </c>
      <c r="B16" s="129">
        <v>3</v>
      </c>
      <c r="C16" s="127" t="s">
        <v>9868</v>
      </c>
      <c r="D16" s="21">
        <v>44285</v>
      </c>
      <c r="E16" s="127" t="s">
        <v>829</v>
      </c>
      <c r="F16" s="127" t="s">
        <v>915</v>
      </c>
      <c r="G16" s="106"/>
      <c r="H16" s="106">
        <v>60</v>
      </c>
      <c r="I16" s="106">
        <v>60</v>
      </c>
      <c r="J16" s="106"/>
      <c r="K16" s="106"/>
      <c r="L16" s="106"/>
      <c r="M16" s="106"/>
      <c r="N16" s="106"/>
      <c r="O16" s="106"/>
      <c r="P16" s="106"/>
      <c r="Q16" s="106"/>
      <c r="R16" s="106"/>
      <c r="S16" s="106"/>
      <c r="T16" s="106"/>
      <c r="U16" s="106"/>
      <c r="V16" s="127"/>
      <c r="W16" s="106"/>
      <c r="X16" s="127" t="s">
        <v>8597</v>
      </c>
    </row>
    <row r="17" spans="1:24" x14ac:dyDescent="0.35">
      <c r="A17" s="127" t="s">
        <v>9863</v>
      </c>
      <c r="B17" s="129">
        <v>3</v>
      </c>
      <c r="C17" s="127" t="s">
        <v>9868</v>
      </c>
      <c r="D17" s="21">
        <v>44311</v>
      </c>
      <c r="E17" s="127" t="s">
        <v>829</v>
      </c>
      <c r="F17" s="127" t="s">
        <v>915</v>
      </c>
      <c r="G17" s="106"/>
      <c r="H17" s="106">
        <v>60</v>
      </c>
      <c r="I17" s="106">
        <v>60</v>
      </c>
      <c r="J17" s="106"/>
      <c r="K17" s="106"/>
      <c r="L17" s="106"/>
      <c r="M17" s="106"/>
      <c r="N17" s="106"/>
      <c r="O17" s="106"/>
      <c r="P17" s="106"/>
      <c r="Q17" s="106"/>
      <c r="R17" s="106"/>
      <c r="S17" s="106"/>
      <c r="T17" s="106"/>
      <c r="U17" s="106"/>
      <c r="V17" s="127"/>
      <c r="W17" s="106"/>
      <c r="X17" s="127" t="s">
        <v>8598</v>
      </c>
    </row>
    <row r="18" spans="1:24" x14ac:dyDescent="0.35">
      <c r="A18" s="127" t="s">
        <v>9863</v>
      </c>
      <c r="B18" s="129">
        <v>3</v>
      </c>
      <c r="C18" s="127" t="s">
        <v>9868</v>
      </c>
      <c r="D18" s="21">
        <v>43961</v>
      </c>
      <c r="E18" s="127" t="s">
        <v>977</v>
      </c>
      <c r="F18" s="127" t="s">
        <v>915</v>
      </c>
      <c r="G18" s="106"/>
      <c r="H18" s="106">
        <v>13</v>
      </c>
      <c r="I18" s="106">
        <v>13</v>
      </c>
      <c r="J18" s="106"/>
      <c r="K18" s="106"/>
      <c r="L18" s="106"/>
      <c r="M18" s="106"/>
      <c r="N18" s="106"/>
      <c r="O18" s="106"/>
      <c r="P18" s="106"/>
      <c r="Q18" s="106"/>
      <c r="R18" s="106"/>
      <c r="S18" s="106"/>
      <c r="T18" s="106"/>
      <c r="U18" s="106"/>
      <c r="V18" s="127"/>
      <c r="W18" s="106"/>
      <c r="X18" s="127" t="s">
        <v>8599</v>
      </c>
    </row>
    <row r="19" spans="1:24" x14ac:dyDescent="0.35">
      <c r="A19" s="127" t="s">
        <v>9864</v>
      </c>
      <c r="B19" s="129">
        <v>3</v>
      </c>
      <c r="C19" s="127" t="s">
        <v>9868</v>
      </c>
      <c r="D19" s="21">
        <v>44479</v>
      </c>
      <c r="E19" s="127" t="s">
        <v>829</v>
      </c>
      <c r="F19" s="127" t="s">
        <v>915</v>
      </c>
      <c r="G19" s="106"/>
      <c r="H19" s="106">
        <v>54</v>
      </c>
      <c r="I19" s="106">
        <v>54</v>
      </c>
      <c r="J19" s="106"/>
      <c r="K19" s="106"/>
      <c r="L19" s="106"/>
      <c r="M19" s="106"/>
      <c r="N19" s="106"/>
      <c r="O19" s="106"/>
      <c r="P19" s="106"/>
      <c r="Q19" s="106"/>
      <c r="R19" s="106"/>
      <c r="S19" s="106"/>
      <c r="T19" s="106"/>
      <c r="U19" s="106"/>
      <c r="V19" s="127"/>
      <c r="W19" s="106"/>
      <c r="X19" s="127" t="s">
        <v>8596</v>
      </c>
    </row>
    <row r="20" spans="1:24" x14ac:dyDescent="0.35">
      <c r="A20" s="127" t="s">
        <v>9864</v>
      </c>
      <c r="B20" s="129">
        <v>3</v>
      </c>
      <c r="C20" s="127" t="s">
        <v>9868</v>
      </c>
      <c r="D20" s="21">
        <v>44650</v>
      </c>
      <c r="E20" s="127" t="s">
        <v>829</v>
      </c>
      <c r="F20" s="127" t="s">
        <v>915</v>
      </c>
      <c r="G20" s="106"/>
      <c r="H20" s="106">
        <v>60</v>
      </c>
      <c r="I20" s="106">
        <v>60</v>
      </c>
      <c r="J20" s="106"/>
      <c r="K20" s="106"/>
      <c r="L20" s="106"/>
      <c r="M20" s="106"/>
      <c r="N20" s="106"/>
      <c r="O20" s="106"/>
      <c r="P20" s="106"/>
      <c r="Q20" s="106"/>
      <c r="R20" s="106"/>
      <c r="S20" s="106"/>
      <c r="T20" s="106"/>
      <c r="U20" s="106"/>
      <c r="V20" s="127"/>
      <c r="W20" s="106"/>
      <c r="X20" s="127" t="s">
        <v>8597</v>
      </c>
    </row>
    <row r="21" spans="1:24" x14ac:dyDescent="0.35">
      <c r="A21" s="127" t="s">
        <v>9864</v>
      </c>
      <c r="B21" s="129">
        <v>3</v>
      </c>
      <c r="C21" s="127" t="s">
        <v>9868</v>
      </c>
      <c r="D21" s="21">
        <v>44676</v>
      </c>
      <c r="E21" s="127" t="s">
        <v>829</v>
      </c>
      <c r="F21" s="127" t="s">
        <v>915</v>
      </c>
      <c r="G21" s="106"/>
      <c r="H21" s="106">
        <v>60</v>
      </c>
      <c r="I21" s="106">
        <v>60</v>
      </c>
      <c r="J21" s="106"/>
      <c r="K21" s="106"/>
      <c r="L21" s="106"/>
      <c r="M21" s="106"/>
      <c r="N21" s="106"/>
      <c r="O21" s="106"/>
      <c r="P21" s="106"/>
      <c r="Q21" s="106"/>
      <c r="R21" s="106"/>
      <c r="S21" s="106"/>
      <c r="T21" s="106"/>
      <c r="U21" s="106"/>
      <c r="V21" s="127"/>
      <c r="W21" s="106"/>
      <c r="X21" s="127" t="s">
        <v>8598</v>
      </c>
    </row>
    <row r="22" spans="1:24" x14ac:dyDescent="0.35">
      <c r="A22" s="127" t="s">
        <v>9864</v>
      </c>
      <c r="B22" s="129">
        <v>3</v>
      </c>
      <c r="C22" s="127" t="s">
        <v>9868</v>
      </c>
      <c r="D22" s="21">
        <v>44690</v>
      </c>
      <c r="E22" s="127" t="s">
        <v>829</v>
      </c>
      <c r="F22" s="127" t="s">
        <v>915</v>
      </c>
      <c r="G22" s="106"/>
      <c r="H22" s="106">
        <v>13</v>
      </c>
      <c r="I22" s="106">
        <v>13</v>
      </c>
      <c r="J22" s="106"/>
      <c r="K22" s="106"/>
      <c r="L22" s="106"/>
      <c r="M22" s="106"/>
      <c r="N22" s="106"/>
      <c r="O22" s="106"/>
      <c r="P22" s="106"/>
      <c r="Q22" s="106"/>
      <c r="R22" s="106"/>
      <c r="S22" s="106"/>
      <c r="T22" s="106"/>
      <c r="U22" s="106"/>
      <c r="V22" s="127"/>
      <c r="W22" s="106"/>
      <c r="X22" s="127" t="s">
        <v>8599</v>
      </c>
    </row>
    <row r="23" spans="1:24" x14ac:dyDescent="0.35">
      <c r="A23" s="127" t="s">
        <v>9863</v>
      </c>
      <c r="B23" s="129">
        <v>4</v>
      </c>
      <c r="C23" s="127" t="s">
        <v>9869</v>
      </c>
      <c r="D23" s="21">
        <v>44116</v>
      </c>
      <c r="E23" s="127" t="s">
        <v>829</v>
      </c>
      <c r="F23" s="127" t="s">
        <v>915</v>
      </c>
      <c r="G23" s="106"/>
      <c r="H23" s="106">
        <v>54</v>
      </c>
      <c r="I23" s="106">
        <v>54</v>
      </c>
      <c r="J23" s="106"/>
      <c r="K23" s="106"/>
      <c r="L23" s="106"/>
      <c r="M23" s="106"/>
      <c r="N23" s="106"/>
      <c r="O23" s="106"/>
      <c r="P23" s="106"/>
      <c r="Q23" s="106"/>
      <c r="R23" s="106"/>
      <c r="S23" s="106"/>
      <c r="T23" s="106"/>
      <c r="U23" s="106"/>
      <c r="V23" s="127"/>
      <c r="W23" s="106"/>
      <c r="X23" s="127" t="s">
        <v>8596</v>
      </c>
    </row>
    <row r="24" spans="1:24" x14ac:dyDescent="0.35">
      <c r="A24" s="127" t="s">
        <v>9863</v>
      </c>
      <c r="B24" s="129">
        <v>4</v>
      </c>
      <c r="C24" s="127" t="s">
        <v>9869</v>
      </c>
      <c r="D24" s="21">
        <v>44285</v>
      </c>
      <c r="E24" s="127" t="s">
        <v>829</v>
      </c>
      <c r="F24" s="127" t="s">
        <v>915</v>
      </c>
      <c r="G24" s="106"/>
      <c r="H24" s="106">
        <v>90</v>
      </c>
      <c r="I24" s="106">
        <v>90</v>
      </c>
      <c r="J24" s="106"/>
      <c r="K24" s="106"/>
      <c r="L24" s="106"/>
      <c r="M24" s="106"/>
      <c r="N24" s="106"/>
      <c r="O24" s="106"/>
      <c r="P24" s="106"/>
      <c r="Q24" s="106"/>
      <c r="R24" s="106"/>
      <c r="S24" s="106"/>
      <c r="T24" s="106"/>
      <c r="U24" s="106"/>
      <c r="V24" s="127"/>
      <c r="W24" s="106"/>
      <c r="X24" s="127" t="s">
        <v>8597</v>
      </c>
    </row>
    <row r="25" spans="1:24" x14ac:dyDescent="0.35">
      <c r="A25" s="127" t="s">
        <v>9863</v>
      </c>
      <c r="B25" s="129">
        <v>4</v>
      </c>
      <c r="C25" s="127" t="s">
        <v>9869</v>
      </c>
      <c r="D25" s="21">
        <v>44311</v>
      </c>
      <c r="E25" s="127" t="s">
        <v>829</v>
      </c>
      <c r="F25" s="127" t="s">
        <v>915</v>
      </c>
      <c r="G25" s="106"/>
      <c r="H25" s="106">
        <v>90</v>
      </c>
      <c r="I25" s="106">
        <v>90</v>
      </c>
      <c r="J25" s="106"/>
      <c r="K25" s="106"/>
      <c r="L25" s="106"/>
      <c r="M25" s="106"/>
      <c r="N25" s="106"/>
      <c r="O25" s="106"/>
      <c r="P25" s="106"/>
      <c r="Q25" s="106"/>
      <c r="R25" s="106"/>
      <c r="S25" s="106"/>
      <c r="T25" s="106"/>
      <c r="U25" s="106"/>
      <c r="V25" s="127"/>
      <c r="W25" s="106"/>
      <c r="X25" s="127" t="s">
        <v>8598</v>
      </c>
    </row>
    <row r="26" spans="1:24" x14ac:dyDescent="0.35">
      <c r="A26" s="127" t="s">
        <v>9863</v>
      </c>
      <c r="B26" s="129">
        <v>4</v>
      </c>
      <c r="C26" s="127" t="s">
        <v>9869</v>
      </c>
      <c r="D26" s="21">
        <v>44326</v>
      </c>
      <c r="E26" s="127" t="s">
        <v>829</v>
      </c>
      <c r="F26" s="127" t="s">
        <v>915</v>
      </c>
      <c r="G26" s="106"/>
      <c r="H26" s="106">
        <v>20</v>
      </c>
      <c r="I26" s="106">
        <v>20</v>
      </c>
      <c r="J26" s="106"/>
      <c r="K26" s="106"/>
      <c r="L26" s="106"/>
      <c r="M26" s="106"/>
      <c r="N26" s="106"/>
      <c r="O26" s="106"/>
      <c r="P26" s="106"/>
      <c r="Q26" s="106"/>
      <c r="R26" s="106"/>
      <c r="S26" s="106"/>
      <c r="T26" s="106"/>
      <c r="U26" s="106"/>
      <c r="V26" s="127"/>
      <c r="W26" s="106"/>
      <c r="X26" s="127" t="s">
        <v>8599</v>
      </c>
    </row>
    <row r="27" spans="1:24" x14ac:dyDescent="0.35">
      <c r="A27" s="127" t="s">
        <v>9864</v>
      </c>
      <c r="B27" s="129">
        <v>4</v>
      </c>
      <c r="C27" s="127" t="s">
        <v>9869</v>
      </c>
      <c r="D27" s="21">
        <v>44479</v>
      </c>
      <c r="E27" s="127" t="s">
        <v>829</v>
      </c>
      <c r="F27" s="127" t="s">
        <v>915</v>
      </c>
      <c r="G27" s="106"/>
      <c r="H27" s="106">
        <v>54</v>
      </c>
      <c r="I27" s="106">
        <v>54</v>
      </c>
      <c r="J27" s="106"/>
      <c r="K27" s="106"/>
      <c r="L27" s="106"/>
      <c r="M27" s="106"/>
      <c r="N27" s="106"/>
      <c r="O27" s="106"/>
      <c r="P27" s="106"/>
      <c r="Q27" s="106"/>
      <c r="R27" s="106"/>
      <c r="S27" s="106"/>
      <c r="T27" s="106"/>
      <c r="U27" s="106"/>
      <c r="V27" s="127"/>
      <c r="W27" s="106"/>
      <c r="X27" s="127" t="s">
        <v>8596</v>
      </c>
    </row>
    <row r="28" spans="1:24" x14ac:dyDescent="0.35">
      <c r="A28" s="127" t="s">
        <v>9864</v>
      </c>
      <c r="B28" s="129">
        <v>4</v>
      </c>
      <c r="C28" s="127" t="s">
        <v>9869</v>
      </c>
      <c r="D28" s="21">
        <v>44650</v>
      </c>
      <c r="E28" s="127" t="s">
        <v>829</v>
      </c>
      <c r="F28" s="127" t="s">
        <v>915</v>
      </c>
      <c r="G28" s="106"/>
      <c r="H28" s="106">
        <v>90</v>
      </c>
      <c r="I28" s="106">
        <v>90</v>
      </c>
      <c r="J28" s="106"/>
      <c r="K28" s="106"/>
      <c r="L28" s="106"/>
      <c r="M28" s="106"/>
      <c r="N28" s="106"/>
      <c r="O28" s="106"/>
      <c r="P28" s="106"/>
      <c r="Q28" s="106"/>
      <c r="R28" s="106"/>
      <c r="S28" s="106"/>
      <c r="T28" s="106"/>
      <c r="U28" s="106"/>
      <c r="V28" s="127"/>
      <c r="W28" s="106"/>
      <c r="X28" s="127" t="s">
        <v>8597</v>
      </c>
    </row>
    <row r="29" spans="1:24" x14ac:dyDescent="0.35">
      <c r="A29" s="127" t="s">
        <v>9864</v>
      </c>
      <c r="B29" s="129">
        <v>4</v>
      </c>
      <c r="C29" s="127" t="s">
        <v>9869</v>
      </c>
      <c r="D29" s="21">
        <v>44676</v>
      </c>
      <c r="E29" s="127" t="s">
        <v>829</v>
      </c>
      <c r="F29" s="127" t="s">
        <v>915</v>
      </c>
      <c r="G29" s="106"/>
      <c r="H29" s="106">
        <v>90</v>
      </c>
      <c r="I29" s="106">
        <v>90</v>
      </c>
      <c r="J29" s="106"/>
      <c r="K29" s="106"/>
      <c r="L29" s="106"/>
      <c r="M29" s="106"/>
      <c r="N29" s="106"/>
      <c r="O29" s="106"/>
      <c r="P29" s="106"/>
      <c r="Q29" s="106"/>
      <c r="R29" s="106"/>
      <c r="S29" s="106"/>
      <c r="T29" s="106"/>
      <c r="U29" s="106"/>
      <c r="V29" s="127"/>
      <c r="W29" s="106"/>
      <c r="X29" s="127" t="s">
        <v>8598</v>
      </c>
    </row>
    <row r="30" spans="1:24" x14ac:dyDescent="0.35">
      <c r="A30" s="127" t="s">
        <v>9864</v>
      </c>
      <c r="B30" s="129">
        <v>4</v>
      </c>
      <c r="C30" s="127" t="s">
        <v>9869</v>
      </c>
      <c r="D30" s="21">
        <v>44690</v>
      </c>
      <c r="E30" s="127" t="s">
        <v>829</v>
      </c>
      <c r="F30" s="127" t="s">
        <v>915</v>
      </c>
      <c r="G30" s="106"/>
      <c r="H30" s="106">
        <v>20</v>
      </c>
      <c r="I30" s="106">
        <v>20</v>
      </c>
      <c r="J30" s="106"/>
      <c r="K30" s="106"/>
      <c r="L30" s="106"/>
      <c r="M30" s="106"/>
      <c r="N30" s="106"/>
      <c r="O30" s="106"/>
      <c r="P30" s="106"/>
      <c r="Q30" s="106"/>
      <c r="R30" s="106"/>
      <c r="S30" s="106"/>
      <c r="T30" s="106"/>
      <c r="U30" s="106"/>
      <c r="V30" s="127"/>
      <c r="W30" s="106"/>
      <c r="X30" s="127" t="s">
        <v>8599</v>
      </c>
    </row>
    <row r="31" spans="1:24" x14ac:dyDescent="0.35">
      <c r="A31" s="127" t="s">
        <v>9863</v>
      </c>
      <c r="B31" s="129">
        <v>5</v>
      </c>
      <c r="C31" s="127" t="s">
        <v>9870</v>
      </c>
      <c r="D31" s="21">
        <v>44116</v>
      </c>
      <c r="E31" s="127" t="s">
        <v>829</v>
      </c>
      <c r="F31" s="127" t="s">
        <v>915</v>
      </c>
      <c r="G31" s="106"/>
      <c r="H31" s="106">
        <v>54</v>
      </c>
      <c r="I31" s="106">
        <v>54</v>
      </c>
      <c r="J31" s="106"/>
      <c r="K31" s="106"/>
      <c r="L31" s="106"/>
      <c r="M31" s="106"/>
      <c r="N31" s="106"/>
      <c r="O31" s="106"/>
      <c r="P31" s="106"/>
      <c r="Q31" s="106"/>
      <c r="R31" s="106"/>
      <c r="S31" s="106"/>
      <c r="T31" s="106"/>
      <c r="U31" s="106"/>
      <c r="V31" s="127"/>
      <c r="W31" s="106"/>
      <c r="X31" s="127" t="s">
        <v>8596</v>
      </c>
    </row>
    <row r="32" spans="1:24" x14ac:dyDescent="0.35">
      <c r="A32" s="127" t="s">
        <v>9863</v>
      </c>
      <c r="B32" s="129">
        <v>5</v>
      </c>
      <c r="C32" s="127" t="s">
        <v>9870</v>
      </c>
      <c r="D32" s="21">
        <v>44285</v>
      </c>
      <c r="E32" s="127" t="s">
        <v>829</v>
      </c>
      <c r="F32" s="127" t="s">
        <v>915</v>
      </c>
      <c r="G32" s="106"/>
      <c r="H32" s="106">
        <v>120</v>
      </c>
      <c r="I32" s="106">
        <v>120</v>
      </c>
      <c r="J32" s="106"/>
      <c r="K32" s="106"/>
      <c r="L32" s="106"/>
      <c r="M32" s="106"/>
      <c r="N32" s="106"/>
      <c r="O32" s="106"/>
      <c r="P32" s="106"/>
      <c r="Q32" s="106"/>
      <c r="R32" s="106"/>
      <c r="S32" s="106"/>
      <c r="T32" s="106"/>
      <c r="U32" s="106"/>
      <c r="V32" s="127"/>
      <c r="W32" s="106"/>
      <c r="X32" s="127" t="s">
        <v>8597</v>
      </c>
    </row>
    <row r="33" spans="1:24" x14ac:dyDescent="0.35">
      <c r="A33" s="127" t="s">
        <v>9863</v>
      </c>
      <c r="B33" s="129">
        <v>5</v>
      </c>
      <c r="C33" s="127" t="s">
        <v>9870</v>
      </c>
      <c r="D33" s="21">
        <v>44311</v>
      </c>
      <c r="E33" s="127" t="s">
        <v>829</v>
      </c>
      <c r="F33" s="127" t="s">
        <v>915</v>
      </c>
      <c r="G33" s="106"/>
      <c r="H33" s="106">
        <v>120</v>
      </c>
      <c r="I33" s="106">
        <v>120</v>
      </c>
      <c r="J33" s="106"/>
      <c r="K33" s="106"/>
      <c r="L33" s="106"/>
      <c r="M33" s="106"/>
      <c r="N33" s="106"/>
      <c r="O33" s="106"/>
      <c r="P33" s="106"/>
      <c r="Q33" s="106"/>
      <c r="R33" s="106"/>
      <c r="S33" s="106"/>
      <c r="T33" s="106"/>
      <c r="U33" s="106"/>
      <c r="V33" s="127"/>
      <c r="W33" s="106"/>
      <c r="X33" s="127" t="s">
        <v>8598</v>
      </c>
    </row>
    <row r="34" spans="1:24" x14ac:dyDescent="0.35">
      <c r="A34" s="127" t="s">
        <v>9863</v>
      </c>
      <c r="B34" s="129">
        <v>5</v>
      </c>
      <c r="C34" s="127" t="s">
        <v>9870</v>
      </c>
      <c r="D34" s="21">
        <v>44326</v>
      </c>
      <c r="E34" s="127" t="s">
        <v>829</v>
      </c>
      <c r="F34" s="127" t="s">
        <v>915</v>
      </c>
      <c r="G34" s="106"/>
      <c r="H34" s="106">
        <v>27</v>
      </c>
      <c r="I34" s="106">
        <v>27</v>
      </c>
      <c r="J34" s="106"/>
      <c r="K34" s="106"/>
      <c r="L34" s="106"/>
      <c r="M34" s="106"/>
      <c r="N34" s="106"/>
      <c r="O34" s="106"/>
      <c r="P34" s="106"/>
      <c r="Q34" s="106"/>
      <c r="R34" s="106"/>
      <c r="S34" s="106"/>
      <c r="T34" s="106"/>
      <c r="U34" s="106"/>
      <c r="V34" s="127"/>
      <c r="W34" s="106"/>
      <c r="X34" s="127" t="s">
        <v>8599</v>
      </c>
    </row>
    <row r="35" spans="1:24" x14ac:dyDescent="0.35">
      <c r="A35" s="127" t="s">
        <v>9864</v>
      </c>
      <c r="B35" s="129">
        <v>5</v>
      </c>
      <c r="C35" s="127" t="s">
        <v>9870</v>
      </c>
      <c r="D35" s="21">
        <v>44479</v>
      </c>
      <c r="E35" s="127" t="s">
        <v>829</v>
      </c>
      <c r="F35" s="127" t="s">
        <v>915</v>
      </c>
      <c r="G35" s="106"/>
      <c r="H35" s="106">
        <v>54</v>
      </c>
      <c r="I35" s="106">
        <v>54</v>
      </c>
      <c r="J35" s="106"/>
      <c r="K35" s="106"/>
      <c r="L35" s="106"/>
      <c r="M35" s="106"/>
      <c r="N35" s="106"/>
      <c r="O35" s="106"/>
      <c r="P35" s="106"/>
      <c r="Q35" s="106"/>
      <c r="R35" s="106"/>
      <c r="S35" s="106"/>
      <c r="T35" s="106"/>
      <c r="U35" s="106"/>
      <c r="V35" s="127"/>
      <c r="W35" s="106"/>
      <c r="X35" s="127" t="s">
        <v>8596</v>
      </c>
    </row>
    <row r="36" spans="1:24" x14ac:dyDescent="0.35">
      <c r="A36" s="127" t="s">
        <v>9864</v>
      </c>
      <c r="B36" s="129">
        <v>5</v>
      </c>
      <c r="C36" s="127" t="s">
        <v>9870</v>
      </c>
      <c r="D36" s="21">
        <v>44650</v>
      </c>
      <c r="E36" s="127" t="s">
        <v>829</v>
      </c>
      <c r="F36" s="127" t="s">
        <v>915</v>
      </c>
      <c r="G36" s="106"/>
      <c r="H36" s="106">
        <v>120</v>
      </c>
      <c r="I36" s="106">
        <v>120</v>
      </c>
      <c r="J36" s="106"/>
      <c r="K36" s="106"/>
      <c r="L36" s="106"/>
      <c r="M36" s="106"/>
      <c r="N36" s="106"/>
      <c r="O36" s="106"/>
      <c r="P36" s="106"/>
      <c r="Q36" s="106"/>
      <c r="R36" s="106"/>
      <c r="S36" s="106"/>
      <c r="T36" s="106"/>
      <c r="U36" s="106"/>
      <c r="V36" s="127"/>
      <c r="W36" s="106"/>
      <c r="X36" s="127" t="s">
        <v>8597</v>
      </c>
    </row>
    <row r="37" spans="1:24" x14ac:dyDescent="0.35">
      <c r="A37" s="127" t="s">
        <v>9864</v>
      </c>
      <c r="B37" s="129">
        <v>5</v>
      </c>
      <c r="C37" s="127" t="s">
        <v>9870</v>
      </c>
      <c r="D37" s="21">
        <v>44676</v>
      </c>
      <c r="E37" s="127" t="s">
        <v>829</v>
      </c>
      <c r="F37" s="127" t="s">
        <v>915</v>
      </c>
      <c r="G37" s="106"/>
      <c r="H37" s="106">
        <v>120</v>
      </c>
      <c r="I37" s="106">
        <v>120</v>
      </c>
      <c r="J37" s="106"/>
      <c r="K37" s="106"/>
      <c r="L37" s="106"/>
      <c r="M37" s="106"/>
      <c r="N37" s="106"/>
      <c r="O37" s="106"/>
      <c r="P37" s="106"/>
      <c r="Q37" s="106"/>
      <c r="R37" s="106"/>
      <c r="S37" s="106"/>
      <c r="T37" s="106"/>
      <c r="U37" s="106"/>
      <c r="V37" s="127"/>
      <c r="W37" s="106"/>
      <c r="X37" s="127" t="s">
        <v>8598</v>
      </c>
    </row>
    <row r="38" spans="1:24" x14ac:dyDescent="0.35">
      <c r="A38" s="127" t="s">
        <v>9864</v>
      </c>
      <c r="B38" s="129">
        <v>5</v>
      </c>
      <c r="C38" s="127" t="s">
        <v>9870</v>
      </c>
      <c r="D38" s="21">
        <v>44690</v>
      </c>
      <c r="E38" s="127" t="s">
        <v>829</v>
      </c>
      <c r="F38" s="127" t="s">
        <v>915</v>
      </c>
      <c r="G38" s="106"/>
      <c r="H38" s="106">
        <v>27</v>
      </c>
      <c r="I38" s="106">
        <v>27</v>
      </c>
      <c r="J38" s="106"/>
      <c r="K38" s="106"/>
      <c r="L38" s="106"/>
      <c r="M38" s="106"/>
      <c r="N38" s="106"/>
      <c r="O38" s="106"/>
      <c r="P38" s="106"/>
      <c r="Q38" s="106"/>
      <c r="R38" s="106"/>
      <c r="S38" s="106"/>
      <c r="T38" s="106"/>
      <c r="U38" s="106"/>
      <c r="V38" s="127"/>
      <c r="W38" s="106"/>
      <c r="X38" s="127" t="s">
        <v>8599</v>
      </c>
    </row>
    <row r="39" spans="1:24" x14ac:dyDescent="0.35">
      <c r="A39" s="127" t="s">
        <v>9876</v>
      </c>
      <c r="B39" s="129">
        <v>1</v>
      </c>
      <c r="C39" s="127"/>
      <c r="D39" s="21"/>
      <c r="E39" s="127"/>
      <c r="F39" s="127" t="s">
        <v>915</v>
      </c>
      <c r="G39" s="106"/>
      <c r="H39" s="106">
        <v>315</v>
      </c>
      <c r="I39" s="106">
        <v>271</v>
      </c>
      <c r="J39" s="106"/>
      <c r="K39" s="106"/>
      <c r="L39" s="106"/>
      <c r="M39" s="106">
        <v>44</v>
      </c>
      <c r="N39" s="106"/>
      <c r="O39" s="106"/>
      <c r="P39" s="106"/>
      <c r="Q39" s="106"/>
      <c r="R39" s="106"/>
      <c r="S39" s="106"/>
      <c r="T39" s="106"/>
      <c r="U39" s="106"/>
      <c r="V39" s="127"/>
      <c r="W39" s="106"/>
      <c r="X39" s="127" t="s">
        <v>8619</v>
      </c>
    </row>
    <row r="40" spans="1:24" x14ac:dyDescent="0.35">
      <c r="A40" s="127" t="s">
        <v>9877</v>
      </c>
      <c r="B40" s="129">
        <v>2</v>
      </c>
      <c r="C40" s="127"/>
      <c r="D40" s="21"/>
      <c r="E40" s="127"/>
      <c r="F40" s="127" t="s">
        <v>915</v>
      </c>
      <c r="G40" s="106"/>
      <c r="H40" s="106">
        <v>290</v>
      </c>
      <c r="I40" s="106">
        <v>261</v>
      </c>
      <c r="J40" s="106"/>
      <c r="K40" s="106"/>
      <c r="L40" s="106"/>
      <c r="M40" s="106">
        <v>29</v>
      </c>
      <c r="N40" s="106"/>
      <c r="O40" s="106"/>
      <c r="P40" s="106"/>
      <c r="Q40" s="106"/>
      <c r="R40" s="106"/>
      <c r="S40" s="106"/>
      <c r="T40" s="106"/>
      <c r="U40" s="106"/>
      <c r="V40" s="127"/>
      <c r="W40" s="106"/>
      <c r="X40" s="127" t="s">
        <v>8619</v>
      </c>
    </row>
    <row r="41" spans="1:24" x14ac:dyDescent="0.35">
      <c r="A41" s="127" t="s">
        <v>9883</v>
      </c>
      <c r="B41" s="129">
        <v>1</v>
      </c>
      <c r="C41" s="127"/>
      <c r="D41" s="21"/>
      <c r="E41" s="127"/>
      <c r="F41" s="127" t="s">
        <v>915</v>
      </c>
      <c r="G41" s="106"/>
      <c r="H41" s="106">
        <v>600</v>
      </c>
      <c r="I41" s="106">
        <v>150</v>
      </c>
      <c r="J41" s="106"/>
      <c r="K41" s="106"/>
      <c r="L41" s="106"/>
      <c r="M41" s="106">
        <v>300</v>
      </c>
      <c r="N41" s="106">
        <v>150</v>
      </c>
      <c r="O41" s="106"/>
      <c r="P41" s="106"/>
      <c r="Q41" s="106"/>
      <c r="R41" s="106"/>
      <c r="S41" s="106"/>
      <c r="T41" s="106"/>
      <c r="U41" s="106"/>
      <c r="V41" s="127"/>
      <c r="W41" s="106"/>
      <c r="X41" s="127" t="s">
        <v>8645</v>
      </c>
    </row>
    <row r="42" spans="1:24" x14ac:dyDescent="0.35">
      <c r="A42" s="127" t="s">
        <v>9883</v>
      </c>
      <c r="B42" s="129">
        <v>1</v>
      </c>
      <c r="C42" s="127"/>
      <c r="D42" s="21"/>
      <c r="E42" s="127"/>
      <c r="F42" s="127" t="s">
        <v>915</v>
      </c>
      <c r="G42" s="106"/>
      <c r="H42" s="106">
        <v>150</v>
      </c>
      <c r="I42" s="106">
        <v>150</v>
      </c>
      <c r="J42" s="106"/>
      <c r="K42" s="106"/>
      <c r="L42" s="106"/>
      <c r="M42" s="106"/>
      <c r="N42" s="106"/>
      <c r="O42" s="106"/>
      <c r="P42" s="106"/>
      <c r="Q42" s="106"/>
      <c r="R42" s="106"/>
      <c r="S42" s="106"/>
      <c r="T42" s="106"/>
      <c r="U42" s="106"/>
      <c r="V42" s="127"/>
      <c r="W42" s="106"/>
      <c r="X42" s="127" t="s">
        <v>8646</v>
      </c>
    </row>
    <row r="43" spans="1:24" x14ac:dyDescent="0.35">
      <c r="A43" s="127" t="s">
        <v>9884</v>
      </c>
      <c r="B43" s="129">
        <v>1</v>
      </c>
      <c r="C43" s="127"/>
      <c r="D43" s="21"/>
      <c r="E43" s="127"/>
      <c r="F43" s="127" t="s">
        <v>915</v>
      </c>
      <c r="G43" s="106"/>
      <c r="H43" s="106">
        <v>600</v>
      </c>
      <c r="I43" s="106">
        <v>150</v>
      </c>
      <c r="J43" s="106"/>
      <c r="K43" s="106"/>
      <c r="L43" s="106"/>
      <c r="M43" s="106">
        <v>300</v>
      </c>
      <c r="N43" s="106">
        <v>150</v>
      </c>
      <c r="O43" s="106"/>
      <c r="P43" s="106"/>
      <c r="Q43" s="106"/>
      <c r="R43" s="106"/>
      <c r="S43" s="106"/>
      <c r="T43" s="106"/>
      <c r="U43" s="106"/>
      <c r="V43" s="127"/>
      <c r="W43" s="106"/>
      <c r="X43" s="127" t="s">
        <v>8645</v>
      </c>
    </row>
    <row r="44" spans="1:24" x14ac:dyDescent="0.35">
      <c r="A44" s="127" t="s">
        <v>9884</v>
      </c>
      <c r="B44" s="129">
        <v>1</v>
      </c>
      <c r="C44" s="127"/>
      <c r="D44" s="21"/>
      <c r="E44" s="127"/>
      <c r="F44" s="127" t="s">
        <v>915</v>
      </c>
      <c r="G44" s="106"/>
      <c r="H44" s="106">
        <v>150</v>
      </c>
      <c r="I44" s="106">
        <v>150</v>
      </c>
      <c r="J44" s="106"/>
      <c r="K44" s="106"/>
      <c r="L44" s="106"/>
      <c r="M44" s="106"/>
      <c r="N44" s="106"/>
      <c r="O44" s="106"/>
      <c r="P44" s="106"/>
      <c r="Q44" s="106"/>
      <c r="R44" s="106"/>
      <c r="S44" s="106"/>
      <c r="T44" s="106"/>
      <c r="U44" s="106"/>
      <c r="V44" s="127"/>
      <c r="W44" s="106"/>
      <c r="X44" s="127" t="s">
        <v>8646</v>
      </c>
    </row>
    <row r="45" spans="1:24" x14ac:dyDescent="0.35">
      <c r="A45" s="127" t="s">
        <v>9886</v>
      </c>
      <c r="B45" s="129">
        <v>1</v>
      </c>
      <c r="C45" s="127"/>
      <c r="D45" s="21"/>
      <c r="E45" s="127"/>
      <c r="F45" s="127" t="s">
        <v>915</v>
      </c>
      <c r="G45" s="106"/>
      <c r="H45" s="106">
        <v>650</v>
      </c>
      <c r="I45" s="106">
        <v>200</v>
      </c>
      <c r="J45" s="106"/>
      <c r="K45" s="106"/>
      <c r="L45" s="106"/>
      <c r="M45" s="106">
        <v>300</v>
      </c>
      <c r="N45" s="106">
        <v>150</v>
      </c>
      <c r="O45" s="106"/>
      <c r="P45" s="106"/>
      <c r="Q45" s="106"/>
      <c r="R45" s="106"/>
      <c r="S45" s="106"/>
      <c r="T45" s="106"/>
      <c r="U45" s="106"/>
      <c r="V45" s="127"/>
      <c r="W45" s="106"/>
      <c r="X45" s="127" t="s">
        <v>8645</v>
      </c>
    </row>
    <row r="46" spans="1:24" x14ac:dyDescent="0.35">
      <c r="A46" s="127" t="s">
        <v>9886</v>
      </c>
      <c r="B46" s="129">
        <v>1</v>
      </c>
      <c r="C46" s="127"/>
      <c r="D46" s="21"/>
      <c r="E46" s="127"/>
      <c r="F46" s="127" t="s">
        <v>915</v>
      </c>
      <c r="G46" s="106"/>
      <c r="H46" s="106">
        <v>100</v>
      </c>
      <c r="I46" s="106">
        <v>100</v>
      </c>
      <c r="J46" s="106"/>
      <c r="K46" s="106"/>
      <c r="L46" s="106"/>
      <c r="M46" s="106"/>
      <c r="N46" s="106"/>
      <c r="O46" s="106"/>
      <c r="P46" s="106"/>
      <c r="Q46" s="106"/>
      <c r="R46" s="106"/>
      <c r="S46" s="106"/>
      <c r="T46" s="106"/>
      <c r="U46" s="106"/>
      <c r="V46" s="127"/>
      <c r="W46" s="106"/>
      <c r="X46" s="127" t="s">
        <v>8647</v>
      </c>
    </row>
    <row r="47" spans="1:24" x14ac:dyDescent="0.35">
      <c r="A47" s="127" t="s">
        <v>8652</v>
      </c>
      <c r="B47" s="129">
        <v>1</v>
      </c>
      <c r="C47" s="127" t="s">
        <v>9712</v>
      </c>
      <c r="D47" s="21"/>
      <c r="E47" s="127"/>
      <c r="F47" s="127"/>
      <c r="G47" s="106"/>
      <c r="H47" s="106">
        <v>100</v>
      </c>
      <c r="I47" s="106" cm="1">
        <f t="array" aca="1" ref="I47" ca="1">I47:K47</f>
        <v>0</v>
      </c>
      <c r="J47" s="106"/>
      <c r="K47" s="106"/>
      <c r="L47" s="106"/>
      <c r="M47" s="106">
        <v>100</v>
      </c>
      <c r="N47" s="106"/>
      <c r="O47" s="106"/>
      <c r="P47" s="106"/>
      <c r="Q47" s="106"/>
      <c r="R47" s="106"/>
      <c r="S47" s="106"/>
      <c r="T47" s="106"/>
      <c r="U47" s="106"/>
      <c r="V47" s="127"/>
      <c r="W47" s="106"/>
      <c r="X47" s="127" t="s">
        <v>8691</v>
      </c>
    </row>
    <row r="48" spans="1:24" x14ac:dyDescent="0.35">
      <c r="A48" s="127" t="s">
        <v>8652</v>
      </c>
      <c r="B48" s="129">
        <v>1</v>
      </c>
      <c r="C48" s="127" t="s">
        <v>9712</v>
      </c>
      <c r="D48" s="21"/>
      <c r="E48" s="127"/>
      <c r="F48" s="127"/>
      <c r="G48" s="106"/>
      <c r="H48" s="106">
        <v>100</v>
      </c>
      <c r="I48" s="106">
        <v>100</v>
      </c>
      <c r="J48" s="106"/>
      <c r="K48" s="106"/>
      <c r="L48" s="106"/>
      <c r="M48" s="106"/>
      <c r="N48" s="106"/>
      <c r="O48" s="106"/>
      <c r="P48" s="106"/>
      <c r="Q48" s="106"/>
      <c r="R48" s="106"/>
      <c r="S48" s="106"/>
      <c r="T48" s="106"/>
      <c r="U48" s="106"/>
      <c r="V48" s="127"/>
      <c r="W48" s="106"/>
      <c r="X48" s="127"/>
    </row>
    <row r="49" spans="1:24" x14ac:dyDescent="0.35">
      <c r="A49" s="127" t="s">
        <v>8652</v>
      </c>
      <c r="B49" s="129">
        <v>2</v>
      </c>
      <c r="C49" s="127" t="s">
        <v>9713</v>
      </c>
      <c r="D49" s="21"/>
      <c r="E49" s="127" t="s">
        <v>734</v>
      </c>
      <c r="F49" s="127"/>
      <c r="G49" s="106"/>
      <c r="H49" s="106">
        <v>50</v>
      </c>
      <c r="I49" s="106">
        <v>50</v>
      </c>
      <c r="J49" s="106"/>
      <c r="K49" s="106"/>
      <c r="L49" s="106"/>
      <c r="M49" s="106"/>
      <c r="N49" s="106"/>
      <c r="O49" s="106"/>
      <c r="P49" s="106"/>
      <c r="Q49" s="106"/>
      <c r="R49" s="106"/>
      <c r="S49" s="106"/>
      <c r="T49" s="106"/>
      <c r="U49" s="106"/>
      <c r="V49" s="127"/>
      <c r="W49" s="106"/>
      <c r="X49" s="127"/>
    </row>
    <row r="50" spans="1:24" x14ac:dyDescent="0.35">
      <c r="A50" s="127" t="s">
        <v>8652</v>
      </c>
      <c r="B50" s="129">
        <v>2</v>
      </c>
      <c r="C50" s="127" t="s">
        <v>9713</v>
      </c>
      <c r="D50" s="21"/>
      <c r="E50" s="127"/>
      <c r="F50" s="127"/>
      <c r="G50" s="106"/>
      <c r="H50" s="106">
        <v>100</v>
      </c>
      <c r="I50" s="106" cm="1">
        <f t="array" aca="1" ref="I50" ca="1">I50:K50</f>
        <v>0</v>
      </c>
      <c r="J50" s="106"/>
      <c r="K50" s="106"/>
      <c r="L50" s="106"/>
      <c r="M50" s="106">
        <v>100</v>
      </c>
      <c r="N50" s="106"/>
      <c r="O50" s="106"/>
      <c r="P50" s="106"/>
      <c r="Q50" s="106"/>
      <c r="R50" s="106"/>
      <c r="S50" s="106"/>
      <c r="T50" s="106"/>
      <c r="U50" s="106"/>
      <c r="V50" s="127"/>
      <c r="W50" s="106"/>
      <c r="X50" s="127" t="s">
        <v>8691</v>
      </c>
    </row>
    <row r="51" spans="1:24" x14ac:dyDescent="0.35">
      <c r="A51" s="127" t="s">
        <v>8652</v>
      </c>
      <c r="B51" s="129">
        <v>2</v>
      </c>
      <c r="C51" s="127" t="s">
        <v>9713</v>
      </c>
      <c r="D51" s="21"/>
      <c r="E51" s="127"/>
      <c r="F51" s="127"/>
      <c r="G51" s="106"/>
      <c r="H51" s="106">
        <v>100</v>
      </c>
      <c r="I51" s="106">
        <v>100</v>
      </c>
      <c r="J51" s="106"/>
      <c r="K51" s="106"/>
      <c r="L51" s="106"/>
      <c r="M51" s="106"/>
      <c r="N51" s="106"/>
      <c r="O51" s="106"/>
      <c r="P51" s="106"/>
      <c r="Q51" s="106"/>
      <c r="R51" s="106"/>
      <c r="S51" s="106"/>
      <c r="T51" s="106"/>
      <c r="U51" s="106"/>
      <c r="V51" s="127"/>
      <c r="W51" s="106"/>
      <c r="X51" s="127"/>
    </row>
    <row r="52" spans="1:24" x14ac:dyDescent="0.35">
      <c r="A52" s="127" t="s">
        <v>8652</v>
      </c>
      <c r="B52" s="129">
        <v>3</v>
      </c>
      <c r="C52" s="127" t="s">
        <v>9714</v>
      </c>
      <c r="D52" s="21"/>
      <c r="E52" s="127" t="s">
        <v>734</v>
      </c>
      <c r="F52" s="127"/>
      <c r="G52" s="106"/>
      <c r="H52" s="106">
        <v>100</v>
      </c>
      <c r="I52" s="106">
        <v>100</v>
      </c>
      <c r="J52" s="106"/>
      <c r="K52" s="106"/>
      <c r="L52" s="106"/>
      <c r="M52" s="106"/>
      <c r="N52" s="106"/>
      <c r="O52" s="106"/>
      <c r="P52" s="106"/>
      <c r="Q52" s="106"/>
      <c r="R52" s="106"/>
      <c r="S52" s="106"/>
      <c r="T52" s="106"/>
      <c r="U52" s="106"/>
      <c r="V52" s="127"/>
      <c r="W52" s="106"/>
      <c r="X52" s="127"/>
    </row>
    <row r="53" spans="1:24" x14ac:dyDescent="0.35">
      <c r="A53" s="127" t="s">
        <v>8652</v>
      </c>
      <c r="B53" s="129">
        <v>3</v>
      </c>
      <c r="C53" s="127" t="s">
        <v>9714</v>
      </c>
      <c r="D53" s="21"/>
      <c r="E53" s="127"/>
      <c r="F53" s="127"/>
      <c r="G53" s="106"/>
      <c r="H53" s="106">
        <v>100</v>
      </c>
      <c r="I53" s="106" cm="1">
        <f t="array" aca="1" ref="I53" ca="1">I53:K53</f>
        <v>0</v>
      </c>
      <c r="J53" s="106"/>
      <c r="K53" s="106"/>
      <c r="L53" s="106"/>
      <c r="M53" s="106">
        <v>100</v>
      </c>
      <c r="N53" s="106"/>
      <c r="O53" s="106"/>
      <c r="P53" s="106"/>
      <c r="Q53" s="106"/>
      <c r="R53" s="106"/>
      <c r="S53" s="106"/>
      <c r="T53" s="106"/>
      <c r="U53" s="106"/>
      <c r="V53" s="127"/>
      <c r="W53" s="106"/>
      <c r="X53" s="127" t="s">
        <v>8691</v>
      </c>
    </row>
    <row r="54" spans="1:24" x14ac:dyDescent="0.35">
      <c r="A54" s="127" t="s">
        <v>8652</v>
      </c>
      <c r="B54" s="129">
        <v>3</v>
      </c>
      <c r="C54" s="127" t="s">
        <v>9714</v>
      </c>
      <c r="D54" s="21"/>
      <c r="E54" s="127"/>
      <c r="F54" s="127"/>
      <c r="G54" s="106"/>
      <c r="H54" s="106">
        <v>100</v>
      </c>
      <c r="I54" s="106">
        <v>100</v>
      </c>
      <c r="J54" s="106"/>
      <c r="K54" s="106"/>
      <c r="L54" s="106"/>
      <c r="M54" s="106"/>
      <c r="N54" s="106"/>
      <c r="O54" s="106"/>
      <c r="P54" s="106"/>
      <c r="Q54" s="106"/>
      <c r="R54" s="106"/>
      <c r="S54" s="106"/>
      <c r="T54" s="106"/>
      <c r="U54" s="106"/>
      <c r="V54" s="127"/>
      <c r="W54" s="106"/>
      <c r="X54" s="127"/>
    </row>
    <row r="55" spans="1:24" x14ac:dyDescent="0.35">
      <c r="A55" s="127" t="s">
        <v>8652</v>
      </c>
      <c r="B55" s="129">
        <v>4</v>
      </c>
      <c r="C55" s="127" t="s">
        <v>9715</v>
      </c>
      <c r="D55" s="21"/>
      <c r="E55" s="127" t="s">
        <v>734</v>
      </c>
      <c r="F55" s="127"/>
      <c r="G55" s="106"/>
      <c r="H55" s="106">
        <v>100</v>
      </c>
      <c r="I55" s="106">
        <v>150</v>
      </c>
      <c r="J55" s="106"/>
      <c r="K55" s="106"/>
      <c r="L55" s="106"/>
      <c r="M55" s="106"/>
      <c r="N55" s="106"/>
      <c r="O55" s="106"/>
      <c r="P55" s="106"/>
      <c r="Q55" s="106"/>
      <c r="R55" s="106"/>
      <c r="S55" s="106"/>
      <c r="T55" s="106"/>
      <c r="U55" s="106"/>
      <c r="V55" s="127"/>
      <c r="W55" s="106"/>
      <c r="X55" s="127"/>
    </row>
    <row r="56" spans="1:24" x14ac:dyDescent="0.35">
      <c r="A56" s="127" t="s">
        <v>8652</v>
      </c>
      <c r="B56" s="129">
        <v>4</v>
      </c>
      <c r="C56" s="127" t="s">
        <v>9715</v>
      </c>
      <c r="D56" s="21"/>
      <c r="E56" s="127"/>
      <c r="F56" s="127"/>
      <c r="G56" s="106"/>
      <c r="H56" s="106">
        <v>100</v>
      </c>
      <c r="I56" s="106" cm="1">
        <f t="array" aca="1" ref="I56" ca="1">I56:K56</f>
        <v>0</v>
      </c>
      <c r="J56" s="106"/>
      <c r="K56" s="106"/>
      <c r="L56" s="106"/>
      <c r="M56" s="106">
        <v>100</v>
      </c>
      <c r="N56" s="106"/>
      <c r="O56" s="106"/>
      <c r="P56" s="106"/>
      <c r="Q56" s="106"/>
      <c r="R56" s="106"/>
      <c r="S56" s="106"/>
      <c r="T56" s="106"/>
      <c r="U56" s="106"/>
      <c r="V56" s="127"/>
      <c r="W56" s="106"/>
      <c r="X56" s="127" t="s">
        <v>8691</v>
      </c>
    </row>
    <row r="57" spans="1:24" x14ac:dyDescent="0.35">
      <c r="A57" s="127" t="s">
        <v>8652</v>
      </c>
      <c r="B57" s="129">
        <v>4</v>
      </c>
      <c r="C57" s="127" t="s">
        <v>9715</v>
      </c>
      <c r="D57" s="21"/>
      <c r="E57" s="127"/>
      <c r="F57" s="127"/>
      <c r="G57" s="106"/>
      <c r="H57" s="106">
        <v>100</v>
      </c>
      <c r="I57" s="106">
        <v>100</v>
      </c>
      <c r="J57" s="106"/>
      <c r="K57" s="106"/>
      <c r="L57" s="106"/>
      <c r="M57" s="106"/>
      <c r="N57" s="106"/>
      <c r="O57" s="106"/>
      <c r="P57" s="106"/>
      <c r="Q57" s="106"/>
      <c r="R57" s="106"/>
      <c r="S57" s="106"/>
      <c r="T57" s="106"/>
      <c r="U57" s="106"/>
      <c r="V57" s="127"/>
      <c r="W57" s="106"/>
      <c r="X57" s="106" t="s">
        <v>8690</v>
      </c>
    </row>
    <row r="58" spans="1:24" x14ac:dyDescent="0.35">
      <c r="A58" s="127" t="s">
        <v>8871</v>
      </c>
      <c r="B58" s="129">
        <v>1</v>
      </c>
      <c r="C58" s="127" t="s">
        <v>9716</v>
      </c>
      <c r="D58" s="21">
        <v>28965</v>
      </c>
      <c r="E58" s="127"/>
      <c r="F58" s="127"/>
      <c r="G58" s="106"/>
      <c r="H58" s="106">
        <v>0</v>
      </c>
      <c r="I58" s="106"/>
      <c r="J58" s="106"/>
      <c r="K58" s="106"/>
      <c r="L58" s="106"/>
      <c r="M58" s="106"/>
      <c r="N58" s="106"/>
      <c r="O58" s="106"/>
      <c r="P58" s="106"/>
      <c r="Q58" s="106"/>
      <c r="R58" s="106"/>
      <c r="S58" s="106"/>
      <c r="T58" s="106"/>
      <c r="U58" s="106"/>
      <c r="V58" s="127"/>
      <c r="W58" s="106"/>
      <c r="X58" s="106" t="s">
        <v>9352</v>
      </c>
    </row>
    <row r="59" spans="1:24" x14ac:dyDescent="0.35">
      <c r="A59" s="127" t="s">
        <v>8871</v>
      </c>
      <c r="B59" s="129">
        <v>2</v>
      </c>
      <c r="C59" s="127" t="s">
        <v>9717</v>
      </c>
      <c r="D59" s="21">
        <v>28965</v>
      </c>
      <c r="E59" s="127" t="s">
        <v>734</v>
      </c>
      <c r="F59" s="127"/>
      <c r="G59" s="106"/>
      <c r="H59" s="106">
        <v>90</v>
      </c>
      <c r="I59" s="106">
        <v>90</v>
      </c>
      <c r="J59" s="106"/>
      <c r="K59" s="106"/>
      <c r="L59" s="106"/>
      <c r="M59" s="106"/>
      <c r="N59" s="106"/>
      <c r="O59" s="106"/>
      <c r="P59" s="106"/>
      <c r="Q59" s="106"/>
      <c r="R59" s="106"/>
      <c r="S59" s="106"/>
      <c r="T59" s="106"/>
      <c r="U59" s="106"/>
      <c r="V59" s="127"/>
      <c r="W59" s="106"/>
      <c r="X59" s="106" t="s">
        <v>8689</v>
      </c>
    </row>
    <row r="60" spans="1:24" x14ac:dyDescent="0.35">
      <c r="A60" s="127" t="s">
        <v>8871</v>
      </c>
      <c r="B60" s="129">
        <v>3</v>
      </c>
      <c r="C60" s="127" t="s">
        <v>9718</v>
      </c>
      <c r="D60" s="21">
        <v>28965</v>
      </c>
      <c r="E60" s="127" t="s">
        <v>734</v>
      </c>
      <c r="F60" s="127"/>
      <c r="G60" s="106"/>
      <c r="H60" s="106">
        <v>90</v>
      </c>
      <c r="I60" s="106">
        <v>90</v>
      </c>
      <c r="J60" s="106"/>
      <c r="K60" s="106"/>
      <c r="L60" s="106"/>
      <c r="M60" s="106"/>
      <c r="N60" s="106"/>
      <c r="O60" s="106"/>
      <c r="P60" s="106"/>
      <c r="Q60" s="106"/>
      <c r="R60" s="106"/>
      <c r="S60" s="106"/>
      <c r="T60" s="106"/>
      <c r="U60" s="106"/>
      <c r="V60" s="127"/>
      <c r="W60" s="106"/>
      <c r="X60" s="106" t="s">
        <v>8690</v>
      </c>
    </row>
    <row r="61" spans="1:24" x14ac:dyDescent="0.35">
      <c r="A61" s="127" t="s">
        <v>8871</v>
      </c>
      <c r="B61" s="129">
        <v>3</v>
      </c>
      <c r="C61" s="127" t="s">
        <v>9718</v>
      </c>
      <c r="D61" s="21">
        <v>29129</v>
      </c>
      <c r="E61" s="127"/>
      <c r="F61" s="127"/>
      <c r="G61" s="106"/>
      <c r="H61" s="106">
        <v>30</v>
      </c>
      <c r="I61" s="106">
        <v>30</v>
      </c>
      <c r="J61" s="106" cm="1">
        <f t="array" aca="1" ref="J61" ca="1">J61:N61</f>
        <v>0</v>
      </c>
      <c r="K61" s="106"/>
      <c r="L61" s="106"/>
      <c r="M61" s="106"/>
      <c r="N61" s="106"/>
      <c r="O61" s="106"/>
      <c r="P61" s="106"/>
      <c r="Q61" s="106"/>
      <c r="R61" s="106"/>
      <c r="S61" s="106"/>
      <c r="T61" s="106"/>
      <c r="U61" s="106"/>
      <c r="V61" s="127"/>
      <c r="W61" s="106"/>
      <c r="X61" s="127" t="s">
        <v>8931</v>
      </c>
    </row>
    <row r="62" spans="1:24" x14ac:dyDescent="0.35">
      <c r="A62" s="127" t="s">
        <v>8871</v>
      </c>
      <c r="B62" s="129">
        <v>4</v>
      </c>
      <c r="C62" s="127" t="s">
        <v>9719</v>
      </c>
      <c r="D62" s="21">
        <v>28965</v>
      </c>
      <c r="E62" s="127" t="s">
        <v>734</v>
      </c>
      <c r="F62" s="127"/>
      <c r="G62" s="106"/>
      <c r="H62" s="106">
        <v>90</v>
      </c>
      <c r="I62" s="106">
        <v>90</v>
      </c>
      <c r="J62" s="106"/>
      <c r="K62" s="106"/>
      <c r="L62" s="106"/>
      <c r="M62" s="106"/>
      <c r="N62" s="106"/>
      <c r="O62" s="106"/>
      <c r="P62" s="106"/>
      <c r="Q62" s="106"/>
      <c r="R62" s="106"/>
      <c r="S62" s="106"/>
      <c r="T62" s="106"/>
      <c r="U62" s="106"/>
      <c r="V62" s="127"/>
      <c r="W62" s="106"/>
      <c r="X62" s="106" t="s">
        <v>8689</v>
      </c>
    </row>
    <row r="63" spans="1:24" x14ac:dyDescent="0.35">
      <c r="A63" s="127" t="s">
        <v>8871</v>
      </c>
      <c r="B63" s="129">
        <v>4</v>
      </c>
      <c r="C63" s="127" t="s">
        <v>9719</v>
      </c>
      <c r="D63" s="21">
        <v>28965</v>
      </c>
      <c r="E63" s="127" t="s">
        <v>1192</v>
      </c>
      <c r="F63" s="127"/>
      <c r="G63" s="106"/>
      <c r="H63" s="106">
        <v>40</v>
      </c>
      <c r="I63" s="106">
        <v>40</v>
      </c>
      <c r="J63" s="106"/>
      <c r="K63" s="106"/>
      <c r="L63" s="106"/>
      <c r="M63" s="106"/>
      <c r="N63" s="106"/>
      <c r="O63" s="106"/>
      <c r="P63" s="106"/>
      <c r="Q63" s="106"/>
      <c r="R63" s="106"/>
      <c r="S63" s="106"/>
      <c r="T63" s="106"/>
      <c r="U63" s="106"/>
      <c r="V63" s="127"/>
      <c r="W63" s="106"/>
      <c r="X63" s="106" t="s">
        <v>8690</v>
      </c>
    </row>
    <row r="64" spans="1:24" x14ac:dyDescent="0.35">
      <c r="A64" s="127" t="s">
        <v>8871</v>
      </c>
      <c r="B64" s="129">
        <v>1</v>
      </c>
      <c r="C64" s="127" t="s">
        <v>9720</v>
      </c>
      <c r="D64" s="21">
        <v>29331</v>
      </c>
      <c r="E64" s="127"/>
      <c r="F64" s="127"/>
      <c r="G64" s="106"/>
      <c r="H64" s="106">
        <v>0</v>
      </c>
      <c r="I64" s="106"/>
      <c r="J64" s="106"/>
      <c r="K64" s="106"/>
      <c r="L64" s="106"/>
      <c r="M64" s="106"/>
      <c r="N64" s="106"/>
      <c r="O64" s="106"/>
      <c r="P64" s="106"/>
      <c r="Q64" s="106"/>
      <c r="R64" s="106"/>
      <c r="S64" s="106"/>
      <c r="T64" s="106"/>
      <c r="U64" s="106"/>
      <c r="V64" s="127"/>
      <c r="W64" s="106"/>
      <c r="X64" s="106" t="s">
        <v>9352</v>
      </c>
    </row>
    <row r="65" spans="1:24" x14ac:dyDescent="0.35">
      <c r="A65" s="127" t="s">
        <v>8871</v>
      </c>
      <c r="B65" s="129">
        <v>2</v>
      </c>
      <c r="C65" s="127" t="s">
        <v>9721</v>
      </c>
      <c r="D65" s="21">
        <v>29331</v>
      </c>
      <c r="E65" s="127" t="s">
        <v>734</v>
      </c>
      <c r="F65" s="127"/>
      <c r="G65" s="106"/>
      <c r="H65" s="106">
        <v>90</v>
      </c>
      <c r="I65" s="106">
        <v>90</v>
      </c>
      <c r="J65" s="106"/>
      <c r="K65" s="106"/>
      <c r="L65" s="106"/>
      <c r="M65" s="106"/>
      <c r="N65" s="106"/>
      <c r="O65" s="106"/>
      <c r="P65" s="106"/>
      <c r="Q65" s="106"/>
      <c r="R65" s="106"/>
      <c r="S65" s="106"/>
      <c r="T65" s="106"/>
      <c r="U65" s="106"/>
      <c r="V65" s="127"/>
      <c r="W65" s="106"/>
      <c r="X65" s="106" t="s">
        <v>8689</v>
      </c>
    </row>
    <row r="66" spans="1:24" x14ac:dyDescent="0.35">
      <c r="A66" s="127" t="s">
        <v>8871</v>
      </c>
      <c r="B66" s="129">
        <v>3</v>
      </c>
      <c r="C66" s="127" t="s">
        <v>9722</v>
      </c>
      <c r="D66" s="21">
        <v>29331</v>
      </c>
      <c r="E66" s="127" t="s">
        <v>734</v>
      </c>
      <c r="F66" s="127"/>
      <c r="G66" s="106"/>
      <c r="H66" s="106">
        <v>90</v>
      </c>
      <c r="I66" s="106">
        <v>90</v>
      </c>
      <c r="J66" s="106"/>
      <c r="K66" s="106"/>
      <c r="L66" s="106"/>
      <c r="M66" s="106"/>
      <c r="N66" s="106"/>
      <c r="O66" s="106"/>
      <c r="P66" s="106"/>
      <c r="Q66" s="106"/>
      <c r="R66" s="106"/>
      <c r="S66" s="106"/>
      <c r="T66" s="106"/>
      <c r="U66" s="106"/>
      <c r="V66" s="127"/>
      <c r="W66" s="106"/>
      <c r="X66" s="106" t="s">
        <v>8690</v>
      </c>
    </row>
    <row r="67" spans="1:24" x14ac:dyDescent="0.35">
      <c r="A67" s="127" t="s">
        <v>8871</v>
      </c>
      <c r="B67" s="129">
        <v>3</v>
      </c>
      <c r="C67" s="127" t="s">
        <v>9722</v>
      </c>
      <c r="D67" s="21">
        <v>29499</v>
      </c>
      <c r="E67" s="127"/>
      <c r="F67" s="127"/>
      <c r="G67" s="106"/>
      <c r="H67" s="106">
        <v>30</v>
      </c>
      <c r="I67" s="106">
        <v>30</v>
      </c>
      <c r="J67" s="106" cm="1">
        <f t="array" aca="1" ref="J67" ca="1">J67:N67</f>
        <v>0</v>
      </c>
      <c r="K67" s="106"/>
      <c r="L67" s="106"/>
      <c r="M67" s="106"/>
      <c r="N67" s="106"/>
      <c r="O67" s="106"/>
      <c r="P67" s="106"/>
      <c r="Q67" s="106"/>
      <c r="R67" s="106"/>
      <c r="S67" s="106"/>
      <c r="T67" s="106"/>
      <c r="U67" s="106"/>
      <c r="V67" s="127"/>
      <c r="W67" s="106"/>
      <c r="X67" s="127" t="s">
        <v>8931</v>
      </c>
    </row>
    <row r="68" spans="1:24" x14ac:dyDescent="0.35">
      <c r="A68" s="127" t="s">
        <v>8871</v>
      </c>
      <c r="B68" s="129">
        <v>4</v>
      </c>
      <c r="C68" s="127" t="s">
        <v>9723</v>
      </c>
      <c r="D68" s="21">
        <v>29331</v>
      </c>
      <c r="E68" s="127" t="s">
        <v>734</v>
      </c>
      <c r="F68" s="127"/>
      <c r="G68" s="106"/>
      <c r="H68" s="106">
        <v>90</v>
      </c>
      <c r="I68" s="106">
        <v>90</v>
      </c>
      <c r="J68" s="106"/>
      <c r="K68" s="106"/>
      <c r="L68" s="106"/>
      <c r="M68" s="106"/>
      <c r="N68" s="106"/>
      <c r="O68" s="106"/>
      <c r="P68" s="106"/>
      <c r="Q68" s="106"/>
      <c r="R68" s="106"/>
      <c r="S68" s="106"/>
      <c r="T68" s="106"/>
      <c r="U68" s="106"/>
      <c r="V68" s="127"/>
      <c r="W68" s="106"/>
      <c r="X68" s="127"/>
    </row>
    <row r="69" spans="1:24" x14ac:dyDescent="0.35">
      <c r="A69" s="127" t="s">
        <v>8871</v>
      </c>
      <c r="B69" s="129">
        <v>4</v>
      </c>
      <c r="C69" s="127" t="s">
        <v>9723</v>
      </c>
      <c r="D69" s="21">
        <v>29331</v>
      </c>
      <c r="E69" s="127" t="s">
        <v>1192</v>
      </c>
      <c r="F69" s="127"/>
      <c r="G69" s="106"/>
      <c r="H69" s="106">
        <v>40</v>
      </c>
      <c r="I69" s="106">
        <v>40</v>
      </c>
      <c r="J69" s="106"/>
      <c r="K69" s="106"/>
      <c r="L69" s="106"/>
      <c r="M69" s="106"/>
      <c r="N69" s="106"/>
      <c r="O69" s="106"/>
      <c r="P69" s="106"/>
      <c r="Q69" s="106"/>
      <c r="R69" s="106"/>
      <c r="S69" s="106"/>
      <c r="T69" s="106"/>
      <c r="U69" s="106"/>
      <c r="V69" s="127"/>
      <c r="W69" s="106"/>
      <c r="X69" s="127"/>
    </row>
    <row r="70" spans="1:24" x14ac:dyDescent="0.35">
      <c r="A70" s="127" t="s">
        <v>8871</v>
      </c>
      <c r="B70" s="129">
        <v>1</v>
      </c>
      <c r="C70" s="127" t="s">
        <v>9724</v>
      </c>
      <c r="D70" s="21">
        <v>29849</v>
      </c>
      <c r="E70" s="127"/>
      <c r="F70" s="127"/>
      <c r="G70" s="106"/>
      <c r="H70" s="106">
        <v>0</v>
      </c>
      <c r="I70" s="106"/>
      <c r="J70" s="106"/>
      <c r="K70" s="106"/>
      <c r="L70" s="106"/>
      <c r="M70" s="106"/>
      <c r="N70" s="106"/>
      <c r="O70" s="106"/>
      <c r="P70" s="106"/>
      <c r="Q70" s="106"/>
      <c r="R70" s="106"/>
      <c r="S70" s="106"/>
      <c r="T70" s="106"/>
      <c r="U70" s="106"/>
      <c r="V70" s="127"/>
      <c r="W70" s="106"/>
      <c r="X70" s="127"/>
    </row>
    <row r="71" spans="1:24" x14ac:dyDescent="0.35">
      <c r="A71" s="127" t="s">
        <v>8871</v>
      </c>
      <c r="B71" s="129">
        <v>2</v>
      </c>
      <c r="C71" s="127" t="s">
        <v>9725</v>
      </c>
      <c r="D71" s="21">
        <v>29849</v>
      </c>
      <c r="E71" s="127" t="s">
        <v>734</v>
      </c>
      <c r="F71" s="127"/>
      <c r="G71" s="106"/>
      <c r="H71" s="106">
        <v>90</v>
      </c>
      <c r="I71" s="106">
        <v>90</v>
      </c>
      <c r="J71" s="106"/>
      <c r="K71" s="106"/>
      <c r="L71" s="106"/>
      <c r="M71" s="106"/>
      <c r="N71" s="106"/>
      <c r="O71" s="106"/>
      <c r="P71" s="106"/>
      <c r="Q71" s="106"/>
      <c r="R71" s="106"/>
      <c r="S71" s="106"/>
      <c r="T71" s="106"/>
      <c r="U71" s="106"/>
      <c r="V71" s="127"/>
      <c r="W71" s="106"/>
      <c r="X71" s="127"/>
    </row>
    <row r="72" spans="1:24" x14ac:dyDescent="0.35">
      <c r="A72" s="127" t="s">
        <v>8871</v>
      </c>
      <c r="B72" s="129">
        <v>3</v>
      </c>
      <c r="C72" s="127" t="s">
        <v>9726</v>
      </c>
      <c r="D72" s="21">
        <v>29849</v>
      </c>
      <c r="E72" s="127" t="s">
        <v>734</v>
      </c>
      <c r="F72" s="127"/>
      <c r="G72" s="106"/>
      <c r="H72" s="106">
        <v>90</v>
      </c>
      <c r="I72" s="106">
        <v>90</v>
      </c>
      <c r="J72" s="106"/>
      <c r="K72" s="106"/>
      <c r="L72" s="106"/>
      <c r="M72" s="106"/>
      <c r="N72" s="106"/>
      <c r="O72" s="106"/>
      <c r="P72" s="106"/>
      <c r="Q72" s="106"/>
      <c r="R72" s="106"/>
      <c r="S72" s="106"/>
      <c r="T72" s="106"/>
      <c r="U72" s="106"/>
      <c r="V72" s="127"/>
      <c r="W72" s="106"/>
      <c r="X72" s="127"/>
    </row>
    <row r="73" spans="1:24" x14ac:dyDescent="0.35">
      <c r="A73" s="127" t="s">
        <v>8871</v>
      </c>
      <c r="B73" s="129">
        <v>3</v>
      </c>
      <c r="C73" s="127" t="s">
        <v>9726</v>
      </c>
      <c r="D73" s="21">
        <v>29769</v>
      </c>
      <c r="E73" s="127"/>
      <c r="F73" s="127"/>
      <c r="G73" s="106"/>
      <c r="H73" s="106">
        <v>30</v>
      </c>
      <c r="I73" s="106">
        <v>30</v>
      </c>
      <c r="J73" s="106" cm="1">
        <f t="array" aca="1" ref="J73" ca="1">J73:N73</f>
        <v>0</v>
      </c>
      <c r="K73" s="106"/>
      <c r="L73" s="106"/>
      <c r="M73" s="106"/>
      <c r="N73" s="106"/>
      <c r="O73" s="106"/>
      <c r="P73" s="106"/>
      <c r="Q73" s="106"/>
      <c r="R73" s="106"/>
      <c r="S73" s="106"/>
      <c r="T73" s="106"/>
      <c r="U73" s="106"/>
      <c r="V73" s="127"/>
      <c r="W73" s="106"/>
      <c r="X73" s="127" t="s">
        <v>8931</v>
      </c>
    </row>
    <row r="74" spans="1:24" x14ac:dyDescent="0.35">
      <c r="A74" s="127" t="s">
        <v>8871</v>
      </c>
      <c r="B74" s="129">
        <v>4</v>
      </c>
      <c r="C74" s="127" t="s">
        <v>9727</v>
      </c>
      <c r="D74" s="21">
        <v>29849</v>
      </c>
      <c r="E74" s="127" t="s">
        <v>734</v>
      </c>
      <c r="F74" s="127"/>
      <c r="G74" s="106"/>
      <c r="H74" s="106">
        <v>90</v>
      </c>
      <c r="I74" s="106">
        <v>90</v>
      </c>
      <c r="J74" s="106"/>
      <c r="K74" s="106"/>
      <c r="L74" s="106"/>
      <c r="M74" s="106"/>
      <c r="N74" s="106"/>
      <c r="O74" s="106"/>
      <c r="P74" s="106"/>
      <c r="Q74" s="106"/>
      <c r="R74" s="106"/>
      <c r="S74" s="106"/>
      <c r="T74" s="106"/>
      <c r="U74" s="106"/>
      <c r="V74" s="127"/>
      <c r="W74" s="106"/>
      <c r="X74" s="127"/>
    </row>
    <row r="75" spans="1:24" x14ac:dyDescent="0.35">
      <c r="A75" s="127" t="s">
        <v>8871</v>
      </c>
      <c r="B75" s="129">
        <v>4</v>
      </c>
      <c r="C75" s="127" t="s">
        <v>9727</v>
      </c>
      <c r="D75" s="21">
        <v>29849</v>
      </c>
      <c r="E75" s="127" t="s">
        <v>1192</v>
      </c>
      <c r="F75" s="127"/>
      <c r="G75" s="106"/>
      <c r="H75" s="106">
        <v>40</v>
      </c>
      <c r="I75" s="106">
        <v>40</v>
      </c>
      <c r="J75" s="106"/>
      <c r="K75" s="106"/>
      <c r="L75" s="106"/>
      <c r="M75" s="106"/>
      <c r="N75" s="106"/>
      <c r="O75" s="106"/>
      <c r="P75" s="106"/>
      <c r="Q75" s="106"/>
      <c r="R75" s="106"/>
      <c r="S75" s="106"/>
      <c r="T75" s="106"/>
      <c r="U75" s="106"/>
      <c r="V75" s="127"/>
      <c r="W75" s="106"/>
      <c r="X75" s="127"/>
    </row>
    <row r="76" spans="1:24" x14ac:dyDescent="0.35">
      <c r="A76" s="127" t="s">
        <v>8871</v>
      </c>
      <c r="B76" s="129">
        <v>1</v>
      </c>
      <c r="C76" s="127" t="s">
        <v>9728</v>
      </c>
      <c r="D76" s="21">
        <v>30214</v>
      </c>
      <c r="E76" s="127"/>
      <c r="F76" s="127"/>
      <c r="G76" s="106"/>
      <c r="H76" s="106">
        <v>0</v>
      </c>
      <c r="I76" s="106"/>
      <c r="J76" s="106"/>
      <c r="K76" s="106"/>
      <c r="L76" s="106"/>
      <c r="M76" s="106"/>
      <c r="N76" s="106"/>
      <c r="O76" s="106"/>
      <c r="P76" s="106"/>
      <c r="Q76" s="106"/>
      <c r="R76" s="106"/>
      <c r="S76" s="106"/>
      <c r="T76" s="106"/>
      <c r="U76" s="106"/>
      <c r="V76" s="127"/>
      <c r="W76" s="106"/>
      <c r="X76" s="127"/>
    </row>
    <row r="77" spans="1:24" x14ac:dyDescent="0.35">
      <c r="A77" s="127" t="s">
        <v>8871</v>
      </c>
      <c r="B77" s="129">
        <v>2</v>
      </c>
      <c r="C77" s="127" t="s">
        <v>9729</v>
      </c>
      <c r="D77" s="21">
        <v>30214</v>
      </c>
      <c r="E77" s="127" t="s">
        <v>734</v>
      </c>
      <c r="F77" s="127"/>
      <c r="G77" s="106"/>
      <c r="H77" s="106">
        <v>90</v>
      </c>
      <c r="I77" s="106">
        <v>90</v>
      </c>
      <c r="J77" s="106"/>
      <c r="K77" s="106"/>
      <c r="L77" s="106"/>
      <c r="M77" s="106"/>
      <c r="N77" s="106"/>
      <c r="O77" s="106"/>
      <c r="P77" s="106"/>
      <c r="Q77" s="106"/>
      <c r="R77" s="106"/>
      <c r="S77" s="106"/>
      <c r="T77" s="106"/>
      <c r="U77" s="106"/>
      <c r="V77" s="127"/>
      <c r="W77" s="106"/>
      <c r="X77" s="127"/>
    </row>
    <row r="78" spans="1:24" x14ac:dyDescent="0.35">
      <c r="A78" s="127" t="s">
        <v>8871</v>
      </c>
      <c r="B78" s="129">
        <v>3</v>
      </c>
      <c r="C78" s="127" t="s">
        <v>9730</v>
      </c>
      <c r="D78" s="21">
        <v>30214</v>
      </c>
      <c r="E78" s="127" t="s">
        <v>734</v>
      </c>
      <c r="F78" s="127"/>
      <c r="G78" s="106"/>
      <c r="H78" s="106">
        <v>90</v>
      </c>
      <c r="I78" s="106">
        <v>90</v>
      </c>
      <c r="J78" s="106"/>
      <c r="K78" s="106"/>
      <c r="L78" s="106"/>
      <c r="M78" s="106"/>
      <c r="N78" s="106"/>
      <c r="O78" s="106"/>
      <c r="P78" s="106"/>
      <c r="Q78" s="106"/>
      <c r="R78" s="106"/>
      <c r="S78" s="106"/>
      <c r="T78" s="106"/>
      <c r="U78" s="106"/>
      <c r="V78" s="127"/>
      <c r="W78" s="106"/>
      <c r="X78" s="127"/>
    </row>
    <row r="79" spans="1:24" x14ac:dyDescent="0.35">
      <c r="A79" s="127" t="s">
        <v>8871</v>
      </c>
      <c r="B79" s="129">
        <v>3</v>
      </c>
      <c r="C79" s="127" t="s">
        <v>9730</v>
      </c>
      <c r="D79" s="21">
        <v>30137</v>
      </c>
      <c r="E79" s="127"/>
      <c r="F79" s="127"/>
      <c r="G79" s="106"/>
      <c r="H79" s="106">
        <v>30</v>
      </c>
      <c r="I79" s="106">
        <v>30</v>
      </c>
      <c r="J79" s="106" cm="1">
        <f t="array" aca="1" ref="J79" ca="1">J79:N79</f>
        <v>0</v>
      </c>
      <c r="K79" s="106"/>
      <c r="L79" s="106"/>
      <c r="M79" s="106"/>
      <c r="N79" s="106"/>
      <c r="O79" s="106"/>
      <c r="P79" s="106"/>
      <c r="Q79" s="106"/>
      <c r="R79" s="106"/>
      <c r="S79" s="106"/>
      <c r="T79" s="106"/>
      <c r="U79" s="106"/>
      <c r="V79" s="127"/>
      <c r="W79" s="106"/>
      <c r="X79" s="127" t="s">
        <v>8931</v>
      </c>
    </row>
    <row r="80" spans="1:24" x14ac:dyDescent="0.35">
      <c r="A80" s="127" t="s">
        <v>8871</v>
      </c>
      <c r="B80" s="129">
        <v>4</v>
      </c>
      <c r="C80" s="127" t="s">
        <v>9731</v>
      </c>
      <c r="D80" s="21">
        <v>30214</v>
      </c>
      <c r="E80" s="127" t="s">
        <v>734</v>
      </c>
      <c r="F80" s="127"/>
      <c r="G80" s="106"/>
      <c r="H80" s="106">
        <v>90</v>
      </c>
      <c r="I80" s="106">
        <v>90</v>
      </c>
      <c r="J80" s="106"/>
      <c r="K80" s="106"/>
      <c r="L80" s="106"/>
      <c r="M80" s="106"/>
      <c r="N80" s="106"/>
      <c r="O80" s="106"/>
      <c r="P80" s="106"/>
      <c r="Q80" s="106"/>
      <c r="R80" s="106"/>
      <c r="S80" s="106"/>
      <c r="T80" s="106"/>
      <c r="U80" s="106"/>
      <c r="V80" s="127"/>
      <c r="W80" s="106"/>
      <c r="X80" s="127"/>
    </row>
    <row r="81" spans="1:24" x14ac:dyDescent="0.35">
      <c r="A81" s="127" t="s">
        <v>8871</v>
      </c>
      <c r="B81" s="129">
        <v>4</v>
      </c>
      <c r="C81" s="127" t="s">
        <v>9731</v>
      </c>
      <c r="D81" s="21">
        <v>30214</v>
      </c>
      <c r="E81" s="127" t="s">
        <v>1192</v>
      </c>
      <c r="F81" s="127"/>
      <c r="G81" s="106"/>
      <c r="H81" s="106">
        <v>40</v>
      </c>
      <c r="I81" s="106">
        <v>40</v>
      </c>
      <c r="J81" s="106"/>
      <c r="K81" s="106"/>
      <c r="L81" s="106"/>
      <c r="M81" s="106"/>
      <c r="N81" s="106"/>
      <c r="O81" s="106"/>
      <c r="P81" s="106"/>
      <c r="Q81" s="106"/>
      <c r="R81" s="106"/>
      <c r="S81" s="106"/>
      <c r="T81" s="106"/>
      <c r="U81" s="106"/>
      <c r="V81" s="127"/>
      <c r="W81" s="106"/>
      <c r="X81" s="127"/>
    </row>
    <row r="82" spans="1:24" x14ac:dyDescent="0.35">
      <c r="A82" s="127" t="s">
        <v>8871</v>
      </c>
      <c r="B82" s="129">
        <v>1</v>
      </c>
      <c r="C82" s="127" t="s">
        <v>9732</v>
      </c>
      <c r="D82" s="21">
        <v>30579</v>
      </c>
      <c r="E82" s="127"/>
      <c r="F82" s="127"/>
      <c r="G82" s="106"/>
      <c r="H82" s="106">
        <v>0</v>
      </c>
      <c r="I82" s="106"/>
      <c r="J82" s="106"/>
      <c r="K82" s="106"/>
      <c r="L82" s="106"/>
      <c r="M82" s="106"/>
      <c r="N82" s="106"/>
      <c r="O82" s="106"/>
      <c r="P82" s="106"/>
      <c r="Q82" s="106"/>
      <c r="R82" s="106"/>
      <c r="S82" s="106"/>
      <c r="T82" s="106"/>
      <c r="U82" s="106"/>
      <c r="V82" s="127"/>
      <c r="W82" s="106"/>
      <c r="X82" s="127"/>
    </row>
    <row r="83" spans="1:24" x14ac:dyDescent="0.35">
      <c r="A83" s="127" t="s">
        <v>8871</v>
      </c>
      <c r="B83" s="129">
        <v>2</v>
      </c>
      <c r="C83" s="127" t="s">
        <v>9733</v>
      </c>
      <c r="D83" s="21">
        <v>30579</v>
      </c>
      <c r="E83" s="127" t="s">
        <v>734</v>
      </c>
      <c r="F83" s="127"/>
      <c r="G83" s="106"/>
      <c r="H83" s="106">
        <v>90</v>
      </c>
      <c r="I83" s="106">
        <v>90</v>
      </c>
      <c r="J83" s="106"/>
      <c r="K83" s="106"/>
      <c r="L83" s="106"/>
      <c r="M83" s="106"/>
      <c r="N83" s="106"/>
      <c r="O83" s="106"/>
      <c r="P83" s="106"/>
      <c r="Q83" s="106"/>
      <c r="R83" s="106"/>
      <c r="S83" s="106"/>
      <c r="T83" s="106"/>
      <c r="U83" s="106"/>
      <c r="V83" s="127"/>
      <c r="W83" s="106"/>
      <c r="X83" s="127"/>
    </row>
    <row r="84" spans="1:24" x14ac:dyDescent="0.35">
      <c r="A84" s="127" t="s">
        <v>8871</v>
      </c>
      <c r="B84" s="129">
        <v>3</v>
      </c>
      <c r="C84" s="127" t="s">
        <v>9734</v>
      </c>
      <c r="D84" s="21">
        <v>30579</v>
      </c>
      <c r="E84" s="127" t="s">
        <v>734</v>
      </c>
      <c r="F84" s="127"/>
      <c r="G84" s="106"/>
      <c r="H84" s="106">
        <v>90</v>
      </c>
      <c r="I84" s="106">
        <v>90</v>
      </c>
      <c r="J84" s="106"/>
      <c r="K84" s="106"/>
      <c r="L84" s="106"/>
      <c r="M84" s="106"/>
      <c r="N84" s="106"/>
      <c r="O84" s="106"/>
      <c r="P84" s="106"/>
      <c r="Q84" s="106"/>
      <c r="R84" s="106"/>
      <c r="S84" s="106"/>
      <c r="T84" s="106"/>
      <c r="U84" s="106"/>
      <c r="V84" s="127"/>
      <c r="W84" s="106"/>
      <c r="X84" s="127"/>
    </row>
    <row r="85" spans="1:24" x14ac:dyDescent="0.35">
      <c r="A85" s="127" t="s">
        <v>8871</v>
      </c>
      <c r="B85" s="129">
        <v>3</v>
      </c>
      <c r="C85" s="127" t="s">
        <v>9734</v>
      </c>
      <c r="D85" s="21">
        <v>30507</v>
      </c>
      <c r="E85" s="127"/>
      <c r="F85" s="127"/>
      <c r="G85" s="106"/>
      <c r="H85" s="106">
        <v>30</v>
      </c>
      <c r="I85" s="106">
        <v>30</v>
      </c>
      <c r="J85" s="106" cm="1">
        <f t="array" aca="1" ref="J85" ca="1">J85:N85</f>
        <v>0</v>
      </c>
      <c r="K85" s="106"/>
      <c r="L85" s="106"/>
      <c r="M85" s="106"/>
      <c r="N85" s="106"/>
      <c r="O85" s="106"/>
      <c r="P85" s="106"/>
      <c r="Q85" s="106"/>
      <c r="R85" s="106"/>
      <c r="S85" s="106"/>
      <c r="T85" s="106"/>
      <c r="U85" s="106"/>
      <c r="V85" s="127"/>
      <c r="W85" s="106"/>
      <c r="X85" s="127" t="s">
        <v>8931</v>
      </c>
    </row>
    <row r="86" spans="1:24" x14ac:dyDescent="0.35">
      <c r="A86" s="127" t="s">
        <v>8871</v>
      </c>
      <c r="B86" s="129">
        <v>4</v>
      </c>
      <c r="C86" s="127" t="s">
        <v>9735</v>
      </c>
      <c r="D86" s="21">
        <v>30579</v>
      </c>
      <c r="E86" s="127" t="s">
        <v>734</v>
      </c>
      <c r="F86" s="127"/>
      <c r="G86" s="106"/>
      <c r="H86" s="106">
        <v>90</v>
      </c>
      <c r="I86" s="106">
        <v>90</v>
      </c>
      <c r="J86" s="106"/>
      <c r="K86" s="106"/>
      <c r="L86" s="106"/>
      <c r="M86" s="106"/>
      <c r="N86" s="106"/>
      <c r="O86" s="106"/>
      <c r="P86" s="106"/>
      <c r="Q86" s="106"/>
      <c r="R86" s="106"/>
      <c r="S86" s="106"/>
      <c r="T86" s="106"/>
      <c r="U86" s="106"/>
      <c r="V86" s="127"/>
      <c r="W86" s="106"/>
      <c r="X86" s="127"/>
    </row>
    <row r="87" spans="1:24" x14ac:dyDescent="0.35">
      <c r="A87" s="127" t="s">
        <v>8871</v>
      </c>
      <c r="B87" s="129">
        <v>4</v>
      </c>
      <c r="C87" s="127" t="s">
        <v>9735</v>
      </c>
      <c r="D87" s="21">
        <v>30579</v>
      </c>
      <c r="E87" s="127" t="s">
        <v>1192</v>
      </c>
      <c r="F87" s="127"/>
      <c r="G87" s="106"/>
      <c r="H87" s="106">
        <v>40</v>
      </c>
      <c r="I87" s="106">
        <v>40</v>
      </c>
      <c r="J87" s="106"/>
      <c r="K87" s="106"/>
      <c r="L87" s="106"/>
      <c r="M87" s="106"/>
      <c r="N87" s="106"/>
      <c r="O87" s="106"/>
      <c r="P87" s="106"/>
      <c r="Q87" s="106"/>
      <c r="R87" s="106"/>
      <c r="S87" s="106"/>
      <c r="T87" s="106"/>
      <c r="U87" s="106"/>
      <c r="V87" s="127"/>
      <c r="W87" s="106"/>
      <c r="X87" s="127"/>
    </row>
    <row r="88" spans="1:24" x14ac:dyDescent="0.35">
      <c r="A88" s="127" t="s">
        <v>8871</v>
      </c>
      <c r="B88" s="129">
        <v>1</v>
      </c>
      <c r="C88" s="127" t="s">
        <v>9736</v>
      </c>
      <c r="D88" s="21">
        <v>30945</v>
      </c>
      <c r="E88" s="127"/>
      <c r="F88" s="127"/>
      <c r="G88" s="106"/>
      <c r="H88" s="106">
        <v>0</v>
      </c>
      <c r="I88" s="106"/>
      <c r="J88" s="106"/>
      <c r="K88" s="106"/>
      <c r="L88" s="106"/>
      <c r="M88" s="106"/>
      <c r="N88" s="106"/>
      <c r="O88" s="106"/>
      <c r="P88" s="106"/>
      <c r="Q88" s="106"/>
      <c r="R88" s="106"/>
      <c r="S88" s="106"/>
      <c r="T88" s="106"/>
      <c r="U88" s="106"/>
      <c r="V88" s="127"/>
      <c r="W88" s="106"/>
      <c r="X88" s="127"/>
    </row>
    <row r="89" spans="1:24" x14ac:dyDescent="0.35">
      <c r="A89" s="127" t="s">
        <v>8871</v>
      </c>
      <c r="B89" s="129">
        <v>2</v>
      </c>
      <c r="C89" s="127" t="s">
        <v>9737</v>
      </c>
      <c r="D89" s="21">
        <v>30945</v>
      </c>
      <c r="E89" s="127" t="s">
        <v>734</v>
      </c>
      <c r="F89" s="127"/>
      <c r="G89" s="106"/>
      <c r="H89" s="106">
        <v>90</v>
      </c>
      <c r="I89" s="106">
        <v>90</v>
      </c>
      <c r="J89" s="106"/>
      <c r="K89" s="106"/>
      <c r="L89" s="106"/>
      <c r="M89" s="106"/>
      <c r="N89" s="106"/>
      <c r="O89" s="106"/>
      <c r="P89" s="106"/>
      <c r="Q89" s="106"/>
      <c r="R89" s="106"/>
      <c r="S89" s="106"/>
      <c r="T89" s="106"/>
      <c r="U89" s="106"/>
      <c r="V89" s="127"/>
      <c r="W89" s="106"/>
      <c r="X89" s="127"/>
    </row>
    <row r="90" spans="1:24" x14ac:dyDescent="0.35">
      <c r="A90" s="127" t="s">
        <v>8871</v>
      </c>
      <c r="B90" s="129">
        <v>3</v>
      </c>
      <c r="C90" s="127" t="s">
        <v>9738</v>
      </c>
      <c r="D90" s="21">
        <v>30945</v>
      </c>
      <c r="E90" s="127" t="s">
        <v>734</v>
      </c>
      <c r="F90" s="127"/>
      <c r="G90" s="106"/>
      <c r="H90" s="106">
        <v>90</v>
      </c>
      <c r="I90" s="106">
        <v>90</v>
      </c>
      <c r="J90" s="106"/>
      <c r="K90" s="106"/>
      <c r="L90" s="106"/>
      <c r="M90" s="106"/>
      <c r="N90" s="106"/>
      <c r="O90" s="106"/>
      <c r="P90" s="106"/>
      <c r="Q90" s="106"/>
      <c r="R90" s="106"/>
      <c r="S90" s="106"/>
      <c r="T90" s="106"/>
      <c r="U90" s="106"/>
      <c r="V90" s="127"/>
      <c r="W90" s="106"/>
      <c r="X90" s="127"/>
    </row>
    <row r="91" spans="1:24" x14ac:dyDescent="0.35">
      <c r="A91" s="127" t="s">
        <v>8871</v>
      </c>
      <c r="B91" s="129">
        <v>3</v>
      </c>
      <c r="C91" s="127" t="s">
        <v>9738</v>
      </c>
      <c r="D91" s="21">
        <v>30873</v>
      </c>
      <c r="E91" s="127"/>
      <c r="F91" s="127"/>
      <c r="G91" s="106"/>
      <c r="H91" s="106">
        <v>30</v>
      </c>
      <c r="I91" s="106">
        <v>30</v>
      </c>
      <c r="J91" s="106" cm="1">
        <f t="array" aca="1" ref="J91" ca="1">J91:N91</f>
        <v>0</v>
      </c>
      <c r="K91" s="106"/>
      <c r="L91" s="106"/>
      <c r="M91" s="106"/>
      <c r="N91" s="106"/>
      <c r="O91" s="106"/>
      <c r="P91" s="106"/>
      <c r="Q91" s="106"/>
      <c r="R91" s="106"/>
      <c r="S91" s="106"/>
      <c r="T91" s="106"/>
      <c r="U91" s="106"/>
      <c r="V91" s="127"/>
      <c r="W91" s="106"/>
      <c r="X91" s="127" t="s">
        <v>8931</v>
      </c>
    </row>
    <row r="92" spans="1:24" x14ac:dyDescent="0.35">
      <c r="A92" s="127" t="s">
        <v>8871</v>
      </c>
      <c r="B92" s="129">
        <v>4</v>
      </c>
      <c r="C92" s="127" t="s">
        <v>9739</v>
      </c>
      <c r="D92" s="21">
        <v>30945</v>
      </c>
      <c r="E92" s="127" t="s">
        <v>734</v>
      </c>
      <c r="F92" s="127"/>
      <c r="G92" s="106"/>
      <c r="H92" s="106">
        <v>90</v>
      </c>
      <c r="I92" s="106">
        <v>90</v>
      </c>
      <c r="J92" s="106"/>
      <c r="K92" s="106"/>
      <c r="L92" s="106"/>
      <c r="M92" s="106"/>
      <c r="N92" s="106"/>
      <c r="O92" s="106"/>
      <c r="P92" s="106"/>
      <c r="Q92" s="106"/>
      <c r="R92" s="106"/>
      <c r="S92" s="106"/>
      <c r="T92" s="106"/>
      <c r="U92" s="106"/>
      <c r="V92" s="127"/>
      <c r="W92" s="106"/>
      <c r="X92" s="127"/>
    </row>
    <row r="93" spans="1:24" x14ac:dyDescent="0.35">
      <c r="A93" s="127" t="s">
        <v>8871</v>
      </c>
      <c r="B93" s="129">
        <v>4</v>
      </c>
      <c r="C93" s="127" t="s">
        <v>9739</v>
      </c>
      <c r="D93" s="21">
        <v>30945</v>
      </c>
      <c r="E93" s="127" t="s">
        <v>1192</v>
      </c>
      <c r="F93" s="127"/>
      <c r="G93" s="106"/>
      <c r="H93" s="106">
        <v>40</v>
      </c>
      <c r="I93" s="106">
        <v>40</v>
      </c>
      <c r="J93" s="106"/>
      <c r="K93" s="106"/>
      <c r="L93" s="106"/>
      <c r="M93" s="106"/>
      <c r="N93" s="106"/>
      <c r="O93" s="106"/>
      <c r="P93" s="106"/>
      <c r="Q93" s="106"/>
      <c r="R93" s="106"/>
      <c r="S93" s="106"/>
      <c r="T93" s="106"/>
      <c r="U93" s="106"/>
      <c r="V93" s="127"/>
      <c r="W93" s="106"/>
      <c r="X93" s="127"/>
    </row>
    <row r="94" spans="1:24" x14ac:dyDescent="0.35">
      <c r="A94" s="127" t="s">
        <v>8871</v>
      </c>
      <c r="B94" s="129">
        <v>1</v>
      </c>
      <c r="C94" s="127" t="s">
        <v>9740</v>
      </c>
      <c r="D94" s="21">
        <v>31157</v>
      </c>
      <c r="E94" s="127"/>
      <c r="F94" s="127"/>
      <c r="G94" s="106"/>
      <c r="H94" s="106">
        <v>0</v>
      </c>
      <c r="I94" s="106"/>
      <c r="J94" s="106"/>
      <c r="K94" s="106"/>
      <c r="L94" s="106"/>
      <c r="M94" s="106"/>
      <c r="N94" s="106"/>
      <c r="O94" s="106"/>
      <c r="P94" s="106"/>
      <c r="Q94" s="106"/>
      <c r="R94" s="106"/>
      <c r="S94" s="106"/>
      <c r="T94" s="106"/>
      <c r="U94" s="106"/>
      <c r="V94" s="127"/>
      <c r="W94" s="106"/>
      <c r="X94" s="127"/>
    </row>
    <row r="95" spans="1:24" x14ac:dyDescent="0.35">
      <c r="A95" s="127" t="s">
        <v>8871</v>
      </c>
      <c r="B95" s="129">
        <v>2</v>
      </c>
      <c r="C95" s="127" t="s">
        <v>9741</v>
      </c>
      <c r="D95" s="21">
        <v>31157</v>
      </c>
      <c r="E95" s="127" t="s">
        <v>734</v>
      </c>
      <c r="F95" s="127"/>
      <c r="G95" s="106"/>
      <c r="H95" s="106">
        <v>90</v>
      </c>
      <c r="I95" s="106">
        <v>90</v>
      </c>
      <c r="J95" s="106"/>
      <c r="K95" s="106"/>
      <c r="L95" s="106"/>
      <c r="M95" s="106"/>
      <c r="N95" s="106"/>
      <c r="O95" s="106"/>
      <c r="P95" s="106"/>
      <c r="Q95" s="106"/>
      <c r="R95" s="106"/>
      <c r="S95" s="106"/>
      <c r="T95" s="106"/>
      <c r="U95" s="106"/>
      <c r="V95" s="127"/>
      <c r="W95" s="106"/>
      <c r="X95" s="127"/>
    </row>
    <row r="96" spans="1:24" x14ac:dyDescent="0.35">
      <c r="A96" s="127" t="s">
        <v>8871</v>
      </c>
      <c r="B96" s="129">
        <v>3</v>
      </c>
      <c r="C96" s="127" t="s">
        <v>9742</v>
      </c>
      <c r="D96" s="21">
        <v>31157</v>
      </c>
      <c r="E96" s="127" t="s">
        <v>734</v>
      </c>
      <c r="F96" s="127"/>
      <c r="G96" s="106"/>
      <c r="H96" s="106">
        <v>90</v>
      </c>
      <c r="I96" s="106">
        <v>90</v>
      </c>
      <c r="J96" s="106"/>
      <c r="K96" s="106"/>
      <c r="L96" s="106"/>
      <c r="M96" s="106"/>
      <c r="N96" s="106"/>
      <c r="O96" s="106"/>
      <c r="P96" s="106"/>
      <c r="Q96" s="106"/>
      <c r="R96" s="106"/>
      <c r="S96" s="106"/>
      <c r="T96" s="106"/>
      <c r="U96" s="106"/>
      <c r="V96" s="127"/>
      <c r="W96" s="106"/>
      <c r="X96" s="127"/>
    </row>
    <row r="97" spans="1:24" x14ac:dyDescent="0.35">
      <c r="A97" s="127" t="s">
        <v>8871</v>
      </c>
      <c r="B97" s="129">
        <v>3</v>
      </c>
      <c r="C97" s="127" t="s">
        <v>9742</v>
      </c>
      <c r="D97" s="21">
        <v>31321</v>
      </c>
      <c r="E97" s="127"/>
      <c r="F97" s="127"/>
      <c r="G97" s="106"/>
      <c r="H97" s="106">
        <v>30</v>
      </c>
      <c r="I97" s="106">
        <v>30</v>
      </c>
      <c r="J97" s="106" cm="1">
        <f t="array" aca="1" ref="J97" ca="1">J97:N97</f>
        <v>0</v>
      </c>
      <c r="K97" s="106"/>
      <c r="L97" s="106"/>
      <c r="M97" s="106"/>
      <c r="N97" s="106"/>
      <c r="O97" s="106"/>
      <c r="P97" s="106"/>
      <c r="Q97" s="106"/>
      <c r="R97" s="106"/>
      <c r="S97" s="106"/>
      <c r="T97" s="106"/>
      <c r="U97" s="106"/>
      <c r="V97" s="127"/>
      <c r="W97" s="106"/>
      <c r="X97" s="127" t="s">
        <v>8931</v>
      </c>
    </row>
    <row r="98" spans="1:24" x14ac:dyDescent="0.35">
      <c r="A98" s="127" t="s">
        <v>8871</v>
      </c>
      <c r="B98" s="129">
        <v>4</v>
      </c>
      <c r="C98" s="127" t="s">
        <v>9743</v>
      </c>
      <c r="D98" s="21">
        <v>31157</v>
      </c>
      <c r="E98" s="127" t="s">
        <v>734</v>
      </c>
      <c r="F98" s="127"/>
      <c r="G98" s="106"/>
      <c r="H98" s="106">
        <v>90</v>
      </c>
      <c r="I98" s="106">
        <v>90</v>
      </c>
      <c r="J98" s="106"/>
      <c r="K98" s="106"/>
      <c r="L98" s="106"/>
      <c r="M98" s="106"/>
      <c r="N98" s="106"/>
      <c r="O98" s="106"/>
      <c r="P98" s="106"/>
      <c r="Q98" s="106"/>
      <c r="R98" s="106"/>
      <c r="S98" s="106"/>
      <c r="T98" s="106"/>
      <c r="U98" s="106"/>
      <c r="V98" s="127"/>
      <c r="W98" s="106"/>
      <c r="X98" s="127"/>
    </row>
    <row r="99" spans="1:24" x14ac:dyDescent="0.35">
      <c r="A99" s="127" t="s">
        <v>8871</v>
      </c>
      <c r="B99" s="129">
        <v>4</v>
      </c>
      <c r="C99" s="127" t="s">
        <v>9743</v>
      </c>
      <c r="D99" s="21">
        <v>31157</v>
      </c>
      <c r="E99" s="127" t="s">
        <v>1192</v>
      </c>
      <c r="F99" s="127"/>
      <c r="G99" s="106"/>
      <c r="H99" s="106">
        <v>40</v>
      </c>
      <c r="I99" s="106">
        <v>40</v>
      </c>
      <c r="J99" s="106"/>
      <c r="K99" s="106"/>
      <c r="L99" s="106"/>
      <c r="M99" s="106"/>
      <c r="N99" s="106"/>
      <c r="O99" s="106"/>
      <c r="P99" s="106"/>
      <c r="Q99" s="106"/>
      <c r="R99" s="106"/>
      <c r="S99" s="106"/>
      <c r="T99" s="106"/>
      <c r="U99" s="106"/>
      <c r="V99" s="127"/>
      <c r="W99" s="106"/>
      <c r="X99" s="127"/>
    </row>
    <row r="100" spans="1:24" x14ac:dyDescent="0.35">
      <c r="A100" s="127" t="s">
        <v>8871</v>
      </c>
      <c r="B100" s="129">
        <v>1</v>
      </c>
      <c r="C100" s="127" t="s">
        <v>9744</v>
      </c>
      <c r="D100" s="21">
        <v>31522</v>
      </c>
      <c r="E100" s="127"/>
      <c r="F100" s="127"/>
      <c r="G100" s="106"/>
      <c r="H100" s="106">
        <v>0</v>
      </c>
      <c r="I100" s="106"/>
      <c r="J100" s="106"/>
      <c r="K100" s="106"/>
      <c r="L100" s="106"/>
      <c r="M100" s="106"/>
      <c r="N100" s="106"/>
      <c r="O100" s="106"/>
      <c r="P100" s="106"/>
      <c r="Q100" s="106"/>
      <c r="R100" s="106"/>
      <c r="S100" s="106"/>
      <c r="T100" s="106"/>
      <c r="U100" s="106"/>
      <c r="V100" s="127"/>
      <c r="W100" s="106"/>
      <c r="X100" s="127"/>
    </row>
    <row r="101" spans="1:24" x14ac:dyDescent="0.35">
      <c r="A101" s="127" t="s">
        <v>8871</v>
      </c>
      <c r="B101" s="129">
        <v>2</v>
      </c>
      <c r="C101" s="127" t="s">
        <v>9745</v>
      </c>
      <c r="D101" s="21">
        <v>31522</v>
      </c>
      <c r="E101" s="127" t="s">
        <v>734</v>
      </c>
      <c r="F101" s="127"/>
      <c r="G101" s="106"/>
      <c r="H101" s="106">
        <v>90</v>
      </c>
      <c r="I101" s="106">
        <v>90</v>
      </c>
      <c r="J101" s="106"/>
      <c r="K101" s="106"/>
      <c r="L101" s="106"/>
      <c r="M101" s="106"/>
      <c r="N101" s="106"/>
      <c r="O101" s="106"/>
      <c r="P101" s="106"/>
      <c r="Q101" s="106"/>
      <c r="R101" s="106"/>
      <c r="S101" s="106"/>
      <c r="T101" s="106"/>
      <c r="U101" s="106"/>
      <c r="V101" s="127"/>
      <c r="W101" s="106"/>
      <c r="X101" s="127"/>
    </row>
    <row r="102" spans="1:24" x14ac:dyDescent="0.35">
      <c r="A102" s="127" t="s">
        <v>8871</v>
      </c>
      <c r="B102" s="129">
        <v>3</v>
      </c>
      <c r="C102" s="127" t="s">
        <v>9746</v>
      </c>
      <c r="D102" s="21">
        <v>31522</v>
      </c>
      <c r="E102" s="127" t="s">
        <v>734</v>
      </c>
      <c r="F102" s="127"/>
      <c r="G102" s="106"/>
      <c r="H102" s="106">
        <v>90</v>
      </c>
      <c r="I102" s="106">
        <v>90</v>
      </c>
      <c r="J102" s="106"/>
      <c r="K102" s="106"/>
      <c r="L102" s="106"/>
      <c r="M102" s="106"/>
      <c r="N102" s="106"/>
      <c r="O102" s="106"/>
      <c r="P102" s="106"/>
      <c r="Q102" s="106"/>
      <c r="R102" s="106"/>
      <c r="S102" s="106"/>
      <c r="T102" s="106"/>
      <c r="U102" s="106"/>
      <c r="V102" s="127"/>
      <c r="W102" s="106"/>
      <c r="X102" s="127"/>
    </row>
    <row r="103" spans="1:24" x14ac:dyDescent="0.35">
      <c r="A103" s="127" t="s">
        <v>8871</v>
      </c>
      <c r="B103" s="129">
        <v>3</v>
      </c>
      <c r="C103" s="127" t="s">
        <v>9746</v>
      </c>
      <c r="D103" s="21">
        <v>31686</v>
      </c>
      <c r="E103" s="127"/>
      <c r="F103" s="127"/>
      <c r="G103" s="106"/>
      <c r="H103" s="106">
        <v>30</v>
      </c>
      <c r="I103" s="106">
        <v>30</v>
      </c>
      <c r="J103" s="106" cm="1">
        <f t="array" aca="1" ref="J103" ca="1">J103:N103</f>
        <v>0</v>
      </c>
      <c r="K103" s="106"/>
      <c r="L103" s="106"/>
      <c r="M103" s="106"/>
      <c r="N103" s="106"/>
      <c r="O103" s="106"/>
      <c r="P103" s="106"/>
      <c r="Q103" s="106"/>
      <c r="R103" s="106"/>
      <c r="S103" s="106"/>
      <c r="T103" s="106"/>
      <c r="U103" s="106"/>
      <c r="V103" s="127"/>
      <c r="W103" s="106"/>
      <c r="X103" s="127" t="s">
        <v>8931</v>
      </c>
    </row>
    <row r="104" spans="1:24" x14ac:dyDescent="0.35">
      <c r="A104" s="127" t="s">
        <v>8871</v>
      </c>
      <c r="B104" s="129">
        <v>4</v>
      </c>
      <c r="C104" s="127" t="s">
        <v>9747</v>
      </c>
      <c r="D104" s="21">
        <v>31522</v>
      </c>
      <c r="E104" s="127" t="s">
        <v>734</v>
      </c>
      <c r="F104" s="127"/>
      <c r="G104" s="106"/>
      <c r="H104" s="106">
        <v>90</v>
      </c>
      <c r="I104" s="106">
        <v>90</v>
      </c>
      <c r="J104" s="106"/>
      <c r="K104" s="106"/>
      <c r="L104" s="106"/>
      <c r="M104" s="106"/>
      <c r="N104" s="106"/>
      <c r="O104" s="106"/>
      <c r="P104" s="106"/>
      <c r="Q104" s="106"/>
      <c r="R104" s="106"/>
      <c r="S104" s="106"/>
      <c r="T104" s="106"/>
      <c r="U104" s="106"/>
      <c r="V104" s="127"/>
      <c r="W104" s="106"/>
      <c r="X104" s="127"/>
    </row>
    <row r="105" spans="1:24" x14ac:dyDescent="0.35">
      <c r="A105" s="127" t="s">
        <v>8871</v>
      </c>
      <c r="B105" s="129">
        <v>4</v>
      </c>
      <c r="C105" s="127" t="s">
        <v>9747</v>
      </c>
      <c r="D105" s="21">
        <v>31522</v>
      </c>
      <c r="E105" s="127" t="s">
        <v>1192</v>
      </c>
      <c r="F105" s="127"/>
      <c r="G105" s="106"/>
      <c r="H105" s="106">
        <v>40</v>
      </c>
      <c r="I105" s="106">
        <v>40</v>
      </c>
      <c r="J105" s="106"/>
      <c r="K105" s="106"/>
      <c r="L105" s="106"/>
      <c r="M105" s="106"/>
      <c r="N105" s="106"/>
      <c r="O105" s="106"/>
      <c r="P105" s="106"/>
      <c r="Q105" s="106"/>
      <c r="R105" s="106"/>
      <c r="S105" s="106"/>
      <c r="T105" s="106"/>
      <c r="U105" s="106"/>
      <c r="V105" s="127"/>
      <c r="W105" s="106"/>
      <c r="X105" s="127"/>
    </row>
    <row r="106" spans="1:24" x14ac:dyDescent="0.35">
      <c r="A106" s="127" t="s">
        <v>8871</v>
      </c>
      <c r="B106" s="129">
        <v>1</v>
      </c>
      <c r="C106" s="127" t="s">
        <v>9748</v>
      </c>
      <c r="D106" s="21">
        <v>32040</v>
      </c>
      <c r="E106" s="127"/>
      <c r="F106" s="127"/>
      <c r="G106" s="106"/>
      <c r="H106" s="106">
        <v>0</v>
      </c>
      <c r="I106" s="106"/>
      <c r="J106" s="106"/>
      <c r="K106" s="106"/>
      <c r="L106" s="106"/>
      <c r="M106" s="106"/>
      <c r="N106" s="106"/>
      <c r="O106" s="106"/>
      <c r="P106" s="106"/>
      <c r="Q106" s="106"/>
      <c r="R106" s="106"/>
      <c r="S106" s="106"/>
      <c r="T106" s="106"/>
      <c r="U106" s="106"/>
      <c r="V106" s="127"/>
      <c r="W106" s="106"/>
      <c r="X106" s="127"/>
    </row>
    <row r="107" spans="1:24" x14ac:dyDescent="0.35">
      <c r="A107" s="127" t="s">
        <v>8871</v>
      </c>
      <c r="B107" s="129">
        <v>2</v>
      </c>
      <c r="C107" s="127" t="s">
        <v>9749</v>
      </c>
      <c r="D107" s="21">
        <v>32040</v>
      </c>
      <c r="E107" s="127" t="s">
        <v>734</v>
      </c>
      <c r="F107" s="127"/>
      <c r="G107" s="106"/>
      <c r="H107" s="106">
        <v>90</v>
      </c>
      <c r="I107" s="106">
        <v>90</v>
      </c>
      <c r="J107" s="106"/>
      <c r="K107" s="106"/>
      <c r="L107" s="106"/>
      <c r="M107" s="106"/>
      <c r="N107" s="106"/>
      <c r="O107" s="106"/>
      <c r="P107" s="106"/>
      <c r="Q107" s="106"/>
      <c r="R107" s="106"/>
      <c r="S107" s="106"/>
      <c r="T107" s="106"/>
      <c r="U107" s="106"/>
      <c r="V107" s="127"/>
      <c r="W107" s="106"/>
      <c r="X107" s="127"/>
    </row>
    <row r="108" spans="1:24" x14ac:dyDescent="0.35">
      <c r="A108" s="127" t="s">
        <v>8871</v>
      </c>
      <c r="B108" s="129">
        <v>3</v>
      </c>
      <c r="C108" s="127" t="s">
        <v>9750</v>
      </c>
      <c r="D108" s="21">
        <v>32040</v>
      </c>
      <c r="E108" s="127" t="s">
        <v>734</v>
      </c>
      <c r="F108" s="127"/>
      <c r="G108" s="106"/>
      <c r="H108" s="106">
        <v>90</v>
      </c>
      <c r="I108" s="106">
        <v>90</v>
      </c>
      <c r="J108" s="106"/>
      <c r="K108" s="106"/>
      <c r="L108" s="106"/>
      <c r="M108" s="106"/>
      <c r="N108" s="106"/>
      <c r="O108" s="106"/>
      <c r="P108" s="106"/>
      <c r="Q108" s="106"/>
      <c r="R108" s="106"/>
      <c r="S108" s="106"/>
      <c r="T108" s="106"/>
      <c r="U108" s="106"/>
      <c r="V108" s="127"/>
      <c r="W108" s="106"/>
      <c r="X108" s="127"/>
    </row>
    <row r="109" spans="1:24" x14ac:dyDescent="0.35">
      <c r="A109" s="127" t="s">
        <v>8871</v>
      </c>
      <c r="B109" s="129">
        <v>3</v>
      </c>
      <c r="C109" s="127" t="s">
        <v>9750</v>
      </c>
      <c r="D109" s="21">
        <v>31959</v>
      </c>
      <c r="E109" s="127"/>
      <c r="F109" s="127"/>
      <c r="G109" s="106"/>
      <c r="H109" s="106">
        <v>30</v>
      </c>
      <c r="I109" s="106">
        <v>30</v>
      </c>
      <c r="J109" s="106" cm="1">
        <f t="array" aca="1" ref="J109" ca="1">J109:N109</f>
        <v>0</v>
      </c>
      <c r="K109" s="106"/>
      <c r="L109" s="106"/>
      <c r="M109" s="106"/>
      <c r="N109" s="106"/>
      <c r="O109" s="106"/>
      <c r="P109" s="106"/>
      <c r="Q109" s="106"/>
      <c r="R109" s="106"/>
      <c r="S109" s="106"/>
      <c r="T109" s="106"/>
      <c r="U109" s="106"/>
      <c r="V109" s="127"/>
      <c r="W109" s="106"/>
      <c r="X109" s="127" t="s">
        <v>8931</v>
      </c>
    </row>
    <row r="110" spans="1:24" x14ac:dyDescent="0.35">
      <c r="A110" s="127" t="s">
        <v>8871</v>
      </c>
      <c r="B110" s="129">
        <v>4</v>
      </c>
      <c r="C110" s="127" t="s">
        <v>9751</v>
      </c>
      <c r="D110" s="21">
        <v>32040</v>
      </c>
      <c r="E110" s="127" t="s">
        <v>734</v>
      </c>
      <c r="F110" s="127"/>
      <c r="G110" s="106"/>
      <c r="H110" s="106">
        <v>90</v>
      </c>
      <c r="I110" s="106">
        <v>90</v>
      </c>
      <c r="J110" s="106"/>
      <c r="K110" s="106"/>
      <c r="L110" s="106"/>
      <c r="M110" s="106"/>
      <c r="N110" s="106"/>
      <c r="O110" s="106"/>
      <c r="P110" s="106"/>
      <c r="Q110" s="106"/>
      <c r="R110" s="106"/>
      <c r="S110" s="106"/>
      <c r="T110" s="106"/>
      <c r="U110" s="106"/>
      <c r="V110" s="127"/>
      <c r="W110" s="106"/>
      <c r="X110" s="127"/>
    </row>
    <row r="111" spans="1:24" x14ac:dyDescent="0.35">
      <c r="A111" s="127" t="s">
        <v>8871</v>
      </c>
      <c r="B111" s="129">
        <v>4</v>
      </c>
      <c r="C111" s="127" t="s">
        <v>9751</v>
      </c>
      <c r="D111" s="21">
        <v>32040</v>
      </c>
      <c r="E111" s="127" t="s">
        <v>1192</v>
      </c>
      <c r="F111" s="127"/>
      <c r="G111" s="106"/>
      <c r="H111" s="106">
        <v>40</v>
      </c>
      <c r="I111" s="106">
        <v>40</v>
      </c>
      <c r="J111" s="106"/>
      <c r="K111" s="106"/>
      <c r="L111" s="106"/>
      <c r="M111" s="106"/>
      <c r="N111" s="106"/>
      <c r="O111" s="106"/>
      <c r="P111" s="106"/>
      <c r="Q111" s="106"/>
      <c r="R111" s="106"/>
      <c r="S111" s="106"/>
      <c r="T111" s="106"/>
      <c r="U111" s="106"/>
      <c r="V111" s="127"/>
      <c r="W111" s="106"/>
      <c r="X111" s="127"/>
    </row>
    <row r="112" spans="1:24" x14ac:dyDescent="0.35">
      <c r="A112" s="127" t="s">
        <v>8871</v>
      </c>
      <c r="B112" s="129">
        <v>1</v>
      </c>
      <c r="C112" s="127" t="s">
        <v>9752</v>
      </c>
      <c r="D112" s="21">
        <v>32406</v>
      </c>
      <c r="E112" s="127"/>
      <c r="F112" s="127"/>
      <c r="G112" s="106"/>
      <c r="H112" s="106">
        <v>0</v>
      </c>
      <c r="I112" s="106"/>
      <c r="J112" s="106"/>
      <c r="K112" s="106"/>
      <c r="L112" s="106"/>
      <c r="M112" s="106"/>
      <c r="N112" s="106"/>
      <c r="O112" s="106"/>
      <c r="P112" s="106"/>
      <c r="Q112" s="106"/>
      <c r="R112" s="106"/>
      <c r="S112" s="106"/>
      <c r="T112" s="106"/>
      <c r="U112" s="106"/>
      <c r="V112" s="127"/>
      <c r="W112" s="106"/>
      <c r="X112" s="127"/>
    </row>
    <row r="113" spans="1:24" x14ac:dyDescent="0.35">
      <c r="A113" s="127" t="s">
        <v>8871</v>
      </c>
      <c r="B113" s="129">
        <v>2</v>
      </c>
      <c r="C113" s="127" t="s">
        <v>9753</v>
      </c>
      <c r="D113" s="21">
        <v>32406</v>
      </c>
      <c r="E113" s="127" t="s">
        <v>734</v>
      </c>
      <c r="F113" s="127"/>
      <c r="G113" s="106"/>
      <c r="H113" s="106">
        <v>90</v>
      </c>
      <c r="I113" s="106">
        <v>90</v>
      </c>
      <c r="J113" s="106"/>
      <c r="K113" s="106"/>
      <c r="L113" s="106"/>
      <c r="M113" s="106"/>
      <c r="N113" s="106"/>
      <c r="O113" s="106"/>
      <c r="P113" s="106"/>
      <c r="Q113" s="106"/>
      <c r="R113" s="106"/>
      <c r="S113" s="106"/>
      <c r="T113" s="106"/>
      <c r="U113" s="106"/>
      <c r="V113" s="127"/>
      <c r="W113" s="106"/>
      <c r="X113" s="127"/>
    </row>
    <row r="114" spans="1:24" x14ac:dyDescent="0.35">
      <c r="A114" s="127" t="s">
        <v>8871</v>
      </c>
      <c r="B114" s="129">
        <v>3</v>
      </c>
      <c r="C114" s="127" t="s">
        <v>9754</v>
      </c>
      <c r="D114" s="21">
        <v>32406</v>
      </c>
      <c r="E114" s="127" t="s">
        <v>734</v>
      </c>
      <c r="F114" s="127"/>
      <c r="G114" s="106"/>
      <c r="H114" s="106">
        <v>90</v>
      </c>
      <c r="I114" s="106">
        <v>90</v>
      </c>
      <c r="J114" s="106"/>
      <c r="K114" s="106"/>
      <c r="L114" s="106"/>
      <c r="M114" s="106"/>
      <c r="N114" s="106"/>
      <c r="O114" s="106"/>
      <c r="P114" s="106"/>
      <c r="Q114" s="106"/>
      <c r="R114" s="106"/>
      <c r="S114" s="106"/>
      <c r="T114" s="106"/>
      <c r="U114" s="106"/>
      <c r="V114" s="127"/>
      <c r="W114" s="106"/>
      <c r="X114" s="127"/>
    </row>
    <row r="115" spans="1:24" x14ac:dyDescent="0.35">
      <c r="A115" s="127" t="s">
        <v>8871</v>
      </c>
      <c r="B115" s="129">
        <v>3</v>
      </c>
      <c r="C115" s="127" t="s">
        <v>9754</v>
      </c>
      <c r="D115" s="21">
        <v>32406</v>
      </c>
      <c r="E115" s="127"/>
      <c r="F115" s="127"/>
      <c r="G115" s="106"/>
      <c r="H115" s="106">
        <v>30</v>
      </c>
      <c r="I115" s="106">
        <v>30</v>
      </c>
      <c r="J115" s="106" cm="1">
        <f t="array" aca="1" ref="J115" ca="1">J115:N115</f>
        <v>0</v>
      </c>
      <c r="K115" s="106"/>
      <c r="L115" s="106"/>
      <c r="M115" s="106"/>
      <c r="N115" s="106"/>
      <c r="O115" s="106"/>
      <c r="P115" s="106"/>
      <c r="Q115" s="106"/>
      <c r="R115" s="106"/>
      <c r="S115" s="106"/>
      <c r="T115" s="106"/>
      <c r="U115" s="106"/>
      <c r="V115" s="127"/>
      <c r="W115" s="106"/>
      <c r="X115" s="127" t="s">
        <v>8931</v>
      </c>
    </row>
    <row r="116" spans="1:24" x14ac:dyDescent="0.35">
      <c r="A116" s="127" t="s">
        <v>8871</v>
      </c>
      <c r="B116" s="129">
        <v>4</v>
      </c>
      <c r="C116" s="127" t="s">
        <v>9755</v>
      </c>
      <c r="D116" s="21">
        <v>32325</v>
      </c>
      <c r="E116" s="127" t="s">
        <v>734</v>
      </c>
      <c r="F116" s="127"/>
      <c r="G116" s="106"/>
      <c r="H116" s="106">
        <v>90</v>
      </c>
      <c r="I116" s="106">
        <v>90</v>
      </c>
      <c r="J116" s="106"/>
      <c r="K116" s="106"/>
      <c r="L116" s="106"/>
      <c r="M116" s="106"/>
      <c r="N116" s="106"/>
      <c r="O116" s="106"/>
      <c r="P116" s="106"/>
      <c r="Q116" s="106"/>
      <c r="R116" s="106"/>
      <c r="S116" s="106"/>
      <c r="T116" s="106"/>
      <c r="U116" s="106"/>
      <c r="V116" s="127"/>
      <c r="W116" s="106"/>
      <c r="X116" s="127"/>
    </row>
    <row r="117" spans="1:24" x14ac:dyDescent="0.35">
      <c r="A117" s="127" t="s">
        <v>8871</v>
      </c>
      <c r="B117" s="129">
        <v>4</v>
      </c>
      <c r="C117" s="127" t="s">
        <v>9755</v>
      </c>
      <c r="D117" s="21">
        <v>32406</v>
      </c>
      <c r="E117" s="127" t="s">
        <v>1192</v>
      </c>
      <c r="F117" s="127"/>
      <c r="G117" s="106"/>
      <c r="H117" s="106">
        <v>40</v>
      </c>
      <c r="I117" s="106">
        <v>40</v>
      </c>
      <c r="J117" s="106"/>
      <c r="K117" s="106"/>
      <c r="L117" s="106"/>
      <c r="M117" s="106"/>
      <c r="N117" s="106"/>
      <c r="O117" s="106"/>
      <c r="P117" s="106"/>
      <c r="Q117" s="106"/>
      <c r="R117" s="106"/>
      <c r="S117" s="106"/>
      <c r="T117" s="106"/>
      <c r="U117" s="106"/>
      <c r="V117" s="127"/>
      <c r="W117" s="106"/>
      <c r="X117" s="127"/>
    </row>
    <row r="118" spans="1:24" x14ac:dyDescent="0.35">
      <c r="A118" s="127" t="s">
        <v>8871</v>
      </c>
      <c r="B118" s="129">
        <v>1</v>
      </c>
      <c r="C118" s="127" t="s">
        <v>9756</v>
      </c>
      <c r="D118" s="21">
        <v>32771</v>
      </c>
      <c r="E118" s="127"/>
      <c r="F118" s="127"/>
      <c r="G118" s="106"/>
      <c r="H118" s="106">
        <v>0</v>
      </c>
      <c r="I118" s="106"/>
      <c r="J118" s="106"/>
      <c r="K118" s="106"/>
      <c r="L118" s="106"/>
      <c r="M118" s="106"/>
      <c r="N118" s="106"/>
      <c r="O118" s="106"/>
      <c r="P118" s="106"/>
      <c r="Q118" s="106"/>
      <c r="R118" s="106"/>
      <c r="S118" s="106"/>
      <c r="T118" s="106"/>
      <c r="U118" s="106"/>
      <c r="V118" s="127"/>
      <c r="W118" s="106"/>
      <c r="X118" s="127"/>
    </row>
    <row r="119" spans="1:24" x14ac:dyDescent="0.35">
      <c r="A119" s="127" t="s">
        <v>8871</v>
      </c>
      <c r="B119" s="129">
        <v>2</v>
      </c>
      <c r="C119" s="127" t="s">
        <v>9757</v>
      </c>
      <c r="D119" s="21">
        <v>32771</v>
      </c>
      <c r="E119" s="127" t="s">
        <v>734</v>
      </c>
      <c r="F119" s="127"/>
      <c r="G119" s="106"/>
      <c r="H119" s="106">
        <v>90</v>
      </c>
      <c r="I119" s="106">
        <v>90</v>
      </c>
      <c r="J119" s="106"/>
      <c r="K119" s="106"/>
      <c r="L119" s="106"/>
      <c r="M119" s="106"/>
      <c r="N119" s="106"/>
      <c r="O119" s="106"/>
      <c r="P119" s="106"/>
      <c r="Q119" s="106"/>
      <c r="R119" s="106"/>
      <c r="S119" s="106"/>
      <c r="T119" s="106"/>
      <c r="U119" s="106"/>
      <c r="V119" s="127"/>
      <c r="W119" s="106"/>
      <c r="X119" s="127"/>
    </row>
    <row r="120" spans="1:24" x14ac:dyDescent="0.35">
      <c r="A120" s="127" t="s">
        <v>8871</v>
      </c>
      <c r="B120" s="129">
        <v>3</v>
      </c>
      <c r="C120" s="127" t="s">
        <v>9758</v>
      </c>
      <c r="D120" s="21">
        <v>32771</v>
      </c>
      <c r="E120" s="127" t="s">
        <v>734</v>
      </c>
      <c r="F120" s="127"/>
      <c r="G120" s="106"/>
      <c r="H120" s="106">
        <v>90</v>
      </c>
      <c r="I120" s="106">
        <v>90</v>
      </c>
      <c r="J120" s="106"/>
      <c r="K120" s="106"/>
      <c r="L120" s="106"/>
      <c r="M120" s="106"/>
      <c r="N120" s="106"/>
      <c r="O120" s="106"/>
      <c r="P120" s="106"/>
      <c r="Q120" s="106"/>
      <c r="R120" s="106"/>
      <c r="S120" s="106"/>
      <c r="T120" s="106"/>
      <c r="U120" s="106"/>
      <c r="V120" s="127"/>
      <c r="W120" s="106"/>
      <c r="X120" s="127"/>
    </row>
    <row r="121" spans="1:24" x14ac:dyDescent="0.35">
      <c r="A121" s="127" t="s">
        <v>8871</v>
      </c>
      <c r="B121" s="129">
        <v>3</v>
      </c>
      <c r="C121" s="127" t="s">
        <v>9758</v>
      </c>
      <c r="D121" s="21">
        <v>32690</v>
      </c>
      <c r="E121" s="127"/>
      <c r="F121" s="127"/>
      <c r="G121" s="106"/>
      <c r="H121" s="106">
        <v>30</v>
      </c>
      <c r="I121" s="106">
        <v>30</v>
      </c>
      <c r="J121" s="106"/>
      <c r="K121" s="106"/>
      <c r="L121" s="106"/>
      <c r="M121" s="106"/>
      <c r="N121" s="106"/>
      <c r="O121" s="106"/>
      <c r="P121" s="106"/>
      <c r="Q121" s="106"/>
      <c r="R121" s="106"/>
      <c r="S121" s="106"/>
      <c r="T121" s="106"/>
      <c r="U121" s="106"/>
      <c r="V121" s="127"/>
      <c r="W121" s="106"/>
      <c r="X121" s="127" t="s">
        <v>8931</v>
      </c>
    </row>
    <row r="122" spans="1:24" x14ac:dyDescent="0.35">
      <c r="A122" s="127" t="s">
        <v>8871</v>
      </c>
      <c r="B122" s="129">
        <v>4</v>
      </c>
      <c r="C122" s="127" t="s">
        <v>9759</v>
      </c>
      <c r="D122" s="21">
        <v>32771</v>
      </c>
      <c r="E122" s="127" t="s">
        <v>734</v>
      </c>
      <c r="F122" s="127"/>
      <c r="G122" s="106"/>
      <c r="H122" s="106">
        <v>90</v>
      </c>
      <c r="I122" s="106">
        <v>90</v>
      </c>
      <c r="J122" s="106"/>
      <c r="K122" s="106"/>
      <c r="L122" s="106"/>
      <c r="M122" s="106"/>
      <c r="N122" s="106"/>
      <c r="O122" s="106"/>
      <c r="P122" s="106"/>
      <c r="Q122" s="106"/>
      <c r="R122" s="106"/>
      <c r="S122" s="106"/>
      <c r="T122" s="106"/>
      <c r="U122" s="106"/>
      <c r="V122" s="127"/>
      <c r="W122" s="106"/>
      <c r="X122" s="127"/>
    </row>
    <row r="123" spans="1:24" x14ac:dyDescent="0.35">
      <c r="A123" s="127" t="s">
        <v>8871</v>
      </c>
      <c r="B123" s="129">
        <v>4</v>
      </c>
      <c r="C123" s="127" t="s">
        <v>9759</v>
      </c>
      <c r="D123" s="21">
        <v>32771</v>
      </c>
      <c r="E123" s="127" t="s">
        <v>1192</v>
      </c>
      <c r="F123" s="127"/>
      <c r="G123" s="106"/>
      <c r="H123" s="106">
        <v>40</v>
      </c>
      <c r="I123" s="106">
        <v>40</v>
      </c>
      <c r="J123" s="106"/>
      <c r="K123" s="106"/>
      <c r="L123" s="106"/>
      <c r="M123" s="106"/>
      <c r="N123" s="106"/>
      <c r="O123" s="106"/>
      <c r="P123" s="106"/>
      <c r="Q123" s="106"/>
      <c r="R123" s="106"/>
      <c r="S123" s="106"/>
      <c r="T123" s="106"/>
      <c r="U123" s="106"/>
      <c r="V123" s="127"/>
      <c r="W123" s="106"/>
      <c r="X123" s="127"/>
    </row>
    <row r="124" spans="1:24" x14ac:dyDescent="0.35">
      <c r="A124" s="127" t="s">
        <v>8871</v>
      </c>
      <c r="B124" s="129">
        <v>1</v>
      </c>
      <c r="C124" s="127" t="s">
        <v>9760</v>
      </c>
      <c r="D124" s="21">
        <v>33136</v>
      </c>
      <c r="E124" s="127"/>
      <c r="F124" s="127"/>
      <c r="G124" s="106"/>
      <c r="H124" s="106">
        <v>0</v>
      </c>
      <c r="I124" s="106"/>
      <c r="J124" s="106"/>
      <c r="K124" s="106"/>
      <c r="L124" s="106"/>
      <c r="M124" s="106"/>
      <c r="N124" s="106"/>
      <c r="O124" s="106"/>
      <c r="P124" s="106"/>
      <c r="Q124" s="106"/>
      <c r="R124" s="106"/>
      <c r="S124" s="106"/>
      <c r="T124" s="106"/>
      <c r="U124" s="106"/>
      <c r="V124" s="127"/>
      <c r="W124" s="106"/>
      <c r="X124" s="127"/>
    </row>
    <row r="125" spans="1:24" x14ac:dyDescent="0.35">
      <c r="A125" s="127" t="s">
        <v>8871</v>
      </c>
      <c r="B125" s="129">
        <v>2</v>
      </c>
      <c r="C125" s="127" t="s">
        <v>9761</v>
      </c>
      <c r="D125" s="21">
        <v>33136</v>
      </c>
      <c r="E125" s="127" t="s">
        <v>734</v>
      </c>
      <c r="F125" s="127"/>
      <c r="G125" s="106"/>
      <c r="H125" s="106">
        <v>90</v>
      </c>
      <c r="I125" s="106">
        <v>90</v>
      </c>
      <c r="J125" s="106"/>
      <c r="K125" s="106"/>
      <c r="L125" s="106"/>
      <c r="M125" s="106"/>
      <c r="N125" s="106"/>
      <c r="O125" s="106"/>
      <c r="P125" s="106"/>
      <c r="Q125" s="106"/>
      <c r="R125" s="106"/>
      <c r="S125" s="106"/>
      <c r="T125" s="106"/>
      <c r="U125" s="106"/>
      <c r="V125" s="127"/>
      <c r="W125" s="106"/>
      <c r="X125" s="127"/>
    </row>
    <row r="126" spans="1:24" x14ac:dyDescent="0.35">
      <c r="A126" s="127" t="s">
        <v>8871</v>
      </c>
      <c r="B126" s="129">
        <v>3</v>
      </c>
      <c r="C126" s="127" t="s">
        <v>9762</v>
      </c>
      <c r="D126" s="21">
        <v>33136</v>
      </c>
      <c r="E126" s="127" t="s">
        <v>734</v>
      </c>
      <c r="F126" s="127"/>
      <c r="G126" s="106"/>
      <c r="H126" s="106">
        <v>90</v>
      </c>
      <c r="I126" s="106">
        <v>90</v>
      </c>
      <c r="J126" s="106"/>
      <c r="K126" s="106"/>
      <c r="L126" s="106"/>
      <c r="M126" s="106"/>
      <c r="N126" s="106"/>
      <c r="O126" s="106"/>
      <c r="P126" s="106"/>
      <c r="Q126" s="106"/>
      <c r="R126" s="106"/>
      <c r="S126" s="106"/>
      <c r="T126" s="106"/>
      <c r="U126" s="106"/>
      <c r="V126" s="127"/>
      <c r="W126" s="106"/>
      <c r="X126" s="127"/>
    </row>
    <row r="127" spans="1:24" x14ac:dyDescent="0.35">
      <c r="A127" s="127" t="s">
        <v>8871</v>
      </c>
      <c r="B127" s="129">
        <v>3</v>
      </c>
      <c r="C127" s="127" t="s">
        <v>9762</v>
      </c>
      <c r="D127" s="21">
        <v>33055</v>
      </c>
      <c r="E127" s="127"/>
      <c r="F127" s="127"/>
      <c r="G127" s="106"/>
      <c r="H127" s="106">
        <v>30</v>
      </c>
      <c r="I127" s="106">
        <v>30</v>
      </c>
      <c r="J127" s="106"/>
      <c r="K127" s="106"/>
      <c r="L127" s="106"/>
      <c r="M127" s="106"/>
      <c r="N127" s="106"/>
      <c r="O127" s="106"/>
      <c r="P127" s="106"/>
      <c r="Q127" s="106"/>
      <c r="R127" s="106"/>
      <c r="S127" s="106"/>
      <c r="T127" s="106"/>
      <c r="U127" s="106"/>
      <c r="V127" s="127"/>
      <c r="W127" s="106"/>
      <c r="X127" s="127" t="s">
        <v>8931</v>
      </c>
    </row>
    <row r="128" spans="1:24" x14ac:dyDescent="0.35">
      <c r="A128" s="127" t="s">
        <v>8871</v>
      </c>
      <c r="B128" s="129">
        <v>4</v>
      </c>
      <c r="C128" s="127" t="s">
        <v>9763</v>
      </c>
      <c r="D128" s="21">
        <v>33136</v>
      </c>
      <c r="E128" s="127" t="s">
        <v>734</v>
      </c>
      <c r="F128" s="127"/>
      <c r="G128" s="106"/>
      <c r="H128" s="106">
        <v>90</v>
      </c>
      <c r="I128" s="106">
        <v>90</v>
      </c>
      <c r="J128" s="106"/>
      <c r="K128" s="106"/>
      <c r="L128" s="106"/>
      <c r="M128" s="106"/>
      <c r="N128" s="106"/>
      <c r="O128" s="106"/>
      <c r="P128" s="106"/>
      <c r="Q128" s="106"/>
      <c r="R128" s="106"/>
      <c r="S128" s="106"/>
      <c r="T128" s="106"/>
      <c r="U128" s="106"/>
      <c r="V128" s="127"/>
      <c r="W128" s="106"/>
      <c r="X128" s="127"/>
    </row>
    <row r="129" spans="1:24" x14ac:dyDescent="0.35">
      <c r="A129" s="127" t="s">
        <v>8871</v>
      </c>
      <c r="B129" s="129">
        <v>4</v>
      </c>
      <c r="C129" s="127" t="s">
        <v>9763</v>
      </c>
      <c r="D129" s="21">
        <v>33136</v>
      </c>
      <c r="E129" s="127" t="s">
        <v>1192</v>
      </c>
      <c r="F129" s="127"/>
      <c r="G129" s="106"/>
      <c r="H129" s="106">
        <v>40</v>
      </c>
      <c r="I129" s="106">
        <v>40</v>
      </c>
      <c r="J129" s="106"/>
      <c r="K129" s="106"/>
      <c r="L129" s="106"/>
      <c r="M129" s="106"/>
      <c r="N129" s="106"/>
      <c r="O129" s="106"/>
      <c r="P129" s="106"/>
      <c r="Q129" s="106"/>
      <c r="R129" s="106"/>
      <c r="S129" s="106"/>
      <c r="T129" s="106"/>
      <c r="U129" s="106"/>
      <c r="V129" s="127"/>
      <c r="W129" s="106"/>
      <c r="X129" s="127"/>
    </row>
    <row r="130" spans="1:24" x14ac:dyDescent="0.35">
      <c r="A130" s="127" t="s">
        <v>8871</v>
      </c>
      <c r="B130" s="129">
        <v>1</v>
      </c>
      <c r="C130" s="127" t="s">
        <v>9764</v>
      </c>
      <c r="D130" s="21">
        <v>33348</v>
      </c>
      <c r="E130" s="127"/>
      <c r="F130" s="127"/>
      <c r="G130" s="106"/>
      <c r="H130" s="106">
        <v>0</v>
      </c>
      <c r="I130" s="106"/>
      <c r="J130" s="106"/>
      <c r="K130" s="106"/>
      <c r="L130" s="106"/>
      <c r="M130" s="106"/>
      <c r="N130" s="106"/>
      <c r="O130" s="106"/>
      <c r="P130" s="106"/>
      <c r="Q130" s="106"/>
      <c r="R130" s="106"/>
      <c r="S130" s="106"/>
      <c r="T130" s="106"/>
      <c r="U130" s="106"/>
      <c r="V130" s="127"/>
      <c r="W130" s="106"/>
      <c r="X130" s="127"/>
    </row>
    <row r="131" spans="1:24" x14ac:dyDescent="0.35">
      <c r="A131" s="127" t="s">
        <v>8871</v>
      </c>
      <c r="B131" s="129">
        <v>2</v>
      </c>
      <c r="C131" s="127" t="s">
        <v>9765</v>
      </c>
      <c r="D131" s="21">
        <v>33348</v>
      </c>
      <c r="E131" s="127" t="s">
        <v>734</v>
      </c>
      <c r="F131" s="127"/>
      <c r="G131" s="106"/>
      <c r="H131" s="106">
        <v>90</v>
      </c>
      <c r="I131" s="106">
        <v>90</v>
      </c>
      <c r="J131" s="106"/>
      <c r="K131" s="106"/>
      <c r="L131" s="106"/>
      <c r="M131" s="106"/>
      <c r="N131" s="106"/>
      <c r="O131" s="106"/>
      <c r="P131" s="106"/>
      <c r="Q131" s="106"/>
      <c r="R131" s="106"/>
      <c r="S131" s="106"/>
      <c r="T131" s="106"/>
      <c r="U131" s="106"/>
      <c r="V131" s="127"/>
      <c r="W131" s="106"/>
      <c r="X131" s="127"/>
    </row>
    <row r="132" spans="1:24" x14ac:dyDescent="0.35">
      <c r="A132" s="127" t="s">
        <v>8871</v>
      </c>
      <c r="B132" s="129">
        <v>3</v>
      </c>
      <c r="C132" s="127" t="s">
        <v>9766</v>
      </c>
      <c r="D132" s="21">
        <v>33348</v>
      </c>
      <c r="E132" s="127" t="s">
        <v>734</v>
      </c>
      <c r="F132" s="127"/>
      <c r="G132" s="106"/>
      <c r="H132" s="106">
        <v>90</v>
      </c>
      <c r="I132" s="106">
        <v>90</v>
      </c>
      <c r="J132" s="106"/>
      <c r="K132" s="106"/>
      <c r="L132" s="106"/>
      <c r="M132" s="106"/>
      <c r="N132" s="106"/>
      <c r="O132" s="106"/>
      <c r="P132" s="106"/>
      <c r="Q132" s="106"/>
      <c r="R132" s="106"/>
      <c r="S132" s="106"/>
      <c r="T132" s="106"/>
      <c r="U132" s="106"/>
      <c r="V132" s="127"/>
      <c r="W132" s="106"/>
      <c r="X132" s="127"/>
    </row>
    <row r="133" spans="1:24" x14ac:dyDescent="0.35">
      <c r="A133" s="127" t="s">
        <v>8871</v>
      </c>
      <c r="B133" s="129">
        <v>3</v>
      </c>
      <c r="C133" s="127" t="s">
        <v>9766</v>
      </c>
      <c r="D133" s="21">
        <v>33512</v>
      </c>
      <c r="E133" s="127"/>
      <c r="F133" s="127"/>
      <c r="G133" s="106"/>
      <c r="H133" s="106">
        <v>30</v>
      </c>
      <c r="I133" s="106">
        <v>30</v>
      </c>
      <c r="J133" s="106" cm="1">
        <f t="array" aca="1" ref="J133" ca="1">J133:N133</f>
        <v>0</v>
      </c>
      <c r="K133" s="106"/>
      <c r="L133" s="106"/>
      <c r="M133" s="106"/>
      <c r="N133" s="106"/>
      <c r="O133" s="106"/>
      <c r="P133" s="106"/>
      <c r="Q133" s="106"/>
      <c r="R133" s="106"/>
      <c r="S133" s="106"/>
      <c r="T133" s="106"/>
      <c r="U133" s="106"/>
      <c r="V133" s="127"/>
      <c r="W133" s="106"/>
      <c r="X133" s="127" t="s">
        <v>8931</v>
      </c>
    </row>
    <row r="134" spans="1:24" x14ac:dyDescent="0.35">
      <c r="A134" s="127" t="s">
        <v>8871</v>
      </c>
      <c r="B134" s="129">
        <v>4</v>
      </c>
      <c r="C134" s="127" t="s">
        <v>9767</v>
      </c>
      <c r="D134" s="21">
        <v>33348</v>
      </c>
      <c r="E134" s="127" t="s">
        <v>734</v>
      </c>
      <c r="F134" s="127"/>
      <c r="G134" s="106"/>
      <c r="H134" s="106">
        <v>90</v>
      </c>
      <c r="I134" s="106">
        <v>90</v>
      </c>
      <c r="J134" s="106"/>
      <c r="K134" s="106"/>
      <c r="L134" s="106"/>
      <c r="M134" s="106"/>
      <c r="N134" s="106"/>
      <c r="O134" s="106"/>
      <c r="P134" s="106"/>
      <c r="Q134" s="106"/>
      <c r="R134" s="106"/>
      <c r="S134" s="106"/>
      <c r="T134" s="106"/>
      <c r="U134" s="106"/>
      <c r="V134" s="127"/>
      <c r="W134" s="106"/>
      <c r="X134" s="127"/>
    </row>
    <row r="135" spans="1:24" x14ac:dyDescent="0.35">
      <c r="A135" s="127" t="s">
        <v>8871</v>
      </c>
      <c r="B135" s="129">
        <v>4</v>
      </c>
      <c r="C135" s="127" t="s">
        <v>9767</v>
      </c>
      <c r="D135" s="21">
        <v>33348</v>
      </c>
      <c r="E135" s="127" t="s">
        <v>1192</v>
      </c>
      <c r="F135" s="127"/>
      <c r="G135" s="106"/>
      <c r="H135" s="106">
        <v>40</v>
      </c>
      <c r="I135" s="106">
        <v>40</v>
      </c>
      <c r="J135" s="106"/>
      <c r="K135" s="106"/>
      <c r="L135" s="106"/>
      <c r="M135" s="106"/>
      <c r="N135" s="106"/>
      <c r="O135" s="106"/>
      <c r="P135" s="106"/>
      <c r="Q135" s="106"/>
      <c r="R135" s="106"/>
      <c r="S135" s="106"/>
      <c r="T135" s="106"/>
      <c r="U135" s="106"/>
      <c r="V135" s="127"/>
      <c r="W135" s="106"/>
      <c r="X135" s="127"/>
    </row>
    <row r="136" spans="1:24" x14ac:dyDescent="0.35">
      <c r="A136" s="127" t="s">
        <v>8871</v>
      </c>
      <c r="B136" s="129">
        <v>1</v>
      </c>
      <c r="C136" s="127" t="s">
        <v>9768</v>
      </c>
      <c r="D136" s="21">
        <v>33714</v>
      </c>
      <c r="E136" s="127"/>
      <c r="F136" s="127"/>
      <c r="G136" s="106"/>
      <c r="H136" s="106">
        <v>0</v>
      </c>
      <c r="I136" s="106"/>
      <c r="J136" s="106"/>
      <c r="K136" s="106"/>
      <c r="L136" s="106"/>
      <c r="M136" s="106"/>
      <c r="N136" s="106"/>
      <c r="O136" s="106"/>
      <c r="P136" s="106"/>
      <c r="Q136" s="106"/>
      <c r="R136" s="106"/>
      <c r="S136" s="106"/>
      <c r="T136" s="106"/>
      <c r="U136" s="106"/>
      <c r="V136" s="127"/>
      <c r="W136" s="106"/>
      <c r="X136" s="127"/>
    </row>
    <row r="137" spans="1:24" x14ac:dyDescent="0.35">
      <c r="A137" s="127" t="s">
        <v>8871</v>
      </c>
      <c r="B137" s="129">
        <v>2</v>
      </c>
      <c r="C137" s="127" t="s">
        <v>9769</v>
      </c>
      <c r="D137" s="21">
        <v>33714</v>
      </c>
      <c r="E137" s="127" t="s">
        <v>734</v>
      </c>
      <c r="F137" s="127"/>
      <c r="G137" s="106"/>
      <c r="H137" s="106">
        <v>90</v>
      </c>
      <c r="I137" s="106">
        <v>90</v>
      </c>
      <c r="J137" s="106"/>
      <c r="K137" s="106"/>
      <c r="L137" s="106"/>
      <c r="M137" s="106"/>
      <c r="N137" s="106"/>
      <c r="O137" s="106"/>
      <c r="P137" s="106"/>
      <c r="Q137" s="106"/>
      <c r="R137" s="106"/>
      <c r="S137" s="106"/>
      <c r="T137" s="106"/>
      <c r="U137" s="106"/>
      <c r="V137" s="127"/>
      <c r="W137" s="106"/>
      <c r="X137" s="127"/>
    </row>
    <row r="138" spans="1:24" x14ac:dyDescent="0.35">
      <c r="A138" s="127" t="s">
        <v>8871</v>
      </c>
      <c r="B138" s="129">
        <v>3</v>
      </c>
      <c r="C138" s="127" t="s">
        <v>9770</v>
      </c>
      <c r="D138" s="21">
        <v>33714</v>
      </c>
      <c r="E138" s="127" t="s">
        <v>734</v>
      </c>
      <c r="F138" s="127"/>
      <c r="G138" s="106"/>
      <c r="H138" s="106">
        <v>90</v>
      </c>
      <c r="I138" s="106">
        <v>90</v>
      </c>
      <c r="J138" s="106"/>
      <c r="K138" s="106"/>
      <c r="L138" s="106"/>
      <c r="M138" s="106"/>
      <c r="N138" s="106"/>
      <c r="O138" s="106"/>
      <c r="P138" s="106"/>
      <c r="Q138" s="106"/>
      <c r="R138" s="106"/>
      <c r="S138" s="106"/>
      <c r="T138" s="106"/>
      <c r="U138" s="106"/>
      <c r="V138" s="127"/>
      <c r="W138" s="106"/>
      <c r="X138" s="127"/>
    </row>
    <row r="139" spans="1:24" x14ac:dyDescent="0.35">
      <c r="A139" s="127" t="s">
        <v>8871</v>
      </c>
      <c r="B139" s="129">
        <v>3</v>
      </c>
      <c r="C139" s="127" t="s">
        <v>9770</v>
      </c>
      <c r="D139" s="21">
        <v>33894</v>
      </c>
      <c r="E139" s="127"/>
      <c r="F139" s="127"/>
      <c r="G139" s="106"/>
      <c r="H139" s="106">
        <v>30</v>
      </c>
      <c r="I139" s="106">
        <v>30</v>
      </c>
      <c r="J139" s="106"/>
      <c r="K139" s="106"/>
      <c r="L139" s="106"/>
      <c r="M139" s="106"/>
      <c r="N139" s="106"/>
      <c r="O139" s="106"/>
      <c r="P139" s="106"/>
      <c r="Q139" s="106"/>
      <c r="R139" s="106"/>
      <c r="S139" s="106"/>
      <c r="T139" s="106"/>
      <c r="U139" s="106"/>
      <c r="V139" s="127"/>
      <c r="W139" s="106"/>
      <c r="X139" s="127" t="s">
        <v>8931</v>
      </c>
    </row>
    <row r="140" spans="1:24" x14ac:dyDescent="0.35">
      <c r="A140" s="127" t="s">
        <v>8871</v>
      </c>
      <c r="B140" s="129">
        <v>4</v>
      </c>
      <c r="C140" s="127" t="s">
        <v>9771</v>
      </c>
      <c r="D140" s="21">
        <v>33714</v>
      </c>
      <c r="E140" s="127" t="s">
        <v>734</v>
      </c>
      <c r="F140" s="127"/>
      <c r="G140" s="106"/>
      <c r="H140" s="106">
        <v>90</v>
      </c>
      <c r="I140" s="106">
        <v>90</v>
      </c>
      <c r="J140" s="106"/>
      <c r="K140" s="106"/>
      <c r="L140" s="106"/>
      <c r="M140" s="106"/>
      <c r="N140" s="106"/>
      <c r="O140" s="106"/>
      <c r="P140" s="106"/>
      <c r="Q140" s="106"/>
      <c r="R140" s="106"/>
      <c r="S140" s="106"/>
      <c r="T140" s="106"/>
      <c r="U140" s="106"/>
      <c r="V140" s="127"/>
      <c r="W140" s="106"/>
      <c r="X140" s="127"/>
    </row>
    <row r="141" spans="1:24" x14ac:dyDescent="0.35">
      <c r="A141" s="127" t="s">
        <v>8871</v>
      </c>
      <c r="B141" s="129">
        <v>4</v>
      </c>
      <c r="C141" s="127" t="s">
        <v>9771</v>
      </c>
      <c r="D141" s="21">
        <v>33714</v>
      </c>
      <c r="E141" s="127" t="s">
        <v>1192</v>
      </c>
      <c r="F141" s="127"/>
      <c r="G141" s="106"/>
      <c r="H141" s="106">
        <v>40</v>
      </c>
      <c r="I141" s="106">
        <v>40</v>
      </c>
      <c r="J141" s="106"/>
      <c r="K141" s="106"/>
      <c r="L141" s="106"/>
      <c r="M141" s="106"/>
      <c r="N141" s="106"/>
      <c r="O141" s="106"/>
      <c r="P141" s="106"/>
      <c r="Q141" s="106"/>
      <c r="R141" s="106"/>
      <c r="S141" s="106"/>
      <c r="T141" s="106"/>
      <c r="U141" s="106"/>
      <c r="V141" s="127"/>
      <c r="W141" s="106"/>
      <c r="X141" s="127"/>
    </row>
    <row r="142" spans="1:24" x14ac:dyDescent="0.35">
      <c r="A142" s="127" t="s">
        <v>8990</v>
      </c>
      <c r="B142" s="129">
        <v>1</v>
      </c>
      <c r="C142" s="127" t="s">
        <v>9772</v>
      </c>
      <c r="D142" s="21"/>
      <c r="E142" s="127" t="s">
        <v>1069</v>
      </c>
      <c r="F142" s="127" t="s">
        <v>736</v>
      </c>
      <c r="G142" s="106"/>
      <c r="H142" s="106">
        <v>300</v>
      </c>
      <c r="I142" s="106"/>
      <c r="J142" s="106"/>
      <c r="K142" s="106"/>
      <c r="L142" s="106"/>
      <c r="M142" s="106">
        <v>300</v>
      </c>
      <c r="N142" s="106"/>
      <c r="O142" s="106"/>
      <c r="P142" s="106"/>
      <c r="Q142" s="106"/>
      <c r="R142" s="106"/>
      <c r="S142" s="106"/>
      <c r="T142" s="106"/>
      <c r="U142" s="106"/>
      <c r="V142" s="127"/>
      <c r="W142" s="106"/>
      <c r="X142" s="127" t="s">
        <v>9038</v>
      </c>
    </row>
    <row r="143" spans="1:24" x14ac:dyDescent="0.35">
      <c r="A143" s="127" t="s">
        <v>8990</v>
      </c>
      <c r="B143" s="129">
        <v>1</v>
      </c>
      <c r="C143" s="127" t="s">
        <v>9772</v>
      </c>
      <c r="D143" s="21"/>
      <c r="E143" s="127" t="s">
        <v>734</v>
      </c>
      <c r="F143" s="127" t="s">
        <v>736</v>
      </c>
      <c r="G143" s="106"/>
      <c r="H143" s="106">
        <v>150</v>
      </c>
      <c r="I143" s="106">
        <v>150</v>
      </c>
      <c r="J143" s="106"/>
      <c r="K143" s="106"/>
      <c r="L143" s="106"/>
      <c r="M143" s="106"/>
      <c r="N143" s="106"/>
      <c r="O143" s="106"/>
      <c r="P143" s="106"/>
      <c r="Q143" s="106"/>
      <c r="R143" s="106"/>
      <c r="S143" s="106"/>
      <c r="T143" s="106"/>
      <c r="U143" s="106"/>
      <c r="V143" s="127"/>
      <c r="W143" s="106"/>
      <c r="X143" s="127" t="s">
        <v>9038</v>
      </c>
    </row>
    <row r="144" spans="1:24" x14ac:dyDescent="0.35">
      <c r="A144" s="127" t="s">
        <v>9127</v>
      </c>
      <c r="B144" s="129">
        <v>1</v>
      </c>
      <c r="C144" s="127" t="s">
        <v>9773</v>
      </c>
      <c r="D144" s="21"/>
      <c r="E144" s="127" t="s">
        <v>760</v>
      </c>
      <c r="F144" s="127"/>
      <c r="G144" s="106"/>
      <c r="H144" s="106">
        <v>25</v>
      </c>
      <c r="I144" s="106">
        <v>25</v>
      </c>
      <c r="J144" s="106"/>
      <c r="K144" s="106"/>
      <c r="L144" s="106"/>
      <c r="M144" s="106"/>
      <c r="N144" s="106"/>
      <c r="O144" s="106"/>
      <c r="P144" s="106"/>
      <c r="Q144" s="106"/>
      <c r="R144" s="106"/>
      <c r="S144" s="106"/>
      <c r="T144" s="106"/>
      <c r="U144" s="106"/>
      <c r="V144" s="127"/>
      <c r="W144" s="106"/>
      <c r="X144" s="127" t="s">
        <v>9135</v>
      </c>
    </row>
    <row r="145" spans="1:24" x14ac:dyDescent="0.35">
      <c r="A145" s="127" t="s">
        <v>9127</v>
      </c>
      <c r="B145" s="129">
        <v>1</v>
      </c>
      <c r="C145" s="127" t="s">
        <v>9773</v>
      </c>
      <c r="D145" s="21"/>
      <c r="E145" s="127" t="s">
        <v>734</v>
      </c>
      <c r="F145" s="127"/>
      <c r="G145" s="106"/>
      <c r="H145" s="106">
        <v>65</v>
      </c>
      <c r="I145" s="106">
        <v>65</v>
      </c>
      <c r="J145" s="106"/>
      <c r="K145" s="106"/>
      <c r="L145" s="106"/>
      <c r="M145" s="106"/>
      <c r="N145" s="106"/>
      <c r="O145" s="106"/>
      <c r="P145" s="106"/>
      <c r="Q145" s="106"/>
      <c r="R145" s="106"/>
      <c r="S145" s="106"/>
      <c r="T145" s="106"/>
      <c r="U145" s="106"/>
      <c r="V145" s="127"/>
      <c r="W145" s="106"/>
      <c r="X145" s="127" t="s">
        <v>9135</v>
      </c>
    </row>
    <row r="146" spans="1:24" x14ac:dyDescent="0.35">
      <c r="A146" s="127" t="s">
        <v>9365</v>
      </c>
      <c r="B146" s="129">
        <v>1</v>
      </c>
      <c r="C146" s="127" t="s">
        <v>9774</v>
      </c>
      <c r="D146" s="21"/>
      <c r="E146" s="127"/>
      <c r="F146" s="127"/>
      <c r="G146" s="106"/>
      <c r="H146" s="106">
        <v>138</v>
      </c>
      <c r="I146" s="106">
        <v>138</v>
      </c>
      <c r="J146" s="106"/>
      <c r="K146" s="106"/>
      <c r="L146" s="106"/>
      <c r="M146" s="106"/>
      <c r="N146" s="106"/>
      <c r="O146" s="106"/>
      <c r="P146" s="106"/>
      <c r="Q146" s="106"/>
      <c r="R146" s="106"/>
      <c r="S146" s="106"/>
      <c r="T146" s="106"/>
      <c r="U146" s="106"/>
      <c r="V146" s="127"/>
      <c r="W146" s="106"/>
      <c r="X146" s="127"/>
    </row>
    <row r="147" spans="1:24" x14ac:dyDescent="0.35">
      <c r="A147" s="127" t="s">
        <v>9365</v>
      </c>
      <c r="B147" s="129">
        <v>2</v>
      </c>
      <c r="C147" s="127" t="s">
        <v>9775</v>
      </c>
      <c r="D147" s="21"/>
      <c r="E147" s="127"/>
      <c r="F147" s="127"/>
      <c r="G147" s="106"/>
      <c r="H147" s="106">
        <v>122</v>
      </c>
      <c r="I147" s="106">
        <v>122</v>
      </c>
      <c r="J147" s="106"/>
      <c r="K147" s="106"/>
      <c r="L147" s="106"/>
      <c r="M147" s="106"/>
      <c r="N147" s="106"/>
      <c r="O147" s="106"/>
      <c r="P147" s="106"/>
      <c r="Q147" s="106"/>
      <c r="R147" s="106"/>
      <c r="S147" s="106"/>
      <c r="T147" s="106"/>
      <c r="U147" s="106"/>
      <c r="V147" s="127"/>
      <c r="W147" s="106"/>
      <c r="X147" s="127"/>
    </row>
    <row r="148" spans="1:24" x14ac:dyDescent="0.35">
      <c r="A148" s="127" t="s">
        <v>9365</v>
      </c>
      <c r="B148" s="129">
        <v>3</v>
      </c>
      <c r="C148" s="127" t="s">
        <v>9776</v>
      </c>
      <c r="D148" s="21"/>
      <c r="E148" s="127"/>
      <c r="F148" s="127"/>
      <c r="G148" s="106"/>
      <c r="H148" s="106">
        <v>188</v>
      </c>
      <c r="I148" s="106">
        <v>188</v>
      </c>
      <c r="J148" s="106"/>
      <c r="K148" s="106"/>
      <c r="L148" s="106"/>
      <c r="M148" s="106"/>
      <c r="N148" s="106"/>
      <c r="O148" s="106"/>
      <c r="P148" s="106"/>
      <c r="Q148" s="106"/>
      <c r="R148" s="106"/>
      <c r="S148" s="106"/>
      <c r="T148" s="106"/>
      <c r="U148" s="106"/>
      <c r="V148" s="127"/>
      <c r="W148" s="106"/>
      <c r="X148" s="127"/>
    </row>
    <row r="149" spans="1:24" x14ac:dyDescent="0.35">
      <c r="A149" s="127" t="s">
        <v>9365</v>
      </c>
      <c r="B149" s="129">
        <v>4</v>
      </c>
      <c r="C149" s="127" t="s">
        <v>9777</v>
      </c>
      <c r="D149" s="21"/>
      <c r="E149" s="127"/>
      <c r="F149" s="127"/>
      <c r="G149" s="106"/>
      <c r="H149" s="106">
        <v>284</v>
      </c>
      <c r="I149" s="106">
        <v>284</v>
      </c>
      <c r="J149" s="106"/>
      <c r="K149" s="106"/>
      <c r="L149" s="106"/>
      <c r="M149" s="106"/>
      <c r="N149" s="106"/>
      <c r="O149" s="106"/>
      <c r="P149" s="106"/>
      <c r="Q149" s="106"/>
      <c r="R149" s="106"/>
      <c r="S149" s="106"/>
      <c r="T149" s="106"/>
      <c r="U149" s="106"/>
      <c r="V149" s="127"/>
      <c r="W149" s="106"/>
      <c r="X149" s="127"/>
    </row>
    <row r="150" spans="1:24" x14ac:dyDescent="0.35">
      <c r="A150" s="127" t="s">
        <v>9365</v>
      </c>
      <c r="B150" s="129">
        <v>5</v>
      </c>
      <c r="C150" s="127" t="s">
        <v>9778</v>
      </c>
      <c r="D150" s="21"/>
      <c r="E150" s="127"/>
      <c r="F150" s="127"/>
      <c r="G150" s="106"/>
      <c r="H150" s="106">
        <v>258</v>
      </c>
      <c r="I150" s="106">
        <v>258</v>
      </c>
      <c r="J150" s="106"/>
      <c r="K150" s="106"/>
      <c r="L150" s="106"/>
      <c r="M150" s="106"/>
      <c r="N150" s="106"/>
      <c r="O150" s="106"/>
      <c r="P150" s="106"/>
      <c r="Q150" s="106"/>
      <c r="R150" s="106"/>
      <c r="S150" s="106"/>
      <c r="T150" s="106"/>
      <c r="U150" s="106"/>
      <c r="V150" s="127"/>
      <c r="W150" s="106"/>
      <c r="X150" s="127"/>
    </row>
    <row r="151" spans="1:24" x14ac:dyDescent="0.35">
      <c r="A151" s="127" t="s">
        <v>9365</v>
      </c>
      <c r="B151" s="129">
        <v>6</v>
      </c>
      <c r="C151" s="127" t="s">
        <v>9779</v>
      </c>
      <c r="D151" s="21"/>
      <c r="E151" s="127"/>
      <c r="F151" s="127"/>
      <c r="G151" s="106"/>
      <c r="H151" s="106">
        <v>270</v>
      </c>
      <c r="I151" s="106">
        <v>270</v>
      </c>
      <c r="J151" s="106"/>
      <c r="K151" s="106"/>
      <c r="L151" s="106"/>
      <c r="M151" s="106"/>
      <c r="N151" s="106"/>
      <c r="O151" s="106"/>
      <c r="P151" s="106"/>
      <c r="Q151" s="106"/>
      <c r="R151" s="106"/>
      <c r="S151" s="106"/>
      <c r="T151" s="106"/>
      <c r="U151" s="106"/>
      <c r="V151" s="127"/>
      <c r="W151" s="106"/>
      <c r="X151" s="127"/>
    </row>
    <row r="152" spans="1:24" x14ac:dyDescent="0.35">
      <c r="A152" s="127" t="s">
        <v>9616</v>
      </c>
      <c r="B152" s="129">
        <v>1</v>
      </c>
      <c r="C152" s="127" t="s">
        <v>9781</v>
      </c>
      <c r="D152" s="21"/>
      <c r="E152" s="127"/>
      <c r="F152" s="127"/>
      <c r="G152" s="106"/>
      <c r="H152" s="106">
        <v>120</v>
      </c>
      <c r="I152" s="106">
        <v>30</v>
      </c>
      <c r="J152" s="106"/>
      <c r="K152" s="106"/>
      <c r="L152" s="106"/>
      <c r="M152" s="106">
        <v>90</v>
      </c>
      <c r="N152" s="106"/>
      <c r="O152" s="106"/>
      <c r="P152" s="106"/>
      <c r="Q152" s="106"/>
      <c r="R152" s="106"/>
      <c r="S152" s="106"/>
      <c r="T152" s="106"/>
      <c r="U152" s="106"/>
      <c r="V152" s="127"/>
      <c r="W152" s="106"/>
      <c r="X152" s="127" t="s">
        <v>9674</v>
      </c>
    </row>
    <row r="153" spans="1:24" x14ac:dyDescent="0.35">
      <c r="A153" s="127" t="s">
        <v>9616</v>
      </c>
      <c r="B153" s="129">
        <v>1</v>
      </c>
      <c r="C153" s="127" t="s">
        <v>9781</v>
      </c>
      <c r="D153" s="21"/>
      <c r="E153" s="127"/>
      <c r="F153" s="127"/>
      <c r="G153" s="106"/>
      <c r="H153" s="106">
        <v>60</v>
      </c>
      <c r="I153" s="106">
        <v>60</v>
      </c>
      <c r="J153" s="106"/>
      <c r="K153" s="106"/>
      <c r="L153" s="106"/>
      <c r="M153" s="106"/>
      <c r="N153" s="106"/>
      <c r="O153" s="106"/>
      <c r="P153" s="106"/>
      <c r="Q153" s="106"/>
      <c r="R153" s="106"/>
      <c r="S153" s="106"/>
      <c r="T153" s="106"/>
      <c r="U153" s="106"/>
      <c r="V153" s="127"/>
      <c r="W153" s="106"/>
      <c r="X153" s="127" t="s">
        <v>9675</v>
      </c>
    </row>
    <row r="154" spans="1:24" x14ac:dyDescent="0.35">
      <c r="A154" s="127"/>
      <c r="B154" s="129"/>
      <c r="C154" s="127"/>
      <c r="D154" s="21"/>
      <c r="E154" s="127"/>
      <c r="F154" s="127"/>
      <c r="G154" s="106"/>
      <c r="H154" s="106"/>
      <c r="I154" s="106"/>
      <c r="J154" s="106"/>
      <c r="K154" s="106"/>
      <c r="L154" s="106"/>
      <c r="M154" s="106"/>
      <c r="N154" s="106"/>
      <c r="O154" s="106"/>
      <c r="P154" s="106"/>
      <c r="Q154" s="106"/>
      <c r="R154" s="106"/>
      <c r="S154" s="106"/>
      <c r="T154" s="106"/>
      <c r="U154" s="106"/>
      <c r="V154" s="127"/>
      <c r="W154" s="106"/>
      <c r="X154" s="127"/>
    </row>
  </sheetData>
  <mergeCells count="1">
    <mergeCell ref="A1:H1"/>
  </mergeCells>
  <phoneticPr fontId="23" type="noConversion"/>
  <dataValidations count="1">
    <dataValidation type="list" allowBlank="1" showInputMessage="1" showErrorMessage="1" sqref="A58:A154" xr:uid="{865D3E7A-2A2E-408A-A006-9239E252046D}">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1B0E04B9-11B9-42DD-BAFE-C8142EB8792C}">
          <x14:formula1>
            <xm:f>DropDown!$BK$3:$BK$22</xm:f>
          </x14:formula1>
          <xm:sqref>G45 F5:F154</xm:sqref>
        </x14:dataValidation>
        <x14:dataValidation type="list" allowBlank="1" showInputMessage="1" showErrorMessage="1" xr:uid="{CF59DE57-71A9-4810-A6AE-F2311CEE2D8C}">
          <x14:formula1>
            <xm:f>_xlfn.ANCHORARRAY(ddlFertilizers!$A$2)</xm:f>
          </x14:formula1>
          <xm:sqref>A5:A57</xm:sqref>
        </x14:dataValidation>
        <x14:dataValidation type="list" allowBlank="1" showInputMessage="1" showErrorMessage="1" xr:uid="{D28DBDAD-96EF-4924-81BF-8FF6EA3723B1}">
          <x14:formula1>
            <xm:f>DropDown!$BH$3:$BH$143</xm:f>
          </x14:formula1>
          <xm:sqref>E5:E154</xm:sqref>
        </x14:dataValidation>
        <x14:dataValidation type="list" allowBlank="1" showInputMessage="1" showErrorMessage="1" xr:uid="{EC53DF54-EA76-4427-BC07-2ECC4EFD5306}">
          <x14:formula1>
            <xm:f>DropDown!$BN$3:$BN$10</xm:f>
          </x14:formula1>
          <xm:sqref>V5:V154</xm:sqref>
        </x14:dataValidation>
        <x14:dataValidation type="list" allowBlank="1" showInputMessage="1" showErrorMessage="1" xr:uid="{817D5287-A334-4B64-B113-AA6A30C10B1A}">
          <x14:formula1>
            <xm:f>_xlfn.ANCHORARRAY(_xlfn.XLOOKUP($A5,ddlFertilizers!$A$2:$A$500,ddlFertilizers!$DQ$2:$DQ$500))</xm:f>
          </x14:formula1>
          <xm:sqref>B5:B154</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12"/>
  <sheetViews>
    <sheetView zoomScaleNormal="100" workbookViewId="0">
      <pane ySplit="4" topLeftCell="A5" activePane="bottomLeft" state="frozen"/>
      <selection pane="bottomLeft" activeCell="A9" sqref="A9:D11"/>
    </sheetView>
  </sheetViews>
  <sheetFormatPr defaultRowHeight="14.5" x14ac:dyDescent="0.35"/>
  <cols>
    <col min="1" max="1" width="13.7265625" customWidth="1"/>
    <col min="2" max="2" width="10.7265625" customWidth="1"/>
    <col min="3" max="3" width="20.7265625" customWidth="1"/>
    <col min="4" max="4" width="54.81640625" bestFit="1" customWidth="1"/>
    <col min="5" max="26" width="20.7265625" customWidth="1"/>
  </cols>
  <sheetData>
    <row r="1" spans="1:14" ht="150" customHeight="1" x14ac:dyDescent="0.35">
      <c r="A1" s="193" t="s">
        <v>6595</v>
      </c>
      <c r="B1" s="193"/>
      <c r="C1" s="193"/>
      <c r="D1" s="193"/>
      <c r="E1" s="193"/>
      <c r="F1" s="193"/>
      <c r="G1" s="193"/>
      <c r="H1" s="193"/>
    </row>
    <row r="2" spans="1:14" ht="28.5" customHeight="1" x14ac:dyDescent="0.35">
      <c r="A2" s="30"/>
      <c r="B2" s="30"/>
    </row>
    <row r="3" spans="1:14" s="81" customFormat="1" ht="32.25" customHeight="1" x14ac:dyDescent="0.35">
      <c r="A3" s="15" t="s">
        <v>1923</v>
      </c>
      <c r="B3" s="15" t="s">
        <v>1922</v>
      </c>
      <c r="C3" s="15" t="s">
        <v>6403</v>
      </c>
      <c r="D3" s="15" t="s">
        <v>1895</v>
      </c>
      <c r="E3" s="15"/>
      <c r="F3" s="15"/>
      <c r="G3" s="15"/>
      <c r="H3" s="15"/>
      <c r="I3" s="15"/>
      <c r="J3" s="16"/>
      <c r="K3" s="15"/>
      <c r="M3" s="16"/>
      <c r="N3" s="15"/>
    </row>
    <row r="4" spans="1:14" x14ac:dyDescent="0.35">
      <c r="A4" s="4" t="s">
        <v>93</v>
      </c>
      <c r="B4" s="17" t="s">
        <v>126</v>
      </c>
      <c r="C4" s="18" t="s">
        <v>2037</v>
      </c>
      <c r="D4" s="18" t="s">
        <v>7521</v>
      </c>
    </row>
    <row r="5" spans="1:14" x14ac:dyDescent="0.35">
      <c r="A5" t="s">
        <v>9876</v>
      </c>
      <c r="B5" cm="1">
        <f t="array" ref="B5">IF(ROW() &lt; ROW(INDEX(chemicals[experiment_ID],ROWS(chemicals[experiment_ID]))), COUNTIF(INDEX(chemicals[experiment_ID],1):chemicals[[#This Row],[experiment_ID]],chemicals[[#This Row],[experiment_ID]]), "")</f>
        <v>1</v>
      </c>
      <c r="D5" t="s">
        <v>8668</v>
      </c>
    </row>
    <row r="6" spans="1:14" x14ac:dyDescent="0.35">
      <c r="A6" t="s">
        <v>9877</v>
      </c>
      <c r="B6" s="196" cm="1">
        <f t="array" ref="B6">IF(ROW() &lt; ROW(INDEX(chemicals[experiment_ID],ROWS(chemicals[experiment_ID]))), COUNTIF(INDEX(chemicals[experiment_ID],1):chemicals[[#This Row],[experiment_ID]],chemicals[[#This Row],[experiment_ID]]), "")</f>
        <v>1</v>
      </c>
      <c r="C6" s="196"/>
      <c r="D6" t="s">
        <v>8668</v>
      </c>
    </row>
    <row r="7" spans="1:14" x14ac:dyDescent="0.35">
      <c r="A7" t="s">
        <v>9883</v>
      </c>
      <c r="B7" cm="1">
        <f t="array" ref="B7">IF(ROW() &lt; ROW(INDEX(chemicals[experiment_ID],ROWS(chemicals[experiment_ID]))), COUNTIF(INDEX(chemicals[experiment_ID],1):chemicals[[#This Row],[experiment_ID]],chemicals[[#This Row],[experiment_ID]]), "")</f>
        <v>1</v>
      </c>
      <c r="D7" t="s">
        <v>8667</v>
      </c>
    </row>
    <row r="8" spans="1:14" x14ac:dyDescent="0.35">
      <c r="A8" t="s">
        <v>9884</v>
      </c>
      <c r="B8" s="196" cm="1">
        <f t="array" ref="B8">IF(ROW() &lt; ROW(INDEX(chemicals[experiment_ID],ROWS(chemicals[experiment_ID]))), COUNTIF(INDEX(chemicals[experiment_ID],1):chemicals[[#This Row],[experiment_ID]],chemicals[[#This Row],[experiment_ID]]), "")</f>
        <v>1</v>
      </c>
      <c r="C8" s="196"/>
      <c r="D8" t="s">
        <v>8667</v>
      </c>
    </row>
    <row r="9" spans="1:14" x14ac:dyDescent="0.35">
      <c r="A9" t="s">
        <v>9886</v>
      </c>
      <c r="B9" s="196" cm="1">
        <f t="array" ref="B9">IF(ROW() &lt; ROW(INDEX(chemicals[experiment_ID],ROWS(chemicals[experiment_ID]))), COUNTIF(INDEX(chemicals[experiment_ID],1):chemicals[[#This Row],[experiment_ID]],chemicals[[#This Row],[experiment_ID]]), "")</f>
        <v>1</v>
      </c>
      <c r="C9" s="196"/>
      <c r="D9" t="s">
        <v>8667</v>
      </c>
    </row>
    <row r="10" spans="1:14" x14ac:dyDescent="0.35">
      <c r="A10" t="s">
        <v>8652</v>
      </c>
      <c r="B10" cm="1">
        <f t="array" ref="B10">IF(ROW() &lt; ROW(INDEX(chemicals[experiment_ID],ROWS(chemicals[experiment_ID]))), COUNTIF(INDEX(chemicals[experiment_ID],1):chemicals[[#This Row],[experiment_ID]],chemicals[[#This Row],[experiment_ID]]), "")</f>
        <v>1</v>
      </c>
      <c r="C10" t="s">
        <v>8665</v>
      </c>
      <c r="D10" t="s">
        <v>8666</v>
      </c>
    </row>
    <row r="11" spans="1:14" x14ac:dyDescent="0.35">
      <c r="A11" t="s">
        <v>9127</v>
      </c>
      <c r="B11" cm="1">
        <f t="array" ref="B11">IF(ROW() &lt; ROW(INDEX(chemicals[experiment_ID],ROWS(chemicals[experiment_ID]))), COUNTIF(INDEX(chemicals[experiment_ID],1):chemicals[[#This Row],[experiment_ID]],chemicals[[#This Row],[experiment_ID]]), "")</f>
        <v>1</v>
      </c>
    </row>
    <row r="12" spans="1:14" x14ac:dyDescent="0.35">
      <c r="B12" t="str" cm="1">
        <f t="array" ref="B12">IF(ROW() &lt; ROW(INDEX(chemicals[experiment_ID],ROWS(chemicals[experiment_ID]))), COUNTIF(INDEX(chemicals[experiment_ID],1):chemicals[[#This Row],[experiment_ID]],chemicals[[#This Row],[experiment_ID]]), "")</f>
        <v/>
      </c>
    </row>
  </sheetData>
  <mergeCells count="1">
    <mergeCell ref="A1:H1"/>
  </mergeCells>
  <phoneticPr fontId="23" type="noConversion"/>
  <dataValidations count="2">
    <dataValidation allowBlank="1" showDropDown="1" showInputMessage="1" showErrorMessage="1" sqref="C10:D12 C5:D6" xr:uid="{41032DE6-D276-48F3-B9F0-ACFAB986703C}"/>
    <dataValidation type="list" allowBlank="1" showInputMessage="1" showErrorMessage="1" sqref="A5:A12" xr:uid="{F652F8D0-2858-420D-B99B-C727360FC13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5"/>
  <sheetViews>
    <sheetView zoomScaleNormal="100" workbookViewId="0">
      <pane ySplit="4" topLeftCell="A5" activePane="bottomLeft" state="frozen"/>
      <selection pane="bottomLeft" activeCell="C5" sqref="A5:C6"/>
    </sheetView>
  </sheetViews>
  <sheetFormatPr defaultRowHeight="14.5" x14ac:dyDescent="0.35"/>
  <cols>
    <col min="1" max="1" width="13.7265625" customWidth="1"/>
    <col min="2" max="2" width="10.7265625" customWidth="1"/>
    <col min="3" max="6" width="20.7265625" customWidth="1"/>
    <col min="7" max="7" width="26" customWidth="1"/>
    <col min="8" max="26" width="20.7265625" customWidth="1"/>
  </cols>
  <sheetData>
    <row r="1" spans="1:14" ht="150" customHeight="1" x14ac:dyDescent="0.35">
      <c r="A1" s="193" t="s">
        <v>6596</v>
      </c>
      <c r="B1" s="193"/>
      <c r="C1" s="193"/>
      <c r="D1" s="193"/>
      <c r="E1" s="193"/>
      <c r="F1" s="193"/>
      <c r="G1" s="29"/>
    </row>
    <row r="2" spans="1:14" ht="28.5" customHeight="1" x14ac:dyDescent="0.35">
      <c r="A2" s="30"/>
      <c r="B2" s="30"/>
    </row>
    <row r="3" spans="1:14" s="81" customFormat="1" ht="48" customHeight="1" x14ac:dyDescent="0.35">
      <c r="A3" s="15" t="s">
        <v>1923</v>
      </c>
      <c r="B3" s="15" t="s">
        <v>1950</v>
      </c>
      <c r="C3" s="15" t="s">
        <v>2056</v>
      </c>
      <c r="D3" s="15" t="s">
        <v>7470</v>
      </c>
      <c r="E3" s="15" t="s">
        <v>1952</v>
      </c>
      <c r="F3" s="15" t="s">
        <v>1885</v>
      </c>
      <c r="G3" s="15" t="s">
        <v>2032</v>
      </c>
      <c r="H3" s="15" t="s">
        <v>2036</v>
      </c>
      <c r="I3" s="15" t="s">
        <v>1895</v>
      </c>
      <c r="J3" s="16"/>
      <c r="K3" s="15"/>
      <c r="M3" s="16"/>
      <c r="N3" s="15"/>
    </row>
    <row r="4" spans="1:14" x14ac:dyDescent="0.35">
      <c r="A4" s="4" t="s">
        <v>93</v>
      </c>
      <c r="B4" s="17" t="s">
        <v>126</v>
      </c>
      <c r="C4" s="18" t="s">
        <v>2030</v>
      </c>
      <c r="D4" s="18" t="s">
        <v>2031</v>
      </c>
      <c r="E4" s="18" t="s">
        <v>2033</v>
      </c>
      <c r="F4" s="18" t="s">
        <v>2755</v>
      </c>
      <c r="G4" s="18" t="s">
        <v>2034</v>
      </c>
      <c r="H4" s="18" t="s">
        <v>2035</v>
      </c>
      <c r="I4" s="18" t="s">
        <v>2038</v>
      </c>
    </row>
    <row r="5" spans="1:14" x14ac:dyDescent="0.35">
      <c r="A5" s="127"/>
      <c r="B5" s="128"/>
      <c r="C5" s="21"/>
      <c r="D5" s="127"/>
      <c r="E5" s="127"/>
      <c r="F5" s="106"/>
      <c r="G5" s="106"/>
      <c r="H5" s="127"/>
      <c r="I5" s="127"/>
    </row>
  </sheetData>
  <mergeCells count="1">
    <mergeCell ref="A1:F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xm:sqref>
        </x14:dataValidation>
        <x14:dataValidation type="list" allowBlank="1" showInputMessage="1" showErrorMessage="1" xr:uid="{55163B7C-9E6C-4A2D-953D-544E637DF124}">
          <x14:formula1>
            <xm:f>_xlfn.ANCHORARRAY(ddlChemicals!$A$2)</xm:f>
          </x14:formula1>
          <xm:sqref>A5</xm:sqref>
        </x14:dataValidation>
        <x14:dataValidation type="list" allowBlank="1" showInputMessage="1" showErrorMessage="1" xr:uid="{DADE2DDB-5DA9-4B17-9DD4-171A4D7964FC}">
          <x14:formula1>
            <xm:f>DropDown!$BK$3:$BK$22</xm:f>
          </x14:formula1>
          <xm:sqref>E5</xm:sqref>
        </x14:dataValidation>
        <x14:dataValidation type="list" errorStyle="information" allowBlank="1" showInputMessage="1" xr:uid="{21EBD287-BB4C-43D5-97D6-B78787368E3A}">
          <x14:formula1>
            <xm:f>DropDown!$BQ$3:$BQ$50</xm:f>
          </x14:formula1>
          <xm:sqref>D5</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activeCell="F7" sqref="A2:F7"/>
    </sheetView>
  </sheetViews>
  <sheetFormatPr defaultRowHeight="14.5" x14ac:dyDescent="0.35"/>
  <cols>
    <col min="1" max="1" width="13.7265625" customWidth="1"/>
    <col min="2" max="2" width="11.7265625" customWidth="1"/>
    <col min="3" max="16" width="20.7265625" customWidth="1"/>
    <col min="17" max="52" width="18.26953125" customWidth="1"/>
  </cols>
  <sheetData>
    <row r="1" spans="1:9" ht="150" customHeight="1" x14ac:dyDescent="0.35">
      <c r="A1" s="193" t="s">
        <v>7460</v>
      </c>
      <c r="B1" s="193"/>
      <c r="C1" s="193"/>
      <c r="D1" s="193"/>
      <c r="E1" s="193"/>
      <c r="F1" s="193"/>
      <c r="G1" s="193"/>
      <c r="H1" s="193"/>
    </row>
    <row r="2" spans="1:9" ht="28.5" customHeight="1" x14ac:dyDescent="0.35">
      <c r="A2" s="30"/>
      <c r="B2" s="30"/>
    </row>
    <row r="3" spans="1:9" s="75" customFormat="1" ht="32.25" customHeight="1" x14ac:dyDescent="0.35">
      <c r="A3" s="15" t="s">
        <v>1923</v>
      </c>
      <c r="B3" s="15" t="s">
        <v>1922</v>
      </c>
      <c r="C3" s="15" t="s">
        <v>6399</v>
      </c>
      <c r="D3" s="15" t="s">
        <v>3304</v>
      </c>
      <c r="E3" s="15" t="s">
        <v>3305</v>
      </c>
      <c r="F3" s="15" t="s">
        <v>3306</v>
      </c>
      <c r="G3" s="15" t="s">
        <v>3307</v>
      </c>
      <c r="H3" s="75" t="s">
        <v>3308</v>
      </c>
      <c r="I3" s="75" t="s">
        <v>1895</v>
      </c>
    </row>
    <row r="4" spans="1:9" x14ac:dyDescent="0.35">
      <c r="A4" t="s">
        <v>93</v>
      </c>
      <c r="B4" t="s">
        <v>130</v>
      </c>
      <c r="C4" t="s">
        <v>2746</v>
      </c>
      <c r="D4" t="s">
        <v>2748</v>
      </c>
      <c r="E4" t="s">
        <v>2753</v>
      </c>
      <c r="F4" t="s">
        <v>2749</v>
      </c>
      <c r="G4" t="s">
        <v>2754</v>
      </c>
      <c r="H4" t="s">
        <v>2751</v>
      </c>
      <c r="I4" t="s">
        <v>2747</v>
      </c>
    </row>
    <row r="5" spans="1:9" x14ac:dyDescent="0.3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51"/>
  <sheetViews>
    <sheetView zoomScaleNormal="100" workbookViewId="0">
      <pane ySplit="4" topLeftCell="A20" activePane="bottomLeft" state="frozen"/>
      <selection pane="bottomLeft" activeCell="A23" sqref="A23"/>
    </sheetView>
  </sheetViews>
  <sheetFormatPr defaultRowHeight="14.5" x14ac:dyDescent="0.35"/>
  <cols>
    <col min="1" max="1" width="28" customWidth="1"/>
    <col min="2" max="2" width="13.6328125" customWidth="1"/>
    <col min="3" max="26" width="20.7265625" customWidth="1"/>
  </cols>
  <sheetData>
    <row r="1" spans="1:14" ht="150" customHeight="1" x14ac:dyDescent="0.35">
      <c r="A1" s="193" t="s">
        <v>6597</v>
      </c>
      <c r="B1" s="193"/>
      <c r="C1" s="193"/>
      <c r="D1" s="193"/>
      <c r="E1" s="193"/>
      <c r="F1" s="193"/>
      <c r="G1" s="193"/>
      <c r="H1" s="193"/>
    </row>
    <row r="2" spans="1:14" ht="28.5" customHeight="1" x14ac:dyDescent="0.35">
      <c r="A2" s="30"/>
      <c r="B2" s="30"/>
    </row>
    <row r="3" spans="1:14" s="81" customFormat="1" ht="32.25" customHeight="1" x14ac:dyDescent="0.35">
      <c r="A3" s="15" t="s">
        <v>1923</v>
      </c>
      <c r="B3" s="15" t="s">
        <v>1922</v>
      </c>
      <c r="C3" s="15" t="s">
        <v>6395</v>
      </c>
      <c r="D3" s="15" t="s">
        <v>3272</v>
      </c>
      <c r="E3" s="15"/>
      <c r="F3" s="15"/>
      <c r="G3" s="15"/>
      <c r="H3" s="15"/>
      <c r="I3" s="15"/>
      <c r="J3" s="16"/>
      <c r="K3" s="15"/>
      <c r="M3" s="16"/>
      <c r="N3" s="15"/>
    </row>
    <row r="4" spans="1:14" x14ac:dyDescent="0.35">
      <c r="E4" s="4"/>
      <c r="F4" s="4"/>
      <c r="G4" s="4"/>
      <c r="H4" s="4"/>
    </row>
    <row r="15" spans="1:14" x14ac:dyDescent="0.35">
      <c r="A15" s="4" t="s">
        <v>93</v>
      </c>
      <c r="B15" s="12" t="s">
        <v>129</v>
      </c>
      <c r="C15" s="83" t="s">
        <v>193</v>
      </c>
      <c r="D15" s="83" t="s">
        <v>2783</v>
      </c>
    </row>
    <row r="16" spans="1:14" x14ac:dyDescent="0.35">
      <c r="A16" t="s">
        <v>9863</v>
      </c>
      <c r="B16" cm="1">
        <f t="array" ref="B16">IF(ROW() &lt; ROW(INDEX(harvest[experiment_ID],ROWS(harvest[experiment_ID]))), COUNTIF(INDEX(harvest[experiment_ID],1):harvest[[#This Row],[experiment_ID]],harvest[[#This Row],[experiment_ID]]), "")</f>
        <v>1</v>
      </c>
    </row>
    <row r="17" spans="1:4" x14ac:dyDescent="0.35">
      <c r="A17" t="s">
        <v>9864</v>
      </c>
      <c r="B17" cm="1">
        <f t="array" ref="B17">IF(ROW() &lt; ROW(INDEX(harvest[experiment_ID],ROWS(harvest[experiment_ID]))), COUNTIF(INDEX(harvest[experiment_ID],1):harvest[[#This Row],[experiment_ID]],harvest[[#This Row],[experiment_ID]]), "")</f>
        <v>1</v>
      </c>
    </row>
    <row r="18" spans="1:4" x14ac:dyDescent="0.35">
      <c r="A18" t="s">
        <v>9876</v>
      </c>
      <c r="B18" cm="1">
        <f t="array" ref="B18">IF(ROW() &lt; ROW(INDEX(harvest[experiment_ID],ROWS(harvest[experiment_ID]))), COUNTIF(INDEX(harvest[experiment_ID],1):harvest[[#This Row],[experiment_ID]],harvest[[#This Row],[experiment_ID]]), "")</f>
        <v>1</v>
      </c>
      <c r="D18" t="s">
        <v>8620</v>
      </c>
    </row>
    <row r="19" spans="1:4" x14ac:dyDescent="0.35">
      <c r="A19" t="s">
        <v>9877</v>
      </c>
      <c r="B19" cm="1">
        <f t="array" ref="B19">IF(ROW() &lt; ROW(INDEX(harvest[experiment_ID],ROWS(harvest[experiment_ID]))), COUNTIF(INDEX(harvest[experiment_ID],1):harvest[[#This Row],[experiment_ID]],harvest[[#This Row],[experiment_ID]]), "")</f>
        <v>1</v>
      </c>
      <c r="D19" t="s">
        <v>8620</v>
      </c>
    </row>
    <row r="20" spans="1:4" x14ac:dyDescent="0.35">
      <c r="A20" t="s">
        <v>8652</v>
      </c>
      <c r="B20" cm="1">
        <f t="array" ref="B20">IF(ROW() &lt; ROW(INDEX(harvest[experiment_ID],ROWS(harvest[experiment_ID]))), COUNTIF(INDEX(harvest[experiment_ID],1):harvest[[#This Row],[experiment_ID]],harvest[[#This Row],[experiment_ID]]), "")</f>
        <v>1</v>
      </c>
      <c r="C20" t="s">
        <v>8692</v>
      </c>
    </row>
    <row r="21" spans="1:4" x14ac:dyDescent="0.35">
      <c r="A21" t="s">
        <v>8753</v>
      </c>
      <c r="B21" cm="1">
        <f t="array" ref="B21">IF(ROW() &lt; ROW(INDEX(harvest[experiment_ID],ROWS(harvest[experiment_ID]))), COUNTIF(INDEX(harvest[experiment_ID],1):harvest[[#This Row],[experiment_ID]],harvest[[#This Row],[experiment_ID]]), "")</f>
        <v>1</v>
      </c>
      <c r="C21" t="s">
        <v>8778</v>
      </c>
    </row>
    <row r="22" spans="1:4" x14ac:dyDescent="0.35">
      <c r="A22" t="s">
        <v>8753</v>
      </c>
      <c r="B22" cm="1">
        <f t="array" ref="B22">IF(ROW() &lt; ROW(INDEX(harvest[experiment_ID],ROWS(harvest[experiment_ID]))), COUNTIF(INDEX(harvest[experiment_ID],1):harvest[[#This Row],[experiment_ID]],harvest[[#This Row],[experiment_ID]]), "")</f>
        <v>2</v>
      </c>
      <c r="C22" t="s">
        <v>8779</v>
      </c>
    </row>
    <row r="23" spans="1:4" x14ac:dyDescent="0.35">
      <c r="A23" t="s">
        <v>8753</v>
      </c>
      <c r="B23" cm="1">
        <f t="array" ref="B23">IF(ROW() &lt; ROW(INDEX(harvest[experiment_ID],ROWS(harvest[experiment_ID]))), COUNTIF(INDEX(harvest[experiment_ID],1):harvest[[#This Row],[experiment_ID]],harvest[[#This Row],[experiment_ID]]), "")</f>
        <v>3</v>
      </c>
      <c r="C23" t="s">
        <v>8780</v>
      </c>
    </row>
    <row r="24" spans="1:4" x14ac:dyDescent="0.35">
      <c r="A24" t="s">
        <v>8753</v>
      </c>
      <c r="B24" cm="1">
        <f t="array" ref="B24">IF(ROW() &lt; ROW(INDEX(harvest[experiment_ID],ROWS(harvest[experiment_ID]))), COUNTIF(INDEX(harvest[experiment_ID],1):harvest[[#This Row],[experiment_ID]],harvest[[#This Row],[experiment_ID]]), "")</f>
        <v>4</v>
      </c>
      <c r="C24" t="s">
        <v>8781</v>
      </c>
    </row>
    <row r="25" spans="1:4" x14ac:dyDescent="0.35">
      <c r="A25" t="s">
        <v>8753</v>
      </c>
      <c r="B25" cm="1">
        <f t="array" ref="B25">IF(ROW() &lt; ROW(INDEX(harvest[experiment_ID],ROWS(harvest[experiment_ID]))), COUNTIF(INDEX(harvest[experiment_ID],1):harvest[[#This Row],[experiment_ID]],harvest[[#This Row],[experiment_ID]]), "")</f>
        <v>5</v>
      </c>
      <c r="C25" t="s">
        <v>8782</v>
      </c>
    </row>
    <row r="26" spans="1:4" x14ac:dyDescent="0.35">
      <c r="A26" t="s">
        <v>8753</v>
      </c>
      <c r="B26" cm="1">
        <f t="array" ref="B26">IF(ROW() &lt; ROW(INDEX(harvest[experiment_ID],ROWS(harvest[experiment_ID]))), COUNTIF(INDEX(harvest[experiment_ID],1):harvest[[#This Row],[experiment_ID]],harvest[[#This Row],[experiment_ID]]), "")</f>
        <v>6</v>
      </c>
      <c r="C26" t="s">
        <v>8783</v>
      </c>
    </row>
    <row r="27" spans="1:4" x14ac:dyDescent="0.35">
      <c r="A27" t="s">
        <v>8871</v>
      </c>
      <c r="B27" cm="1">
        <f t="array" ref="B27">IF(ROW() &lt; ROW(INDEX(harvest[experiment_ID],ROWS(harvest[experiment_ID]))), COUNTIF(INDEX(harvest[experiment_ID],1):harvest[[#This Row],[experiment_ID]],harvest[[#This Row],[experiment_ID]]), "")</f>
        <v>1</v>
      </c>
      <c r="C27" t="s">
        <v>8932</v>
      </c>
    </row>
    <row r="28" spans="1:4" x14ac:dyDescent="0.35">
      <c r="A28" t="s">
        <v>8871</v>
      </c>
      <c r="B28" cm="1">
        <f t="array" ref="B28">IF(ROW() &lt; ROW(INDEX(harvest[experiment_ID],ROWS(harvest[experiment_ID]))), COUNTIF(INDEX(harvest[experiment_ID],1):harvest[[#This Row],[experiment_ID]],harvest[[#This Row],[experiment_ID]]), "")</f>
        <v>2</v>
      </c>
      <c r="C28" t="s">
        <v>8933</v>
      </c>
    </row>
    <row r="29" spans="1:4" x14ac:dyDescent="0.35">
      <c r="A29" t="s">
        <v>8871</v>
      </c>
      <c r="B29" cm="1">
        <f t="array" ref="B29">IF(ROW() &lt; ROW(INDEX(harvest[experiment_ID],ROWS(harvest[experiment_ID]))), COUNTIF(INDEX(harvest[experiment_ID],1):harvest[[#This Row],[experiment_ID]],harvest[[#This Row],[experiment_ID]]), "")</f>
        <v>3</v>
      </c>
      <c r="C29" t="s">
        <v>8934</v>
      </c>
    </row>
    <row r="30" spans="1:4" x14ac:dyDescent="0.35">
      <c r="A30" t="s">
        <v>8871</v>
      </c>
      <c r="B30" cm="1">
        <f t="array" ref="B30">IF(ROW() &lt; ROW(INDEX(harvest[experiment_ID],ROWS(harvest[experiment_ID]))), COUNTIF(INDEX(harvest[experiment_ID],1):harvest[[#This Row],[experiment_ID]],harvest[[#This Row],[experiment_ID]]), "")</f>
        <v>4</v>
      </c>
      <c r="C30" t="s">
        <v>8935</v>
      </c>
    </row>
    <row r="31" spans="1:4" x14ac:dyDescent="0.35">
      <c r="A31" t="s">
        <v>8871</v>
      </c>
      <c r="B31" cm="1">
        <f t="array" ref="B31">IF(ROW() &lt; ROW(INDEX(harvest[experiment_ID],ROWS(harvest[experiment_ID]))), COUNTIF(INDEX(harvest[experiment_ID],1):harvest[[#This Row],[experiment_ID]],harvest[[#This Row],[experiment_ID]]), "")</f>
        <v>5</v>
      </c>
      <c r="C31" t="s">
        <v>8936</v>
      </c>
    </row>
    <row r="32" spans="1:4" x14ac:dyDescent="0.35">
      <c r="A32" t="s">
        <v>8871</v>
      </c>
      <c r="B32" cm="1">
        <f t="array" ref="B32">IF(ROW() &lt; ROW(INDEX(harvest[experiment_ID],ROWS(harvest[experiment_ID]))), COUNTIF(INDEX(harvest[experiment_ID],1):harvest[[#This Row],[experiment_ID]],harvest[[#This Row],[experiment_ID]]), "")</f>
        <v>6</v>
      </c>
      <c r="C32" t="s">
        <v>8937</v>
      </c>
    </row>
    <row r="33" spans="1:3" x14ac:dyDescent="0.35">
      <c r="A33" t="s">
        <v>8871</v>
      </c>
      <c r="B33" cm="1">
        <f t="array" ref="B33">IF(ROW() &lt; ROW(INDEX(harvest[experiment_ID],ROWS(harvest[experiment_ID]))), COUNTIF(INDEX(harvest[experiment_ID],1):harvest[[#This Row],[experiment_ID]],harvest[[#This Row],[experiment_ID]]), "")</f>
        <v>7</v>
      </c>
      <c r="C33" t="s">
        <v>8938</v>
      </c>
    </row>
    <row r="34" spans="1:3" x14ac:dyDescent="0.35">
      <c r="A34" t="s">
        <v>8871</v>
      </c>
      <c r="B34" cm="1">
        <f t="array" ref="B34">IF(ROW() &lt; ROW(INDEX(harvest[experiment_ID],ROWS(harvest[experiment_ID]))), COUNTIF(INDEX(harvest[experiment_ID],1):harvest[[#This Row],[experiment_ID]],harvest[[#This Row],[experiment_ID]]), "")</f>
        <v>8</v>
      </c>
      <c r="C34" t="s">
        <v>8939</v>
      </c>
    </row>
    <row r="35" spans="1:3" x14ac:dyDescent="0.35">
      <c r="A35" t="s">
        <v>8871</v>
      </c>
      <c r="B35" cm="1">
        <f t="array" ref="B35">IF(ROW() &lt; ROW(INDEX(harvest[experiment_ID],ROWS(harvest[experiment_ID]))), COUNTIF(INDEX(harvest[experiment_ID],1):harvest[[#This Row],[experiment_ID]],harvest[[#This Row],[experiment_ID]]), "")</f>
        <v>9</v>
      </c>
      <c r="C35" t="s">
        <v>8940</v>
      </c>
    </row>
    <row r="36" spans="1:3" x14ac:dyDescent="0.35">
      <c r="A36" t="s">
        <v>8871</v>
      </c>
      <c r="B36" cm="1">
        <f t="array" ref="B36">IF(ROW() &lt; ROW(INDEX(harvest[experiment_ID],ROWS(harvest[experiment_ID]))), COUNTIF(INDEX(harvest[experiment_ID],1):harvest[[#This Row],[experiment_ID]],harvest[[#This Row],[experiment_ID]]), "")</f>
        <v>10</v>
      </c>
      <c r="C36" t="s">
        <v>8941</v>
      </c>
    </row>
    <row r="37" spans="1:3" x14ac:dyDescent="0.35">
      <c r="A37" t="s">
        <v>8871</v>
      </c>
      <c r="B37" cm="1">
        <f t="array" ref="B37">IF(ROW() &lt; ROW(INDEX(harvest[experiment_ID],ROWS(harvest[experiment_ID]))), COUNTIF(INDEX(harvest[experiment_ID],1):harvest[[#This Row],[experiment_ID]],harvest[[#This Row],[experiment_ID]]), "")</f>
        <v>11</v>
      </c>
      <c r="C37" t="s">
        <v>8942</v>
      </c>
    </row>
    <row r="38" spans="1:3" x14ac:dyDescent="0.35">
      <c r="A38" t="s">
        <v>8871</v>
      </c>
      <c r="B38" cm="1">
        <f t="array" ref="B38">IF(ROW() &lt; ROW(INDEX(harvest[experiment_ID],ROWS(harvest[experiment_ID]))), COUNTIF(INDEX(harvest[experiment_ID],1):harvest[[#This Row],[experiment_ID]],harvest[[#This Row],[experiment_ID]]), "")</f>
        <v>12</v>
      </c>
      <c r="C38" t="s">
        <v>8943</v>
      </c>
    </row>
    <row r="39" spans="1:3" x14ac:dyDescent="0.35">
      <c r="A39" t="s">
        <v>8871</v>
      </c>
      <c r="B39" cm="1">
        <f t="array" ref="B39">IF(ROW() &lt; ROW(INDEX(harvest[experiment_ID],ROWS(harvest[experiment_ID]))), COUNTIF(INDEX(harvest[experiment_ID],1):harvest[[#This Row],[experiment_ID]],harvest[[#This Row],[experiment_ID]]), "")</f>
        <v>13</v>
      </c>
      <c r="C39" t="s">
        <v>8944</v>
      </c>
    </row>
    <row r="40" spans="1:3" x14ac:dyDescent="0.35">
      <c r="A40" t="s">
        <v>8871</v>
      </c>
      <c r="B40" cm="1">
        <f t="array" ref="B40">IF(ROW() &lt; ROW(INDEX(harvest[experiment_ID],ROWS(harvest[experiment_ID]))), COUNTIF(INDEX(harvest[experiment_ID],1):harvest[[#This Row],[experiment_ID]],harvest[[#This Row],[experiment_ID]]), "")</f>
        <v>14</v>
      </c>
      <c r="C40" t="s">
        <v>8945</v>
      </c>
    </row>
    <row r="41" spans="1:3" x14ac:dyDescent="0.35">
      <c r="A41" t="s">
        <v>8990</v>
      </c>
      <c r="B41" cm="1">
        <f t="array" ref="B41">IF(ROW() &lt; ROW(INDEX(harvest[experiment_ID],ROWS(harvest[experiment_ID]))), COUNTIF(INDEX(harvest[experiment_ID],1):harvest[[#This Row],[experiment_ID]],harvest[[#This Row],[experiment_ID]]), "")</f>
        <v>1</v>
      </c>
      <c r="C41" t="s">
        <v>9039</v>
      </c>
    </row>
    <row r="42" spans="1:3" x14ac:dyDescent="0.35">
      <c r="A42" t="s">
        <v>8990</v>
      </c>
      <c r="B42" cm="1">
        <f t="array" ref="B42">IF(ROW() &lt; ROW(INDEX(harvest[experiment_ID],ROWS(harvest[experiment_ID]))), COUNTIF(INDEX(harvest[experiment_ID],1):harvest[[#This Row],[experiment_ID]],harvest[[#This Row],[experiment_ID]]), "")</f>
        <v>2</v>
      </c>
      <c r="C42" t="s">
        <v>9040</v>
      </c>
    </row>
    <row r="43" spans="1:3" x14ac:dyDescent="0.35">
      <c r="A43" t="s">
        <v>8990</v>
      </c>
      <c r="B43" cm="1">
        <f t="array" ref="B43">IF(ROW() &lt; ROW(INDEX(harvest[experiment_ID],ROWS(harvest[experiment_ID]))), COUNTIF(INDEX(harvest[experiment_ID],1):harvest[[#This Row],[experiment_ID]],harvest[[#This Row],[experiment_ID]]), "")</f>
        <v>3</v>
      </c>
      <c r="C43" t="s">
        <v>9041</v>
      </c>
    </row>
    <row r="44" spans="1:3" x14ac:dyDescent="0.35">
      <c r="A44" t="s">
        <v>8990</v>
      </c>
      <c r="B44" cm="1">
        <f t="array" ref="B44">IF(ROW() &lt; ROW(INDEX(harvest[experiment_ID],ROWS(harvest[experiment_ID]))), COUNTIF(INDEX(harvest[experiment_ID],1):harvest[[#This Row],[experiment_ID]],harvest[[#This Row],[experiment_ID]]), "")</f>
        <v>4</v>
      </c>
      <c r="C44" t="s">
        <v>9041</v>
      </c>
    </row>
    <row r="45" spans="1:3" x14ac:dyDescent="0.35">
      <c r="A45" t="s">
        <v>9616</v>
      </c>
      <c r="B45" cm="1">
        <f t="array" ref="B45">IF(ROW() &lt; ROW(INDEX(harvest[experiment_ID],ROWS(harvest[experiment_ID]))), COUNTIF(INDEX(harvest[experiment_ID],1):harvest[[#This Row],[experiment_ID]],harvest[[#This Row],[experiment_ID]]), "")</f>
        <v>1</v>
      </c>
      <c r="C45" t="s">
        <v>9687</v>
      </c>
    </row>
    <row r="46" spans="1:3" x14ac:dyDescent="0.35">
      <c r="A46" t="s">
        <v>9616</v>
      </c>
      <c r="B46" cm="1">
        <f t="array" ref="B46">IF(ROW() &lt; ROW(INDEX(harvest[experiment_ID],ROWS(harvest[experiment_ID]))), COUNTIF(INDEX(harvest[experiment_ID],1):harvest[[#This Row],[experiment_ID]],harvest[[#This Row],[experiment_ID]]), "")</f>
        <v>2</v>
      </c>
      <c r="C46" t="s">
        <v>9688</v>
      </c>
    </row>
    <row r="47" spans="1:3" x14ac:dyDescent="0.35">
      <c r="A47" t="s">
        <v>9616</v>
      </c>
      <c r="B47" cm="1">
        <f t="array" ref="B47">IF(ROW() &lt; ROW(INDEX(harvest[experiment_ID],ROWS(harvest[experiment_ID]))), COUNTIF(INDEX(harvest[experiment_ID],1):harvest[[#This Row],[experiment_ID]],harvest[[#This Row],[experiment_ID]]), "")</f>
        <v>3</v>
      </c>
      <c r="C47" t="s">
        <v>9689</v>
      </c>
    </row>
    <row r="48" spans="1:3" x14ac:dyDescent="0.35">
      <c r="A48" t="s">
        <v>9616</v>
      </c>
      <c r="B48" cm="1">
        <f t="array" ref="B48">IF(ROW() &lt; ROW(INDEX(harvest[experiment_ID],ROWS(harvest[experiment_ID]))), COUNTIF(INDEX(harvest[experiment_ID],1):harvest[[#This Row],[experiment_ID]],harvest[[#This Row],[experiment_ID]]), "")</f>
        <v>4</v>
      </c>
      <c r="C48" t="s">
        <v>9690</v>
      </c>
    </row>
    <row r="49" spans="1:3" x14ac:dyDescent="0.35">
      <c r="A49" t="s">
        <v>9616</v>
      </c>
      <c r="B49" cm="1">
        <f t="array" ref="B49">IF(ROW() &lt; ROW(INDEX(harvest[experiment_ID],ROWS(harvest[experiment_ID]))), COUNTIF(INDEX(harvest[experiment_ID],1):harvest[[#This Row],[experiment_ID]],harvest[[#This Row],[experiment_ID]]), "")</f>
        <v>5</v>
      </c>
      <c r="C49" t="s">
        <v>9691</v>
      </c>
    </row>
    <row r="50" spans="1:3" x14ac:dyDescent="0.35">
      <c r="A50" t="s">
        <v>9616</v>
      </c>
      <c r="B50" cm="1">
        <f t="array" ref="B50">IF(ROW() &lt; ROW(INDEX(harvest[experiment_ID],ROWS(harvest[experiment_ID]))), COUNTIF(INDEX(harvest[experiment_ID],1):harvest[[#This Row],[experiment_ID]],harvest[[#This Row],[experiment_ID]]), "")</f>
        <v>6</v>
      </c>
      <c r="C50" t="s">
        <v>9692</v>
      </c>
    </row>
    <row r="51" spans="1:3" x14ac:dyDescent="0.35">
      <c r="B51" t="str" cm="1">
        <f t="array" ref="B51">IF(ROW() &lt; ROW(INDEX(harvest[experiment_ID],ROWS(harvest[experiment_ID]))), COUNTIF(INDEX(harvest[experiment_ID],1):harvest[[#This Row],[experiment_ID]],harvest[[#This Row],[experiment_ID]]), "")</f>
        <v/>
      </c>
    </row>
  </sheetData>
  <mergeCells count="1">
    <mergeCell ref="A1:H1"/>
  </mergeCells>
  <dataValidations count="2">
    <dataValidation allowBlank="1" showDropDown="1" showInputMessage="1" showErrorMessage="1" sqref="C16:D51" xr:uid="{A59DDF80-8D67-4F50-810C-C74DB79457AD}"/>
    <dataValidation type="list" allowBlank="1" showInputMessage="1" showErrorMessage="1" sqref="A16:A51" xr:uid="{2333A7C1-9AE1-4353-915D-F3359B5564B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39"/>
  <sheetViews>
    <sheetView zoomScaleNormal="100" workbookViewId="0">
      <pane ySplit="4" topLeftCell="A6" activePane="bottomLeft" state="frozen"/>
      <selection pane="bottomLeft" activeCell="D9" sqref="D9:D11"/>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3" t="s">
        <v>6598</v>
      </c>
      <c r="B1" s="193"/>
      <c r="C1" s="193"/>
      <c r="D1" s="193"/>
      <c r="E1" s="193"/>
      <c r="F1" s="193"/>
      <c r="G1" s="193"/>
      <c r="H1" s="193"/>
    </row>
    <row r="2" spans="1:14" ht="28.5" customHeight="1" x14ac:dyDescent="0.35">
      <c r="A2" s="30"/>
      <c r="B2" s="30"/>
    </row>
    <row r="3" spans="1:14" s="81" customFormat="1" ht="32.25" customHeight="1" x14ac:dyDescent="0.3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35">
      <c r="A4" s="4" t="s">
        <v>93</v>
      </c>
      <c r="B4" s="4" t="s">
        <v>129</v>
      </c>
      <c r="C4" s="4" t="s">
        <v>196</v>
      </c>
      <c r="D4" s="4" t="s">
        <v>197</v>
      </c>
      <c r="E4" s="4" t="s">
        <v>199</v>
      </c>
      <c r="F4" s="4" t="s">
        <v>2785</v>
      </c>
      <c r="G4" s="4" t="s">
        <v>200</v>
      </c>
      <c r="H4" s="4" t="s">
        <v>201</v>
      </c>
      <c r="I4" s="4" t="s">
        <v>2788</v>
      </c>
      <c r="J4" s="4" t="s">
        <v>7523</v>
      </c>
    </row>
    <row r="5" spans="1:14" x14ac:dyDescent="0.35">
      <c r="A5" t="s">
        <v>9863</v>
      </c>
      <c r="B5" s="128">
        <v>1</v>
      </c>
      <c r="C5" s="21">
        <v>44354</v>
      </c>
      <c r="D5" s="127"/>
      <c r="E5" s="127" t="s">
        <v>788</v>
      </c>
      <c r="F5" s="127"/>
      <c r="G5" s="106"/>
      <c r="H5" s="106"/>
      <c r="I5" s="127"/>
      <c r="J5" s="127"/>
    </row>
    <row r="6" spans="1:14" x14ac:dyDescent="0.35">
      <c r="A6" t="s">
        <v>9864</v>
      </c>
      <c r="B6" s="128">
        <v>1</v>
      </c>
      <c r="C6" s="21">
        <v>44720</v>
      </c>
      <c r="D6" s="127"/>
      <c r="E6" s="127" t="s">
        <v>788</v>
      </c>
      <c r="F6" s="127"/>
      <c r="G6" s="106"/>
      <c r="H6" s="106"/>
      <c r="I6" s="127"/>
      <c r="J6" s="127"/>
    </row>
    <row r="7" spans="1:14" x14ac:dyDescent="0.35">
      <c r="A7" s="127" t="s">
        <v>9876</v>
      </c>
      <c r="B7" s="128">
        <v>1</v>
      </c>
      <c r="C7" s="21">
        <v>34115</v>
      </c>
      <c r="D7" s="127"/>
      <c r="E7" s="127"/>
      <c r="F7" s="127"/>
      <c r="G7" s="106"/>
      <c r="H7" s="106"/>
      <c r="I7" s="127"/>
      <c r="J7" s="127" t="s">
        <v>8621</v>
      </c>
    </row>
    <row r="8" spans="1:14" x14ac:dyDescent="0.35">
      <c r="A8" s="127" t="s">
        <v>9877</v>
      </c>
      <c r="B8" s="128">
        <v>1</v>
      </c>
      <c r="C8" s="21">
        <v>34486</v>
      </c>
      <c r="D8" s="127"/>
      <c r="E8" s="127" t="s">
        <v>788</v>
      </c>
      <c r="F8" s="127"/>
      <c r="G8" s="106"/>
      <c r="H8" s="106"/>
      <c r="I8" s="127"/>
      <c r="J8" s="127"/>
    </row>
    <row r="9" spans="1:14" x14ac:dyDescent="0.35">
      <c r="A9" s="127" t="s">
        <v>8652</v>
      </c>
      <c r="B9" s="128">
        <v>1</v>
      </c>
      <c r="C9" s="21"/>
      <c r="D9" s="127"/>
      <c r="E9" s="127"/>
      <c r="F9" s="127"/>
      <c r="G9" s="106"/>
      <c r="H9" s="106"/>
      <c r="I9" s="127"/>
      <c r="J9" s="127" t="s">
        <v>8693</v>
      </c>
    </row>
    <row r="10" spans="1:14" x14ac:dyDescent="0.35">
      <c r="A10" s="127" t="s">
        <v>8753</v>
      </c>
      <c r="B10" s="128">
        <v>1</v>
      </c>
      <c r="C10" s="21">
        <v>39428</v>
      </c>
      <c r="D10" s="127"/>
      <c r="E10" s="127"/>
      <c r="F10" s="127"/>
      <c r="G10" s="106"/>
      <c r="H10" s="106"/>
      <c r="I10" s="127"/>
      <c r="J10" s="127"/>
    </row>
    <row r="11" spans="1:14" x14ac:dyDescent="0.35">
      <c r="A11" s="127" t="s">
        <v>8753</v>
      </c>
      <c r="B11" s="128">
        <v>2</v>
      </c>
      <c r="C11" s="21">
        <v>39449</v>
      </c>
      <c r="D11" s="127"/>
      <c r="E11" s="127"/>
      <c r="F11" s="127"/>
      <c r="G11" s="106"/>
      <c r="H11" s="106"/>
      <c r="I11" s="127"/>
      <c r="J11" s="127"/>
    </row>
    <row r="12" spans="1:14" x14ac:dyDescent="0.35">
      <c r="A12" s="127" t="s">
        <v>8753</v>
      </c>
      <c r="B12" s="128">
        <v>3</v>
      </c>
      <c r="C12" s="21">
        <v>39790</v>
      </c>
      <c r="D12" s="127"/>
      <c r="E12" s="127"/>
      <c r="F12" s="127"/>
      <c r="G12" s="106"/>
      <c r="H12" s="106"/>
      <c r="I12" s="127"/>
      <c r="J12" s="127"/>
    </row>
    <row r="13" spans="1:14" x14ac:dyDescent="0.35">
      <c r="A13" s="127" t="s">
        <v>8753</v>
      </c>
      <c r="B13" s="128">
        <v>4</v>
      </c>
      <c r="C13" s="21">
        <v>39797</v>
      </c>
      <c r="D13" s="127"/>
      <c r="E13" s="127"/>
      <c r="F13" s="127"/>
      <c r="G13" s="106"/>
      <c r="H13" s="106"/>
      <c r="I13" s="127"/>
      <c r="J13" s="127"/>
    </row>
    <row r="14" spans="1:14" x14ac:dyDescent="0.35">
      <c r="A14" s="127" t="s">
        <v>8753</v>
      </c>
      <c r="B14" s="128">
        <v>5</v>
      </c>
      <c r="C14" s="21">
        <v>40151</v>
      </c>
      <c r="D14" s="127"/>
      <c r="E14" s="127"/>
      <c r="F14" s="127"/>
      <c r="G14" s="106"/>
      <c r="H14" s="106"/>
      <c r="I14" s="127"/>
      <c r="J14" s="127"/>
    </row>
    <row r="15" spans="1:14" x14ac:dyDescent="0.35">
      <c r="A15" s="127" t="s">
        <v>8753</v>
      </c>
      <c r="B15" s="128">
        <v>6</v>
      </c>
      <c r="C15" s="21">
        <v>40162</v>
      </c>
      <c r="D15" s="127"/>
      <c r="E15" s="127"/>
      <c r="F15" s="127"/>
      <c r="G15" s="106"/>
      <c r="H15" s="106"/>
      <c r="I15" s="127"/>
      <c r="J15" s="127"/>
    </row>
    <row r="16" spans="1:14" x14ac:dyDescent="0.35">
      <c r="A16" s="127" t="s">
        <v>8871</v>
      </c>
      <c r="B16" s="128">
        <v>1</v>
      </c>
      <c r="C16" s="21">
        <v>29128</v>
      </c>
      <c r="D16" s="127"/>
      <c r="E16" s="127"/>
      <c r="F16" s="127"/>
      <c r="G16" s="106"/>
      <c r="H16" s="106"/>
      <c r="I16" s="127"/>
      <c r="J16" s="127"/>
    </row>
    <row r="17" spans="1:10" x14ac:dyDescent="0.35">
      <c r="A17" s="127" t="s">
        <v>8871</v>
      </c>
      <c r="B17" s="128">
        <v>2</v>
      </c>
      <c r="C17" s="21">
        <v>29498</v>
      </c>
      <c r="D17" s="127"/>
      <c r="E17" s="127"/>
      <c r="F17" s="127"/>
      <c r="G17" s="106"/>
      <c r="H17" s="106"/>
      <c r="I17" s="127"/>
      <c r="J17" s="127"/>
    </row>
    <row r="18" spans="1:10" x14ac:dyDescent="0.35">
      <c r="A18" s="127" t="s">
        <v>8871</v>
      </c>
      <c r="B18" s="128">
        <v>3</v>
      </c>
      <c r="C18" s="21">
        <v>29768</v>
      </c>
      <c r="D18" s="127"/>
      <c r="E18" s="127"/>
      <c r="F18" s="127"/>
      <c r="G18" s="106"/>
      <c r="H18" s="106"/>
      <c r="I18" s="127"/>
      <c r="J18" s="127"/>
    </row>
    <row r="19" spans="1:10" x14ac:dyDescent="0.35">
      <c r="A19" s="127" t="s">
        <v>8871</v>
      </c>
      <c r="B19" s="128">
        <v>4</v>
      </c>
      <c r="C19" s="21">
        <v>30136</v>
      </c>
      <c r="D19" s="127"/>
      <c r="E19" s="127"/>
      <c r="F19" s="127"/>
      <c r="G19" s="106"/>
      <c r="H19" s="106"/>
      <c r="I19" s="127"/>
      <c r="J19" s="127"/>
    </row>
    <row r="20" spans="1:10" x14ac:dyDescent="0.35">
      <c r="A20" s="127" t="s">
        <v>8871</v>
      </c>
      <c r="B20" s="128">
        <v>5</v>
      </c>
      <c r="C20" s="21">
        <v>30506</v>
      </c>
      <c r="D20" s="127"/>
      <c r="E20" s="127"/>
      <c r="F20" s="127"/>
      <c r="G20" s="106"/>
      <c r="H20" s="106"/>
      <c r="I20" s="127"/>
      <c r="J20" s="127"/>
    </row>
    <row r="21" spans="1:10" x14ac:dyDescent="0.35">
      <c r="A21" s="127" t="s">
        <v>8871</v>
      </c>
      <c r="B21" s="128">
        <v>6</v>
      </c>
      <c r="C21" s="21">
        <v>30866</v>
      </c>
      <c r="D21" s="127"/>
      <c r="E21" s="127"/>
      <c r="F21" s="127"/>
      <c r="G21" s="106"/>
      <c r="H21" s="106"/>
      <c r="I21" s="127"/>
      <c r="J21" s="127"/>
    </row>
    <row r="22" spans="1:10" x14ac:dyDescent="0.35">
      <c r="A22" s="127" t="s">
        <v>8871</v>
      </c>
      <c r="B22" s="128">
        <v>7</v>
      </c>
      <c r="C22" s="21">
        <v>31320</v>
      </c>
      <c r="D22" s="127"/>
      <c r="E22" s="127"/>
      <c r="F22" s="127"/>
      <c r="G22" s="106"/>
      <c r="H22" s="106"/>
      <c r="I22" s="127"/>
      <c r="J22" s="127"/>
    </row>
    <row r="23" spans="1:10" x14ac:dyDescent="0.35">
      <c r="A23" s="127" t="s">
        <v>8871</v>
      </c>
      <c r="B23" s="128">
        <v>8</v>
      </c>
      <c r="C23" s="21">
        <v>31685</v>
      </c>
      <c r="D23" s="127"/>
      <c r="E23" s="127"/>
      <c r="F23" s="127"/>
      <c r="G23" s="106"/>
      <c r="H23" s="106"/>
      <c r="I23" s="127"/>
      <c r="J23" s="127"/>
    </row>
    <row r="24" spans="1:10" x14ac:dyDescent="0.35">
      <c r="A24" s="127" t="s">
        <v>8871</v>
      </c>
      <c r="B24" s="128">
        <v>9</v>
      </c>
      <c r="C24" s="21">
        <v>31988</v>
      </c>
      <c r="D24" s="127"/>
      <c r="E24" s="127"/>
      <c r="F24" s="127"/>
      <c r="G24" s="106"/>
      <c r="H24" s="106"/>
      <c r="I24" s="127"/>
      <c r="J24" s="127"/>
    </row>
    <row r="25" spans="1:10" x14ac:dyDescent="0.35">
      <c r="A25" s="127" t="s">
        <v>8871</v>
      </c>
      <c r="B25" s="128">
        <v>10</v>
      </c>
      <c r="C25" s="21">
        <v>32354</v>
      </c>
      <c r="D25" s="127"/>
      <c r="E25" s="127"/>
      <c r="F25" s="127"/>
      <c r="G25" s="106"/>
      <c r="H25" s="106"/>
      <c r="I25" s="127"/>
      <c r="J25" s="127"/>
    </row>
    <row r="26" spans="1:10" x14ac:dyDescent="0.35">
      <c r="A26" s="127" t="s">
        <v>8871</v>
      </c>
      <c r="B26" s="128">
        <v>11</v>
      </c>
      <c r="C26" s="21">
        <v>32719</v>
      </c>
      <c r="D26" s="127"/>
      <c r="E26" s="127"/>
      <c r="F26" s="127"/>
      <c r="G26" s="106"/>
      <c r="H26" s="106"/>
      <c r="I26" s="127"/>
      <c r="J26" s="127"/>
    </row>
    <row r="27" spans="1:10" x14ac:dyDescent="0.35">
      <c r="A27" s="127" t="s">
        <v>8871</v>
      </c>
      <c r="B27" s="128">
        <v>12</v>
      </c>
      <c r="C27" s="21">
        <v>33084</v>
      </c>
      <c r="D27" s="127"/>
      <c r="E27" s="127"/>
      <c r="F27" s="127"/>
      <c r="G27" s="106"/>
      <c r="H27" s="106"/>
      <c r="I27" s="127"/>
      <c r="J27" s="127"/>
    </row>
    <row r="28" spans="1:10" x14ac:dyDescent="0.35">
      <c r="A28" s="127" t="s">
        <v>8871</v>
      </c>
      <c r="B28" s="128">
        <v>13</v>
      </c>
      <c r="C28" s="21">
        <v>33511</v>
      </c>
      <c r="D28" s="127"/>
      <c r="E28" s="127"/>
      <c r="F28" s="127"/>
      <c r="G28" s="106"/>
      <c r="H28" s="106"/>
      <c r="I28" s="127"/>
      <c r="J28" s="127"/>
    </row>
    <row r="29" spans="1:10" x14ac:dyDescent="0.35">
      <c r="A29" s="127" t="s">
        <v>8871</v>
      </c>
      <c r="B29" s="128">
        <v>14</v>
      </c>
      <c r="C29" s="21">
        <v>33893</v>
      </c>
      <c r="D29" s="127"/>
      <c r="E29" s="127"/>
      <c r="F29" s="127"/>
      <c r="G29" s="106"/>
      <c r="H29" s="106"/>
      <c r="I29" s="127"/>
      <c r="J29" s="127"/>
    </row>
    <row r="30" spans="1:10" x14ac:dyDescent="0.35">
      <c r="A30" s="127" t="s">
        <v>8990</v>
      </c>
      <c r="B30" s="128">
        <v>1</v>
      </c>
      <c r="C30" s="21">
        <v>36321</v>
      </c>
      <c r="D30" s="127"/>
      <c r="E30" s="127"/>
      <c r="F30" s="127"/>
      <c r="G30" s="106"/>
      <c r="H30" s="106"/>
      <c r="I30" s="127"/>
      <c r="J30" s="127"/>
    </row>
    <row r="31" spans="1:10" x14ac:dyDescent="0.35">
      <c r="A31" s="127" t="s">
        <v>8990</v>
      </c>
      <c r="B31" s="128">
        <v>2</v>
      </c>
      <c r="C31" s="21">
        <v>36687</v>
      </c>
      <c r="D31" s="127"/>
      <c r="E31" s="127"/>
      <c r="F31" s="127"/>
      <c r="G31" s="106"/>
      <c r="H31" s="106"/>
      <c r="I31" s="127"/>
      <c r="J31" s="127"/>
    </row>
    <row r="32" spans="1:10" x14ac:dyDescent="0.35">
      <c r="A32" s="127" t="s">
        <v>8990</v>
      </c>
      <c r="B32" s="128">
        <v>3</v>
      </c>
      <c r="C32" s="21">
        <v>37052</v>
      </c>
      <c r="D32" s="127"/>
      <c r="E32" s="127"/>
      <c r="F32" s="127"/>
      <c r="G32" s="106"/>
      <c r="H32" s="106"/>
      <c r="I32" s="127"/>
      <c r="J32" s="127"/>
    </row>
    <row r="33" spans="1:10" x14ac:dyDescent="0.35">
      <c r="A33" s="127" t="s">
        <v>9616</v>
      </c>
      <c r="B33" s="128">
        <v>1</v>
      </c>
      <c r="C33" s="21"/>
      <c r="D33" s="127"/>
      <c r="E33" s="127"/>
      <c r="F33" s="127"/>
      <c r="G33" s="106"/>
      <c r="H33" s="106"/>
      <c r="I33" s="21"/>
      <c r="J33" s="127" t="s">
        <v>9694</v>
      </c>
    </row>
    <row r="34" spans="1:10" x14ac:dyDescent="0.35">
      <c r="A34" s="127" t="s">
        <v>9616</v>
      </c>
      <c r="B34" s="128">
        <v>2</v>
      </c>
      <c r="C34" s="21"/>
      <c r="D34" s="127"/>
      <c r="E34" s="127"/>
      <c r="F34" s="127"/>
      <c r="G34" s="106"/>
      <c r="H34" s="106"/>
      <c r="I34" s="21"/>
      <c r="J34" s="127" t="s">
        <v>9695</v>
      </c>
    </row>
    <row r="35" spans="1:10" x14ac:dyDescent="0.35">
      <c r="A35" s="127" t="s">
        <v>9616</v>
      </c>
      <c r="B35" s="128">
        <v>3</v>
      </c>
      <c r="C35" s="21"/>
      <c r="D35" s="127"/>
      <c r="E35" s="127"/>
      <c r="F35" s="127"/>
      <c r="G35" s="106"/>
      <c r="H35" s="106"/>
      <c r="I35" s="21"/>
      <c r="J35" s="127" t="s">
        <v>9693</v>
      </c>
    </row>
    <row r="36" spans="1:10" x14ac:dyDescent="0.35">
      <c r="A36" s="127" t="s">
        <v>9616</v>
      </c>
      <c r="B36" s="128">
        <v>4</v>
      </c>
      <c r="C36" s="21"/>
      <c r="D36" s="127"/>
      <c r="E36" s="127"/>
      <c r="F36" s="127"/>
      <c r="G36" s="106"/>
      <c r="H36" s="106"/>
      <c r="I36" s="21"/>
      <c r="J36" s="127" t="s">
        <v>9696</v>
      </c>
    </row>
    <row r="37" spans="1:10" x14ac:dyDescent="0.35">
      <c r="A37" s="127" t="s">
        <v>9616</v>
      </c>
      <c r="B37" s="128">
        <v>5</v>
      </c>
      <c r="C37" s="21"/>
      <c r="D37" s="127"/>
      <c r="E37" s="127"/>
      <c r="F37" s="127"/>
      <c r="G37" s="106"/>
      <c r="H37" s="106"/>
      <c r="I37" s="21"/>
      <c r="J37" s="127" t="s">
        <v>9697</v>
      </c>
    </row>
    <row r="38" spans="1:10" x14ac:dyDescent="0.35">
      <c r="A38" s="127" t="s">
        <v>9616</v>
      </c>
      <c r="B38" s="128">
        <v>6</v>
      </c>
      <c r="C38" s="21"/>
      <c r="D38" s="127"/>
      <c r="E38" s="127"/>
      <c r="F38" s="127"/>
      <c r="G38" s="106"/>
      <c r="H38" s="106"/>
      <c r="I38" s="21"/>
      <c r="J38" s="127" t="s">
        <v>9698</v>
      </c>
    </row>
    <row r="39" spans="1:10" x14ac:dyDescent="0.35">
      <c r="A39" s="127"/>
      <c r="B39" s="128"/>
      <c r="C39" s="21"/>
      <c r="D39" s="127"/>
      <c r="E39" s="127"/>
      <c r="F39" s="127"/>
      <c r="G39" s="106"/>
      <c r="H39" s="106"/>
      <c r="I39" s="127"/>
      <c r="J39" s="127"/>
    </row>
  </sheetData>
  <mergeCells count="1">
    <mergeCell ref="A1:H1"/>
  </mergeCells>
  <dataValidations count="2">
    <dataValidation allowBlank="1" showDropDown="1" showInputMessage="1" showErrorMessage="1" sqref="C10:C30 C5:C8" xr:uid="{8FE417D8-93FB-4A4A-B87E-98E55D401FA1}"/>
    <dataValidation type="list" allowBlank="1" showInputMessage="1" showErrorMessage="1" sqref="A5:A39" xr:uid="{957649ED-397B-41CC-83E2-EC765E55DE24}">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271563A5-202B-4B18-8335-F98151F1D444}">
          <x14:formula1>
            <xm:f>DropDown!$CE$3:$CE$11</xm:f>
          </x14:formula1>
          <xm:sqref>D5:D39</xm:sqref>
        </x14:dataValidation>
        <x14:dataValidation type="list" allowBlank="1" showInputMessage="1" showErrorMessage="1" xr:uid="{07051DFB-ED85-4AE6-95F9-4F31C98503DE}">
          <x14:formula1>
            <xm:f>DropDown!$CH$3:$CH$9</xm:f>
          </x14:formula1>
          <xm:sqref>E5:E39</xm:sqref>
        </x14:dataValidation>
        <x14:dataValidation type="list" allowBlank="1" showInputMessage="1" showErrorMessage="1" xr:uid="{1ECB5CED-0299-4965-8D01-D80B02513095}">
          <x14:formula1>
            <xm:f>DropDown!$CI$3:$CI$6</xm:f>
          </x14:formula1>
          <xm:sqref>I5:I39</xm:sqref>
        </x14:dataValidation>
        <x14:dataValidation type="list" allowBlank="1" showInputMessage="1" showErrorMessage="1" xr:uid="{98455FF6-343D-40F6-A77D-22DC99DA6C1F}">
          <x14:formula1>
            <xm:f>DropDown!$BZ$3:$BZ$12</xm:f>
          </x14:formula1>
          <xm:sqref>F5:F39</xm:sqref>
        </x14:dataValidation>
        <x14:dataValidation type="list" allowBlank="1" showInputMessage="1" showErrorMessage="1" xr:uid="{ECE393B1-00BB-47D2-85E5-FDC6CB9F1CA1}">
          <x14:formula1>
            <xm:f>_xlfn.ANCHORARRAY(_xlfn.XLOOKUP($A5,ddlHarvests!$A$2:$A$500,ddlHarvests!$DQ$2:$DQ$500))</xm:f>
          </x14:formula1>
          <xm:sqref>B5:B39</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44"/>
  <sheetViews>
    <sheetView zoomScaleNormal="100" workbookViewId="0">
      <pane ySplit="4" topLeftCell="A44" activePane="bottomLeft" state="frozen"/>
      <selection pane="bottomLeft" activeCell="A31" sqref="A31:B45"/>
    </sheetView>
  </sheetViews>
  <sheetFormatPr defaultRowHeight="14.5" x14ac:dyDescent="0.35"/>
  <cols>
    <col min="1" max="1" width="13.7265625" customWidth="1"/>
    <col min="2" max="2" width="10.7265625" customWidth="1"/>
    <col min="3" max="3" width="24" bestFit="1" customWidth="1"/>
    <col min="4" max="17" width="15.7265625" style="10" customWidth="1"/>
    <col min="18" max="26" width="20.7265625" customWidth="1"/>
  </cols>
  <sheetData>
    <row r="1" spans="1:17" ht="115.5" customHeight="1" x14ac:dyDescent="0.35">
      <c r="A1" s="193" t="s">
        <v>6599</v>
      </c>
      <c r="B1" s="193"/>
      <c r="C1" s="193"/>
      <c r="D1" s="193"/>
      <c r="E1" s="193"/>
      <c r="F1" s="193"/>
      <c r="G1" s="193"/>
      <c r="H1" s="193"/>
      <c r="I1" s="29"/>
      <c r="J1" s="29"/>
    </row>
    <row r="2" spans="1:17" ht="28" hidden="1" customHeight="1" x14ac:dyDescent="0.35">
      <c r="A2" s="30"/>
      <c r="B2" s="30"/>
    </row>
    <row r="3" spans="1:17" s="16" customFormat="1" ht="48" customHeight="1" x14ac:dyDescent="0.35">
      <c r="A3" s="15" t="s">
        <v>1923</v>
      </c>
      <c r="B3" s="15" t="s">
        <v>1922</v>
      </c>
      <c r="C3" s="15" t="s">
        <v>321</v>
      </c>
      <c r="D3" s="15" t="s">
        <v>1955</v>
      </c>
      <c r="E3" s="15" t="s">
        <v>1956</v>
      </c>
      <c r="F3" s="15" t="s">
        <v>1957</v>
      </c>
      <c r="G3" s="15" t="s">
        <v>1958</v>
      </c>
      <c r="H3" s="15" t="s">
        <v>1959</v>
      </c>
      <c r="I3" s="15" t="s">
        <v>1960</v>
      </c>
      <c r="J3" s="16" t="s">
        <v>6404</v>
      </c>
      <c r="K3" s="15" t="s">
        <v>6405</v>
      </c>
      <c r="L3" s="16" t="s">
        <v>1963</v>
      </c>
      <c r="M3" s="16" t="s">
        <v>1964</v>
      </c>
      <c r="N3" s="15" t="s">
        <v>1965</v>
      </c>
      <c r="O3" s="16" t="s">
        <v>1966</v>
      </c>
      <c r="P3" s="16" t="s">
        <v>2061</v>
      </c>
      <c r="Q3" s="16" t="s">
        <v>2062</v>
      </c>
    </row>
    <row r="4" spans="1:17" s="10" customFormat="1" ht="15.75" customHeight="1" x14ac:dyDescent="0.3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35">
      <c r="A5" t="s">
        <v>9863</v>
      </c>
      <c r="B5" cm="1">
        <f t="array" ref="B5">IF(ROW() &lt; ROW(INDEX(treatments[experiment_ID],ROWS(treatments[experiment_ID]))), COUNTIF(INDEX(treatments[experiment_ID],1):treatments[[#This Row],[experiment_ID]],treatments[[#This Row],[experiment_ID]]), "")</f>
        <v>1</v>
      </c>
      <c r="C5" t="s">
        <v>9866</v>
      </c>
      <c r="D5" s="13" t="s">
        <v>8600</v>
      </c>
      <c r="E5" s="13" t="s">
        <v>2502</v>
      </c>
      <c r="F5" s="13"/>
      <c r="G5" s="13"/>
      <c r="H5" s="13" t="s">
        <v>2502</v>
      </c>
      <c r="I5" s="13" t="s">
        <v>2502</v>
      </c>
      <c r="J5" s="13" t="s">
        <v>9871</v>
      </c>
      <c r="K5" s="13"/>
      <c r="L5" s="13"/>
      <c r="M5" s="13"/>
      <c r="N5" s="13"/>
      <c r="O5" s="13" t="s">
        <v>2502</v>
      </c>
      <c r="P5" s="13"/>
      <c r="Q5" s="13"/>
    </row>
    <row r="6" spans="1:17" x14ac:dyDescent="0.35">
      <c r="A6" t="s">
        <v>9863</v>
      </c>
      <c r="B6" cm="1">
        <f t="array" ref="B6">IF(ROW() &lt; ROW(INDEX(treatments[experiment_ID],ROWS(treatments[experiment_ID]))), COUNTIF(INDEX(treatments[experiment_ID],1):treatments[[#This Row],[experiment_ID]],treatments[[#This Row],[experiment_ID]]), "")</f>
        <v>2</v>
      </c>
      <c r="C6" t="s">
        <v>9867</v>
      </c>
      <c r="D6" s="13" t="s">
        <v>8600</v>
      </c>
      <c r="E6" s="13" t="s">
        <v>2502</v>
      </c>
      <c r="F6" s="13"/>
      <c r="G6" s="13"/>
      <c r="H6" s="13" t="s">
        <v>2502</v>
      </c>
      <c r="I6" s="13" t="s">
        <v>2502</v>
      </c>
      <c r="J6" s="13" t="s">
        <v>9872</v>
      </c>
      <c r="K6" s="13"/>
      <c r="L6" s="13"/>
      <c r="M6" s="13"/>
      <c r="N6" s="13"/>
      <c r="O6" s="13" t="s">
        <v>2502</v>
      </c>
      <c r="P6" s="13"/>
      <c r="Q6" s="13"/>
    </row>
    <row r="7" spans="1:17" x14ac:dyDescent="0.35">
      <c r="A7" t="s">
        <v>9863</v>
      </c>
      <c r="B7" cm="1">
        <f t="array" ref="B7">IF(ROW() &lt; ROW(INDEX(treatments[experiment_ID],ROWS(treatments[experiment_ID]))), COUNTIF(INDEX(treatments[experiment_ID],1):treatments[[#This Row],[experiment_ID]],treatments[[#This Row],[experiment_ID]]), "")</f>
        <v>3</v>
      </c>
      <c r="C7" t="s">
        <v>9868</v>
      </c>
      <c r="D7" s="13" t="s">
        <v>8600</v>
      </c>
      <c r="E7" s="13" t="s">
        <v>2502</v>
      </c>
      <c r="F7" s="13"/>
      <c r="G7" s="13"/>
      <c r="H7" s="13" t="s">
        <v>2502</v>
      </c>
      <c r="I7" s="13" t="s">
        <v>2502</v>
      </c>
      <c r="J7" s="13" t="s">
        <v>9873</v>
      </c>
      <c r="K7" s="13"/>
      <c r="L7" s="13"/>
      <c r="M7" s="13"/>
      <c r="N7" s="13"/>
      <c r="O7" s="13" t="s">
        <v>2502</v>
      </c>
      <c r="P7" s="13"/>
      <c r="Q7" s="13"/>
    </row>
    <row r="8" spans="1:17" x14ac:dyDescent="0.35">
      <c r="A8" t="s">
        <v>9863</v>
      </c>
      <c r="B8" cm="1">
        <f t="array" ref="B8">IF(ROW() &lt; ROW(INDEX(treatments[experiment_ID],ROWS(treatments[experiment_ID]))), COUNTIF(INDEX(treatments[experiment_ID],1):treatments[[#This Row],[experiment_ID]],treatments[[#This Row],[experiment_ID]]), "")</f>
        <v>4</v>
      </c>
      <c r="C8" t="s">
        <v>9869</v>
      </c>
      <c r="D8" s="13" t="s">
        <v>8600</v>
      </c>
      <c r="E8" s="13" t="s">
        <v>2502</v>
      </c>
      <c r="F8" s="13"/>
      <c r="G8" s="13"/>
      <c r="H8" s="13" t="s">
        <v>2502</v>
      </c>
      <c r="I8" s="13" t="s">
        <v>2502</v>
      </c>
      <c r="J8" s="13" t="s">
        <v>9874</v>
      </c>
      <c r="K8" s="13"/>
      <c r="L8" s="13"/>
      <c r="M8" s="13"/>
      <c r="N8" s="13"/>
      <c r="O8" s="13" t="s">
        <v>2502</v>
      </c>
      <c r="P8" s="13"/>
      <c r="Q8" s="13"/>
    </row>
    <row r="9" spans="1:17" x14ac:dyDescent="0.35">
      <c r="A9" t="s">
        <v>9863</v>
      </c>
      <c r="B9" cm="1">
        <f t="array" ref="B9">IF(ROW() &lt; ROW(INDEX(treatments[experiment_ID],ROWS(treatments[experiment_ID]))), COUNTIF(INDEX(treatments[experiment_ID],1):treatments[[#This Row],[experiment_ID]],treatments[[#This Row],[experiment_ID]]), "")</f>
        <v>5</v>
      </c>
      <c r="C9" t="s">
        <v>9870</v>
      </c>
      <c r="D9" s="13" t="s">
        <v>8600</v>
      </c>
      <c r="E9" s="13" t="s">
        <v>2502</v>
      </c>
      <c r="F9" s="13"/>
      <c r="G9" s="13"/>
      <c r="H9" s="13" t="s">
        <v>2502</v>
      </c>
      <c r="I9" s="13" t="s">
        <v>2502</v>
      </c>
      <c r="J9" s="13" t="s">
        <v>9875</v>
      </c>
      <c r="K9" s="13"/>
      <c r="L9" s="13"/>
      <c r="M9" s="13"/>
      <c r="N9" s="13"/>
      <c r="O9" s="13" t="s">
        <v>2502</v>
      </c>
      <c r="P9" s="13"/>
      <c r="Q9" s="13"/>
    </row>
    <row r="10" spans="1:17" x14ac:dyDescent="0.35">
      <c r="A10" t="s">
        <v>9864</v>
      </c>
      <c r="B10" cm="1">
        <f t="array" ref="B10">IF(ROW() &lt; ROW(INDEX(treatments[experiment_ID],ROWS(treatments[experiment_ID]))), COUNTIF(INDEX(treatments[experiment_ID],1):treatments[[#This Row],[experiment_ID]],treatments[[#This Row],[experiment_ID]]), "")</f>
        <v>1</v>
      </c>
      <c r="C10" t="s">
        <v>9866</v>
      </c>
      <c r="D10" s="13" t="s">
        <v>8600</v>
      </c>
      <c r="E10" s="13" t="s">
        <v>2502</v>
      </c>
      <c r="F10" s="13"/>
      <c r="G10" s="13"/>
      <c r="H10" s="13" t="s">
        <v>2502</v>
      </c>
      <c r="I10" s="13" t="s">
        <v>2502</v>
      </c>
      <c r="J10" s="13" t="s">
        <v>9871</v>
      </c>
      <c r="K10" s="13"/>
      <c r="L10" s="13"/>
      <c r="M10" s="13"/>
      <c r="N10" s="13"/>
      <c r="O10" s="13" t="s">
        <v>2502</v>
      </c>
      <c r="P10" s="13"/>
      <c r="Q10" s="13"/>
    </row>
    <row r="11" spans="1:17" x14ac:dyDescent="0.35">
      <c r="A11" t="s">
        <v>9864</v>
      </c>
      <c r="B11" cm="1">
        <f t="array" ref="B11">IF(ROW() &lt; ROW(INDEX(treatments[experiment_ID],ROWS(treatments[experiment_ID]))), COUNTIF(INDEX(treatments[experiment_ID],1):treatments[[#This Row],[experiment_ID]],treatments[[#This Row],[experiment_ID]]), "")</f>
        <v>2</v>
      </c>
      <c r="C11" t="s">
        <v>9867</v>
      </c>
      <c r="D11" s="13" t="s">
        <v>8600</v>
      </c>
      <c r="E11" s="13" t="s">
        <v>2502</v>
      </c>
      <c r="F11" s="13"/>
      <c r="G11" s="13"/>
      <c r="H11" s="13" t="s">
        <v>2502</v>
      </c>
      <c r="I11" s="13" t="s">
        <v>2502</v>
      </c>
      <c r="J11" s="13" t="s">
        <v>9872</v>
      </c>
      <c r="K11" s="13"/>
      <c r="L11" s="13"/>
      <c r="M11" s="13"/>
      <c r="N11" s="13"/>
      <c r="O11" s="13" t="s">
        <v>2502</v>
      </c>
      <c r="P11" s="13"/>
      <c r="Q11" s="13"/>
    </row>
    <row r="12" spans="1:17" x14ac:dyDescent="0.35">
      <c r="A12" t="s">
        <v>9864</v>
      </c>
      <c r="B12" cm="1">
        <f t="array" ref="B12">IF(ROW() &lt; ROW(INDEX(treatments[experiment_ID],ROWS(treatments[experiment_ID]))), COUNTIF(INDEX(treatments[experiment_ID],1):treatments[[#This Row],[experiment_ID]],treatments[[#This Row],[experiment_ID]]), "")</f>
        <v>3</v>
      </c>
      <c r="C12" t="s">
        <v>9868</v>
      </c>
      <c r="D12" s="13" t="s">
        <v>8600</v>
      </c>
      <c r="E12" s="13" t="s">
        <v>2502</v>
      </c>
      <c r="F12" s="13"/>
      <c r="G12" s="13"/>
      <c r="H12" s="13" t="s">
        <v>2502</v>
      </c>
      <c r="I12" s="13" t="s">
        <v>2502</v>
      </c>
      <c r="J12" s="13" t="s">
        <v>9873</v>
      </c>
      <c r="K12" s="13"/>
      <c r="L12" s="13"/>
      <c r="M12" s="13"/>
      <c r="N12" s="13"/>
      <c r="O12" s="13" t="s">
        <v>2502</v>
      </c>
      <c r="P12" s="13"/>
      <c r="Q12" s="13"/>
    </row>
    <row r="13" spans="1:17" x14ac:dyDescent="0.35">
      <c r="A13" t="s">
        <v>9864</v>
      </c>
      <c r="B13" cm="1">
        <f t="array" ref="B13">IF(ROW() &lt; ROW(INDEX(treatments[experiment_ID],ROWS(treatments[experiment_ID]))), COUNTIF(INDEX(treatments[experiment_ID],1):treatments[[#This Row],[experiment_ID]],treatments[[#This Row],[experiment_ID]]), "")</f>
        <v>4</v>
      </c>
      <c r="C13" t="s">
        <v>9869</v>
      </c>
      <c r="D13" s="13" t="s">
        <v>8600</v>
      </c>
      <c r="E13" s="13" t="s">
        <v>2502</v>
      </c>
      <c r="F13" s="13"/>
      <c r="G13" s="13"/>
      <c r="H13" s="13" t="s">
        <v>2502</v>
      </c>
      <c r="I13" s="13" t="s">
        <v>2502</v>
      </c>
      <c r="J13" s="13" t="s">
        <v>9874</v>
      </c>
      <c r="K13" s="13"/>
      <c r="L13" s="13"/>
      <c r="M13" s="13"/>
      <c r="N13" s="13"/>
      <c r="O13" s="13" t="s">
        <v>2502</v>
      </c>
      <c r="P13" s="13"/>
      <c r="Q13" s="13"/>
    </row>
    <row r="14" spans="1:17" x14ac:dyDescent="0.35">
      <c r="A14" t="s">
        <v>9864</v>
      </c>
      <c r="B14" cm="1">
        <f t="array" ref="B14">IF(ROW() &lt; ROW(INDEX(treatments[experiment_ID],ROWS(treatments[experiment_ID]))), COUNTIF(INDEX(treatments[experiment_ID],1):treatments[[#This Row],[experiment_ID]],treatments[[#This Row],[experiment_ID]]), "")</f>
        <v>5</v>
      </c>
      <c r="C14" t="s">
        <v>9870</v>
      </c>
      <c r="D14" s="13" t="s">
        <v>8600</v>
      </c>
      <c r="E14" s="13" t="s">
        <v>2502</v>
      </c>
      <c r="F14" s="13"/>
      <c r="G14" s="13"/>
      <c r="H14" s="13" t="s">
        <v>2502</v>
      </c>
      <c r="I14" s="13" t="s">
        <v>2502</v>
      </c>
      <c r="J14" s="174" t="s">
        <v>9875</v>
      </c>
      <c r="K14" s="13"/>
      <c r="L14" s="13"/>
      <c r="M14" s="13"/>
      <c r="N14" s="13"/>
      <c r="O14" s="13" t="s">
        <v>2502</v>
      </c>
      <c r="P14" s="13"/>
      <c r="Q14" s="13"/>
    </row>
    <row r="15" spans="1:17" x14ac:dyDescent="0.35">
      <c r="A15" t="s">
        <v>9876</v>
      </c>
      <c r="B15" cm="1">
        <f t="array" ref="B15">IF(ROW() &lt; ROW(INDEX(treatments[experiment_ID],ROWS(treatments[experiment_ID]))), COUNTIF(INDEX(treatments[experiment_ID],1):treatments[[#This Row],[experiment_ID]],treatments[[#This Row],[experiment_ID]]), "")</f>
        <v>1</v>
      </c>
      <c r="C15" t="s">
        <v>9879</v>
      </c>
      <c r="D15" s="13" t="s">
        <v>8622</v>
      </c>
      <c r="E15" s="13" t="s">
        <v>2502</v>
      </c>
      <c r="F15" s="13"/>
      <c r="G15" s="13"/>
      <c r="H15" s="13" t="s">
        <v>2502</v>
      </c>
      <c r="I15" s="13" t="s">
        <v>9881</v>
      </c>
      <c r="J15" s="13" t="s">
        <v>2502</v>
      </c>
      <c r="K15" s="13"/>
      <c r="L15" s="13" t="s">
        <v>2502</v>
      </c>
      <c r="M15" s="13"/>
      <c r="N15" s="13"/>
      <c r="O15" s="13" t="s">
        <v>2502</v>
      </c>
      <c r="P15" s="13"/>
      <c r="Q15" s="13"/>
    </row>
    <row r="16" spans="1:17" x14ac:dyDescent="0.35">
      <c r="A16" t="s">
        <v>9876</v>
      </c>
      <c r="B16" cm="1">
        <f t="array" ref="B16">IF(ROW() &lt; ROW(INDEX(treatments[experiment_ID],ROWS(treatments[experiment_ID]))), COUNTIF(INDEX(treatments[experiment_ID],1):treatments[[#This Row],[experiment_ID]],treatments[[#This Row],[experiment_ID]]), "")</f>
        <v>2</v>
      </c>
      <c r="C16" t="s">
        <v>9880</v>
      </c>
      <c r="D16" s="13" t="s">
        <v>8622</v>
      </c>
      <c r="E16" s="13" t="s">
        <v>2502</v>
      </c>
      <c r="F16" s="13"/>
      <c r="G16" s="13"/>
      <c r="H16" s="13" t="s">
        <v>2502</v>
      </c>
      <c r="I16" s="13" t="s">
        <v>9882</v>
      </c>
      <c r="J16" s="13" t="s">
        <v>2502</v>
      </c>
      <c r="K16" s="13"/>
      <c r="L16" s="13" t="s">
        <v>2502</v>
      </c>
      <c r="M16" s="13"/>
      <c r="N16" s="13"/>
      <c r="O16" s="13" t="s">
        <v>2502</v>
      </c>
      <c r="P16" s="13"/>
      <c r="Q16" s="13"/>
    </row>
    <row r="17" spans="1:17" x14ac:dyDescent="0.35">
      <c r="A17" t="s">
        <v>9877</v>
      </c>
      <c r="B17" cm="1">
        <f t="array" ref="B17">IF(ROW() &lt; ROW(INDEX(treatments[experiment_ID],ROWS(treatments[experiment_ID]))), COUNTIF(INDEX(treatments[experiment_ID],1):treatments[[#This Row],[experiment_ID]],treatments[[#This Row],[experiment_ID]]), "")</f>
        <v>1</v>
      </c>
      <c r="C17" t="s">
        <v>9879</v>
      </c>
      <c r="D17" s="13" t="s">
        <v>8622</v>
      </c>
      <c r="E17" s="13" t="s">
        <v>2502</v>
      </c>
      <c r="F17" s="13"/>
      <c r="G17" s="13"/>
      <c r="H17" s="13" t="s">
        <v>2502</v>
      </c>
      <c r="I17" s="13" t="s">
        <v>9881</v>
      </c>
      <c r="J17" s="13" t="s">
        <v>2502</v>
      </c>
      <c r="K17" s="13"/>
      <c r="L17" s="13" t="s">
        <v>2502</v>
      </c>
      <c r="M17" s="13"/>
      <c r="N17" s="13"/>
      <c r="O17" s="13" t="s">
        <v>2502</v>
      </c>
      <c r="P17" s="13"/>
      <c r="Q17" s="13"/>
    </row>
    <row r="18" spans="1:17" x14ac:dyDescent="0.35">
      <c r="A18" t="s">
        <v>9877</v>
      </c>
      <c r="B18" cm="1">
        <f t="array" ref="B18">IF(ROW() &lt; ROW(INDEX(treatments[experiment_ID],ROWS(treatments[experiment_ID]))), COUNTIF(INDEX(treatments[experiment_ID],1):treatments[[#This Row],[experiment_ID]],treatments[[#This Row],[experiment_ID]]), "")</f>
        <v>2</v>
      </c>
      <c r="C18" t="s">
        <v>9880</v>
      </c>
      <c r="D18" s="13" t="s">
        <v>8622</v>
      </c>
      <c r="E18" s="13" t="s">
        <v>2502</v>
      </c>
      <c r="F18" s="13"/>
      <c r="G18" s="13"/>
      <c r="H18" s="13" t="s">
        <v>2502</v>
      </c>
      <c r="I18" s="13" t="s">
        <v>9882</v>
      </c>
      <c r="J18" s="13" t="s">
        <v>2502</v>
      </c>
      <c r="K18" s="13"/>
      <c r="L18" s="13" t="s">
        <v>2502</v>
      </c>
      <c r="M18" s="13"/>
      <c r="N18" s="13"/>
      <c r="O18" s="13" t="s">
        <v>2502</v>
      </c>
      <c r="P18" s="13"/>
      <c r="Q18" s="13"/>
    </row>
    <row r="19" spans="1:17" x14ac:dyDescent="0.35">
      <c r="A19" t="s">
        <v>9883</v>
      </c>
      <c r="B19" cm="1">
        <f t="array" ref="B19">IF(ROW() &lt; ROW(INDEX(treatments[experiment_ID],ROWS(treatments[experiment_ID]))), COUNTIF(INDEX(treatments[experiment_ID],1):treatments[[#This Row],[experiment_ID]],treatments[[#This Row],[experiment_ID]]), "")</f>
        <v>1</v>
      </c>
      <c r="C19" t="s">
        <v>9892</v>
      </c>
      <c r="D19" s="13" t="s">
        <v>9893</v>
      </c>
      <c r="E19" s="13" t="s">
        <v>2502</v>
      </c>
      <c r="F19" s="13"/>
      <c r="G19" s="13"/>
      <c r="H19" s="13" t="s">
        <v>2502</v>
      </c>
      <c r="I19" s="13" t="s">
        <v>2502</v>
      </c>
      <c r="J19" s="13" t="s">
        <v>2502</v>
      </c>
      <c r="K19" s="13"/>
      <c r="L19" s="13" t="s">
        <v>2502</v>
      </c>
      <c r="M19" s="13"/>
      <c r="N19" s="13"/>
      <c r="O19" s="13"/>
      <c r="P19" s="13"/>
      <c r="Q19" s="13"/>
    </row>
    <row r="20" spans="1:17" x14ac:dyDescent="0.35">
      <c r="A20" t="s">
        <v>9883</v>
      </c>
      <c r="B20" cm="1">
        <f t="array" ref="B20">IF(ROW() &lt; ROW(INDEX(treatments[experiment_ID],ROWS(treatments[experiment_ID]))), COUNTIF(INDEX(treatments[experiment_ID],1):treatments[[#This Row],[experiment_ID]],treatments[[#This Row],[experiment_ID]]), "")</f>
        <v>2</v>
      </c>
      <c r="C20" t="s">
        <v>8633</v>
      </c>
      <c r="D20" s="13" t="s">
        <v>8648</v>
      </c>
      <c r="E20" s="13" t="s">
        <v>2502</v>
      </c>
      <c r="F20" s="13"/>
      <c r="G20" s="13"/>
      <c r="H20" s="13" t="s">
        <v>2502</v>
      </c>
      <c r="I20" s="13" t="s">
        <v>2502</v>
      </c>
      <c r="J20" s="13" t="s">
        <v>2502</v>
      </c>
      <c r="K20" s="13"/>
      <c r="L20" s="13" t="s">
        <v>2502</v>
      </c>
      <c r="M20" s="13"/>
      <c r="N20" s="13"/>
      <c r="O20" s="13"/>
      <c r="P20" s="13"/>
      <c r="Q20" s="13"/>
    </row>
    <row r="21" spans="1:17" x14ac:dyDescent="0.35">
      <c r="A21" t="s">
        <v>9884</v>
      </c>
      <c r="B21" cm="1">
        <f t="array" ref="B21">IF(ROW() &lt; ROW(INDEX(treatments[experiment_ID],ROWS(treatments[experiment_ID]))), COUNTIF(INDEX(treatments[experiment_ID],1):treatments[[#This Row],[experiment_ID]],treatments[[#This Row],[experiment_ID]]), "")</f>
        <v>1</v>
      </c>
      <c r="C21" t="s">
        <v>9892</v>
      </c>
      <c r="D21" s="13" t="s">
        <v>9893</v>
      </c>
      <c r="E21" s="13" t="s">
        <v>2502</v>
      </c>
      <c r="F21" s="13"/>
      <c r="G21" s="13"/>
      <c r="H21" s="13" t="s">
        <v>2502</v>
      </c>
      <c r="I21" s="13" t="s">
        <v>2502</v>
      </c>
      <c r="J21" s="13" t="s">
        <v>2502</v>
      </c>
      <c r="K21" s="13"/>
      <c r="L21" s="13" t="s">
        <v>2502</v>
      </c>
      <c r="M21" s="13"/>
      <c r="N21" s="13"/>
      <c r="O21" s="13"/>
      <c r="P21" s="13"/>
      <c r="Q21" s="13"/>
    </row>
    <row r="22" spans="1:17" x14ac:dyDescent="0.35">
      <c r="A22" t="s">
        <v>9884</v>
      </c>
      <c r="B22" cm="1">
        <f t="array" ref="B22">IF(ROW() &lt; ROW(INDEX(treatments[experiment_ID],ROWS(treatments[experiment_ID]))), COUNTIF(INDEX(treatments[experiment_ID],1):treatments[[#This Row],[experiment_ID]],treatments[[#This Row],[experiment_ID]]), "")</f>
        <v>2</v>
      </c>
      <c r="C22" t="s">
        <v>8633</v>
      </c>
      <c r="D22" s="13" t="s">
        <v>8648</v>
      </c>
      <c r="E22" s="13" t="s">
        <v>2502</v>
      </c>
      <c r="F22" s="13"/>
      <c r="G22" s="13"/>
      <c r="H22" s="13" t="s">
        <v>2502</v>
      </c>
      <c r="I22" s="13" t="s">
        <v>2502</v>
      </c>
      <c r="J22" s="13" t="s">
        <v>2502</v>
      </c>
      <c r="K22" s="13"/>
      <c r="L22" s="13" t="s">
        <v>2502</v>
      </c>
      <c r="M22" s="13"/>
      <c r="N22" s="13"/>
      <c r="O22" s="13"/>
      <c r="P22" s="13"/>
      <c r="Q22" s="13"/>
    </row>
    <row r="23" spans="1:17" x14ac:dyDescent="0.35">
      <c r="A23" t="s">
        <v>9886</v>
      </c>
      <c r="B23" cm="1">
        <f t="array" ref="B23">IF(ROW() &lt; ROW(INDEX(treatments[experiment_ID],ROWS(treatments[experiment_ID]))), COUNTIF(INDEX(treatments[experiment_ID],1):treatments[[#This Row],[experiment_ID]],treatments[[#This Row],[experiment_ID]]), "")</f>
        <v>1</v>
      </c>
      <c r="C23" t="s">
        <v>9900</v>
      </c>
      <c r="D23" s="13" t="s">
        <v>9894</v>
      </c>
      <c r="E23" s="13" t="s">
        <v>2502</v>
      </c>
      <c r="F23" s="13"/>
      <c r="G23" s="13"/>
      <c r="H23" s="13" t="s">
        <v>9898</v>
      </c>
      <c r="I23" s="13" t="s">
        <v>2502</v>
      </c>
      <c r="J23" s="13" t="s">
        <v>2502</v>
      </c>
      <c r="K23" s="13"/>
      <c r="L23" s="13" t="s">
        <v>2502</v>
      </c>
      <c r="M23" s="13"/>
      <c r="N23" s="13"/>
      <c r="O23" s="13"/>
      <c r="P23" s="13"/>
      <c r="Q23" s="13"/>
    </row>
    <row r="24" spans="1:17" x14ac:dyDescent="0.35">
      <c r="A24" t="s">
        <v>9886</v>
      </c>
      <c r="B24" cm="1">
        <f t="array" ref="B24">IF(ROW() &lt; ROW(INDEX(treatments[experiment_ID],ROWS(treatments[experiment_ID]))), COUNTIF(INDEX(treatments[experiment_ID],1):treatments[[#This Row],[experiment_ID]],treatments[[#This Row],[experiment_ID]]), "")</f>
        <v>2</v>
      </c>
      <c r="C24" t="s">
        <v>9903</v>
      </c>
      <c r="D24" s="13" t="s">
        <v>9894</v>
      </c>
      <c r="E24" s="13" t="s">
        <v>2502</v>
      </c>
      <c r="F24" s="13"/>
      <c r="G24" s="13"/>
      <c r="H24" s="13" t="s">
        <v>9899</v>
      </c>
      <c r="I24" s="13" t="s">
        <v>2502</v>
      </c>
      <c r="J24" s="13" t="s">
        <v>2502</v>
      </c>
      <c r="K24" s="13"/>
      <c r="L24" s="13" t="s">
        <v>2502</v>
      </c>
      <c r="M24" s="13"/>
      <c r="N24" s="13"/>
      <c r="O24" s="13"/>
      <c r="P24" s="13"/>
      <c r="Q24" s="13"/>
    </row>
    <row r="25" spans="1:17" x14ac:dyDescent="0.35">
      <c r="A25" t="s">
        <v>9886</v>
      </c>
      <c r="B25" cm="1">
        <f t="array" ref="B25">IF(ROW() &lt; ROW(INDEX(treatments[experiment_ID],ROWS(treatments[experiment_ID]))), COUNTIF(INDEX(treatments[experiment_ID],1):treatments[[#This Row],[experiment_ID]],treatments[[#This Row],[experiment_ID]]), "")</f>
        <v>3</v>
      </c>
      <c r="C25" t="s">
        <v>9901</v>
      </c>
      <c r="D25" s="13" t="s">
        <v>9895</v>
      </c>
      <c r="E25" s="13" t="s">
        <v>2502</v>
      </c>
      <c r="F25" s="13"/>
      <c r="G25" s="13"/>
      <c r="H25" s="13" t="s">
        <v>9898</v>
      </c>
      <c r="I25" s="13" t="s">
        <v>2502</v>
      </c>
      <c r="J25" s="13" t="s">
        <v>2502</v>
      </c>
      <c r="K25" s="13"/>
      <c r="L25" s="13" t="s">
        <v>2502</v>
      </c>
      <c r="M25" s="13"/>
      <c r="N25" s="13"/>
      <c r="O25" s="13"/>
      <c r="P25" s="13"/>
      <c r="Q25" s="13"/>
    </row>
    <row r="26" spans="1:17" x14ac:dyDescent="0.35">
      <c r="A26" t="s">
        <v>9886</v>
      </c>
      <c r="B26" cm="1">
        <f t="array" ref="B26">IF(ROW() &lt; ROW(INDEX(treatments[experiment_ID],ROWS(treatments[experiment_ID]))), COUNTIF(INDEX(treatments[experiment_ID],1):treatments[[#This Row],[experiment_ID]],treatments[[#This Row],[experiment_ID]]), "")</f>
        <v>4</v>
      </c>
      <c r="C26" t="s">
        <v>9904</v>
      </c>
      <c r="D26" s="13" t="s">
        <v>9895</v>
      </c>
      <c r="E26" s="13" t="s">
        <v>2502</v>
      </c>
      <c r="F26" s="13"/>
      <c r="G26" s="13"/>
      <c r="H26" s="13" t="s">
        <v>9899</v>
      </c>
      <c r="I26" s="13" t="s">
        <v>2502</v>
      </c>
      <c r="J26" s="13" t="s">
        <v>2502</v>
      </c>
      <c r="K26" s="13"/>
      <c r="L26" s="13" t="s">
        <v>2502</v>
      </c>
      <c r="M26" s="13"/>
      <c r="N26" s="13"/>
      <c r="O26" s="13"/>
      <c r="P26" s="13"/>
      <c r="Q26" s="13"/>
    </row>
    <row r="27" spans="1:17" x14ac:dyDescent="0.35">
      <c r="A27" t="s">
        <v>9886</v>
      </c>
      <c r="B27" cm="1">
        <f t="array" ref="B27">IF(ROW() &lt; ROW(INDEX(treatments[experiment_ID],ROWS(treatments[experiment_ID]))), COUNTIF(INDEX(treatments[experiment_ID],1):treatments[[#This Row],[experiment_ID]],treatments[[#This Row],[experiment_ID]]), "")</f>
        <v>5</v>
      </c>
      <c r="C27" t="s">
        <v>9902</v>
      </c>
      <c r="D27" s="13" t="s">
        <v>9896</v>
      </c>
      <c r="E27" s="13" t="s">
        <v>2502</v>
      </c>
      <c r="F27" s="13"/>
      <c r="G27" s="13"/>
      <c r="H27" s="13" t="s">
        <v>9898</v>
      </c>
      <c r="I27" s="13" t="s">
        <v>2502</v>
      </c>
      <c r="J27" s="13" t="s">
        <v>2502</v>
      </c>
      <c r="K27" s="13"/>
      <c r="L27" s="13" t="s">
        <v>2502</v>
      </c>
      <c r="M27" s="13"/>
      <c r="N27" s="13"/>
      <c r="O27" s="13"/>
      <c r="P27" s="13"/>
      <c r="Q27" s="13"/>
    </row>
    <row r="28" spans="1:17" x14ac:dyDescent="0.35">
      <c r="A28" t="s">
        <v>9886</v>
      </c>
      <c r="B28" cm="1">
        <f t="array" ref="B28">IF(ROW() &lt; ROW(INDEX(treatments[experiment_ID],ROWS(treatments[experiment_ID]))), COUNTIF(INDEX(treatments[experiment_ID],1):treatments[[#This Row],[experiment_ID]],treatments[[#This Row],[experiment_ID]]), "")</f>
        <v>6</v>
      </c>
      <c r="C28" t="s">
        <v>9905</v>
      </c>
      <c r="D28" s="13" t="s">
        <v>9896</v>
      </c>
      <c r="E28" s="13" t="s">
        <v>2502</v>
      </c>
      <c r="F28" s="13"/>
      <c r="G28" s="13"/>
      <c r="H28" s="13" t="s">
        <v>9899</v>
      </c>
      <c r="I28" s="13" t="s">
        <v>2502</v>
      </c>
      <c r="J28" s="13" t="s">
        <v>2502</v>
      </c>
      <c r="K28" s="13"/>
      <c r="L28" s="13" t="s">
        <v>2502</v>
      </c>
      <c r="M28" s="13"/>
      <c r="N28" s="13"/>
      <c r="O28" s="13"/>
      <c r="P28" s="13"/>
      <c r="Q28" s="13"/>
    </row>
    <row r="29" spans="1:17" x14ac:dyDescent="0.35">
      <c r="A29" t="s">
        <v>9886</v>
      </c>
      <c r="B29" cm="1">
        <f t="array" ref="B29">IF(ROW() &lt; ROW(INDEX(treatments[experiment_ID],ROWS(treatments[experiment_ID]))), COUNTIF(INDEX(treatments[experiment_ID],1):treatments[[#This Row],[experiment_ID]],treatments[[#This Row],[experiment_ID]]), "")</f>
        <v>7</v>
      </c>
      <c r="C29" t="s">
        <v>9906</v>
      </c>
      <c r="D29" s="13" t="s">
        <v>9897</v>
      </c>
      <c r="E29" s="13" t="s">
        <v>2502</v>
      </c>
      <c r="F29" s="13"/>
      <c r="G29" s="13"/>
      <c r="H29" s="13" t="s">
        <v>9898</v>
      </c>
      <c r="I29" s="13" t="s">
        <v>2502</v>
      </c>
      <c r="J29" s="13" t="s">
        <v>2502</v>
      </c>
      <c r="K29" s="13"/>
      <c r="L29" s="13" t="s">
        <v>2502</v>
      </c>
      <c r="M29" s="13"/>
      <c r="N29" s="13"/>
      <c r="O29" s="13"/>
      <c r="P29" s="13"/>
      <c r="Q29" s="13"/>
    </row>
    <row r="30" spans="1:17" x14ac:dyDescent="0.35">
      <c r="A30" t="s">
        <v>9886</v>
      </c>
      <c r="B30" cm="1">
        <f t="array" ref="B30">IF(ROW() &lt; ROW(INDEX(treatments[experiment_ID],ROWS(treatments[experiment_ID]))), COUNTIF(INDEX(treatments[experiment_ID],1):treatments[[#This Row],[experiment_ID]],treatments[[#This Row],[experiment_ID]]), "")</f>
        <v>8</v>
      </c>
      <c r="C30" t="s">
        <v>9907</v>
      </c>
      <c r="D30" s="13" t="s">
        <v>9897</v>
      </c>
      <c r="E30" s="13" t="s">
        <v>2502</v>
      </c>
      <c r="F30" s="13"/>
      <c r="G30" s="13"/>
      <c r="H30" s="13" t="s">
        <v>9899</v>
      </c>
      <c r="I30" s="13" t="s">
        <v>2502</v>
      </c>
      <c r="J30" s="13" t="s">
        <v>2502</v>
      </c>
      <c r="K30" s="13"/>
      <c r="L30" s="13" t="s">
        <v>2502</v>
      </c>
      <c r="M30" s="13"/>
      <c r="N30" s="13"/>
      <c r="O30" s="13"/>
      <c r="P30" s="13"/>
      <c r="Q30" s="13"/>
    </row>
    <row r="31" spans="1:17" x14ac:dyDescent="0.35">
      <c r="A31" t="s">
        <v>8652</v>
      </c>
      <c r="B31" cm="1">
        <f t="array" ref="B31">IF(ROW() &lt; ROW(INDEX(treatments[experiment_ID],ROWS(treatments[experiment_ID]))), COUNTIF(INDEX(treatments[experiment_ID],1):treatments[[#This Row],[experiment_ID]],treatments[[#This Row],[experiment_ID]]), "")</f>
        <v>1</v>
      </c>
      <c r="C31" t="s">
        <v>8699</v>
      </c>
      <c r="D31" s="13" t="s">
        <v>8694</v>
      </c>
      <c r="E31" s="13" t="s">
        <v>2502</v>
      </c>
      <c r="F31" s="13"/>
      <c r="G31" s="13" t="s">
        <v>8695</v>
      </c>
      <c r="H31" s="13" t="s">
        <v>8696</v>
      </c>
      <c r="I31" s="13" t="s">
        <v>9357</v>
      </c>
      <c r="J31" s="13" t="s">
        <v>9785</v>
      </c>
      <c r="K31" s="13"/>
      <c r="L31" s="13"/>
      <c r="M31" s="13" t="s">
        <v>8698</v>
      </c>
      <c r="N31" s="13"/>
      <c r="O31" s="13" t="s">
        <v>8700</v>
      </c>
      <c r="P31" s="13"/>
      <c r="Q31" s="13"/>
    </row>
    <row r="32" spans="1:17" x14ac:dyDescent="0.35">
      <c r="A32" t="s">
        <v>8652</v>
      </c>
      <c r="B32" cm="1">
        <f t="array" ref="B32">IF(ROW() &lt; ROW(INDEX(treatments[experiment_ID],ROWS(treatments[experiment_ID]))), COUNTIF(INDEX(treatments[experiment_ID],1):treatments[[#This Row],[experiment_ID]],treatments[[#This Row],[experiment_ID]]), "")</f>
        <v>2</v>
      </c>
      <c r="C32" t="s">
        <v>8702</v>
      </c>
      <c r="D32" s="13" t="s">
        <v>8694</v>
      </c>
      <c r="E32" s="13" t="s">
        <v>2502</v>
      </c>
      <c r="F32" s="13"/>
      <c r="G32" s="13" t="s">
        <v>9355</v>
      </c>
      <c r="H32" s="13" t="s">
        <v>8696</v>
      </c>
      <c r="I32" s="13" t="s">
        <v>9357</v>
      </c>
      <c r="J32" s="13" t="s">
        <v>9785</v>
      </c>
      <c r="K32" s="13"/>
      <c r="L32" s="13"/>
      <c r="M32" s="13" t="s">
        <v>8698</v>
      </c>
      <c r="N32" s="13"/>
      <c r="O32" s="13" t="s">
        <v>8700</v>
      </c>
      <c r="P32" s="13"/>
      <c r="Q32" s="13"/>
    </row>
    <row r="33" spans="1:17" x14ac:dyDescent="0.35">
      <c r="A33" t="s">
        <v>8652</v>
      </c>
      <c r="B33" cm="1">
        <f t="array" ref="B33">IF(ROW() &lt; ROW(INDEX(treatments[experiment_ID],ROWS(treatments[experiment_ID]))), COUNTIF(INDEX(treatments[experiment_ID],1):treatments[[#This Row],[experiment_ID]],treatments[[#This Row],[experiment_ID]]), "")</f>
        <v>3</v>
      </c>
      <c r="C33" t="s">
        <v>8703</v>
      </c>
      <c r="D33" s="13" t="s">
        <v>8694</v>
      </c>
      <c r="E33" s="13" t="s">
        <v>2502</v>
      </c>
      <c r="F33" s="13"/>
      <c r="G33" s="13" t="s">
        <v>9355</v>
      </c>
      <c r="H33" s="13" t="s">
        <v>8696</v>
      </c>
      <c r="I33" s="13" t="s">
        <v>9357</v>
      </c>
      <c r="J33" s="13" t="s">
        <v>9786</v>
      </c>
      <c r="K33" s="13"/>
      <c r="L33" s="13"/>
      <c r="M33" s="13" t="s">
        <v>8698</v>
      </c>
      <c r="N33" s="13"/>
      <c r="O33" s="13" t="s">
        <v>8700</v>
      </c>
      <c r="P33" s="13"/>
      <c r="Q33" s="13"/>
    </row>
    <row r="34" spans="1:17" x14ac:dyDescent="0.35">
      <c r="A34" t="s">
        <v>8652</v>
      </c>
      <c r="B34" cm="1">
        <f t="array" ref="B34">IF(ROW() &lt; ROW(INDEX(treatments[experiment_ID],ROWS(treatments[experiment_ID]))), COUNTIF(INDEX(treatments[experiment_ID],1):treatments[[#This Row],[experiment_ID]],treatments[[#This Row],[experiment_ID]]), "")</f>
        <v>4</v>
      </c>
      <c r="C34" t="s">
        <v>8705</v>
      </c>
      <c r="D34" s="13" t="s">
        <v>8694</v>
      </c>
      <c r="E34" s="13" t="s">
        <v>2502</v>
      </c>
      <c r="F34" s="13"/>
      <c r="G34" s="13" t="s">
        <v>9355</v>
      </c>
      <c r="H34" s="13" t="s">
        <v>8696</v>
      </c>
      <c r="I34" s="13" t="s">
        <v>9357</v>
      </c>
      <c r="J34" s="13" t="s">
        <v>9787</v>
      </c>
      <c r="K34" s="13"/>
      <c r="L34" s="13"/>
      <c r="M34" s="13" t="s">
        <v>8698</v>
      </c>
      <c r="N34" s="13"/>
      <c r="O34" s="13" t="s">
        <v>8700</v>
      </c>
      <c r="P34" s="13"/>
      <c r="Q34" s="13"/>
    </row>
    <row r="35" spans="1:17" x14ac:dyDescent="0.35">
      <c r="A35" t="s">
        <v>8652</v>
      </c>
      <c r="B35" cm="1">
        <f t="array" ref="B35">IF(ROW() &lt; ROW(INDEX(treatments[experiment_ID],ROWS(treatments[experiment_ID]))), COUNTIF(INDEX(treatments[experiment_ID],1):treatments[[#This Row],[experiment_ID]],treatments[[#This Row],[experiment_ID]]), "")</f>
        <v>5</v>
      </c>
      <c r="C35" t="s">
        <v>8710</v>
      </c>
      <c r="D35" s="13" t="s">
        <v>8694</v>
      </c>
      <c r="E35" s="13" t="s">
        <v>2502</v>
      </c>
      <c r="F35" s="13"/>
      <c r="G35" s="13" t="s">
        <v>9355</v>
      </c>
      <c r="H35" s="13" t="s">
        <v>8696</v>
      </c>
      <c r="I35" s="13" t="s">
        <v>9357</v>
      </c>
      <c r="J35" s="13" t="s">
        <v>9788</v>
      </c>
      <c r="K35" s="13"/>
      <c r="L35" s="13"/>
      <c r="M35" s="13" t="s">
        <v>8698</v>
      </c>
      <c r="N35" s="13"/>
      <c r="O35" s="13" t="s">
        <v>8700</v>
      </c>
      <c r="P35" s="13"/>
      <c r="Q35" s="13"/>
    </row>
    <row r="36" spans="1:17" x14ac:dyDescent="0.35">
      <c r="A36" t="s">
        <v>8652</v>
      </c>
      <c r="B36" cm="1">
        <f t="array" ref="B36">IF(ROW() &lt; ROW(INDEX(treatments[experiment_ID],ROWS(treatments[experiment_ID]))), COUNTIF(INDEX(treatments[experiment_ID],1):treatments[[#This Row],[experiment_ID]],treatments[[#This Row],[experiment_ID]]), "")</f>
        <v>6</v>
      </c>
      <c r="C36" t="s">
        <v>8709</v>
      </c>
      <c r="D36" s="13" t="s">
        <v>8694</v>
      </c>
      <c r="E36" s="13" t="s">
        <v>2502</v>
      </c>
      <c r="F36" s="13"/>
      <c r="G36" s="13" t="s">
        <v>9355</v>
      </c>
      <c r="H36" s="13" t="s">
        <v>8696</v>
      </c>
      <c r="I36" s="13" t="s">
        <v>9357</v>
      </c>
      <c r="J36" s="13" t="s">
        <v>9786</v>
      </c>
      <c r="K36" s="13"/>
      <c r="L36" s="13"/>
      <c r="M36" s="13" t="s">
        <v>8698</v>
      </c>
      <c r="N36" s="13"/>
      <c r="O36" s="13" t="s">
        <v>8700</v>
      </c>
      <c r="P36" s="13"/>
      <c r="Q36" s="13"/>
    </row>
    <row r="37" spans="1:17" x14ac:dyDescent="0.35">
      <c r="A37" t="s">
        <v>8652</v>
      </c>
      <c r="B37" cm="1">
        <f t="array" ref="B37">IF(ROW() &lt; ROW(INDEX(treatments[experiment_ID],ROWS(treatments[experiment_ID]))), COUNTIF(INDEX(treatments[experiment_ID],1):treatments[[#This Row],[experiment_ID]],treatments[[#This Row],[experiment_ID]]), "")</f>
        <v>7</v>
      </c>
      <c r="C37" t="s">
        <v>8708</v>
      </c>
      <c r="D37" s="13" t="s">
        <v>8694</v>
      </c>
      <c r="E37" s="13" t="s">
        <v>2502</v>
      </c>
      <c r="F37" s="13"/>
      <c r="G37" s="13" t="s">
        <v>9355</v>
      </c>
      <c r="H37" s="13" t="s">
        <v>8696</v>
      </c>
      <c r="I37" s="13" t="s">
        <v>9358</v>
      </c>
      <c r="J37" s="13" t="s">
        <v>9787</v>
      </c>
      <c r="K37" s="13"/>
      <c r="L37" s="13"/>
      <c r="M37" s="13" t="s">
        <v>8698</v>
      </c>
      <c r="N37" s="13"/>
      <c r="O37" s="13" t="s">
        <v>8700</v>
      </c>
      <c r="P37" s="13"/>
      <c r="Q37" s="13"/>
    </row>
    <row r="38" spans="1:17" x14ac:dyDescent="0.35">
      <c r="A38" t="s">
        <v>8652</v>
      </c>
      <c r="B38" cm="1">
        <f t="array" ref="B38">IF(ROW() &lt; ROW(INDEX(treatments[experiment_ID],ROWS(treatments[experiment_ID]))), COUNTIF(INDEX(treatments[experiment_ID],1):treatments[[#This Row],[experiment_ID]],treatments[[#This Row],[experiment_ID]]), "")</f>
        <v>8</v>
      </c>
      <c r="C38" t="s">
        <v>8707</v>
      </c>
      <c r="D38" s="13" t="s">
        <v>8694</v>
      </c>
      <c r="E38" s="13" t="s">
        <v>2502</v>
      </c>
      <c r="F38" s="13"/>
      <c r="G38" s="13" t="s">
        <v>9355</v>
      </c>
      <c r="H38" s="13" t="s">
        <v>8696</v>
      </c>
      <c r="I38" s="13" t="s">
        <v>9358</v>
      </c>
      <c r="J38" s="13" t="s">
        <v>9788</v>
      </c>
      <c r="K38" s="13"/>
      <c r="L38" s="13"/>
      <c r="M38" s="13" t="s">
        <v>8698</v>
      </c>
      <c r="N38" s="13"/>
      <c r="O38" s="13" t="s">
        <v>8700</v>
      </c>
      <c r="P38" s="13"/>
      <c r="Q38" s="13"/>
    </row>
    <row r="39" spans="1:17" x14ac:dyDescent="0.35">
      <c r="A39" t="s">
        <v>8652</v>
      </c>
      <c r="B39" cm="1">
        <f t="array" ref="B39">IF(ROW() &lt; ROW(INDEX(treatments[experiment_ID],ROWS(treatments[experiment_ID]))), COUNTIF(INDEX(treatments[experiment_ID],1):treatments[[#This Row],[experiment_ID]],treatments[[#This Row],[experiment_ID]]), "")</f>
        <v>9</v>
      </c>
      <c r="C39" t="s">
        <v>8706</v>
      </c>
      <c r="D39" s="13" t="s">
        <v>8701</v>
      </c>
      <c r="E39" s="13" t="s">
        <v>2502</v>
      </c>
      <c r="F39" s="13"/>
      <c r="G39" s="13" t="s">
        <v>8695</v>
      </c>
      <c r="H39" s="13" t="s">
        <v>8696</v>
      </c>
      <c r="I39" s="13" t="s">
        <v>9357</v>
      </c>
      <c r="J39" s="13" t="s">
        <v>9785</v>
      </c>
      <c r="K39" s="13"/>
      <c r="L39" s="13"/>
      <c r="M39" s="13" t="s">
        <v>8698</v>
      </c>
      <c r="N39" s="13"/>
      <c r="O39" s="13" t="s">
        <v>8700</v>
      </c>
      <c r="P39" s="13"/>
      <c r="Q39" s="13"/>
    </row>
    <row r="40" spans="1:17" x14ac:dyDescent="0.35">
      <c r="A40" t="s">
        <v>8652</v>
      </c>
      <c r="B40" cm="1">
        <f t="array" ref="B40">IF(ROW() &lt; ROW(INDEX(treatments[experiment_ID],ROWS(treatments[experiment_ID]))), COUNTIF(INDEX(treatments[experiment_ID],1):treatments[[#This Row],[experiment_ID]],treatments[[#This Row],[experiment_ID]]), "")</f>
        <v>10</v>
      </c>
      <c r="C40" t="s">
        <v>8711</v>
      </c>
      <c r="D40" s="13" t="s">
        <v>8701</v>
      </c>
      <c r="E40" s="13" t="s">
        <v>2502</v>
      </c>
      <c r="F40" s="13"/>
      <c r="G40" s="13" t="s">
        <v>8695</v>
      </c>
      <c r="H40" s="13" t="s">
        <v>8696</v>
      </c>
      <c r="I40" s="13" t="s">
        <v>9357</v>
      </c>
      <c r="J40" s="13" t="s">
        <v>9785</v>
      </c>
      <c r="K40" s="13"/>
      <c r="L40" s="13"/>
      <c r="M40" s="13" t="s">
        <v>8698</v>
      </c>
      <c r="N40" s="13"/>
      <c r="O40" s="13" t="s">
        <v>8700</v>
      </c>
      <c r="P40" s="13"/>
      <c r="Q40" s="13"/>
    </row>
    <row r="41" spans="1:17" x14ac:dyDescent="0.35">
      <c r="A41" t="s">
        <v>8652</v>
      </c>
      <c r="B41" cm="1">
        <f t="array" ref="B41">IF(ROW() &lt; ROW(INDEX(treatments[experiment_ID],ROWS(treatments[experiment_ID]))), COUNTIF(INDEX(treatments[experiment_ID],1):treatments[[#This Row],[experiment_ID]],treatments[[#This Row],[experiment_ID]]), "")</f>
        <v>11</v>
      </c>
      <c r="C41" t="s">
        <v>8712</v>
      </c>
      <c r="D41" s="13" t="s">
        <v>8701</v>
      </c>
      <c r="E41" s="13" t="s">
        <v>2502</v>
      </c>
      <c r="F41" s="13"/>
      <c r="G41" s="13" t="s">
        <v>9355</v>
      </c>
      <c r="H41" s="13" t="s">
        <v>8696</v>
      </c>
      <c r="I41" s="13" t="s">
        <v>9357</v>
      </c>
      <c r="J41" s="13" t="s">
        <v>9786</v>
      </c>
      <c r="K41" s="13"/>
      <c r="L41" s="13"/>
      <c r="M41" s="13" t="s">
        <v>8698</v>
      </c>
      <c r="N41" s="13"/>
      <c r="O41" s="13" t="s">
        <v>8700</v>
      </c>
      <c r="P41" s="13"/>
      <c r="Q41" s="13"/>
    </row>
    <row r="42" spans="1:17" x14ac:dyDescent="0.35">
      <c r="A42" t="s">
        <v>8652</v>
      </c>
      <c r="B42" cm="1">
        <f t="array" ref="B42">IF(ROW() &lt; ROW(INDEX(treatments[experiment_ID],ROWS(treatments[experiment_ID]))), COUNTIF(INDEX(treatments[experiment_ID],1):treatments[[#This Row],[experiment_ID]],treatments[[#This Row],[experiment_ID]]), "")</f>
        <v>12</v>
      </c>
      <c r="C42" t="s">
        <v>8713</v>
      </c>
      <c r="D42" s="13" t="s">
        <v>8701</v>
      </c>
      <c r="E42" s="13" t="s">
        <v>2502</v>
      </c>
      <c r="F42" s="13"/>
      <c r="G42" s="13" t="s">
        <v>9355</v>
      </c>
      <c r="H42" s="13" t="s">
        <v>8696</v>
      </c>
      <c r="I42" s="13" t="s">
        <v>9357</v>
      </c>
      <c r="J42" s="13" t="s">
        <v>9787</v>
      </c>
      <c r="K42" s="13"/>
      <c r="L42" s="13"/>
      <c r="M42" s="13" t="s">
        <v>8698</v>
      </c>
      <c r="N42" s="13"/>
      <c r="O42" s="13" t="s">
        <v>8700</v>
      </c>
      <c r="P42" s="13"/>
      <c r="Q42" s="13"/>
    </row>
    <row r="43" spans="1:17" x14ac:dyDescent="0.35">
      <c r="A43" t="s">
        <v>8652</v>
      </c>
      <c r="B43" cm="1">
        <f t="array" ref="B43">IF(ROW() &lt; ROW(INDEX(treatments[experiment_ID],ROWS(treatments[experiment_ID]))), COUNTIF(INDEX(treatments[experiment_ID],1):treatments[[#This Row],[experiment_ID]],treatments[[#This Row],[experiment_ID]]), "")</f>
        <v>13</v>
      </c>
      <c r="C43" t="s">
        <v>8714</v>
      </c>
      <c r="D43" s="13" t="s">
        <v>8701</v>
      </c>
      <c r="E43" s="13" t="s">
        <v>2502</v>
      </c>
      <c r="F43" s="13"/>
      <c r="G43" s="13" t="s">
        <v>9355</v>
      </c>
      <c r="H43" s="13" t="s">
        <v>8696</v>
      </c>
      <c r="I43" s="13" t="s">
        <v>9357</v>
      </c>
      <c r="J43" s="13" t="s">
        <v>9788</v>
      </c>
      <c r="K43" s="13"/>
      <c r="L43" s="13"/>
      <c r="M43" s="13" t="s">
        <v>8698</v>
      </c>
      <c r="N43" s="13"/>
      <c r="O43" s="13" t="s">
        <v>8700</v>
      </c>
      <c r="P43" s="13"/>
      <c r="Q43" s="13"/>
    </row>
    <row r="44" spans="1:17" x14ac:dyDescent="0.35">
      <c r="A44" t="s">
        <v>8652</v>
      </c>
      <c r="B44" cm="1">
        <f t="array" ref="B44">IF(ROW() &lt; ROW(INDEX(treatments[experiment_ID],ROWS(treatments[experiment_ID]))), COUNTIF(INDEX(treatments[experiment_ID],1):treatments[[#This Row],[experiment_ID]],treatments[[#This Row],[experiment_ID]]), "")</f>
        <v>14</v>
      </c>
      <c r="C44" t="s">
        <v>8715</v>
      </c>
      <c r="D44" s="13" t="s">
        <v>8701</v>
      </c>
      <c r="E44" s="13" t="s">
        <v>2502</v>
      </c>
      <c r="F44" s="13"/>
      <c r="G44" s="13" t="s">
        <v>9355</v>
      </c>
      <c r="H44" s="13" t="s">
        <v>8696</v>
      </c>
      <c r="I44" s="13" t="s">
        <v>9358</v>
      </c>
      <c r="J44" s="13" t="s">
        <v>9786</v>
      </c>
      <c r="K44" s="13"/>
      <c r="L44" s="13"/>
      <c r="M44" s="13" t="s">
        <v>8698</v>
      </c>
      <c r="N44" s="13"/>
      <c r="O44" s="13" t="s">
        <v>8700</v>
      </c>
      <c r="P44" s="13"/>
      <c r="Q44" s="13"/>
    </row>
    <row r="45" spans="1:17" x14ac:dyDescent="0.35">
      <c r="A45" t="s">
        <v>8652</v>
      </c>
      <c r="B45" cm="1">
        <f t="array" ref="B45">IF(ROW() &lt; ROW(INDEX(treatments[experiment_ID],ROWS(treatments[experiment_ID]))), COUNTIF(INDEX(treatments[experiment_ID],1):treatments[[#This Row],[experiment_ID]],treatments[[#This Row],[experiment_ID]]), "")</f>
        <v>15</v>
      </c>
      <c r="C45" t="s">
        <v>8716</v>
      </c>
      <c r="D45" s="13" t="s">
        <v>8701</v>
      </c>
      <c r="E45" s="13" t="s">
        <v>2502</v>
      </c>
      <c r="F45" s="13"/>
      <c r="G45" s="13" t="s">
        <v>9355</v>
      </c>
      <c r="H45" s="13" t="s">
        <v>8696</v>
      </c>
      <c r="I45" s="13" t="s">
        <v>9358</v>
      </c>
      <c r="J45" s="13" t="s">
        <v>9787</v>
      </c>
      <c r="K45" s="13"/>
      <c r="L45" s="13"/>
      <c r="M45" s="13" t="s">
        <v>8698</v>
      </c>
      <c r="N45" s="13"/>
      <c r="O45" s="13" t="s">
        <v>8700</v>
      </c>
      <c r="P45" s="13"/>
      <c r="Q45" s="13"/>
    </row>
    <row r="46" spans="1:17" x14ac:dyDescent="0.35">
      <c r="A46" t="s">
        <v>8652</v>
      </c>
      <c r="B46" cm="1">
        <f t="array" ref="B46">IF(ROW() &lt; ROW(INDEX(treatments[experiment_ID],ROWS(treatments[experiment_ID]))), COUNTIF(INDEX(treatments[experiment_ID],1):treatments[[#This Row],[experiment_ID]],treatments[[#This Row],[experiment_ID]]), "")</f>
        <v>16</v>
      </c>
      <c r="C46" t="s">
        <v>8717</v>
      </c>
      <c r="D46" s="13" t="s">
        <v>8701</v>
      </c>
      <c r="E46" s="13" t="s">
        <v>2502</v>
      </c>
      <c r="F46" s="13"/>
      <c r="G46" s="13" t="s">
        <v>9355</v>
      </c>
      <c r="H46" s="13" t="s">
        <v>8696</v>
      </c>
      <c r="I46" s="13" t="s">
        <v>9358</v>
      </c>
      <c r="J46" s="13" t="s">
        <v>9788</v>
      </c>
      <c r="K46" s="13"/>
      <c r="L46" s="13"/>
      <c r="M46" s="13" t="s">
        <v>8698</v>
      </c>
      <c r="N46" s="13"/>
      <c r="O46" s="13" t="s">
        <v>8700</v>
      </c>
      <c r="P46" s="13"/>
      <c r="Q46" s="13"/>
    </row>
    <row r="47" spans="1:17" x14ac:dyDescent="0.35">
      <c r="A47" t="s">
        <v>8652</v>
      </c>
      <c r="B47" cm="1">
        <f t="array" ref="B47">IF(ROW() &lt; ROW(INDEX(treatments[experiment_ID],ROWS(treatments[experiment_ID]))), COUNTIF(INDEX(treatments[experiment_ID],1):treatments[[#This Row],[experiment_ID]],treatments[[#This Row],[experiment_ID]]), "")</f>
        <v>17</v>
      </c>
      <c r="C47" t="s">
        <v>8719</v>
      </c>
      <c r="D47" s="13" t="s">
        <v>8718</v>
      </c>
      <c r="E47" s="13" t="s">
        <v>2502</v>
      </c>
      <c r="F47" s="13"/>
      <c r="G47" s="13" t="s">
        <v>8695</v>
      </c>
      <c r="H47" s="13" t="s">
        <v>8696</v>
      </c>
      <c r="I47" s="13" t="s">
        <v>9357</v>
      </c>
      <c r="J47" s="13" t="s">
        <v>9785</v>
      </c>
      <c r="K47" s="13"/>
      <c r="L47" s="13"/>
      <c r="M47" s="13" t="s">
        <v>8698</v>
      </c>
      <c r="N47" s="13"/>
      <c r="O47" s="13" t="s">
        <v>8700</v>
      </c>
      <c r="P47" s="13"/>
      <c r="Q47" s="13"/>
    </row>
    <row r="48" spans="1:17" x14ac:dyDescent="0.35">
      <c r="A48" t="s">
        <v>8652</v>
      </c>
      <c r="B48" cm="1">
        <f t="array" ref="B48">IF(ROW() &lt; ROW(INDEX(treatments[experiment_ID],ROWS(treatments[experiment_ID]))), COUNTIF(INDEX(treatments[experiment_ID],1):treatments[[#This Row],[experiment_ID]],treatments[[#This Row],[experiment_ID]]), "")</f>
        <v>18</v>
      </c>
      <c r="C48" t="s">
        <v>8720</v>
      </c>
      <c r="D48" s="13" t="s">
        <v>8718</v>
      </c>
      <c r="E48" s="13" t="s">
        <v>2502</v>
      </c>
      <c r="F48" s="13"/>
      <c r="G48" s="13" t="s">
        <v>9355</v>
      </c>
      <c r="H48" s="13" t="s">
        <v>8696</v>
      </c>
      <c r="I48" s="13" t="s">
        <v>9357</v>
      </c>
      <c r="J48" s="13" t="s">
        <v>9785</v>
      </c>
      <c r="K48" s="13"/>
      <c r="L48" s="13"/>
      <c r="M48" s="13" t="s">
        <v>8698</v>
      </c>
      <c r="N48" s="13"/>
      <c r="O48" s="13" t="s">
        <v>8700</v>
      </c>
      <c r="P48" s="13"/>
      <c r="Q48" s="13"/>
    </row>
    <row r="49" spans="1:17" x14ac:dyDescent="0.35">
      <c r="A49" t="s">
        <v>8652</v>
      </c>
      <c r="B49" cm="1">
        <f t="array" ref="B49">IF(ROW() &lt; ROW(INDEX(treatments[experiment_ID],ROWS(treatments[experiment_ID]))), COUNTIF(INDEX(treatments[experiment_ID],1):treatments[[#This Row],[experiment_ID]],treatments[[#This Row],[experiment_ID]]), "")</f>
        <v>19</v>
      </c>
      <c r="C49" t="s">
        <v>8721</v>
      </c>
      <c r="D49" s="13" t="s">
        <v>8718</v>
      </c>
      <c r="E49" s="13" t="s">
        <v>2502</v>
      </c>
      <c r="F49" s="13"/>
      <c r="G49" s="13" t="s">
        <v>9355</v>
      </c>
      <c r="H49" s="13" t="s">
        <v>8696</v>
      </c>
      <c r="I49" s="13" t="s">
        <v>9357</v>
      </c>
      <c r="J49" s="13" t="s">
        <v>9786</v>
      </c>
      <c r="K49" s="13"/>
      <c r="L49" s="13"/>
      <c r="M49" s="13" t="s">
        <v>8698</v>
      </c>
      <c r="N49" s="13"/>
      <c r="O49" s="13" t="s">
        <v>8700</v>
      </c>
      <c r="P49" s="13"/>
      <c r="Q49" s="13"/>
    </row>
    <row r="50" spans="1:17" x14ac:dyDescent="0.35">
      <c r="A50" t="s">
        <v>8652</v>
      </c>
      <c r="B50" cm="1">
        <f t="array" ref="B50">IF(ROW() &lt; ROW(INDEX(treatments[experiment_ID],ROWS(treatments[experiment_ID]))), COUNTIF(INDEX(treatments[experiment_ID],1):treatments[[#This Row],[experiment_ID]],treatments[[#This Row],[experiment_ID]]), "")</f>
        <v>20</v>
      </c>
      <c r="C50" t="s">
        <v>8722</v>
      </c>
      <c r="D50" s="13" t="s">
        <v>8718</v>
      </c>
      <c r="E50" s="13" t="s">
        <v>2502</v>
      </c>
      <c r="F50" s="13"/>
      <c r="G50" s="13" t="s">
        <v>9355</v>
      </c>
      <c r="H50" s="13" t="s">
        <v>8696</v>
      </c>
      <c r="I50" s="13" t="s">
        <v>9357</v>
      </c>
      <c r="J50" s="13" t="s">
        <v>9787</v>
      </c>
      <c r="K50" s="13"/>
      <c r="L50" s="13"/>
      <c r="M50" s="13" t="s">
        <v>8698</v>
      </c>
      <c r="N50" s="13"/>
      <c r="O50" s="13" t="s">
        <v>8700</v>
      </c>
      <c r="P50" s="13"/>
      <c r="Q50" s="13"/>
    </row>
    <row r="51" spans="1:17" x14ac:dyDescent="0.35">
      <c r="A51" t="s">
        <v>8652</v>
      </c>
      <c r="B51" cm="1">
        <f t="array" ref="B51">IF(ROW() &lt; ROW(INDEX(treatments[experiment_ID],ROWS(treatments[experiment_ID]))), COUNTIF(INDEX(treatments[experiment_ID],1):treatments[[#This Row],[experiment_ID]],treatments[[#This Row],[experiment_ID]]), "")</f>
        <v>21</v>
      </c>
      <c r="C51" t="s">
        <v>8723</v>
      </c>
      <c r="D51" s="13" t="s">
        <v>8718</v>
      </c>
      <c r="E51" s="13" t="s">
        <v>2502</v>
      </c>
      <c r="F51" s="13"/>
      <c r="G51" s="13" t="s">
        <v>9355</v>
      </c>
      <c r="H51" s="13" t="s">
        <v>8696</v>
      </c>
      <c r="I51" s="13" t="s">
        <v>9357</v>
      </c>
      <c r="J51" s="13" t="s">
        <v>9788</v>
      </c>
      <c r="K51" s="13"/>
      <c r="L51" s="13"/>
      <c r="M51" s="13" t="s">
        <v>8698</v>
      </c>
      <c r="N51" s="13"/>
      <c r="O51" s="13" t="s">
        <v>8700</v>
      </c>
      <c r="P51" s="13"/>
      <c r="Q51" s="13"/>
    </row>
    <row r="52" spans="1:17" x14ac:dyDescent="0.35">
      <c r="A52" t="s">
        <v>8652</v>
      </c>
      <c r="B52" cm="1">
        <f t="array" ref="B52">IF(ROW() &lt; ROW(INDEX(treatments[experiment_ID],ROWS(treatments[experiment_ID]))), COUNTIF(INDEX(treatments[experiment_ID],1):treatments[[#This Row],[experiment_ID]],treatments[[#This Row],[experiment_ID]]), "")</f>
        <v>22</v>
      </c>
      <c r="C52" t="s">
        <v>8724</v>
      </c>
      <c r="D52" s="13" t="s">
        <v>8718</v>
      </c>
      <c r="E52" s="13" t="s">
        <v>2502</v>
      </c>
      <c r="F52" s="13"/>
      <c r="G52" s="13" t="s">
        <v>9355</v>
      </c>
      <c r="H52" s="13" t="s">
        <v>8696</v>
      </c>
      <c r="I52" s="13" t="s">
        <v>9358</v>
      </c>
      <c r="J52" s="13" t="s">
        <v>9786</v>
      </c>
      <c r="K52" s="13"/>
      <c r="L52" s="13"/>
      <c r="M52" s="13" t="s">
        <v>8698</v>
      </c>
      <c r="N52" s="13"/>
      <c r="O52" s="13" t="s">
        <v>8700</v>
      </c>
      <c r="P52" s="13"/>
      <c r="Q52" s="13"/>
    </row>
    <row r="53" spans="1:17" x14ac:dyDescent="0.35">
      <c r="A53" t="s">
        <v>8652</v>
      </c>
      <c r="B53" cm="1">
        <f t="array" ref="B53">IF(ROW() &lt; ROW(INDEX(treatments[experiment_ID],ROWS(treatments[experiment_ID]))), COUNTIF(INDEX(treatments[experiment_ID],1):treatments[[#This Row],[experiment_ID]],treatments[[#This Row],[experiment_ID]]), "")</f>
        <v>23</v>
      </c>
      <c r="C53" t="s">
        <v>8725</v>
      </c>
      <c r="D53" s="13" t="s">
        <v>8718</v>
      </c>
      <c r="E53" s="13" t="s">
        <v>2502</v>
      </c>
      <c r="F53" s="13"/>
      <c r="G53" s="13" t="s">
        <v>9355</v>
      </c>
      <c r="H53" s="13" t="s">
        <v>8696</v>
      </c>
      <c r="I53" s="13" t="s">
        <v>9358</v>
      </c>
      <c r="J53" s="13" t="s">
        <v>9787</v>
      </c>
      <c r="K53" s="13"/>
      <c r="L53" s="13"/>
      <c r="M53" s="13" t="s">
        <v>8698</v>
      </c>
      <c r="N53" s="13"/>
      <c r="O53" s="13" t="s">
        <v>8700</v>
      </c>
      <c r="P53" s="13"/>
      <c r="Q53" s="13"/>
    </row>
    <row r="54" spans="1:17" x14ac:dyDescent="0.35">
      <c r="A54" t="s">
        <v>8652</v>
      </c>
      <c r="B54" cm="1">
        <f t="array" ref="B54">IF(ROW() &lt; ROW(INDEX(treatments[experiment_ID],ROWS(treatments[experiment_ID]))), COUNTIF(INDEX(treatments[experiment_ID],1):treatments[[#This Row],[experiment_ID]],treatments[[#This Row],[experiment_ID]]), "")</f>
        <v>24</v>
      </c>
      <c r="C54" t="s">
        <v>8726</v>
      </c>
      <c r="D54" s="13" t="s">
        <v>8718</v>
      </c>
      <c r="E54" s="13" t="s">
        <v>2502</v>
      </c>
      <c r="F54" s="13"/>
      <c r="G54" s="13" t="s">
        <v>9355</v>
      </c>
      <c r="H54" s="13" t="s">
        <v>8696</v>
      </c>
      <c r="I54" s="13" t="s">
        <v>9358</v>
      </c>
      <c r="J54" s="13" t="s">
        <v>9788</v>
      </c>
      <c r="K54" s="13"/>
      <c r="L54" s="13"/>
      <c r="M54" s="13" t="s">
        <v>8698</v>
      </c>
      <c r="N54" s="13"/>
      <c r="O54" s="13" t="s">
        <v>8700</v>
      </c>
      <c r="P54" s="13"/>
      <c r="Q54" s="13"/>
    </row>
    <row r="55" spans="1:17" x14ac:dyDescent="0.35">
      <c r="A55" t="s">
        <v>8652</v>
      </c>
      <c r="B55" cm="1">
        <f t="array" ref="B55">IF(ROW() &lt; ROW(INDEX(treatments[experiment_ID],ROWS(treatments[experiment_ID]))), COUNTIF(INDEX(treatments[experiment_ID],1):treatments[[#This Row],[experiment_ID]],treatments[[#This Row],[experiment_ID]]), "")</f>
        <v>25</v>
      </c>
      <c r="C55" t="s">
        <v>8727</v>
      </c>
      <c r="D55" s="13" t="s">
        <v>8704</v>
      </c>
      <c r="E55" s="13" t="s">
        <v>2502</v>
      </c>
      <c r="F55" s="13"/>
      <c r="G55" s="13" t="s">
        <v>8695</v>
      </c>
      <c r="H55" s="13" t="s">
        <v>8696</v>
      </c>
      <c r="I55" s="13" t="s">
        <v>9357</v>
      </c>
      <c r="J55" s="13" t="s">
        <v>9785</v>
      </c>
      <c r="K55" s="13"/>
      <c r="L55" s="13"/>
      <c r="M55" s="13" t="s">
        <v>8698</v>
      </c>
      <c r="N55" s="13"/>
      <c r="O55" s="13" t="s">
        <v>8700</v>
      </c>
      <c r="P55" s="13"/>
      <c r="Q55" s="13"/>
    </row>
    <row r="56" spans="1:17" x14ac:dyDescent="0.35">
      <c r="A56" t="s">
        <v>8652</v>
      </c>
      <c r="B56" cm="1">
        <f t="array" ref="B56">IF(ROW() &lt; ROW(INDEX(treatments[experiment_ID],ROWS(treatments[experiment_ID]))), COUNTIF(INDEX(treatments[experiment_ID],1):treatments[[#This Row],[experiment_ID]],treatments[[#This Row],[experiment_ID]]), "")</f>
        <v>26</v>
      </c>
      <c r="C56" t="s">
        <v>8728</v>
      </c>
      <c r="D56" s="13" t="s">
        <v>8704</v>
      </c>
      <c r="E56" s="13" t="s">
        <v>2502</v>
      </c>
      <c r="F56" s="13"/>
      <c r="G56" s="13" t="s">
        <v>9355</v>
      </c>
      <c r="H56" s="13" t="s">
        <v>8696</v>
      </c>
      <c r="I56" s="13" t="s">
        <v>9357</v>
      </c>
      <c r="J56" s="13" t="s">
        <v>9785</v>
      </c>
      <c r="K56" s="13"/>
      <c r="L56" s="13"/>
      <c r="M56" s="13" t="s">
        <v>8698</v>
      </c>
      <c r="N56" s="13"/>
      <c r="O56" s="13" t="s">
        <v>8700</v>
      </c>
      <c r="P56" s="13"/>
      <c r="Q56" s="13"/>
    </row>
    <row r="57" spans="1:17" x14ac:dyDescent="0.35">
      <c r="A57" t="s">
        <v>8652</v>
      </c>
      <c r="B57" cm="1">
        <f t="array" ref="B57">IF(ROW() &lt; ROW(INDEX(treatments[experiment_ID],ROWS(treatments[experiment_ID]))), COUNTIF(INDEX(treatments[experiment_ID],1):treatments[[#This Row],[experiment_ID]],treatments[[#This Row],[experiment_ID]]), "")</f>
        <v>27</v>
      </c>
      <c r="C57" t="s">
        <v>8729</v>
      </c>
      <c r="D57" s="13" t="s">
        <v>8704</v>
      </c>
      <c r="E57" s="13" t="s">
        <v>2502</v>
      </c>
      <c r="F57" s="13"/>
      <c r="G57" s="13" t="s">
        <v>9355</v>
      </c>
      <c r="H57" s="13" t="s">
        <v>8696</v>
      </c>
      <c r="I57" s="13" t="s">
        <v>9357</v>
      </c>
      <c r="J57" s="13" t="s">
        <v>9786</v>
      </c>
      <c r="K57" s="13"/>
      <c r="L57" s="13"/>
      <c r="M57" s="13" t="s">
        <v>8698</v>
      </c>
      <c r="N57" s="13"/>
      <c r="O57" s="13" t="s">
        <v>8700</v>
      </c>
      <c r="P57" s="13"/>
      <c r="Q57" s="13"/>
    </row>
    <row r="58" spans="1:17" x14ac:dyDescent="0.35">
      <c r="A58" t="s">
        <v>8652</v>
      </c>
      <c r="B58" cm="1">
        <f t="array" ref="B58">IF(ROW() &lt; ROW(INDEX(treatments[experiment_ID],ROWS(treatments[experiment_ID]))), COUNTIF(INDEX(treatments[experiment_ID],1):treatments[[#This Row],[experiment_ID]],treatments[[#This Row],[experiment_ID]]), "")</f>
        <v>28</v>
      </c>
      <c r="C58" t="s">
        <v>8730</v>
      </c>
      <c r="D58" s="13" t="s">
        <v>8704</v>
      </c>
      <c r="E58" s="13" t="s">
        <v>2502</v>
      </c>
      <c r="F58" s="13"/>
      <c r="G58" s="13" t="s">
        <v>9355</v>
      </c>
      <c r="H58" s="13" t="s">
        <v>8696</v>
      </c>
      <c r="I58" s="13" t="s">
        <v>9357</v>
      </c>
      <c r="J58" s="13" t="s">
        <v>9787</v>
      </c>
      <c r="K58" s="13"/>
      <c r="L58" s="13"/>
      <c r="M58" s="13" t="s">
        <v>8698</v>
      </c>
      <c r="N58" s="13"/>
      <c r="O58" s="13" t="s">
        <v>8700</v>
      </c>
      <c r="P58" s="13"/>
      <c r="Q58" s="13"/>
    </row>
    <row r="59" spans="1:17" x14ac:dyDescent="0.35">
      <c r="A59" t="s">
        <v>8652</v>
      </c>
      <c r="B59" cm="1">
        <f t="array" ref="B59">IF(ROW() &lt; ROW(INDEX(treatments[experiment_ID],ROWS(treatments[experiment_ID]))), COUNTIF(INDEX(treatments[experiment_ID],1):treatments[[#This Row],[experiment_ID]],treatments[[#This Row],[experiment_ID]]), "")</f>
        <v>29</v>
      </c>
      <c r="C59" t="s">
        <v>8731</v>
      </c>
      <c r="D59" s="13" t="s">
        <v>8704</v>
      </c>
      <c r="E59" s="13" t="s">
        <v>2502</v>
      </c>
      <c r="F59" s="13"/>
      <c r="G59" s="13" t="s">
        <v>9355</v>
      </c>
      <c r="H59" s="13" t="s">
        <v>8696</v>
      </c>
      <c r="I59" s="13" t="s">
        <v>9357</v>
      </c>
      <c r="J59" s="13" t="s">
        <v>9788</v>
      </c>
      <c r="K59" s="13"/>
      <c r="L59" s="13"/>
      <c r="M59" s="13" t="s">
        <v>8698</v>
      </c>
      <c r="N59" s="13"/>
      <c r="O59" s="13" t="s">
        <v>8700</v>
      </c>
      <c r="P59" s="13"/>
      <c r="Q59" s="13"/>
    </row>
    <row r="60" spans="1:17" x14ac:dyDescent="0.35">
      <c r="A60" t="s">
        <v>8652</v>
      </c>
      <c r="B60" cm="1">
        <f t="array" ref="B60">IF(ROW() &lt; ROW(INDEX(treatments[experiment_ID],ROWS(treatments[experiment_ID]))), COUNTIF(INDEX(treatments[experiment_ID],1):treatments[[#This Row],[experiment_ID]],treatments[[#This Row],[experiment_ID]]), "")</f>
        <v>30</v>
      </c>
      <c r="C60" t="s">
        <v>8732</v>
      </c>
      <c r="D60" s="13" t="s">
        <v>8704</v>
      </c>
      <c r="E60" s="13" t="s">
        <v>2502</v>
      </c>
      <c r="F60" s="13"/>
      <c r="G60" s="13" t="s">
        <v>9355</v>
      </c>
      <c r="H60" s="13" t="s">
        <v>8696</v>
      </c>
      <c r="I60" s="13" t="s">
        <v>9358</v>
      </c>
      <c r="J60" s="13" t="s">
        <v>9786</v>
      </c>
      <c r="K60" s="13"/>
      <c r="L60" s="13"/>
      <c r="M60" s="13" t="s">
        <v>8698</v>
      </c>
      <c r="N60" s="13"/>
      <c r="O60" s="13" t="s">
        <v>8700</v>
      </c>
      <c r="P60" s="13"/>
      <c r="Q60" s="13"/>
    </row>
    <row r="61" spans="1:17" x14ac:dyDescent="0.35">
      <c r="A61" t="s">
        <v>8652</v>
      </c>
      <c r="B61" cm="1">
        <f t="array" ref="B61">IF(ROW() &lt; ROW(INDEX(treatments[experiment_ID],ROWS(treatments[experiment_ID]))), COUNTIF(INDEX(treatments[experiment_ID],1):treatments[[#This Row],[experiment_ID]],treatments[[#This Row],[experiment_ID]]), "")</f>
        <v>31</v>
      </c>
      <c r="C61" t="s">
        <v>8733</v>
      </c>
      <c r="D61" s="13" t="s">
        <v>8704</v>
      </c>
      <c r="E61" s="13" t="s">
        <v>2502</v>
      </c>
      <c r="F61" s="13"/>
      <c r="G61" s="13" t="s">
        <v>9355</v>
      </c>
      <c r="H61" s="13" t="s">
        <v>8696</v>
      </c>
      <c r="I61" s="13" t="s">
        <v>9358</v>
      </c>
      <c r="J61" s="13" t="s">
        <v>9787</v>
      </c>
      <c r="K61" s="13"/>
      <c r="L61" s="13"/>
      <c r="M61" s="13" t="s">
        <v>8698</v>
      </c>
      <c r="N61" s="13"/>
      <c r="O61" s="13" t="s">
        <v>8700</v>
      </c>
      <c r="P61" s="13"/>
      <c r="Q61" s="13"/>
    </row>
    <row r="62" spans="1:17" x14ac:dyDescent="0.35">
      <c r="A62" t="s">
        <v>8652</v>
      </c>
      <c r="B62" cm="1">
        <f t="array" ref="B62">IF(ROW() &lt; ROW(INDEX(treatments[experiment_ID],ROWS(treatments[experiment_ID]))), COUNTIF(INDEX(treatments[experiment_ID],1):treatments[[#This Row],[experiment_ID]],treatments[[#This Row],[experiment_ID]]), "")</f>
        <v>32</v>
      </c>
      <c r="C62" t="s">
        <v>8734</v>
      </c>
      <c r="D62" s="13" t="s">
        <v>8704</v>
      </c>
      <c r="E62" s="13" t="s">
        <v>2502</v>
      </c>
      <c r="F62" s="13"/>
      <c r="G62" s="13" t="s">
        <v>9355</v>
      </c>
      <c r="H62" s="13" t="s">
        <v>8696</v>
      </c>
      <c r="I62" s="13" t="s">
        <v>9358</v>
      </c>
      <c r="J62" s="13" t="s">
        <v>9788</v>
      </c>
      <c r="K62" s="13"/>
      <c r="L62" s="13"/>
      <c r="M62" s="13" t="s">
        <v>8698</v>
      </c>
      <c r="N62" s="13"/>
      <c r="O62" s="13" t="s">
        <v>8700</v>
      </c>
      <c r="P62" s="13"/>
      <c r="Q62" s="13"/>
    </row>
    <row r="63" spans="1:17" x14ac:dyDescent="0.35">
      <c r="A63" t="s">
        <v>8652</v>
      </c>
      <c r="B63" cm="1">
        <f t="array" ref="B63">IF(ROW() &lt; ROW(INDEX(treatments[experiment_ID],ROWS(treatments[experiment_ID]))), COUNTIF(INDEX(treatments[experiment_ID],1):treatments[[#This Row],[experiment_ID]],treatments[[#This Row],[experiment_ID]]), "")</f>
        <v>33</v>
      </c>
      <c r="C63" t="s">
        <v>8736</v>
      </c>
      <c r="D63" s="13" t="s">
        <v>8735</v>
      </c>
      <c r="E63" s="13" t="s">
        <v>2502</v>
      </c>
      <c r="F63" s="13"/>
      <c r="G63" s="13" t="s">
        <v>8695</v>
      </c>
      <c r="H63" s="13" t="s">
        <v>8696</v>
      </c>
      <c r="I63" s="13" t="s">
        <v>9357</v>
      </c>
      <c r="J63" s="13" t="s">
        <v>9785</v>
      </c>
      <c r="K63" s="13"/>
      <c r="L63" s="13"/>
      <c r="M63" s="13" t="s">
        <v>8698</v>
      </c>
      <c r="N63" s="13"/>
      <c r="O63" s="13" t="s">
        <v>8700</v>
      </c>
      <c r="P63" s="13"/>
      <c r="Q63" s="13"/>
    </row>
    <row r="64" spans="1:17" x14ac:dyDescent="0.35">
      <c r="A64" t="s">
        <v>8652</v>
      </c>
      <c r="B64" cm="1">
        <f t="array" ref="B64">IF(ROW() &lt; ROW(INDEX(treatments[experiment_ID],ROWS(treatments[experiment_ID]))), COUNTIF(INDEX(treatments[experiment_ID],1):treatments[[#This Row],[experiment_ID]],treatments[[#This Row],[experiment_ID]]), "")</f>
        <v>34</v>
      </c>
      <c r="C64" t="s">
        <v>8737</v>
      </c>
      <c r="D64" s="13"/>
      <c r="E64" s="13" t="s">
        <v>2502</v>
      </c>
      <c r="F64" s="13"/>
      <c r="G64" s="13" t="s">
        <v>9355</v>
      </c>
      <c r="H64" s="13" t="s">
        <v>8696</v>
      </c>
      <c r="I64" s="13" t="s">
        <v>9357</v>
      </c>
      <c r="J64" s="13" t="s">
        <v>9785</v>
      </c>
      <c r="K64" s="13"/>
      <c r="L64" s="13"/>
      <c r="M64" s="13" t="s">
        <v>8698</v>
      </c>
      <c r="N64" s="13"/>
      <c r="O64" s="13" t="s">
        <v>8700</v>
      </c>
      <c r="P64" s="13"/>
      <c r="Q64" s="13"/>
    </row>
    <row r="65" spans="1:17" x14ac:dyDescent="0.35">
      <c r="A65" t="s">
        <v>8652</v>
      </c>
      <c r="B65" cm="1">
        <f t="array" ref="B65">IF(ROW() &lt; ROW(INDEX(treatments[experiment_ID],ROWS(treatments[experiment_ID]))), COUNTIF(INDEX(treatments[experiment_ID],1):treatments[[#This Row],[experiment_ID]],treatments[[#This Row],[experiment_ID]]), "")</f>
        <v>35</v>
      </c>
      <c r="C65" t="s">
        <v>8738</v>
      </c>
      <c r="D65" s="13"/>
      <c r="E65" s="13" t="s">
        <v>2502</v>
      </c>
      <c r="F65" s="13"/>
      <c r="G65" s="13" t="s">
        <v>9355</v>
      </c>
      <c r="H65" s="13" t="s">
        <v>8696</v>
      </c>
      <c r="I65" s="13" t="s">
        <v>9357</v>
      </c>
      <c r="J65" s="13" t="s">
        <v>9786</v>
      </c>
      <c r="K65" s="13"/>
      <c r="L65" s="13"/>
      <c r="M65" s="13" t="s">
        <v>8698</v>
      </c>
      <c r="N65" s="13"/>
      <c r="O65" s="13" t="s">
        <v>8700</v>
      </c>
      <c r="P65" s="13"/>
      <c r="Q65" s="13"/>
    </row>
    <row r="66" spans="1:17" x14ac:dyDescent="0.35">
      <c r="A66" t="s">
        <v>8652</v>
      </c>
      <c r="B66" cm="1">
        <f t="array" ref="B66">IF(ROW() &lt; ROW(INDEX(treatments[experiment_ID],ROWS(treatments[experiment_ID]))), COUNTIF(INDEX(treatments[experiment_ID],1):treatments[[#This Row],[experiment_ID]],treatments[[#This Row],[experiment_ID]]), "")</f>
        <v>36</v>
      </c>
      <c r="C66" t="s">
        <v>8739</v>
      </c>
      <c r="D66" s="13"/>
      <c r="E66" s="13" t="s">
        <v>2502</v>
      </c>
      <c r="F66" s="13"/>
      <c r="G66" s="13" t="s">
        <v>9355</v>
      </c>
      <c r="H66" s="13" t="s">
        <v>8696</v>
      </c>
      <c r="I66" s="13" t="s">
        <v>9357</v>
      </c>
      <c r="J66" s="13" t="s">
        <v>9787</v>
      </c>
      <c r="K66" s="13"/>
      <c r="L66" s="13"/>
      <c r="M66" s="13" t="s">
        <v>8698</v>
      </c>
      <c r="N66" s="13"/>
      <c r="O66" s="13" t="s">
        <v>8700</v>
      </c>
      <c r="P66" s="13"/>
      <c r="Q66" s="13"/>
    </row>
    <row r="67" spans="1:17" x14ac:dyDescent="0.35">
      <c r="A67" t="s">
        <v>8652</v>
      </c>
      <c r="B67" cm="1">
        <f t="array" ref="B67">IF(ROW() &lt; ROW(INDEX(treatments[experiment_ID],ROWS(treatments[experiment_ID]))), COUNTIF(INDEX(treatments[experiment_ID],1):treatments[[#This Row],[experiment_ID]],treatments[[#This Row],[experiment_ID]]), "")</f>
        <v>37</v>
      </c>
      <c r="C67" t="s">
        <v>8740</v>
      </c>
      <c r="D67" s="13"/>
      <c r="E67" s="13" t="s">
        <v>2502</v>
      </c>
      <c r="F67" s="13"/>
      <c r="G67" s="13" t="s">
        <v>9355</v>
      </c>
      <c r="H67" s="13" t="s">
        <v>8696</v>
      </c>
      <c r="I67" s="13" t="s">
        <v>9357</v>
      </c>
      <c r="J67" s="13" t="s">
        <v>9788</v>
      </c>
      <c r="K67" s="13"/>
      <c r="L67" s="13"/>
      <c r="M67" s="13" t="s">
        <v>8698</v>
      </c>
      <c r="N67" s="13"/>
      <c r="O67" s="13" t="s">
        <v>8700</v>
      </c>
      <c r="P67" s="13"/>
      <c r="Q67" s="13"/>
    </row>
    <row r="68" spans="1:17" x14ac:dyDescent="0.35">
      <c r="A68" t="s">
        <v>8652</v>
      </c>
      <c r="B68" cm="1">
        <f t="array" ref="B68">IF(ROW() &lt; ROW(INDEX(treatments[experiment_ID],ROWS(treatments[experiment_ID]))), COUNTIF(INDEX(treatments[experiment_ID],1):treatments[[#This Row],[experiment_ID]],treatments[[#This Row],[experiment_ID]]), "")</f>
        <v>38</v>
      </c>
      <c r="C68" t="s">
        <v>8741</v>
      </c>
      <c r="D68" s="13"/>
      <c r="E68" s="13" t="s">
        <v>2502</v>
      </c>
      <c r="F68" s="13"/>
      <c r="G68" s="13" t="s">
        <v>9355</v>
      </c>
      <c r="H68" s="13" t="s">
        <v>8696</v>
      </c>
      <c r="I68" s="13" t="s">
        <v>9358</v>
      </c>
      <c r="J68" s="13" t="s">
        <v>9786</v>
      </c>
      <c r="K68" s="13"/>
      <c r="L68" s="13"/>
      <c r="M68" s="13" t="s">
        <v>8698</v>
      </c>
      <c r="N68" s="13"/>
      <c r="O68" s="13" t="s">
        <v>8700</v>
      </c>
      <c r="P68" s="13"/>
      <c r="Q68" s="13"/>
    </row>
    <row r="69" spans="1:17" x14ac:dyDescent="0.35">
      <c r="A69" t="s">
        <v>8652</v>
      </c>
      <c r="B69" cm="1">
        <f t="array" ref="B69">IF(ROW() &lt; ROW(INDEX(treatments[experiment_ID],ROWS(treatments[experiment_ID]))), COUNTIF(INDEX(treatments[experiment_ID],1):treatments[[#This Row],[experiment_ID]],treatments[[#This Row],[experiment_ID]]), "")</f>
        <v>39</v>
      </c>
      <c r="C69" t="s">
        <v>8742</v>
      </c>
      <c r="D69" s="13" t="s">
        <v>8735</v>
      </c>
      <c r="E69" s="13" t="s">
        <v>2502</v>
      </c>
      <c r="F69" s="13"/>
      <c r="G69" s="13" t="s">
        <v>9355</v>
      </c>
      <c r="H69" s="13" t="s">
        <v>8696</v>
      </c>
      <c r="I69" s="13" t="s">
        <v>9358</v>
      </c>
      <c r="J69" s="13" t="s">
        <v>9787</v>
      </c>
      <c r="K69" s="13"/>
      <c r="L69" s="13"/>
      <c r="M69" s="13" t="s">
        <v>8698</v>
      </c>
      <c r="N69" s="13"/>
      <c r="O69" s="13" t="s">
        <v>8700</v>
      </c>
      <c r="P69" s="13"/>
      <c r="Q69" s="13"/>
    </row>
    <row r="70" spans="1:17" x14ac:dyDescent="0.35">
      <c r="A70" t="s">
        <v>8652</v>
      </c>
      <c r="B70" cm="1">
        <f t="array" ref="B70">IF(ROW() &lt; ROW(INDEX(treatments[experiment_ID],ROWS(treatments[experiment_ID]))), COUNTIF(INDEX(treatments[experiment_ID],1):treatments[[#This Row],[experiment_ID]],treatments[[#This Row],[experiment_ID]]), "")</f>
        <v>40</v>
      </c>
      <c r="C70" t="s">
        <v>8743</v>
      </c>
      <c r="D70" s="13" t="s">
        <v>8735</v>
      </c>
      <c r="E70" s="13" t="s">
        <v>2502</v>
      </c>
      <c r="F70" s="13"/>
      <c r="G70" s="13" t="s">
        <v>9355</v>
      </c>
      <c r="H70" s="13" t="s">
        <v>8696</v>
      </c>
      <c r="I70" s="13" t="s">
        <v>9358</v>
      </c>
      <c r="J70" s="13" t="s">
        <v>9788</v>
      </c>
      <c r="K70" s="13"/>
      <c r="L70" s="13"/>
      <c r="M70" s="13" t="s">
        <v>8698</v>
      </c>
      <c r="N70" s="13"/>
      <c r="O70" s="13" t="s">
        <v>8700</v>
      </c>
      <c r="P70" s="13"/>
      <c r="Q70" s="13"/>
    </row>
    <row r="71" spans="1:17" x14ac:dyDescent="0.35">
      <c r="A71" t="s">
        <v>8652</v>
      </c>
      <c r="B71" cm="1">
        <f t="array" ref="B71">IF(ROW() &lt; ROW(INDEX(treatments[experiment_ID],ROWS(treatments[experiment_ID]))), COUNTIF(INDEX(treatments[experiment_ID],1):treatments[[#This Row],[experiment_ID]],treatments[[#This Row],[experiment_ID]]), "")</f>
        <v>41</v>
      </c>
      <c r="C71" t="s">
        <v>8745</v>
      </c>
      <c r="D71" s="13" t="s">
        <v>8744</v>
      </c>
      <c r="E71" s="13" t="s">
        <v>2502</v>
      </c>
      <c r="F71" s="13"/>
      <c r="G71" s="13" t="s">
        <v>8695</v>
      </c>
      <c r="H71" s="13" t="s">
        <v>8696</v>
      </c>
      <c r="I71" s="13" t="s">
        <v>9357</v>
      </c>
      <c r="J71" s="13" t="s">
        <v>9785</v>
      </c>
      <c r="K71" s="13"/>
      <c r="L71" s="13"/>
      <c r="M71" s="13" t="s">
        <v>8698</v>
      </c>
      <c r="N71" s="13"/>
      <c r="O71" s="13" t="s">
        <v>8700</v>
      </c>
      <c r="P71" s="13"/>
      <c r="Q71" s="13"/>
    </row>
    <row r="72" spans="1:17" x14ac:dyDescent="0.35">
      <c r="A72" t="s">
        <v>8652</v>
      </c>
      <c r="B72" cm="1">
        <f t="array" ref="B72">IF(ROW() &lt; ROW(INDEX(treatments[experiment_ID],ROWS(treatments[experiment_ID]))), COUNTIF(INDEX(treatments[experiment_ID],1):treatments[[#This Row],[experiment_ID]],treatments[[#This Row],[experiment_ID]]), "")</f>
        <v>42</v>
      </c>
      <c r="C72" t="s">
        <v>8746</v>
      </c>
      <c r="D72" s="13" t="s">
        <v>8744</v>
      </c>
      <c r="E72" s="13" t="s">
        <v>2502</v>
      </c>
      <c r="F72" s="13"/>
      <c r="G72" s="13" t="s">
        <v>9355</v>
      </c>
      <c r="H72" s="13" t="s">
        <v>8696</v>
      </c>
      <c r="I72" s="13" t="s">
        <v>9357</v>
      </c>
      <c r="J72" s="13" t="s">
        <v>9785</v>
      </c>
      <c r="K72" s="13"/>
      <c r="L72" s="13"/>
      <c r="M72" s="13" t="s">
        <v>8698</v>
      </c>
      <c r="N72" s="13"/>
      <c r="O72" s="13" t="s">
        <v>8700</v>
      </c>
      <c r="P72" s="13"/>
      <c r="Q72" s="13"/>
    </row>
    <row r="73" spans="1:17" x14ac:dyDescent="0.35">
      <c r="A73" t="s">
        <v>8652</v>
      </c>
      <c r="B73" cm="1">
        <f t="array" ref="B73">IF(ROW() &lt; ROW(INDEX(treatments[experiment_ID],ROWS(treatments[experiment_ID]))), COUNTIF(INDEX(treatments[experiment_ID],1):treatments[[#This Row],[experiment_ID]],treatments[[#This Row],[experiment_ID]]), "")</f>
        <v>43</v>
      </c>
      <c r="C73" t="s">
        <v>8747</v>
      </c>
      <c r="D73" s="13" t="s">
        <v>8744</v>
      </c>
      <c r="E73" s="13" t="s">
        <v>2502</v>
      </c>
      <c r="F73" s="13"/>
      <c r="G73" s="13" t="s">
        <v>9355</v>
      </c>
      <c r="H73" s="13" t="s">
        <v>8696</v>
      </c>
      <c r="I73" s="13" t="s">
        <v>9357</v>
      </c>
      <c r="J73" s="13" t="s">
        <v>9786</v>
      </c>
      <c r="K73" s="13"/>
      <c r="L73" s="13"/>
      <c r="M73" s="13" t="s">
        <v>8698</v>
      </c>
      <c r="N73" s="13"/>
      <c r="O73" s="13" t="s">
        <v>8700</v>
      </c>
      <c r="P73" s="13"/>
      <c r="Q73" s="13"/>
    </row>
    <row r="74" spans="1:17" x14ac:dyDescent="0.35">
      <c r="A74" t="s">
        <v>8652</v>
      </c>
      <c r="B74" cm="1">
        <f t="array" ref="B74">IF(ROW() &lt; ROW(INDEX(treatments[experiment_ID],ROWS(treatments[experiment_ID]))), COUNTIF(INDEX(treatments[experiment_ID],1):treatments[[#This Row],[experiment_ID]],treatments[[#This Row],[experiment_ID]]), "")</f>
        <v>44</v>
      </c>
      <c r="C74" t="s">
        <v>8748</v>
      </c>
      <c r="D74" s="13" t="s">
        <v>8744</v>
      </c>
      <c r="E74" s="13" t="s">
        <v>2502</v>
      </c>
      <c r="F74" s="13"/>
      <c r="G74" s="13" t="s">
        <v>9355</v>
      </c>
      <c r="H74" s="13" t="s">
        <v>8696</v>
      </c>
      <c r="I74" s="13" t="s">
        <v>9357</v>
      </c>
      <c r="J74" s="13" t="s">
        <v>9787</v>
      </c>
      <c r="K74" s="13"/>
      <c r="L74" s="13"/>
      <c r="M74" s="13" t="s">
        <v>8698</v>
      </c>
      <c r="N74" s="13"/>
      <c r="O74" s="13" t="s">
        <v>8700</v>
      </c>
      <c r="P74" s="13"/>
      <c r="Q74" s="13"/>
    </row>
    <row r="75" spans="1:17" x14ac:dyDescent="0.35">
      <c r="A75" t="s">
        <v>8652</v>
      </c>
      <c r="B75" cm="1">
        <f t="array" ref="B75">IF(ROW() &lt; ROW(INDEX(treatments[experiment_ID],ROWS(treatments[experiment_ID]))), COUNTIF(INDEX(treatments[experiment_ID],1):treatments[[#This Row],[experiment_ID]],treatments[[#This Row],[experiment_ID]]), "")</f>
        <v>45</v>
      </c>
      <c r="C75" t="s">
        <v>8749</v>
      </c>
      <c r="D75" s="13" t="s">
        <v>8744</v>
      </c>
      <c r="E75" s="13" t="s">
        <v>2502</v>
      </c>
      <c r="F75" s="13"/>
      <c r="G75" s="13" t="s">
        <v>9355</v>
      </c>
      <c r="H75" s="13" t="s">
        <v>8696</v>
      </c>
      <c r="I75" s="13" t="s">
        <v>9357</v>
      </c>
      <c r="J75" s="13" t="s">
        <v>9788</v>
      </c>
      <c r="K75" s="13"/>
      <c r="L75" s="13"/>
      <c r="M75" s="13" t="s">
        <v>8698</v>
      </c>
      <c r="N75" s="13"/>
      <c r="O75" s="13" t="s">
        <v>8700</v>
      </c>
      <c r="P75" s="13"/>
      <c r="Q75" s="13"/>
    </row>
    <row r="76" spans="1:17" x14ac:dyDescent="0.35">
      <c r="A76" t="s">
        <v>8652</v>
      </c>
      <c r="B76" cm="1">
        <f t="array" ref="B76">IF(ROW() &lt; ROW(INDEX(treatments[experiment_ID],ROWS(treatments[experiment_ID]))), COUNTIF(INDEX(treatments[experiment_ID],1):treatments[[#This Row],[experiment_ID]],treatments[[#This Row],[experiment_ID]]), "")</f>
        <v>46</v>
      </c>
      <c r="C76" t="s">
        <v>8750</v>
      </c>
      <c r="D76" s="13" t="s">
        <v>8744</v>
      </c>
      <c r="E76" s="13" t="s">
        <v>2502</v>
      </c>
      <c r="F76" s="13"/>
      <c r="G76" s="13" t="s">
        <v>9355</v>
      </c>
      <c r="H76" s="13" t="s">
        <v>8696</v>
      </c>
      <c r="I76" s="13" t="s">
        <v>9358</v>
      </c>
      <c r="J76" s="13" t="s">
        <v>9786</v>
      </c>
      <c r="K76" s="13"/>
      <c r="L76" s="13"/>
      <c r="M76" s="13" t="s">
        <v>8698</v>
      </c>
      <c r="N76" s="13"/>
      <c r="O76" s="13" t="s">
        <v>8700</v>
      </c>
      <c r="P76" s="13"/>
      <c r="Q76" s="13"/>
    </row>
    <row r="77" spans="1:17" x14ac:dyDescent="0.35">
      <c r="A77" t="s">
        <v>8652</v>
      </c>
      <c r="B77" cm="1">
        <f t="array" ref="B77">IF(ROW() &lt; ROW(INDEX(treatments[experiment_ID],ROWS(treatments[experiment_ID]))), COUNTIF(INDEX(treatments[experiment_ID],1):treatments[[#This Row],[experiment_ID]],treatments[[#This Row],[experiment_ID]]), "")</f>
        <v>47</v>
      </c>
      <c r="C77" t="s">
        <v>8751</v>
      </c>
      <c r="D77" s="13" t="s">
        <v>8744</v>
      </c>
      <c r="E77" s="13" t="s">
        <v>2502</v>
      </c>
      <c r="F77" s="13"/>
      <c r="G77" s="13" t="s">
        <v>9355</v>
      </c>
      <c r="H77" s="13" t="s">
        <v>8696</v>
      </c>
      <c r="I77" s="13" t="s">
        <v>9358</v>
      </c>
      <c r="J77" s="13" t="s">
        <v>9787</v>
      </c>
      <c r="K77" s="13"/>
      <c r="L77" s="13"/>
      <c r="M77" s="13" t="s">
        <v>8698</v>
      </c>
      <c r="N77" s="13"/>
      <c r="O77" s="13" t="s">
        <v>8700</v>
      </c>
      <c r="P77" s="13"/>
      <c r="Q77" s="13"/>
    </row>
    <row r="78" spans="1:17" x14ac:dyDescent="0.35">
      <c r="A78" t="s">
        <v>8652</v>
      </c>
      <c r="B78" cm="1">
        <f t="array" ref="B78">IF(ROW() &lt; ROW(INDEX(treatments[experiment_ID],ROWS(treatments[experiment_ID]))), COUNTIF(INDEX(treatments[experiment_ID],1):treatments[[#This Row],[experiment_ID]],treatments[[#This Row],[experiment_ID]]), "")</f>
        <v>48</v>
      </c>
      <c r="C78" t="s">
        <v>8752</v>
      </c>
      <c r="D78" s="13" t="s">
        <v>8744</v>
      </c>
      <c r="E78" s="13" t="s">
        <v>2502</v>
      </c>
      <c r="F78" s="13"/>
      <c r="G78" s="13" t="s">
        <v>9355</v>
      </c>
      <c r="H78" s="13" t="s">
        <v>8696</v>
      </c>
      <c r="I78" s="13" t="s">
        <v>9358</v>
      </c>
      <c r="J78" s="13" t="s">
        <v>9788</v>
      </c>
      <c r="K78" s="13"/>
      <c r="L78" s="13"/>
      <c r="M78" s="13" t="s">
        <v>8698</v>
      </c>
      <c r="N78" s="13"/>
      <c r="O78" s="13" t="s">
        <v>8700</v>
      </c>
      <c r="P78" s="13"/>
      <c r="Q78" s="13"/>
    </row>
    <row r="79" spans="1:17" x14ac:dyDescent="0.35">
      <c r="A79" t="s">
        <v>8753</v>
      </c>
      <c r="B79" cm="1">
        <f t="array" ref="B79">IF(ROW() &lt; ROW(INDEX(treatments[experiment_ID],ROWS(treatments[experiment_ID]))), COUNTIF(INDEX(treatments[experiment_ID],1):treatments[[#This Row],[experiment_ID]],treatments[[#This Row],[experiment_ID]]), "")</f>
        <v>1</v>
      </c>
      <c r="C79" t="s">
        <v>8789</v>
      </c>
      <c r="D79" s="13" t="s">
        <v>8784</v>
      </c>
      <c r="E79" s="13" t="s">
        <v>2502</v>
      </c>
      <c r="F79" s="13"/>
      <c r="G79" s="13"/>
      <c r="H79" s="13" t="s">
        <v>8785</v>
      </c>
      <c r="I79" s="13" t="s">
        <v>8786</v>
      </c>
      <c r="J79" s="13"/>
      <c r="K79" s="13"/>
      <c r="L79" s="13"/>
      <c r="M79" s="13"/>
      <c r="N79" s="13" t="s">
        <v>8787</v>
      </c>
      <c r="O79" s="13" t="s">
        <v>8788</v>
      </c>
      <c r="P79" s="13"/>
      <c r="Q79" s="13"/>
    </row>
    <row r="80" spans="1:17" x14ac:dyDescent="0.35">
      <c r="A80" t="s">
        <v>8753</v>
      </c>
      <c r="B80" cm="1">
        <f t="array" ref="B80">IF(ROW() &lt; ROW(INDEX(treatments[experiment_ID],ROWS(treatments[experiment_ID]))), COUNTIF(INDEX(treatments[experiment_ID],1):treatments[[#This Row],[experiment_ID]],treatments[[#This Row],[experiment_ID]]), "")</f>
        <v>2</v>
      </c>
      <c r="C80" t="s">
        <v>8790</v>
      </c>
      <c r="D80" s="13" t="s">
        <v>8784</v>
      </c>
      <c r="E80" s="13"/>
      <c r="F80" s="13"/>
      <c r="G80" s="13"/>
      <c r="H80" s="13" t="s">
        <v>8785</v>
      </c>
      <c r="I80" s="13" t="s">
        <v>8786</v>
      </c>
      <c r="J80" s="13"/>
      <c r="K80" s="13"/>
      <c r="L80" s="13"/>
      <c r="M80" s="13"/>
      <c r="N80" s="13" t="s">
        <v>8840</v>
      </c>
      <c r="O80" s="13" t="s">
        <v>8788</v>
      </c>
      <c r="P80" s="13"/>
      <c r="Q80" s="13"/>
    </row>
    <row r="81" spans="1:17" x14ac:dyDescent="0.35">
      <c r="A81" t="s">
        <v>8753</v>
      </c>
      <c r="B81" cm="1">
        <f t="array" ref="B81">IF(ROW() &lt; ROW(INDEX(treatments[experiment_ID],ROWS(treatments[experiment_ID]))), COUNTIF(INDEX(treatments[experiment_ID],1):treatments[[#This Row],[experiment_ID]],treatments[[#This Row],[experiment_ID]]), "")</f>
        <v>3</v>
      </c>
      <c r="C81" t="s">
        <v>8791</v>
      </c>
      <c r="D81" s="13" t="s">
        <v>8784</v>
      </c>
      <c r="E81" s="13"/>
      <c r="F81" s="13"/>
      <c r="G81" s="13"/>
      <c r="H81" s="13" t="s">
        <v>8785</v>
      </c>
      <c r="I81" s="13" t="s">
        <v>8837</v>
      </c>
      <c r="J81" s="13"/>
      <c r="K81" s="13"/>
      <c r="L81" s="13"/>
      <c r="M81" s="13"/>
      <c r="N81" s="13" t="s">
        <v>8787</v>
      </c>
      <c r="O81" s="13" t="s">
        <v>8788</v>
      </c>
      <c r="P81" s="13"/>
      <c r="Q81" s="13"/>
    </row>
    <row r="82" spans="1:17" x14ac:dyDescent="0.35">
      <c r="A82" t="s">
        <v>8753</v>
      </c>
      <c r="B82" cm="1">
        <f t="array" ref="B82">IF(ROW() &lt; ROW(INDEX(treatments[experiment_ID],ROWS(treatments[experiment_ID]))), COUNTIF(INDEX(treatments[experiment_ID],1):treatments[[#This Row],[experiment_ID]],treatments[[#This Row],[experiment_ID]]), "")</f>
        <v>4</v>
      </c>
      <c r="C82" t="s">
        <v>8792</v>
      </c>
      <c r="D82" s="13" t="s">
        <v>8784</v>
      </c>
      <c r="E82" s="13"/>
      <c r="F82" s="13"/>
      <c r="G82" s="13"/>
      <c r="H82" s="13" t="s">
        <v>8785</v>
      </c>
      <c r="I82" s="13" t="s">
        <v>8837</v>
      </c>
      <c r="J82" s="13"/>
      <c r="K82" s="13"/>
      <c r="L82" s="13"/>
      <c r="M82" s="13"/>
      <c r="N82" s="13" t="s">
        <v>8840</v>
      </c>
      <c r="O82" s="13" t="s">
        <v>8788</v>
      </c>
      <c r="P82" s="13"/>
      <c r="Q82" s="13"/>
    </row>
    <row r="83" spans="1:17" x14ac:dyDescent="0.35">
      <c r="A83" t="s">
        <v>8753</v>
      </c>
      <c r="B83" cm="1">
        <f t="array" ref="B83">IF(ROW() &lt; ROW(INDEX(treatments[experiment_ID],ROWS(treatments[experiment_ID]))), COUNTIF(INDEX(treatments[experiment_ID],1):treatments[[#This Row],[experiment_ID]],treatments[[#This Row],[experiment_ID]]), "")</f>
        <v>5</v>
      </c>
      <c r="C83" t="s">
        <v>8793</v>
      </c>
      <c r="D83" s="13" t="s">
        <v>8784</v>
      </c>
      <c r="E83" s="13"/>
      <c r="F83" s="13"/>
      <c r="G83" s="13"/>
      <c r="H83" s="13" t="s">
        <v>8838</v>
      </c>
      <c r="I83" s="13" t="s">
        <v>8786</v>
      </c>
      <c r="J83" s="13"/>
      <c r="K83" s="13"/>
      <c r="L83" s="13"/>
      <c r="M83" s="13"/>
      <c r="N83" s="13" t="s">
        <v>8787</v>
      </c>
      <c r="O83" s="13" t="s">
        <v>8841</v>
      </c>
      <c r="P83" s="13"/>
      <c r="Q83" s="13"/>
    </row>
    <row r="84" spans="1:17" x14ac:dyDescent="0.35">
      <c r="A84" t="s">
        <v>8753</v>
      </c>
      <c r="B84" cm="1">
        <f t="array" ref="B84">IF(ROW() &lt; ROW(INDEX(treatments[experiment_ID],ROWS(treatments[experiment_ID]))), COUNTIF(INDEX(treatments[experiment_ID],1):treatments[[#This Row],[experiment_ID]],treatments[[#This Row],[experiment_ID]]), "")</f>
        <v>6</v>
      </c>
      <c r="C84" t="s">
        <v>8794</v>
      </c>
      <c r="D84" s="13" t="s">
        <v>8784</v>
      </c>
      <c r="E84" s="13"/>
      <c r="F84" s="13"/>
      <c r="G84" s="13"/>
      <c r="H84" s="13" t="s">
        <v>8838</v>
      </c>
      <c r="I84" s="13" t="s">
        <v>8786</v>
      </c>
      <c r="J84" s="13"/>
      <c r="K84" s="13"/>
      <c r="L84" s="13"/>
      <c r="M84" s="13"/>
      <c r="N84" s="13" t="s">
        <v>8840</v>
      </c>
      <c r="O84" s="13" t="s">
        <v>8841</v>
      </c>
      <c r="P84" s="13"/>
      <c r="Q84" s="13"/>
    </row>
    <row r="85" spans="1:17" x14ac:dyDescent="0.35">
      <c r="A85" t="s">
        <v>8753</v>
      </c>
      <c r="B85" cm="1">
        <f t="array" ref="B85">IF(ROW() &lt; ROW(INDEX(treatments[experiment_ID],ROWS(treatments[experiment_ID]))), COUNTIF(INDEX(treatments[experiment_ID],1):treatments[[#This Row],[experiment_ID]],treatments[[#This Row],[experiment_ID]]), "")</f>
        <v>7</v>
      </c>
      <c r="C85" t="s">
        <v>8795</v>
      </c>
      <c r="D85" s="13" t="s">
        <v>8784</v>
      </c>
      <c r="E85" s="13"/>
      <c r="F85" s="13"/>
      <c r="G85" s="13"/>
      <c r="H85" s="13" t="s">
        <v>8838</v>
      </c>
      <c r="I85" s="13" t="s">
        <v>8837</v>
      </c>
      <c r="J85" s="13"/>
      <c r="K85" s="13"/>
      <c r="L85" s="13"/>
      <c r="M85" s="13"/>
      <c r="N85" s="13" t="s">
        <v>8787</v>
      </c>
      <c r="O85" s="13" t="s">
        <v>8841</v>
      </c>
      <c r="P85" s="13"/>
      <c r="Q85" s="13"/>
    </row>
    <row r="86" spans="1:17" x14ac:dyDescent="0.35">
      <c r="A86" t="s">
        <v>8753</v>
      </c>
      <c r="B86" cm="1">
        <f t="array" ref="B86">IF(ROW() &lt; ROW(INDEX(treatments[experiment_ID],ROWS(treatments[experiment_ID]))), COUNTIF(INDEX(treatments[experiment_ID],1):treatments[[#This Row],[experiment_ID]],treatments[[#This Row],[experiment_ID]]), "")</f>
        <v>8</v>
      </c>
      <c r="C86" t="s">
        <v>8796</v>
      </c>
      <c r="D86" s="13" t="s">
        <v>8784</v>
      </c>
      <c r="E86" s="13"/>
      <c r="F86" s="13"/>
      <c r="G86" s="13"/>
      <c r="H86" s="13" t="s">
        <v>8838</v>
      </c>
      <c r="I86" s="13" t="s">
        <v>8837</v>
      </c>
      <c r="J86" s="13"/>
      <c r="K86" s="13"/>
      <c r="L86" s="13"/>
      <c r="M86" s="13"/>
      <c r="N86" s="13" t="s">
        <v>8840</v>
      </c>
      <c r="O86" s="13" t="s">
        <v>8841</v>
      </c>
      <c r="P86" s="13"/>
      <c r="Q86" s="13"/>
    </row>
    <row r="87" spans="1:17" x14ac:dyDescent="0.35">
      <c r="A87" t="s">
        <v>8753</v>
      </c>
      <c r="B87" cm="1">
        <f t="array" ref="B87">IF(ROW() &lt; ROW(INDEX(treatments[experiment_ID],ROWS(treatments[experiment_ID]))), COUNTIF(INDEX(treatments[experiment_ID],1):treatments[[#This Row],[experiment_ID]],treatments[[#This Row],[experiment_ID]]), "")</f>
        <v>9</v>
      </c>
      <c r="C87" t="s">
        <v>8797</v>
      </c>
      <c r="D87" s="13" t="s">
        <v>8784</v>
      </c>
      <c r="E87" s="13"/>
      <c r="F87" s="13"/>
      <c r="G87" s="13"/>
      <c r="H87" s="13" t="s">
        <v>8839</v>
      </c>
      <c r="I87" s="13" t="s">
        <v>8786</v>
      </c>
      <c r="J87" s="13"/>
      <c r="K87" s="13"/>
      <c r="L87" s="13"/>
      <c r="M87" s="13"/>
      <c r="N87" s="13" t="s">
        <v>8787</v>
      </c>
      <c r="O87" s="13" t="s">
        <v>8842</v>
      </c>
      <c r="P87" s="13"/>
      <c r="Q87" s="13"/>
    </row>
    <row r="88" spans="1:17" x14ac:dyDescent="0.35">
      <c r="A88" t="s">
        <v>8753</v>
      </c>
      <c r="B88" cm="1">
        <f t="array" ref="B88">IF(ROW() &lt; ROW(INDEX(treatments[experiment_ID],ROWS(treatments[experiment_ID]))), COUNTIF(INDEX(treatments[experiment_ID],1):treatments[[#This Row],[experiment_ID]],treatments[[#This Row],[experiment_ID]]), "")</f>
        <v>10</v>
      </c>
      <c r="C88" t="s">
        <v>8798</v>
      </c>
      <c r="D88" s="13" t="s">
        <v>8784</v>
      </c>
      <c r="E88" s="13"/>
      <c r="F88" s="13"/>
      <c r="G88" s="13"/>
      <c r="H88" s="13" t="s">
        <v>8839</v>
      </c>
      <c r="I88" s="13" t="s">
        <v>8786</v>
      </c>
      <c r="J88" s="13"/>
      <c r="K88" s="13"/>
      <c r="L88" s="13"/>
      <c r="M88" s="13"/>
      <c r="N88" s="13" t="s">
        <v>8840</v>
      </c>
      <c r="O88" s="13" t="s">
        <v>8842</v>
      </c>
      <c r="P88" s="13"/>
      <c r="Q88" s="13"/>
    </row>
    <row r="89" spans="1:17" x14ac:dyDescent="0.35">
      <c r="A89" t="s">
        <v>8753</v>
      </c>
      <c r="B89" cm="1">
        <f t="array" ref="B89">IF(ROW() &lt; ROW(INDEX(treatments[experiment_ID],ROWS(treatments[experiment_ID]))), COUNTIF(INDEX(treatments[experiment_ID],1):treatments[[#This Row],[experiment_ID]],treatments[[#This Row],[experiment_ID]]), "")</f>
        <v>11</v>
      </c>
      <c r="C89" t="s">
        <v>8799</v>
      </c>
      <c r="D89" s="13" t="s">
        <v>8784</v>
      </c>
      <c r="E89" s="13"/>
      <c r="F89" s="13"/>
      <c r="G89" s="13"/>
      <c r="H89" s="13" t="s">
        <v>8839</v>
      </c>
      <c r="I89" s="13" t="s">
        <v>8837</v>
      </c>
      <c r="J89" s="13"/>
      <c r="K89" s="13"/>
      <c r="L89" s="13"/>
      <c r="M89" s="13"/>
      <c r="N89" s="13" t="s">
        <v>8787</v>
      </c>
      <c r="O89" s="13" t="s">
        <v>8842</v>
      </c>
      <c r="P89" s="13"/>
      <c r="Q89" s="13"/>
    </row>
    <row r="90" spans="1:17" x14ac:dyDescent="0.35">
      <c r="A90" t="s">
        <v>8753</v>
      </c>
      <c r="B90" cm="1">
        <f t="array" ref="B90">IF(ROW() &lt; ROW(INDEX(treatments[experiment_ID],ROWS(treatments[experiment_ID]))), COUNTIF(INDEX(treatments[experiment_ID],1):treatments[[#This Row],[experiment_ID]],treatments[[#This Row],[experiment_ID]]), "")</f>
        <v>12</v>
      </c>
      <c r="C90" t="s">
        <v>8800</v>
      </c>
      <c r="D90" s="13" t="s">
        <v>8784</v>
      </c>
      <c r="E90" s="13"/>
      <c r="F90" s="13"/>
      <c r="G90" s="13"/>
      <c r="H90" s="13" t="s">
        <v>8839</v>
      </c>
      <c r="I90" s="13" t="s">
        <v>8837</v>
      </c>
      <c r="J90" s="13"/>
      <c r="K90" s="13"/>
      <c r="L90" s="13"/>
      <c r="M90" s="13"/>
      <c r="N90" s="13" t="s">
        <v>8840</v>
      </c>
      <c r="O90" s="13" t="s">
        <v>8842</v>
      </c>
      <c r="P90" s="13"/>
      <c r="Q90" s="13"/>
    </row>
    <row r="91" spans="1:17" x14ac:dyDescent="0.35">
      <c r="A91" t="s">
        <v>8753</v>
      </c>
      <c r="B91" cm="1">
        <f t="array" ref="B91">IF(ROW() &lt; ROW(INDEX(treatments[experiment_ID],ROWS(treatments[experiment_ID]))), COUNTIF(INDEX(treatments[experiment_ID],1):treatments[[#This Row],[experiment_ID]],treatments[[#This Row],[experiment_ID]]), "")</f>
        <v>13</v>
      </c>
      <c r="C91" t="s">
        <v>8801</v>
      </c>
      <c r="D91" s="13" t="s">
        <v>8784</v>
      </c>
      <c r="E91" s="13"/>
      <c r="F91" s="13"/>
      <c r="G91" s="13"/>
      <c r="H91" s="13" t="s">
        <v>8843</v>
      </c>
      <c r="I91" s="13" t="s">
        <v>8786</v>
      </c>
      <c r="J91" s="13"/>
      <c r="K91" s="13"/>
      <c r="L91" s="13"/>
      <c r="M91" s="13"/>
      <c r="N91" s="13" t="s">
        <v>8787</v>
      </c>
      <c r="O91" s="13" t="s">
        <v>8844</v>
      </c>
      <c r="P91" s="13"/>
      <c r="Q91" s="13"/>
    </row>
    <row r="92" spans="1:17" x14ac:dyDescent="0.35">
      <c r="A92" t="s">
        <v>8753</v>
      </c>
      <c r="B92" cm="1">
        <f t="array" ref="B92">IF(ROW() &lt; ROW(INDEX(treatments[experiment_ID],ROWS(treatments[experiment_ID]))), COUNTIF(INDEX(treatments[experiment_ID],1):treatments[[#This Row],[experiment_ID]],treatments[[#This Row],[experiment_ID]]), "")</f>
        <v>14</v>
      </c>
      <c r="C92" t="s">
        <v>8802</v>
      </c>
      <c r="D92" s="13" t="s">
        <v>8784</v>
      </c>
      <c r="E92" s="13"/>
      <c r="F92" s="13"/>
      <c r="G92" s="13"/>
      <c r="H92" s="13" t="s">
        <v>8843</v>
      </c>
      <c r="I92" s="13" t="s">
        <v>8786</v>
      </c>
      <c r="J92" s="13"/>
      <c r="K92" s="13"/>
      <c r="L92" s="13"/>
      <c r="M92" s="13"/>
      <c r="N92" s="13" t="s">
        <v>8840</v>
      </c>
      <c r="O92" s="13" t="s">
        <v>8844</v>
      </c>
      <c r="P92" s="13"/>
      <c r="Q92" s="13"/>
    </row>
    <row r="93" spans="1:17" x14ac:dyDescent="0.35">
      <c r="A93" t="s">
        <v>8753</v>
      </c>
      <c r="B93" cm="1">
        <f t="array" ref="B93">IF(ROW() &lt; ROW(INDEX(treatments[experiment_ID],ROWS(treatments[experiment_ID]))), COUNTIF(INDEX(treatments[experiment_ID],1):treatments[[#This Row],[experiment_ID]],treatments[[#This Row],[experiment_ID]]), "")</f>
        <v>15</v>
      </c>
      <c r="C93" t="s">
        <v>8803</v>
      </c>
      <c r="D93" s="13" t="s">
        <v>8784</v>
      </c>
      <c r="E93" s="13"/>
      <c r="F93" s="13"/>
      <c r="G93" s="13"/>
      <c r="H93" s="13" t="s">
        <v>8843</v>
      </c>
      <c r="I93" s="13" t="s">
        <v>8837</v>
      </c>
      <c r="J93" s="13"/>
      <c r="K93" s="13"/>
      <c r="L93" s="13"/>
      <c r="M93" s="13"/>
      <c r="N93" s="13" t="s">
        <v>8787</v>
      </c>
      <c r="O93" s="13" t="s">
        <v>8844</v>
      </c>
      <c r="P93" s="13"/>
      <c r="Q93" s="13"/>
    </row>
    <row r="94" spans="1:17" x14ac:dyDescent="0.35">
      <c r="A94" t="s">
        <v>8753</v>
      </c>
      <c r="B94" cm="1">
        <f t="array" ref="B94">IF(ROW() &lt; ROW(INDEX(treatments[experiment_ID],ROWS(treatments[experiment_ID]))), COUNTIF(INDEX(treatments[experiment_ID],1):treatments[[#This Row],[experiment_ID]],treatments[[#This Row],[experiment_ID]]), "")</f>
        <v>16</v>
      </c>
      <c r="C94" t="s">
        <v>8804</v>
      </c>
      <c r="D94" s="13" t="s">
        <v>8784</v>
      </c>
      <c r="E94" s="13"/>
      <c r="F94" s="13"/>
      <c r="G94" s="13"/>
      <c r="H94" s="13" t="s">
        <v>8843</v>
      </c>
      <c r="I94" s="13" t="s">
        <v>8837</v>
      </c>
      <c r="J94" s="13"/>
      <c r="K94" s="13"/>
      <c r="L94" s="13"/>
      <c r="M94" s="13"/>
      <c r="N94" s="13" t="s">
        <v>8840</v>
      </c>
      <c r="O94" s="13" t="s">
        <v>8844</v>
      </c>
      <c r="P94" s="13"/>
      <c r="Q94" s="13"/>
    </row>
    <row r="95" spans="1:17" x14ac:dyDescent="0.35">
      <c r="A95" t="s">
        <v>8753</v>
      </c>
      <c r="B95" cm="1">
        <f t="array" ref="B95">IF(ROW() &lt; ROW(INDEX(treatments[experiment_ID],ROWS(treatments[experiment_ID]))), COUNTIF(INDEX(treatments[experiment_ID],1):treatments[[#This Row],[experiment_ID]],treatments[[#This Row],[experiment_ID]]), "")</f>
        <v>17</v>
      </c>
      <c r="C95" t="s">
        <v>8805</v>
      </c>
      <c r="D95" s="13" t="s">
        <v>8784</v>
      </c>
      <c r="E95" s="13"/>
      <c r="F95" s="13"/>
      <c r="G95" s="13"/>
      <c r="H95" s="13" t="s">
        <v>8845</v>
      </c>
      <c r="I95" s="13" t="s">
        <v>8786</v>
      </c>
      <c r="J95" s="13"/>
      <c r="K95" s="13"/>
      <c r="L95" s="13"/>
      <c r="M95" s="13"/>
      <c r="N95" s="13" t="s">
        <v>8787</v>
      </c>
      <c r="O95" s="13" t="s">
        <v>8848</v>
      </c>
      <c r="P95" s="13"/>
      <c r="Q95" s="13"/>
    </row>
    <row r="96" spans="1:17" x14ac:dyDescent="0.35">
      <c r="A96" t="s">
        <v>8753</v>
      </c>
      <c r="B96" cm="1">
        <f t="array" ref="B96">IF(ROW() &lt; ROW(INDEX(treatments[experiment_ID],ROWS(treatments[experiment_ID]))), COUNTIF(INDEX(treatments[experiment_ID],1):treatments[[#This Row],[experiment_ID]],treatments[[#This Row],[experiment_ID]]), "")</f>
        <v>18</v>
      </c>
      <c r="C96" t="s">
        <v>8806</v>
      </c>
      <c r="D96" s="13" t="s">
        <v>8784</v>
      </c>
      <c r="E96" s="13"/>
      <c r="F96" s="13"/>
      <c r="G96" s="13"/>
      <c r="H96" s="13" t="s">
        <v>8845</v>
      </c>
      <c r="I96" s="13" t="s">
        <v>8786</v>
      </c>
      <c r="J96" s="13"/>
      <c r="K96" s="13"/>
      <c r="L96" s="13"/>
      <c r="M96" s="13"/>
      <c r="N96" s="13" t="s">
        <v>8840</v>
      </c>
      <c r="O96" s="13" t="s">
        <v>8848</v>
      </c>
      <c r="P96" s="13"/>
      <c r="Q96" s="13"/>
    </row>
    <row r="97" spans="1:17" x14ac:dyDescent="0.35">
      <c r="A97" t="s">
        <v>8753</v>
      </c>
      <c r="B97" cm="1">
        <f t="array" ref="B97">IF(ROW() &lt; ROW(INDEX(treatments[experiment_ID],ROWS(treatments[experiment_ID]))), COUNTIF(INDEX(treatments[experiment_ID],1):treatments[[#This Row],[experiment_ID]],treatments[[#This Row],[experiment_ID]]), "")</f>
        <v>19</v>
      </c>
      <c r="C97" t="s">
        <v>8807</v>
      </c>
      <c r="D97" s="13" t="s">
        <v>8784</v>
      </c>
      <c r="E97" s="13"/>
      <c r="F97" s="13"/>
      <c r="G97" s="13"/>
      <c r="H97" s="13" t="s">
        <v>8845</v>
      </c>
      <c r="I97" s="13" t="s">
        <v>8837</v>
      </c>
      <c r="J97" s="13"/>
      <c r="K97" s="13"/>
      <c r="L97" s="13"/>
      <c r="M97" s="13"/>
      <c r="N97" s="13" t="s">
        <v>8787</v>
      </c>
      <c r="O97" s="13" t="s">
        <v>8848</v>
      </c>
      <c r="P97" s="13"/>
      <c r="Q97" s="13"/>
    </row>
    <row r="98" spans="1:17" x14ac:dyDescent="0.35">
      <c r="A98" t="s">
        <v>8753</v>
      </c>
      <c r="B98" cm="1">
        <f t="array" ref="B98">IF(ROW() &lt; ROW(INDEX(treatments[experiment_ID],ROWS(treatments[experiment_ID]))), COUNTIF(INDEX(treatments[experiment_ID],1):treatments[[#This Row],[experiment_ID]],treatments[[#This Row],[experiment_ID]]), "")</f>
        <v>20</v>
      </c>
      <c r="C98" t="s">
        <v>8808</v>
      </c>
      <c r="D98" s="13" t="s">
        <v>8784</v>
      </c>
      <c r="E98" s="13"/>
      <c r="F98" s="13"/>
      <c r="G98" s="13"/>
      <c r="H98" s="13" t="s">
        <v>8845</v>
      </c>
      <c r="I98" s="13" t="s">
        <v>8837</v>
      </c>
      <c r="J98" s="13"/>
      <c r="K98" s="13"/>
      <c r="L98" s="13"/>
      <c r="M98" s="13"/>
      <c r="N98" s="13" t="s">
        <v>8840</v>
      </c>
      <c r="O98" s="13" t="s">
        <v>8848</v>
      </c>
      <c r="P98" s="13"/>
      <c r="Q98" s="13"/>
    </row>
    <row r="99" spans="1:17" x14ac:dyDescent="0.35">
      <c r="A99" t="s">
        <v>8753</v>
      </c>
      <c r="B99" cm="1">
        <f t="array" ref="B99">IF(ROW() &lt; ROW(INDEX(treatments[experiment_ID],ROWS(treatments[experiment_ID]))), COUNTIF(INDEX(treatments[experiment_ID],1):treatments[[#This Row],[experiment_ID]],treatments[[#This Row],[experiment_ID]]), "")</f>
        <v>21</v>
      </c>
      <c r="C99" t="s">
        <v>8809</v>
      </c>
      <c r="D99" s="13" t="s">
        <v>8784</v>
      </c>
      <c r="E99" s="13"/>
      <c r="F99" s="13"/>
      <c r="G99" s="13"/>
      <c r="H99" s="13" t="s">
        <v>8846</v>
      </c>
      <c r="I99" s="13" t="s">
        <v>8786</v>
      </c>
      <c r="J99" s="13"/>
      <c r="K99" s="13"/>
      <c r="L99" s="13"/>
      <c r="M99" s="13"/>
      <c r="N99" s="13" t="s">
        <v>8787</v>
      </c>
      <c r="O99" s="13" t="s">
        <v>8847</v>
      </c>
      <c r="P99" s="13"/>
      <c r="Q99" s="13"/>
    </row>
    <row r="100" spans="1:17" x14ac:dyDescent="0.35">
      <c r="A100" t="s">
        <v>8753</v>
      </c>
      <c r="B100" cm="1">
        <f t="array" ref="B100">IF(ROW() &lt; ROW(INDEX(treatments[experiment_ID],ROWS(treatments[experiment_ID]))), COUNTIF(INDEX(treatments[experiment_ID],1):treatments[[#This Row],[experiment_ID]],treatments[[#This Row],[experiment_ID]]), "")</f>
        <v>22</v>
      </c>
      <c r="C100" t="s">
        <v>8810</v>
      </c>
      <c r="D100" s="13" t="s">
        <v>8784</v>
      </c>
      <c r="E100" s="13"/>
      <c r="F100" s="13"/>
      <c r="G100" s="13"/>
      <c r="H100" s="13" t="s">
        <v>8846</v>
      </c>
      <c r="I100" s="13" t="s">
        <v>8786</v>
      </c>
      <c r="J100" s="13"/>
      <c r="K100" s="13"/>
      <c r="L100" s="13"/>
      <c r="M100" s="13"/>
      <c r="N100" s="13" t="s">
        <v>8840</v>
      </c>
      <c r="O100" s="13" t="s">
        <v>8847</v>
      </c>
      <c r="P100" s="13"/>
      <c r="Q100" s="13"/>
    </row>
    <row r="101" spans="1:17" x14ac:dyDescent="0.35">
      <c r="A101" t="s">
        <v>8753</v>
      </c>
      <c r="B101" cm="1">
        <f t="array" ref="B101">IF(ROW() &lt; ROW(INDEX(treatments[experiment_ID],ROWS(treatments[experiment_ID]))), COUNTIF(INDEX(treatments[experiment_ID],1):treatments[[#This Row],[experiment_ID]],treatments[[#This Row],[experiment_ID]]), "")</f>
        <v>23</v>
      </c>
      <c r="C101" t="s">
        <v>8811</v>
      </c>
      <c r="D101" s="13" t="s">
        <v>8784</v>
      </c>
      <c r="E101" s="13"/>
      <c r="F101" s="13"/>
      <c r="G101" s="13"/>
      <c r="H101" s="13" t="s">
        <v>8846</v>
      </c>
      <c r="I101" s="13" t="s">
        <v>8837</v>
      </c>
      <c r="J101" s="13"/>
      <c r="K101" s="13"/>
      <c r="L101" s="13"/>
      <c r="M101" s="13"/>
      <c r="N101" s="13" t="s">
        <v>8787</v>
      </c>
      <c r="O101" s="13" t="s">
        <v>8847</v>
      </c>
      <c r="P101" s="13"/>
      <c r="Q101" s="13"/>
    </row>
    <row r="102" spans="1:17" x14ac:dyDescent="0.35">
      <c r="A102" t="s">
        <v>8753</v>
      </c>
      <c r="B102" cm="1">
        <f t="array" ref="B102">IF(ROW() &lt; ROW(INDEX(treatments[experiment_ID],ROWS(treatments[experiment_ID]))), COUNTIF(INDEX(treatments[experiment_ID],1):treatments[[#This Row],[experiment_ID]],treatments[[#This Row],[experiment_ID]]), "")</f>
        <v>24</v>
      </c>
      <c r="C102" t="s">
        <v>8812</v>
      </c>
      <c r="D102" s="13" t="s">
        <v>8784</v>
      </c>
      <c r="E102" s="13"/>
      <c r="F102" s="13"/>
      <c r="G102" s="13"/>
      <c r="H102" s="13" t="s">
        <v>8846</v>
      </c>
      <c r="I102" s="13" t="s">
        <v>8837</v>
      </c>
      <c r="J102" s="13"/>
      <c r="K102" s="13"/>
      <c r="L102" s="13"/>
      <c r="M102" s="13"/>
      <c r="N102" s="13" t="s">
        <v>8840</v>
      </c>
      <c r="O102" s="13" t="s">
        <v>8847</v>
      </c>
      <c r="P102" s="13"/>
      <c r="Q102" s="13"/>
    </row>
    <row r="103" spans="1:17" x14ac:dyDescent="0.35">
      <c r="A103" t="s">
        <v>8753</v>
      </c>
      <c r="B103" cm="1">
        <f t="array" ref="B103">IF(ROW() &lt; ROW(INDEX(treatments[experiment_ID],ROWS(treatments[experiment_ID]))), COUNTIF(INDEX(treatments[experiment_ID],1):treatments[[#This Row],[experiment_ID]],treatments[[#This Row],[experiment_ID]]), "")</f>
        <v>25</v>
      </c>
      <c r="C103" t="s">
        <v>8813</v>
      </c>
      <c r="D103" s="13" t="s">
        <v>8849</v>
      </c>
      <c r="E103" s="13"/>
      <c r="F103" s="13"/>
      <c r="G103" s="13"/>
      <c r="H103" s="13" t="s">
        <v>8785</v>
      </c>
      <c r="I103" s="13" t="s">
        <v>8786</v>
      </c>
      <c r="J103" s="13"/>
      <c r="K103" s="13"/>
      <c r="L103" s="13"/>
      <c r="M103" s="13"/>
      <c r="N103" s="13" t="s">
        <v>8787</v>
      </c>
      <c r="O103" s="13" t="s">
        <v>8788</v>
      </c>
      <c r="P103" s="13"/>
      <c r="Q103" s="13"/>
    </row>
    <row r="104" spans="1:17" x14ac:dyDescent="0.35">
      <c r="A104" t="s">
        <v>8753</v>
      </c>
      <c r="B104" cm="1">
        <f t="array" ref="B104">IF(ROW() &lt; ROW(INDEX(treatments[experiment_ID],ROWS(treatments[experiment_ID]))), COUNTIF(INDEX(treatments[experiment_ID],1):treatments[[#This Row],[experiment_ID]],treatments[[#This Row],[experiment_ID]]), "")</f>
        <v>26</v>
      </c>
      <c r="C104" t="s">
        <v>8814</v>
      </c>
      <c r="D104" s="13" t="s">
        <v>8849</v>
      </c>
      <c r="E104" s="13"/>
      <c r="F104" s="13"/>
      <c r="G104" s="13"/>
      <c r="H104" s="13" t="s">
        <v>8785</v>
      </c>
      <c r="I104" s="13" t="s">
        <v>8786</v>
      </c>
      <c r="J104" s="13"/>
      <c r="K104" s="13"/>
      <c r="L104" s="13"/>
      <c r="M104" s="13"/>
      <c r="N104" s="13" t="s">
        <v>8840</v>
      </c>
      <c r="O104" s="13" t="s">
        <v>8788</v>
      </c>
      <c r="P104" s="13"/>
      <c r="Q104" s="13"/>
    </row>
    <row r="105" spans="1:17" x14ac:dyDescent="0.35">
      <c r="A105" t="s">
        <v>8753</v>
      </c>
      <c r="B105" cm="1">
        <f t="array" ref="B105">IF(ROW() &lt; ROW(INDEX(treatments[experiment_ID],ROWS(treatments[experiment_ID]))), COUNTIF(INDEX(treatments[experiment_ID],1):treatments[[#This Row],[experiment_ID]],treatments[[#This Row],[experiment_ID]]), "")</f>
        <v>27</v>
      </c>
      <c r="C105" t="s">
        <v>8815</v>
      </c>
      <c r="D105" s="13" t="s">
        <v>8849</v>
      </c>
      <c r="E105" s="13"/>
      <c r="F105" s="13"/>
      <c r="G105" s="13"/>
      <c r="H105" s="13" t="s">
        <v>8785</v>
      </c>
      <c r="I105" s="13" t="s">
        <v>8837</v>
      </c>
      <c r="J105" s="13"/>
      <c r="K105" s="13"/>
      <c r="L105" s="13"/>
      <c r="M105" s="13"/>
      <c r="N105" s="13" t="s">
        <v>8787</v>
      </c>
      <c r="O105" s="13" t="s">
        <v>8788</v>
      </c>
      <c r="P105" s="13"/>
      <c r="Q105" s="13"/>
    </row>
    <row r="106" spans="1:17" x14ac:dyDescent="0.35">
      <c r="A106" t="s">
        <v>8753</v>
      </c>
      <c r="B106" cm="1">
        <f t="array" ref="B106">IF(ROW() &lt; ROW(INDEX(treatments[experiment_ID],ROWS(treatments[experiment_ID]))), COUNTIF(INDEX(treatments[experiment_ID],1):treatments[[#This Row],[experiment_ID]],treatments[[#This Row],[experiment_ID]]), "")</f>
        <v>28</v>
      </c>
      <c r="C106" t="s">
        <v>8816</v>
      </c>
      <c r="D106" s="13" t="s">
        <v>8849</v>
      </c>
      <c r="E106" s="13"/>
      <c r="F106" s="13"/>
      <c r="G106" s="13"/>
      <c r="H106" s="13" t="s">
        <v>8785</v>
      </c>
      <c r="I106" s="13" t="s">
        <v>8837</v>
      </c>
      <c r="J106" s="13"/>
      <c r="K106" s="13"/>
      <c r="L106" s="13"/>
      <c r="M106" s="13"/>
      <c r="N106" s="13" t="s">
        <v>8840</v>
      </c>
      <c r="O106" s="13" t="s">
        <v>8788</v>
      </c>
      <c r="P106" s="13"/>
      <c r="Q106" s="13"/>
    </row>
    <row r="107" spans="1:17" x14ac:dyDescent="0.35">
      <c r="A107" t="s">
        <v>8753</v>
      </c>
      <c r="B107" cm="1">
        <f t="array" ref="B107">IF(ROW() &lt; ROW(INDEX(treatments[experiment_ID],ROWS(treatments[experiment_ID]))), COUNTIF(INDEX(treatments[experiment_ID],1):treatments[[#This Row],[experiment_ID]],treatments[[#This Row],[experiment_ID]]), "")</f>
        <v>29</v>
      </c>
      <c r="C107" t="s">
        <v>8817</v>
      </c>
      <c r="D107" s="13" t="s">
        <v>8849</v>
      </c>
      <c r="E107" s="13"/>
      <c r="F107" s="13"/>
      <c r="G107" s="13"/>
      <c r="H107" s="13" t="s">
        <v>8838</v>
      </c>
      <c r="I107" s="13" t="s">
        <v>8786</v>
      </c>
      <c r="J107" s="13"/>
      <c r="K107" s="13"/>
      <c r="L107" s="13"/>
      <c r="M107" s="13"/>
      <c r="N107" s="13" t="s">
        <v>8787</v>
      </c>
      <c r="O107" s="13" t="s">
        <v>8841</v>
      </c>
      <c r="P107" s="13"/>
      <c r="Q107" s="13"/>
    </row>
    <row r="108" spans="1:17" x14ac:dyDescent="0.35">
      <c r="A108" t="s">
        <v>8753</v>
      </c>
      <c r="B108" cm="1">
        <f t="array" ref="B108">IF(ROW() &lt; ROW(INDEX(treatments[experiment_ID],ROWS(treatments[experiment_ID]))), COUNTIF(INDEX(treatments[experiment_ID],1):treatments[[#This Row],[experiment_ID]],treatments[[#This Row],[experiment_ID]]), "")</f>
        <v>30</v>
      </c>
      <c r="C108" t="s">
        <v>8818</v>
      </c>
      <c r="D108" s="13" t="s">
        <v>8849</v>
      </c>
      <c r="E108" s="13"/>
      <c r="F108" s="13"/>
      <c r="G108" s="13"/>
      <c r="H108" s="13" t="s">
        <v>8838</v>
      </c>
      <c r="I108" s="13" t="s">
        <v>8786</v>
      </c>
      <c r="J108" s="13"/>
      <c r="K108" s="13"/>
      <c r="L108" s="13"/>
      <c r="M108" s="13"/>
      <c r="N108" s="13" t="s">
        <v>8840</v>
      </c>
      <c r="O108" s="13" t="s">
        <v>8841</v>
      </c>
      <c r="P108" s="13"/>
      <c r="Q108" s="13"/>
    </row>
    <row r="109" spans="1:17" x14ac:dyDescent="0.35">
      <c r="A109" t="s">
        <v>8753</v>
      </c>
      <c r="B109" cm="1">
        <f t="array" ref="B109">IF(ROW() &lt; ROW(INDEX(treatments[experiment_ID],ROWS(treatments[experiment_ID]))), COUNTIF(INDEX(treatments[experiment_ID],1):treatments[[#This Row],[experiment_ID]],treatments[[#This Row],[experiment_ID]]), "")</f>
        <v>31</v>
      </c>
      <c r="C109" t="s">
        <v>8819</v>
      </c>
      <c r="D109" s="13" t="s">
        <v>8849</v>
      </c>
      <c r="E109" s="13"/>
      <c r="F109" s="13"/>
      <c r="G109" s="13"/>
      <c r="H109" s="13" t="s">
        <v>8838</v>
      </c>
      <c r="I109" s="13" t="s">
        <v>8837</v>
      </c>
      <c r="J109" s="13"/>
      <c r="K109" s="13"/>
      <c r="L109" s="13"/>
      <c r="M109" s="13"/>
      <c r="N109" s="13" t="s">
        <v>8787</v>
      </c>
      <c r="O109" s="13" t="s">
        <v>8841</v>
      </c>
      <c r="P109" s="13"/>
      <c r="Q109" s="13"/>
    </row>
    <row r="110" spans="1:17" x14ac:dyDescent="0.35">
      <c r="A110" t="s">
        <v>8753</v>
      </c>
      <c r="B110" cm="1">
        <f t="array" ref="B110">IF(ROW() &lt; ROW(INDEX(treatments[experiment_ID],ROWS(treatments[experiment_ID]))), COUNTIF(INDEX(treatments[experiment_ID],1):treatments[[#This Row],[experiment_ID]],treatments[[#This Row],[experiment_ID]]), "")</f>
        <v>32</v>
      </c>
      <c r="C110" t="s">
        <v>8820</v>
      </c>
      <c r="D110" s="13" t="s">
        <v>8849</v>
      </c>
      <c r="E110" s="13"/>
      <c r="F110" s="13"/>
      <c r="G110" s="13"/>
      <c r="H110" s="13" t="s">
        <v>8838</v>
      </c>
      <c r="I110" s="13" t="s">
        <v>8837</v>
      </c>
      <c r="J110" s="13"/>
      <c r="K110" s="13"/>
      <c r="L110" s="13"/>
      <c r="M110" s="13"/>
      <c r="N110" s="13" t="s">
        <v>8840</v>
      </c>
      <c r="O110" s="13" t="s">
        <v>8841</v>
      </c>
      <c r="P110" s="13"/>
      <c r="Q110" s="13"/>
    </row>
    <row r="111" spans="1:17" x14ac:dyDescent="0.35">
      <c r="A111" t="s">
        <v>8753</v>
      </c>
      <c r="B111" cm="1">
        <f t="array" ref="B111">IF(ROW() &lt; ROW(INDEX(treatments[experiment_ID],ROWS(treatments[experiment_ID]))), COUNTIF(INDEX(treatments[experiment_ID],1):treatments[[#This Row],[experiment_ID]],treatments[[#This Row],[experiment_ID]]), "")</f>
        <v>33</v>
      </c>
      <c r="C111" t="s">
        <v>8821</v>
      </c>
      <c r="D111" s="13" t="s">
        <v>8849</v>
      </c>
      <c r="E111" s="13"/>
      <c r="F111" s="13"/>
      <c r="G111" s="13"/>
      <c r="H111" s="13" t="s">
        <v>8839</v>
      </c>
      <c r="I111" s="13" t="s">
        <v>8786</v>
      </c>
      <c r="J111" s="13"/>
      <c r="K111" s="13"/>
      <c r="L111" s="13"/>
      <c r="M111" s="13"/>
      <c r="N111" s="13" t="s">
        <v>8787</v>
      </c>
      <c r="O111" s="13" t="s">
        <v>8842</v>
      </c>
      <c r="P111" s="13"/>
      <c r="Q111" s="13"/>
    </row>
    <row r="112" spans="1:17" x14ac:dyDescent="0.35">
      <c r="A112" t="s">
        <v>8753</v>
      </c>
      <c r="B112" cm="1">
        <f t="array" ref="B112">IF(ROW() &lt; ROW(INDEX(treatments[experiment_ID],ROWS(treatments[experiment_ID]))), COUNTIF(INDEX(treatments[experiment_ID],1):treatments[[#This Row],[experiment_ID]],treatments[[#This Row],[experiment_ID]]), "")</f>
        <v>34</v>
      </c>
      <c r="C112" t="s">
        <v>8822</v>
      </c>
      <c r="D112" s="13" t="s">
        <v>8849</v>
      </c>
      <c r="E112" s="13"/>
      <c r="F112" s="13"/>
      <c r="G112" s="13"/>
      <c r="H112" s="13" t="s">
        <v>8839</v>
      </c>
      <c r="I112" s="13" t="s">
        <v>8786</v>
      </c>
      <c r="J112" s="13"/>
      <c r="K112" s="13"/>
      <c r="L112" s="13"/>
      <c r="M112" s="13"/>
      <c r="N112" s="13" t="s">
        <v>8840</v>
      </c>
      <c r="O112" s="13" t="s">
        <v>8842</v>
      </c>
      <c r="P112" s="13"/>
      <c r="Q112" s="13"/>
    </row>
    <row r="113" spans="1:17" x14ac:dyDescent="0.35">
      <c r="A113" t="s">
        <v>8753</v>
      </c>
      <c r="B113" cm="1">
        <f t="array" ref="B113">IF(ROW() &lt; ROW(INDEX(treatments[experiment_ID],ROWS(treatments[experiment_ID]))), COUNTIF(INDEX(treatments[experiment_ID],1):treatments[[#This Row],[experiment_ID]],treatments[[#This Row],[experiment_ID]]), "")</f>
        <v>35</v>
      </c>
      <c r="C113" t="s">
        <v>8823</v>
      </c>
      <c r="D113" s="13" t="s">
        <v>8849</v>
      </c>
      <c r="E113" s="13"/>
      <c r="F113" s="13"/>
      <c r="G113" s="13"/>
      <c r="H113" s="13" t="s">
        <v>8839</v>
      </c>
      <c r="I113" s="13" t="s">
        <v>8837</v>
      </c>
      <c r="J113" s="13"/>
      <c r="K113" s="13"/>
      <c r="L113" s="13"/>
      <c r="M113" s="13"/>
      <c r="N113" s="13" t="s">
        <v>8787</v>
      </c>
      <c r="O113" s="13" t="s">
        <v>8842</v>
      </c>
      <c r="P113" s="13"/>
      <c r="Q113" s="13"/>
    </row>
    <row r="114" spans="1:17" x14ac:dyDescent="0.35">
      <c r="A114" t="s">
        <v>8753</v>
      </c>
      <c r="B114" cm="1">
        <f t="array" ref="B114">IF(ROW() &lt; ROW(INDEX(treatments[experiment_ID],ROWS(treatments[experiment_ID]))), COUNTIF(INDEX(treatments[experiment_ID],1):treatments[[#This Row],[experiment_ID]],treatments[[#This Row],[experiment_ID]]), "")</f>
        <v>36</v>
      </c>
      <c r="C114" t="s">
        <v>8824</v>
      </c>
      <c r="D114" s="13" t="s">
        <v>8849</v>
      </c>
      <c r="E114" s="13"/>
      <c r="F114" s="13"/>
      <c r="G114" s="13"/>
      <c r="H114" s="13" t="s">
        <v>8839</v>
      </c>
      <c r="I114" s="13" t="s">
        <v>8837</v>
      </c>
      <c r="J114" s="13"/>
      <c r="K114" s="13"/>
      <c r="L114" s="13"/>
      <c r="M114" s="13"/>
      <c r="N114" s="13" t="s">
        <v>8840</v>
      </c>
      <c r="O114" s="13" t="s">
        <v>8842</v>
      </c>
      <c r="P114" s="13"/>
      <c r="Q114" s="13"/>
    </row>
    <row r="115" spans="1:17" x14ac:dyDescent="0.35">
      <c r="A115" t="s">
        <v>8753</v>
      </c>
      <c r="B115" cm="1">
        <f t="array" ref="B115">IF(ROW() &lt; ROW(INDEX(treatments[experiment_ID],ROWS(treatments[experiment_ID]))), COUNTIF(INDEX(treatments[experiment_ID],1):treatments[[#This Row],[experiment_ID]],treatments[[#This Row],[experiment_ID]]), "")</f>
        <v>37</v>
      </c>
      <c r="C115" t="s">
        <v>8825</v>
      </c>
      <c r="D115" s="13" t="s">
        <v>8849</v>
      </c>
      <c r="E115" s="13"/>
      <c r="F115" s="13"/>
      <c r="G115" s="13"/>
      <c r="H115" s="13" t="s">
        <v>8843</v>
      </c>
      <c r="I115" s="13" t="s">
        <v>8786</v>
      </c>
      <c r="J115" s="13"/>
      <c r="K115" s="13"/>
      <c r="L115" s="13"/>
      <c r="M115" s="13"/>
      <c r="N115" s="13" t="s">
        <v>8787</v>
      </c>
      <c r="O115" s="13" t="s">
        <v>8844</v>
      </c>
      <c r="P115" s="13"/>
      <c r="Q115" s="13"/>
    </row>
    <row r="116" spans="1:17" x14ac:dyDescent="0.35">
      <c r="A116" t="s">
        <v>8753</v>
      </c>
      <c r="B116" cm="1">
        <f t="array" ref="B116">IF(ROW() &lt; ROW(INDEX(treatments[experiment_ID],ROWS(treatments[experiment_ID]))), COUNTIF(INDEX(treatments[experiment_ID],1):treatments[[#This Row],[experiment_ID]],treatments[[#This Row],[experiment_ID]]), "")</f>
        <v>38</v>
      </c>
      <c r="C116" t="s">
        <v>8826</v>
      </c>
      <c r="D116" s="13" t="s">
        <v>8849</v>
      </c>
      <c r="E116" s="13"/>
      <c r="F116" s="13"/>
      <c r="G116" s="13"/>
      <c r="H116" s="13" t="s">
        <v>8843</v>
      </c>
      <c r="I116" s="13" t="s">
        <v>8786</v>
      </c>
      <c r="J116" s="13"/>
      <c r="K116" s="13"/>
      <c r="L116" s="13"/>
      <c r="M116" s="13"/>
      <c r="N116" s="13" t="s">
        <v>8840</v>
      </c>
      <c r="O116" s="13" t="s">
        <v>8844</v>
      </c>
      <c r="P116" s="13"/>
      <c r="Q116" s="13"/>
    </row>
    <row r="117" spans="1:17" x14ac:dyDescent="0.35">
      <c r="A117" t="s">
        <v>8753</v>
      </c>
      <c r="B117" cm="1">
        <f t="array" ref="B117">IF(ROW() &lt; ROW(INDEX(treatments[experiment_ID],ROWS(treatments[experiment_ID]))), COUNTIF(INDEX(treatments[experiment_ID],1):treatments[[#This Row],[experiment_ID]],treatments[[#This Row],[experiment_ID]]), "")</f>
        <v>39</v>
      </c>
      <c r="C117" t="s">
        <v>8827</v>
      </c>
      <c r="D117" s="13" t="s">
        <v>8849</v>
      </c>
      <c r="E117" s="13"/>
      <c r="F117" s="13"/>
      <c r="G117" s="13"/>
      <c r="H117" s="13" t="s">
        <v>8843</v>
      </c>
      <c r="I117" s="13" t="s">
        <v>8837</v>
      </c>
      <c r="J117" s="13"/>
      <c r="K117" s="13"/>
      <c r="L117" s="13"/>
      <c r="M117" s="13"/>
      <c r="N117" s="13" t="s">
        <v>8787</v>
      </c>
      <c r="O117" s="13" t="s">
        <v>8844</v>
      </c>
      <c r="P117" s="13"/>
      <c r="Q117" s="13"/>
    </row>
    <row r="118" spans="1:17" x14ac:dyDescent="0.35">
      <c r="A118" t="s">
        <v>8753</v>
      </c>
      <c r="B118" cm="1">
        <f t="array" ref="B118">IF(ROW() &lt; ROW(INDEX(treatments[experiment_ID],ROWS(treatments[experiment_ID]))), COUNTIF(INDEX(treatments[experiment_ID],1):treatments[[#This Row],[experiment_ID]],treatments[[#This Row],[experiment_ID]]), "")</f>
        <v>40</v>
      </c>
      <c r="C118" t="s">
        <v>8828</v>
      </c>
      <c r="D118" s="13" t="s">
        <v>8849</v>
      </c>
      <c r="E118" s="13"/>
      <c r="F118" s="13"/>
      <c r="G118" s="13"/>
      <c r="H118" s="13" t="s">
        <v>8843</v>
      </c>
      <c r="I118" s="13" t="s">
        <v>8837</v>
      </c>
      <c r="J118" s="13"/>
      <c r="K118" s="13"/>
      <c r="L118" s="13"/>
      <c r="M118" s="13"/>
      <c r="N118" s="13" t="s">
        <v>8840</v>
      </c>
      <c r="O118" s="13" t="s">
        <v>8844</v>
      </c>
      <c r="P118" s="13"/>
      <c r="Q118" s="13"/>
    </row>
    <row r="119" spans="1:17" x14ac:dyDescent="0.35">
      <c r="A119" t="s">
        <v>8753</v>
      </c>
      <c r="B119" cm="1">
        <f t="array" ref="B119">IF(ROW() &lt; ROW(INDEX(treatments[experiment_ID],ROWS(treatments[experiment_ID]))), COUNTIF(INDEX(treatments[experiment_ID],1):treatments[[#This Row],[experiment_ID]],treatments[[#This Row],[experiment_ID]]), "")</f>
        <v>41</v>
      </c>
      <c r="C119" t="s">
        <v>8829</v>
      </c>
      <c r="D119" s="13" t="s">
        <v>8849</v>
      </c>
      <c r="E119" s="13"/>
      <c r="F119" s="13"/>
      <c r="G119" s="13"/>
      <c r="H119" s="13" t="s">
        <v>8845</v>
      </c>
      <c r="I119" s="13" t="s">
        <v>8786</v>
      </c>
      <c r="J119" s="13"/>
      <c r="K119" s="13"/>
      <c r="L119" s="13"/>
      <c r="M119" s="13"/>
      <c r="N119" s="13" t="s">
        <v>8787</v>
      </c>
      <c r="O119" s="13" t="s">
        <v>8848</v>
      </c>
      <c r="P119" s="13"/>
      <c r="Q119" s="13"/>
    </row>
    <row r="120" spans="1:17" x14ac:dyDescent="0.35">
      <c r="A120" t="s">
        <v>8753</v>
      </c>
      <c r="B120" cm="1">
        <f t="array" ref="B120">IF(ROW() &lt; ROW(INDEX(treatments[experiment_ID],ROWS(treatments[experiment_ID]))), COUNTIF(INDEX(treatments[experiment_ID],1):treatments[[#This Row],[experiment_ID]],treatments[[#This Row],[experiment_ID]]), "")</f>
        <v>42</v>
      </c>
      <c r="C120" t="s">
        <v>8830</v>
      </c>
      <c r="D120" s="13" t="s">
        <v>8849</v>
      </c>
      <c r="E120" s="13"/>
      <c r="F120" s="13"/>
      <c r="G120" s="13"/>
      <c r="H120" s="13" t="s">
        <v>8845</v>
      </c>
      <c r="I120" s="13" t="s">
        <v>8786</v>
      </c>
      <c r="J120" s="13"/>
      <c r="K120" s="13"/>
      <c r="L120" s="13"/>
      <c r="M120" s="13"/>
      <c r="N120" s="13" t="s">
        <v>8840</v>
      </c>
      <c r="O120" s="13" t="s">
        <v>8848</v>
      </c>
      <c r="P120" s="13"/>
      <c r="Q120" s="13"/>
    </row>
    <row r="121" spans="1:17" x14ac:dyDescent="0.35">
      <c r="A121" t="s">
        <v>8753</v>
      </c>
      <c r="B121" cm="1">
        <f t="array" ref="B121">IF(ROW() &lt; ROW(INDEX(treatments[experiment_ID],ROWS(treatments[experiment_ID]))), COUNTIF(INDEX(treatments[experiment_ID],1):treatments[[#This Row],[experiment_ID]],treatments[[#This Row],[experiment_ID]]), "")</f>
        <v>43</v>
      </c>
      <c r="C121" t="s">
        <v>8831</v>
      </c>
      <c r="D121" s="13" t="s">
        <v>8849</v>
      </c>
      <c r="E121" s="13"/>
      <c r="F121" s="13"/>
      <c r="G121" s="13"/>
      <c r="H121" s="13" t="s">
        <v>8845</v>
      </c>
      <c r="I121" s="13" t="s">
        <v>8837</v>
      </c>
      <c r="J121" s="13"/>
      <c r="K121" s="13"/>
      <c r="L121" s="13"/>
      <c r="M121" s="13"/>
      <c r="N121" s="13" t="s">
        <v>8787</v>
      </c>
      <c r="O121" s="13" t="s">
        <v>8848</v>
      </c>
      <c r="P121" s="13"/>
      <c r="Q121" s="13"/>
    </row>
    <row r="122" spans="1:17" x14ac:dyDescent="0.35">
      <c r="A122" t="s">
        <v>8753</v>
      </c>
      <c r="B122" cm="1">
        <f t="array" ref="B122">IF(ROW() &lt; ROW(INDEX(treatments[experiment_ID],ROWS(treatments[experiment_ID]))), COUNTIF(INDEX(treatments[experiment_ID],1):treatments[[#This Row],[experiment_ID]],treatments[[#This Row],[experiment_ID]]), "")</f>
        <v>44</v>
      </c>
      <c r="C122" t="s">
        <v>8832</v>
      </c>
      <c r="D122" s="13" t="s">
        <v>8849</v>
      </c>
      <c r="E122" s="13"/>
      <c r="F122" s="13"/>
      <c r="G122" s="13"/>
      <c r="H122" s="13" t="s">
        <v>8845</v>
      </c>
      <c r="I122" s="13" t="s">
        <v>8837</v>
      </c>
      <c r="J122" s="13"/>
      <c r="K122" s="13"/>
      <c r="L122" s="13"/>
      <c r="M122" s="13"/>
      <c r="N122" s="13" t="s">
        <v>8840</v>
      </c>
      <c r="O122" s="13" t="s">
        <v>8848</v>
      </c>
      <c r="P122" s="13"/>
      <c r="Q122" s="13"/>
    </row>
    <row r="123" spans="1:17" x14ac:dyDescent="0.35">
      <c r="A123" t="s">
        <v>8753</v>
      </c>
      <c r="B123" cm="1">
        <f t="array" ref="B123">IF(ROW() &lt; ROW(INDEX(treatments[experiment_ID],ROWS(treatments[experiment_ID]))), COUNTIF(INDEX(treatments[experiment_ID],1):treatments[[#This Row],[experiment_ID]],treatments[[#This Row],[experiment_ID]]), "")</f>
        <v>45</v>
      </c>
      <c r="C123" t="s">
        <v>8833</v>
      </c>
      <c r="D123" s="13" t="s">
        <v>8849</v>
      </c>
      <c r="E123" s="13"/>
      <c r="F123" s="13"/>
      <c r="G123" s="13"/>
      <c r="H123" s="13" t="s">
        <v>8846</v>
      </c>
      <c r="I123" s="13" t="s">
        <v>8786</v>
      </c>
      <c r="J123" s="13"/>
      <c r="K123" s="13"/>
      <c r="L123" s="13"/>
      <c r="M123" s="13"/>
      <c r="N123" s="13" t="s">
        <v>8787</v>
      </c>
      <c r="O123" s="13" t="s">
        <v>8847</v>
      </c>
      <c r="P123" s="13"/>
      <c r="Q123" s="13"/>
    </row>
    <row r="124" spans="1:17" x14ac:dyDescent="0.35">
      <c r="A124" t="s">
        <v>8753</v>
      </c>
      <c r="B124" cm="1">
        <f t="array" ref="B124">IF(ROW() &lt; ROW(INDEX(treatments[experiment_ID],ROWS(treatments[experiment_ID]))), COUNTIF(INDEX(treatments[experiment_ID],1):treatments[[#This Row],[experiment_ID]],treatments[[#This Row],[experiment_ID]]), "")</f>
        <v>46</v>
      </c>
      <c r="C124" t="s">
        <v>8834</v>
      </c>
      <c r="D124" s="13" t="s">
        <v>8849</v>
      </c>
      <c r="E124" s="13"/>
      <c r="F124" s="13"/>
      <c r="G124" s="13"/>
      <c r="H124" s="13" t="s">
        <v>8846</v>
      </c>
      <c r="I124" s="13" t="s">
        <v>8786</v>
      </c>
      <c r="J124" s="13"/>
      <c r="K124" s="13"/>
      <c r="L124" s="13"/>
      <c r="M124" s="13"/>
      <c r="N124" s="13" t="s">
        <v>8840</v>
      </c>
      <c r="O124" s="13" t="s">
        <v>8847</v>
      </c>
      <c r="P124" s="13"/>
      <c r="Q124" s="13"/>
    </row>
    <row r="125" spans="1:17" x14ac:dyDescent="0.35">
      <c r="A125" t="s">
        <v>8753</v>
      </c>
      <c r="B125" cm="1">
        <f t="array" ref="B125">IF(ROW() &lt; ROW(INDEX(treatments[experiment_ID],ROWS(treatments[experiment_ID]))), COUNTIF(INDEX(treatments[experiment_ID],1):treatments[[#This Row],[experiment_ID]],treatments[[#This Row],[experiment_ID]]), "")</f>
        <v>47</v>
      </c>
      <c r="C125" t="s">
        <v>8835</v>
      </c>
      <c r="D125" s="13" t="s">
        <v>8849</v>
      </c>
      <c r="E125" s="13"/>
      <c r="F125" s="13"/>
      <c r="G125" s="13"/>
      <c r="H125" s="13" t="s">
        <v>8846</v>
      </c>
      <c r="I125" s="13" t="s">
        <v>8837</v>
      </c>
      <c r="J125" s="13"/>
      <c r="K125" s="13"/>
      <c r="L125" s="13"/>
      <c r="M125" s="13"/>
      <c r="N125" s="13" t="s">
        <v>8787</v>
      </c>
      <c r="O125" s="13" t="s">
        <v>8847</v>
      </c>
      <c r="P125" s="13"/>
      <c r="Q125" s="13"/>
    </row>
    <row r="126" spans="1:17" x14ac:dyDescent="0.35">
      <c r="A126" t="s">
        <v>8753</v>
      </c>
      <c r="B126" cm="1">
        <f t="array" ref="B126">IF(ROW() &lt; ROW(INDEX(treatments[experiment_ID],ROWS(treatments[experiment_ID]))), COUNTIF(INDEX(treatments[experiment_ID],1):treatments[[#This Row],[experiment_ID]],treatments[[#This Row],[experiment_ID]]), "")</f>
        <v>48</v>
      </c>
      <c r="C126" t="s">
        <v>8836</v>
      </c>
      <c r="D126" s="13" t="s">
        <v>8849</v>
      </c>
      <c r="E126" s="13"/>
      <c r="F126" s="13"/>
      <c r="G126" s="13"/>
      <c r="H126" s="13" t="s">
        <v>8846</v>
      </c>
      <c r="I126" s="13" t="s">
        <v>8837</v>
      </c>
      <c r="J126" s="13"/>
      <c r="K126" s="13"/>
      <c r="L126" s="13"/>
      <c r="M126" s="13"/>
      <c r="N126" s="13" t="s">
        <v>8840</v>
      </c>
      <c r="O126" s="13" t="s">
        <v>8847</v>
      </c>
      <c r="P126" s="13"/>
      <c r="Q126" s="13"/>
    </row>
    <row r="127" spans="1:17" x14ac:dyDescent="0.35">
      <c r="A127" t="s">
        <v>8850</v>
      </c>
      <c r="B127" cm="1">
        <f t="array" ref="B127">IF(ROW() &lt; ROW(INDEX(treatments[experiment_ID],ROWS(treatments[experiment_ID]))), COUNTIF(INDEX(treatments[experiment_ID],1):treatments[[#This Row],[experiment_ID]],treatments[[#This Row],[experiment_ID]]), "")</f>
        <v>1</v>
      </c>
      <c r="C127" t="s">
        <v>9043</v>
      </c>
      <c r="D127" s="13" t="s">
        <v>8866</v>
      </c>
      <c r="E127" s="13" t="s">
        <v>2502</v>
      </c>
      <c r="F127" s="13" t="s">
        <v>9350</v>
      </c>
      <c r="G127" s="13" t="s">
        <v>9350</v>
      </c>
      <c r="H127" s="13" t="s">
        <v>8868</v>
      </c>
      <c r="I127" s="13"/>
      <c r="J127" s="13"/>
      <c r="K127" s="13"/>
      <c r="L127" s="13"/>
      <c r="M127" s="13"/>
      <c r="N127" s="13"/>
      <c r="O127" s="13"/>
      <c r="P127" s="13"/>
      <c r="Q127" s="13"/>
    </row>
    <row r="128" spans="1:17" x14ac:dyDescent="0.35">
      <c r="A128" t="s">
        <v>8850</v>
      </c>
      <c r="B128" cm="1">
        <f t="array" ref="B128">IF(ROW() &lt; ROW(INDEX(treatments[experiment_ID],ROWS(treatments[experiment_ID]))), COUNTIF(INDEX(treatments[experiment_ID],1):treatments[[#This Row],[experiment_ID]],treatments[[#This Row],[experiment_ID]]), "")</f>
        <v>2</v>
      </c>
      <c r="C128" t="s">
        <v>9044</v>
      </c>
      <c r="D128" s="13" t="s">
        <v>8866</v>
      </c>
      <c r="E128" s="13" t="s">
        <v>2502</v>
      </c>
      <c r="F128" s="13" t="s">
        <v>9350</v>
      </c>
      <c r="G128" s="13" t="s">
        <v>9350</v>
      </c>
      <c r="H128" s="13" t="s">
        <v>8869</v>
      </c>
      <c r="I128" s="13"/>
      <c r="J128" s="13"/>
      <c r="K128" s="13"/>
      <c r="L128" s="13"/>
      <c r="M128" s="13"/>
      <c r="N128" s="13"/>
      <c r="O128" s="13"/>
      <c r="P128" s="13"/>
      <c r="Q128" s="13"/>
    </row>
    <row r="129" spans="1:17" x14ac:dyDescent="0.35">
      <c r="A129" t="s">
        <v>8850</v>
      </c>
      <c r="B129" cm="1">
        <f t="array" ref="B129">IF(ROW() &lt; ROW(INDEX(treatments[experiment_ID],ROWS(treatments[experiment_ID]))), COUNTIF(INDEX(treatments[experiment_ID],1):treatments[[#This Row],[experiment_ID]],treatments[[#This Row],[experiment_ID]]), "")</f>
        <v>3</v>
      </c>
      <c r="C129" t="s">
        <v>9045</v>
      </c>
      <c r="D129" s="13" t="s">
        <v>8866</v>
      </c>
      <c r="E129" s="13" t="s">
        <v>8624</v>
      </c>
      <c r="F129" s="13" t="s">
        <v>9351</v>
      </c>
      <c r="G129" s="13" t="s">
        <v>9351</v>
      </c>
      <c r="H129" s="13" t="s">
        <v>8870</v>
      </c>
      <c r="I129" s="13"/>
      <c r="J129" s="13"/>
      <c r="K129" s="13"/>
      <c r="L129" s="13"/>
      <c r="M129" s="13"/>
      <c r="N129" s="13"/>
      <c r="O129" s="13"/>
      <c r="P129" s="13"/>
      <c r="Q129" s="13"/>
    </row>
    <row r="130" spans="1:17" x14ac:dyDescent="0.35">
      <c r="A130" t="s">
        <v>8850</v>
      </c>
      <c r="B130" cm="1">
        <f t="array" ref="B130">IF(ROW() &lt; ROW(INDEX(treatments[experiment_ID],ROWS(treatments[experiment_ID]))), COUNTIF(INDEX(treatments[experiment_ID],1):treatments[[#This Row],[experiment_ID]],treatments[[#This Row],[experiment_ID]]), "")</f>
        <v>4</v>
      </c>
      <c r="C130" t="s">
        <v>9046</v>
      </c>
      <c r="D130" s="13" t="s">
        <v>8867</v>
      </c>
      <c r="E130" s="13" t="s">
        <v>2502</v>
      </c>
      <c r="F130" s="13" t="s">
        <v>9350</v>
      </c>
      <c r="G130" s="13" t="s">
        <v>9350</v>
      </c>
      <c r="H130" s="13" t="s">
        <v>8868</v>
      </c>
      <c r="I130" s="13"/>
      <c r="J130" s="13"/>
      <c r="K130" s="13"/>
      <c r="L130" s="13"/>
      <c r="M130" s="13"/>
      <c r="N130" s="13"/>
      <c r="O130" s="13"/>
      <c r="P130" s="13"/>
      <c r="Q130" s="13"/>
    </row>
    <row r="131" spans="1:17" x14ac:dyDescent="0.35">
      <c r="A131" t="s">
        <v>8850</v>
      </c>
      <c r="B131" cm="1">
        <f t="array" ref="B131">IF(ROW() &lt; ROW(INDEX(treatments[experiment_ID],ROWS(treatments[experiment_ID]))), COUNTIF(INDEX(treatments[experiment_ID],1):treatments[[#This Row],[experiment_ID]],treatments[[#This Row],[experiment_ID]]), "")</f>
        <v>5</v>
      </c>
      <c r="C131" t="s">
        <v>9047</v>
      </c>
      <c r="D131" s="13" t="s">
        <v>8867</v>
      </c>
      <c r="E131" s="13" t="s">
        <v>2502</v>
      </c>
      <c r="F131" s="13" t="s">
        <v>9350</v>
      </c>
      <c r="G131" s="13" t="s">
        <v>9350</v>
      </c>
      <c r="H131" s="13" t="s">
        <v>8869</v>
      </c>
      <c r="I131" s="13"/>
      <c r="J131" s="13"/>
      <c r="K131" s="13"/>
      <c r="L131" s="13"/>
      <c r="M131" s="13"/>
      <c r="N131" s="13"/>
      <c r="O131" s="13"/>
      <c r="P131" s="13"/>
      <c r="Q131" s="13"/>
    </row>
    <row r="132" spans="1:17" x14ac:dyDescent="0.35">
      <c r="A132" t="s">
        <v>8850</v>
      </c>
      <c r="B132" cm="1">
        <f t="array" ref="B132">IF(ROW() &lt; ROW(INDEX(treatments[experiment_ID],ROWS(treatments[experiment_ID]))), COUNTIF(INDEX(treatments[experiment_ID],1):treatments[[#This Row],[experiment_ID]],treatments[[#This Row],[experiment_ID]]), "")</f>
        <v>6</v>
      </c>
      <c r="C132" t="s">
        <v>9048</v>
      </c>
      <c r="D132" s="13" t="s">
        <v>8867</v>
      </c>
      <c r="E132" s="13" t="s">
        <v>8624</v>
      </c>
      <c r="F132" s="13" t="s">
        <v>9351</v>
      </c>
      <c r="G132" s="13" t="s">
        <v>9351</v>
      </c>
      <c r="H132" s="13" t="s">
        <v>8870</v>
      </c>
      <c r="I132" s="13"/>
      <c r="J132" s="13"/>
      <c r="K132" s="13"/>
      <c r="L132" s="13"/>
      <c r="M132" s="13"/>
      <c r="N132" s="13"/>
      <c r="O132" s="13"/>
      <c r="P132" s="13"/>
      <c r="Q132" s="13"/>
    </row>
    <row r="133" spans="1:17" x14ac:dyDescent="0.35">
      <c r="A133" t="s">
        <v>8871</v>
      </c>
      <c r="B133" cm="1">
        <f t="array" ref="B133">IF(ROW() &lt; ROW(INDEX(treatments[experiment_ID],ROWS(treatments[experiment_ID]))), COUNTIF(INDEX(treatments[experiment_ID],1):treatments[[#This Row],[experiment_ID]],treatments[[#This Row],[experiment_ID]]), "")</f>
        <v>1</v>
      </c>
      <c r="C133" t="s">
        <v>9049</v>
      </c>
      <c r="D133" s="13" t="s">
        <v>8946</v>
      </c>
      <c r="E133" s="13" t="s">
        <v>2502</v>
      </c>
      <c r="F133" s="13"/>
      <c r="G133" s="13"/>
      <c r="H133" s="13" t="s">
        <v>8947</v>
      </c>
      <c r="I133" s="13"/>
      <c r="J133" s="13" t="s">
        <v>9789</v>
      </c>
      <c r="K133" s="13"/>
      <c r="L133" s="13"/>
      <c r="M133" s="13" t="s">
        <v>8948</v>
      </c>
      <c r="N133" s="13"/>
      <c r="O133" s="13" t="s">
        <v>8949</v>
      </c>
      <c r="P133" s="13"/>
      <c r="Q133" s="13"/>
    </row>
    <row r="134" spans="1:17" x14ac:dyDescent="0.35">
      <c r="A134" t="s">
        <v>8871</v>
      </c>
      <c r="B134" cm="1">
        <f t="array" ref="B134">IF(ROW() &lt; ROW(INDEX(treatments[experiment_ID],ROWS(treatments[experiment_ID]))), COUNTIF(INDEX(treatments[experiment_ID],1):treatments[[#This Row],[experiment_ID]],treatments[[#This Row],[experiment_ID]]), "")</f>
        <v>2</v>
      </c>
      <c r="C134" t="s">
        <v>9050</v>
      </c>
      <c r="D134" s="13" t="s">
        <v>8946</v>
      </c>
      <c r="E134" s="13" t="s">
        <v>2502</v>
      </c>
      <c r="F134" s="13"/>
      <c r="G134" s="13"/>
      <c r="H134" s="13" t="s">
        <v>8947</v>
      </c>
      <c r="I134" s="13"/>
      <c r="J134" s="13" t="s">
        <v>9790</v>
      </c>
      <c r="K134" s="13"/>
      <c r="L134" s="13"/>
      <c r="M134" s="13" t="s">
        <v>8948</v>
      </c>
      <c r="N134" s="13"/>
      <c r="O134" s="13" t="s">
        <v>8949</v>
      </c>
      <c r="P134" s="13"/>
      <c r="Q134" s="13"/>
    </row>
    <row r="135" spans="1:17" x14ac:dyDescent="0.35">
      <c r="A135" t="s">
        <v>8871</v>
      </c>
      <c r="B135" cm="1">
        <f t="array" ref="B135">IF(ROW() &lt; ROW(INDEX(treatments[experiment_ID],ROWS(treatments[experiment_ID]))), COUNTIF(INDEX(treatments[experiment_ID],1):treatments[[#This Row],[experiment_ID]],treatments[[#This Row],[experiment_ID]]), "")</f>
        <v>3</v>
      </c>
      <c r="C135" t="s">
        <v>9051</v>
      </c>
      <c r="D135" s="13" t="s">
        <v>8946</v>
      </c>
      <c r="E135" s="13" t="s">
        <v>2502</v>
      </c>
      <c r="F135" s="13"/>
      <c r="G135" s="13"/>
      <c r="H135" s="13" t="s">
        <v>8947</v>
      </c>
      <c r="I135" s="13"/>
      <c r="J135" s="13" t="s">
        <v>9791</v>
      </c>
      <c r="K135" s="13"/>
      <c r="L135" s="13"/>
      <c r="M135" s="13" t="s">
        <v>8948</v>
      </c>
      <c r="N135" s="13"/>
      <c r="O135" s="13" t="s">
        <v>8949</v>
      </c>
      <c r="P135" s="13"/>
      <c r="Q135" s="13"/>
    </row>
    <row r="136" spans="1:17" x14ac:dyDescent="0.35">
      <c r="A136" t="s">
        <v>8871</v>
      </c>
      <c r="B136" cm="1">
        <f t="array" ref="B136">IF(ROW() &lt; ROW(INDEX(treatments[experiment_ID],ROWS(treatments[experiment_ID]))), COUNTIF(INDEX(treatments[experiment_ID],1):treatments[[#This Row],[experiment_ID]],treatments[[#This Row],[experiment_ID]]), "")</f>
        <v>4</v>
      </c>
      <c r="C136" t="s">
        <v>9052</v>
      </c>
      <c r="D136" s="13" t="s">
        <v>8946</v>
      </c>
      <c r="E136" s="13" t="s">
        <v>2502</v>
      </c>
      <c r="F136" s="13"/>
      <c r="G136" s="13"/>
      <c r="H136" s="13" t="s">
        <v>8947</v>
      </c>
      <c r="I136" s="13"/>
      <c r="J136" s="13" t="s">
        <v>9792</v>
      </c>
      <c r="K136" s="13"/>
      <c r="L136" s="13"/>
      <c r="M136" s="13" t="s">
        <v>8948</v>
      </c>
      <c r="N136" s="13"/>
      <c r="O136" s="13" t="s">
        <v>8949</v>
      </c>
      <c r="P136" s="13"/>
      <c r="Q136" s="13"/>
    </row>
    <row r="137" spans="1:17" x14ac:dyDescent="0.35">
      <c r="A137" t="s">
        <v>8871</v>
      </c>
      <c r="B137" cm="1">
        <f t="array" ref="B137">IF(ROW() &lt; ROW(INDEX(treatments[experiment_ID],ROWS(treatments[experiment_ID]))), COUNTIF(INDEX(treatments[experiment_ID],1):treatments[[#This Row],[experiment_ID]],treatments[[#This Row],[experiment_ID]]), "")</f>
        <v>5</v>
      </c>
      <c r="C137" t="s">
        <v>9053</v>
      </c>
      <c r="D137" s="13" t="s">
        <v>8946</v>
      </c>
      <c r="E137" s="13" t="s">
        <v>2502</v>
      </c>
      <c r="F137" s="13"/>
      <c r="G137" s="13"/>
      <c r="H137" s="13" t="s">
        <v>8951</v>
      </c>
      <c r="I137" s="13"/>
      <c r="J137" s="13" t="s">
        <v>9793</v>
      </c>
      <c r="K137" s="13"/>
      <c r="L137" s="13"/>
      <c r="M137" s="13" t="s">
        <v>8952</v>
      </c>
      <c r="N137" s="13"/>
      <c r="O137" s="13" t="s">
        <v>8950</v>
      </c>
      <c r="P137" s="13"/>
      <c r="Q137" s="13"/>
    </row>
    <row r="138" spans="1:17" x14ac:dyDescent="0.35">
      <c r="A138" t="s">
        <v>8871</v>
      </c>
      <c r="B138" cm="1">
        <f t="array" ref="B138">IF(ROW() &lt; ROW(INDEX(treatments[experiment_ID],ROWS(treatments[experiment_ID]))), COUNTIF(INDEX(treatments[experiment_ID],1):treatments[[#This Row],[experiment_ID]],treatments[[#This Row],[experiment_ID]]), "")</f>
        <v>6</v>
      </c>
      <c r="C138" t="s">
        <v>9054</v>
      </c>
      <c r="D138" s="13" t="s">
        <v>8946</v>
      </c>
      <c r="E138" s="13" t="s">
        <v>2502</v>
      </c>
      <c r="F138" s="13"/>
      <c r="G138" s="13"/>
      <c r="H138" s="13" t="s">
        <v>8951</v>
      </c>
      <c r="I138" s="13"/>
      <c r="J138" s="13" t="s">
        <v>9794</v>
      </c>
      <c r="K138" s="13"/>
      <c r="L138" s="13"/>
      <c r="M138" s="13" t="s">
        <v>8952</v>
      </c>
      <c r="N138" s="13"/>
      <c r="O138" s="13" t="s">
        <v>8950</v>
      </c>
      <c r="P138" s="13"/>
      <c r="Q138" s="13"/>
    </row>
    <row r="139" spans="1:17" x14ac:dyDescent="0.35">
      <c r="A139" t="s">
        <v>8871</v>
      </c>
      <c r="B139" cm="1">
        <f t="array" ref="B139">IF(ROW() &lt; ROW(INDEX(treatments[experiment_ID],ROWS(treatments[experiment_ID]))), COUNTIF(INDEX(treatments[experiment_ID],1):treatments[[#This Row],[experiment_ID]],treatments[[#This Row],[experiment_ID]]), "")</f>
        <v>7</v>
      </c>
      <c r="C139" t="s">
        <v>9055</v>
      </c>
      <c r="D139" s="13" t="s">
        <v>8946</v>
      </c>
      <c r="E139" s="13" t="s">
        <v>2502</v>
      </c>
      <c r="F139" s="13"/>
      <c r="G139" s="13"/>
      <c r="H139" s="13" t="s">
        <v>8951</v>
      </c>
      <c r="I139" s="13"/>
      <c r="J139" s="13" t="s">
        <v>9795</v>
      </c>
      <c r="K139" s="13"/>
      <c r="L139" s="13"/>
      <c r="M139" s="13" t="s">
        <v>8952</v>
      </c>
      <c r="N139" s="13"/>
      <c r="O139" s="13" t="s">
        <v>8950</v>
      </c>
      <c r="P139" s="13"/>
      <c r="Q139" s="13"/>
    </row>
    <row r="140" spans="1:17" x14ac:dyDescent="0.35">
      <c r="A140" t="s">
        <v>8871</v>
      </c>
      <c r="B140" cm="1">
        <f t="array" ref="B140">IF(ROW() &lt; ROW(INDEX(treatments[experiment_ID],ROWS(treatments[experiment_ID]))), COUNTIF(INDEX(treatments[experiment_ID],1):treatments[[#This Row],[experiment_ID]],treatments[[#This Row],[experiment_ID]]), "")</f>
        <v>8</v>
      </c>
      <c r="C140" t="s">
        <v>9056</v>
      </c>
      <c r="D140" s="13" t="s">
        <v>8946</v>
      </c>
      <c r="E140" s="13" t="s">
        <v>2502</v>
      </c>
      <c r="F140" s="13"/>
      <c r="G140" s="13"/>
      <c r="H140" s="13" t="s">
        <v>8951</v>
      </c>
      <c r="I140" s="13"/>
      <c r="J140" s="13" t="s">
        <v>9796</v>
      </c>
      <c r="K140" s="13"/>
      <c r="L140" s="13"/>
      <c r="M140" s="13" t="s">
        <v>8952</v>
      </c>
      <c r="N140" s="13"/>
      <c r="O140" s="13" t="s">
        <v>8950</v>
      </c>
      <c r="P140" s="13"/>
      <c r="Q140" s="13"/>
    </row>
    <row r="141" spans="1:17" x14ac:dyDescent="0.35">
      <c r="A141" t="s">
        <v>8871</v>
      </c>
      <c r="B141" cm="1">
        <f t="array" ref="B141">IF(ROW() &lt; ROW(INDEX(treatments[experiment_ID],ROWS(treatments[experiment_ID]))), COUNTIF(INDEX(treatments[experiment_ID],1):treatments[[#This Row],[experiment_ID]],treatments[[#This Row],[experiment_ID]]), "")</f>
        <v>9</v>
      </c>
      <c r="C141" t="s">
        <v>9057</v>
      </c>
      <c r="D141" s="13" t="s">
        <v>8953</v>
      </c>
      <c r="E141" s="13" t="s">
        <v>2502</v>
      </c>
      <c r="F141" s="13"/>
      <c r="G141" s="13"/>
      <c r="H141" s="13" t="s">
        <v>8954</v>
      </c>
      <c r="I141" s="13"/>
      <c r="J141" s="13" t="s">
        <v>9797</v>
      </c>
      <c r="K141" s="13"/>
      <c r="L141" s="13"/>
      <c r="M141" s="13" t="s">
        <v>8955</v>
      </c>
      <c r="N141" s="13"/>
      <c r="O141" s="13" t="s">
        <v>8956</v>
      </c>
      <c r="P141" s="13"/>
      <c r="Q141" s="13"/>
    </row>
    <row r="142" spans="1:17" x14ac:dyDescent="0.35">
      <c r="A142" t="s">
        <v>8871</v>
      </c>
      <c r="B142" cm="1">
        <f t="array" ref="B142">IF(ROW() &lt; ROW(INDEX(treatments[experiment_ID],ROWS(treatments[experiment_ID]))), COUNTIF(INDEX(treatments[experiment_ID],1):treatments[[#This Row],[experiment_ID]],treatments[[#This Row],[experiment_ID]]), "")</f>
        <v>10</v>
      </c>
      <c r="C142" t="s">
        <v>9058</v>
      </c>
      <c r="D142" s="13" t="s">
        <v>8953</v>
      </c>
      <c r="E142" s="13" t="s">
        <v>2502</v>
      </c>
      <c r="F142" s="13"/>
      <c r="G142" s="13"/>
      <c r="H142" s="13" t="s">
        <v>8954</v>
      </c>
      <c r="I142" s="13"/>
      <c r="J142" s="13" t="s">
        <v>9798</v>
      </c>
      <c r="K142" s="13"/>
      <c r="L142" s="13"/>
      <c r="M142" s="13" t="s">
        <v>8955</v>
      </c>
      <c r="N142" s="13"/>
      <c r="O142" s="13" t="s">
        <v>8956</v>
      </c>
      <c r="P142" s="13"/>
      <c r="Q142" s="13"/>
    </row>
    <row r="143" spans="1:17" x14ac:dyDescent="0.35">
      <c r="A143" t="s">
        <v>8871</v>
      </c>
      <c r="B143" cm="1">
        <f t="array" ref="B143">IF(ROW() &lt; ROW(INDEX(treatments[experiment_ID],ROWS(treatments[experiment_ID]))), COUNTIF(INDEX(treatments[experiment_ID],1):treatments[[#This Row],[experiment_ID]],treatments[[#This Row],[experiment_ID]]), "")</f>
        <v>11</v>
      </c>
      <c r="C143" t="s">
        <v>9059</v>
      </c>
      <c r="D143" s="13" t="s">
        <v>8953</v>
      </c>
      <c r="E143" s="13" t="s">
        <v>2502</v>
      </c>
      <c r="F143" s="13"/>
      <c r="G143" s="13"/>
      <c r="H143" s="13" t="s">
        <v>8954</v>
      </c>
      <c r="I143" s="13"/>
      <c r="J143" s="13" t="s">
        <v>9799</v>
      </c>
      <c r="K143" s="13"/>
      <c r="L143" s="13"/>
      <c r="M143" s="13" t="s">
        <v>8955</v>
      </c>
      <c r="N143" s="13"/>
      <c r="O143" s="13" t="s">
        <v>8956</v>
      </c>
      <c r="P143" s="13"/>
      <c r="Q143" s="13"/>
    </row>
    <row r="144" spans="1:17" x14ac:dyDescent="0.35">
      <c r="A144" t="s">
        <v>8871</v>
      </c>
      <c r="B144" cm="1">
        <f t="array" ref="B144">IF(ROW() &lt; ROW(INDEX(treatments[experiment_ID],ROWS(treatments[experiment_ID]))), COUNTIF(INDEX(treatments[experiment_ID],1):treatments[[#This Row],[experiment_ID]],treatments[[#This Row],[experiment_ID]]), "")</f>
        <v>12</v>
      </c>
      <c r="C144" t="s">
        <v>9060</v>
      </c>
      <c r="D144" s="13" t="s">
        <v>8953</v>
      </c>
      <c r="E144" s="13" t="s">
        <v>2502</v>
      </c>
      <c r="F144" s="13"/>
      <c r="G144" s="13"/>
      <c r="H144" s="13" t="s">
        <v>8954</v>
      </c>
      <c r="I144" s="13"/>
      <c r="J144" s="13" t="s">
        <v>9800</v>
      </c>
      <c r="K144" s="13"/>
      <c r="L144" s="13"/>
      <c r="M144" s="13" t="s">
        <v>8955</v>
      </c>
      <c r="N144" s="13"/>
      <c r="O144" s="13" t="s">
        <v>8956</v>
      </c>
      <c r="P144" s="13"/>
      <c r="Q144" s="13"/>
    </row>
    <row r="145" spans="1:17" x14ac:dyDescent="0.35">
      <c r="A145" t="s">
        <v>8871</v>
      </c>
      <c r="B145" cm="1">
        <f t="array" ref="B145">IF(ROW() &lt; ROW(INDEX(treatments[experiment_ID],ROWS(treatments[experiment_ID]))), COUNTIF(INDEX(treatments[experiment_ID],1):treatments[[#This Row],[experiment_ID]],treatments[[#This Row],[experiment_ID]]), "")</f>
        <v>13</v>
      </c>
      <c r="C145" t="s">
        <v>9061</v>
      </c>
      <c r="D145" s="13" t="s">
        <v>8953</v>
      </c>
      <c r="E145" s="13" t="s">
        <v>2502</v>
      </c>
      <c r="F145" s="13"/>
      <c r="G145" s="13"/>
      <c r="H145" s="13" t="s">
        <v>8957</v>
      </c>
      <c r="I145" s="13"/>
      <c r="J145" s="13" t="s">
        <v>9801</v>
      </c>
      <c r="K145" s="13"/>
      <c r="L145" s="13"/>
      <c r="M145" s="13" t="s">
        <v>8958</v>
      </c>
      <c r="N145" s="13"/>
      <c r="O145" s="13" t="s">
        <v>8959</v>
      </c>
      <c r="P145" s="13"/>
      <c r="Q145" s="13"/>
    </row>
    <row r="146" spans="1:17" x14ac:dyDescent="0.35">
      <c r="A146" t="s">
        <v>8871</v>
      </c>
      <c r="B146" cm="1">
        <f t="array" ref="B146">IF(ROW() &lt; ROW(INDEX(treatments[experiment_ID],ROWS(treatments[experiment_ID]))), COUNTIF(INDEX(treatments[experiment_ID],1):treatments[[#This Row],[experiment_ID]],treatments[[#This Row],[experiment_ID]]), "")</f>
        <v>14</v>
      </c>
      <c r="C146" t="s">
        <v>9062</v>
      </c>
      <c r="D146" s="13" t="s">
        <v>8953</v>
      </c>
      <c r="E146" s="13" t="s">
        <v>2502</v>
      </c>
      <c r="F146" s="13"/>
      <c r="G146" s="13"/>
      <c r="H146" s="13" t="s">
        <v>8957</v>
      </c>
      <c r="I146" s="13"/>
      <c r="J146" s="13" t="s">
        <v>9802</v>
      </c>
      <c r="K146" s="13"/>
      <c r="L146" s="13"/>
      <c r="M146" s="13" t="s">
        <v>8958</v>
      </c>
      <c r="N146" s="13"/>
      <c r="O146" s="13" t="s">
        <v>8959</v>
      </c>
      <c r="P146" s="13"/>
      <c r="Q146" s="13"/>
    </row>
    <row r="147" spans="1:17" x14ac:dyDescent="0.35">
      <c r="A147" t="s">
        <v>8871</v>
      </c>
      <c r="B147" cm="1">
        <f t="array" ref="B147">IF(ROW() &lt; ROW(INDEX(treatments[experiment_ID],ROWS(treatments[experiment_ID]))), COUNTIF(INDEX(treatments[experiment_ID],1):treatments[[#This Row],[experiment_ID]],treatments[[#This Row],[experiment_ID]]), "")</f>
        <v>15</v>
      </c>
      <c r="C147" t="s">
        <v>9063</v>
      </c>
      <c r="D147" s="13" t="s">
        <v>8953</v>
      </c>
      <c r="E147" s="13" t="s">
        <v>2502</v>
      </c>
      <c r="F147" s="13"/>
      <c r="G147" s="13"/>
      <c r="H147" s="13" t="s">
        <v>8957</v>
      </c>
      <c r="I147" s="13"/>
      <c r="J147" s="13" t="s">
        <v>9803</v>
      </c>
      <c r="K147" s="13"/>
      <c r="L147" s="13"/>
      <c r="M147" s="13" t="s">
        <v>8958</v>
      </c>
      <c r="N147" s="13"/>
      <c r="O147" s="13" t="s">
        <v>8959</v>
      </c>
      <c r="P147" s="13"/>
      <c r="Q147" s="13"/>
    </row>
    <row r="148" spans="1:17" x14ac:dyDescent="0.35">
      <c r="A148" t="s">
        <v>8871</v>
      </c>
      <c r="B148" cm="1">
        <f t="array" ref="B148">IF(ROW() &lt; ROW(INDEX(treatments[experiment_ID],ROWS(treatments[experiment_ID]))), COUNTIF(INDEX(treatments[experiment_ID],1):treatments[[#This Row],[experiment_ID]],treatments[[#This Row],[experiment_ID]]), "")</f>
        <v>16</v>
      </c>
      <c r="C148" t="s">
        <v>9064</v>
      </c>
      <c r="D148" s="13" t="s">
        <v>8953</v>
      </c>
      <c r="E148" s="13" t="s">
        <v>2502</v>
      </c>
      <c r="F148" s="13"/>
      <c r="G148" s="13"/>
      <c r="H148" s="13" t="s">
        <v>8957</v>
      </c>
      <c r="I148" s="13"/>
      <c r="J148" s="13" t="s">
        <v>9804</v>
      </c>
      <c r="K148" s="13"/>
      <c r="L148" s="13"/>
      <c r="M148" s="13" t="s">
        <v>8958</v>
      </c>
      <c r="N148" s="13"/>
      <c r="O148" s="13" t="s">
        <v>8959</v>
      </c>
      <c r="P148" s="13"/>
      <c r="Q148" s="13"/>
    </row>
    <row r="149" spans="1:17" x14ac:dyDescent="0.35">
      <c r="A149" t="s">
        <v>8871</v>
      </c>
      <c r="B149" cm="1">
        <f t="array" ref="B149">IF(ROW() &lt; ROW(INDEX(treatments[experiment_ID],ROWS(treatments[experiment_ID]))), COUNTIF(INDEX(treatments[experiment_ID],1):treatments[[#This Row],[experiment_ID]],treatments[[#This Row],[experiment_ID]]), "")</f>
        <v>17</v>
      </c>
      <c r="C149" t="s">
        <v>9065</v>
      </c>
      <c r="D149" s="13" t="s">
        <v>8953</v>
      </c>
      <c r="E149" s="13" t="s">
        <v>2502</v>
      </c>
      <c r="F149" s="13"/>
      <c r="G149" s="13"/>
      <c r="H149" s="13" t="s">
        <v>8960</v>
      </c>
      <c r="I149" s="13"/>
      <c r="J149" s="13" t="s">
        <v>9805</v>
      </c>
      <c r="K149" s="13"/>
      <c r="L149" s="13"/>
      <c r="M149" s="13" t="s">
        <v>8961</v>
      </c>
      <c r="N149" s="13"/>
      <c r="O149" s="13" t="s">
        <v>8965</v>
      </c>
      <c r="P149" s="13"/>
      <c r="Q149" s="13"/>
    </row>
    <row r="150" spans="1:17" x14ac:dyDescent="0.35">
      <c r="A150" t="s">
        <v>8871</v>
      </c>
      <c r="B150" cm="1">
        <f t="array" ref="B150">IF(ROW() &lt; ROW(INDEX(treatments[experiment_ID],ROWS(treatments[experiment_ID]))), COUNTIF(INDEX(treatments[experiment_ID],1):treatments[[#This Row],[experiment_ID]],treatments[[#This Row],[experiment_ID]]), "")</f>
        <v>18</v>
      </c>
      <c r="C150" t="s">
        <v>9066</v>
      </c>
      <c r="D150" s="13" t="s">
        <v>8953</v>
      </c>
      <c r="E150" s="13" t="s">
        <v>2502</v>
      </c>
      <c r="F150" s="13"/>
      <c r="G150" s="13"/>
      <c r="H150" s="13" t="s">
        <v>8960</v>
      </c>
      <c r="I150" s="13"/>
      <c r="J150" s="13" t="s">
        <v>9806</v>
      </c>
      <c r="K150" s="13"/>
      <c r="L150" s="13"/>
      <c r="M150" s="13" t="s">
        <v>8961</v>
      </c>
      <c r="N150" s="13"/>
      <c r="O150" s="13" t="s">
        <v>8965</v>
      </c>
      <c r="P150" s="13"/>
      <c r="Q150" s="13"/>
    </row>
    <row r="151" spans="1:17" x14ac:dyDescent="0.35">
      <c r="A151" t="s">
        <v>8871</v>
      </c>
      <c r="B151" cm="1">
        <f t="array" ref="B151">IF(ROW() &lt; ROW(INDEX(treatments[experiment_ID],ROWS(treatments[experiment_ID]))), COUNTIF(INDEX(treatments[experiment_ID],1):treatments[[#This Row],[experiment_ID]],treatments[[#This Row],[experiment_ID]]), "")</f>
        <v>19</v>
      </c>
      <c r="C151" t="s">
        <v>9067</v>
      </c>
      <c r="D151" s="13" t="s">
        <v>8953</v>
      </c>
      <c r="E151" s="13" t="s">
        <v>2502</v>
      </c>
      <c r="F151" s="13"/>
      <c r="G151" s="13"/>
      <c r="H151" s="13" t="s">
        <v>8960</v>
      </c>
      <c r="I151" s="13"/>
      <c r="J151" s="13" t="s">
        <v>9807</v>
      </c>
      <c r="K151" s="13"/>
      <c r="L151" s="13"/>
      <c r="M151" s="13" t="s">
        <v>8961</v>
      </c>
      <c r="N151" s="13"/>
      <c r="O151" s="13" t="s">
        <v>8965</v>
      </c>
      <c r="P151" s="13"/>
      <c r="Q151" s="13"/>
    </row>
    <row r="152" spans="1:17" x14ac:dyDescent="0.35">
      <c r="A152" t="s">
        <v>8871</v>
      </c>
      <c r="B152" cm="1">
        <f t="array" ref="B152">IF(ROW() &lt; ROW(INDEX(treatments[experiment_ID],ROWS(treatments[experiment_ID]))), COUNTIF(INDEX(treatments[experiment_ID],1):treatments[[#This Row],[experiment_ID]],treatments[[#This Row],[experiment_ID]]), "")</f>
        <v>20</v>
      </c>
      <c r="C152" t="s">
        <v>9068</v>
      </c>
      <c r="D152" s="13" t="s">
        <v>8953</v>
      </c>
      <c r="E152" s="13" t="s">
        <v>2502</v>
      </c>
      <c r="F152" s="13"/>
      <c r="G152" s="13"/>
      <c r="H152" s="13" t="s">
        <v>8960</v>
      </c>
      <c r="I152" s="13"/>
      <c r="J152" s="13" t="s">
        <v>9808</v>
      </c>
      <c r="K152" s="13"/>
      <c r="L152" s="13"/>
      <c r="M152" s="13" t="s">
        <v>8961</v>
      </c>
      <c r="N152" s="13"/>
      <c r="O152" s="13" t="s">
        <v>8965</v>
      </c>
      <c r="P152" s="13"/>
      <c r="Q152" s="13"/>
    </row>
    <row r="153" spans="1:17" x14ac:dyDescent="0.35">
      <c r="A153" t="s">
        <v>8871</v>
      </c>
      <c r="B153" cm="1">
        <f t="array" ref="B153">IF(ROW() &lt; ROW(INDEX(treatments[experiment_ID],ROWS(treatments[experiment_ID]))), COUNTIF(INDEX(treatments[experiment_ID],1):treatments[[#This Row],[experiment_ID]],treatments[[#This Row],[experiment_ID]]), "")</f>
        <v>21</v>
      </c>
      <c r="C153" t="s">
        <v>9069</v>
      </c>
      <c r="D153" s="13" t="s">
        <v>8953</v>
      </c>
      <c r="E153" s="13" t="s">
        <v>2502</v>
      </c>
      <c r="F153" s="13"/>
      <c r="G153" s="13"/>
      <c r="H153" s="13" t="s">
        <v>8963</v>
      </c>
      <c r="I153" s="13"/>
      <c r="J153" s="13" t="s">
        <v>9809</v>
      </c>
      <c r="K153" s="13"/>
      <c r="L153" s="13"/>
      <c r="M153" s="13" t="s">
        <v>8964</v>
      </c>
      <c r="N153" s="13"/>
      <c r="O153" s="13" t="s">
        <v>8966</v>
      </c>
      <c r="P153" s="13"/>
      <c r="Q153" s="13"/>
    </row>
    <row r="154" spans="1:17" x14ac:dyDescent="0.35">
      <c r="A154" t="s">
        <v>8871</v>
      </c>
      <c r="B154" cm="1">
        <f t="array" ref="B154">IF(ROW() &lt; ROW(INDEX(treatments[experiment_ID],ROWS(treatments[experiment_ID]))), COUNTIF(INDEX(treatments[experiment_ID],1):treatments[[#This Row],[experiment_ID]],treatments[[#This Row],[experiment_ID]]), "")</f>
        <v>22</v>
      </c>
      <c r="C154" t="s">
        <v>9070</v>
      </c>
      <c r="D154" s="13" t="s">
        <v>8953</v>
      </c>
      <c r="E154" s="13" t="s">
        <v>2502</v>
      </c>
      <c r="F154" s="13"/>
      <c r="G154" s="13"/>
      <c r="H154" s="13" t="s">
        <v>8963</v>
      </c>
      <c r="I154" s="13"/>
      <c r="J154" s="13" t="s">
        <v>9810</v>
      </c>
      <c r="K154" s="13"/>
      <c r="L154" s="13"/>
      <c r="M154" s="13" t="s">
        <v>8964</v>
      </c>
      <c r="N154" s="13"/>
      <c r="O154" s="13" t="s">
        <v>8966</v>
      </c>
      <c r="P154" s="13"/>
      <c r="Q154" s="13"/>
    </row>
    <row r="155" spans="1:17" x14ac:dyDescent="0.35">
      <c r="A155" t="s">
        <v>8871</v>
      </c>
      <c r="B155" cm="1">
        <f t="array" ref="B155">IF(ROW() &lt; ROW(INDEX(treatments[experiment_ID],ROWS(treatments[experiment_ID]))), COUNTIF(INDEX(treatments[experiment_ID],1):treatments[[#This Row],[experiment_ID]],treatments[[#This Row],[experiment_ID]]), "")</f>
        <v>23</v>
      </c>
      <c r="C155" t="s">
        <v>9071</v>
      </c>
      <c r="D155" s="13" t="s">
        <v>8953</v>
      </c>
      <c r="E155" s="13" t="s">
        <v>2502</v>
      </c>
      <c r="F155" s="13"/>
      <c r="G155" s="13"/>
      <c r="H155" s="13" t="s">
        <v>8963</v>
      </c>
      <c r="I155" s="13"/>
      <c r="J155" s="13" t="s">
        <v>9811</v>
      </c>
      <c r="K155" s="13"/>
      <c r="L155" s="13"/>
      <c r="M155" s="13" t="s">
        <v>8964</v>
      </c>
      <c r="N155" s="13"/>
      <c r="O155" s="13" t="s">
        <v>8966</v>
      </c>
      <c r="P155" s="13"/>
      <c r="Q155" s="13"/>
    </row>
    <row r="156" spans="1:17" x14ac:dyDescent="0.35">
      <c r="A156" t="s">
        <v>8871</v>
      </c>
      <c r="B156" cm="1">
        <f t="array" ref="B156">IF(ROW() &lt; ROW(INDEX(treatments[experiment_ID],ROWS(treatments[experiment_ID]))), COUNTIF(INDEX(treatments[experiment_ID],1):treatments[[#This Row],[experiment_ID]],treatments[[#This Row],[experiment_ID]]), "")</f>
        <v>24</v>
      </c>
      <c r="C156" t="s">
        <v>9072</v>
      </c>
      <c r="D156" s="13" t="s">
        <v>8953</v>
      </c>
      <c r="E156" s="13" t="s">
        <v>2502</v>
      </c>
      <c r="F156" s="13"/>
      <c r="G156" s="13"/>
      <c r="H156" s="13" t="s">
        <v>8963</v>
      </c>
      <c r="I156" s="13"/>
      <c r="J156" s="13" t="s">
        <v>9812</v>
      </c>
      <c r="K156" s="13"/>
      <c r="L156" s="13"/>
      <c r="M156" s="13" t="s">
        <v>8964</v>
      </c>
      <c r="N156" s="13"/>
      <c r="O156" s="13" t="s">
        <v>8966</v>
      </c>
      <c r="P156" s="13"/>
      <c r="Q156" s="13"/>
    </row>
    <row r="157" spans="1:17" x14ac:dyDescent="0.35">
      <c r="A157" t="s">
        <v>8871</v>
      </c>
      <c r="B157" cm="1">
        <f t="array" ref="B157">IF(ROW() &lt; ROW(INDEX(treatments[experiment_ID],ROWS(treatments[experiment_ID]))), COUNTIF(INDEX(treatments[experiment_ID],1):treatments[[#This Row],[experiment_ID]],treatments[[#This Row],[experiment_ID]]), "")</f>
        <v>25</v>
      </c>
      <c r="C157" t="s">
        <v>9074</v>
      </c>
      <c r="D157" s="13" t="s">
        <v>8946</v>
      </c>
      <c r="E157" s="13" t="s">
        <v>2502</v>
      </c>
      <c r="F157" s="13"/>
      <c r="G157" s="13"/>
      <c r="H157" s="13" t="s">
        <v>8967</v>
      </c>
      <c r="I157" s="13"/>
      <c r="J157" s="13" t="s">
        <v>9813</v>
      </c>
      <c r="K157" s="13"/>
      <c r="L157" s="13"/>
      <c r="M157" s="13" t="s">
        <v>8976</v>
      </c>
      <c r="N157" s="13"/>
      <c r="O157" s="13" t="s">
        <v>8975</v>
      </c>
      <c r="P157" s="13"/>
      <c r="Q157" s="13"/>
    </row>
    <row r="158" spans="1:17" x14ac:dyDescent="0.35">
      <c r="A158" t="s">
        <v>8871</v>
      </c>
      <c r="B158" cm="1">
        <f t="array" ref="B158">IF(ROW() &lt; ROW(INDEX(treatments[experiment_ID],ROWS(treatments[experiment_ID]))), COUNTIF(INDEX(treatments[experiment_ID],1):treatments[[#This Row],[experiment_ID]],treatments[[#This Row],[experiment_ID]]), "")</f>
        <v>26</v>
      </c>
      <c r="C158" t="s">
        <v>9075</v>
      </c>
      <c r="D158" s="13" t="s">
        <v>8946</v>
      </c>
      <c r="E158" s="13" t="s">
        <v>2502</v>
      </c>
      <c r="F158" s="13"/>
      <c r="G158" s="13"/>
      <c r="H158" s="13" t="s">
        <v>8967</v>
      </c>
      <c r="I158" s="13"/>
      <c r="J158" s="13" t="s">
        <v>9814</v>
      </c>
      <c r="K158" s="13"/>
      <c r="L158" s="13"/>
      <c r="M158" s="13" t="s">
        <v>8976</v>
      </c>
      <c r="N158" s="13"/>
      <c r="O158" s="13" t="s">
        <v>8975</v>
      </c>
      <c r="P158" s="13"/>
      <c r="Q158" s="13"/>
    </row>
    <row r="159" spans="1:17" x14ac:dyDescent="0.35">
      <c r="A159" t="s">
        <v>8871</v>
      </c>
      <c r="B159" cm="1">
        <f t="array" ref="B159">IF(ROW() &lt; ROW(INDEX(treatments[experiment_ID],ROWS(treatments[experiment_ID]))), COUNTIF(INDEX(treatments[experiment_ID],1):treatments[[#This Row],[experiment_ID]],treatments[[#This Row],[experiment_ID]]), "")</f>
        <v>27</v>
      </c>
      <c r="C159" t="s">
        <v>9076</v>
      </c>
      <c r="D159" s="13" t="s">
        <v>8946</v>
      </c>
      <c r="E159" s="13" t="s">
        <v>2502</v>
      </c>
      <c r="F159" s="13"/>
      <c r="G159" s="13"/>
      <c r="H159" s="13" t="s">
        <v>8967</v>
      </c>
      <c r="I159" s="13"/>
      <c r="J159" s="13" t="s">
        <v>9815</v>
      </c>
      <c r="K159" s="13"/>
      <c r="L159" s="13"/>
      <c r="M159" s="13" t="s">
        <v>8976</v>
      </c>
      <c r="N159" s="13"/>
      <c r="O159" s="13" t="s">
        <v>8975</v>
      </c>
      <c r="P159" s="13"/>
      <c r="Q159" s="13"/>
    </row>
    <row r="160" spans="1:17" x14ac:dyDescent="0.35">
      <c r="A160" t="s">
        <v>8871</v>
      </c>
      <c r="B160" cm="1">
        <f t="array" ref="B160">IF(ROW() &lt; ROW(INDEX(treatments[experiment_ID],ROWS(treatments[experiment_ID]))), COUNTIF(INDEX(treatments[experiment_ID],1):treatments[[#This Row],[experiment_ID]],treatments[[#This Row],[experiment_ID]]), "")</f>
        <v>28</v>
      </c>
      <c r="C160" t="s">
        <v>9073</v>
      </c>
      <c r="D160" s="13" t="s">
        <v>8946</v>
      </c>
      <c r="E160" s="13" t="s">
        <v>2502</v>
      </c>
      <c r="F160" s="13"/>
      <c r="G160" s="13"/>
      <c r="H160" s="13" t="s">
        <v>8967</v>
      </c>
      <c r="I160" s="13"/>
      <c r="J160" s="13" t="s">
        <v>9816</v>
      </c>
      <c r="K160" s="13"/>
      <c r="L160" s="13"/>
      <c r="M160" s="13" t="s">
        <v>8976</v>
      </c>
      <c r="N160" s="13"/>
      <c r="O160" s="13" t="s">
        <v>8975</v>
      </c>
      <c r="P160" s="13"/>
      <c r="Q160" s="13"/>
    </row>
    <row r="161" spans="1:17" x14ac:dyDescent="0.35">
      <c r="A161" t="s">
        <v>8871</v>
      </c>
      <c r="B161" cm="1">
        <f t="array" ref="B161">IF(ROW() &lt; ROW(INDEX(treatments[experiment_ID],ROWS(treatments[experiment_ID]))), COUNTIF(INDEX(treatments[experiment_ID],1):treatments[[#This Row],[experiment_ID]],treatments[[#This Row],[experiment_ID]]), "")</f>
        <v>29</v>
      </c>
      <c r="C161" t="s">
        <v>9077</v>
      </c>
      <c r="D161" s="13" t="s">
        <v>8946</v>
      </c>
      <c r="E161" s="13" t="s">
        <v>2502</v>
      </c>
      <c r="F161" s="13"/>
      <c r="G161" s="13"/>
      <c r="H161" s="13" t="s">
        <v>8968</v>
      </c>
      <c r="I161" s="13"/>
      <c r="J161" s="13" t="s">
        <v>9817</v>
      </c>
      <c r="K161" s="13"/>
      <c r="L161" s="13"/>
      <c r="M161" s="13" t="s">
        <v>8977</v>
      </c>
      <c r="N161" s="13"/>
      <c r="O161" s="13" t="s">
        <v>8984</v>
      </c>
      <c r="P161" s="13"/>
      <c r="Q161" s="13"/>
    </row>
    <row r="162" spans="1:17" x14ac:dyDescent="0.35">
      <c r="A162" t="s">
        <v>8871</v>
      </c>
      <c r="B162" cm="1">
        <f t="array" ref="B162">IF(ROW() &lt; ROW(INDEX(treatments[experiment_ID],ROWS(treatments[experiment_ID]))), COUNTIF(INDEX(treatments[experiment_ID],1):treatments[[#This Row],[experiment_ID]],treatments[[#This Row],[experiment_ID]]), "")</f>
        <v>30</v>
      </c>
      <c r="C162" t="s">
        <v>9078</v>
      </c>
      <c r="D162" s="13" t="s">
        <v>8946</v>
      </c>
      <c r="E162" s="13" t="s">
        <v>2502</v>
      </c>
      <c r="F162" s="13"/>
      <c r="G162" s="13"/>
      <c r="H162" s="13" t="s">
        <v>8968</v>
      </c>
      <c r="I162" s="13"/>
      <c r="J162" s="13" t="s">
        <v>9818</v>
      </c>
      <c r="K162" s="13"/>
      <c r="L162" s="13"/>
      <c r="M162" s="13" t="s">
        <v>8977</v>
      </c>
      <c r="N162" s="13"/>
      <c r="O162" s="13" t="s">
        <v>8984</v>
      </c>
      <c r="P162" s="13"/>
      <c r="Q162" s="13"/>
    </row>
    <row r="163" spans="1:17" x14ac:dyDescent="0.35">
      <c r="A163" t="s">
        <v>8871</v>
      </c>
      <c r="B163" cm="1">
        <f t="array" ref="B163">IF(ROW() &lt; ROW(INDEX(treatments[experiment_ID],ROWS(treatments[experiment_ID]))), COUNTIF(INDEX(treatments[experiment_ID],1):treatments[[#This Row],[experiment_ID]],treatments[[#This Row],[experiment_ID]]), "")</f>
        <v>31</v>
      </c>
      <c r="C163" t="s">
        <v>9079</v>
      </c>
      <c r="D163" s="13" t="s">
        <v>8946</v>
      </c>
      <c r="E163" s="13" t="s">
        <v>2502</v>
      </c>
      <c r="F163" s="13"/>
      <c r="G163" s="13"/>
      <c r="H163" s="13" t="s">
        <v>8968</v>
      </c>
      <c r="I163" s="13"/>
      <c r="J163" s="13" t="s">
        <v>9819</v>
      </c>
      <c r="K163" s="13"/>
      <c r="L163" s="13"/>
      <c r="M163" s="13" t="s">
        <v>8977</v>
      </c>
      <c r="N163" s="13"/>
      <c r="O163" s="13" t="s">
        <v>8984</v>
      </c>
      <c r="P163" s="13"/>
      <c r="Q163" s="13"/>
    </row>
    <row r="164" spans="1:17" x14ac:dyDescent="0.35">
      <c r="A164" t="s">
        <v>8871</v>
      </c>
      <c r="B164" cm="1">
        <f t="array" ref="B164">IF(ROW() &lt; ROW(INDEX(treatments[experiment_ID],ROWS(treatments[experiment_ID]))), COUNTIF(INDEX(treatments[experiment_ID],1):treatments[[#This Row],[experiment_ID]],treatments[[#This Row],[experiment_ID]]), "")</f>
        <v>32</v>
      </c>
      <c r="C164" t="s">
        <v>9080</v>
      </c>
      <c r="D164" s="13" t="s">
        <v>8946</v>
      </c>
      <c r="E164" s="13" t="s">
        <v>2502</v>
      </c>
      <c r="F164" s="13"/>
      <c r="G164" s="13"/>
      <c r="H164" s="13" t="s">
        <v>8968</v>
      </c>
      <c r="I164" s="13"/>
      <c r="J164" s="13" t="s">
        <v>9820</v>
      </c>
      <c r="K164" s="13"/>
      <c r="L164" s="13"/>
      <c r="M164" s="13" t="s">
        <v>8977</v>
      </c>
      <c r="N164" s="13"/>
      <c r="O164" s="13" t="s">
        <v>8984</v>
      </c>
      <c r="P164" s="13"/>
      <c r="Q164" s="13"/>
    </row>
    <row r="165" spans="1:17" x14ac:dyDescent="0.35">
      <c r="A165" t="s">
        <v>8871</v>
      </c>
      <c r="B165" cm="1">
        <f t="array" ref="B165">IF(ROW() &lt; ROW(INDEX(treatments[experiment_ID],ROWS(treatments[experiment_ID]))), COUNTIF(INDEX(treatments[experiment_ID],1):treatments[[#This Row],[experiment_ID]],treatments[[#This Row],[experiment_ID]]), "")</f>
        <v>33</v>
      </c>
      <c r="C165" t="s">
        <v>9081</v>
      </c>
      <c r="D165" s="13" t="s">
        <v>8953</v>
      </c>
      <c r="E165" s="13" t="s">
        <v>2502</v>
      </c>
      <c r="F165" s="13"/>
      <c r="G165" s="13"/>
      <c r="H165" s="13" t="s">
        <v>8969</v>
      </c>
      <c r="I165" s="13"/>
      <c r="J165" s="13" t="s">
        <v>9821</v>
      </c>
      <c r="K165" s="13"/>
      <c r="L165" s="13"/>
      <c r="M165" s="13" t="s">
        <v>8978</v>
      </c>
      <c r="N165" s="13"/>
      <c r="O165" s="13" t="s">
        <v>8985</v>
      </c>
      <c r="P165" s="13"/>
      <c r="Q165" s="13"/>
    </row>
    <row r="166" spans="1:17" x14ac:dyDescent="0.35">
      <c r="A166" t="s">
        <v>8871</v>
      </c>
      <c r="B166" cm="1">
        <f t="array" ref="B166">IF(ROW() &lt; ROW(INDEX(treatments[experiment_ID],ROWS(treatments[experiment_ID]))), COUNTIF(INDEX(treatments[experiment_ID],1):treatments[[#This Row],[experiment_ID]],treatments[[#This Row],[experiment_ID]]), "")</f>
        <v>34</v>
      </c>
      <c r="C166" t="s">
        <v>9082</v>
      </c>
      <c r="D166" s="13" t="s">
        <v>8953</v>
      </c>
      <c r="E166" s="13" t="s">
        <v>2502</v>
      </c>
      <c r="F166" s="13"/>
      <c r="G166" s="13"/>
      <c r="H166" s="13" t="s">
        <v>8969</v>
      </c>
      <c r="I166" s="13"/>
      <c r="J166" s="13" t="s">
        <v>9822</v>
      </c>
      <c r="K166" s="13"/>
      <c r="L166" s="13"/>
      <c r="M166" s="13" t="s">
        <v>8978</v>
      </c>
      <c r="N166" s="13"/>
      <c r="O166" s="13" t="s">
        <v>8985</v>
      </c>
      <c r="P166" s="13"/>
      <c r="Q166" s="13"/>
    </row>
    <row r="167" spans="1:17" x14ac:dyDescent="0.35">
      <c r="A167" t="s">
        <v>8871</v>
      </c>
      <c r="B167" cm="1">
        <f t="array" ref="B167">IF(ROW() &lt; ROW(INDEX(treatments[experiment_ID],ROWS(treatments[experiment_ID]))), COUNTIF(INDEX(treatments[experiment_ID],1):treatments[[#This Row],[experiment_ID]],treatments[[#This Row],[experiment_ID]]), "")</f>
        <v>35</v>
      </c>
      <c r="C167" t="s">
        <v>9083</v>
      </c>
      <c r="D167" s="13" t="s">
        <v>8953</v>
      </c>
      <c r="E167" s="13" t="s">
        <v>2502</v>
      </c>
      <c r="F167" s="13"/>
      <c r="G167" s="13"/>
      <c r="H167" s="13" t="s">
        <v>8969</v>
      </c>
      <c r="I167" s="13"/>
      <c r="J167" s="13" t="s">
        <v>9823</v>
      </c>
      <c r="K167" s="13"/>
      <c r="L167" s="13"/>
      <c r="M167" s="13" t="s">
        <v>8978</v>
      </c>
      <c r="N167" s="13"/>
      <c r="O167" s="13" t="s">
        <v>8985</v>
      </c>
      <c r="P167" s="13"/>
      <c r="Q167" s="13"/>
    </row>
    <row r="168" spans="1:17" x14ac:dyDescent="0.35">
      <c r="A168" t="s">
        <v>8871</v>
      </c>
      <c r="B168" cm="1">
        <f t="array" ref="B168">IF(ROW() &lt; ROW(INDEX(treatments[experiment_ID],ROWS(treatments[experiment_ID]))), COUNTIF(INDEX(treatments[experiment_ID],1):treatments[[#This Row],[experiment_ID]],treatments[[#This Row],[experiment_ID]]), "")</f>
        <v>36</v>
      </c>
      <c r="C168" t="s">
        <v>9084</v>
      </c>
      <c r="D168" s="13" t="s">
        <v>8953</v>
      </c>
      <c r="E168" s="13" t="s">
        <v>2502</v>
      </c>
      <c r="F168" s="13"/>
      <c r="G168" s="13"/>
      <c r="H168" s="13" t="s">
        <v>8969</v>
      </c>
      <c r="I168" s="13"/>
      <c r="J168" s="13" t="s">
        <v>9824</v>
      </c>
      <c r="K168" s="13"/>
      <c r="L168" s="13"/>
      <c r="M168" s="13" t="s">
        <v>8978</v>
      </c>
      <c r="N168" s="13"/>
      <c r="O168" s="13" t="s">
        <v>8985</v>
      </c>
      <c r="P168" s="13"/>
      <c r="Q168" s="13"/>
    </row>
    <row r="169" spans="1:17" x14ac:dyDescent="0.35">
      <c r="A169" t="s">
        <v>8871</v>
      </c>
      <c r="B169" cm="1">
        <f t="array" ref="B169">IF(ROW() &lt; ROW(INDEX(treatments[experiment_ID],ROWS(treatments[experiment_ID]))), COUNTIF(INDEX(treatments[experiment_ID],1):treatments[[#This Row],[experiment_ID]],treatments[[#This Row],[experiment_ID]]), "")</f>
        <v>37</v>
      </c>
      <c r="C169" t="s">
        <v>9085</v>
      </c>
      <c r="D169" s="13" t="s">
        <v>8953</v>
      </c>
      <c r="E169" s="13" t="s">
        <v>2502</v>
      </c>
      <c r="F169" s="13"/>
      <c r="G169" s="13"/>
      <c r="H169" s="13" t="s">
        <v>8970</v>
      </c>
      <c r="I169" s="13"/>
      <c r="J169" s="13" t="s">
        <v>9825</v>
      </c>
      <c r="K169" s="13"/>
      <c r="L169" s="13"/>
      <c r="M169" s="13" t="s">
        <v>8979</v>
      </c>
      <c r="N169" s="13"/>
      <c r="O169" s="13" t="s">
        <v>8986</v>
      </c>
      <c r="P169" s="13"/>
      <c r="Q169" s="13"/>
    </row>
    <row r="170" spans="1:17" x14ac:dyDescent="0.35">
      <c r="A170" t="s">
        <v>8871</v>
      </c>
      <c r="B170" cm="1">
        <f t="array" ref="B170">IF(ROW() &lt; ROW(INDEX(treatments[experiment_ID],ROWS(treatments[experiment_ID]))), COUNTIF(INDEX(treatments[experiment_ID],1):treatments[[#This Row],[experiment_ID]],treatments[[#This Row],[experiment_ID]]), "")</f>
        <v>38</v>
      </c>
      <c r="C170" t="s">
        <v>9086</v>
      </c>
      <c r="D170" s="13" t="s">
        <v>8953</v>
      </c>
      <c r="E170" s="13" t="s">
        <v>2502</v>
      </c>
      <c r="F170" s="13"/>
      <c r="G170" s="13"/>
      <c r="H170" s="13" t="s">
        <v>8970</v>
      </c>
      <c r="I170" s="13"/>
      <c r="J170" s="13" t="s">
        <v>9826</v>
      </c>
      <c r="K170" s="13"/>
      <c r="L170" s="13"/>
      <c r="M170" s="13" t="s">
        <v>8979</v>
      </c>
      <c r="N170" s="13"/>
      <c r="O170" s="13" t="s">
        <v>8986</v>
      </c>
      <c r="P170" s="13"/>
      <c r="Q170" s="13"/>
    </row>
    <row r="171" spans="1:17" x14ac:dyDescent="0.35">
      <c r="A171" t="s">
        <v>8871</v>
      </c>
      <c r="B171" cm="1">
        <f t="array" ref="B171">IF(ROW() &lt; ROW(INDEX(treatments[experiment_ID],ROWS(treatments[experiment_ID]))), COUNTIF(INDEX(treatments[experiment_ID],1):treatments[[#This Row],[experiment_ID]],treatments[[#This Row],[experiment_ID]]), "")</f>
        <v>39</v>
      </c>
      <c r="C171" t="s">
        <v>9088</v>
      </c>
      <c r="D171" s="13" t="s">
        <v>8953</v>
      </c>
      <c r="E171" s="13" t="s">
        <v>2502</v>
      </c>
      <c r="F171" s="13"/>
      <c r="G171" s="13"/>
      <c r="H171" s="13" t="s">
        <v>8970</v>
      </c>
      <c r="I171" s="13"/>
      <c r="J171" s="13" t="s">
        <v>9827</v>
      </c>
      <c r="K171" s="13"/>
      <c r="L171" s="13"/>
      <c r="M171" s="13" t="s">
        <v>8979</v>
      </c>
      <c r="N171" s="13"/>
      <c r="O171" s="13" t="s">
        <v>8986</v>
      </c>
      <c r="P171" s="13"/>
      <c r="Q171" s="13"/>
    </row>
    <row r="172" spans="1:17" x14ac:dyDescent="0.35">
      <c r="A172" t="s">
        <v>8871</v>
      </c>
      <c r="B172" cm="1">
        <f t="array" ref="B172">IF(ROW() &lt; ROW(INDEX(treatments[experiment_ID],ROWS(treatments[experiment_ID]))), COUNTIF(INDEX(treatments[experiment_ID],1):treatments[[#This Row],[experiment_ID]],treatments[[#This Row],[experiment_ID]]), "")</f>
        <v>40</v>
      </c>
      <c r="C172" t="s">
        <v>9089</v>
      </c>
      <c r="D172" s="13" t="s">
        <v>8953</v>
      </c>
      <c r="E172" s="13" t="s">
        <v>2502</v>
      </c>
      <c r="F172" s="13"/>
      <c r="G172" s="13"/>
      <c r="H172" s="13" t="s">
        <v>8970</v>
      </c>
      <c r="I172" s="13"/>
      <c r="J172" s="13" t="s">
        <v>9828</v>
      </c>
      <c r="K172" s="13"/>
      <c r="L172" s="13"/>
      <c r="M172" s="13" t="s">
        <v>8979</v>
      </c>
      <c r="N172" s="13"/>
      <c r="O172" s="13" t="s">
        <v>8986</v>
      </c>
      <c r="P172" s="13"/>
      <c r="Q172" s="13"/>
    </row>
    <row r="173" spans="1:17" x14ac:dyDescent="0.35">
      <c r="A173" t="s">
        <v>8871</v>
      </c>
      <c r="B173" cm="1">
        <f t="array" ref="B173">IF(ROW() &lt; ROW(INDEX(treatments[experiment_ID],ROWS(treatments[experiment_ID]))), COUNTIF(INDEX(treatments[experiment_ID],1):treatments[[#This Row],[experiment_ID]],treatments[[#This Row],[experiment_ID]]), "")</f>
        <v>41</v>
      </c>
      <c r="C173" t="s">
        <v>9090</v>
      </c>
      <c r="D173" s="13" t="s">
        <v>8953</v>
      </c>
      <c r="E173" s="13" t="s">
        <v>2502</v>
      </c>
      <c r="F173" s="13"/>
      <c r="G173" s="13"/>
      <c r="H173" s="13" t="s">
        <v>8971</v>
      </c>
      <c r="I173" s="13"/>
      <c r="J173" s="13" t="s">
        <v>9829</v>
      </c>
      <c r="K173" s="13"/>
      <c r="L173" s="13"/>
      <c r="M173" s="13" t="s">
        <v>8980</v>
      </c>
      <c r="N173" s="13"/>
      <c r="O173" s="13" t="s">
        <v>8987</v>
      </c>
      <c r="P173" s="13"/>
      <c r="Q173" s="13"/>
    </row>
    <row r="174" spans="1:17" x14ac:dyDescent="0.35">
      <c r="A174" t="s">
        <v>8871</v>
      </c>
      <c r="B174" cm="1">
        <f t="array" ref="B174">IF(ROW() &lt; ROW(INDEX(treatments[experiment_ID],ROWS(treatments[experiment_ID]))), COUNTIF(INDEX(treatments[experiment_ID],1):treatments[[#This Row],[experiment_ID]],treatments[[#This Row],[experiment_ID]]), "")</f>
        <v>42</v>
      </c>
      <c r="C174" t="s">
        <v>9091</v>
      </c>
      <c r="D174" s="13" t="s">
        <v>8953</v>
      </c>
      <c r="E174" s="13" t="s">
        <v>2502</v>
      </c>
      <c r="F174" s="13"/>
      <c r="G174" s="13"/>
      <c r="H174" s="13" t="s">
        <v>8971</v>
      </c>
      <c r="I174" s="13"/>
      <c r="J174" s="13" t="s">
        <v>9830</v>
      </c>
      <c r="K174" s="13"/>
      <c r="L174" s="13"/>
      <c r="M174" s="13" t="s">
        <v>8980</v>
      </c>
      <c r="N174" s="13"/>
      <c r="O174" s="13" t="s">
        <v>8987</v>
      </c>
      <c r="P174" s="13"/>
      <c r="Q174" s="13"/>
    </row>
    <row r="175" spans="1:17" x14ac:dyDescent="0.35">
      <c r="A175" t="s">
        <v>8871</v>
      </c>
      <c r="B175" cm="1">
        <f t="array" ref="B175">IF(ROW() &lt; ROW(INDEX(treatments[experiment_ID],ROWS(treatments[experiment_ID]))), COUNTIF(INDEX(treatments[experiment_ID],1):treatments[[#This Row],[experiment_ID]],treatments[[#This Row],[experiment_ID]]), "")</f>
        <v>43</v>
      </c>
      <c r="C175" t="s">
        <v>9087</v>
      </c>
      <c r="D175" s="13" t="s">
        <v>8953</v>
      </c>
      <c r="E175" s="13" t="s">
        <v>2502</v>
      </c>
      <c r="F175" s="13"/>
      <c r="G175" s="13"/>
      <c r="H175" s="13" t="s">
        <v>8971</v>
      </c>
      <c r="I175" s="13"/>
      <c r="J175" s="13" t="s">
        <v>9831</v>
      </c>
      <c r="K175" s="13"/>
      <c r="L175" s="13"/>
      <c r="M175" s="13" t="s">
        <v>8980</v>
      </c>
      <c r="N175" s="13"/>
      <c r="O175" s="13" t="s">
        <v>8987</v>
      </c>
      <c r="P175" s="13"/>
      <c r="Q175" s="13"/>
    </row>
    <row r="176" spans="1:17" x14ac:dyDescent="0.35">
      <c r="A176" t="s">
        <v>8871</v>
      </c>
      <c r="B176" cm="1">
        <f t="array" ref="B176">IF(ROW() &lt; ROW(INDEX(treatments[experiment_ID],ROWS(treatments[experiment_ID]))), COUNTIF(INDEX(treatments[experiment_ID],1):treatments[[#This Row],[experiment_ID]],treatments[[#This Row],[experiment_ID]]), "")</f>
        <v>44</v>
      </c>
      <c r="C176" t="s">
        <v>9092</v>
      </c>
      <c r="D176" s="13" t="s">
        <v>8953</v>
      </c>
      <c r="E176" s="13" t="s">
        <v>2502</v>
      </c>
      <c r="F176" s="13"/>
      <c r="G176" s="13"/>
      <c r="H176" s="13" t="s">
        <v>8971</v>
      </c>
      <c r="I176" s="13"/>
      <c r="J176" s="13" t="s">
        <v>9832</v>
      </c>
      <c r="K176" s="13"/>
      <c r="L176" s="13"/>
      <c r="M176" s="13" t="s">
        <v>8980</v>
      </c>
      <c r="N176" s="13"/>
      <c r="O176" s="13" t="s">
        <v>8987</v>
      </c>
      <c r="P176" s="13"/>
      <c r="Q176" s="13"/>
    </row>
    <row r="177" spans="1:17" x14ac:dyDescent="0.35">
      <c r="A177" t="s">
        <v>8871</v>
      </c>
      <c r="B177" cm="1">
        <f t="array" ref="B177">IF(ROW() &lt; ROW(INDEX(treatments[experiment_ID],ROWS(treatments[experiment_ID]))), COUNTIF(INDEX(treatments[experiment_ID],1):treatments[[#This Row],[experiment_ID]],treatments[[#This Row],[experiment_ID]]), "")</f>
        <v>45</v>
      </c>
      <c r="C177" t="s">
        <v>9093</v>
      </c>
      <c r="D177" s="13" t="s">
        <v>8953</v>
      </c>
      <c r="E177" s="13" t="s">
        <v>2502</v>
      </c>
      <c r="F177" s="13"/>
      <c r="G177" s="13"/>
      <c r="H177" s="13" t="s">
        <v>8972</v>
      </c>
      <c r="I177" s="13"/>
      <c r="J177" s="13" t="s">
        <v>9833</v>
      </c>
      <c r="K177" s="13"/>
      <c r="L177" s="13"/>
      <c r="M177" s="13" t="s">
        <v>8981</v>
      </c>
      <c r="N177" s="13"/>
      <c r="O177" s="13" t="s">
        <v>8988</v>
      </c>
      <c r="P177" s="13"/>
      <c r="Q177" s="13"/>
    </row>
    <row r="178" spans="1:17" x14ac:dyDescent="0.35">
      <c r="A178" t="s">
        <v>8871</v>
      </c>
      <c r="B178" cm="1">
        <f t="array" ref="B178">IF(ROW() &lt; ROW(INDEX(treatments[experiment_ID],ROWS(treatments[experiment_ID]))), COUNTIF(INDEX(treatments[experiment_ID],1):treatments[[#This Row],[experiment_ID]],treatments[[#This Row],[experiment_ID]]), "")</f>
        <v>46</v>
      </c>
      <c r="C178" t="s">
        <v>9094</v>
      </c>
      <c r="D178" s="13" t="s">
        <v>8953</v>
      </c>
      <c r="E178" s="13" t="s">
        <v>2502</v>
      </c>
      <c r="F178" s="13"/>
      <c r="G178" s="13"/>
      <c r="H178" s="13" t="s">
        <v>8972</v>
      </c>
      <c r="I178" s="13"/>
      <c r="J178" s="13" t="s">
        <v>9834</v>
      </c>
      <c r="K178" s="13"/>
      <c r="L178" s="13"/>
      <c r="M178" s="13" t="s">
        <v>8981</v>
      </c>
      <c r="N178" s="13"/>
      <c r="O178" s="13" t="s">
        <v>8988</v>
      </c>
      <c r="P178" s="13"/>
      <c r="Q178" s="13"/>
    </row>
    <row r="179" spans="1:17" x14ac:dyDescent="0.35">
      <c r="A179" t="s">
        <v>8871</v>
      </c>
      <c r="B179" cm="1">
        <f t="array" ref="B179">IF(ROW() &lt; ROW(INDEX(treatments[experiment_ID],ROWS(treatments[experiment_ID]))), COUNTIF(INDEX(treatments[experiment_ID],1):treatments[[#This Row],[experiment_ID]],treatments[[#This Row],[experiment_ID]]), "")</f>
        <v>47</v>
      </c>
      <c r="C179" t="s">
        <v>9095</v>
      </c>
      <c r="D179" s="13" t="s">
        <v>8953</v>
      </c>
      <c r="E179" s="13" t="s">
        <v>2502</v>
      </c>
      <c r="F179" s="13"/>
      <c r="G179" s="13"/>
      <c r="H179" s="13" t="s">
        <v>8972</v>
      </c>
      <c r="I179" s="13"/>
      <c r="J179" s="13" t="s">
        <v>9835</v>
      </c>
      <c r="K179" s="13"/>
      <c r="L179" s="13"/>
      <c r="M179" s="13" t="s">
        <v>8981</v>
      </c>
      <c r="N179" s="13"/>
      <c r="O179" s="13" t="s">
        <v>8988</v>
      </c>
      <c r="P179" s="13"/>
      <c r="Q179" s="13"/>
    </row>
    <row r="180" spans="1:17" x14ac:dyDescent="0.35">
      <c r="A180" t="s">
        <v>8871</v>
      </c>
      <c r="B180" cm="1">
        <f t="array" ref="B180">IF(ROW() &lt; ROW(INDEX(treatments[experiment_ID],ROWS(treatments[experiment_ID]))), COUNTIF(INDEX(treatments[experiment_ID],1):treatments[[#This Row],[experiment_ID]],treatments[[#This Row],[experiment_ID]]), "")</f>
        <v>48</v>
      </c>
      <c r="C180" t="s">
        <v>9096</v>
      </c>
      <c r="D180" s="13" t="s">
        <v>8953</v>
      </c>
      <c r="E180" s="13" t="s">
        <v>2502</v>
      </c>
      <c r="F180" s="13"/>
      <c r="G180" s="13"/>
      <c r="H180" s="13" t="s">
        <v>8972</v>
      </c>
      <c r="I180" s="13"/>
      <c r="J180" s="13" t="s">
        <v>9836</v>
      </c>
      <c r="K180" s="13"/>
      <c r="L180" s="13"/>
      <c r="M180" s="13" t="s">
        <v>8981</v>
      </c>
      <c r="N180" s="13"/>
      <c r="O180" s="13" t="s">
        <v>8988</v>
      </c>
      <c r="P180" s="13"/>
      <c r="Q180" s="13"/>
    </row>
    <row r="181" spans="1:17" x14ac:dyDescent="0.35">
      <c r="A181" t="s">
        <v>8871</v>
      </c>
      <c r="B181" cm="1">
        <f t="array" ref="B181">IF(ROW() &lt; ROW(INDEX(treatments[experiment_ID],ROWS(treatments[experiment_ID]))), COUNTIF(INDEX(treatments[experiment_ID],1):treatments[[#This Row],[experiment_ID]],treatments[[#This Row],[experiment_ID]]), "")</f>
        <v>49</v>
      </c>
      <c r="C181" t="s">
        <v>9097</v>
      </c>
      <c r="D181" s="13" t="s">
        <v>8946</v>
      </c>
      <c r="E181" s="13" t="s">
        <v>2502</v>
      </c>
      <c r="F181" s="13"/>
      <c r="G181" s="13"/>
      <c r="H181" s="13" t="s">
        <v>8973</v>
      </c>
      <c r="I181" s="13"/>
      <c r="J181" s="13" t="s">
        <v>9837</v>
      </c>
      <c r="K181" s="13"/>
      <c r="L181" s="13"/>
      <c r="M181" s="13" t="s">
        <v>8982</v>
      </c>
      <c r="N181" s="13"/>
      <c r="O181" s="13" t="s">
        <v>8989</v>
      </c>
      <c r="P181" s="13"/>
      <c r="Q181" s="13"/>
    </row>
    <row r="182" spans="1:17" x14ac:dyDescent="0.35">
      <c r="A182" t="s">
        <v>8871</v>
      </c>
      <c r="B182" cm="1">
        <f t="array" ref="B182">IF(ROW() &lt; ROW(INDEX(treatments[experiment_ID],ROWS(treatments[experiment_ID]))), COUNTIF(INDEX(treatments[experiment_ID],1):treatments[[#This Row],[experiment_ID]],treatments[[#This Row],[experiment_ID]]), "")</f>
        <v>50</v>
      </c>
      <c r="C182" t="s">
        <v>9098</v>
      </c>
      <c r="D182" s="13" t="s">
        <v>8946</v>
      </c>
      <c r="E182" s="13" t="s">
        <v>2502</v>
      </c>
      <c r="F182" s="13"/>
      <c r="G182" s="13"/>
      <c r="H182" s="13" t="s">
        <v>8973</v>
      </c>
      <c r="I182" s="13"/>
      <c r="J182" s="13" t="s">
        <v>9838</v>
      </c>
      <c r="K182" s="13"/>
      <c r="L182" s="13"/>
      <c r="M182" s="13" t="s">
        <v>8982</v>
      </c>
      <c r="N182" s="13"/>
      <c r="O182" s="13" t="s">
        <v>8989</v>
      </c>
      <c r="P182" s="13"/>
      <c r="Q182" s="13"/>
    </row>
    <row r="183" spans="1:17" x14ac:dyDescent="0.35">
      <c r="A183" t="s">
        <v>8871</v>
      </c>
      <c r="B183" cm="1">
        <f t="array" ref="B183">IF(ROW() &lt; ROW(INDEX(treatments[experiment_ID],ROWS(treatments[experiment_ID]))), COUNTIF(INDEX(treatments[experiment_ID],1):treatments[[#This Row],[experiment_ID]],treatments[[#This Row],[experiment_ID]]), "")</f>
        <v>51</v>
      </c>
      <c r="C183" t="s">
        <v>9099</v>
      </c>
      <c r="D183" s="13" t="s">
        <v>8946</v>
      </c>
      <c r="E183" s="13" t="s">
        <v>2502</v>
      </c>
      <c r="F183" s="13"/>
      <c r="G183" s="13"/>
      <c r="H183" s="13" t="s">
        <v>8973</v>
      </c>
      <c r="I183" s="13"/>
      <c r="J183" s="13" t="s">
        <v>9839</v>
      </c>
      <c r="K183" s="13"/>
      <c r="L183" s="13"/>
      <c r="M183" s="13" t="s">
        <v>8982</v>
      </c>
      <c r="N183" s="13"/>
      <c r="O183" s="13" t="s">
        <v>8989</v>
      </c>
      <c r="P183" s="13"/>
      <c r="Q183" s="13"/>
    </row>
    <row r="184" spans="1:17" x14ac:dyDescent="0.35">
      <c r="A184" t="s">
        <v>8871</v>
      </c>
      <c r="B184" cm="1">
        <f t="array" ref="B184">IF(ROW() &lt; ROW(INDEX(treatments[experiment_ID],ROWS(treatments[experiment_ID]))), COUNTIF(INDEX(treatments[experiment_ID],1):treatments[[#This Row],[experiment_ID]],treatments[[#This Row],[experiment_ID]]), "")</f>
        <v>52</v>
      </c>
      <c r="C184" t="s">
        <v>9100</v>
      </c>
      <c r="D184" s="13" t="s">
        <v>8946</v>
      </c>
      <c r="E184" s="13" t="s">
        <v>2502</v>
      </c>
      <c r="F184" s="13"/>
      <c r="G184" s="13"/>
      <c r="H184" s="13" t="s">
        <v>8973</v>
      </c>
      <c r="I184" s="13"/>
      <c r="J184" s="13" t="s">
        <v>9840</v>
      </c>
      <c r="K184" s="13"/>
      <c r="L184" s="13"/>
      <c r="M184" s="13" t="s">
        <v>8982</v>
      </c>
      <c r="N184" s="13"/>
      <c r="O184" s="13" t="s">
        <v>8989</v>
      </c>
      <c r="P184" s="13"/>
      <c r="Q184" s="13"/>
    </row>
    <row r="185" spans="1:17" x14ac:dyDescent="0.35">
      <c r="A185" t="s">
        <v>8871</v>
      </c>
      <c r="B185" cm="1">
        <f t="array" ref="B185">IF(ROW() &lt; ROW(INDEX(treatments[experiment_ID],ROWS(treatments[experiment_ID]))), COUNTIF(INDEX(treatments[experiment_ID],1):treatments[[#This Row],[experiment_ID]],treatments[[#This Row],[experiment_ID]]), "")</f>
        <v>53</v>
      </c>
      <c r="C185" t="s">
        <v>9101</v>
      </c>
      <c r="D185" s="13" t="s">
        <v>8946</v>
      </c>
      <c r="E185" s="13" t="s">
        <v>2502</v>
      </c>
      <c r="F185" s="13"/>
      <c r="G185" s="13"/>
      <c r="H185" s="13" t="s">
        <v>8974</v>
      </c>
      <c r="I185" s="13"/>
      <c r="J185" s="13" t="s">
        <v>9841</v>
      </c>
      <c r="K185" s="13"/>
      <c r="L185" s="13"/>
      <c r="M185" s="13" t="s">
        <v>8983</v>
      </c>
      <c r="N185" s="13"/>
      <c r="O185" s="13" t="s">
        <v>8962</v>
      </c>
      <c r="P185" s="13"/>
      <c r="Q185" s="13"/>
    </row>
    <row r="186" spans="1:17" x14ac:dyDescent="0.35">
      <c r="A186" t="s">
        <v>8871</v>
      </c>
      <c r="B186" cm="1">
        <f t="array" ref="B186">IF(ROW() &lt; ROW(INDEX(treatments[experiment_ID],ROWS(treatments[experiment_ID]))), COUNTIF(INDEX(treatments[experiment_ID],1):treatments[[#This Row],[experiment_ID]],treatments[[#This Row],[experiment_ID]]), "")</f>
        <v>54</v>
      </c>
      <c r="C186" t="s">
        <v>9102</v>
      </c>
      <c r="D186" s="13" t="s">
        <v>8946</v>
      </c>
      <c r="E186" s="13" t="s">
        <v>2502</v>
      </c>
      <c r="F186" s="13"/>
      <c r="G186" s="13"/>
      <c r="H186" s="13" t="s">
        <v>8974</v>
      </c>
      <c r="I186" s="13"/>
      <c r="J186" s="13" t="s">
        <v>9842</v>
      </c>
      <c r="K186" s="13"/>
      <c r="L186" s="13"/>
      <c r="M186" s="13" t="s">
        <v>8983</v>
      </c>
      <c r="N186" s="13"/>
      <c r="O186" s="13" t="s">
        <v>8962</v>
      </c>
      <c r="P186" s="13"/>
      <c r="Q186" s="13"/>
    </row>
    <row r="187" spans="1:17" x14ac:dyDescent="0.35">
      <c r="A187" t="s">
        <v>8871</v>
      </c>
      <c r="B187" cm="1">
        <f t="array" ref="B187">IF(ROW() &lt; ROW(INDEX(treatments[experiment_ID],ROWS(treatments[experiment_ID]))), COUNTIF(INDEX(treatments[experiment_ID],1):treatments[[#This Row],[experiment_ID]],treatments[[#This Row],[experiment_ID]]), "")</f>
        <v>55</v>
      </c>
      <c r="C187" t="s">
        <v>9103</v>
      </c>
      <c r="D187" s="13" t="s">
        <v>8946</v>
      </c>
      <c r="E187" s="13" t="s">
        <v>2502</v>
      </c>
      <c r="F187" s="13"/>
      <c r="G187" s="13"/>
      <c r="H187" s="13" t="s">
        <v>8974</v>
      </c>
      <c r="I187" s="13"/>
      <c r="J187" s="13" t="s">
        <v>9843</v>
      </c>
      <c r="K187" s="13"/>
      <c r="L187" s="13"/>
      <c r="M187" s="13" t="s">
        <v>8983</v>
      </c>
      <c r="N187" s="13"/>
      <c r="O187" s="13" t="s">
        <v>8962</v>
      </c>
      <c r="P187" s="13"/>
      <c r="Q187" s="13"/>
    </row>
    <row r="188" spans="1:17" x14ac:dyDescent="0.35">
      <c r="A188" t="s">
        <v>8871</v>
      </c>
      <c r="B188" cm="1">
        <f t="array" ref="B188">IF(ROW() &lt; ROW(INDEX(treatments[experiment_ID],ROWS(treatments[experiment_ID]))), COUNTIF(INDEX(treatments[experiment_ID],1):treatments[[#This Row],[experiment_ID]],treatments[[#This Row],[experiment_ID]]), "")</f>
        <v>56</v>
      </c>
      <c r="C188" t="s">
        <v>9104</v>
      </c>
      <c r="D188" s="13" t="s">
        <v>8946</v>
      </c>
      <c r="E188" s="13" t="s">
        <v>2502</v>
      </c>
      <c r="F188" s="13"/>
      <c r="G188" s="13"/>
      <c r="H188" s="13" t="s">
        <v>8974</v>
      </c>
      <c r="I188" s="13"/>
      <c r="J188" s="13" t="s">
        <v>9844</v>
      </c>
      <c r="K188" s="13"/>
      <c r="L188" s="13"/>
      <c r="M188" s="13" t="s">
        <v>8983</v>
      </c>
      <c r="N188" s="13"/>
      <c r="O188" s="13" t="s">
        <v>8962</v>
      </c>
      <c r="P188" s="13"/>
      <c r="Q188" s="13"/>
    </row>
    <row r="189" spans="1:17" x14ac:dyDescent="0.35">
      <c r="A189" t="s">
        <v>8990</v>
      </c>
      <c r="B189" cm="1">
        <f t="array" ref="B189">IF(ROW() &lt; ROW(INDEX(treatments[experiment_ID],ROWS(treatments[experiment_ID]))), COUNTIF(INDEX(treatments[experiment_ID],1):treatments[[#This Row],[experiment_ID]],treatments[[#This Row],[experiment_ID]]), "")</f>
        <v>1</v>
      </c>
      <c r="C189" t="s">
        <v>9139</v>
      </c>
      <c r="D189" s="13" t="s">
        <v>9042</v>
      </c>
      <c r="E189" s="13" t="s">
        <v>2502</v>
      </c>
      <c r="F189" s="13"/>
      <c r="G189" s="13"/>
      <c r="H189" s="13" t="s">
        <v>9105</v>
      </c>
      <c r="I189" s="13" t="s">
        <v>9106</v>
      </c>
      <c r="J189" s="13" t="s">
        <v>9784</v>
      </c>
      <c r="K189" s="13"/>
      <c r="L189" s="13"/>
      <c r="M189" s="13"/>
      <c r="N189" s="13"/>
      <c r="O189" s="13" t="s">
        <v>9107</v>
      </c>
      <c r="P189" s="13"/>
      <c r="Q189" s="13"/>
    </row>
    <row r="190" spans="1:17" x14ac:dyDescent="0.35">
      <c r="A190" t="s">
        <v>8990</v>
      </c>
      <c r="B190" cm="1">
        <f t="array" ref="B190">IF(ROW() &lt; ROW(INDEX(treatments[experiment_ID],ROWS(treatments[experiment_ID]))), COUNTIF(INDEX(treatments[experiment_ID],1):treatments[[#This Row],[experiment_ID]],treatments[[#This Row],[experiment_ID]]), "")</f>
        <v>2</v>
      </c>
      <c r="C190" t="s">
        <v>9140</v>
      </c>
      <c r="D190" s="13" t="s">
        <v>9042</v>
      </c>
      <c r="E190" s="13" t="s">
        <v>2502</v>
      </c>
      <c r="F190" s="13"/>
      <c r="G190" s="13"/>
      <c r="H190" s="13" t="s">
        <v>9105</v>
      </c>
      <c r="I190" s="13" t="s">
        <v>9108</v>
      </c>
      <c r="J190" s="13" t="s">
        <v>9784</v>
      </c>
      <c r="K190" s="13"/>
      <c r="L190" s="13"/>
      <c r="M190" s="13"/>
      <c r="N190" s="13"/>
      <c r="O190" s="13" t="s">
        <v>9107</v>
      </c>
      <c r="P190" s="13"/>
      <c r="Q190" s="13"/>
    </row>
    <row r="191" spans="1:17" x14ac:dyDescent="0.35">
      <c r="A191" t="s">
        <v>8990</v>
      </c>
      <c r="B191" cm="1">
        <f t="array" ref="B191">IF(ROW() &lt; ROW(INDEX(treatments[experiment_ID],ROWS(treatments[experiment_ID]))), COUNTIF(INDEX(treatments[experiment_ID],1):treatments[[#This Row],[experiment_ID]],treatments[[#This Row],[experiment_ID]]), "")</f>
        <v>3</v>
      </c>
      <c r="C191" t="s">
        <v>9141</v>
      </c>
      <c r="D191" s="13" t="s">
        <v>9042</v>
      </c>
      <c r="E191" s="13" t="s">
        <v>2502</v>
      </c>
      <c r="F191" s="13"/>
      <c r="G191" s="13"/>
      <c r="H191" s="13" t="s">
        <v>9105</v>
      </c>
      <c r="I191" s="13" t="s">
        <v>9109</v>
      </c>
      <c r="J191" s="13" t="s">
        <v>9784</v>
      </c>
      <c r="K191" s="13"/>
      <c r="L191" s="13"/>
      <c r="M191" s="13"/>
      <c r="N191" s="13"/>
      <c r="O191" s="13" t="s">
        <v>9107</v>
      </c>
      <c r="P191" s="13"/>
      <c r="Q191" s="13"/>
    </row>
    <row r="192" spans="1:17" x14ac:dyDescent="0.35">
      <c r="A192" t="s">
        <v>8990</v>
      </c>
      <c r="B192" cm="1">
        <f t="array" ref="B192">IF(ROW() &lt; ROW(INDEX(treatments[experiment_ID],ROWS(treatments[experiment_ID]))), COUNTIF(INDEX(treatments[experiment_ID],1):treatments[[#This Row],[experiment_ID]],treatments[[#This Row],[experiment_ID]]), "")</f>
        <v>4</v>
      </c>
      <c r="C192" t="s">
        <v>9142</v>
      </c>
      <c r="D192" s="13" t="s">
        <v>9042</v>
      </c>
      <c r="E192" s="13" t="s">
        <v>2502</v>
      </c>
      <c r="F192" s="13"/>
      <c r="G192" s="13"/>
      <c r="H192" s="13" t="s">
        <v>9105</v>
      </c>
      <c r="I192" s="13" t="s">
        <v>9110</v>
      </c>
      <c r="J192" s="13" t="s">
        <v>9784</v>
      </c>
      <c r="K192" s="13"/>
      <c r="L192" s="13"/>
      <c r="M192" s="13"/>
      <c r="N192" s="13"/>
      <c r="O192" s="13" t="s">
        <v>9107</v>
      </c>
      <c r="P192" s="13"/>
      <c r="Q192" s="13"/>
    </row>
    <row r="193" spans="1:17" x14ac:dyDescent="0.35">
      <c r="A193" t="s">
        <v>8990</v>
      </c>
      <c r="B193" cm="1">
        <f t="array" ref="B193">IF(ROW() &lt; ROW(INDEX(treatments[experiment_ID],ROWS(treatments[experiment_ID]))), COUNTIF(INDEX(treatments[experiment_ID],1):treatments[[#This Row],[experiment_ID]],treatments[[#This Row],[experiment_ID]]), "")</f>
        <v>5</v>
      </c>
      <c r="C193" t="s">
        <v>9143</v>
      </c>
      <c r="D193" s="13" t="s">
        <v>9042</v>
      </c>
      <c r="E193" s="13" t="s">
        <v>2502</v>
      </c>
      <c r="F193" s="13"/>
      <c r="G193" s="13"/>
      <c r="H193" s="13" t="s">
        <v>9105</v>
      </c>
      <c r="I193" s="13" t="s">
        <v>9111</v>
      </c>
      <c r="J193" s="13" t="s">
        <v>9784</v>
      </c>
      <c r="K193" s="13"/>
      <c r="L193" s="13"/>
      <c r="M193" s="13"/>
      <c r="N193" s="13"/>
      <c r="O193" s="13" t="s">
        <v>9107</v>
      </c>
      <c r="P193" s="13"/>
      <c r="Q193" s="13"/>
    </row>
    <row r="194" spans="1:17" x14ac:dyDescent="0.35">
      <c r="A194" t="s">
        <v>8990</v>
      </c>
      <c r="B194" cm="1">
        <f t="array" ref="B194">IF(ROW() &lt; ROW(INDEX(treatments[experiment_ID],ROWS(treatments[experiment_ID]))), COUNTIF(INDEX(treatments[experiment_ID],1):treatments[[#This Row],[experiment_ID]],treatments[[#This Row],[experiment_ID]]), "")</f>
        <v>6</v>
      </c>
      <c r="C194" t="s">
        <v>9144</v>
      </c>
      <c r="D194" s="13" t="s">
        <v>9042</v>
      </c>
      <c r="E194" s="13" t="s">
        <v>2502</v>
      </c>
      <c r="F194" s="13"/>
      <c r="G194" s="13"/>
      <c r="H194" s="13" t="s">
        <v>9112</v>
      </c>
      <c r="I194" s="13" t="s">
        <v>9113</v>
      </c>
      <c r="J194" s="13" t="s">
        <v>9784</v>
      </c>
      <c r="K194" s="13"/>
      <c r="L194" s="13"/>
      <c r="M194" s="13"/>
      <c r="N194" s="13"/>
      <c r="O194" s="13" t="s">
        <v>9114</v>
      </c>
      <c r="P194" s="13"/>
      <c r="Q194" s="13"/>
    </row>
    <row r="195" spans="1:17" x14ac:dyDescent="0.35">
      <c r="A195" t="s">
        <v>8990</v>
      </c>
      <c r="B195" cm="1">
        <f t="array" ref="B195">IF(ROW() &lt; ROW(INDEX(treatments[experiment_ID],ROWS(treatments[experiment_ID]))), COUNTIF(INDEX(treatments[experiment_ID],1):treatments[[#This Row],[experiment_ID]],treatments[[#This Row],[experiment_ID]]), "")</f>
        <v>7</v>
      </c>
      <c r="C195" t="s">
        <v>9145</v>
      </c>
      <c r="D195" s="13" t="s">
        <v>9042</v>
      </c>
      <c r="E195" s="13" t="s">
        <v>2502</v>
      </c>
      <c r="F195" s="13"/>
      <c r="G195" s="13"/>
      <c r="H195" s="13" t="s">
        <v>9112</v>
      </c>
      <c r="I195" s="13" t="s">
        <v>9115</v>
      </c>
      <c r="J195" s="13" t="s">
        <v>9784</v>
      </c>
      <c r="K195" s="13"/>
      <c r="L195" s="13"/>
      <c r="M195" s="13"/>
      <c r="N195" s="13"/>
      <c r="O195" s="13" t="s">
        <v>9114</v>
      </c>
      <c r="P195" s="13"/>
      <c r="Q195" s="13"/>
    </row>
    <row r="196" spans="1:17" x14ac:dyDescent="0.35">
      <c r="A196" t="s">
        <v>8990</v>
      </c>
      <c r="B196" cm="1">
        <f t="array" ref="B196">IF(ROW() &lt; ROW(INDEX(treatments[experiment_ID],ROWS(treatments[experiment_ID]))), COUNTIF(INDEX(treatments[experiment_ID],1):treatments[[#This Row],[experiment_ID]],treatments[[#This Row],[experiment_ID]]), "")</f>
        <v>8</v>
      </c>
      <c r="C196" t="s">
        <v>9146</v>
      </c>
      <c r="D196" s="13" t="s">
        <v>9042</v>
      </c>
      <c r="E196" s="13" t="s">
        <v>2502</v>
      </c>
      <c r="F196" s="13"/>
      <c r="G196" s="13"/>
      <c r="H196" s="13" t="s">
        <v>9112</v>
      </c>
      <c r="I196" s="13" t="s">
        <v>9116</v>
      </c>
      <c r="J196" s="13" t="s">
        <v>9784</v>
      </c>
      <c r="K196" s="13"/>
      <c r="L196" s="13"/>
      <c r="M196" s="13"/>
      <c r="N196" s="13"/>
      <c r="O196" s="13" t="s">
        <v>9114</v>
      </c>
      <c r="P196" s="13"/>
      <c r="Q196" s="13"/>
    </row>
    <row r="197" spans="1:17" x14ac:dyDescent="0.35">
      <c r="A197" t="s">
        <v>8990</v>
      </c>
      <c r="B197" cm="1">
        <f t="array" ref="B197">IF(ROW() &lt; ROW(INDEX(treatments[experiment_ID],ROWS(treatments[experiment_ID]))), COUNTIF(INDEX(treatments[experiment_ID],1):treatments[[#This Row],[experiment_ID]],treatments[[#This Row],[experiment_ID]]), "")</f>
        <v>9</v>
      </c>
      <c r="C197" t="s">
        <v>9147</v>
      </c>
      <c r="D197" s="13" t="s">
        <v>9042</v>
      </c>
      <c r="E197" s="13" t="s">
        <v>2502</v>
      </c>
      <c r="F197" s="13"/>
      <c r="G197" s="13"/>
      <c r="H197" s="13" t="s">
        <v>9112</v>
      </c>
      <c r="I197" s="13" t="s">
        <v>9117</v>
      </c>
      <c r="J197" s="13" t="s">
        <v>9784</v>
      </c>
      <c r="K197" s="13"/>
      <c r="L197" s="13"/>
      <c r="M197" s="13"/>
      <c r="N197" s="13"/>
      <c r="O197" s="13" t="s">
        <v>9114</v>
      </c>
      <c r="P197" s="13"/>
      <c r="Q197" s="13"/>
    </row>
    <row r="198" spans="1:17" x14ac:dyDescent="0.35">
      <c r="A198" t="s">
        <v>8990</v>
      </c>
      <c r="B198" cm="1">
        <f t="array" ref="B198">IF(ROW() &lt; ROW(INDEX(treatments[experiment_ID],ROWS(treatments[experiment_ID]))), COUNTIF(INDEX(treatments[experiment_ID],1):treatments[[#This Row],[experiment_ID]],treatments[[#This Row],[experiment_ID]]), "")</f>
        <v>10</v>
      </c>
      <c r="C198" t="s">
        <v>9148</v>
      </c>
      <c r="D198" s="13" t="s">
        <v>9042</v>
      </c>
      <c r="E198" s="13" t="s">
        <v>2502</v>
      </c>
      <c r="F198" s="13"/>
      <c r="G198" s="13"/>
      <c r="H198" s="13" t="s">
        <v>9112</v>
      </c>
      <c r="I198" s="13" t="s">
        <v>9118</v>
      </c>
      <c r="J198" s="13" t="s">
        <v>9784</v>
      </c>
      <c r="K198" s="13"/>
      <c r="L198" s="13"/>
      <c r="M198" s="13"/>
      <c r="N198" s="13"/>
      <c r="O198" s="13" t="s">
        <v>9114</v>
      </c>
      <c r="P198" s="13"/>
      <c r="Q198" s="13"/>
    </row>
    <row r="199" spans="1:17" x14ac:dyDescent="0.35">
      <c r="A199" t="s">
        <v>8990</v>
      </c>
      <c r="B199" cm="1">
        <f t="array" ref="B199">IF(ROW() &lt; ROW(INDEX(treatments[experiment_ID],ROWS(treatments[experiment_ID]))), COUNTIF(INDEX(treatments[experiment_ID],1):treatments[[#This Row],[experiment_ID]],treatments[[#This Row],[experiment_ID]]), "")</f>
        <v>11</v>
      </c>
      <c r="C199" t="s">
        <v>9149</v>
      </c>
      <c r="D199" s="13" t="s">
        <v>9042</v>
      </c>
      <c r="E199" s="13" t="s">
        <v>2502</v>
      </c>
      <c r="F199" s="13"/>
      <c r="G199" s="13"/>
      <c r="H199" s="13" t="s">
        <v>9119</v>
      </c>
      <c r="I199" s="13" t="s">
        <v>9120</v>
      </c>
      <c r="J199" s="13" t="s">
        <v>9784</v>
      </c>
      <c r="K199" s="13"/>
      <c r="L199" s="13"/>
      <c r="M199" s="13"/>
      <c r="N199" s="13"/>
      <c r="O199" s="13" t="s">
        <v>9121</v>
      </c>
      <c r="P199" s="13"/>
      <c r="Q199" s="13"/>
    </row>
    <row r="200" spans="1:17" x14ac:dyDescent="0.35">
      <c r="A200" t="s">
        <v>8990</v>
      </c>
      <c r="B200" cm="1">
        <f t="array" ref="B200">IF(ROW() &lt; ROW(INDEX(treatments[experiment_ID],ROWS(treatments[experiment_ID]))), COUNTIF(INDEX(treatments[experiment_ID],1):treatments[[#This Row],[experiment_ID]],treatments[[#This Row],[experiment_ID]]), "")</f>
        <v>12</v>
      </c>
      <c r="C200" t="s">
        <v>9150</v>
      </c>
      <c r="D200" s="13" t="s">
        <v>9042</v>
      </c>
      <c r="E200" s="13" t="s">
        <v>2502</v>
      </c>
      <c r="F200" s="13"/>
      <c r="G200" s="13"/>
      <c r="H200" s="13" t="s">
        <v>9119</v>
      </c>
      <c r="I200" s="13" t="s">
        <v>9122</v>
      </c>
      <c r="J200" s="13" t="s">
        <v>9784</v>
      </c>
      <c r="K200" s="13"/>
      <c r="L200" s="13"/>
      <c r="M200" s="13"/>
      <c r="N200" s="13"/>
      <c r="O200" s="13" t="s">
        <v>9121</v>
      </c>
      <c r="P200" s="13"/>
      <c r="Q200" s="13"/>
    </row>
    <row r="201" spans="1:17" x14ac:dyDescent="0.35">
      <c r="A201" t="s">
        <v>8990</v>
      </c>
      <c r="B201" cm="1">
        <f t="array" ref="B201">IF(ROW() &lt; ROW(INDEX(treatments[experiment_ID],ROWS(treatments[experiment_ID]))), COUNTIF(INDEX(treatments[experiment_ID],1):treatments[[#This Row],[experiment_ID]],treatments[[#This Row],[experiment_ID]]), "")</f>
        <v>13</v>
      </c>
      <c r="C201" t="s">
        <v>9151</v>
      </c>
      <c r="D201" s="13" t="s">
        <v>9042</v>
      </c>
      <c r="E201" s="13" t="s">
        <v>2502</v>
      </c>
      <c r="F201" s="13"/>
      <c r="G201" s="13"/>
      <c r="H201" s="13" t="s">
        <v>9119</v>
      </c>
      <c r="I201" s="13" t="s">
        <v>9125</v>
      </c>
      <c r="J201" s="13" t="s">
        <v>9784</v>
      </c>
      <c r="K201" s="13"/>
      <c r="L201" s="13"/>
      <c r="M201" s="13"/>
      <c r="N201" s="13"/>
      <c r="O201" s="13" t="s">
        <v>9121</v>
      </c>
      <c r="P201" s="13"/>
      <c r="Q201" s="13"/>
    </row>
    <row r="202" spans="1:17" x14ac:dyDescent="0.35">
      <c r="A202" t="s">
        <v>8990</v>
      </c>
      <c r="B202" cm="1">
        <f t="array" ref="B202">IF(ROW() &lt; ROW(INDEX(treatments[experiment_ID],ROWS(treatments[experiment_ID]))), COUNTIF(INDEX(treatments[experiment_ID],1):treatments[[#This Row],[experiment_ID]],treatments[[#This Row],[experiment_ID]]), "")</f>
        <v>14</v>
      </c>
      <c r="C202" t="s">
        <v>9152</v>
      </c>
      <c r="D202" s="13" t="s">
        <v>9042</v>
      </c>
      <c r="E202" s="13" t="s">
        <v>2502</v>
      </c>
      <c r="F202" s="13"/>
      <c r="G202" s="13"/>
      <c r="H202" s="13" t="s">
        <v>9119</v>
      </c>
      <c r="I202" s="13" t="s">
        <v>9124</v>
      </c>
      <c r="J202" s="13" t="s">
        <v>9784</v>
      </c>
      <c r="K202" s="13"/>
      <c r="L202" s="13"/>
      <c r="M202" s="13"/>
      <c r="N202" s="13"/>
      <c r="O202" s="13" t="s">
        <v>9121</v>
      </c>
      <c r="P202" s="13"/>
      <c r="Q202" s="13"/>
    </row>
    <row r="203" spans="1:17" x14ac:dyDescent="0.35">
      <c r="A203" t="s">
        <v>8990</v>
      </c>
      <c r="B203" cm="1">
        <f t="array" ref="B203">IF(ROW() &lt; ROW(INDEX(treatments[experiment_ID],ROWS(treatments[experiment_ID]))), COUNTIF(INDEX(treatments[experiment_ID],1):treatments[[#This Row],[experiment_ID]],treatments[[#This Row],[experiment_ID]]), "")</f>
        <v>15</v>
      </c>
      <c r="C203" t="s">
        <v>9153</v>
      </c>
      <c r="D203" s="13" t="s">
        <v>9042</v>
      </c>
      <c r="E203" s="13" t="s">
        <v>2502</v>
      </c>
      <c r="F203" s="13"/>
      <c r="G203" s="13"/>
      <c r="H203" s="13" t="s">
        <v>9119</v>
      </c>
      <c r="I203" s="13" t="s">
        <v>9123</v>
      </c>
      <c r="J203" s="13" t="s">
        <v>9784</v>
      </c>
      <c r="K203" s="13"/>
      <c r="L203" s="13"/>
      <c r="M203" s="13"/>
      <c r="N203" s="13"/>
      <c r="O203" s="13" t="s">
        <v>9121</v>
      </c>
      <c r="P203" s="13"/>
      <c r="Q203" s="13"/>
    </row>
    <row r="204" spans="1:17" x14ac:dyDescent="0.35">
      <c r="A204" t="s">
        <v>9127</v>
      </c>
      <c r="B204" cm="1">
        <f t="array" ref="B204">IF(ROW() &lt; ROW(INDEX(treatments[experiment_ID],ROWS(treatments[experiment_ID]))), COUNTIF(INDEX(treatments[experiment_ID],1):treatments[[#This Row],[experiment_ID]],treatments[[#This Row],[experiment_ID]]), "")</f>
        <v>1</v>
      </c>
      <c r="C204" t="s">
        <v>9359</v>
      </c>
      <c r="D204" s="13" t="s">
        <v>9136</v>
      </c>
      <c r="E204" s="13" t="s">
        <v>2502</v>
      </c>
      <c r="F204" s="13"/>
      <c r="G204" s="13"/>
      <c r="H204" s="13" t="s">
        <v>9137</v>
      </c>
      <c r="I204" s="13" t="s">
        <v>9138</v>
      </c>
      <c r="J204" s="13" t="s">
        <v>9782</v>
      </c>
      <c r="K204" s="13"/>
      <c r="L204" s="13" t="s">
        <v>2502</v>
      </c>
      <c r="M204" s="13"/>
      <c r="N204" s="13"/>
      <c r="O204" s="13"/>
      <c r="P204" s="13"/>
      <c r="Q204" s="13"/>
    </row>
    <row r="205" spans="1:17" x14ac:dyDescent="0.35">
      <c r="A205" t="s">
        <v>9127</v>
      </c>
      <c r="B205" cm="1">
        <f t="array" ref="B205">IF(ROW() &lt; ROW(INDEX(treatments[experiment_ID],ROWS(treatments[experiment_ID]))), COUNTIF(INDEX(treatments[experiment_ID],1):treatments[[#This Row],[experiment_ID]],treatments[[#This Row],[experiment_ID]]), "")</f>
        <v>2</v>
      </c>
      <c r="C205" t="s">
        <v>9360</v>
      </c>
      <c r="D205" s="13" t="s">
        <v>9136</v>
      </c>
      <c r="E205" s="13" t="s">
        <v>2502</v>
      </c>
      <c r="F205" s="13"/>
      <c r="G205" s="13"/>
      <c r="H205" s="13" t="s">
        <v>9137</v>
      </c>
      <c r="I205" s="13" t="s">
        <v>9138</v>
      </c>
      <c r="J205" s="13" t="s">
        <v>9783</v>
      </c>
      <c r="K205" s="13"/>
      <c r="L205" s="13" t="s">
        <v>2502</v>
      </c>
      <c r="M205" s="13"/>
      <c r="N205" s="13"/>
      <c r="O205" s="13"/>
      <c r="P205" s="13"/>
      <c r="Q205" s="13"/>
    </row>
    <row r="206" spans="1:17" x14ac:dyDescent="0.35">
      <c r="A206" t="s">
        <v>9365</v>
      </c>
      <c r="B206" cm="1">
        <f t="array" ref="B206">IF(ROW() &lt; ROW(INDEX(treatments[experiment_ID],ROWS(treatments[experiment_ID]))), COUNTIF(INDEX(treatments[experiment_ID],1):treatments[[#This Row],[experiment_ID]],treatments[[#This Row],[experiment_ID]]), "")</f>
        <v>1</v>
      </c>
      <c r="C206" s="127" t="s">
        <v>9579</v>
      </c>
      <c r="D206" s="13" t="s">
        <v>9595</v>
      </c>
      <c r="E206" s="13" t="s">
        <v>2502</v>
      </c>
      <c r="F206" s="13"/>
      <c r="G206" s="13"/>
      <c r="H206" s="13" t="s">
        <v>9596</v>
      </c>
      <c r="I206" s="13" t="s">
        <v>9858</v>
      </c>
      <c r="J206" s="13" t="s">
        <v>9845</v>
      </c>
      <c r="K206" s="13"/>
      <c r="L206" s="13"/>
      <c r="M206" s="13"/>
      <c r="N206" s="13"/>
      <c r="O206" s="13"/>
      <c r="P206" s="13"/>
      <c r="Q206" s="13"/>
    </row>
    <row r="207" spans="1:17" x14ac:dyDescent="0.35">
      <c r="A207" t="s">
        <v>9365</v>
      </c>
      <c r="B207" cm="1">
        <f t="array" ref="B207">IF(ROW() &lt; ROW(INDEX(treatments[experiment_ID],ROWS(treatments[experiment_ID]))), COUNTIF(INDEX(treatments[experiment_ID],1):treatments[[#This Row],[experiment_ID]],treatments[[#This Row],[experiment_ID]]), "")</f>
        <v>2</v>
      </c>
      <c r="C207" s="127" t="s">
        <v>9570</v>
      </c>
      <c r="D207" s="13" t="s">
        <v>9595</v>
      </c>
      <c r="E207" s="13" t="s">
        <v>2502</v>
      </c>
      <c r="F207" s="13"/>
      <c r="G207" s="13"/>
      <c r="H207" s="13" t="s">
        <v>9597</v>
      </c>
      <c r="I207" s="13" t="s">
        <v>9858</v>
      </c>
      <c r="J207" s="13" t="s">
        <v>9845</v>
      </c>
      <c r="K207" s="13"/>
      <c r="L207" s="13"/>
      <c r="M207" s="13"/>
      <c r="N207" s="13"/>
      <c r="O207" s="13"/>
      <c r="P207" s="13"/>
      <c r="Q207" s="13"/>
    </row>
    <row r="208" spans="1:17" x14ac:dyDescent="0.35">
      <c r="A208" t="s">
        <v>9365</v>
      </c>
      <c r="B208" cm="1">
        <f t="array" ref="B208">IF(ROW() &lt; ROW(INDEX(treatments[experiment_ID],ROWS(treatments[experiment_ID]))), COUNTIF(INDEX(treatments[experiment_ID],1):treatments[[#This Row],[experiment_ID]],treatments[[#This Row],[experiment_ID]]), "")</f>
        <v>3</v>
      </c>
      <c r="C208" s="127" t="s">
        <v>9578</v>
      </c>
      <c r="D208" s="13" t="s">
        <v>9595</v>
      </c>
      <c r="E208" s="13" t="s">
        <v>2502</v>
      </c>
      <c r="F208" s="13"/>
      <c r="G208" s="13"/>
      <c r="H208" s="13" t="s">
        <v>9598</v>
      </c>
      <c r="I208" s="13" t="s">
        <v>9858</v>
      </c>
      <c r="J208" s="13" t="s">
        <v>9846</v>
      </c>
      <c r="K208" s="13"/>
      <c r="L208" s="13"/>
      <c r="M208" s="13"/>
      <c r="N208" s="13"/>
      <c r="O208" s="13"/>
      <c r="P208" s="13"/>
      <c r="Q208" s="13"/>
    </row>
    <row r="209" spans="1:17" x14ac:dyDescent="0.35">
      <c r="A209" t="s">
        <v>9365</v>
      </c>
      <c r="B209" cm="1">
        <f t="array" ref="B209">IF(ROW() &lt; ROW(INDEX(treatments[experiment_ID],ROWS(treatments[experiment_ID]))), COUNTIF(INDEX(treatments[experiment_ID],1):treatments[[#This Row],[experiment_ID]],treatments[[#This Row],[experiment_ID]]), "")</f>
        <v>4</v>
      </c>
      <c r="C209" s="127" t="s">
        <v>9571</v>
      </c>
      <c r="D209" s="13" t="s">
        <v>9595</v>
      </c>
      <c r="E209" s="13" t="s">
        <v>2502</v>
      </c>
      <c r="F209" s="13"/>
      <c r="G209" s="13"/>
      <c r="H209" s="13" t="s">
        <v>9599</v>
      </c>
      <c r="I209" s="13" t="s">
        <v>9858</v>
      </c>
      <c r="J209" s="13" t="s">
        <v>9846</v>
      </c>
      <c r="K209" s="13"/>
      <c r="L209" s="13"/>
      <c r="M209" s="13"/>
      <c r="N209" s="13"/>
      <c r="O209" s="13"/>
      <c r="P209" s="13"/>
      <c r="Q209" s="13"/>
    </row>
    <row r="210" spans="1:17" x14ac:dyDescent="0.35">
      <c r="A210" t="s">
        <v>9365</v>
      </c>
      <c r="B210" cm="1">
        <f t="array" ref="B210">IF(ROW() &lt; ROW(INDEX(treatments[experiment_ID],ROWS(treatments[experiment_ID]))), COUNTIF(INDEX(treatments[experiment_ID],1):treatments[[#This Row],[experiment_ID]],treatments[[#This Row],[experiment_ID]]), "")</f>
        <v>5</v>
      </c>
      <c r="C210" s="127" t="s">
        <v>9572</v>
      </c>
      <c r="D210" s="13" t="s">
        <v>9595</v>
      </c>
      <c r="E210" s="13" t="s">
        <v>2502</v>
      </c>
      <c r="F210" s="13"/>
      <c r="G210" s="13"/>
      <c r="H210" s="13" t="s">
        <v>9600</v>
      </c>
      <c r="I210" s="13" t="s">
        <v>9858</v>
      </c>
      <c r="J210" s="13" t="s">
        <v>9846</v>
      </c>
      <c r="K210" s="13"/>
      <c r="L210" s="13"/>
      <c r="M210" s="13"/>
      <c r="N210" s="13"/>
      <c r="O210" s="13"/>
      <c r="P210" s="13"/>
      <c r="Q210" s="13"/>
    </row>
    <row r="211" spans="1:17" x14ac:dyDescent="0.35">
      <c r="A211" t="s">
        <v>9365</v>
      </c>
      <c r="B211" cm="1">
        <f t="array" ref="B211">IF(ROW() &lt; ROW(INDEX(treatments[experiment_ID],ROWS(treatments[experiment_ID]))), COUNTIF(INDEX(treatments[experiment_ID],1):treatments[[#This Row],[experiment_ID]],treatments[[#This Row],[experiment_ID]]), "")</f>
        <v>6</v>
      </c>
      <c r="C211" s="127" t="s">
        <v>9577</v>
      </c>
      <c r="D211" s="13" t="s">
        <v>9595</v>
      </c>
      <c r="E211" s="13" t="s">
        <v>2502</v>
      </c>
      <c r="F211" s="13"/>
      <c r="G211" s="13"/>
      <c r="H211" s="13" t="s">
        <v>9601</v>
      </c>
      <c r="I211" s="13" t="s">
        <v>9860</v>
      </c>
      <c r="J211" s="13" t="s">
        <v>9847</v>
      </c>
      <c r="K211" s="13"/>
      <c r="L211" s="13"/>
      <c r="M211" s="13"/>
      <c r="N211" s="13"/>
      <c r="O211" s="13"/>
      <c r="P211" s="13"/>
      <c r="Q211" s="13"/>
    </row>
    <row r="212" spans="1:17" x14ac:dyDescent="0.35">
      <c r="A212" t="s">
        <v>9365</v>
      </c>
      <c r="B212" cm="1">
        <f t="array" ref="B212">IF(ROW() &lt; ROW(INDEX(treatments[experiment_ID],ROWS(treatments[experiment_ID]))), COUNTIF(INDEX(treatments[experiment_ID],1):treatments[[#This Row],[experiment_ID]],treatments[[#This Row],[experiment_ID]]), "")</f>
        <v>7</v>
      </c>
      <c r="C212" s="127" t="s">
        <v>9573</v>
      </c>
      <c r="D212" s="13" t="s">
        <v>9595</v>
      </c>
      <c r="E212" s="13" t="s">
        <v>2502</v>
      </c>
      <c r="F212" s="13"/>
      <c r="G212" s="13"/>
      <c r="H212" s="13" t="s">
        <v>9602</v>
      </c>
      <c r="I212" s="13" t="s">
        <v>9860</v>
      </c>
      <c r="J212" s="13" t="s">
        <v>9847</v>
      </c>
      <c r="K212" s="13"/>
      <c r="L212" s="13"/>
      <c r="M212" s="13"/>
      <c r="N212" s="13"/>
      <c r="O212" s="13"/>
      <c r="P212" s="13"/>
      <c r="Q212" s="13"/>
    </row>
    <row r="213" spans="1:17" x14ac:dyDescent="0.35">
      <c r="A213" t="s">
        <v>9365</v>
      </c>
      <c r="B213" cm="1">
        <f t="array" ref="B213">IF(ROW() &lt; ROW(INDEX(treatments[experiment_ID],ROWS(treatments[experiment_ID]))), COUNTIF(INDEX(treatments[experiment_ID],1):treatments[[#This Row],[experiment_ID]],treatments[[#This Row],[experiment_ID]]), "")</f>
        <v>8</v>
      </c>
      <c r="C213" s="127" t="s">
        <v>9574</v>
      </c>
      <c r="D213" s="13" t="s">
        <v>9595</v>
      </c>
      <c r="E213" s="13" t="s">
        <v>2502</v>
      </c>
      <c r="F213" s="13"/>
      <c r="G213" s="13"/>
      <c r="H213" s="13" t="s">
        <v>9603</v>
      </c>
      <c r="I213" s="13" t="s">
        <v>9860</v>
      </c>
      <c r="J213" s="13" t="s">
        <v>9847</v>
      </c>
      <c r="K213" s="13"/>
      <c r="L213" s="13"/>
      <c r="M213" s="13"/>
      <c r="N213" s="13"/>
      <c r="O213" s="13"/>
      <c r="P213" s="13"/>
      <c r="Q213" s="13"/>
    </row>
    <row r="214" spans="1:17" x14ac:dyDescent="0.35">
      <c r="A214" t="s">
        <v>9365</v>
      </c>
      <c r="B214" cm="1">
        <f t="array" ref="B214">IF(ROW() &lt; ROW(INDEX(treatments[experiment_ID],ROWS(treatments[experiment_ID]))), COUNTIF(INDEX(treatments[experiment_ID],1):treatments[[#This Row],[experiment_ID]],treatments[[#This Row],[experiment_ID]]), "")</f>
        <v>9</v>
      </c>
      <c r="C214" s="127" t="s">
        <v>9575</v>
      </c>
      <c r="D214" s="13" t="s">
        <v>9595</v>
      </c>
      <c r="E214" s="13" t="s">
        <v>2502</v>
      </c>
      <c r="F214" s="13"/>
      <c r="G214" s="13"/>
      <c r="H214" s="13" t="s">
        <v>9604</v>
      </c>
      <c r="I214" s="13" t="s">
        <v>9860</v>
      </c>
      <c r="J214" s="13" t="s">
        <v>9847</v>
      </c>
      <c r="K214" s="13"/>
      <c r="L214" s="13"/>
      <c r="M214" s="13"/>
      <c r="N214" s="13"/>
      <c r="O214" s="13"/>
      <c r="P214" s="13"/>
      <c r="Q214" s="13"/>
    </row>
    <row r="215" spans="1:17" x14ac:dyDescent="0.35">
      <c r="A215" t="s">
        <v>9365</v>
      </c>
      <c r="B215" cm="1">
        <f t="array" ref="B215">IF(ROW() &lt; ROW(INDEX(treatments[experiment_ID],ROWS(treatments[experiment_ID]))), COUNTIF(INDEX(treatments[experiment_ID],1):treatments[[#This Row],[experiment_ID]],treatments[[#This Row],[experiment_ID]]), "")</f>
        <v>10</v>
      </c>
      <c r="C215" s="127" t="s">
        <v>9576</v>
      </c>
      <c r="D215" s="13" t="s">
        <v>9595</v>
      </c>
      <c r="E215" s="13" t="s">
        <v>8624</v>
      </c>
      <c r="F215" s="13"/>
      <c r="G215" s="13"/>
      <c r="H215" s="13" t="s">
        <v>9605</v>
      </c>
      <c r="I215" s="13" t="s">
        <v>9861</v>
      </c>
      <c r="J215" s="13" t="s">
        <v>9848</v>
      </c>
      <c r="K215" s="13"/>
      <c r="L215" s="13"/>
      <c r="M215" s="13"/>
      <c r="N215" s="13"/>
      <c r="O215" s="13"/>
      <c r="P215" s="13"/>
      <c r="Q215" s="13"/>
    </row>
    <row r="216" spans="1:17" x14ac:dyDescent="0.35">
      <c r="A216" t="s">
        <v>9365</v>
      </c>
      <c r="B216" cm="1">
        <f t="array" ref="B216">IF(ROW() &lt; ROW(INDEX(treatments[experiment_ID],ROWS(treatments[experiment_ID]))), COUNTIF(INDEX(treatments[experiment_ID],1):treatments[[#This Row],[experiment_ID]],treatments[[#This Row],[experiment_ID]]), "")</f>
        <v>11</v>
      </c>
      <c r="C216" s="127" t="s">
        <v>9580</v>
      </c>
      <c r="D216" s="13" t="s">
        <v>9595</v>
      </c>
      <c r="E216" s="13" t="s">
        <v>8624</v>
      </c>
      <c r="F216" s="13"/>
      <c r="G216" s="13"/>
      <c r="H216" s="13" t="s">
        <v>9606</v>
      </c>
      <c r="I216" s="13" t="s">
        <v>9861</v>
      </c>
      <c r="J216" s="13" t="s">
        <v>9848</v>
      </c>
      <c r="K216" s="13"/>
      <c r="L216" s="13"/>
      <c r="M216" s="13"/>
      <c r="N216" s="13"/>
      <c r="O216" s="13"/>
      <c r="P216" s="13"/>
      <c r="Q216" s="13"/>
    </row>
    <row r="217" spans="1:17" x14ac:dyDescent="0.35">
      <c r="A217" t="s">
        <v>9365</v>
      </c>
      <c r="B217" cm="1">
        <f t="array" ref="B217">IF(ROW() &lt; ROW(INDEX(treatments[experiment_ID],ROWS(treatments[experiment_ID]))), COUNTIF(INDEX(treatments[experiment_ID],1):treatments[[#This Row],[experiment_ID]],treatments[[#This Row],[experiment_ID]]), "")</f>
        <v>12</v>
      </c>
      <c r="C217" s="127" t="s">
        <v>9581</v>
      </c>
      <c r="D217" s="13" t="s">
        <v>9595</v>
      </c>
      <c r="E217" s="13" t="s">
        <v>8624</v>
      </c>
      <c r="F217" s="13"/>
      <c r="G217" s="13"/>
      <c r="H217" s="13" t="s">
        <v>9607</v>
      </c>
      <c r="I217" s="13" t="s">
        <v>9861</v>
      </c>
      <c r="J217" s="13" t="s">
        <v>9848</v>
      </c>
      <c r="K217" s="13"/>
      <c r="L217" s="13"/>
      <c r="M217" s="13"/>
      <c r="N217" s="13"/>
      <c r="O217" s="13"/>
      <c r="P217" s="13"/>
      <c r="Q217" s="13"/>
    </row>
    <row r="218" spans="1:17" x14ac:dyDescent="0.35">
      <c r="A218" t="s">
        <v>9365</v>
      </c>
      <c r="B218" cm="1">
        <f t="array" ref="B218">IF(ROW() &lt; ROW(INDEX(treatments[experiment_ID],ROWS(treatments[experiment_ID]))), COUNTIF(INDEX(treatments[experiment_ID],1):treatments[[#This Row],[experiment_ID]],treatments[[#This Row],[experiment_ID]]), "")</f>
        <v>13</v>
      </c>
      <c r="C218" s="127" t="s">
        <v>9582</v>
      </c>
      <c r="D218" s="13" t="s">
        <v>9595</v>
      </c>
      <c r="E218" s="13" t="s">
        <v>8624</v>
      </c>
      <c r="F218" s="13"/>
      <c r="G218" s="13"/>
      <c r="H218" s="13" t="s">
        <v>9608</v>
      </c>
      <c r="I218" s="13" t="s">
        <v>9861</v>
      </c>
      <c r="J218" s="13" t="s">
        <v>9848</v>
      </c>
      <c r="K218" s="13"/>
      <c r="L218" s="13"/>
      <c r="M218" s="13"/>
      <c r="N218" s="13"/>
      <c r="O218" s="13"/>
      <c r="P218" s="13"/>
      <c r="Q218" s="13"/>
    </row>
    <row r="219" spans="1:17" x14ac:dyDescent="0.35">
      <c r="A219" t="s">
        <v>9365</v>
      </c>
      <c r="B219" cm="1">
        <f t="array" ref="B219">IF(ROW() &lt; ROW(INDEX(treatments[experiment_ID],ROWS(treatments[experiment_ID]))), COUNTIF(INDEX(treatments[experiment_ID],1):treatments[[#This Row],[experiment_ID]],treatments[[#This Row],[experiment_ID]]), "")</f>
        <v>14</v>
      </c>
      <c r="C219" s="127" t="s">
        <v>9583</v>
      </c>
      <c r="D219" s="13" t="s">
        <v>9595</v>
      </c>
      <c r="E219" s="13" t="s">
        <v>8624</v>
      </c>
      <c r="F219" s="13"/>
      <c r="G219" s="13"/>
      <c r="H219" s="13" t="s">
        <v>9609</v>
      </c>
      <c r="I219" s="13" t="s">
        <v>9862</v>
      </c>
      <c r="J219" s="13" t="s">
        <v>9849</v>
      </c>
      <c r="K219" s="13"/>
      <c r="L219" s="13"/>
      <c r="M219" s="13"/>
      <c r="N219" s="13"/>
      <c r="O219" s="13"/>
      <c r="P219" s="13"/>
      <c r="Q219" s="13"/>
    </row>
    <row r="220" spans="1:17" x14ac:dyDescent="0.35">
      <c r="A220" t="s">
        <v>9365</v>
      </c>
      <c r="B220" cm="1">
        <f t="array" ref="B220">IF(ROW() &lt; ROW(INDEX(treatments[experiment_ID],ROWS(treatments[experiment_ID]))), COUNTIF(INDEX(treatments[experiment_ID],1):treatments[[#This Row],[experiment_ID]],treatments[[#This Row],[experiment_ID]]), "")</f>
        <v>15</v>
      </c>
      <c r="C220" s="127" t="s">
        <v>9584</v>
      </c>
      <c r="D220" s="13" t="s">
        <v>9595</v>
      </c>
      <c r="E220" s="13" t="s">
        <v>8624</v>
      </c>
      <c r="F220" s="13"/>
      <c r="G220" s="13"/>
      <c r="H220" s="13" t="s">
        <v>9610</v>
      </c>
      <c r="I220" s="13" t="s">
        <v>9862</v>
      </c>
      <c r="J220" s="13" t="s">
        <v>9849</v>
      </c>
      <c r="K220" s="13"/>
      <c r="L220" s="13"/>
      <c r="M220" s="13"/>
      <c r="N220" s="13"/>
      <c r="O220" s="13"/>
      <c r="P220" s="13"/>
      <c r="Q220" s="13"/>
    </row>
    <row r="221" spans="1:17" x14ac:dyDescent="0.35">
      <c r="A221" t="s">
        <v>9365</v>
      </c>
      <c r="B221" cm="1">
        <f t="array" ref="B221">IF(ROW() &lt; ROW(INDEX(treatments[experiment_ID],ROWS(treatments[experiment_ID]))), COUNTIF(INDEX(treatments[experiment_ID],1):treatments[[#This Row],[experiment_ID]],treatments[[#This Row],[experiment_ID]]), "")</f>
        <v>16</v>
      </c>
      <c r="C221" s="127" t="s">
        <v>9585</v>
      </c>
      <c r="D221" s="13" t="s">
        <v>9595</v>
      </c>
      <c r="E221" s="13" t="s">
        <v>8624</v>
      </c>
      <c r="F221" s="13"/>
      <c r="G221" s="13"/>
      <c r="H221" s="13" t="s">
        <v>9611</v>
      </c>
      <c r="I221" s="13" t="s">
        <v>9862</v>
      </c>
      <c r="J221" s="13" t="s">
        <v>9849</v>
      </c>
      <c r="K221" s="13"/>
      <c r="L221" s="13"/>
      <c r="M221" s="13"/>
      <c r="N221" s="13"/>
      <c r="O221" s="13"/>
      <c r="P221" s="13"/>
      <c r="Q221" s="13"/>
    </row>
    <row r="222" spans="1:17" x14ac:dyDescent="0.35">
      <c r="A222" t="s">
        <v>9365</v>
      </c>
      <c r="B222" cm="1">
        <f t="array" ref="B222">IF(ROW() &lt; ROW(INDEX(treatments[experiment_ID],ROWS(treatments[experiment_ID]))), COUNTIF(INDEX(treatments[experiment_ID],1):treatments[[#This Row],[experiment_ID]],treatments[[#This Row],[experiment_ID]]), "")</f>
        <v>17</v>
      </c>
      <c r="C222" s="127" t="s">
        <v>9586</v>
      </c>
      <c r="D222" s="13" t="s">
        <v>9595</v>
      </c>
      <c r="E222" s="13" t="s">
        <v>8624</v>
      </c>
      <c r="F222" s="13"/>
      <c r="G222" s="13"/>
      <c r="H222" s="13" t="s">
        <v>9612</v>
      </c>
      <c r="I222" s="13" t="s">
        <v>9862</v>
      </c>
      <c r="J222" s="13" t="s">
        <v>9849</v>
      </c>
      <c r="K222" s="13"/>
      <c r="L222" s="13"/>
      <c r="M222" s="13"/>
      <c r="N222" s="13"/>
      <c r="O222" s="13"/>
      <c r="P222" s="13"/>
      <c r="Q222" s="13"/>
    </row>
    <row r="223" spans="1:17" x14ac:dyDescent="0.35">
      <c r="A223" t="s">
        <v>9365</v>
      </c>
      <c r="B223" cm="1">
        <f t="array" ref="B223">IF(ROW() &lt; ROW(INDEX(treatments[experiment_ID],ROWS(treatments[experiment_ID]))), COUNTIF(INDEX(treatments[experiment_ID],1):treatments[[#This Row],[experiment_ID]],treatments[[#This Row],[experiment_ID]]), "")</f>
        <v>18</v>
      </c>
      <c r="C223" s="127" t="s">
        <v>9587</v>
      </c>
      <c r="D223" s="13" t="s">
        <v>9595</v>
      </c>
      <c r="E223" s="13" t="s">
        <v>8624</v>
      </c>
      <c r="F223" s="13"/>
      <c r="G223" s="13"/>
      <c r="H223" s="13" t="s">
        <v>9613</v>
      </c>
      <c r="I223" s="13" t="s">
        <v>9859</v>
      </c>
      <c r="J223" s="13" t="s">
        <v>9850</v>
      </c>
      <c r="K223" s="13"/>
      <c r="L223" s="13"/>
      <c r="M223" s="13"/>
      <c r="N223" s="13"/>
      <c r="O223" s="13"/>
      <c r="P223" s="13"/>
      <c r="Q223" s="13"/>
    </row>
    <row r="224" spans="1:17" x14ac:dyDescent="0.35">
      <c r="A224" t="s">
        <v>9365</v>
      </c>
      <c r="B224" cm="1">
        <f t="array" ref="B224">IF(ROW() &lt; ROW(INDEX(treatments[experiment_ID],ROWS(treatments[experiment_ID]))), COUNTIF(INDEX(treatments[experiment_ID],1):treatments[[#This Row],[experiment_ID]],treatments[[#This Row],[experiment_ID]]), "")</f>
        <v>19</v>
      </c>
      <c r="C224" s="127" t="s">
        <v>9588</v>
      </c>
      <c r="D224" s="13" t="s">
        <v>9595</v>
      </c>
      <c r="E224" s="13" t="s">
        <v>8624</v>
      </c>
      <c r="F224" s="13"/>
      <c r="G224" s="13"/>
      <c r="H224" s="13" t="s">
        <v>9614</v>
      </c>
      <c r="I224" s="13" t="s">
        <v>9859</v>
      </c>
      <c r="J224" s="13" t="s">
        <v>9850</v>
      </c>
      <c r="K224" s="13"/>
      <c r="L224" s="13"/>
      <c r="M224" s="13"/>
      <c r="N224" s="13"/>
      <c r="O224" s="13"/>
      <c r="P224" s="13"/>
      <c r="Q224" s="13"/>
    </row>
    <row r="225" spans="1:17" x14ac:dyDescent="0.35">
      <c r="A225" t="s">
        <v>9365</v>
      </c>
      <c r="B225" cm="1">
        <f t="array" ref="B225">IF(ROW() &lt; ROW(INDEX(treatments[experiment_ID],ROWS(treatments[experiment_ID]))), COUNTIF(INDEX(treatments[experiment_ID],1):treatments[[#This Row],[experiment_ID]],treatments[[#This Row],[experiment_ID]]), "")</f>
        <v>20</v>
      </c>
      <c r="C225" s="127" t="s">
        <v>9589</v>
      </c>
      <c r="D225" s="13" t="s">
        <v>9595</v>
      </c>
      <c r="E225" s="13" t="s">
        <v>8624</v>
      </c>
      <c r="F225" s="13"/>
      <c r="G225" s="13"/>
      <c r="H225" s="13" t="s">
        <v>9615</v>
      </c>
      <c r="I225" s="13" t="s">
        <v>9859</v>
      </c>
      <c r="J225" s="13" t="s">
        <v>9850</v>
      </c>
      <c r="K225" s="13"/>
      <c r="L225" s="13"/>
      <c r="M225" s="13"/>
      <c r="N225" s="13"/>
      <c r="O225" s="13"/>
      <c r="P225" s="13"/>
      <c r="Q225" s="13"/>
    </row>
    <row r="226" spans="1:17" x14ac:dyDescent="0.35">
      <c r="A226" t="s">
        <v>9616</v>
      </c>
      <c r="B226" cm="1">
        <f t="array" ref="B226">IF(ROW() &lt; ROW(INDEX(treatments[experiment_ID],ROWS(treatments[experiment_ID]))), COUNTIF(INDEX(treatments[experiment_ID],1):treatments[[#This Row],[experiment_ID]],treatments[[#This Row],[experiment_ID]]), "")</f>
        <v>1</v>
      </c>
      <c r="C226" s="127" t="s">
        <v>9656</v>
      </c>
      <c r="D226" s="13" t="s">
        <v>9652</v>
      </c>
      <c r="E226" s="13" t="s">
        <v>2502</v>
      </c>
      <c r="F226" s="13"/>
      <c r="G226" s="13" t="s">
        <v>9655</v>
      </c>
      <c r="H226" s="13" t="s">
        <v>9699</v>
      </c>
      <c r="I226" s="13"/>
      <c r="J226" s="13" t="s">
        <v>9851</v>
      </c>
      <c r="K226" s="13"/>
      <c r="L226" s="13"/>
      <c r="M226" s="13"/>
      <c r="N226" s="13"/>
      <c r="O226" s="13" t="s">
        <v>9705</v>
      </c>
      <c r="P226" s="13"/>
      <c r="Q226" s="13"/>
    </row>
    <row r="227" spans="1:17" x14ac:dyDescent="0.35">
      <c r="A227" t="s">
        <v>9616</v>
      </c>
      <c r="B227" cm="1">
        <f t="array" ref="B227">IF(ROW() &lt; ROW(INDEX(treatments[experiment_ID],ROWS(treatments[experiment_ID]))), COUNTIF(INDEX(treatments[experiment_ID],1):treatments[[#This Row],[experiment_ID]],treatments[[#This Row],[experiment_ID]]), "")</f>
        <v>2</v>
      </c>
      <c r="C227" s="127" t="s">
        <v>9657</v>
      </c>
      <c r="D227" s="13" t="s">
        <v>9653</v>
      </c>
      <c r="E227" s="13" t="s">
        <v>2502</v>
      </c>
      <c r="F227" s="13"/>
      <c r="G227" s="13" t="s">
        <v>9655</v>
      </c>
      <c r="H227" s="13" t="s">
        <v>9699</v>
      </c>
      <c r="I227" s="13"/>
      <c r="J227" s="13" t="s">
        <v>9851</v>
      </c>
      <c r="K227" s="13"/>
      <c r="L227" s="13"/>
      <c r="M227" s="13"/>
      <c r="N227" s="13"/>
      <c r="O227" s="13" t="s">
        <v>9705</v>
      </c>
      <c r="P227" s="13"/>
      <c r="Q227" s="13"/>
    </row>
    <row r="228" spans="1:17" x14ac:dyDescent="0.35">
      <c r="A228" t="s">
        <v>9616</v>
      </c>
      <c r="B228" cm="1">
        <f t="array" ref="B228">IF(ROW() &lt; ROW(INDEX(treatments[experiment_ID],ROWS(treatments[experiment_ID]))), COUNTIF(INDEX(treatments[experiment_ID],1):treatments[[#This Row],[experiment_ID]],treatments[[#This Row],[experiment_ID]]), "")</f>
        <v>3</v>
      </c>
      <c r="C228" s="127" t="s">
        <v>9658</v>
      </c>
      <c r="D228" s="13" t="s">
        <v>9654</v>
      </c>
      <c r="E228" s="13" t="s">
        <v>2502</v>
      </c>
      <c r="F228" s="13"/>
      <c r="G228" s="13" t="s">
        <v>9655</v>
      </c>
      <c r="H228" s="13" t="s">
        <v>9699</v>
      </c>
      <c r="I228" s="13"/>
      <c r="J228" s="13" t="s">
        <v>9851</v>
      </c>
      <c r="K228" s="13"/>
      <c r="L228" s="13"/>
      <c r="M228" s="13"/>
      <c r="N228" s="13"/>
      <c r="O228" s="13" t="s">
        <v>9705</v>
      </c>
      <c r="P228" s="13"/>
      <c r="Q228" s="13"/>
    </row>
    <row r="229" spans="1:17" x14ac:dyDescent="0.35">
      <c r="A229" t="s">
        <v>9616</v>
      </c>
      <c r="B229" cm="1">
        <f t="array" ref="B229">IF(ROW() &lt; ROW(INDEX(treatments[experiment_ID],ROWS(treatments[experiment_ID]))), COUNTIF(INDEX(treatments[experiment_ID],1):treatments[[#This Row],[experiment_ID]],treatments[[#This Row],[experiment_ID]]), "")</f>
        <v>4</v>
      </c>
      <c r="C229" s="127" t="s">
        <v>9659</v>
      </c>
      <c r="D229" s="13" t="s">
        <v>9652</v>
      </c>
      <c r="E229" s="13" t="s">
        <v>2502</v>
      </c>
      <c r="F229" s="13"/>
      <c r="G229" s="13" t="s">
        <v>9655</v>
      </c>
      <c r="H229" s="13" t="s">
        <v>9700</v>
      </c>
      <c r="I229" s="13"/>
      <c r="J229" s="13" t="s">
        <v>9851</v>
      </c>
      <c r="K229" s="13"/>
      <c r="L229" s="13"/>
      <c r="M229" s="13"/>
      <c r="N229" s="13"/>
      <c r="O229" s="13" t="s">
        <v>9706</v>
      </c>
      <c r="P229" s="13"/>
      <c r="Q229" s="13"/>
    </row>
    <row r="230" spans="1:17" x14ac:dyDescent="0.35">
      <c r="A230" t="s">
        <v>9616</v>
      </c>
      <c r="B230" cm="1">
        <f t="array" ref="B230">IF(ROW() &lt; ROW(INDEX(treatments[experiment_ID],ROWS(treatments[experiment_ID]))), COUNTIF(INDEX(treatments[experiment_ID],1):treatments[[#This Row],[experiment_ID]],treatments[[#This Row],[experiment_ID]]), "")</f>
        <v>5</v>
      </c>
      <c r="C230" s="127" t="s">
        <v>9660</v>
      </c>
      <c r="D230" s="13" t="s">
        <v>9653</v>
      </c>
      <c r="E230" s="13" t="s">
        <v>2502</v>
      </c>
      <c r="F230" s="13"/>
      <c r="G230" s="13" t="s">
        <v>9655</v>
      </c>
      <c r="H230" s="13" t="s">
        <v>9700</v>
      </c>
      <c r="I230" s="13"/>
      <c r="J230" s="13" t="s">
        <v>9851</v>
      </c>
      <c r="K230" s="13"/>
      <c r="L230" s="13"/>
      <c r="M230" s="13"/>
      <c r="N230" s="13"/>
      <c r="O230" s="13" t="s">
        <v>9706</v>
      </c>
      <c r="P230" s="13"/>
      <c r="Q230" s="13"/>
    </row>
    <row r="231" spans="1:17" x14ac:dyDescent="0.35">
      <c r="A231" t="s">
        <v>9616</v>
      </c>
      <c r="B231" cm="1">
        <f t="array" ref="B231">IF(ROW() &lt; ROW(INDEX(treatments[experiment_ID],ROWS(treatments[experiment_ID]))), COUNTIF(INDEX(treatments[experiment_ID],1):treatments[[#This Row],[experiment_ID]],treatments[[#This Row],[experiment_ID]]), "")</f>
        <v>6</v>
      </c>
      <c r="C231" s="127" t="s">
        <v>9661</v>
      </c>
      <c r="D231" s="13" t="s">
        <v>9654</v>
      </c>
      <c r="E231" s="13" t="s">
        <v>2502</v>
      </c>
      <c r="F231" s="13"/>
      <c r="G231" s="13" t="s">
        <v>9655</v>
      </c>
      <c r="H231" s="13" t="s">
        <v>9700</v>
      </c>
      <c r="I231" s="13"/>
      <c r="J231" s="13" t="s">
        <v>9851</v>
      </c>
      <c r="K231" s="13"/>
      <c r="L231" s="13"/>
      <c r="M231" s="13"/>
      <c r="N231" s="13"/>
      <c r="O231" s="13" t="s">
        <v>9706</v>
      </c>
      <c r="P231" s="13"/>
      <c r="Q231" s="13"/>
    </row>
    <row r="232" spans="1:17" x14ac:dyDescent="0.35">
      <c r="A232" t="s">
        <v>9616</v>
      </c>
      <c r="B232" cm="1">
        <f t="array" ref="B232">IF(ROW() &lt; ROW(INDEX(treatments[experiment_ID],ROWS(treatments[experiment_ID]))), COUNTIF(INDEX(treatments[experiment_ID],1):treatments[[#This Row],[experiment_ID]],treatments[[#This Row],[experiment_ID]]), "")</f>
        <v>7</v>
      </c>
      <c r="C232" s="127" t="s">
        <v>9662</v>
      </c>
      <c r="D232" s="13" t="s">
        <v>9652</v>
      </c>
      <c r="E232" s="13" t="s">
        <v>2502</v>
      </c>
      <c r="F232" s="13"/>
      <c r="G232" s="13" t="s">
        <v>9655</v>
      </c>
      <c r="H232" s="13" t="s">
        <v>9701</v>
      </c>
      <c r="I232" s="13"/>
      <c r="J232" s="13" t="s">
        <v>9851</v>
      </c>
      <c r="K232" s="13"/>
      <c r="L232" s="13"/>
      <c r="M232" s="13"/>
      <c r="N232" s="13"/>
      <c r="O232" s="13" t="s">
        <v>9707</v>
      </c>
      <c r="P232" s="13"/>
      <c r="Q232" s="13"/>
    </row>
    <row r="233" spans="1:17" x14ac:dyDescent="0.35">
      <c r="A233" t="s">
        <v>9616</v>
      </c>
      <c r="B233" cm="1">
        <f t="array" ref="B233">IF(ROW() &lt; ROW(INDEX(treatments[experiment_ID],ROWS(treatments[experiment_ID]))), COUNTIF(INDEX(treatments[experiment_ID],1):treatments[[#This Row],[experiment_ID]],treatments[[#This Row],[experiment_ID]]), "")</f>
        <v>8</v>
      </c>
      <c r="C233" s="127" t="s">
        <v>9663</v>
      </c>
      <c r="D233" s="13" t="s">
        <v>9653</v>
      </c>
      <c r="E233" s="13" t="s">
        <v>2502</v>
      </c>
      <c r="F233" s="13"/>
      <c r="G233" s="13" t="s">
        <v>9655</v>
      </c>
      <c r="H233" s="13" t="s">
        <v>9701</v>
      </c>
      <c r="I233" s="13"/>
      <c r="J233" s="13" t="s">
        <v>9851</v>
      </c>
      <c r="K233" s="13"/>
      <c r="L233" s="13"/>
      <c r="M233" s="13"/>
      <c r="N233" s="13"/>
      <c r="O233" s="13" t="s">
        <v>9707</v>
      </c>
      <c r="P233" s="13"/>
      <c r="Q233" s="13"/>
    </row>
    <row r="234" spans="1:17" x14ac:dyDescent="0.35">
      <c r="A234" t="s">
        <v>9616</v>
      </c>
      <c r="B234" cm="1">
        <f t="array" ref="B234">IF(ROW() &lt; ROW(INDEX(treatments[experiment_ID],ROWS(treatments[experiment_ID]))), COUNTIF(INDEX(treatments[experiment_ID],1):treatments[[#This Row],[experiment_ID]],treatments[[#This Row],[experiment_ID]]), "")</f>
        <v>9</v>
      </c>
      <c r="C234" s="127" t="s">
        <v>9664</v>
      </c>
      <c r="D234" s="13" t="s">
        <v>9654</v>
      </c>
      <c r="E234" s="13" t="s">
        <v>2502</v>
      </c>
      <c r="F234" s="13"/>
      <c r="G234" s="13" t="s">
        <v>9655</v>
      </c>
      <c r="H234" s="13" t="s">
        <v>9701</v>
      </c>
      <c r="I234" s="13"/>
      <c r="J234" s="13" t="s">
        <v>9851</v>
      </c>
      <c r="K234" s="13"/>
      <c r="L234" s="13"/>
      <c r="M234" s="13"/>
      <c r="N234" s="13"/>
      <c r="O234" s="13" t="s">
        <v>9707</v>
      </c>
      <c r="P234" s="13"/>
      <c r="Q234" s="13"/>
    </row>
    <row r="235" spans="1:17" x14ac:dyDescent="0.35">
      <c r="A235" t="s">
        <v>9616</v>
      </c>
      <c r="B235" cm="1">
        <f t="array" ref="B235">IF(ROW() &lt; ROW(INDEX(treatments[experiment_ID],ROWS(treatments[experiment_ID]))), COUNTIF(INDEX(treatments[experiment_ID],1):treatments[[#This Row],[experiment_ID]],treatments[[#This Row],[experiment_ID]]), "")</f>
        <v>10</v>
      </c>
      <c r="C235" s="127" t="s">
        <v>9665</v>
      </c>
      <c r="D235" s="13" t="s">
        <v>9652</v>
      </c>
      <c r="E235" s="13" t="s">
        <v>8624</v>
      </c>
      <c r="F235" s="13"/>
      <c r="G235" s="13" t="s">
        <v>9655</v>
      </c>
      <c r="H235" s="13" t="s">
        <v>9702</v>
      </c>
      <c r="I235" s="13"/>
      <c r="J235" s="13" t="s">
        <v>9851</v>
      </c>
      <c r="K235" s="13"/>
      <c r="L235" s="13"/>
      <c r="M235" s="13"/>
      <c r="N235" s="13"/>
      <c r="O235" s="13" t="s">
        <v>9708</v>
      </c>
      <c r="P235" s="13"/>
      <c r="Q235" s="13"/>
    </row>
    <row r="236" spans="1:17" x14ac:dyDescent="0.35">
      <c r="A236" t="s">
        <v>9616</v>
      </c>
      <c r="B236" cm="1">
        <f t="array" ref="B236">IF(ROW() &lt; ROW(INDEX(treatments[experiment_ID],ROWS(treatments[experiment_ID]))), COUNTIF(INDEX(treatments[experiment_ID],1):treatments[[#This Row],[experiment_ID]],treatments[[#This Row],[experiment_ID]]), "")</f>
        <v>11</v>
      </c>
      <c r="C236" s="127" t="s">
        <v>9666</v>
      </c>
      <c r="D236" s="13" t="s">
        <v>9653</v>
      </c>
      <c r="E236" s="13" t="s">
        <v>8624</v>
      </c>
      <c r="F236" s="13"/>
      <c r="G236" s="13" t="s">
        <v>9655</v>
      </c>
      <c r="H236" s="13" t="s">
        <v>9702</v>
      </c>
      <c r="I236" s="13"/>
      <c r="J236" s="13" t="s">
        <v>9851</v>
      </c>
      <c r="K236" s="13"/>
      <c r="L236" s="13"/>
      <c r="M236" s="13"/>
      <c r="N236" s="13"/>
      <c r="O236" s="13" t="s">
        <v>9708</v>
      </c>
      <c r="P236" s="13"/>
      <c r="Q236" s="13"/>
    </row>
    <row r="237" spans="1:17" x14ac:dyDescent="0.35">
      <c r="A237" t="s">
        <v>9616</v>
      </c>
      <c r="B237" cm="1">
        <f t="array" ref="B237">IF(ROW() &lt; ROW(INDEX(treatments[experiment_ID],ROWS(treatments[experiment_ID]))), COUNTIF(INDEX(treatments[experiment_ID],1):treatments[[#This Row],[experiment_ID]],treatments[[#This Row],[experiment_ID]]), "")</f>
        <v>12</v>
      </c>
      <c r="C237" s="127" t="s">
        <v>9667</v>
      </c>
      <c r="D237" s="13" t="s">
        <v>9654</v>
      </c>
      <c r="E237" s="13" t="s">
        <v>8624</v>
      </c>
      <c r="F237" s="13"/>
      <c r="G237" s="13" t="s">
        <v>9655</v>
      </c>
      <c r="H237" s="13" t="s">
        <v>9702</v>
      </c>
      <c r="I237" s="13"/>
      <c r="J237" s="13" t="s">
        <v>9851</v>
      </c>
      <c r="K237" s="13"/>
      <c r="L237" s="13"/>
      <c r="M237" s="13"/>
      <c r="N237" s="13"/>
      <c r="O237" s="13" t="s">
        <v>9708</v>
      </c>
      <c r="P237" s="13"/>
      <c r="Q237" s="13"/>
    </row>
    <row r="238" spans="1:17" x14ac:dyDescent="0.35">
      <c r="A238" t="s">
        <v>9616</v>
      </c>
      <c r="B238" cm="1">
        <f t="array" ref="B238">IF(ROW() &lt; ROW(INDEX(treatments[experiment_ID],ROWS(treatments[experiment_ID]))), COUNTIF(INDEX(treatments[experiment_ID],1):treatments[[#This Row],[experiment_ID]],treatments[[#This Row],[experiment_ID]]), "")</f>
        <v>13</v>
      </c>
      <c r="C238" s="127" t="s">
        <v>9668</v>
      </c>
      <c r="D238" s="13" t="s">
        <v>9652</v>
      </c>
      <c r="E238" s="13" t="s">
        <v>8624</v>
      </c>
      <c r="F238" s="13"/>
      <c r="G238" s="13" t="s">
        <v>9655</v>
      </c>
      <c r="H238" s="13" t="s">
        <v>9703</v>
      </c>
      <c r="I238" s="13"/>
      <c r="J238" s="13" t="s">
        <v>9851</v>
      </c>
      <c r="K238" s="13"/>
      <c r="L238" s="13"/>
      <c r="M238" s="13"/>
      <c r="N238" s="13"/>
      <c r="O238" s="13" t="s">
        <v>9709</v>
      </c>
      <c r="P238" s="13"/>
      <c r="Q238" s="13"/>
    </row>
    <row r="239" spans="1:17" x14ac:dyDescent="0.35">
      <c r="A239" t="s">
        <v>9616</v>
      </c>
      <c r="B239" cm="1">
        <f t="array" ref="B239">IF(ROW() &lt; ROW(INDEX(treatments[experiment_ID],ROWS(treatments[experiment_ID]))), COUNTIF(INDEX(treatments[experiment_ID],1):treatments[[#This Row],[experiment_ID]],treatments[[#This Row],[experiment_ID]]), "")</f>
        <v>14</v>
      </c>
      <c r="C239" s="127" t="s">
        <v>9669</v>
      </c>
      <c r="D239" s="13" t="s">
        <v>9653</v>
      </c>
      <c r="E239" s="13" t="s">
        <v>8624</v>
      </c>
      <c r="F239" s="13"/>
      <c r="G239" s="13" t="s">
        <v>9655</v>
      </c>
      <c r="H239" s="13" t="s">
        <v>9703</v>
      </c>
      <c r="I239" s="13"/>
      <c r="J239" s="13" t="s">
        <v>9851</v>
      </c>
      <c r="K239" s="13"/>
      <c r="L239" s="13"/>
      <c r="M239" s="13"/>
      <c r="N239" s="13"/>
      <c r="O239" s="13" t="s">
        <v>9709</v>
      </c>
      <c r="P239" s="13"/>
      <c r="Q239" s="13"/>
    </row>
    <row r="240" spans="1:17" x14ac:dyDescent="0.35">
      <c r="A240" t="s">
        <v>9616</v>
      </c>
      <c r="B240" cm="1">
        <f t="array" ref="B240">IF(ROW() &lt; ROW(INDEX(treatments[experiment_ID],ROWS(treatments[experiment_ID]))), COUNTIF(INDEX(treatments[experiment_ID],1):treatments[[#This Row],[experiment_ID]],treatments[[#This Row],[experiment_ID]]), "")</f>
        <v>15</v>
      </c>
      <c r="C240" s="127" t="s">
        <v>9670</v>
      </c>
      <c r="D240" s="13" t="s">
        <v>9654</v>
      </c>
      <c r="E240" s="13" t="s">
        <v>8624</v>
      </c>
      <c r="F240" s="13"/>
      <c r="G240" s="13" t="s">
        <v>9655</v>
      </c>
      <c r="H240" s="13" t="s">
        <v>9703</v>
      </c>
      <c r="I240" s="13"/>
      <c r="J240" s="13" t="s">
        <v>9851</v>
      </c>
      <c r="K240" s="13"/>
      <c r="L240" s="13"/>
      <c r="M240" s="13"/>
      <c r="N240" s="13"/>
      <c r="O240" s="13" t="s">
        <v>9709</v>
      </c>
      <c r="P240" s="13"/>
      <c r="Q240" s="13"/>
    </row>
    <row r="241" spans="1:17" x14ac:dyDescent="0.35">
      <c r="A241" t="s">
        <v>9616</v>
      </c>
      <c r="B241" cm="1">
        <f t="array" ref="B241">IF(ROW() &lt; ROW(INDEX(treatments[experiment_ID],ROWS(treatments[experiment_ID]))), COUNTIF(INDEX(treatments[experiment_ID],1):treatments[[#This Row],[experiment_ID]],treatments[[#This Row],[experiment_ID]]), "")</f>
        <v>16</v>
      </c>
      <c r="C241" s="127" t="s">
        <v>9671</v>
      </c>
      <c r="D241" s="13" t="s">
        <v>9652</v>
      </c>
      <c r="E241" s="13" t="s">
        <v>8624</v>
      </c>
      <c r="F241" s="13"/>
      <c r="G241" s="13" t="s">
        <v>9655</v>
      </c>
      <c r="H241" s="13" t="s">
        <v>9704</v>
      </c>
      <c r="I241" s="13"/>
      <c r="J241" s="13" t="s">
        <v>9851</v>
      </c>
      <c r="K241" s="13"/>
      <c r="L241" s="13"/>
      <c r="M241" s="13"/>
      <c r="N241" s="13"/>
      <c r="O241" s="13" t="s">
        <v>9710</v>
      </c>
      <c r="P241" s="13"/>
      <c r="Q241" s="13"/>
    </row>
    <row r="242" spans="1:17" x14ac:dyDescent="0.35">
      <c r="A242" t="s">
        <v>9616</v>
      </c>
      <c r="B242" cm="1">
        <f t="array" ref="B242">IF(ROW() &lt; ROW(INDEX(treatments[experiment_ID],ROWS(treatments[experiment_ID]))), COUNTIF(INDEX(treatments[experiment_ID],1):treatments[[#This Row],[experiment_ID]],treatments[[#This Row],[experiment_ID]]), "")</f>
        <v>17</v>
      </c>
      <c r="C242" s="127" t="s">
        <v>9672</v>
      </c>
      <c r="D242" s="13" t="s">
        <v>9653</v>
      </c>
      <c r="E242" s="13" t="s">
        <v>8624</v>
      </c>
      <c r="F242" s="13"/>
      <c r="G242" s="13" t="s">
        <v>9655</v>
      </c>
      <c r="H242" s="13" t="s">
        <v>9704</v>
      </c>
      <c r="I242" s="13"/>
      <c r="J242" s="13" t="s">
        <v>9851</v>
      </c>
      <c r="K242" s="13"/>
      <c r="L242" s="13"/>
      <c r="M242" s="13"/>
      <c r="N242" s="13"/>
      <c r="O242" s="13" t="s">
        <v>9710</v>
      </c>
      <c r="P242" s="13"/>
      <c r="Q242" s="13"/>
    </row>
    <row r="243" spans="1:17" x14ac:dyDescent="0.35">
      <c r="A243" t="s">
        <v>9616</v>
      </c>
      <c r="B243" cm="1">
        <f t="array" ref="B243">IF(ROW() &lt; ROW(INDEX(treatments[experiment_ID],ROWS(treatments[experiment_ID]))), COUNTIF(INDEX(treatments[experiment_ID],1):treatments[[#This Row],[experiment_ID]],treatments[[#This Row],[experiment_ID]]), "")</f>
        <v>18</v>
      </c>
      <c r="C243" s="127" t="s">
        <v>9673</v>
      </c>
      <c r="D243" s="13" t="s">
        <v>9654</v>
      </c>
      <c r="E243" s="13" t="s">
        <v>8624</v>
      </c>
      <c r="F243" s="13"/>
      <c r="G243" s="13" t="s">
        <v>9655</v>
      </c>
      <c r="H243" s="13" t="s">
        <v>9704</v>
      </c>
      <c r="I243" s="13"/>
      <c r="J243" s="13" t="s">
        <v>9851</v>
      </c>
      <c r="K243" s="13"/>
      <c r="L243" s="13"/>
      <c r="M243" s="13"/>
      <c r="N243" s="13"/>
      <c r="O243" s="13" t="s">
        <v>9710</v>
      </c>
      <c r="P243" s="13"/>
      <c r="Q243" s="13"/>
    </row>
    <row r="244" spans="1:17" x14ac:dyDescent="0.35">
      <c r="B244" t="str" cm="1">
        <f t="array" ref="B244">IF(ROW() &lt; ROW(INDEX(treatments[experiment_ID],ROWS(treatments[experiment_ID]))), COUNTIF(INDEX(treatments[experiment_ID],1):treatments[[#This Row],[experiment_ID]],treatments[[#This Row],[experiment_ID]]), "")</f>
        <v/>
      </c>
      <c r="D244" s="13"/>
      <c r="E244" s="13"/>
      <c r="F244" s="13"/>
      <c r="G244" s="13"/>
      <c r="H244" s="13"/>
      <c r="I244" s="13"/>
      <c r="J244" s="13"/>
      <c r="K244" s="13"/>
      <c r="L244" s="13"/>
      <c r="M244" s="13"/>
      <c r="N244" s="13"/>
      <c r="O244" s="13"/>
      <c r="P244" s="13"/>
      <c r="Q244" s="13"/>
    </row>
  </sheetData>
  <mergeCells count="1">
    <mergeCell ref="A1:H1"/>
  </mergeCells>
  <phoneticPr fontId="23" type="noConversion"/>
  <dataValidations count="2">
    <dataValidation allowBlank="1" showDropDown="1" showInputMessage="1" showErrorMessage="1" sqref="C206:C207 C211:C225" xr:uid="{0F875E7A-78E8-446E-8F15-0A5D39C38412}"/>
    <dataValidation type="list" allowBlank="1" showInputMessage="1" showErrorMessage="1" sqref="A5:A244" xr:uid="{0C812EF0-7A05-4491-AF2A-05717E9AB18B}">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6">
        <x14:dataValidation type="list" allowBlank="1" showInputMessage="1" showErrorMessage="1" xr:uid="{A4CD0856-3383-41EB-B1B3-1F43A38B8994}">
          <x14:formula1>
            <xm:f>_xlfn.ANCHORARRAY(_xlfn.XLOOKUP($A18,ddlHarvests!$A$2:$A$500,ddlHarvests!$B$2:$B$500))</xm:f>
          </x14:formula1>
          <xm:sqref>O19</xm:sqref>
        </x14:dataValidation>
        <x14:dataValidation type="list" allowBlank="1" showInputMessage="1" showErrorMessage="1" xr:uid="{5066A056-262A-43AE-885E-5C318EB6D7F3}">
          <x14:formula1>
            <xm:f>_xlfn.ANCHORARRAY(_xlfn.XLOOKUP($A5,ddlHarvests!$A$2:$A$500,ddlHarvests!$B$2:$B$500))</xm:f>
          </x14:formula1>
          <xm:sqref>O31:O126 O5:O18 O133:O243</xm:sqref>
        </x14:dataValidation>
        <x14:dataValidation type="list" allowBlank="1" showInputMessage="1" showErrorMessage="1" xr:uid="{31A77CE5-1FD1-41F3-8C44-358465B0351D}">
          <x14:formula1>
            <xm:f>_xlfn.ANCHORARRAY(_xlfn.XLOOKUP($A5,ddlFertilizers!$A$2:$A$500,ddlFertilizers!$B$2:$B$500))</xm:f>
          </x14:formula1>
          <xm:sqref>K35 J133:J243 J5:J78</xm:sqref>
        </x14:dataValidation>
        <x14:dataValidation type="list" allowBlank="1" showInputMessage="1" showErrorMessage="1" xr:uid="{69FA117D-6767-41B6-AA9B-E3A4F0EA1227}">
          <x14:formula1>
            <xm:f>_xlfn.ANCHORARRAY(_xlfn.XLOOKUP(#REF!,ddlMulches!$A$2:$A$500,ddlMulches!$B$2:$B$500))</xm:f>
          </x14:formula1>
          <xm:sqref>P31</xm:sqref>
        </x14:dataValidation>
        <x14:dataValidation type="list" allowBlank="1" showInputMessage="1" showErrorMessage="1" xr:uid="{1C600D08-0E79-4497-9A12-2F9751FED412}">
          <x14:formula1>
            <xm:f>_xlfn.ANCHORARRAY(_xlfn.XLOOKUP($A31,ddlMulches!$A$2:$A$500,ddlMulches!$B$2:$B$500))</xm:f>
          </x14:formula1>
          <xm:sqref>P32:P41</xm:sqref>
        </x14:dataValidation>
        <x14:dataValidation type="list" allowBlank="1" showInputMessage="1" showErrorMessage="1" xr:uid="{6BD7B62C-7015-427A-A79A-2103B18EC8F8}">
          <x14:formula1>
            <xm:f>_xlfn.ANCHORARRAY(_xlfn.XLOOKUP($A5,ddlOrganicMaterials!$A$2:$A$500,ddlOrganicMaterials!$B$2:$B$500))</xm:f>
          </x14:formula1>
          <xm:sqref>K5:K41</xm:sqref>
        </x14:dataValidation>
        <x14:dataValidation type="list" allowBlank="1" showInputMessage="1" showErrorMessage="1" xr:uid="{A87B686B-FBA7-4B04-86F0-3045780C581C}">
          <x14:formula1>
            <xm:f>_xlfn.ANCHORARRAY(_xlfn.XLOOKUP($A5,ddlMulches!$A$2:$A$500,ddlMulches!$B$2:$B$500))</xm:f>
          </x14:formula1>
          <xm:sqref>P5:P30</xm:sqref>
        </x14:dataValidation>
        <x14:dataValidation type="list" allowBlank="1" showInputMessage="1" showErrorMessage="1" xr:uid="{8B1D8648-C376-4530-94AA-3FF70C5C2597}">
          <x14:formula1>
            <xm:f>_xlfn.ANCHORARRAY(_xlfn.XLOOKUP($A5,ddlFields!$A$2:$A$500,ddlFields!$B$2:$B$500))</xm:f>
          </x14:formula1>
          <xm:sqref>E5:E244</xm:sqref>
        </x14:dataValidation>
        <x14:dataValidation type="list" allowBlank="1" showInputMessage="1" showErrorMessage="1" xr:uid="{8C4C0069-A5BB-42D3-BE4E-1F243CB68CDB}">
          <x14:formula1>
            <xm:f>_xlfn.ANCHORARRAY(_xlfn.XLOOKUP($A5,ddlEnvironModifications!$A$2:$A$500,ddlEnvironModifications!$B$2:$B$500))</xm:f>
          </x14:formula1>
          <xm:sqref>N5:N244</xm:sqref>
        </x14:dataValidation>
        <x14:dataValidation type="list" allowBlank="1" showInputMessage="1" showErrorMessage="1" xr:uid="{8665DE97-6239-4989-8A8E-E46260D0B8D3}">
          <x14:formula1>
            <xm:f>_xlfn.ANCHORARRAY(_xlfn.XLOOKUP($A5,ddlPlantings!$A$2:$A$500,ddlPlantings!$B$2:$B$500))</xm:f>
          </x14:formula1>
          <xm:sqref>H5:H244</xm:sqref>
        </x14:dataValidation>
        <x14:dataValidation type="list" allowBlank="1" showInputMessage="1" showErrorMessage="1" xr:uid="{E3D9EBF1-F464-4628-A7EE-DB67513C2247}">
          <x14:formula1>
            <xm:f>_xlfn.ANCHORARRAY(_xlfn.XLOOKUP($A5,ddlIrrigations!$A$2:$A$500,ddlIrrigations!$B$2:$B$500))</xm:f>
          </x14:formula1>
          <xm:sqref>I5:I244</xm:sqref>
        </x14:dataValidation>
        <x14:dataValidation type="list" allowBlank="1" showInputMessage="1" showErrorMessage="1" xr:uid="{1087E7B1-89F0-456A-9F3B-A1A8A4500F64}">
          <x14:formula1>
            <xm:f>_xlfn.ANCHORARRAY(_xlfn.XLOOKUP($A5,ddlChemicals!$A$2:$A$500,ddlChemicals!$B$2:$B$500))</xm:f>
          </x14:formula1>
          <xm:sqref>L5:L244</xm:sqref>
        </x14:dataValidation>
        <x14:dataValidation type="list" allowBlank="1" showInputMessage="1" showErrorMessage="1" xr:uid="{E4D55E3D-92D1-4A49-9DBE-00446CF37C52}">
          <x14:formula1>
            <xm:f>_xlfn.ANCHORARRAY(_xlfn.XLOOKUP($A5,ddlTillage!$A$2:$A$500,ddlTillage!$B$2:$B$500))</xm:f>
          </x14:formula1>
          <xm:sqref>M5:M244</xm:sqref>
        </x14:dataValidation>
        <x14:dataValidation type="list" allowBlank="1" showInputMessage="1" showErrorMessage="1" xr:uid="{DB349497-5FF9-4E91-8C7A-C0EB332AD94D}">
          <x14:formula1>
            <xm:f>_xlfn.ANCHORARRAY(_xlfn.XLOOKUP($A5,ddlSoilAnalyses!$A$2:$A$500,ddlSoilAnalyses!$B$2:$B$500))</xm:f>
          </x14:formula1>
          <xm:sqref>F5:F244</xm:sqref>
        </x14:dataValidation>
        <x14:dataValidation type="list" allowBlank="1" showInputMessage="1" showErrorMessage="1" xr:uid="{2366C29A-7F3D-4DC3-9915-E6FA23B63B68}">
          <x14:formula1>
            <xm:f>_xlfn.ANCHORARRAY(_xlfn.XLOOKUP($A5,ddlInitialConditions!$A$2:$A$500,ddlInitialConditions!$B$2:$B$500))</xm:f>
          </x14:formula1>
          <xm:sqref>G5:G244</xm:sqref>
        </x14:dataValidation>
        <x14:dataValidation type="list" allowBlank="1" showInputMessage="1" showErrorMessage="1" xr:uid="{8021885B-9CBC-4CF5-8B73-611102DC5C0D}">
          <x14:formula1>
            <xm:f>_xlfn.ANCHORARRAY(_xlfn.XLOOKUP($A5,ddlGenotypes!$A$2:$A$500,ddlGenotypes!$B$2:$B$500))</xm:f>
          </x14:formula1>
          <xm:sqref>D5:D244</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5"/>
  <sheetViews>
    <sheetView zoomScaleNormal="100" workbookViewId="0">
      <pane ySplit="4" topLeftCell="A25" activePane="bottomLeft" state="frozen"/>
      <selection pane="bottomLeft" activeCell="E25" sqref="E25"/>
    </sheetView>
  </sheetViews>
  <sheetFormatPr defaultRowHeight="14.5" x14ac:dyDescent="0.35"/>
  <cols>
    <col min="1" max="1" width="13.7265625" customWidth="1"/>
    <col min="2" max="2" width="20" customWidth="1"/>
    <col min="3" max="3" width="22.7265625" customWidth="1"/>
    <col min="4" max="4" width="40.54296875" bestFit="1" customWidth="1"/>
    <col min="5" max="6" width="20" customWidth="1"/>
    <col min="7" max="25" width="20.7265625" customWidth="1"/>
  </cols>
  <sheetData>
    <row r="1" spans="1:9" ht="150" customHeight="1" x14ac:dyDescent="0.35">
      <c r="A1" s="193" t="s">
        <v>6605</v>
      </c>
      <c r="B1" s="193"/>
      <c r="C1" s="193"/>
      <c r="D1" s="193"/>
      <c r="E1" s="193"/>
      <c r="F1" s="193"/>
      <c r="G1" s="193"/>
      <c r="H1" s="193"/>
      <c r="I1" s="193"/>
    </row>
    <row r="2" spans="1:9" ht="28.5" customHeight="1" x14ac:dyDescent="0.35">
      <c r="A2" s="91"/>
      <c r="B2" s="91"/>
    </row>
    <row r="3" spans="1:9" ht="29" x14ac:dyDescent="0.35">
      <c r="A3" s="15" t="s">
        <v>1923</v>
      </c>
      <c r="B3" s="15" t="s">
        <v>7541</v>
      </c>
      <c r="C3" s="15" t="s">
        <v>7550</v>
      </c>
      <c r="D3" s="15" t="s">
        <v>6475</v>
      </c>
      <c r="E3" s="15" t="s">
        <v>7538</v>
      </c>
      <c r="F3" s="15" t="s">
        <v>7539</v>
      </c>
    </row>
    <row r="4" spans="1:9" x14ac:dyDescent="0.35">
      <c r="A4" s="4" t="s">
        <v>93</v>
      </c>
      <c r="B4" s="4" t="s">
        <v>258</v>
      </c>
      <c r="C4" s="4" t="s">
        <v>7547</v>
      </c>
      <c r="D4" s="4" t="s">
        <v>116</v>
      </c>
      <c r="E4" s="4" t="s">
        <v>2591</v>
      </c>
      <c r="F4" s="4" t="s">
        <v>7540</v>
      </c>
    </row>
    <row r="5" spans="1:9" x14ac:dyDescent="0.35">
      <c r="B5" t="s">
        <v>9364</v>
      </c>
      <c r="E5">
        <v>1</v>
      </c>
    </row>
  </sheetData>
  <mergeCells count="1">
    <mergeCell ref="A1:I1"/>
  </mergeCells>
  <dataValidations count="2">
    <dataValidation type="list" allowBlank="1" showInputMessage="1" showErrorMessage="1" sqref="A5:A6" xr:uid="{22F24F6C-883D-4144-9F66-7308B32AD254}">
      <formula1>ddl_experiments</formula1>
    </dataValidation>
    <dataValidation type="list" allowBlank="1" showInputMessage="1" showErrorMessage="1" sqref="F5:F6" xr:uid="{ED41E1B6-C97A-4D8C-A516-3385AA8EBC5B}">
      <formula1>ddl_obsUnitType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D5:D6</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5"/>
  <sheetViews>
    <sheetView zoomScaleNormal="100" workbookViewId="0">
      <pane ySplit="4" topLeftCell="A5" activePane="bottomLeft" state="frozen"/>
      <selection pane="bottomLeft" activeCell="A5" sqref="A5:XFD28"/>
    </sheetView>
  </sheetViews>
  <sheetFormatPr defaultRowHeight="14.5" x14ac:dyDescent="0.35"/>
  <cols>
    <col min="1" max="1" width="13.7265625" customWidth="1"/>
    <col min="2" max="2" width="21.1796875" customWidth="1"/>
    <col min="3" max="3" width="27" bestFit="1" customWidth="1"/>
    <col min="4" max="4" width="16.26953125" customWidth="1"/>
    <col min="5" max="5" width="22.54296875" customWidth="1"/>
    <col min="6" max="6" width="21.7265625" customWidth="1"/>
    <col min="7" max="27" width="20.7265625" customWidth="1"/>
  </cols>
  <sheetData>
    <row r="1" spans="1:17" ht="150" customHeight="1" x14ac:dyDescent="0.35">
      <c r="A1" s="193" t="s">
        <v>6607</v>
      </c>
      <c r="B1" s="193"/>
      <c r="C1" s="193"/>
      <c r="D1" s="193"/>
      <c r="E1" s="193"/>
      <c r="F1" s="193"/>
      <c r="G1" s="193"/>
      <c r="H1" s="193"/>
    </row>
    <row r="2" spans="1:17" ht="28.5" customHeight="1" x14ac:dyDescent="0.35">
      <c r="A2" s="30"/>
      <c r="B2" s="30"/>
    </row>
    <row r="3" spans="1:17" ht="47.25" customHeight="1" x14ac:dyDescent="0.35">
      <c r="A3" s="15" t="s">
        <v>1923</v>
      </c>
      <c r="B3" s="15" t="s">
        <v>7551</v>
      </c>
      <c r="C3" s="15" t="s">
        <v>6631</v>
      </c>
      <c r="D3" s="15" t="s">
        <v>7538</v>
      </c>
      <c r="E3" s="15" t="s">
        <v>2049</v>
      </c>
      <c r="F3" s="15" t="s">
        <v>6916</v>
      </c>
      <c r="G3" s="15" t="s">
        <v>6982</v>
      </c>
      <c r="H3" s="15" t="s">
        <v>6919</v>
      </c>
      <c r="I3" s="15" t="s">
        <v>5286</v>
      </c>
      <c r="J3" s="15" t="s">
        <v>7013</v>
      </c>
      <c r="K3" s="15"/>
      <c r="L3" s="15"/>
      <c r="M3" s="15"/>
      <c r="N3" s="15"/>
      <c r="O3" s="15"/>
      <c r="P3" s="15"/>
      <c r="Q3" s="15"/>
    </row>
    <row r="4" spans="1:17" x14ac:dyDescent="0.3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35">
      <c r="A5" s="127"/>
      <c r="B5" s="128"/>
      <c r="C5" s="127" t="s">
        <v>6</v>
      </c>
      <c r="D5" s="128"/>
      <c r="E5" s="106"/>
      <c r="F5" s="106"/>
      <c r="G5" s="106"/>
      <c r="H5" s="106"/>
      <c r="I5" s="106"/>
      <c r="J5" s="106"/>
    </row>
  </sheetData>
  <mergeCells count="1">
    <mergeCell ref="A1:H1"/>
  </mergeCells>
  <phoneticPr fontId="23" type="noConversion"/>
  <dataValidations count="1">
    <dataValidation type="list" allowBlank="1" showInputMessage="1" showErrorMessage="1" sqref="A5" xr:uid="{100F7E93-2B14-4B7C-83F7-9763DAB9840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7.54296875" customWidth="1"/>
    <col min="3" max="3" width="26.26953125" customWidth="1"/>
    <col min="4" max="4" width="17" customWidth="1"/>
    <col min="5" max="7" width="15.26953125" customWidth="1"/>
    <col min="8" max="27" width="20.7265625" customWidth="1"/>
  </cols>
  <sheetData>
    <row r="1" spans="1:20" ht="150" customHeight="1" x14ac:dyDescent="0.35">
      <c r="A1" s="193" t="s">
        <v>6606</v>
      </c>
      <c r="B1" s="193"/>
      <c r="C1" s="193"/>
      <c r="D1" s="193"/>
      <c r="E1" s="193"/>
      <c r="F1" s="193"/>
      <c r="G1" s="193"/>
      <c r="H1" s="193"/>
      <c r="I1" s="193"/>
    </row>
    <row r="2" spans="1:20" ht="28.5" customHeight="1" x14ac:dyDescent="0.35">
      <c r="A2" s="30"/>
      <c r="B2" s="30"/>
    </row>
    <row r="3" spans="1:20" ht="32.25" customHeight="1" x14ac:dyDescent="0.35">
      <c r="A3" s="15" t="s">
        <v>1923</v>
      </c>
      <c r="B3" s="15" t="s">
        <v>7551</v>
      </c>
      <c r="C3" s="15" t="s">
        <v>6631</v>
      </c>
      <c r="D3" s="15" t="s">
        <v>7538</v>
      </c>
      <c r="E3" s="15" t="s">
        <v>2057</v>
      </c>
      <c r="F3" s="15" t="s">
        <v>2058</v>
      </c>
      <c r="G3" s="15" t="s">
        <v>2059</v>
      </c>
      <c r="H3" s="15" t="s">
        <v>3314</v>
      </c>
      <c r="I3" s="15" t="s">
        <v>6838</v>
      </c>
      <c r="J3" s="15" t="s">
        <v>6839</v>
      </c>
      <c r="K3" s="15" t="s">
        <v>6840</v>
      </c>
      <c r="L3" s="15" t="s">
        <v>6841</v>
      </c>
      <c r="M3" s="15"/>
      <c r="N3" s="15"/>
      <c r="O3" s="15"/>
      <c r="P3" s="15"/>
      <c r="Q3" s="15"/>
      <c r="R3" s="15"/>
    </row>
    <row r="4" spans="1:20" x14ac:dyDescent="0.3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35">
      <c r="A5" s="131"/>
      <c r="B5" s="118"/>
      <c r="C5" s="131"/>
      <c r="D5" s="118"/>
      <c r="E5" s="146"/>
      <c r="F5" s="146"/>
      <c r="G5" s="146"/>
      <c r="H5" s="146"/>
      <c r="I5" s="146"/>
      <c r="J5" s="146"/>
      <c r="K5" s="146"/>
      <c r="L5" s="146"/>
    </row>
    <row r="6" spans="1:20" x14ac:dyDescent="0.3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54296875" customWidth="1"/>
    <col min="3" max="3" width="23" customWidth="1"/>
    <col min="4" max="4" width="27" bestFit="1" customWidth="1"/>
    <col min="5" max="5" width="15.7265625" customWidth="1"/>
    <col min="6" max="6" width="21.7265625" customWidth="1"/>
    <col min="7" max="27" width="20.7265625" customWidth="1"/>
  </cols>
  <sheetData>
    <row r="1" spans="1:17" ht="150" customHeight="1" x14ac:dyDescent="0.35">
      <c r="A1" s="193" t="s">
        <v>6800</v>
      </c>
      <c r="B1" s="193"/>
      <c r="C1" s="193"/>
      <c r="D1" s="193"/>
      <c r="E1" s="193"/>
      <c r="F1" s="193"/>
      <c r="G1" s="193"/>
      <c r="H1" s="193"/>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5" activePane="bottomLeft" state="frozen"/>
      <selection pane="bottomLeft" activeCell="D8" sqref="D4:D8"/>
    </sheetView>
  </sheetViews>
  <sheetFormatPr defaultRowHeight="14.5" x14ac:dyDescent="0.35"/>
  <cols>
    <col min="1" max="1" width="13.7265625" customWidth="1"/>
    <col min="2" max="2" width="17.54296875" customWidth="1"/>
    <col min="3" max="3" width="25" customWidth="1"/>
    <col min="4" max="4" width="27" bestFit="1" customWidth="1"/>
    <col min="5" max="5" width="15.7265625" customWidth="1"/>
    <col min="6" max="6" width="21.7265625" customWidth="1"/>
    <col min="7" max="27" width="20.7265625" customWidth="1"/>
  </cols>
  <sheetData>
    <row r="1" spans="1:17" ht="150" customHeight="1" x14ac:dyDescent="0.35">
      <c r="A1" s="193" t="s">
        <v>6799</v>
      </c>
      <c r="B1" s="193"/>
      <c r="C1" s="193"/>
      <c r="D1" s="193"/>
      <c r="E1" s="193"/>
      <c r="F1" s="193"/>
      <c r="G1" s="193"/>
      <c r="H1" s="193"/>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81640625" customWidth="1"/>
    <col min="3" max="3" width="29.1796875" customWidth="1"/>
    <col min="4" max="4" width="17.26953125" customWidth="1"/>
    <col min="5" max="5" width="15.7265625" customWidth="1"/>
    <col min="6" max="6" width="21.7265625" customWidth="1"/>
    <col min="7" max="27" width="20.7265625" customWidth="1"/>
  </cols>
  <sheetData>
    <row r="1" spans="1:17" ht="150" customHeight="1" x14ac:dyDescent="0.35">
      <c r="A1" s="193" t="s">
        <v>6801</v>
      </c>
      <c r="B1" s="193"/>
      <c r="C1" s="193"/>
      <c r="D1" s="193"/>
      <c r="E1" s="193"/>
      <c r="F1" s="193"/>
      <c r="G1" s="193"/>
      <c r="H1" s="193"/>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G6" sqref="G6"/>
    </sheetView>
  </sheetViews>
  <sheetFormatPr defaultRowHeight="14.5" x14ac:dyDescent="0.35"/>
  <cols>
    <col min="1" max="1" width="13.7265625" customWidth="1"/>
    <col min="2" max="2" width="18.1796875" customWidth="1"/>
    <col min="3" max="3" width="25.7265625" customWidth="1"/>
    <col min="4" max="4" width="20.453125" customWidth="1"/>
    <col min="5" max="5" width="15.7265625" customWidth="1"/>
    <col min="6" max="6" width="21.7265625" customWidth="1"/>
    <col min="7" max="27" width="20.7265625" customWidth="1"/>
  </cols>
  <sheetData>
    <row r="1" spans="1:17" ht="150" customHeight="1" x14ac:dyDescent="0.35">
      <c r="A1" s="193" t="s">
        <v>6802</v>
      </c>
      <c r="B1" s="193"/>
      <c r="C1" s="193"/>
      <c r="D1" s="193"/>
      <c r="E1" s="193"/>
      <c r="F1" s="193"/>
      <c r="G1" s="193"/>
      <c r="H1" s="193"/>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114" activePane="bottomLeft" state="frozen"/>
      <selection pane="bottomLeft" activeCell="A116" sqref="A5:XFD116"/>
    </sheetView>
  </sheetViews>
  <sheetFormatPr defaultRowHeight="14.5" x14ac:dyDescent="0.35"/>
  <cols>
    <col min="1" max="1" width="16.453125" customWidth="1"/>
    <col min="2" max="2" width="17.26953125" customWidth="1"/>
    <col min="3" max="3" width="40.54296875" bestFit="1" customWidth="1"/>
    <col min="4" max="4" width="15.7265625" customWidth="1"/>
    <col min="5" max="5" width="19" customWidth="1"/>
    <col min="7" max="25" width="20.7265625" customWidth="1"/>
  </cols>
  <sheetData>
    <row r="1" spans="1:19" ht="150" customHeight="1" x14ac:dyDescent="0.35">
      <c r="A1" s="193" t="s">
        <v>6811</v>
      </c>
      <c r="B1" s="193"/>
      <c r="C1" s="193"/>
      <c r="D1" s="193"/>
      <c r="E1" s="193"/>
      <c r="F1" s="193"/>
      <c r="G1" s="193"/>
      <c r="H1" s="193"/>
    </row>
    <row r="2" spans="1:19" ht="28.5" customHeight="1" x14ac:dyDescent="0.35">
      <c r="A2" s="92"/>
      <c r="B2" s="92"/>
    </row>
    <row r="3" spans="1:19" ht="49.5" customHeight="1" x14ac:dyDescent="0.35">
      <c r="A3" s="15" t="s">
        <v>1923</v>
      </c>
      <c r="B3" s="15" t="s">
        <v>7551</v>
      </c>
      <c r="C3" s="15" t="s">
        <v>6631</v>
      </c>
      <c r="D3" s="15" t="s">
        <v>7538</v>
      </c>
      <c r="E3" s="15" t="s">
        <v>6408</v>
      </c>
      <c r="F3" s="15" t="s">
        <v>3374</v>
      </c>
      <c r="G3" s="15" t="s">
        <v>7480</v>
      </c>
      <c r="H3" s="15" t="s">
        <v>7159</v>
      </c>
      <c r="I3" s="15"/>
      <c r="J3" s="15"/>
      <c r="K3" s="15"/>
      <c r="L3" s="15"/>
      <c r="M3" s="15"/>
      <c r="N3" s="15"/>
      <c r="O3" s="15"/>
      <c r="P3" s="15"/>
    </row>
    <row r="4" spans="1:19" x14ac:dyDescent="0.3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35">
      <c r="A5" s="131"/>
      <c r="B5" s="118"/>
      <c r="C5" s="127" t="s">
        <v>6</v>
      </c>
      <c r="D5" s="128"/>
      <c r="E5" s="21"/>
      <c r="F5" s="106"/>
      <c r="G5" s="106"/>
      <c r="H5" s="127"/>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activeCell="D6" sqref="D6"/>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93" t="s">
        <v>6804</v>
      </c>
      <c r="B1" s="193"/>
      <c r="C1" s="193"/>
      <c r="D1" s="193"/>
      <c r="E1" s="193"/>
      <c r="F1" s="193"/>
      <c r="G1" s="193"/>
      <c r="H1" s="193"/>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93" t="s">
        <v>6810</v>
      </c>
      <c r="B1" s="193"/>
      <c r="C1" s="193"/>
      <c r="D1" s="193"/>
      <c r="E1" s="193"/>
      <c r="F1" s="193"/>
      <c r="G1" s="193"/>
      <c r="H1" s="193"/>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A12" sqref="A12"/>
    </sheetView>
  </sheetViews>
  <sheetFormatPr defaultRowHeight="14.5" x14ac:dyDescent="0.35"/>
  <cols>
    <col min="1" max="1" width="16.453125" customWidth="1"/>
    <col min="2" max="2" width="19" customWidth="1"/>
    <col min="3" max="3" width="25.7265625" customWidth="1"/>
    <col min="4" max="4" width="15.7265625" customWidth="1"/>
    <col min="5" max="5" width="20.26953125" customWidth="1"/>
    <col min="7" max="26" width="20.7265625" customWidth="1"/>
  </cols>
  <sheetData>
    <row r="1" spans="1:17" ht="150" customHeight="1" x14ac:dyDescent="0.35">
      <c r="A1" s="193" t="s">
        <v>6809</v>
      </c>
      <c r="B1" s="193"/>
      <c r="C1" s="193"/>
      <c r="D1" s="193"/>
      <c r="E1" s="193"/>
      <c r="F1" s="193"/>
      <c r="G1" s="193"/>
      <c r="H1" s="193"/>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8.453125" customWidth="1"/>
    <col min="5" max="5" width="20.26953125" customWidth="1"/>
    <col min="7" max="26" width="20.7265625" customWidth="1"/>
  </cols>
  <sheetData>
    <row r="1" spans="1:17" ht="150" customHeight="1" x14ac:dyDescent="0.35">
      <c r="A1" s="193" t="s">
        <v>6808</v>
      </c>
      <c r="B1" s="193"/>
      <c r="C1" s="193"/>
      <c r="D1" s="193"/>
      <c r="E1" s="193"/>
      <c r="F1" s="193"/>
      <c r="G1" s="193"/>
      <c r="H1" s="193"/>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6.7265625" customWidth="1"/>
    <col min="5" max="5" width="20.26953125" customWidth="1"/>
    <col min="7" max="26" width="20.7265625" customWidth="1"/>
  </cols>
  <sheetData>
    <row r="1" spans="1:17" ht="150" customHeight="1" x14ac:dyDescent="0.35">
      <c r="A1" s="193" t="s">
        <v>6807</v>
      </c>
      <c r="B1" s="193"/>
      <c r="C1" s="193"/>
      <c r="D1" s="193"/>
      <c r="E1" s="193"/>
      <c r="F1" s="193"/>
      <c r="G1" s="193"/>
      <c r="H1" s="193"/>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453125" customWidth="1"/>
    <col min="3" max="3" width="25.7265625" customWidth="1"/>
    <col min="4" max="4" width="17" customWidth="1"/>
    <col min="5" max="5" width="20.26953125" customWidth="1"/>
    <col min="7" max="26" width="20.7265625" customWidth="1"/>
  </cols>
  <sheetData>
    <row r="1" spans="1:17" ht="150" customHeight="1" x14ac:dyDescent="0.35">
      <c r="A1" s="193" t="s">
        <v>6806</v>
      </c>
      <c r="B1" s="193"/>
      <c r="C1" s="193"/>
      <c r="D1" s="193"/>
      <c r="E1" s="193"/>
      <c r="F1" s="193"/>
      <c r="G1" s="193"/>
      <c r="H1" s="193"/>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7" customWidth="1"/>
    <col min="5" max="5" width="20.26953125" customWidth="1"/>
    <col min="7" max="26" width="20.7265625" customWidth="1"/>
  </cols>
  <sheetData>
    <row r="1" spans="1:17" ht="150" customHeight="1" x14ac:dyDescent="0.35">
      <c r="A1" s="193" t="s">
        <v>6805</v>
      </c>
      <c r="B1" s="193"/>
      <c r="C1" s="193"/>
      <c r="D1" s="193"/>
      <c r="E1" s="193"/>
      <c r="F1" s="193"/>
      <c r="G1" s="193"/>
      <c r="H1" s="193"/>
    </row>
    <row r="2" spans="1:17" ht="28.5" customHeight="1" x14ac:dyDescent="0.35">
      <c r="A2" s="92"/>
      <c r="B2" s="92"/>
    </row>
    <row r="3" spans="1:17" ht="32.25" customHeight="1" x14ac:dyDescent="0.35">
      <c r="A3" s="15" t="s">
        <v>1923</v>
      </c>
      <c r="B3" s="15" t="s">
        <v>7541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2" customWidth="1"/>
    <col min="2" max="2" width="5.54296875" style="22" customWidth="1"/>
    <col min="3" max="3" width="27" style="22" bestFit="1" customWidth="1"/>
    <col min="4" max="4" width="42.81640625" style="22" bestFit="1" customWidth="1"/>
    <col min="5" max="5" width="37.26953125" style="22" customWidth="1"/>
    <col min="6" max="6" width="31.26953125" style="22" bestFit="1" customWidth="1"/>
    <col min="7" max="7" width="20.7265625" style="22" bestFit="1" customWidth="1"/>
    <col min="8" max="8" width="70.7265625" style="22" bestFit="1" customWidth="1"/>
    <col min="9" max="9" width="70.7265625" style="22" customWidth="1"/>
    <col min="10" max="10" width="15.7265625" style="22" bestFit="1" customWidth="1"/>
    <col min="11" max="16384" width="9.1796875" style="22"/>
  </cols>
  <sheetData>
    <row r="1" spans="1:10" ht="120" customHeight="1" x14ac:dyDescent="0.35">
      <c r="A1" s="193" t="s">
        <v>2588</v>
      </c>
      <c r="B1" s="193"/>
      <c r="C1" s="193"/>
      <c r="D1" s="193"/>
      <c r="E1" s="193"/>
      <c r="F1" s="193"/>
      <c r="G1" s="193"/>
      <c r="H1" s="193"/>
      <c r="I1" s="193"/>
      <c r="J1" s="193"/>
    </row>
    <row r="2" spans="1:10" x14ac:dyDescent="0.35">
      <c r="A2" s="30" t="s">
        <v>2503</v>
      </c>
      <c r="B2" s="30"/>
      <c r="C2" s="63"/>
      <c r="D2" s="63"/>
      <c r="E2" s="63"/>
      <c r="F2" s="63"/>
      <c r="G2" s="63"/>
      <c r="H2" s="63"/>
      <c r="I2" s="63"/>
      <c r="J2" s="63"/>
    </row>
    <row r="3" spans="1:10" x14ac:dyDescent="0.35">
      <c r="A3" s="63"/>
      <c r="B3" s="63"/>
      <c r="C3" s="63"/>
      <c r="D3" s="63"/>
      <c r="E3" s="63"/>
      <c r="F3" s="63"/>
      <c r="G3" s="63"/>
      <c r="H3" s="63"/>
      <c r="I3" s="63"/>
      <c r="J3" s="63"/>
    </row>
    <row r="4" spans="1:10" x14ac:dyDescent="0.35">
      <c r="A4" s="64" t="s">
        <v>37</v>
      </c>
      <c r="B4" s="64" t="s">
        <v>3226</v>
      </c>
      <c r="C4" s="64" t="s">
        <v>273</v>
      </c>
      <c r="D4" s="64" t="s">
        <v>1910</v>
      </c>
      <c r="E4" s="64" t="s">
        <v>1911</v>
      </c>
      <c r="F4" s="64" t="s">
        <v>1514</v>
      </c>
      <c r="G4" s="64" t="s">
        <v>274</v>
      </c>
      <c r="H4" s="64" t="s">
        <v>275</v>
      </c>
      <c r="I4" s="64" t="s">
        <v>2470</v>
      </c>
      <c r="J4" s="64" t="s">
        <v>276</v>
      </c>
    </row>
    <row r="5" spans="1:10" x14ac:dyDescent="0.35">
      <c r="A5" s="54" t="s">
        <v>2039</v>
      </c>
      <c r="B5" s="65">
        <v>-99</v>
      </c>
      <c r="C5" s="54" t="s">
        <v>93</v>
      </c>
      <c r="D5" s="54" t="s">
        <v>1923</v>
      </c>
      <c r="E5" s="66" t="s">
        <v>2178</v>
      </c>
      <c r="F5" s="67" t="s">
        <v>2130</v>
      </c>
      <c r="G5" s="54" t="s">
        <v>277</v>
      </c>
      <c r="H5" s="54" t="s">
        <v>278</v>
      </c>
      <c r="I5" s="68" t="s">
        <v>2311</v>
      </c>
      <c r="J5" s="54" t="s">
        <v>91</v>
      </c>
    </row>
    <row r="6" spans="1:10" x14ac:dyDescent="0.35">
      <c r="A6" s="54" t="s">
        <v>2039</v>
      </c>
      <c r="B6" s="61">
        <v>1</v>
      </c>
      <c r="C6" s="54" t="s">
        <v>126</v>
      </c>
      <c r="D6" s="54" t="s">
        <v>1950</v>
      </c>
      <c r="E6" s="54" t="s">
        <v>2175</v>
      </c>
      <c r="F6" s="54"/>
      <c r="G6" s="54" t="s">
        <v>338</v>
      </c>
      <c r="H6" s="56" t="s">
        <v>2118</v>
      </c>
      <c r="I6" s="69" t="s">
        <v>2461</v>
      </c>
      <c r="J6" s="54" t="s">
        <v>100</v>
      </c>
    </row>
    <row r="7" spans="1:10" x14ac:dyDescent="0.35">
      <c r="A7" s="54" t="s">
        <v>2039</v>
      </c>
      <c r="B7" s="61">
        <v>2</v>
      </c>
      <c r="C7" s="54" t="s">
        <v>2030</v>
      </c>
      <c r="D7" s="54" t="s">
        <v>2056</v>
      </c>
      <c r="E7" s="54" t="s">
        <v>2173</v>
      </c>
      <c r="F7" s="54"/>
      <c r="G7" s="54" t="s">
        <v>2108</v>
      </c>
      <c r="H7" s="54" t="s">
        <v>2109</v>
      </c>
      <c r="I7" s="68" t="s">
        <v>2462</v>
      </c>
      <c r="J7" s="54" t="s">
        <v>153</v>
      </c>
    </row>
    <row r="8" spans="1:10" x14ac:dyDescent="0.35">
      <c r="A8" s="54" t="s">
        <v>2039</v>
      </c>
      <c r="B8" s="61">
        <v>4</v>
      </c>
      <c r="C8" s="54" t="s">
        <v>2031</v>
      </c>
      <c r="D8" s="54" t="s">
        <v>2055</v>
      </c>
      <c r="E8" s="54" t="s">
        <v>2264</v>
      </c>
      <c r="F8" s="54"/>
      <c r="G8" s="54" t="s">
        <v>2114</v>
      </c>
      <c r="H8" s="54" t="s">
        <v>2112</v>
      </c>
      <c r="I8" s="68" t="s">
        <v>2464</v>
      </c>
      <c r="J8" s="54" t="s">
        <v>92</v>
      </c>
    </row>
    <row r="9" spans="1:10" x14ac:dyDescent="0.35">
      <c r="A9" s="54" t="s">
        <v>2039</v>
      </c>
      <c r="B9" s="61">
        <v>5</v>
      </c>
      <c r="C9" s="54" t="s">
        <v>2033</v>
      </c>
      <c r="D9" s="54" t="s">
        <v>1952</v>
      </c>
      <c r="E9" s="54" t="s">
        <v>2267</v>
      </c>
      <c r="F9" s="54"/>
      <c r="G9" s="54" t="s">
        <v>2115</v>
      </c>
      <c r="H9" s="54" t="s">
        <v>2113</v>
      </c>
      <c r="I9" s="68" t="s">
        <v>2465</v>
      </c>
      <c r="J9" s="54" t="s">
        <v>92</v>
      </c>
    </row>
    <row r="10" spans="1:10" x14ac:dyDescent="0.35">
      <c r="A10" s="54" t="s">
        <v>2039</v>
      </c>
      <c r="B10" s="61">
        <v>6</v>
      </c>
      <c r="C10" s="56" t="s">
        <v>2755</v>
      </c>
      <c r="D10" s="50" t="s">
        <v>1885</v>
      </c>
      <c r="E10" s="56"/>
      <c r="F10" s="56"/>
      <c r="G10" s="56" t="s">
        <v>3187</v>
      </c>
      <c r="H10" s="50" t="s">
        <v>2959</v>
      </c>
      <c r="I10" s="56"/>
      <c r="J10" s="50" t="s">
        <v>156</v>
      </c>
    </row>
    <row r="11" spans="1:10" x14ac:dyDescent="0.35">
      <c r="A11" s="54" t="s">
        <v>2039</v>
      </c>
      <c r="B11" s="61">
        <v>7</v>
      </c>
      <c r="C11" s="54" t="s">
        <v>2034</v>
      </c>
      <c r="D11" s="54" t="s">
        <v>2032</v>
      </c>
      <c r="E11" s="54" t="s">
        <v>2266</v>
      </c>
      <c r="F11" s="54"/>
      <c r="G11" s="54" t="s">
        <v>2117</v>
      </c>
      <c r="H11" s="54" t="s">
        <v>2116</v>
      </c>
      <c r="I11" s="68" t="s">
        <v>2466</v>
      </c>
      <c r="J11" s="54" t="s">
        <v>262</v>
      </c>
    </row>
    <row r="12" spans="1:10" x14ac:dyDescent="0.35">
      <c r="A12" s="54" t="s">
        <v>2039</v>
      </c>
      <c r="B12" s="61">
        <v>8</v>
      </c>
      <c r="C12" s="54" t="s">
        <v>2035</v>
      </c>
      <c r="D12" s="54" t="s">
        <v>2036</v>
      </c>
      <c r="E12" s="54" t="s">
        <v>2263</v>
      </c>
      <c r="F12" s="54"/>
      <c r="G12" s="54" t="s">
        <v>2111</v>
      </c>
      <c r="H12" s="54" t="s">
        <v>2110</v>
      </c>
      <c r="I12" s="68" t="s">
        <v>2463</v>
      </c>
      <c r="J12" s="54" t="s">
        <v>92</v>
      </c>
    </row>
    <row r="13" spans="1:10" x14ac:dyDescent="0.35">
      <c r="A13" s="54" t="s">
        <v>2040</v>
      </c>
      <c r="B13" s="65">
        <v>-99</v>
      </c>
      <c r="C13" s="54" t="s">
        <v>93</v>
      </c>
      <c r="D13" s="54" t="s">
        <v>1923</v>
      </c>
      <c r="E13" s="66" t="s">
        <v>2178</v>
      </c>
      <c r="F13" s="67" t="s">
        <v>2130</v>
      </c>
      <c r="G13" s="54" t="s">
        <v>277</v>
      </c>
      <c r="H13" s="54" t="s">
        <v>278</v>
      </c>
      <c r="I13" s="68" t="s">
        <v>2311</v>
      </c>
      <c r="J13" s="54" t="s">
        <v>91</v>
      </c>
    </row>
    <row r="14" spans="1:10" x14ac:dyDescent="0.35">
      <c r="A14" s="54" t="s">
        <v>2040</v>
      </c>
      <c r="B14" s="61">
        <v>1</v>
      </c>
      <c r="C14" s="54" t="s">
        <v>126</v>
      </c>
      <c r="D14" s="54" t="s">
        <v>1922</v>
      </c>
      <c r="E14" s="54" t="s">
        <v>2146</v>
      </c>
      <c r="F14" s="54"/>
      <c r="G14" s="54" t="s">
        <v>338</v>
      </c>
      <c r="H14" s="54" t="s">
        <v>339</v>
      </c>
      <c r="I14" s="68" t="s">
        <v>2335</v>
      </c>
      <c r="J14" s="54" t="s">
        <v>100</v>
      </c>
    </row>
    <row r="15" spans="1:10" x14ac:dyDescent="0.35">
      <c r="A15" s="54" t="s">
        <v>2040</v>
      </c>
      <c r="B15" s="61">
        <v>2</v>
      </c>
      <c r="C15" s="54" t="s">
        <v>2037</v>
      </c>
      <c r="D15" s="54" t="s">
        <v>275</v>
      </c>
      <c r="E15" s="54" t="s">
        <v>2174</v>
      </c>
      <c r="F15" s="54"/>
      <c r="G15" s="54" t="s">
        <v>2106</v>
      </c>
      <c r="H15" s="54" t="s">
        <v>2104</v>
      </c>
      <c r="I15" s="68" t="s">
        <v>2459</v>
      </c>
      <c r="J15" s="54" t="s">
        <v>91</v>
      </c>
    </row>
    <row r="16" spans="1:10" x14ac:dyDescent="0.35">
      <c r="A16" s="54" t="s">
        <v>2040</v>
      </c>
      <c r="B16" s="61">
        <v>3</v>
      </c>
      <c r="C16" s="54" t="s">
        <v>2038</v>
      </c>
      <c r="D16" s="54" t="s">
        <v>1895</v>
      </c>
      <c r="E16" s="54" t="s">
        <v>2172</v>
      </c>
      <c r="F16" s="54"/>
      <c r="G16" s="54" t="s">
        <v>2107</v>
      </c>
      <c r="H16" s="54" t="s">
        <v>2105</v>
      </c>
      <c r="I16" s="68" t="s">
        <v>2460</v>
      </c>
      <c r="J16" s="54" t="s">
        <v>91</v>
      </c>
    </row>
    <row r="17" spans="1:10" x14ac:dyDescent="0.35">
      <c r="A17" s="54" t="s">
        <v>52</v>
      </c>
      <c r="B17" s="65">
        <v>-99</v>
      </c>
      <c r="C17" s="54" t="s">
        <v>93</v>
      </c>
      <c r="D17" s="54" t="s">
        <v>1923</v>
      </c>
      <c r="E17" s="66" t="s">
        <v>2178</v>
      </c>
      <c r="F17" s="67" t="s">
        <v>2130</v>
      </c>
      <c r="G17" s="54" t="s">
        <v>277</v>
      </c>
      <c r="H17" s="54" t="s">
        <v>278</v>
      </c>
      <c r="I17" s="54" t="s">
        <v>2311</v>
      </c>
      <c r="J17" s="54" t="s">
        <v>91</v>
      </c>
    </row>
    <row r="18" spans="1:10" x14ac:dyDescent="0.35">
      <c r="A18" s="54" t="s">
        <v>52</v>
      </c>
      <c r="B18" s="65">
        <v>2</v>
      </c>
      <c r="C18" s="54" t="s">
        <v>114</v>
      </c>
      <c r="D18" s="55" t="s">
        <v>2501</v>
      </c>
      <c r="E18" s="54" t="s">
        <v>2500</v>
      </c>
      <c r="F18" s="70" t="s">
        <v>1529</v>
      </c>
      <c r="G18" s="54" t="s">
        <v>315</v>
      </c>
      <c r="H18" s="54" t="s">
        <v>2498</v>
      </c>
      <c r="I18" s="54" t="s">
        <v>2499</v>
      </c>
      <c r="J18" s="54" t="s">
        <v>91</v>
      </c>
    </row>
    <row r="19" spans="1:10" x14ac:dyDescent="0.35">
      <c r="A19" s="54" t="s">
        <v>52</v>
      </c>
      <c r="B19" s="54"/>
      <c r="C19" s="54" t="s">
        <v>112</v>
      </c>
      <c r="D19" s="54" t="s">
        <v>1928</v>
      </c>
      <c r="E19" s="54" t="s">
        <v>1928</v>
      </c>
      <c r="F19" s="70"/>
      <c r="G19" s="54" t="s">
        <v>311</v>
      </c>
      <c r="H19" s="54" t="s">
        <v>312</v>
      </c>
      <c r="I19" s="54" t="s">
        <v>2327</v>
      </c>
      <c r="J19" s="54" t="s">
        <v>91</v>
      </c>
    </row>
    <row r="20" spans="1:10" x14ac:dyDescent="0.35">
      <c r="A20" s="54" t="s">
        <v>52</v>
      </c>
      <c r="B20" s="54"/>
      <c r="C20" s="54" t="s">
        <v>110</v>
      </c>
      <c r="D20" s="54" t="s">
        <v>1922</v>
      </c>
      <c r="E20" s="54" t="s">
        <v>2146</v>
      </c>
      <c r="F20" s="70" t="s">
        <v>1526</v>
      </c>
      <c r="G20" s="54" t="s">
        <v>308</v>
      </c>
      <c r="H20" s="54" t="s">
        <v>292</v>
      </c>
      <c r="I20" s="54" t="s">
        <v>2322</v>
      </c>
      <c r="J20" s="54" t="s">
        <v>100</v>
      </c>
    </row>
    <row r="21" spans="1:10" x14ac:dyDescent="0.35">
      <c r="A21" s="55" t="s">
        <v>52</v>
      </c>
      <c r="B21" s="55"/>
      <c r="C21" s="55" t="s">
        <v>115</v>
      </c>
      <c r="D21" s="55" t="s">
        <v>1930</v>
      </c>
      <c r="E21" s="55" t="s">
        <v>1930</v>
      </c>
      <c r="F21" s="62" t="s">
        <v>1530</v>
      </c>
      <c r="G21" s="55" t="s">
        <v>316</v>
      </c>
      <c r="H21" s="55" t="s">
        <v>317</v>
      </c>
      <c r="I21" s="55" t="s">
        <v>2329</v>
      </c>
      <c r="J21" s="55" t="s">
        <v>91</v>
      </c>
    </row>
    <row r="22" spans="1:10" x14ac:dyDescent="0.35">
      <c r="A22" s="54" t="s">
        <v>52</v>
      </c>
      <c r="B22" s="54"/>
      <c r="C22" s="54" t="s">
        <v>111</v>
      </c>
      <c r="D22" s="54" t="s">
        <v>1927</v>
      </c>
      <c r="E22" s="54" t="s">
        <v>2155</v>
      </c>
      <c r="F22" s="70" t="s">
        <v>1527</v>
      </c>
      <c r="G22" s="54" t="s">
        <v>309</v>
      </c>
      <c r="H22" s="54" t="s">
        <v>310</v>
      </c>
      <c r="I22" s="54" t="s">
        <v>2326</v>
      </c>
      <c r="J22" s="54" t="s">
        <v>91</v>
      </c>
    </row>
    <row r="23" spans="1:10" x14ac:dyDescent="0.35">
      <c r="A23" s="54" t="s">
        <v>52</v>
      </c>
      <c r="B23" s="54"/>
      <c r="C23" s="54" t="s">
        <v>113</v>
      </c>
      <c r="D23" s="54" t="s">
        <v>1929</v>
      </c>
      <c r="E23" s="54" t="s">
        <v>2149</v>
      </c>
      <c r="F23" s="70" t="s">
        <v>1528</v>
      </c>
      <c r="G23" s="54" t="s">
        <v>313</v>
      </c>
      <c r="H23" s="54" t="s">
        <v>314</v>
      </c>
      <c r="I23" s="54" t="s">
        <v>2328</v>
      </c>
      <c r="J23" s="54" t="s">
        <v>91</v>
      </c>
    </row>
    <row r="24" spans="1:10" x14ac:dyDescent="0.35">
      <c r="A24" s="58" t="s">
        <v>2793</v>
      </c>
      <c r="B24" s="61">
        <v>1</v>
      </c>
      <c r="C24" s="59" t="s">
        <v>128</v>
      </c>
    </row>
    <row r="25" spans="1:10" x14ac:dyDescent="0.35">
      <c r="A25" s="50" t="s">
        <v>2793</v>
      </c>
      <c r="B25" s="61">
        <v>2</v>
      </c>
      <c r="C25" s="56" t="s">
        <v>2764</v>
      </c>
      <c r="D25" s="50"/>
      <c r="E25" s="56"/>
      <c r="F25" s="56"/>
      <c r="G25" s="56" t="s">
        <v>3196</v>
      </c>
      <c r="H25" s="50" t="s">
        <v>2968</v>
      </c>
      <c r="I25" s="56"/>
      <c r="J25" s="50" t="s">
        <v>153</v>
      </c>
    </row>
    <row r="26" spans="1:10" x14ac:dyDescent="0.35">
      <c r="A26" s="50" t="s">
        <v>2793</v>
      </c>
      <c r="B26" s="61">
        <v>2</v>
      </c>
      <c r="C26" s="56" t="s">
        <v>2762</v>
      </c>
      <c r="D26" s="50"/>
      <c r="E26" s="56"/>
      <c r="F26" s="56"/>
      <c r="G26" s="56" t="s">
        <v>3194</v>
      </c>
      <c r="H26" s="50" t="s">
        <v>2966</v>
      </c>
      <c r="I26" s="56"/>
      <c r="J26" s="50" t="s">
        <v>91</v>
      </c>
    </row>
    <row r="27" spans="1:10" x14ac:dyDescent="0.35">
      <c r="A27" s="50" t="s">
        <v>2793</v>
      </c>
      <c r="B27" s="61">
        <v>2</v>
      </c>
      <c r="C27" s="56" t="s">
        <v>2765</v>
      </c>
      <c r="D27" s="50"/>
      <c r="E27" s="56"/>
      <c r="F27" s="56"/>
      <c r="G27" s="56" t="s">
        <v>3197</v>
      </c>
      <c r="H27" s="50" t="s">
        <v>2969</v>
      </c>
      <c r="I27" s="56"/>
      <c r="J27" s="50" t="s">
        <v>2995</v>
      </c>
    </row>
    <row r="28" spans="1:10" x14ac:dyDescent="0.35">
      <c r="A28" s="50" t="s">
        <v>2793</v>
      </c>
      <c r="B28" s="61">
        <v>3</v>
      </c>
      <c r="C28" s="56" t="s">
        <v>2763</v>
      </c>
      <c r="D28" s="50"/>
      <c r="E28" s="56"/>
      <c r="F28" s="56"/>
      <c r="G28" s="56" t="s">
        <v>3195</v>
      </c>
      <c r="H28" s="50" t="s">
        <v>2967</v>
      </c>
      <c r="I28" s="56"/>
      <c r="J28" s="50" t="s">
        <v>91</v>
      </c>
    </row>
    <row r="29" spans="1:10" x14ac:dyDescent="0.35">
      <c r="A29" s="50" t="s">
        <v>2793</v>
      </c>
      <c r="B29" s="61">
        <v>3</v>
      </c>
      <c r="C29" s="56" t="s">
        <v>2766</v>
      </c>
      <c r="D29" s="50"/>
      <c r="E29" s="56"/>
      <c r="F29" s="56"/>
      <c r="G29" s="56" t="s">
        <v>3198</v>
      </c>
      <c r="H29" s="50" t="s">
        <v>2968</v>
      </c>
      <c r="I29" s="56"/>
      <c r="J29" s="50" t="s">
        <v>3000</v>
      </c>
    </row>
    <row r="30" spans="1:10" x14ac:dyDescent="0.35">
      <c r="A30" s="50" t="s">
        <v>2793</v>
      </c>
      <c r="B30" s="61">
        <v>4</v>
      </c>
      <c r="C30" s="56" t="s">
        <v>2767</v>
      </c>
      <c r="D30" s="50"/>
      <c r="E30" s="56"/>
      <c r="F30" s="56"/>
      <c r="G30" s="56" t="s">
        <v>3199</v>
      </c>
      <c r="H30" s="50" t="s">
        <v>2970</v>
      </c>
      <c r="I30" s="56"/>
      <c r="J30" s="50" t="s">
        <v>92</v>
      </c>
    </row>
    <row r="31" spans="1:10" x14ac:dyDescent="0.35">
      <c r="A31" s="50" t="s">
        <v>2793</v>
      </c>
      <c r="B31" s="61">
        <v>5</v>
      </c>
      <c r="C31" s="56" t="s">
        <v>2768</v>
      </c>
      <c r="D31" s="50"/>
      <c r="E31" s="56"/>
      <c r="F31" s="56"/>
      <c r="G31" s="56" t="s">
        <v>3200</v>
      </c>
      <c r="H31" s="50" t="s">
        <v>2971</v>
      </c>
      <c r="I31" s="56"/>
      <c r="J31" s="50" t="s">
        <v>3013</v>
      </c>
    </row>
    <row r="32" spans="1:10" x14ac:dyDescent="0.35">
      <c r="A32" s="50" t="s">
        <v>2793</v>
      </c>
      <c r="B32" s="61">
        <v>6</v>
      </c>
      <c r="C32" s="56" t="s">
        <v>2769</v>
      </c>
      <c r="D32" s="50"/>
      <c r="E32" s="56"/>
      <c r="F32" s="56"/>
      <c r="G32" s="56" t="s">
        <v>3201</v>
      </c>
      <c r="H32" s="50" t="s">
        <v>2972</v>
      </c>
      <c r="I32" s="56"/>
      <c r="J32" s="50" t="s">
        <v>92</v>
      </c>
    </row>
    <row r="33" spans="1:10" x14ac:dyDescent="0.35">
      <c r="A33" s="50" t="s">
        <v>2793</v>
      </c>
      <c r="B33" s="61">
        <v>7</v>
      </c>
      <c r="C33" s="56" t="s">
        <v>2770</v>
      </c>
      <c r="D33" s="50"/>
      <c r="E33" s="56"/>
      <c r="F33" s="56"/>
      <c r="G33" s="56" t="s">
        <v>3202</v>
      </c>
      <c r="H33" s="50" t="s">
        <v>2973</v>
      </c>
      <c r="I33" s="56"/>
      <c r="J33" s="50" t="s">
        <v>249</v>
      </c>
    </row>
    <row r="34" spans="1:10" x14ac:dyDescent="0.35">
      <c r="A34" s="50" t="s">
        <v>2793</v>
      </c>
      <c r="B34" s="61">
        <v>8</v>
      </c>
      <c r="C34" s="56" t="s">
        <v>2771</v>
      </c>
      <c r="D34" s="50"/>
      <c r="E34" s="56"/>
      <c r="F34" s="56"/>
      <c r="G34" s="56" t="s">
        <v>3203</v>
      </c>
      <c r="H34" s="50" t="s">
        <v>2974</v>
      </c>
      <c r="I34" s="56"/>
      <c r="J34" s="50" t="s">
        <v>92</v>
      </c>
    </row>
    <row r="35" spans="1:10" x14ac:dyDescent="0.35">
      <c r="A35" s="50" t="s">
        <v>2793</v>
      </c>
      <c r="B35" s="61">
        <v>9</v>
      </c>
      <c r="C35" s="56" t="s">
        <v>2772</v>
      </c>
      <c r="D35" s="50"/>
      <c r="E35" s="56"/>
      <c r="F35" s="56"/>
      <c r="G35" s="56" t="s">
        <v>3204</v>
      </c>
      <c r="H35" s="50" t="s">
        <v>2975</v>
      </c>
      <c r="I35" s="56"/>
      <c r="J35" s="50" t="s">
        <v>235</v>
      </c>
    </row>
    <row r="36" spans="1:10" x14ac:dyDescent="0.35">
      <c r="A36" s="50" t="s">
        <v>2793</v>
      </c>
      <c r="B36" s="61">
        <v>10</v>
      </c>
      <c r="C36" s="56" t="s">
        <v>2773</v>
      </c>
      <c r="D36" s="50"/>
      <c r="E36" s="56"/>
      <c r="F36" s="56"/>
      <c r="G36" s="56" t="s">
        <v>3205</v>
      </c>
      <c r="H36" s="50" t="s">
        <v>2976</v>
      </c>
      <c r="I36" s="56"/>
      <c r="J36" s="50" t="s">
        <v>92</v>
      </c>
    </row>
    <row r="37" spans="1:10" x14ac:dyDescent="0.35">
      <c r="A37" s="50" t="s">
        <v>2793</v>
      </c>
      <c r="B37" s="61">
        <v>11</v>
      </c>
      <c r="C37" s="56" t="s">
        <v>2774</v>
      </c>
      <c r="D37" s="50"/>
      <c r="E37" s="56"/>
      <c r="F37" s="56"/>
      <c r="G37" s="56" t="s">
        <v>3206</v>
      </c>
      <c r="H37" s="50" t="s">
        <v>2977</v>
      </c>
      <c r="I37" s="56"/>
      <c r="J37" s="50" t="s">
        <v>235</v>
      </c>
    </row>
    <row r="38" spans="1:10" x14ac:dyDescent="0.35">
      <c r="A38" s="50" t="s">
        <v>2793</v>
      </c>
      <c r="B38" s="61">
        <v>12</v>
      </c>
      <c r="C38" s="56" t="s">
        <v>2775</v>
      </c>
      <c r="D38" s="50"/>
      <c r="E38" s="56"/>
      <c r="F38" s="56"/>
      <c r="G38" s="56" t="s">
        <v>3207</v>
      </c>
      <c r="H38" s="50" t="s">
        <v>2978</v>
      </c>
      <c r="I38" s="56"/>
      <c r="J38" s="50" t="s">
        <v>92</v>
      </c>
    </row>
    <row r="39" spans="1:10" x14ac:dyDescent="0.35">
      <c r="A39" s="50" t="s">
        <v>2793</v>
      </c>
      <c r="B39" s="61">
        <v>13</v>
      </c>
      <c r="C39" s="56" t="s">
        <v>2776</v>
      </c>
      <c r="D39" s="50"/>
      <c r="E39" s="56"/>
      <c r="F39" s="56"/>
      <c r="G39" s="56" t="s">
        <v>3208</v>
      </c>
      <c r="H39" s="50" t="s">
        <v>2979</v>
      </c>
      <c r="I39" s="56"/>
      <c r="J39" s="50" t="s">
        <v>165</v>
      </c>
    </row>
    <row r="40" spans="1:10" x14ac:dyDescent="0.35">
      <c r="A40" s="50" t="s">
        <v>2793</v>
      </c>
      <c r="B40" s="61">
        <v>14</v>
      </c>
      <c r="C40" s="56" t="s">
        <v>2777</v>
      </c>
      <c r="D40" s="50"/>
      <c r="E40" s="56"/>
      <c r="F40" s="56"/>
      <c r="G40" s="56" t="s">
        <v>3209</v>
      </c>
      <c r="H40" s="50" t="s">
        <v>2980</v>
      </c>
      <c r="I40" s="56"/>
      <c r="J40" s="50" t="s">
        <v>92</v>
      </c>
    </row>
    <row r="41" spans="1:10" x14ac:dyDescent="0.35">
      <c r="A41" s="50" t="s">
        <v>2793</v>
      </c>
      <c r="B41" s="61">
        <v>15</v>
      </c>
      <c r="C41" s="56" t="s">
        <v>2778</v>
      </c>
      <c r="D41" s="50"/>
      <c r="E41" s="56"/>
      <c r="F41" s="56"/>
      <c r="G41" s="56" t="s">
        <v>3210</v>
      </c>
      <c r="H41" s="50" t="s">
        <v>2981</v>
      </c>
      <c r="I41" s="56"/>
      <c r="J41" s="50" t="s">
        <v>3002</v>
      </c>
    </row>
    <row r="42" spans="1:10" x14ac:dyDescent="0.35">
      <c r="A42" s="50" t="s">
        <v>2793</v>
      </c>
      <c r="B42" s="61">
        <v>16</v>
      </c>
      <c r="C42" s="56" t="s">
        <v>2779</v>
      </c>
      <c r="D42" s="50"/>
      <c r="E42" s="56"/>
      <c r="F42" s="56"/>
      <c r="G42" s="56" t="s">
        <v>3211</v>
      </c>
      <c r="H42" s="50" t="s">
        <v>2982</v>
      </c>
      <c r="I42" s="56"/>
      <c r="J42" s="50" t="s">
        <v>92</v>
      </c>
    </row>
    <row r="43" spans="1:10" x14ac:dyDescent="0.35">
      <c r="A43" s="50" t="s">
        <v>2793</v>
      </c>
      <c r="B43" s="61">
        <v>17</v>
      </c>
      <c r="C43" s="56" t="s">
        <v>2780</v>
      </c>
      <c r="D43" s="50"/>
      <c r="E43" s="56"/>
      <c r="F43" s="56"/>
      <c r="G43" s="56" t="s">
        <v>3212</v>
      </c>
      <c r="H43" s="50" t="s">
        <v>2983</v>
      </c>
      <c r="I43" s="56"/>
      <c r="J43" s="50" t="s">
        <v>235</v>
      </c>
    </row>
    <row r="44" spans="1:10" x14ac:dyDescent="0.35">
      <c r="A44" s="50" t="s">
        <v>2793</v>
      </c>
      <c r="B44" s="61">
        <v>18</v>
      </c>
      <c r="C44" s="56" t="s">
        <v>2781</v>
      </c>
      <c r="D44" s="50"/>
      <c r="E44" s="56"/>
      <c r="F44" s="56"/>
      <c r="G44" s="56" t="s">
        <v>3213</v>
      </c>
      <c r="H44" s="50" t="s">
        <v>2984</v>
      </c>
      <c r="I44" s="56"/>
      <c r="J44" s="50" t="s">
        <v>92</v>
      </c>
    </row>
    <row r="45" spans="1:10" x14ac:dyDescent="0.35">
      <c r="A45" s="50" t="s">
        <v>2793</v>
      </c>
      <c r="B45" s="61">
        <v>19</v>
      </c>
      <c r="C45" s="56" t="s">
        <v>2782</v>
      </c>
      <c r="D45" s="50"/>
      <c r="E45" s="56"/>
      <c r="F45" s="56"/>
      <c r="G45" s="56" t="s">
        <v>3214</v>
      </c>
      <c r="H45" s="50" t="s">
        <v>2985</v>
      </c>
      <c r="I45" s="56"/>
      <c r="J45" s="50" t="s">
        <v>250</v>
      </c>
    </row>
    <row r="46" spans="1:10" x14ac:dyDescent="0.35">
      <c r="A46" s="50" t="s">
        <v>2791</v>
      </c>
      <c r="B46" s="61">
        <v>0</v>
      </c>
      <c r="C46" s="56" t="s">
        <v>2685</v>
      </c>
      <c r="D46" s="50"/>
      <c r="E46" s="56"/>
      <c r="F46" s="56"/>
      <c r="G46" s="56" t="s">
        <v>3111</v>
      </c>
      <c r="H46" s="50" t="s">
        <v>2889</v>
      </c>
      <c r="I46" s="56"/>
      <c r="J46" s="52" t="s">
        <v>92</v>
      </c>
    </row>
    <row r="47" spans="1:10" x14ac:dyDescent="0.35">
      <c r="A47" s="50" t="s">
        <v>2791</v>
      </c>
      <c r="B47" s="61">
        <v>1</v>
      </c>
      <c r="C47" s="56" t="s">
        <v>2687</v>
      </c>
      <c r="D47" s="50"/>
      <c r="E47" s="56"/>
      <c r="F47" s="56"/>
      <c r="G47" s="56" t="s">
        <v>3113</v>
      </c>
      <c r="H47" s="50" t="s">
        <v>2891</v>
      </c>
      <c r="I47" s="56"/>
      <c r="J47" s="52" t="s">
        <v>91</v>
      </c>
    </row>
    <row r="48" spans="1:10" x14ac:dyDescent="0.35">
      <c r="A48" s="50" t="s">
        <v>2791</v>
      </c>
      <c r="B48" s="61">
        <v>2</v>
      </c>
      <c r="C48" s="56" t="s">
        <v>2686</v>
      </c>
      <c r="D48" s="50"/>
      <c r="E48" s="56"/>
      <c r="F48" s="56"/>
      <c r="G48" s="56" t="s">
        <v>3112</v>
      </c>
      <c r="H48" s="50" t="s">
        <v>2890</v>
      </c>
      <c r="I48" s="56"/>
      <c r="J48" s="51" t="s">
        <v>153</v>
      </c>
    </row>
    <row r="49" spans="1:10" x14ac:dyDescent="0.35">
      <c r="A49" s="54" t="s">
        <v>43</v>
      </c>
      <c r="B49" s="65">
        <v>-99</v>
      </c>
      <c r="C49" s="54" t="s">
        <v>93</v>
      </c>
      <c r="D49" s="54" t="s">
        <v>1887</v>
      </c>
      <c r="E49" s="66" t="s">
        <v>2129</v>
      </c>
      <c r="F49" s="67" t="s">
        <v>2130</v>
      </c>
      <c r="G49" s="54" t="s">
        <v>277</v>
      </c>
      <c r="H49" s="54" t="s">
        <v>278</v>
      </c>
      <c r="I49" s="54" t="s">
        <v>2311</v>
      </c>
      <c r="J49" s="54" t="s">
        <v>91</v>
      </c>
    </row>
    <row r="50" spans="1:10" x14ac:dyDescent="0.35">
      <c r="A50" s="54" t="s">
        <v>43</v>
      </c>
      <c r="B50" s="54"/>
      <c r="C50" s="54" t="s">
        <v>95</v>
      </c>
      <c r="D50" s="54" t="s">
        <v>1913</v>
      </c>
      <c r="E50" s="54" t="s">
        <v>2137</v>
      </c>
      <c r="F50" s="70" t="s">
        <v>2136</v>
      </c>
      <c r="G50" s="54" t="s">
        <v>281</v>
      </c>
      <c r="H50" s="54" t="s">
        <v>282</v>
      </c>
      <c r="I50" s="54" t="s">
        <v>2467</v>
      </c>
      <c r="J50" s="54" t="s">
        <v>91</v>
      </c>
    </row>
    <row r="51" spans="1:10" x14ac:dyDescent="0.35">
      <c r="A51" s="54" t="s">
        <v>43</v>
      </c>
      <c r="B51" s="54"/>
      <c r="C51" s="54" t="s">
        <v>96</v>
      </c>
      <c r="D51" s="54" t="s">
        <v>1914</v>
      </c>
      <c r="E51" s="54" t="s">
        <v>2133</v>
      </c>
      <c r="F51" s="70" t="s">
        <v>2131</v>
      </c>
      <c r="G51" s="54" t="s">
        <v>283</v>
      </c>
      <c r="H51" s="54" t="s">
        <v>284</v>
      </c>
      <c r="I51" s="54" t="s">
        <v>2468</v>
      </c>
      <c r="J51" s="54" t="s">
        <v>91</v>
      </c>
    </row>
    <row r="52" spans="1:10" x14ac:dyDescent="0.35">
      <c r="A52" s="54" t="s">
        <v>43</v>
      </c>
      <c r="B52" s="54"/>
      <c r="C52" s="54" t="s">
        <v>97</v>
      </c>
      <c r="D52" s="54" t="s">
        <v>1915</v>
      </c>
      <c r="E52" s="54" t="s">
        <v>2134</v>
      </c>
      <c r="F52" s="67" t="s">
        <v>2134</v>
      </c>
      <c r="G52" s="54" t="s">
        <v>285</v>
      </c>
      <c r="H52" s="54" t="s">
        <v>286</v>
      </c>
      <c r="I52" s="54" t="s">
        <v>2312</v>
      </c>
      <c r="J52" s="54" t="s">
        <v>92</v>
      </c>
    </row>
    <row r="53" spans="1:10" x14ac:dyDescent="0.35">
      <c r="A53" s="54" t="s">
        <v>43</v>
      </c>
      <c r="B53" s="54"/>
      <c r="C53" s="54" t="s">
        <v>99</v>
      </c>
      <c r="D53" s="54" t="s">
        <v>290</v>
      </c>
      <c r="E53" s="66" t="s">
        <v>2128</v>
      </c>
      <c r="F53" s="67" t="s">
        <v>2128</v>
      </c>
      <c r="G53" s="54" t="s">
        <v>289</v>
      </c>
      <c r="H53" s="54" t="s">
        <v>290</v>
      </c>
      <c r="I53" s="54" t="s">
        <v>2128</v>
      </c>
      <c r="J53" s="54" t="s">
        <v>91</v>
      </c>
    </row>
    <row r="54" spans="1:10" x14ac:dyDescent="0.35">
      <c r="A54" s="54" t="s">
        <v>43</v>
      </c>
      <c r="B54" s="54"/>
      <c r="C54" s="54" t="s">
        <v>98</v>
      </c>
      <c r="D54" s="54" t="s">
        <v>1916</v>
      </c>
      <c r="E54" s="55" t="s">
        <v>2288</v>
      </c>
      <c r="F54" s="70" t="s">
        <v>1516</v>
      </c>
      <c r="G54" s="54" t="s">
        <v>287</v>
      </c>
      <c r="H54" s="54" t="s">
        <v>288</v>
      </c>
      <c r="I54" s="54" t="s">
        <v>2313</v>
      </c>
      <c r="J54" s="54" t="s">
        <v>92</v>
      </c>
    </row>
    <row r="55" spans="1:10" x14ac:dyDescent="0.35">
      <c r="A55" s="54" t="s">
        <v>43</v>
      </c>
      <c r="B55" s="54"/>
      <c r="C55" s="54" t="s">
        <v>94</v>
      </c>
      <c r="D55" s="54" t="s">
        <v>1912</v>
      </c>
      <c r="E55" s="54" t="s">
        <v>2132</v>
      </c>
      <c r="F55" s="70" t="s">
        <v>2135</v>
      </c>
      <c r="G55" s="54" t="s">
        <v>279</v>
      </c>
      <c r="H55" s="54" t="s">
        <v>280</v>
      </c>
      <c r="I55" s="54" t="s">
        <v>2132</v>
      </c>
      <c r="J55" s="54" t="s">
        <v>91</v>
      </c>
    </row>
    <row r="56" spans="1:10" x14ac:dyDescent="0.35">
      <c r="A56" s="54" t="s">
        <v>64</v>
      </c>
      <c r="B56" s="65">
        <v>-99</v>
      </c>
      <c r="C56" s="54" t="s">
        <v>93</v>
      </c>
      <c r="D56" s="54" t="s">
        <v>1887</v>
      </c>
      <c r="E56" s="66" t="s">
        <v>2129</v>
      </c>
      <c r="F56" s="67" t="s">
        <v>2130</v>
      </c>
      <c r="G56" s="54" t="s">
        <v>277</v>
      </c>
      <c r="H56" s="54" t="s">
        <v>278</v>
      </c>
      <c r="I56" s="54" t="s">
        <v>2311</v>
      </c>
      <c r="J56" s="54" t="s">
        <v>91</v>
      </c>
    </row>
    <row r="57" spans="1:10" x14ac:dyDescent="0.35">
      <c r="A57" s="54" t="s">
        <v>64</v>
      </c>
      <c r="B57" s="61">
        <v>1</v>
      </c>
      <c r="C57" s="54" t="s">
        <v>124</v>
      </c>
      <c r="D57" s="54" t="s">
        <v>1950</v>
      </c>
      <c r="E57" s="54" t="s">
        <v>2175</v>
      </c>
      <c r="F57" s="70" t="s">
        <v>1580</v>
      </c>
      <c r="G57" s="54" t="s">
        <v>334</v>
      </c>
      <c r="H57" s="54" t="s">
        <v>335</v>
      </c>
      <c r="I57" s="68" t="s">
        <v>2333</v>
      </c>
      <c r="J57" s="54" t="s">
        <v>100</v>
      </c>
    </row>
    <row r="58" spans="1:10" x14ac:dyDescent="0.35">
      <c r="A58" s="54" t="s">
        <v>64</v>
      </c>
      <c r="B58" s="61">
        <v>2</v>
      </c>
      <c r="C58" s="54" t="s">
        <v>185</v>
      </c>
      <c r="D58" s="54" t="s">
        <v>2056</v>
      </c>
      <c r="E58" s="54" t="s">
        <v>2173</v>
      </c>
      <c r="F58" s="70" t="s">
        <v>1538</v>
      </c>
      <c r="G58" s="54" t="s">
        <v>432</v>
      </c>
      <c r="H58" s="54" t="s">
        <v>433</v>
      </c>
      <c r="I58" s="68" t="s">
        <v>2376</v>
      </c>
      <c r="J58" s="54" t="s">
        <v>153</v>
      </c>
    </row>
    <row r="59" spans="1:10" x14ac:dyDescent="0.35">
      <c r="A59" s="54" t="s">
        <v>64</v>
      </c>
      <c r="B59" s="61">
        <v>4</v>
      </c>
      <c r="C59" s="54" t="s">
        <v>186</v>
      </c>
      <c r="D59" s="54" t="s">
        <v>2013</v>
      </c>
      <c r="E59" s="54" t="s">
        <v>2207</v>
      </c>
      <c r="F59" s="70" t="s">
        <v>1581</v>
      </c>
      <c r="G59" s="54" t="s">
        <v>434</v>
      </c>
      <c r="H59" s="54" t="s">
        <v>435</v>
      </c>
      <c r="I59" s="68" t="s">
        <v>2377</v>
      </c>
      <c r="J59" s="54" t="s">
        <v>92</v>
      </c>
    </row>
    <row r="60" spans="1:10" x14ac:dyDescent="0.35">
      <c r="A60" s="54" t="s">
        <v>64</v>
      </c>
      <c r="B60" s="61">
        <v>5</v>
      </c>
      <c r="C60" s="54" t="s">
        <v>187</v>
      </c>
      <c r="D60" s="54" t="s">
        <v>1952</v>
      </c>
      <c r="E60" s="54" t="s">
        <v>2208</v>
      </c>
      <c r="F60" s="70" t="s">
        <v>1582</v>
      </c>
      <c r="G60" s="54" t="s">
        <v>436</v>
      </c>
      <c r="H60" s="54" t="s">
        <v>437</v>
      </c>
      <c r="I60" s="68" t="s">
        <v>2378</v>
      </c>
      <c r="J60" s="54" t="s">
        <v>92</v>
      </c>
    </row>
    <row r="61" spans="1:10" x14ac:dyDescent="0.35">
      <c r="A61" s="54" t="s">
        <v>64</v>
      </c>
      <c r="B61" s="61">
        <v>6</v>
      </c>
      <c r="C61" s="54" t="s">
        <v>188</v>
      </c>
      <c r="D61" s="54" t="s">
        <v>1885</v>
      </c>
      <c r="E61" s="54" t="s">
        <v>2209</v>
      </c>
      <c r="F61" s="70" t="s">
        <v>1583</v>
      </c>
      <c r="G61" s="54" t="s">
        <v>438</v>
      </c>
      <c r="H61" s="54" t="s">
        <v>439</v>
      </c>
      <c r="I61" s="68" t="s">
        <v>2379</v>
      </c>
      <c r="J61" s="54" t="s">
        <v>156</v>
      </c>
    </row>
    <row r="62" spans="1:10" x14ac:dyDescent="0.35">
      <c r="A62" s="54" t="s">
        <v>64</v>
      </c>
      <c r="B62" s="61">
        <v>6</v>
      </c>
      <c r="C62" s="56" t="s">
        <v>2728</v>
      </c>
      <c r="D62" s="50"/>
      <c r="E62" s="56"/>
      <c r="F62" s="56"/>
      <c r="G62" s="56" t="s">
        <v>3157</v>
      </c>
      <c r="H62" s="50" t="s">
        <v>2933</v>
      </c>
      <c r="I62" s="56"/>
      <c r="J62" s="50" t="s">
        <v>3003</v>
      </c>
    </row>
    <row r="63" spans="1:10" x14ac:dyDescent="0.35">
      <c r="A63" s="54" t="s">
        <v>64</v>
      </c>
      <c r="B63" s="61">
        <v>7</v>
      </c>
      <c r="C63" s="54" t="s">
        <v>189</v>
      </c>
      <c r="D63" s="54" t="s">
        <v>1886</v>
      </c>
      <c r="E63" s="54" t="s">
        <v>2210</v>
      </c>
      <c r="F63" s="70" t="s">
        <v>1584</v>
      </c>
      <c r="G63" s="54" t="s">
        <v>440</v>
      </c>
      <c r="H63" s="54" t="s">
        <v>441</v>
      </c>
      <c r="I63" s="68" t="s">
        <v>2380</v>
      </c>
      <c r="J63" s="54" t="s">
        <v>158</v>
      </c>
    </row>
    <row r="64" spans="1:10" x14ac:dyDescent="0.35">
      <c r="A64" s="54" t="s">
        <v>64</v>
      </c>
      <c r="B64" s="61">
        <v>8</v>
      </c>
      <c r="C64" s="56" t="s">
        <v>2729</v>
      </c>
      <c r="D64" s="50" t="s">
        <v>3253</v>
      </c>
      <c r="E64" s="56"/>
      <c r="F64" s="56"/>
      <c r="G64" s="56" t="s">
        <v>3158</v>
      </c>
      <c r="H64" s="50" t="s">
        <v>2934</v>
      </c>
      <c r="I64" s="56"/>
      <c r="J64" s="50" t="s">
        <v>158</v>
      </c>
    </row>
    <row r="65" spans="1:10" x14ac:dyDescent="0.35">
      <c r="A65" s="54" t="s">
        <v>64</v>
      </c>
      <c r="B65" s="61">
        <v>9</v>
      </c>
      <c r="C65" s="56" t="s">
        <v>2730</v>
      </c>
      <c r="D65" s="50" t="s">
        <v>3255</v>
      </c>
      <c r="E65" s="56"/>
      <c r="F65" s="56"/>
      <c r="G65" s="56" t="s">
        <v>3159</v>
      </c>
      <c r="H65" s="50" t="s">
        <v>2935</v>
      </c>
      <c r="I65" s="56"/>
      <c r="J65" s="50" t="s">
        <v>158</v>
      </c>
    </row>
    <row r="66" spans="1:10" x14ac:dyDescent="0.35">
      <c r="A66" s="54" t="s">
        <v>64</v>
      </c>
      <c r="B66" s="61">
        <v>9</v>
      </c>
      <c r="C66" s="56" t="s">
        <v>2731</v>
      </c>
      <c r="D66" s="50" t="s">
        <v>3254</v>
      </c>
      <c r="E66" s="56"/>
      <c r="F66" s="56"/>
      <c r="G66" s="56" t="s">
        <v>3160</v>
      </c>
      <c r="H66" s="50" t="s">
        <v>2936</v>
      </c>
      <c r="I66" s="56"/>
      <c r="J66" s="50" t="s">
        <v>158</v>
      </c>
    </row>
    <row r="67" spans="1:10" x14ac:dyDescent="0.35">
      <c r="A67" s="54" t="s">
        <v>64</v>
      </c>
      <c r="B67" s="61">
        <v>10</v>
      </c>
      <c r="C67" s="54" t="s">
        <v>190</v>
      </c>
      <c r="D67" s="54" t="s">
        <v>3256</v>
      </c>
      <c r="E67" s="54" t="s">
        <v>2211</v>
      </c>
      <c r="F67" s="70" t="s">
        <v>1585</v>
      </c>
      <c r="G67" s="54" t="s">
        <v>442</v>
      </c>
      <c r="H67" s="54" t="s">
        <v>443</v>
      </c>
      <c r="I67" s="68" t="s">
        <v>2381</v>
      </c>
      <c r="J67" s="54" t="s">
        <v>183</v>
      </c>
    </row>
    <row r="68" spans="1:10" x14ac:dyDescent="0.35">
      <c r="A68" s="54" t="s">
        <v>64</v>
      </c>
      <c r="B68" s="61">
        <v>11</v>
      </c>
      <c r="C68" s="54" t="s">
        <v>191</v>
      </c>
      <c r="D68" s="54" t="s">
        <v>3257</v>
      </c>
      <c r="E68" s="54" t="s">
        <v>2212</v>
      </c>
      <c r="F68" s="70" t="s">
        <v>1586</v>
      </c>
      <c r="G68" s="54" t="s">
        <v>444</v>
      </c>
      <c r="H68" s="54" t="s">
        <v>445</v>
      </c>
      <c r="I68" s="68" t="s">
        <v>2382</v>
      </c>
      <c r="J68" s="54" t="s">
        <v>184</v>
      </c>
    </row>
    <row r="69" spans="1:10" x14ac:dyDescent="0.35">
      <c r="A69" s="54" t="s">
        <v>64</v>
      </c>
      <c r="B69" s="61">
        <v>12</v>
      </c>
      <c r="C69" s="56" t="s">
        <v>2735</v>
      </c>
      <c r="D69" s="54" t="s">
        <v>3258</v>
      </c>
      <c r="G69" s="56" t="s">
        <v>3164</v>
      </c>
      <c r="H69" s="50" t="s">
        <v>2940</v>
      </c>
      <c r="I69" s="56"/>
      <c r="J69" s="50" t="s">
        <v>3007</v>
      </c>
    </row>
    <row r="70" spans="1:10" x14ac:dyDescent="0.35">
      <c r="A70" s="54" t="s">
        <v>64</v>
      </c>
      <c r="B70" s="61">
        <v>12</v>
      </c>
      <c r="C70" s="56" t="s">
        <v>2733</v>
      </c>
      <c r="D70" s="54" t="s">
        <v>3259</v>
      </c>
      <c r="E70" s="56"/>
      <c r="F70" s="56"/>
      <c r="G70" s="56" t="s">
        <v>3162</v>
      </c>
      <c r="H70" s="50" t="s">
        <v>2938</v>
      </c>
      <c r="I70" s="56"/>
      <c r="J70" s="50" t="s">
        <v>3005</v>
      </c>
    </row>
    <row r="71" spans="1:10" x14ac:dyDescent="0.35">
      <c r="A71" s="54" t="s">
        <v>64</v>
      </c>
      <c r="B71" s="71">
        <v>12</v>
      </c>
      <c r="C71" s="56" t="s">
        <v>2738</v>
      </c>
      <c r="D71" s="54" t="s">
        <v>3260</v>
      </c>
      <c r="E71" s="56"/>
      <c r="F71" s="56"/>
      <c r="G71" s="56" t="s">
        <v>3167</v>
      </c>
      <c r="H71" s="50" t="s">
        <v>2943</v>
      </c>
      <c r="I71" s="56"/>
      <c r="J71" s="51" t="s">
        <v>3010</v>
      </c>
    </row>
    <row r="72" spans="1:10" x14ac:dyDescent="0.35">
      <c r="A72" s="54" t="s">
        <v>64</v>
      </c>
      <c r="B72" s="61">
        <v>12</v>
      </c>
      <c r="C72" s="56" t="s">
        <v>2734</v>
      </c>
      <c r="D72" s="54" t="s">
        <v>3261</v>
      </c>
      <c r="E72" s="56"/>
      <c r="F72" s="56"/>
      <c r="G72" s="56" t="s">
        <v>3163</v>
      </c>
      <c r="H72" s="50" t="s">
        <v>2939</v>
      </c>
      <c r="I72" s="56"/>
      <c r="J72" s="50" t="s">
        <v>3006</v>
      </c>
    </row>
    <row r="73" spans="1:10" x14ac:dyDescent="0.35">
      <c r="A73" s="54" t="s">
        <v>64</v>
      </c>
      <c r="B73" s="61">
        <v>12</v>
      </c>
      <c r="C73" s="56" t="s">
        <v>2737</v>
      </c>
      <c r="D73" s="54" t="s">
        <v>3262</v>
      </c>
      <c r="E73" s="56"/>
      <c r="F73" s="56"/>
      <c r="G73" s="56" t="s">
        <v>3166</v>
      </c>
      <c r="H73" s="50" t="s">
        <v>2942</v>
      </c>
      <c r="I73" s="56"/>
      <c r="J73" s="51" t="s">
        <v>3009</v>
      </c>
    </row>
    <row r="74" spans="1:10" x14ac:dyDescent="0.35">
      <c r="A74" s="54" t="s">
        <v>64</v>
      </c>
      <c r="B74" s="61">
        <v>12</v>
      </c>
      <c r="C74" s="56" t="s">
        <v>2732</v>
      </c>
      <c r="D74" s="54" t="s">
        <v>3263</v>
      </c>
      <c r="E74" s="56"/>
      <c r="F74" s="56"/>
      <c r="G74" s="56" t="s">
        <v>3161</v>
      </c>
      <c r="H74" s="50" t="s">
        <v>2937</v>
      </c>
      <c r="I74" s="56"/>
      <c r="J74" s="50" t="s">
        <v>3004</v>
      </c>
    </row>
    <row r="75" spans="1:10" x14ac:dyDescent="0.35">
      <c r="A75" s="54" t="s">
        <v>64</v>
      </c>
      <c r="B75" s="61">
        <v>12</v>
      </c>
      <c r="C75" s="56" t="s">
        <v>2736</v>
      </c>
      <c r="D75" s="54" t="s">
        <v>3264</v>
      </c>
      <c r="E75" s="56"/>
      <c r="F75" s="56"/>
      <c r="G75" s="56" t="s">
        <v>3165</v>
      </c>
      <c r="H75" s="50" t="s">
        <v>2941</v>
      </c>
      <c r="I75" s="56"/>
      <c r="J75" s="50" t="s">
        <v>3008</v>
      </c>
    </row>
    <row r="76" spans="1:10" x14ac:dyDescent="0.35">
      <c r="A76" s="54" t="s">
        <v>64</v>
      </c>
      <c r="B76" s="61">
        <v>13</v>
      </c>
      <c r="C76" s="56" t="s">
        <v>2739</v>
      </c>
      <c r="D76" s="50"/>
      <c r="E76" s="56"/>
      <c r="F76" s="56"/>
      <c r="G76" s="56" t="s">
        <v>3168</v>
      </c>
      <c r="H76" s="50" t="s">
        <v>2944</v>
      </c>
      <c r="I76" s="56"/>
      <c r="J76" s="53" t="s">
        <v>3011</v>
      </c>
    </row>
    <row r="77" spans="1:10" x14ac:dyDescent="0.35">
      <c r="A77" s="54" t="s">
        <v>64</v>
      </c>
      <c r="B77" s="61">
        <v>14</v>
      </c>
      <c r="C77" s="56" t="s">
        <v>2724</v>
      </c>
      <c r="G77" s="56" t="s">
        <v>3169</v>
      </c>
      <c r="H77" s="50" t="s">
        <v>2929</v>
      </c>
      <c r="I77" s="56"/>
      <c r="J77" s="50" t="s">
        <v>92</v>
      </c>
    </row>
    <row r="78" spans="1:10" x14ac:dyDescent="0.35">
      <c r="A78" s="54" t="s">
        <v>64</v>
      </c>
      <c r="B78" s="61">
        <v>15</v>
      </c>
      <c r="C78" s="54" t="s">
        <v>192</v>
      </c>
      <c r="G78" s="54" t="s">
        <v>446</v>
      </c>
      <c r="H78" s="54" t="s">
        <v>447</v>
      </c>
      <c r="I78" s="68" t="s">
        <v>2383</v>
      </c>
      <c r="J78" s="54" t="s">
        <v>91</v>
      </c>
    </row>
    <row r="79" spans="1:10" x14ac:dyDescent="0.35">
      <c r="A79" s="54" t="s">
        <v>63</v>
      </c>
      <c r="B79" s="65">
        <v>-99</v>
      </c>
      <c r="C79" s="54" t="s">
        <v>93</v>
      </c>
      <c r="D79" s="54" t="s">
        <v>1923</v>
      </c>
      <c r="E79" s="66" t="s">
        <v>2178</v>
      </c>
      <c r="F79" s="67" t="s">
        <v>2130</v>
      </c>
      <c r="G79" s="54" t="s">
        <v>277</v>
      </c>
      <c r="H79" s="54" t="s">
        <v>278</v>
      </c>
      <c r="I79" s="54" t="s">
        <v>2311</v>
      </c>
      <c r="J79" s="54" t="s">
        <v>91</v>
      </c>
    </row>
    <row r="80" spans="1:10" x14ac:dyDescent="0.35">
      <c r="A80" s="54" t="s">
        <v>63</v>
      </c>
      <c r="B80" s="61">
        <v>1</v>
      </c>
      <c r="C80" s="54" t="s">
        <v>124</v>
      </c>
      <c r="D80" s="54" t="s">
        <v>1922</v>
      </c>
      <c r="E80" s="54" t="s">
        <v>2146</v>
      </c>
      <c r="F80" s="70" t="s">
        <v>1538</v>
      </c>
      <c r="G80" s="54" t="s">
        <v>334</v>
      </c>
      <c r="H80" s="54" t="s">
        <v>335</v>
      </c>
      <c r="I80" s="68" t="s">
        <v>2333</v>
      </c>
      <c r="J80" s="54" t="s">
        <v>100</v>
      </c>
    </row>
    <row r="81" spans="1:10" x14ac:dyDescent="0.35">
      <c r="A81" s="50" t="s">
        <v>63</v>
      </c>
      <c r="B81" s="61">
        <v>2</v>
      </c>
      <c r="C81" s="56" t="s">
        <v>2052</v>
      </c>
      <c r="D81" s="50" t="s">
        <v>3265</v>
      </c>
      <c r="E81" s="56"/>
      <c r="F81" s="56"/>
      <c r="G81" s="56" t="s">
        <v>3138</v>
      </c>
      <c r="H81" s="50" t="s">
        <v>2915</v>
      </c>
      <c r="I81" s="56"/>
      <c r="J81" s="50" t="s">
        <v>91</v>
      </c>
    </row>
    <row r="82" spans="1:10" x14ac:dyDescent="0.35">
      <c r="A82" s="54" t="s">
        <v>63</v>
      </c>
      <c r="B82" s="61">
        <v>3</v>
      </c>
      <c r="C82" s="54" t="s">
        <v>180</v>
      </c>
      <c r="D82" s="54" t="s">
        <v>275</v>
      </c>
      <c r="E82" s="54" t="s">
        <v>2174</v>
      </c>
      <c r="F82" s="70" t="s">
        <v>1577</v>
      </c>
      <c r="G82" s="54" t="s">
        <v>427</v>
      </c>
      <c r="H82" s="54" t="s">
        <v>428</v>
      </c>
      <c r="I82" s="68" t="s">
        <v>2373</v>
      </c>
      <c r="J82" s="54" t="s">
        <v>91</v>
      </c>
    </row>
    <row r="83" spans="1:10" x14ac:dyDescent="0.35">
      <c r="A83" s="54" t="s">
        <v>63</v>
      </c>
      <c r="B83" s="61">
        <v>4</v>
      </c>
      <c r="C83" s="54" t="s">
        <v>181</v>
      </c>
      <c r="D83" s="54" t="s">
        <v>1895</v>
      </c>
      <c r="E83" s="54" t="s">
        <v>2172</v>
      </c>
      <c r="F83" s="70" t="s">
        <v>1578</v>
      </c>
      <c r="G83" s="54" t="s">
        <v>429</v>
      </c>
      <c r="H83" s="54" t="s">
        <v>430</v>
      </c>
      <c r="I83" s="68" t="s">
        <v>2374</v>
      </c>
      <c r="J83" s="54" t="s">
        <v>92</v>
      </c>
    </row>
    <row r="84" spans="1:10" x14ac:dyDescent="0.35">
      <c r="A84" s="54" t="s">
        <v>63</v>
      </c>
      <c r="B84" s="61">
        <v>10</v>
      </c>
      <c r="C84" s="54" t="s">
        <v>182</v>
      </c>
      <c r="D84" s="55" t="s">
        <v>2053</v>
      </c>
      <c r="E84" s="54" t="s">
        <v>2204</v>
      </c>
      <c r="F84" s="70" t="s">
        <v>1579</v>
      </c>
      <c r="G84" s="56" t="s">
        <v>3153</v>
      </c>
      <c r="H84" s="54" t="s">
        <v>431</v>
      </c>
      <c r="I84" s="68" t="s">
        <v>2375</v>
      </c>
      <c r="J84" s="54" t="s">
        <v>100</v>
      </c>
    </row>
    <row r="85" spans="1:10" x14ac:dyDescent="0.35">
      <c r="A85" s="50" t="s">
        <v>63</v>
      </c>
      <c r="B85" s="61">
        <v>14</v>
      </c>
      <c r="C85" s="56" t="s">
        <v>2724</v>
      </c>
      <c r="D85" s="50"/>
      <c r="E85" s="56"/>
      <c r="F85" s="56"/>
      <c r="G85" s="56" t="s">
        <v>3152</v>
      </c>
      <c r="H85" s="50" t="s">
        <v>2929</v>
      </c>
      <c r="I85" s="56"/>
      <c r="J85" s="51" t="s">
        <v>92</v>
      </c>
    </row>
    <row r="86" spans="1:10" x14ac:dyDescent="0.35">
      <c r="A86" s="50" t="s">
        <v>63</v>
      </c>
      <c r="B86" s="61">
        <v>21</v>
      </c>
      <c r="C86" s="56" t="s">
        <v>2711</v>
      </c>
      <c r="D86" s="50" t="s">
        <v>3240</v>
      </c>
      <c r="E86" s="56"/>
      <c r="F86" s="56"/>
      <c r="G86" s="56" t="s">
        <v>3139</v>
      </c>
      <c r="H86" s="50" t="s">
        <v>2916</v>
      </c>
      <c r="I86" s="56"/>
      <c r="J86" s="51" t="s">
        <v>3003</v>
      </c>
    </row>
    <row r="87" spans="1:10" x14ac:dyDescent="0.35">
      <c r="A87" s="50" t="s">
        <v>63</v>
      </c>
      <c r="B87" s="61">
        <v>21</v>
      </c>
      <c r="C87" s="56" t="s">
        <v>2713</v>
      </c>
      <c r="D87" s="50" t="s">
        <v>3241</v>
      </c>
      <c r="E87" s="56"/>
      <c r="F87" s="56"/>
      <c r="G87" s="56" t="s">
        <v>3141</v>
      </c>
      <c r="H87" s="50" t="s">
        <v>2918</v>
      </c>
      <c r="I87" s="56"/>
      <c r="J87" s="51" t="s">
        <v>158</v>
      </c>
    </row>
    <row r="88" spans="1:10" x14ac:dyDescent="0.35">
      <c r="A88" s="50" t="s">
        <v>63</v>
      </c>
      <c r="B88" s="61">
        <v>22</v>
      </c>
      <c r="C88" s="56" t="s">
        <v>2725</v>
      </c>
      <c r="D88" s="50" t="s">
        <v>3242</v>
      </c>
      <c r="E88" s="56"/>
      <c r="F88" s="56"/>
      <c r="G88" s="56" t="s">
        <v>3154</v>
      </c>
      <c r="H88" s="50" t="s">
        <v>2930</v>
      </c>
      <c r="I88" s="56"/>
      <c r="J88" s="50" t="s">
        <v>100</v>
      </c>
    </row>
    <row r="89" spans="1:10" x14ac:dyDescent="0.35">
      <c r="A89" s="50" t="s">
        <v>63</v>
      </c>
      <c r="B89" s="61">
        <v>23</v>
      </c>
      <c r="C89" s="56" t="s">
        <v>2714</v>
      </c>
      <c r="D89" s="50" t="s">
        <v>3243</v>
      </c>
      <c r="E89" s="56"/>
      <c r="F89" s="56"/>
      <c r="G89" s="56" t="s">
        <v>3142</v>
      </c>
      <c r="H89" s="50" t="s">
        <v>2919</v>
      </c>
      <c r="I89" s="56"/>
      <c r="J89" s="51" t="s">
        <v>183</v>
      </c>
    </row>
    <row r="90" spans="1:10" x14ac:dyDescent="0.35">
      <c r="A90" s="50" t="s">
        <v>63</v>
      </c>
      <c r="B90" s="61">
        <v>24</v>
      </c>
      <c r="C90" s="56" t="s">
        <v>2726</v>
      </c>
      <c r="D90" s="50" t="s">
        <v>3244</v>
      </c>
      <c r="E90" s="56"/>
      <c r="F90" s="56"/>
      <c r="G90" s="56" t="s">
        <v>3155</v>
      </c>
      <c r="H90" s="50" t="s">
        <v>2931</v>
      </c>
      <c r="I90" s="56"/>
      <c r="J90" s="50" t="s">
        <v>100</v>
      </c>
    </row>
    <row r="91" spans="1:10" x14ac:dyDescent="0.35">
      <c r="A91" s="50" t="s">
        <v>63</v>
      </c>
      <c r="B91" s="61">
        <v>25</v>
      </c>
      <c r="C91" s="56" t="s">
        <v>2719</v>
      </c>
      <c r="D91" s="50" t="s">
        <v>3245</v>
      </c>
      <c r="E91" s="56"/>
      <c r="F91" s="56"/>
      <c r="G91" s="56" t="s">
        <v>3147</v>
      </c>
      <c r="H91" s="50" t="s">
        <v>2924</v>
      </c>
      <c r="I91" s="56"/>
      <c r="J91" s="51" t="s">
        <v>3007</v>
      </c>
    </row>
    <row r="92" spans="1:10" x14ac:dyDescent="0.35">
      <c r="A92" s="50" t="s">
        <v>63</v>
      </c>
      <c r="B92" s="61">
        <v>25</v>
      </c>
      <c r="C92" s="56" t="s">
        <v>2717</v>
      </c>
      <c r="D92" s="50" t="s">
        <v>3246</v>
      </c>
      <c r="E92" s="56"/>
      <c r="F92" s="56"/>
      <c r="G92" s="56" t="s">
        <v>3145</v>
      </c>
      <c r="H92" s="50" t="s">
        <v>2922</v>
      </c>
      <c r="I92" s="56"/>
      <c r="J92" s="51" t="s">
        <v>3005</v>
      </c>
    </row>
    <row r="93" spans="1:10" x14ac:dyDescent="0.35">
      <c r="A93" s="50" t="s">
        <v>63</v>
      </c>
      <c r="B93" s="61">
        <v>25</v>
      </c>
      <c r="C93" s="56" t="s">
        <v>2722</v>
      </c>
      <c r="D93" s="50" t="s">
        <v>3247</v>
      </c>
      <c r="E93" s="56"/>
      <c r="F93" s="56"/>
      <c r="G93" s="56" t="s">
        <v>3150</v>
      </c>
      <c r="H93" s="50" t="s">
        <v>2927</v>
      </c>
      <c r="I93" s="56"/>
      <c r="J93" s="51" t="s">
        <v>3010</v>
      </c>
    </row>
    <row r="94" spans="1:10" x14ac:dyDescent="0.35">
      <c r="A94" s="50" t="s">
        <v>63</v>
      </c>
      <c r="B94" s="61">
        <v>25</v>
      </c>
      <c r="C94" s="56" t="s">
        <v>2718</v>
      </c>
      <c r="D94" s="50" t="s">
        <v>3248</v>
      </c>
      <c r="E94" s="56"/>
      <c r="F94" s="56"/>
      <c r="G94" s="56" t="s">
        <v>3146</v>
      </c>
      <c r="H94" s="50" t="s">
        <v>2923</v>
      </c>
      <c r="I94" s="56"/>
      <c r="J94" s="51" t="s">
        <v>3006</v>
      </c>
    </row>
    <row r="95" spans="1:10" x14ac:dyDescent="0.35">
      <c r="A95" s="50" t="s">
        <v>63</v>
      </c>
      <c r="B95" s="61">
        <v>25</v>
      </c>
      <c r="C95" s="56" t="s">
        <v>2721</v>
      </c>
      <c r="D95" s="50" t="s">
        <v>3251</v>
      </c>
      <c r="E95" s="56"/>
      <c r="F95" s="56"/>
      <c r="G95" s="56" t="s">
        <v>3149</v>
      </c>
      <c r="H95" s="50" t="s">
        <v>2926</v>
      </c>
      <c r="I95" s="56"/>
      <c r="J95" s="51" t="s">
        <v>3009</v>
      </c>
    </row>
    <row r="96" spans="1:10" x14ac:dyDescent="0.35">
      <c r="A96" s="50" t="s">
        <v>63</v>
      </c>
      <c r="B96" s="61">
        <v>25</v>
      </c>
      <c r="C96" s="56" t="s">
        <v>2715</v>
      </c>
      <c r="D96" s="50" t="s">
        <v>3243</v>
      </c>
      <c r="E96" s="56"/>
      <c r="F96" s="56"/>
      <c r="G96" s="56" t="s">
        <v>3143</v>
      </c>
      <c r="H96" s="50" t="s">
        <v>2920</v>
      </c>
      <c r="I96" s="56"/>
      <c r="J96" s="51" t="s">
        <v>184</v>
      </c>
    </row>
    <row r="97" spans="1:10" x14ac:dyDescent="0.35">
      <c r="A97" s="50" t="s">
        <v>63</v>
      </c>
      <c r="B97" s="61">
        <v>25</v>
      </c>
      <c r="C97" s="56" t="s">
        <v>2716</v>
      </c>
      <c r="D97" s="50" t="s">
        <v>3249</v>
      </c>
      <c r="E97" s="56"/>
      <c r="F97" s="56"/>
      <c r="G97" s="56" t="s">
        <v>3144</v>
      </c>
      <c r="H97" s="50" t="s">
        <v>2921</v>
      </c>
      <c r="I97" s="56"/>
      <c r="J97" s="51" t="s">
        <v>3004</v>
      </c>
    </row>
    <row r="98" spans="1:10" x14ac:dyDescent="0.35">
      <c r="A98" s="50" t="s">
        <v>63</v>
      </c>
      <c r="B98" s="61">
        <v>25</v>
      </c>
      <c r="C98" s="56" t="s">
        <v>2720</v>
      </c>
      <c r="D98" s="50" t="s">
        <v>3250</v>
      </c>
      <c r="E98" s="56"/>
      <c r="F98" s="56"/>
      <c r="G98" s="56" t="s">
        <v>3148</v>
      </c>
      <c r="H98" s="50" t="s">
        <v>2925</v>
      </c>
      <c r="I98" s="56"/>
      <c r="J98" s="51" t="s">
        <v>3008</v>
      </c>
    </row>
    <row r="99" spans="1:10" x14ac:dyDescent="0.35">
      <c r="A99" s="50" t="s">
        <v>63</v>
      </c>
      <c r="B99" s="61">
        <v>26</v>
      </c>
      <c r="C99" s="56" t="s">
        <v>2727</v>
      </c>
      <c r="D99" s="50" t="s">
        <v>3252</v>
      </c>
      <c r="E99" s="56"/>
      <c r="F99" s="56"/>
      <c r="G99" s="56" t="s">
        <v>3156</v>
      </c>
      <c r="H99" s="50" t="s">
        <v>2932</v>
      </c>
      <c r="I99" s="56"/>
      <c r="J99" s="50" t="s">
        <v>100</v>
      </c>
    </row>
    <row r="100" spans="1:10" x14ac:dyDescent="0.35">
      <c r="A100" s="50" t="s">
        <v>63</v>
      </c>
      <c r="B100" s="61"/>
      <c r="C100" s="56" t="s">
        <v>2712</v>
      </c>
      <c r="D100" s="50"/>
      <c r="E100" s="56"/>
      <c r="F100" s="56"/>
      <c r="G100" s="56" t="s">
        <v>3140</v>
      </c>
      <c r="H100" s="50" t="s">
        <v>2917</v>
      </c>
      <c r="I100" s="56"/>
      <c r="J100" s="51" t="s">
        <v>92</v>
      </c>
    </row>
    <row r="101" spans="1:10" x14ac:dyDescent="0.35">
      <c r="A101" s="53" t="s">
        <v>63</v>
      </c>
      <c r="B101" s="53"/>
      <c r="C101" s="56" t="s">
        <v>2723</v>
      </c>
      <c r="D101" s="53"/>
      <c r="E101" s="56"/>
      <c r="F101" s="56"/>
      <c r="G101" s="56" t="s">
        <v>3151</v>
      </c>
      <c r="H101" s="53" t="s">
        <v>2928</v>
      </c>
      <c r="I101" s="56"/>
      <c r="J101" s="52" t="s">
        <v>3011</v>
      </c>
    </row>
    <row r="102" spans="1:10" x14ac:dyDescent="0.35">
      <c r="A102" s="54" t="s">
        <v>56</v>
      </c>
      <c r="B102" s="65">
        <v>-99</v>
      </c>
      <c r="C102" s="54" t="s">
        <v>93</v>
      </c>
      <c r="D102" s="56" t="s">
        <v>1923</v>
      </c>
      <c r="E102" s="66" t="s">
        <v>2178</v>
      </c>
      <c r="F102" s="67" t="s">
        <v>2130</v>
      </c>
      <c r="G102" s="54" t="s">
        <v>277</v>
      </c>
      <c r="H102" s="54" t="s">
        <v>278</v>
      </c>
      <c r="I102" s="54" t="s">
        <v>2311</v>
      </c>
      <c r="J102" s="54" t="s">
        <v>91</v>
      </c>
    </row>
    <row r="103" spans="1:10" x14ac:dyDescent="0.35">
      <c r="A103" s="50" t="s">
        <v>56</v>
      </c>
      <c r="B103" s="61">
        <v>0</v>
      </c>
      <c r="C103" s="56" t="s">
        <v>2607</v>
      </c>
      <c r="D103" s="50"/>
      <c r="E103" s="56"/>
      <c r="F103" s="56"/>
      <c r="G103" s="56" t="s">
        <v>3030</v>
      </c>
      <c r="H103" s="50" t="s">
        <v>2811</v>
      </c>
      <c r="I103" s="56"/>
      <c r="J103" s="50" t="s">
        <v>100</v>
      </c>
    </row>
    <row r="104" spans="1:10" x14ac:dyDescent="0.35">
      <c r="A104" s="54" t="s">
        <v>56</v>
      </c>
      <c r="B104" s="61">
        <v>1</v>
      </c>
      <c r="C104" s="54" t="s">
        <v>119</v>
      </c>
      <c r="D104" s="56" t="s">
        <v>1922</v>
      </c>
      <c r="E104" s="54" t="s">
        <v>2146</v>
      </c>
      <c r="F104" s="70" t="s">
        <v>1534</v>
      </c>
      <c r="G104" s="54" t="s">
        <v>324</v>
      </c>
      <c r="H104" s="54" t="s">
        <v>325</v>
      </c>
      <c r="I104" s="68" t="s">
        <v>2330</v>
      </c>
      <c r="J104" s="54" t="s">
        <v>100</v>
      </c>
    </row>
    <row r="105" spans="1:10" x14ac:dyDescent="0.35">
      <c r="A105" s="50" t="s">
        <v>56</v>
      </c>
      <c r="B105" s="61">
        <v>2</v>
      </c>
      <c r="C105" s="56" t="s">
        <v>2608</v>
      </c>
      <c r="D105" s="50"/>
      <c r="E105" s="56"/>
      <c r="F105" s="56"/>
      <c r="G105" s="56" t="s">
        <v>3031</v>
      </c>
      <c r="H105" s="50" t="s">
        <v>2812</v>
      </c>
      <c r="I105" s="56"/>
      <c r="J105" s="50" t="s">
        <v>91</v>
      </c>
    </row>
    <row r="106" spans="1:10" x14ac:dyDescent="0.35">
      <c r="A106" s="54" t="s">
        <v>56</v>
      </c>
      <c r="B106" s="61">
        <v>3</v>
      </c>
      <c r="C106" s="54" t="s">
        <v>141</v>
      </c>
      <c r="D106" s="56" t="s">
        <v>362</v>
      </c>
      <c r="E106" s="54" t="s">
        <v>2160</v>
      </c>
      <c r="F106" s="70" t="s">
        <v>1552</v>
      </c>
      <c r="G106" s="54" t="s">
        <v>361</v>
      </c>
      <c r="H106" s="54" t="s">
        <v>362</v>
      </c>
      <c r="I106" s="68" t="s">
        <v>2160</v>
      </c>
      <c r="J106" s="54" t="s">
        <v>91</v>
      </c>
    </row>
    <row r="107" spans="1:10" x14ac:dyDescent="0.35">
      <c r="A107" s="54" t="s">
        <v>56</v>
      </c>
      <c r="B107" s="61">
        <v>5</v>
      </c>
      <c r="C107" s="54" t="s">
        <v>142</v>
      </c>
      <c r="D107" s="56" t="s">
        <v>1932</v>
      </c>
      <c r="E107" s="54" t="s">
        <v>2162</v>
      </c>
      <c r="F107" s="70" t="s">
        <v>1553</v>
      </c>
      <c r="G107" s="54" t="s">
        <v>363</v>
      </c>
      <c r="H107" s="54" t="s">
        <v>364</v>
      </c>
      <c r="I107" s="68" t="s">
        <v>2340</v>
      </c>
      <c r="J107" s="54" t="s">
        <v>91</v>
      </c>
    </row>
    <row r="108" spans="1:10" x14ac:dyDescent="0.35">
      <c r="A108" s="50" t="s">
        <v>56</v>
      </c>
      <c r="B108" s="61">
        <v>6</v>
      </c>
      <c r="C108" s="56" t="s">
        <v>2609</v>
      </c>
      <c r="D108" s="50"/>
      <c r="E108" s="56"/>
      <c r="F108" s="56"/>
      <c r="G108" s="56" t="s">
        <v>3032</v>
      </c>
      <c r="H108" s="50" t="s">
        <v>2813</v>
      </c>
      <c r="I108" s="56"/>
      <c r="J108" s="50" t="s">
        <v>91</v>
      </c>
    </row>
    <row r="109" spans="1:10" x14ac:dyDescent="0.35">
      <c r="A109" s="54" t="s">
        <v>56</v>
      </c>
      <c r="B109" s="61">
        <v>7</v>
      </c>
      <c r="C109" s="54" t="s">
        <v>143</v>
      </c>
      <c r="D109" s="56" t="s">
        <v>1941</v>
      </c>
      <c r="E109" s="54" t="s">
        <v>2163</v>
      </c>
      <c r="F109" s="70" t="s">
        <v>1554</v>
      </c>
      <c r="G109" s="54" t="s">
        <v>365</v>
      </c>
      <c r="H109" s="54" t="s">
        <v>366</v>
      </c>
      <c r="I109" s="68" t="s">
        <v>2341</v>
      </c>
      <c r="J109" s="54" t="s">
        <v>91</v>
      </c>
    </row>
    <row r="110" spans="1:10" x14ac:dyDescent="0.35">
      <c r="A110" s="54" t="s">
        <v>56</v>
      </c>
      <c r="B110" s="61">
        <v>11</v>
      </c>
      <c r="C110" s="54" t="s">
        <v>144</v>
      </c>
      <c r="D110" s="56" t="s">
        <v>1935</v>
      </c>
      <c r="E110" s="54" t="s">
        <v>2164</v>
      </c>
      <c r="F110" s="70" t="s">
        <v>1555</v>
      </c>
      <c r="G110" s="54" t="s">
        <v>367</v>
      </c>
      <c r="H110" s="54" t="s">
        <v>368</v>
      </c>
      <c r="I110" s="68" t="s">
        <v>2342</v>
      </c>
      <c r="J110" s="54" t="s">
        <v>138</v>
      </c>
    </row>
    <row r="111" spans="1:10" x14ac:dyDescent="0.35">
      <c r="A111" s="50" t="s">
        <v>56</v>
      </c>
      <c r="B111" s="61">
        <v>12</v>
      </c>
      <c r="C111" s="56" t="s">
        <v>2612</v>
      </c>
      <c r="D111" s="50"/>
      <c r="E111" s="56"/>
      <c r="F111" s="56"/>
      <c r="G111" s="56" t="s">
        <v>3035</v>
      </c>
      <c r="H111" s="50" t="s">
        <v>2816</v>
      </c>
      <c r="I111" s="56"/>
      <c r="J111" s="50" t="s">
        <v>91</v>
      </c>
    </row>
    <row r="112" spans="1:10" x14ac:dyDescent="0.35">
      <c r="A112" s="50" t="s">
        <v>56</v>
      </c>
      <c r="B112" s="61">
        <v>12</v>
      </c>
      <c r="C112" s="56" t="s">
        <v>2611</v>
      </c>
      <c r="D112" s="50"/>
      <c r="E112" s="56"/>
      <c r="F112" s="56"/>
      <c r="G112" s="56" t="s">
        <v>3034</v>
      </c>
      <c r="H112" s="50" t="s">
        <v>2815</v>
      </c>
      <c r="I112" s="56"/>
      <c r="J112" s="50" t="s">
        <v>91</v>
      </c>
    </row>
    <row r="113" spans="1:10" x14ac:dyDescent="0.35">
      <c r="A113" s="54" t="s">
        <v>56</v>
      </c>
      <c r="B113" s="61">
        <v>12</v>
      </c>
      <c r="C113" s="54" t="s">
        <v>145</v>
      </c>
      <c r="D113" s="56" t="s">
        <v>1936</v>
      </c>
      <c r="E113" s="54" t="s">
        <v>2165</v>
      </c>
      <c r="F113" s="70" t="s">
        <v>1556</v>
      </c>
      <c r="G113" s="54" t="s">
        <v>369</v>
      </c>
      <c r="H113" s="54" t="s">
        <v>370</v>
      </c>
      <c r="I113" s="68" t="s">
        <v>2343</v>
      </c>
      <c r="J113" s="54" t="s">
        <v>138</v>
      </c>
    </row>
    <row r="114" spans="1:10" x14ac:dyDescent="0.35">
      <c r="A114" s="54" t="s">
        <v>56</v>
      </c>
      <c r="B114" s="61">
        <v>13</v>
      </c>
      <c r="C114" s="54" t="s">
        <v>146</v>
      </c>
      <c r="D114" s="56" t="s">
        <v>1937</v>
      </c>
      <c r="E114" s="54" t="s">
        <v>2166</v>
      </c>
      <c r="F114" s="70" t="s">
        <v>1557</v>
      </c>
      <c r="G114" s="54" t="s">
        <v>371</v>
      </c>
      <c r="H114" s="54" t="s">
        <v>372</v>
      </c>
      <c r="I114" s="68" t="s">
        <v>2344</v>
      </c>
      <c r="J114" s="54" t="s">
        <v>139</v>
      </c>
    </row>
    <row r="115" spans="1:10" x14ac:dyDescent="0.35">
      <c r="A115" s="50" t="s">
        <v>56</v>
      </c>
      <c r="B115" s="61">
        <v>14</v>
      </c>
      <c r="C115" s="56" t="s">
        <v>2613</v>
      </c>
      <c r="D115" s="50"/>
      <c r="E115" s="56"/>
      <c r="F115" s="56"/>
      <c r="G115" s="56" t="s">
        <v>3036</v>
      </c>
      <c r="H115" s="50" t="s">
        <v>2817</v>
      </c>
      <c r="I115" s="56"/>
      <c r="J115" s="50" t="s">
        <v>92</v>
      </c>
    </row>
    <row r="116" spans="1:10" x14ac:dyDescent="0.35">
      <c r="A116" s="54" t="s">
        <v>56</v>
      </c>
      <c r="B116" s="61">
        <v>15</v>
      </c>
      <c r="C116" s="54" t="s">
        <v>147</v>
      </c>
      <c r="D116" s="56" t="s">
        <v>1947</v>
      </c>
      <c r="E116" s="54" t="s">
        <v>2167</v>
      </c>
      <c r="F116" s="70" t="s">
        <v>1558</v>
      </c>
      <c r="G116" s="54" t="s">
        <v>373</v>
      </c>
      <c r="H116" s="54" t="s">
        <v>374</v>
      </c>
      <c r="I116" s="68" t="s">
        <v>2345</v>
      </c>
      <c r="J116" s="54" t="s">
        <v>140</v>
      </c>
    </row>
    <row r="117" spans="1:10" x14ac:dyDescent="0.35">
      <c r="A117" s="50" t="s">
        <v>56</v>
      </c>
      <c r="B117" s="61">
        <v>16</v>
      </c>
      <c r="C117" s="56" t="s">
        <v>2614</v>
      </c>
      <c r="D117" s="50" t="s">
        <v>3227</v>
      </c>
      <c r="E117" s="56"/>
      <c r="F117" s="56"/>
      <c r="G117" s="56" t="s">
        <v>3037</v>
      </c>
      <c r="H117" s="50" t="s">
        <v>2818</v>
      </c>
      <c r="I117" s="56"/>
      <c r="J117" s="50" t="s">
        <v>139</v>
      </c>
    </row>
    <row r="118" spans="1:10" x14ac:dyDescent="0.35">
      <c r="A118" s="50" t="s">
        <v>56</v>
      </c>
      <c r="B118" s="61">
        <v>17</v>
      </c>
      <c r="C118" s="56" t="s">
        <v>2615</v>
      </c>
      <c r="D118" s="62" t="s">
        <v>3230</v>
      </c>
      <c r="E118" s="56"/>
      <c r="F118" s="56"/>
      <c r="G118" s="56" t="s">
        <v>3038</v>
      </c>
      <c r="H118" s="50" t="s">
        <v>2819</v>
      </c>
      <c r="I118" s="56"/>
      <c r="J118" s="50" t="s">
        <v>91</v>
      </c>
    </row>
    <row r="119" spans="1:10" x14ac:dyDescent="0.35">
      <c r="A119" s="50" t="s">
        <v>56</v>
      </c>
      <c r="B119" s="61">
        <v>18</v>
      </c>
      <c r="C119" s="56" t="s">
        <v>2617</v>
      </c>
      <c r="D119" s="50" t="s">
        <v>3233</v>
      </c>
      <c r="E119" s="56"/>
      <c r="F119" s="56"/>
      <c r="G119" s="56" t="s">
        <v>3040</v>
      </c>
      <c r="H119" s="50" t="s">
        <v>2821</v>
      </c>
      <c r="I119" s="56"/>
      <c r="J119" s="50" t="s">
        <v>2291</v>
      </c>
    </row>
    <row r="120" spans="1:10" x14ac:dyDescent="0.35">
      <c r="A120" s="50" t="s">
        <v>56</v>
      </c>
      <c r="B120" s="61">
        <v>19</v>
      </c>
      <c r="C120" s="56" t="s">
        <v>2618</v>
      </c>
      <c r="D120" s="50" t="s">
        <v>3234</v>
      </c>
      <c r="E120" s="56"/>
      <c r="F120" s="56"/>
      <c r="G120" s="56" t="s">
        <v>3041</v>
      </c>
      <c r="H120" s="50" t="s">
        <v>2822</v>
      </c>
      <c r="I120" s="56"/>
      <c r="J120" s="50" t="s">
        <v>164</v>
      </c>
    </row>
    <row r="121" spans="1:10" x14ac:dyDescent="0.35">
      <c r="A121" s="50" t="s">
        <v>56</v>
      </c>
      <c r="B121" s="61">
        <v>20</v>
      </c>
      <c r="C121" s="56" t="s">
        <v>2619</v>
      </c>
      <c r="D121" s="50" t="s">
        <v>2823</v>
      </c>
      <c r="E121" s="56"/>
      <c r="F121" s="56"/>
      <c r="G121" s="56" t="s">
        <v>3042</v>
      </c>
      <c r="H121" s="50" t="s">
        <v>2823</v>
      </c>
      <c r="I121" s="56"/>
      <c r="J121" s="50" t="s">
        <v>100</v>
      </c>
    </row>
    <row r="122" spans="1:10" x14ac:dyDescent="0.35">
      <c r="A122" s="50" t="s">
        <v>56</v>
      </c>
      <c r="B122" s="61">
        <v>21</v>
      </c>
      <c r="C122" s="56" t="s">
        <v>2620</v>
      </c>
      <c r="D122" s="50" t="s">
        <v>3231</v>
      </c>
      <c r="E122" s="56"/>
      <c r="F122" s="56"/>
      <c r="G122" s="56" t="s">
        <v>3043</v>
      </c>
      <c r="H122" s="50" t="s">
        <v>2824</v>
      </c>
      <c r="I122" s="56"/>
      <c r="J122" s="50" t="s">
        <v>156</v>
      </c>
    </row>
    <row r="123" spans="1:10" x14ac:dyDescent="0.35">
      <c r="A123" s="50" t="s">
        <v>56</v>
      </c>
      <c r="B123" s="61">
        <v>22</v>
      </c>
      <c r="C123" s="56" t="s">
        <v>2621</v>
      </c>
      <c r="D123" s="50" t="s">
        <v>3235</v>
      </c>
      <c r="E123" s="56"/>
      <c r="F123" s="56"/>
      <c r="G123" s="56" t="s">
        <v>3044</v>
      </c>
      <c r="H123" s="50" t="s">
        <v>2825</v>
      </c>
      <c r="I123" s="56"/>
      <c r="J123" s="50" t="s">
        <v>100</v>
      </c>
    </row>
    <row r="124" spans="1:10" x14ac:dyDescent="0.35">
      <c r="A124" s="50" t="s">
        <v>56</v>
      </c>
      <c r="B124" s="61">
        <v>23</v>
      </c>
      <c r="C124" s="56" t="s">
        <v>2624</v>
      </c>
      <c r="D124" s="50" t="s">
        <v>3236</v>
      </c>
      <c r="E124" s="56"/>
      <c r="F124" s="56"/>
      <c r="G124" s="56" t="s">
        <v>3047</v>
      </c>
      <c r="H124" s="50" t="s">
        <v>2828</v>
      </c>
      <c r="I124" s="56"/>
      <c r="J124" s="50" t="s">
        <v>92</v>
      </c>
    </row>
    <row r="125" spans="1:10" x14ac:dyDescent="0.35">
      <c r="A125" s="50" t="s">
        <v>56</v>
      </c>
      <c r="B125" s="61">
        <v>24</v>
      </c>
      <c r="C125" s="56" t="s">
        <v>2625</v>
      </c>
      <c r="D125" s="50" t="s">
        <v>3237</v>
      </c>
      <c r="E125" s="56"/>
      <c r="F125" s="56"/>
      <c r="G125" s="56" t="s">
        <v>3048</v>
      </c>
      <c r="H125" s="50" t="s">
        <v>2829</v>
      </c>
      <c r="I125" s="56"/>
      <c r="J125" s="50" t="s">
        <v>156</v>
      </c>
    </row>
    <row r="126" spans="1:10" x14ac:dyDescent="0.35">
      <c r="A126" s="50" t="s">
        <v>56</v>
      </c>
      <c r="B126" s="61">
        <v>25</v>
      </c>
      <c r="C126" s="56" t="s">
        <v>2626</v>
      </c>
      <c r="D126" s="50" t="s">
        <v>3228</v>
      </c>
      <c r="E126" s="56"/>
      <c r="F126" s="56"/>
      <c r="G126" s="56" t="s">
        <v>3049</v>
      </c>
      <c r="H126" s="50" t="s">
        <v>2830</v>
      </c>
      <c r="I126" s="56"/>
      <c r="J126" s="50" t="s">
        <v>139</v>
      </c>
    </row>
    <row r="127" spans="1:10" x14ac:dyDescent="0.35">
      <c r="A127" s="50" t="s">
        <v>56</v>
      </c>
      <c r="B127" s="61">
        <v>26</v>
      </c>
      <c r="C127" s="56" t="s">
        <v>2627</v>
      </c>
      <c r="D127" s="50" t="s">
        <v>3229</v>
      </c>
      <c r="E127" s="56"/>
      <c r="F127" s="56"/>
      <c r="G127" s="56" t="s">
        <v>3050</v>
      </c>
      <c r="H127" s="50" t="s">
        <v>2831</v>
      </c>
      <c r="I127" s="56"/>
      <c r="J127" s="50" t="s">
        <v>156</v>
      </c>
    </row>
    <row r="128" spans="1:10" x14ac:dyDescent="0.35">
      <c r="A128" s="50" t="s">
        <v>56</v>
      </c>
      <c r="B128" s="61">
        <v>27</v>
      </c>
      <c r="C128" s="56" t="s">
        <v>2622</v>
      </c>
      <c r="D128" s="50" t="s">
        <v>3239</v>
      </c>
      <c r="E128" s="56"/>
      <c r="F128" s="56"/>
      <c r="G128" s="56" t="s">
        <v>3045</v>
      </c>
      <c r="H128" s="50" t="s">
        <v>2826</v>
      </c>
      <c r="I128" s="56"/>
      <c r="J128" s="50" t="s">
        <v>2995</v>
      </c>
    </row>
    <row r="129" spans="1:10" x14ac:dyDescent="0.35">
      <c r="A129" s="50" t="s">
        <v>56</v>
      </c>
      <c r="B129" s="61">
        <v>28</v>
      </c>
      <c r="C129" s="56" t="s">
        <v>2623</v>
      </c>
      <c r="D129" s="50"/>
      <c r="E129" s="56"/>
      <c r="F129" s="56"/>
      <c r="G129" s="56" t="s">
        <v>3046</v>
      </c>
      <c r="H129" s="50" t="s">
        <v>2827</v>
      </c>
      <c r="I129" s="56"/>
      <c r="J129" s="50" t="s">
        <v>92</v>
      </c>
    </row>
    <row r="130" spans="1:10" x14ac:dyDescent="0.35">
      <c r="A130" s="54" t="s">
        <v>56</v>
      </c>
      <c r="B130" s="61">
        <v>31</v>
      </c>
      <c r="C130" s="54" t="s">
        <v>148</v>
      </c>
      <c r="D130" s="56" t="s">
        <v>1917</v>
      </c>
      <c r="E130" s="54" t="s">
        <v>2177</v>
      </c>
      <c r="F130" s="70" t="s">
        <v>1559</v>
      </c>
      <c r="G130" s="54" t="s">
        <v>375</v>
      </c>
      <c r="H130" s="54" t="s">
        <v>376</v>
      </c>
      <c r="I130" s="68" t="s">
        <v>2346</v>
      </c>
      <c r="J130" s="54" t="s">
        <v>92</v>
      </c>
    </row>
    <row r="131" spans="1:10" x14ac:dyDescent="0.35">
      <c r="A131" s="50" t="s">
        <v>56</v>
      </c>
      <c r="B131" s="61">
        <v>32</v>
      </c>
      <c r="C131" s="56" t="s">
        <v>2628</v>
      </c>
      <c r="D131" s="50"/>
      <c r="E131" s="56"/>
      <c r="F131" s="56"/>
      <c r="G131" s="56" t="s">
        <v>3051</v>
      </c>
      <c r="H131" s="50" t="s">
        <v>2832</v>
      </c>
      <c r="I131" s="56"/>
      <c r="J131" s="50" t="s">
        <v>91</v>
      </c>
    </row>
    <row r="132" spans="1:10" x14ac:dyDescent="0.35">
      <c r="A132" s="54" t="s">
        <v>56</v>
      </c>
      <c r="B132" s="61">
        <v>33</v>
      </c>
      <c r="C132" s="54" t="s">
        <v>149</v>
      </c>
      <c r="D132" s="57" t="s">
        <v>2169</v>
      </c>
      <c r="E132" s="54" t="s">
        <v>2170</v>
      </c>
      <c r="F132" s="70" t="s">
        <v>1560</v>
      </c>
      <c r="G132" s="54" t="s">
        <v>377</v>
      </c>
      <c r="H132" s="54" t="s">
        <v>378</v>
      </c>
      <c r="I132" s="68" t="s">
        <v>2347</v>
      </c>
      <c r="J132" s="54" t="s">
        <v>139</v>
      </c>
    </row>
    <row r="133" spans="1:10" x14ac:dyDescent="0.35">
      <c r="A133" s="54" t="s">
        <v>56</v>
      </c>
      <c r="B133" s="61">
        <v>41</v>
      </c>
      <c r="C133" s="54" t="s">
        <v>150</v>
      </c>
      <c r="D133" s="56" t="s">
        <v>1948</v>
      </c>
      <c r="E133" s="54" t="s">
        <v>2176</v>
      </c>
      <c r="F133" s="70" t="s">
        <v>1561</v>
      </c>
      <c r="G133" s="54" t="s">
        <v>379</v>
      </c>
      <c r="H133" s="54" t="s">
        <v>380</v>
      </c>
      <c r="I133" s="68" t="s">
        <v>2348</v>
      </c>
      <c r="J133" s="54" t="s">
        <v>92</v>
      </c>
    </row>
    <row r="134" spans="1:10" x14ac:dyDescent="0.35">
      <c r="A134" s="50" t="s">
        <v>56</v>
      </c>
      <c r="B134" s="61">
        <v>42</v>
      </c>
      <c r="C134" s="56" t="s">
        <v>2629</v>
      </c>
      <c r="D134" s="50"/>
      <c r="E134" s="56"/>
      <c r="F134" s="56"/>
      <c r="G134" s="56" t="s">
        <v>3052</v>
      </c>
      <c r="H134" s="50" t="s">
        <v>2833</v>
      </c>
      <c r="I134" s="56"/>
      <c r="J134" s="50" t="s">
        <v>91</v>
      </c>
    </row>
    <row r="135" spans="1:10" x14ac:dyDescent="0.35">
      <c r="A135" s="50" t="s">
        <v>56</v>
      </c>
      <c r="B135" s="61">
        <v>45</v>
      </c>
      <c r="C135" s="56" t="s">
        <v>2630</v>
      </c>
      <c r="D135" s="50" t="s">
        <v>3232</v>
      </c>
      <c r="E135" s="56"/>
      <c r="F135" s="56"/>
      <c r="G135" s="56" t="s">
        <v>3053</v>
      </c>
      <c r="H135" s="50" t="s">
        <v>2834</v>
      </c>
      <c r="I135" s="56"/>
      <c r="J135" s="50" t="s">
        <v>156</v>
      </c>
    </row>
    <row r="136" spans="1:10" x14ac:dyDescent="0.35">
      <c r="A136" s="54" t="s">
        <v>56</v>
      </c>
      <c r="B136" s="61">
        <v>46</v>
      </c>
      <c r="C136" s="54" t="s">
        <v>151</v>
      </c>
      <c r="D136" s="56" t="s">
        <v>1949</v>
      </c>
      <c r="E136" s="54" t="s">
        <v>2194</v>
      </c>
      <c r="F136" s="70" t="s">
        <v>1562</v>
      </c>
      <c r="G136" s="54" t="s">
        <v>381</v>
      </c>
      <c r="H136" s="54" t="s">
        <v>382</v>
      </c>
      <c r="I136" s="68" t="s">
        <v>2349</v>
      </c>
      <c r="J136" s="54" t="s">
        <v>92</v>
      </c>
    </row>
    <row r="137" spans="1:10" x14ac:dyDescent="0.35">
      <c r="A137" s="54" t="s">
        <v>56</v>
      </c>
      <c r="B137" s="61">
        <v>51</v>
      </c>
      <c r="C137" s="54" t="s">
        <v>152</v>
      </c>
      <c r="D137" s="56" t="s">
        <v>1895</v>
      </c>
      <c r="E137" s="54" t="s">
        <v>2172</v>
      </c>
      <c r="F137" s="70" t="s">
        <v>1563</v>
      </c>
      <c r="G137" s="54" t="s">
        <v>383</v>
      </c>
      <c r="H137" s="54" t="s">
        <v>384</v>
      </c>
      <c r="I137" s="68" t="s">
        <v>2350</v>
      </c>
      <c r="J137" s="54" t="s">
        <v>91</v>
      </c>
    </row>
    <row r="138" spans="1:10" x14ac:dyDescent="0.35">
      <c r="A138" s="50" t="s">
        <v>56</v>
      </c>
      <c r="B138" s="61"/>
      <c r="C138" s="56" t="s">
        <v>2610</v>
      </c>
      <c r="D138" s="62" t="s">
        <v>3391</v>
      </c>
      <c r="E138" s="56"/>
      <c r="F138" s="56"/>
      <c r="G138" s="56" t="s">
        <v>3033</v>
      </c>
      <c r="H138" s="50" t="s">
        <v>2814</v>
      </c>
      <c r="I138" s="56"/>
      <c r="J138" s="50" t="s">
        <v>91</v>
      </c>
    </row>
    <row r="139" spans="1:10" x14ac:dyDescent="0.35">
      <c r="A139" s="50" t="s">
        <v>56</v>
      </c>
      <c r="B139" s="50"/>
      <c r="C139" s="56" t="s">
        <v>2631</v>
      </c>
      <c r="D139" s="50" t="s">
        <v>3238</v>
      </c>
      <c r="E139" s="56"/>
      <c r="F139" s="56"/>
      <c r="G139" s="56" t="s">
        <v>3054</v>
      </c>
      <c r="H139" s="50" t="s">
        <v>509</v>
      </c>
      <c r="I139" s="56"/>
      <c r="J139" s="50" t="s">
        <v>156</v>
      </c>
    </row>
    <row r="140" spans="1:10" x14ac:dyDescent="0.35">
      <c r="A140" s="50" t="s">
        <v>56</v>
      </c>
      <c r="B140" s="50"/>
      <c r="C140" s="56" t="s">
        <v>2616</v>
      </c>
      <c r="D140" s="50"/>
      <c r="E140" s="56"/>
      <c r="F140" s="56"/>
      <c r="G140" s="56" t="s">
        <v>3039</v>
      </c>
      <c r="H140" s="50" t="s">
        <v>2820</v>
      </c>
      <c r="I140" s="56"/>
      <c r="J140" s="50" t="s">
        <v>2994</v>
      </c>
    </row>
    <row r="141" spans="1:10" x14ac:dyDescent="0.35">
      <c r="A141" s="54" t="s">
        <v>55</v>
      </c>
      <c r="B141" s="65">
        <v>-99</v>
      </c>
      <c r="C141" s="54" t="s">
        <v>93</v>
      </c>
      <c r="D141" s="56" t="s">
        <v>1923</v>
      </c>
      <c r="E141" s="66" t="s">
        <v>2178</v>
      </c>
      <c r="F141" s="67" t="s">
        <v>2130</v>
      </c>
      <c r="G141" s="54" t="s">
        <v>277</v>
      </c>
      <c r="H141" s="54" t="s">
        <v>278</v>
      </c>
      <c r="I141" s="54" t="s">
        <v>2311</v>
      </c>
      <c r="J141" s="54" t="s">
        <v>91</v>
      </c>
    </row>
    <row r="142" spans="1:10" x14ac:dyDescent="0.35">
      <c r="A142" s="54" t="s">
        <v>55</v>
      </c>
      <c r="B142" s="61">
        <v>1</v>
      </c>
      <c r="C142" s="54" t="s">
        <v>132</v>
      </c>
      <c r="D142" s="56" t="s">
        <v>100</v>
      </c>
      <c r="E142" s="54" t="s">
        <v>2156</v>
      </c>
      <c r="F142" s="70" t="s">
        <v>1546</v>
      </c>
      <c r="G142" s="54" t="s">
        <v>322</v>
      </c>
      <c r="H142" s="54" t="s">
        <v>350</v>
      </c>
      <c r="I142" s="54" t="s">
        <v>2483</v>
      </c>
      <c r="J142" s="54" t="s">
        <v>100</v>
      </c>
    </row>
    <row r="143" spans="1:10" x14ac:dyDescent="0.35">
      <c r="A143" s="54" t="s">
        <v>55</v>
      </c>
      <c r="B143" s="61">
        <v>3</v>
      </c>
      <c r="C143" s="54" t="s">
        <v>133</v>
      </c>
      <c r="D143" s="56" t="s">
        <v>1944</v>
      </c>
      <c r="E143" s="55" t="s">
        <v>2193</v>
      </c>
      <c r="F143" s="70" t="s">
        <v>1547</v>
      </c>
      <c r="G143" s="54" t="s">
        <v>351</v>
      </c>
      <c r="H143" s="54" t="s">
        <v>352</v>
      </c>
      <c r="I143" s="54" t="s">
        <v>2338</v>
      </c>
      <c r="J143" s="54" t="s">
        <v>92</v>
      </c>
    </row>
    <row r="144" spans="1:10" x14ac:dyDescent="0.35">
      <c r="A144" s="54" t="s">
        <v>55</v>
      </c>
      <c r="B144" s="61">
        <v>4</v>
      </c>
      <c r="C144" s="54" t="s">
        <v>134</v>
      </c>
      <c r="D144" s="56" t="s">
        <v>1945</v>
      </c>
      <c r="E144" s="68" t="s">
        <v>2157</v>
      </c>
      <c r="F144" s="70" t="s">
        <v>1548</v>
      </c>
      <c r="G144" s="54" t="s">
        <v>353</v>
      </c>
      <c r="H144" s="54" t="s">
        <v>354</v>
      </c>
      <c r="I144" s="54" t="s">
        <v>2496</v>
      </c>
      <c r="J144" s="54" t="s">
        <v>92</v>
      </c>
    </row>
    <row r="145" spans="1:10" x14ac:dyDescent="0.35">
      <c r="A145" s="50" t="s">
        <v>55</v>
      </c>
      <c r="B145" s="61">
        <v>5</v>
      </c>
      <c r="C145" s="56" t="s">
        <v>2596</v>
      </c>
      <c r="D145" s="50" t="s">
        <v>3380</v>
      </c>
      <c r="E145" s="56"/>
      <c r="F145" s="56"/>
      <c r="G145" s="56" t="s">
        <v>3019</v>
      </c>
      <c r="H145" s="50" t="s">
        <v>2801</v>
      </c>
      <c r="I145" s="56"/>
      <c r="J145" s="50" t="s">
        <v>2993</v>
      </c>
    </row>
    <row r="146" spans="1:10" x14ac:dyDescent="0.35">
      <c r="A146" s="54" t="s">
        <v>55</v>
      </c>
      <c r="B146" s="61">
        <v>6</v>
      </c>
      <c r="C146" s="54" t="s">
        <v>135</v>
      </c>
      <c r="D146" s="56" t="s">
        <v>356</v>
      </c>
      <c r="E146" s="54" t="s">
        <v>2158</v>
      </c>
      <c r="F146" s="70" t="s">
        <v>1549</v>
      </c>
      <c r="G146" s="54" t="s">
        <v>355</v>
      </c>
      <c r="H146" s="54" t="s">
        <v>356</v>
      </c>
      <c r="I146" s="54" t="s">
        <v>2158</v>
      </c>
      <c r="J146" s="54" t="s">
        <v>91</v>
      </c>
    </row>
    <row r="147" spans="1:10" x14ac:dyDescent="0.35">
      <c r="A147" s="53" t="s">
        <v>55</v>
      </c>
      <c r="B147" s="61">
        <v>7</v>
      </c>
      <c r="C147" s="56" t="s">
        <v>2597</v>
      </c>
      <c r="D147" s="53" t="s">
        <v>3381</v>
      </c>
      <c r="E147" s="56"/>
      <c r="F147" s="56"/>
      <c r="G147" s="56" t="s">
        <v>3020</v>
      </c>
      <c r="H147" s="50" t="s">
        <v>2802</v>
      </c>
      <c r="I147" s="56"/>
      <c r="J147" s="50" t="s">
        <v>91</v>
      </c>
    </row>
    <row r="148" spans="1:10" x14ac:dyDescent="0.35">
      <c r="A148" s="72" t="s">
        <v>55</v>
      </c>
      <c r="B148" s="61">
        <v>8</v>
      </c>
      <c r="C148" s="56" t="s">
        <v>2598</v>
      </c>
      <c r="D148" s="73" t="s">
        <v>3382</v>
      </c>
      <c r="E148" s="56"/>
      <c r="F148" s="56"/>
      <c r="G148" s="56" t="s">
        <v>3021</v>
      </c>
      <c r="H148" s="50"/>
      <c r="I148" s="56"/>
      <c r="J148" s="50"/>
    </row>
    <row r="149" spans="1:10" x14ac:dyDescent="0.35">
      <c r="A149" s="72" t="s">
        <v>55</v>
      </c>
      <c r="B149" s="61">
        <v>9</v>
      </c>
      <c r="C149" s="56" t="s">
        <v>2599</v>
      </c>
      <c r="D149" s="72" t="s">
        <v>3383</v>
      </c>
      <c r="E149" s="56"/>
      <c r="F149" s="56"/>
      <c r="G149" s="56" t="s">
        <v>3022</v>
      </c>
      <c r="H149" s="50" t="s">
        <v>2803</v>
      </c>
      <c r="I149" s="56"/>
      <c r="J149" s="50" t="s">
        <v>91</v>
      </c>
    </row>
    <row r="150" spans="1:10" x14ac:dyDescent="0.35">
      <c r="A150" s="72" t="s">
        <v>55</v>
      </c>
      <c r="B150" s="61">
        <v>10</v>
      </c>
      <c r="C150" s="56" t="s">
        <v>2600</v>
      </c>
      <c r="D150" s="72" t="s">
        <v>3386</v>
      </c>
      <c r="E150" s="56"/>
      <c r="F150" s="56"/>
      <c r="G150" s="56" t="s">
        <v>3023</v>
      </c>
      <c r="H150" s="50" t="s">
        <v>2804</v>
      </c>
      <c r="I150" s="56"/>
      <c r="J150" s="50" t="s">
        <v>1873</v>
      </c>
    </row>
    <row r="151" spans="1:10" x14ac:dyDescent="0.35">
      <c r="A151" s="50" t="s">
        <v>55</v>
      </c>
      <c r="B151" s="61">
        <v>11</v>
      </c>
      <c r="C151" s="56" t="s">
        <v>2601</v>
      </c>
      <c r="D151" s="50" t="s">
        <v>3387</v>
      </c>
      <c r="E151" s="56"/>
      <c r="F151" s="56"/>
      <c r="G151" s="56" t="s">
        <v>3024</v>
      </c>
      <c r="H151" s="53" t="s">
        <v>2805</v>
      </c>
      <c r="I151" s="56"/>
      <c r="J151" s="50"/>
    </row>
    <row r="152" spans="1:10" x14ac:dyDescent="0.35">
      <c r="A152" s="50" t="s">
        <v>55</v>
      </c>
      <c r="B152" s="61">
        <v>12</v>
      </c>
      <c r="C152" s="56" t="s">
        <v>2602</v>
      </c>
      <c r="D152" s="50" t="s">
        <v>3384</v>
      </c>
      <c r="E152" s="56"/>
      <c r="F152" s="56"/>
      <c r="G152" s="56" t="s">
        <v>3025</v>
      </c>
      <c r="H152" s="72" t="s">
        <v>2806</v>
      </c>
      <c r="I152" s="56"/>
      <c r="J152" s="50" t="s">
        <v>100</v>
      </c>
    </row>
    <row r="153" spans="1:10" x14ac:dyDescent="0.35">
      <c r="A153" s="50" t="s">
        <v>55</v>
      </c>
      <c r="B153" s="61">
        <v>13</v>
      </c>
      <c r="C153" s="56" t="s">
        <v>2603</v>
      </c>
      <c r="D153" s="50" t="s">
        <v>3388</v>
      </c>
      <c r="E153" s="56"/>
      <c r="F153" s="56"/>
      <c r="G153" s="56" t="s">
        <v>3026</v>
      </c>
      <c r="H153" s="72" t="s">
        <v>2807</v>
      </c>
      <c r="I153" s="56"/>
      <c r="J153" s="50" t="s">
        <v>91</v>
      </c>
    </row>
    <row r="154" spans="1:10" x14ac:dyDescent="0.35">
      <c r="A154" s="50" t="s">
        <v>55</v>
      </c>
      <c r="B154" s="61">
        <v>14</v>
      </c>
      <c r="C154" s="56" t="s">
        <v>2604</v>
      </c>
      <c r="D154" s="50" t="s">
        <v>3385</v>
      </c>
      <c r="E154" s="56"/>
      <c r="F154" s="56"/>
      <c r="G154" s="56" t="s">
        <v>3027</v>
      </c>
      <c r="H154" s="72" t="s">
        <v>2808</v>
      </c>
      <c r="I154" s="56"/>
      <c r="J154" s="50" t="s">
        <v>91</v>
      </c>
    </row>
    <row r="155" spans="1:10" x14ac:dyDescent="0.35">
      <c r="A155" s="50" t="s">
        <v>55</v>
      </c>
      <c r="B155" s="61">
        <v>15</v>
      </c>
      <c r="C155" s="56" t="s">
        <v>2605</v>
      </c>
      <c r="D155" s="50" t="s">
        <v>3389</v>
      </c>
      <c r="E155" s="56"/>
      <c r="F155" s="56"/>
      <c r="G155" s="56" t="s">
        <v>3028</v>
      </c>
      <c r="H155" s="72" t="s">
        <v>2809</v>
      </c>
      <c r="I155" s="56"/>
      <c r="J155" s="50" t="s">
        <v>91</v>
      </c>
    </row>
    <row r="156" spans="1:10" x14ac:dyDescent="0.35">
      <c r="A156" s="50" t="s">
        <v>55</v>
      </c>
      <c r="B156" s="61">
        <v>16</v>
      </c>
      <c r="C156" s="56" t="s">
        <v>2606</v>
      </c>
      <c r="D156" s="50" t="s">
        <v>3390</v>
      </c>
      <c r="E156" s="56"/>
      <c r="F156" s="56"/>
      <c r="G156" s="56" t="s">
        <v>3029</v>
      </c>
      <c r="H156" s="72" t="s">
        <v>2810</v>
      </c>
      <c r="I156" s="56"/>
      <c r="J156" s="53" t="s">
        <v>91</v>
      </c>
    </row>
    <row r="157" spans="1:10" x14ac:dyDescent="0.35">
      <c r="A157" s="54" t="s">
        <v>55</v>
      </c>
      <c r="B157" s="61">
        <v>19</v>
      </c>
      <c r="C157" s="54" t="s">
        <v>136</v>
      </c>
      <c r="D157" s="56" t="s">
        <v>1895</v>
      </c>
      <c r="E157" s="54" t="s">
        <v>2172</v>
      </c>
      <c r="F157" s="70" t="s">
        <v>1550</v>
      </c>
      <c r="G157" s="54" t="s">
        <v>357</v>
      </c>
      <c r="H157" s="54" t="s">
        <v>358</v>
      </c>
      <c r="I157" s="54" t="s">
        <v>2497</v>
      </c>
      <c r="J157" s="54" t="s">
        <v>91</v>
      </c>
    </row>
    <row r="158" spans="1:10" x14ac:dyDescent="0.35">
      <c r="A158" s="55" t="s">
        <v>55</v>
      </c>
      <c r="B158" s="55"/>
      <c r="C158" s="55" t="s">
        <v>137</v>
      </c>
      <c r="D158" s="57" t="s">
        <v>1946</v>
      </c>
      <c r="E158" s="55" t="s">
        <v>2159</v>
      </c>
      <c r="F158" s="62" t="s">
        <v>1551</v>
      </c>
      <c r="G158" s="55" t="s">
        <v>359</v>
      </c>
      <c r="H158" s="55" t="s">
        <v>360</v>
      </c>
      <c r="I158" s="55" t="s">
        <v>2339</v>
      </c>
      <c r="J158" s="55" t="s">
        <v>92</v>
      </c>
    </row>
    <row r="159" spans="1:10" x14ac:dyDescent="0.35">
      <c r="A159" s="54" t="s">
        <v>66</v>
      </c>
      <c r="B159" s="65">
        <v>-99</v>
      </c>
      <c r="C159" s="54" t="s">
        <v>93</v>
      </c>
      <c r="D159" s="54" t="s">
        <v>1923</v>
      </c>
      <c r="E159" s="66" t="s">
        <v>2178</v>
      </c>
      <c r="F159" s="67" t="s">
        <v>2130</v>
      </c>
      <c r="G159" s="54" t="s">
        <v>277</v>
      </c>
      <c r="H159" s="54" t="s">
        <v>278</v>
      </c>
      <c r="I159" s="54" t="s">
        <v>2311</v>
      </c>
      <c r="J159" s="54" t="s">
        <v>91</v>
      </c>
    </row>
    <row r="160" spans="1:10" x14ac:dyDescent="0.35">
      <c r="A160" s="54" t="s">
        <v>66</v>
      </c>
      <c r="B160" s="61">
        <v>1</v>
      </c>
      <c r="C160" s="54" t="s">
        <v>129</v>
      </c>
      <c r="D160" s="54" t="s">
        <v>2056</v>
      </c>
      <c r="E160" s="54" t="s">
        <v>2173</v>
      </c>
      <c r="F160" s="70" t="s">
        <v>1543</v>
      </c>
      <c r="G160" s="54" t="s">
        <v>344</v>
      </c>
      <c r="H160" s="54" t="s">
        <v>456</v>
      </c>
      <c r="I160" s="68" t="s">
        <v>2387</v>
      </c>
      <c r="J160" s="54" t="s">
        <v>100</v>
      </c>
    </row>
    <row r="161" spans="1:10" x14ac:dyDescent="0.35">
      <c r="A161" s="54" t="s">
        <v>66</v>
      </c>
      <c r="B161" s="61">
        <v>2</v>
      </c>
      <c r="C161" s="54" t="s">
        <v>196</v>
      </c>
      <c r="D161" s="54" t="s">
        <v>1922</v>
      </c>
      <c r="E161" s="54" t="s">
        <v>2146</v>
      </c>
      <c r="F161" s="70" t="s">
        <v>1589</v>
      </c>
      <c r="G161" s="54" t="s">
        <v>454</v>
      </c>
      <c r="H161" s="54" t="s">
        <v>455</v>
      </c>
      <c r="I161" s="68" t="s">
        <v>2386</v>
      </c>
      <c r="J161" s="54" t="s">
        <v>153</v>
      </c>
    </row>
    <row r="162" spans="1:10" x14ac:dyDescent="0.35">
      <c r="A162" s="54" t="s">
        <v>66</v>
      </c>
      <c r="B162" s="61">
        <v>4</v>
      </c>
      <c r="C162" s="56" t="s">
        <v>2785</v>
      </c>
      <c r="D162" s="62" t="s">
        <v>3266</v>
      </c>
      <c r="E162" s="56"/>
      <c r="F162" s="56"/>
      <c r="G162" s="56" t="s">
        <v>3217</v>
      </c>
      <c r="H162" s="50" t="s">
        <v>2988</v>
      </c>
      <c r="I162" s="56"/>
      <c r="J162" s="50" t="s">
        <v>92</v>
      </c>
    </row>
    <row r="163" spans="1:10" x14ac:dyDescent="0.35">
      <c r="A163" s="54" t="s">
        <v>66</v>
      </c>
      <c r="B163" s="61">
        <v>5</v>
      </c>
      <c r="C163" s="56" t="s">
        <v>2784</v>
      </c>
      <c r="D163" s="62" t="s">
        <v>3267</v>
      </c>
      <c r="E163" s="56"/>
      <c r="F163" s="56"/>
      <c r="G163" s="56" t="s">
        <v>3216</v>
      </c>
      <c r="H163" s="50" t="s">
        <v>2987</v>
      </c>
      <c r="I163" s="56"/>
      <c r="J163" s="50" t="s">
        <v>92</v>
      </c>
    </row>
    <row r="164" spans="1:10" x14ac:dyDescent="0.35">
      <c r="A164" s="54" t="s">
        <v>66</v>
      </c>
      <c r="B164" s="61">
        <v>5</v>
      </c>
      <c r="C164" s="54" t="s">
        <v>197</v>
      </c>
      <c r="D164" s="54" t="s">
        <v>1953</v>
      </c>
      <c r="E164" s="54" t="s">
        <v>2213</v>
      </c>
      <c r="F164" s="70" t="s">
        <v>1590</v>
      </c>
      <c r="G164" s="54" t="s">
        <v>457</v>
      </c>
      <c r="H164" s="54" t="s">
        <v>458</v>
      </c>
      <c r="I164" s="68" t="s">
        <v>2388</v>
      </c>
      <c r="J164" s="54" t="s">
        <v>92</v>
      </c>
    </row>
    <row r="165" spans="1:10" x14ac:dyDescent="0.35">
      <c r="A165" s="54" t="s">
        <v>66</v>
      </c>
      <c r="B165" s="61">
        <v>5</v>
      </c>
      <c r="C165" s="54" t="s">
        <v>198</v>
      </c>
      <c r="D165" s="54" t="s">
        <v>1944</v>
      </c>
      <c r="E165" s="55" t="s">
        <v>2193</v>
      </c>
      <c r="F165" s="70" t="s">
        <v>1591</v>
      </c>
      <c r="G165" s="54" t="s">
        <v>459</v>
      </c>
      <c r="H165" s="54" t="s">
        <v>460</v>
      </c>
      <c r="I165" s="68" t="s">
        <v>2389</v>
      </c>
      <c r="J165" s="54" t="s">
        <v>92</v>
      </c>
    </row>
    <row r="166" spans="1:10" x14ac:dyDescent="0.35">
      <c r="A166" s="54" t="s">
        <v>66</v>
      </c>
      <c r="B166" s="61">
        <v>6</v>
      </c>
      <c r="C166" s="54" t="s">
        <v>199</v>
      </c>
      <c r="D166" s="54" t="s">
        <v>1954</v>
      </c>
      <c r="E166" s="54" t="s">
        <v>2215</v>
      </c>
      <c r="F166" s="70" t="s">
        <v>1592</v>
      </c>
      <c r="G166" s="54" t="s">
        <v>461</v>
      </c>
      <c r="H166" s="54" t="s">
        <v>462</v>
      </c>
      <c r="I166" s="68" t="s">
        <v>2145</v>
      </c>
      <c r="J166" s="54" t="s">
        <v>92</v>
      </c>
    </row>
    <row r="167" spans="1:10" x14ac:dyDescent="0.35">
      <c r="A167" s="54" t="s">
        <v>66</v>
      </c>
      <c r="B167" s="61">
        <v>7</v>
      </c>
      <c r="C167" s="56" t="s">
        <v>2786</v>
      </c>
      <c r="D167" s="50" t="s">
        <v>3268</v>
      </c>
      <c r="E167" s="56"/>
      <c r="F167" s="56"/>
      <c r="G167" s="56" t="s">
        <v>3218</v>
      </c>
      <c r="H167" s="50" t="s">
        <v>2989</v>
      </c>
      <c r="I167" s="56"/>
      <c r="J167" s="50" t="s">
        <v>2291</v>
      </c>
    </row>
    <row r="168" spans="1:10" x14ac:dyDescent="0.35">
      <c r="A168" s="54" t="s">
        <v>66</v>
      </c>
      <c r="B168" s="61">
        <v>9</v>
      </c>
      <c r="C168" s="56" t="s">
        <v>2787</v>
      </c>
      <c r="D168" s="50" t="s">
        <v>3269</v>
      </c>
      <c r="E168" s="56"/>
      <c r="F168" s="56"/>
      <c r="G168" s="56" t="s">
        <v>3219</v>
      </c>
      <c r="H168" s="50" t="s">
        <v>2990</v>
      </c>
      <c r="I168" s="56"/>
      <c r="J168" s="50" t="s">
        <v>262</v>
      </c>
    </row>
    <row r="169" spans="1:10" x14ac:dyDescent="0.35">
      <c r="A169" s="54" t="s">
        <v>66</v>
      </c>
      <c r="B169" s="61">
        <v>10</v>
      </c>
      <c r="C169" s="54" t="s">
        <v>200</v>
      </c>
      <c r="D169" s="54" t="s">
        <v>1896</v>
      </c>
      <c r="E169" s="54" t="s">
        <v>2216</v>
      </c>
      <c r="F169" s="70" t="s">
        <v>1593</v>
      </c>
      <c r="G169" s="56" t="s">
        <v>3220</v>
      </c>
      <c r="H169" s="54" t="s">
        <v>463</v>
      </c>
      <c r="I169" s="68" t="s">
        <v>2390</v>
      </c>
      <c r="J169" s="54" t="s">
        <v>195</v>
      </c>
    </row>
    <row r="170" spans="1:10" x14ac:dyDescent="0.35">
      <c r="A170" s="54" t="s">
        <v>66</v>
      </c>
      <c r="B170" s="61">
        <v>11</v>
      </c>
      <c r="C170" s="54" t="s">
        <v>201</v>
      </c>
      <c r="D170" s="54" t="s">
        <v>1897</v>
      </c>
      <c r="E170" s="54" t="s">
        <v>2217</v>
      </c>
      <c r="F170" s="70" t="s">
        <v>1594</v>
      </c>
      <c r="G170" s="56" t="s">
        <v>3221</v>
      </c>
      <c r="H170" s="54" t="s">
        <v>464</v>
      </c>
      <c r="I170" s="68" t="s">
        <v>2391</v>
      </c>
      <c r="J170" s="54" t="s">
        <v>195</v>
      </c>
    </row>
    <row r="171" spans="1:10" x14ac:dyDescent="0.35">
      <c r="A171" s="54" t="s">
        <v>66</v>
      </c>
      <c r="B171" s="61">
        <v>13</v>
      </c>
      <c r="C171" s="56" t="s">
        <v>2788</v>
      </c>
      <c r="D171" s="62" t="s">
        <v>3271</v>
      </c>
      <c r="E171" s="56"/>
      <c r="F171" s="56"/>
      <c r="G171" s="56" t="s">
        <v>3222</v>
      </c>
      <c r="H171" s="50" t="s">
        <v>2991</v>
      </c>
      <c r="I171" s="56"/>
      <c r="J171" s="50" t="s">
        <v>92</v>
      </c>
    </row>
    <row r="172" spans="1:10" x14ac:dyDescent="0.35">
      <c r="A172" s="54" t="s">
        <v>66</v>
      </c>
      <c r="B172" s="61">
        <v>14</v>
      </c>
      <c r="C172" s="56" t="s">
        <v>2789</v>
      </c>
      <c r="D172" s="50" t="s">
        <v>3270</v>
      </c>
      <c r="E172" s="56"/>
      <c r="F172" s="56"/>
      <c r="G172" s="56" t="s">
        <v>3223</v>
      </c>
      <c r="H172" s="50" t="s">
        <v>2992</v>
      </c>
      <c r="I172" s="56"/>
      <c r="J172" s="50" t="s">
        <v>156</v>
      </c>
    </row>
    <row r="173" spans="1:10" x14ac:dyDescent="0.35">
      <c r="A173" s="54" t="s">
        <v>65</v>
      </c>
      <c r="B173" s="65">
        <v>-99</v>
      </c>
      <c r="C173" s="54" t="s">
        <v>93</v>
      </c>
      <c r="D173" s="54" t="s">
        <v>1923</v>
      </c>
      <c r="E173" s="66" t="s">
        <v>2178</v>
      </c>
      <c r="F173" s="67" t="s">
        <v>2130</v>
      </c>
      <c r="G173" s="54" t="s">
        <v>277</v>
      </c>
      <c r="H173" s="54" t="s">
        <v>278</v>
      </c>
      <c r="I173" s="54" t="s">
        <v>2311</v>
      </c>
      <c r="J173" s="54" t="s">
        <v>91</v>
      </c>
    </row>
    <row r="174" spans="1:10" x14ac:dyDescent="0.35">
      <c r="A174" s="54" t="s">
        <v>65</v>
      </c>
      <c r="B174" s="61">
        <v>1</v>
      </c>
      <c r="C174" s="54" t="s">
        <v>129</v>
      </c>
      <c r="D174" s="54" t="s">
        <v>1922</v>
      </c>
      <c r="E174" s="54" t="s">
        <v>2146</v>
      </c>
      <c r="F174" s="70" t="s">
        <v>1543</v>
      </c>
      <c r="G174" s="54" t="s">
        <v>344</v>
      </c>
      <c r="H174" s="54" t="s">
        <v>345</v>
      </c>
      <c r="I174" s="68" t="s">
        <v>2337</v>
      </c>
      <c r="J174" s="54" t="s">
        <v>100</v>
      </c>
    </row>
    <row r="175" spans="1:10" x14ac:dyDescent="0.35">
      <c r="A175" s="54" t="s">
        <v>65</v>
      </c>
      <c r="B175" s="61">
        <v>2</v>
      </c>
      <c r="C175" s="54" t="s">
        <v>193</v>
      </c>
      <c r="D175" s="54" t="s">
        <v>275</v>
      </c>
      <c r="E175" s="54" t="s">
        <v>2174</v>
      </c>
      <c r="F175" s="70" t="s">
        <v>1587</v>
      </c>
      <c r="G175" s="54" t="s">
        <v>450</v>
      </c>
      <c r="H175" s="54" t="s">
        <v>451</v>
      </c>
      <c r="I175" s="68" t="s">
        <v>2384</v>
      </c>
      <c r="J175" s="54" t="s">
        <v>91</v>
      </c>
    </row>
    <row r="176" spans="1:10" x14ac:dyDescent="0.35">
      <c r="A176" s="50" t="s">
        <v>65</v>
      </c>
      <c r="B176" s="61">
        <v>3</v>
      </c>
      <c r="C176" s="57" t="s">
        <v>2783</v>
      </c>
      <c r="D176" s="62" t="s">
        <v>3272</v>
      </c>
      <c r="E176" s="56"/>
      <c r="F176" s="56"/>
      <c r="G176" s="56" t="s">
        <v>3215</v>
      </c>
      <c r="H176" s="50" t="s">
        <v>2986</v>
      </c>
      <c r="I176" s="56"/>
      <c r="J176" s="50" t="s">
        <v>91</v>
      </c>
    </row>
    <row r="177" spans="1:10" x14ac:dyDescent="0.35">
      <c r="A177" s="54" t="s">
        <v>65</v>
      </c>
      <c r="B177" s="61">
        <v>4</v>
      </c>
      <c r="C177" s="54" t="s">
        <v>194</v>
      </c>
      <c r="D177" s="54" t="s">
        <v>1895</v>
      </c>
      <c r="E177" s="54" t="s">
        <v>2172</v>
      </c>
      <c r="F177" s="70" t="s">
        <v>1588</v>
      </c>
      <c r="G177" s="54" t="s">
        <v>452</v>
      </c>
      <c r="H177" s="54" t="s">
        <v>453</v>
      </c>
      <c r="I177" s="68" t="s">
        <v>2385</v>
      </c>
      <c r="J177" s="54" t="s">
        <v>91</v>
      </c>
    </row>
    <row r="178" spans="1:10" x14ac:dyDescent="0.35">
      <c r="A178" s="54" t="s">
        <v>58</v>
      </c>
      <c r="B178" s="65">
        <v>-99</v>
      </c>
      <c r="C178" s="54" t="s">
        <v>93</v>
      </c>
      <c r="D178" s="56" t="s">
        <v>1923</v>
      </c>
      <c r="E178" s="66" t="s">
        <v>2178</v>
      </c>
      <c r="F178" s="67" t="s">
        <v>2130</v>
      </c>
      <c r="G178" s="54" t="s">
        <v>277</v>
      </c>
      <c r="H178" s="54" t="s">
        <v>278</v>
      </c>
      <c r="I178" s="54" t="s">
        <v>2311</v>
      </c>
      <c r="J178" s="54" t="s">
        <v>91</v>
      </c>
    </row>
    <row r="179" spans="1:10" x14ac:dyDescent="0.35">
      <c r="A179" s="54" t="s">
        <v>58</v>
      </c>
      <c r="B179" s="61">
        <v>1</v>
      </c>
      <c r="C179" s="54" t="s">
        <v>121</v>
      </c>
      <c r="D179" s="56" t="s">
        <v>1950</v>
      </c>
      <c r="E179" s="54" t="s">
        <v>2175</v>
      </c>
      <c r="F179" s="70" t="s">
        <v>1536</v>
      </c>
      <c r="G179" s="54" t="s">
        <v>328</v>
      </c>
      <c r="H179" s="54" t="s">
        <v>390</v>
      </c>
      <c r="I179" s="68" t="s">
        <v>2354</v>
      </c>
      <c r="J179" s="54" t="s">
        <v>100</v>
      </c>
    </row>
    <row r="180" spans="1:10" x14ac:dyDescent="0.35">
      <c r="A180" s="54" t="s">
        <v>58</v>
      </c>
      <c r="B180" s="61">
        <v>2</v>
      </c>
      <c r="C180" s="54" t="s">
        <v>159</v>
      </c>
      <c r="D180" s="56" t="s">
        <v>1889</v>
      </c>
      <c r="E180" s="54" t="s">
        <v>2195</v>
      </c>
      <c r="F180" s="70" t="s">
        <v>1565</v>
      </c>
      <c r="G180" s="54" t="s">
        <v>391</v>
      </c>
      <c r="H180" s="54" t="s">
        <v>392</v>
      </c>
      <c r="I180" s="68" t="s">
        <v>2355</v>
      </c>
      <c r="J180" s="54" t="s">
        <v>156</v>
      </c>
    </row>
    <row r="181" spans="1:10" x14ac:dyDescent="0.35">
      <c r="A181" s="54" t="s">
        <v>58</v>
      </c>
      <c r="B181" s="61">
        <v>3</v>
      </c>
      <c r="C181" s="54" t="s">
        <v>160</v>
      </c>
      <c r="D181" s="56" t="s">
        <v>1890</v>
      </c>
      <c r="E181" s="54" t="s">
        <v>2196</v>
      </c>
      <c r="F181" s="70" t="s">
        <v>1566</v>
      </c>
      <c r="G181" s="54" t="s">
        <v>393</v>
      </c>
      <c r="H181" s="54" t="s">
        <v>394</v>
      </c>
      <c r="I181" s="68" t="s">
        <v>2356</v>
      </c>
      <c r="J181" s="54" t="s">
        <v>156</v>
      </c>
    </row>
    <row r="182" spans="1:10" x14ac:dyDescent="0.35">
      <c r="A182" s="54" t="s">
        <v>58</v>
      </c>
      <c r="B182" s="61">
        <v>4</v>
      </c>
      <c r="C182" s="54" t="s">
        <v>161</v>
      </c>
      <c r="D182" s="56" t="s">
        <v>1891</v>
      </c>
      <c r="E182" s="54" t="s">
        <v>2197</v>
      </c>
      <c r="F182" s="70" t="s">
        <v>1567</v>
      </c>
      <c r="G182" s="54" t="s">
        <v>395</v>
      </c>
      <c r="H182" s="54" t="s">
        <v>396</v>
      </c>
      <c r="I182" s="68" t="s">
        <v>2357</v>
      </c>
      <c r="J182" s="54" t="s">
        <v>157</v>
      </c>
    </row>
    <row r="183" spans="1:10" x14ac:dyDescent="0.35">
      <c r="A183" s="54" t="s">
        <v>58</v>
      </c>
      <c r="B183" s="61">
        <v>5</v>
      </c>
      <c r="C183" s="56" t="s">
        <v>2679</v>
      </c>
      <c r="D183" s="50" t="s">
        <v>3273</v>
      </c>
      <c r="E183" s="56"/>
      <c r="F183" s="56"/>
      <c r="G183" s="56" t="s">
        <v>3105</v>
      </c>
      <c r="H183" s="50" t="s">
        <v>2883</v>
      </c>
      <c r="I183" s="56"/>
      <c r="J183" s="50" t="s">
        <v>3002</v>
      </c>
    </row>
    <row r="184" spans="1:10" x14ac:dyDescent="0.35">
      <c r="A184" s="54" t="s">
        <v>58</v>
      </c>
      <c r="B184" s="53">
        <v>6</v>
      </c>
      <c r="C184" s="56" t="s">
        <v>2681</v>
      </c>
      <c r="D184" s="50" t="s">
        <v>3274</v>
      </c>
      <c r="E184" s="56"/>
      <c r="F184" s="56"/>
      <c r="G184" s="56" t="s">
        <v>3107</v>
      </c>
      <c r="H184" s="50" t="s">
        <v>2885</v>
      </c>
      <c r="I184" s="56"/>
      <c r="J184" s="50" t="s">
        <v>158</v>
      </c>
    </row>
    <row r="185" spans="1:10" x14ac:dyDescent="0.35">
      <c r="A185" s="54" t="s">
        <v>58</v>
      </c>
      <c r="B185" s="53">
        <v>6</v>
      </c>
      <c r="C185" s="56" t="s">
        <v>2680</v>
      </c>
      <c r="D185" s="50" t="s">
        <v>3275</v>
      </c>
      <c r="E185" s="56"/>
      <c r="F185" s="56"/>
      <c r="G185" s="56" t="s">
        <v>3106</v>
      </c>
      <c r="H185" s="50" t="s">
        <v>2884</v>
      </c>
      <c r="I185" s="56"/>
      <c r="J185" s="50" t="s">
        <v>3002</v>
      </c>
    </row>
    <row r="186" spans="1:10" x14ac:dyDescent="0.35">
      <c r="A186" s="54" t="s">
        <v>58</v>
      </c>
      <c r="B186" s="53">
        <v>6</v>
      </c>
      <c r="C186" s="56" t="s">
        <v>2682</v>
      </c>
      <c r="D186" s="50" t="s">
        <v>3276</v>
      </c>
      <c r="E186" s="56"/>
      <c r="F186" s="56"/>
      <c r="G186" s="56" t="s">
        <v>3108</v>
      </c>
      <c r="H186" s="50" t="s">
        <v>2886</v>
      </c>
      <c r="I186" s="56"/>
      <c r="J186" s="50" t="s">
        <v>158</v>
      </c>
    </row>
    <row r="187" spans="1:10" x14ac:dyDescent="0.35">
      <c r="A187" s="54" t="s">
        <v>58</v>
      </c>
      <c r="B187" s="53">
        <v>7</v>
      </c>
      <c r="C187" s="54" t="s">
        <v>162</v>
      </c>
      <c r="D187" s="56" t="s">
        <v>3277</v>
      </c>
      <c r="E187" s="54" t="s">
        <v>2198</v>
      </c>
      <c r="F187" s="70" t="s">
        <v>1568</v>
      </c>
      <c r="G187" s="54" t="s">
        <v>397</v>
      </c>
      <c r="H187" s="54" t="s">
        <v>398</v>
      </c>
      <c r="I187" s="68" t="s">
        <v>2358</v>
      </c>
      <c r="J187" s="54" t="s">
        <v>158</v>
      </c>
    </row>
    <row r="188" spans="1:10" x14ac:dyDescent="0.35">
      <c r="A188" s="54" t="s">
        <v>58</v>
      </c>
      <c r="B188" s="61">
        <v>11</v>
      </c>
      <c r="C188" s="56" t="s">
        <v>2683</v>
      </c>
      <c r="D188" s="50" t="s">
        <v>3278</v>
      </c>
      <c r="E188" s="56"/>
      <c r="F188" s="56"/>
      <c r="G188" s="56" t="s">
        <v>3109</v>
      </c>
      <c r="H188" s="50" t="s">
        <v>2887</v>
      </c>
      <c r="I188" s="56"/>
      <c r="J188" s="50" t="s">
        <v>195</v>
      </c>
    </row>
    <row r="189" spans="1:10" x14ac:dyDescent="0.35">
      <c r="A189" s="54" t="s">
        <v>58</v>
      </c>
      <c r="B189" s="61">
        <v>21</v>
      </c>
      <c r="C189" s="56" t="s">
        <v>2684</v>
      </c>
      <c r="D189" s="50" t="s">
        <v>3279</v>
      </c>
      <c r="E189" s="56"/>
      <c r="F189" s="56"/>
      <c r="G189" s="56" t="s">
        <v>3110</v>
      </c>
      <c r="H189" s="50" t="s">
        <v>2888</v>
      </c>
      <c r="I189" s="56"/>
      <c r="J189" s="53" t="s">
        <v>235</v>
      </c>
    </row>
    <row r="190" spans="1:10" x14ac:dyDescent="0.35">
      <c r="A190" s="54" t="s">
        <v>57</v>
      </c>
      <c r="B190" s="65">
        <v>-99</v>
      </c>
      <c r="C190" s="54" t="s">
        <v>93</v>
      </c>
      <c r="D190" s="54" t="s">
        <v>1923</v>
      </c>
      <c r="E190" s="66" t="s">
        <v>2178</v>
      </c>
      <c r="F190" s="67" t="s">
        <v>2130</v>
      </c>
      <c r="G190" s="54" t="s">
        <v>277</v>
      </c>
      <c r="H190" s="54" t="s">
        <v>278</v>
      </c>
      <c r="I190" s="54" t="s">
        <v>2311</v>
      </c>
      <c r="J190" s="54" t="s">
        <v>91</v>
      </c>
    </row>
    <row r="191" spans="1:10" x14ac:dyDescent="0.35">
      <c r="A191" s="54" t="s">
        <v>57</v>
      </c>
      <c r="B191" s="61">
        <v>1</v>
      </c>
      <c r="C191" s="54" t="s">
        <v>121</v>
      </c>
      <c r="D191" s="56" t="s">
        <v>1922</v>
      </c>
      <c r="E191" s="54" t="s">
        <v>2146</v>
      </c>
      <c r="F191" s="70" t="s">
        <v>1536</v>
      </c>
      <c r="G191" s="54" t="s">
        <v>328</v>
      </c>
      <c r="H191" s="54" t="s">
        <v>387</v>
      </c>
      <c r="I191" s="68" t="s">
        <v>2352</v>
      </c>
      <c r="J191" s="54" t="s">
        <v>100</v>
      </c>
    </row>
    <row r="192" spans="1:10" x14ac:dyDescent="0.35">
      <c r="A192" s="54" t="s">
        <v>57</v>
      </c>
      <c r="B192" s="61">
        <v>2</v>
      </c>
      <c r="C192" s="54" t="s">
        <v>154</v>
      </c>
      <c r="D192" s="57" t="s">
        <v>3293</v>
      </c>
      <c r="E192" s="54"/>
      <c r="F192" s="56"/>
      <c r="G192" s="54" t="s">
        <v>385</v>
      </c>
      <c r="H192" s="54" t="s">
        <v>386</v>
      </c>
      <c r="I192" s="68" t="s">
        <v>2351</v>
      </c>
      <c r="J192" s="54" t="s">
        <v>153</v>
      </c>
    </row>
    <row r="193" spans="1:10" x14ac:dyDescent="0.35">
      <c r="A193" s="50" t="s">
        <v>57</v>
      </c>
      <c r="B193" s="61">
        <v>2</v>
      </c>
      <c r="C193" s="56" t="s">
        <v>2659</v>
      </c>
      <c r="D193" s="57" t="s">
        <v>3292</v>
      </c>
      <c r="E193" s="54"/>
      <c r="F193" s="56"/>
      <c r="G193" s="56" t="s">
        <v>3084</v>
      </c>
      <c r="H193" s="50" t="s">
        <v>2862</v>
      </c>
      <c r="I193" s="56"/>
      <c r="J193" s="50" t="s">
        <v>153</v>
      </c>
    </row>
    <row r="194" spans="1:10" x14ac:dyDescent="0.35">
      <c r="A194" s="54" t="s">
        <v>57</v>
      </c>
      <c r="B194" s="61">
        <v>2</v>
      </c>
      <c r="C194" s="54" t="s">
        <v>155</v>
      </c>
      <c r="D194" s="56" t="s">
        <v>275</v>
      </c>
      <c r="E194" s="54" t="s">
        <v>2174</v>
      </c>
      <c r="F194" s="70" t="s">
        <v>1564</v>
      </c>
      <c r="G194" s="54" t="s">
        <v>388</v>
      </c>
      <c r="H194" s="54" t="s">
        <v>389</v>
      </c>
      <c r="I194" s="68" t="s">
        <v>2353</v>
      </c>
      <c r="J194" s="54" t="s">
        <v>91</v>
      </c>
    </row>
    <row r="195" spans="1:10" x14ac:dyDescent="0.35">
      <c r="A195" s="50" t="s">
        <v>57</v>
      </c>
      <c r="B195" s="61">
        <v>5</v>
      </c>
      <c r="C195" s="56" t="s">
        <v>2587</v>
      </c>
      <c r="D195" s="62" t="s">
        <v>3288</v>
      </c>
      <c r="E195" s="56"/>
      <c r="F195" s="56"/>
      <c r="G195" s="56" t="s">
        <v>3085</v>
      </c>
      <c r="H195" s="50" t="s">
        <v>2863</v>
      </c>
      <c r="I195" s="56"/>
      <c r="J195" s="50" t="s">
        <v>92</v>
      </c>
    </row>
    <row r="196" spans="1:10" x14ac:dyDescent="0.35">
      <c r="A196" s="50" t="s">
        <v>57</v>
      </c>
      <c r="B196" s="61">
        <v>6</v>
      </c>
      <c r="C196" s="56" t="s">
        <v>2660</v>
      </c>
      <c r="D196" s="50" t="s">
        <v>3286</v>
      </c>
      <c r="E196" s="56"/>
      <c r="F196" s="56"/>
      <c r="G196" s="56" t="s">
        <v>3086</v>
      </c>
      <c r="H196" s="50" t="s">
        <v>2864</v>
      </c>
      <c r="I196" s="56"/>
      <c r="J196" s="50" t="s">
        <v>156</v>
      </c>
    </row>
    <row r="197" spans="1:10" x14ac:dyDescent="0.35">
      <c r="A197" s="50" t="s">
        <v>57</v>
      </c>
      <c r="B197" s="61">
        <v>7</v>
      </c>
      <c r="C197" s="56" t="s">
        <v>2661</v>
      </c>
      <c r="D197" s="50" t="s">
        <v>3289</v>
      </c>
      <c r="E197" s="56"/>
      <c r="F197" s="56"/>
      <c r="G197" s="56" t="s">
        <v>3087</v>
      </c>
      <c r="H197" s="50" t="s">
        <v>2865</v>
      </c>
      <c r="I197" s="56"/>
      <c r="J197" s="50" t="s">
        <v>195</v>
      </c>
    </row>
    <row r="198" spans="1:10" x14ac:dyDescent="0.35">
      <c r="A198" s="50" t="s">
        <v>57</v>
      </c>
      <c r="B198" s="61">
        <v>8</v>
      </c>
      <c r="C198" s="56" t="s">
        <v>2663</v>
      </c>
      <c r="D198" s="50" t="s">
        <v>3285</v>
      </c>
      <c r="E198" s="56"/>
      <c r="F198" s="56"/>
      <c r="G198" s="56" t="s">
        <v>3089</v>
      </c>
      <c r="H198" s="50" t="s">
        <v>2867</v>
      </c>
      <c r="I198" s="56"/>
      <c r="J198" s="50" t="s">
        <v>262</v>
      </c>
    </row>
    <row r="199" spans="1:10" x14ac:dyDescent="0.35">
      <c r="A199" s="50" t="s">
        <v>57</v>
      </c>
      <c r="B199" s="61">
        <v>8</v>
      </c>
      <c r="C199" s="56" t="s">
        <v>2662</v>
      </c>
      <c r="D199" s="50" t="s">
        <v>3284</v>
      </c>
      <c r="E199" s="56"/>
      <c r="F199" s="56"/>
      <c r="G199" s="56" t="s">
        <v>3088</v>
      </c>
      <c r="H199" s="50" t="s">
        <v>2866</v>
      </c>
      <c r="I199" s="56"/>
      <c r="J199" s="50" t="s">
        <v>195</v>
      </c>
    </row>
    <row r="200" spans="1:10" x14ac:dyDescent="0.35">
      <c r="A200" s="50" t="s">
        <v>57</v>
      </c>
      <c r="B200" s="61">
        <v>9</v>
      </c>
      <c r="C200" s="56" t="s">
        <v>2664</v>
      </c>
      <c r="D200" s="50" t="s">
        <v>3280</v>
      </c>
      <c r="E200" s="56"/>
      <c r="F200" s="56"/>
      <c r="G200" s="56" t="s">
        <v>3090</v>
      </c>
      <c r="H200" s="50" t="s">
        <v>2868</v>
      </c>
      <c r="I200" s="56"/>
      <c r="J200" s="50" t="s">
        <v>195</v>
      </c>
    </row>
    <row r="201" spans="1:10" x14ac:dyDescent="0.35">
      <c r="A201" s="50" t="s">
        <v>57</v>
      </c>
      <c r="B201" s="61">
        <v>10</v>
      </c>
      <c r="C201" s="56" t="s">
        <v>2665</v>
      </c>
      <c r="D201" s="50" t="s">
        <v>3281</v>
      </c>
      <c r="E201" s="56"/>
      <c r="F201" s="56"/>
      <c r="G201" s="56" t="s">
        <v>3091</v>
      </c>
      <c r="H201" s="50" t="s">
        <v>2869</v>
      </c>
      <c r="I201" s="56"/>
      <c r="J201" s="50" t="s">
        <v>195</v>
      </c>
    </row>
    <row r="202" spans="1:10" x14ac:dyDescent="0.35">
      <c r="A202" s="50" t="s">
        <v>57</v>
      </c>
      <c r="B202" s="61">
        <v>11</v>
      </c>
      <c r="C202" s="56" t="s">
        <v>2666</v>
      </c>
      <c r="D202" s="50" t="s">
        <v>3282</v>
      </c>
      <c r="E202" s="56"/>
      <c r="F202" s="56"/>
      <c r="G202" s="56" t="s">
        <v>3092</v>
      </c>
      <c r="H202" s="50" t="s">
        <v>2870</v>
      </c>
      <c r="I202" s="56"/>
      <c r="J202" s="50" t="s">
        <v>195</v>
      </c>
    </row>
    <row r="203" spans="1:10" x14ac:dyDescent="0.35">
      <c r="A203" s="50" t="s">
        <v>57</v>
      </c>
      <c r="B203" s="61">
        <v>12</v>
      </c>
      <c r="C203" s="56" t="s">
        <v>2667</v>
      </c>
      <c r="D203" s="50" t="s">
        <v>3283</v>
      </c>
      <c r="E203" s="56"/>
      <c r="F203" s="56"/>
      <c r="G203" s="56" t="s">
        <v>3093</v>
      </c>
      <c r="H203" s="50" t="s">
        <v>2871</v>
      </c>
      <c r="I203" s="56"/>
      <c r="J203" s="50" t="s">
        <v>195</v>
      </c>
    </row>
    <row r="204" spans="1:10" x14ac:dyDescent="0.35">
      <c r="A204" s="50" t="s">
        <v>57</v>
      </c>
      <c r="B204" s="61">
        <v>13</v>
      </c>
      <c r="C204" s="56" t="s">
        <v>2668</v>
      </c>
      <c r="D204" s="50" t="s">
        <v>3290</v>
      </c>
      <c r="E204" s="56"/>
      <c r="F204" s="56"/>
      <c r="G204" s="56" t="s">
        <v>3094</v>
      </c>
      <c r="H204" s="50" t="s">
        <v>2872</v>
      </c>
      <c r="I204" s="56"/>
      <c r="J204" s="50" t="s">
        <v>262</v>
      </c>
    </row>
    <row r="205" spans="1:10" x14ac:dyDescent="0.35">
      <c r="A205" s="50" t="s">
        <v>57</v>
      </c>
      <c r="B205" s="61">
        <v>14</v>
      </c>
      <c r="C205" s="56" t="s">
        <v>2669</v>
      </c>
      <c r="D205" s="50" t="s">
        <v>3291</v>
      </c>
      <c r="E205" s="56"/>
      <c r="F205" s="56"/>
      <c r="G205" s="56" t="s">
        <v>3095</v>
      </c>
      <c r="H205" s="50" t="s">
        <v>2873</v>
      </c>
      <c r="I205" s="56"/>
      <c r="J205" s="50" t="s">
        <v>262</v>
      </c>
    </row>
    <row r="206" spans="1:10" x14ac:dyDescent="0.35">
      <c r="A206" s="50" t="s">
        <v>57</v>
      </c>
      <c r="B206" s="61">
        <v>23</v>
      </c>
      <c r="C206" s="56" t="s">
        <v>2671</v>
      </c>
      <c r="D206" s="50" t="s">
        <v>3294</v>
      </c>
      <c r="E206" s="56"/>
      <c r="F206" s="56"/>
      <c r="G206" s="56" t="s">
        <v>3097</v>
      </c>
      <c r="H206" s="50" t="s">
        <v>2875</v>
      </c>
      <c r="I206" s="56"/>
      <c r="J206" s="50" t="s">
        <v>165</v>
      </c>
    </row>
    <row r="207" spans="1:10" x14ac:dyDescent="0.35">
      <c r="A207" s="50" t="s">
        <v>57</v>
      </c>
      <c r="B207" s="61">
        <v>23</v>
      </c>
      <c r="C207" s="56" t="s">
        <v>2670</v>
      </c>
      <c r="D207" s="50" t="s">
        <v>3295</v>
      </c>
      <c r="E207" s="56"/>
      <c r="F207" s="56"/>
      <c r="G207" s="56" t="s">
        <v>3096</v>
      </c>
      <c r="H207" s="50" t="s">
        <v>2874</v>
      </c>
      <c r="I207" s="56"/>
      <c r="J207" s="50" t="s">
        <v>195</v>
      </c>
    </row>
    <row r="208" spans="1:10" x14ac:dyDescent="0.35">
      <c r="A208" s="50" t="s">
        <v>57</v>
      </c>
      <c r="B208" s="61">
        <v>24</v>
      </c>
      <c r="C208" s="56" t="s">
        <v>2672</v>
      </c>
      <c r="D208" s="50" t="s">
        <v>3287</v>
      </c>
      <c r="E208" s="56"/>
      <c r="F208" s="56"/>
      <c r="G208" s="56" t="s">
        <v>3098</v>
      </c>
      <c r="H208" s="50" t="s">
        <v>2876</v>
      </c>
      <c r="I208" s="56"/>
      <c r="J208" s="50" t="s">
        <v>156</v>
      </c>
    </row>
    <row r="209" spans="1:10" x14ac:dyDescent="0.35">
      <c r="A209" s="50" t="s">
        <v>57</v>
      </c>
      <c r="B209" s="61">
        <v>25</v>
      </c>
      <c r="C209" s="56" t="s">
        <v>2673</v>
      </c>
      <c r="D209" s="50" t="s">
        <v>3296</v>
      </c>
      <c r="E209" s="56"/>
      <c r="F209" s="56"/>
      <c r="G209" s="56" t="s">
        <v>3099</v>
      </c>
      <c r="H209" s="50" t="s">
        <v>2877</v>
      </c>
      <c r="I209" s="56"/>
      <c r="J209" s="50" t="s">
        <v>158</v>
      </c>
    </row>
    <row r="210" spans="1:10" x14ac:dyDescent="0.35">
      <c r="A210" s="50" t="s">
        <v>57</v>
      </c>
      <c r="B210" s="61">
        <v>25</v>
      </c>
      <c r="C210" s="56" t="s">
        <v>2674</v>
      </c>
      <c r="D210" s="50" t="s">
        <v>3297</v>
      </c>
      <c r="E210" s="56"/>
      <c r="F210" s="56"/>
      <c r="G210" s="56" t="s">
        <v>3100</v>
      </c>
      <c r="H210" s="50" t="s">
        <v>2878</v>
      </c>
      <c r="I210" s="56"/>
      <c r="J210" s="50" t="s">
        <v>158</v>
      </c>
    </row>
    <row r="211" spans="1:10" x14ac:dyDescent="0.35">
      <c r="A211" s="50" t="s">
        <v>57</v>
      </c>
      <c r="B211" s="61">
        <v>25</v>
      </c>
      <c r="C211" s="56" t="s">
        <v>2675</v>
      </c>
      <c r="D211" s="50" t="s">
        <v>3298</v>
      </c>
      <c r="E211" s="56"/>
      <c r="F211" s="56"/>
      <c r="G211" s="56" t="s">
        <v>3101</v>
      </c>
      <c r="H211" s="50" t="s">
        <v>2879</v>
      </c>
      <c r="I211" s="56"/>
      <c r="J211" s="50" t="s">
        <v>158</v>
      </c>
    </row>
    <row r="212" spans="1:10" x14ac:dyDescent="0.35">
      <c r="A212" s="50" t="s">
        <v>57</v>
      </c>
      <c r="B212" s="61">
        <v>26</v>
      </c>
      <c r="C212" s="56" t="s">
        <v>2676</v>
      </c>
      <c r="D212" s="50" t="s">
        <v>3300</v>
      </c>
      <c r="E212" s="56"/>
      <c r="F212" s="56"/>
      <c r="G212" s="56" t="s">
        <v>3102</v>
      </c>
      <c r="H212" s="50" t="s">
        <v>2880</v>
      </c>
      <c r="I212" s="56"/>
      <c r="J212" s="50" t="s">
        <v>3001</v>
      </c>
    </row>
    <row r="213" spans="1:10" x14ac:dyDescent="0.35">
      <c r="A213" s="50" t="s">
        <v>57</v>
      </c>
      <c r="B213" s="61">
        <v>27</v>
      </c>
      <c r="C213" s="56" t="s">
        <v>2677</v>
      </c>
      <c r="D213" s="50" t="s">
        <v>3299</v>
      </c>
      <c r="E213" s="56"/>
      <c r="F213" s="56"/>
      <c r="G213" s="56" t="s">
        <v>3103</v>
      </c>
      <c r="H213" s="50" t="s">
        <v>2881</v>
      </c>
      <c r="I213" s="56"/>
      <c r="J213" s="50" t="s">
        <v>100</v>
      </c>
    </row>
    <row r="214" spans="1:10" x14ac:dyDescent="0.35">
      <c r="A214" s="50" t="s">
        <v>57</v>
      </c>
      <c r="B214" s="61">
        <v>28</v>
      </c>
      <c r="C214" s="56" t="s">
        <v>2678</v>
      </c>
      <c r="D214" s="50" t="s">
        <v>3301</v>
      </c>
      <c r="E214" s="56"/>
      <c r="F214" s="56"/>
      <c r="G214" s="56" t="s">
        <v>3104</v>
      </c>
      <c r="H214" s="50" t="s">
        <v>2882</v>
      </c>
      <c r="I214" s="56"/>
      <c r="J214" s="50" t="s">
        <v>262</v>
      </c>
    </row>
    <row r="215" spans="1:10" x14ac:dyDescent="0.35">
      <c r="A215" s="54" t="s">
        <v>51</v>
      </c>
      <c r="B215" s="65">
        <v>-99</v>
      </c>
      <c r="C215" s="54" t="s">
        <v>93</v>
      </c>
      <c r="D215" s="54" t="s">
        <v>1923</v>
      </c>
      <c r="E215" s="66" t="s">
        <v>2178</v>
      </c>
      <c r="F215" s="67" t="s">
        <v>2130</v>
      </c>
      <c r="G215" s="54" t="s">
        <v>277</v>
      </c>
      <c r="H215" s="54" t="s">
        <v>278</v>
      </c>
      <c r="I215" s="54" t="s">
        <v>2311</v>
      </c>
      <c r="J215" s="54" t="s">
        <v>91</v>
      </c>
    </row>
    <row r="216" spans="1:10" x14ac:dyDescent="0.35">
      <c r="A216" s="54" t="s">
        <v>51</v>
      </c>
      <c r="B216" s="54"/>
      <c r="C216" s="54" t="s">
        <v>106</v>
      </c>
      <c r="D216" s="54" t="s">
        <v>1922</v>
      </c>
      <c r="E216" s="54" t="s">
        <v>2146</v>
      </c>
      <c r="F216" s="70" t="s">
        <v>1522</v>
      </c>
      <c r="G216" s="54" t="s">
        <v>301</v>
      </c>
      <c r="H216" s="54" t="s">
        <v>292</v>
      </c>
      <c r="I216" s="54" t="s">
        <v>2322</v>
      </c>
      <c r="J216" s="54" t="s">
        <v>100</v>
      </c>
    </row>
    <row r="217" spans="1:10" x14ac:dyDescent="0.35">
      <c r="A217" s="54" t="s">
        <v>51</v>
      </c>
      <c r="B217" s="54"/>
      <c r="C217" s="54" t="s">
        <v>107</v>
      </c>
      <c r="D217" s="54" t="s">
        <v>1924</v>
      </c>
      <c r="E217" s="54" t="s">
        <v>2153</v>
      </c>
      <c r="F217" s="70" t="s">
        <v>1523</v>
      </c>
      <c r="G217" s="54" t="s">
        <v>302</v>
      </c>
      <c r="H217" s="54" t="s">
        <v>303</v>
      </c>
      <c r="I217" s="54" t="s">
        <v>2323</v>
      </c>
      <c r="J217" s="54" t="s">
        <v>91</v>
      </c>
    </row>
    <row r="218" spans="1:10" x14ac:dyDescent="0.35">
      <c r="A218" s="54" t="s">
        <v>51</v>
      </c>
      <c r="B218" s="54"/>
      <c r="C218" s="54" t="s">
        <v>109</v>
      </c>
      <c r="D218" s="54" t="s">
        <v>1926</v>
      </c>
      <c r="E218" s="54" t="s">
        <v>2154</v>
      </c>
      <c r="F218" s="70" t="s">
        <v>1525</v>
      </c>
      <c r="G218" s="54" t="s">
        <v>306</v>
      </c>
      <c r="H218" s="54" t="s">
        <v>307</v>
      </c>
      <c r="I218" s="54" t="s">
        <v>2325</v>
      </c>
      <c r="J218" s="54" t="s">
        <v>92</v>
      </c>
    </row>
    <row r="219" spans="1:10" x14ac:dyDescent="0.35">
      <c r="A219" s="54" t="s">
        <v>51</v>
      </c>
      <c r="B219" s="54"/>
      <c r="C219" s="54" t="s">
        <v>108</v>
      </c>
      <c r="D219" s="54" t="s">
        <v>1925</v>
      </c>
      <c r="E219" s="54" t="s">
        <v>2148</v>
      </c>
      <c r="F219" s="70" t="s">
        <v>1524</v>
      </c>
      <c r="G219" s="54" t="s">
        <v>304</v>
      </c>
      <c r="H219" s="54" t="s">
        <v>305</v>
      </c>
      <c r="I219" s="54" t="s">
        <v>2324</v>
      </c>
      <c r="J219" s="54" t="s">
        <v>92</v>
      </c>
    </row>
    <row r="220" spans="1:10" x14ac:dyDescent="0.35">
      <c r="A220" s="54" t="s">
        <v>62</v>
      </c>
      <c r="B220" s="65">
        <v>-99</v>
      </c>
      <c r="C220" s="54" t="s">
        <v>93</v>
      </c>
      <c r="D220" s="56" t="s">
        <v>1923</v>
      </c>
      <c r="E220" s="66" t="s">
        <v>2178</v>
      </c>
      <c r="F220" s="67" t="s">
        <v>2130</v>
      </c>
      <c r="G220" s="54" t="s">
        <v>277</v>
      </c>
      <c r="H220" s="54" t="s">
        <v>278</v>
      </c>
      <c r="I220" s="54" t="s">
        <v>2311</v>
      </c>
      <c r="J220" s="54" t="s">
        <v>91</v>
      </c>
    </row>
    <row r="221" spans="1:10" x14ac:dyDescent="0.35">
      <c r="A221" s="54" t="s">
        <v>62</v>
      </c>
      <c r="B221" s="61">
        <v>1</v>
      </c>
      <c r="C221" s="54" t="s">
        <v>123</v>
      </c>
      <c r="D221" s="56" t="s">
        <v>1950</v>
      </c>
      <c r="E221" s="54" t="s">
        <v>2175</v>
      </c>
      <c r="F221" s="70" t="s">
        <v>1659</v>
      </c>
      <c r="G221" s="54" t="s">
        <v>332</v>
      </c>
      <c r="H221" s="54" t="s">
        <v>422</v>
      </c>
      <c r="I221" s="68" t="s">
        <v>2370</v>
      </c>
      <c r="J221" s="54" t="s">
        <v>100</v>
      </c>
    </row>
    <row r="222" spans="1:10" x14ac:dyDescent="0.35">
      <c r="A222" s="54" t="s">
        <v>62</v>
      </c>
      <c r="B222" s="61">
        <v>2</v>
      </c>
      <c r="C222" s="54" t="s">
        <v>177</v>
      </c>
      <c r="D222" s="56" t="s">
        <v>2056</v>
      </c>
      <c r="E222" s="54" t="s">
        <v>2173</v>
      </c>
      <c r="F222" s="70" t="s">
        <v>1663</v>
      </c>
      <c r="G222" s="54" t="s">
        <v>420</v>
      </c>
      <c r="H222" s="54" t="s">
        <v>421</v>
      </c>
      <c r="I222" s="68" t="s">
        <v>2369</v>
      </c>
      <c r="J222" s="54" t="s">
        <v>153</v>
      </c>
    </row>
    <row r="223" spans="1:10" x14ac:dyDescent="0.35">
      <c r="A223" s="54" t="s">
        <v>62</v>
      </c>
      <c r="B223" s="61">
        <v>4</v>
      </c>
      <c r="C223" s="54" t="s">
        <v>178</v>
      </c>
      <c r="D223" s="56" t="s">
        <v>2051</v>
      </c>
      <c r="E223" s="54" t="s">
        <v>2205</v>
      </c>
      <c r="F223" s="70" t="s">
        <v>1664</v>
      </c>
      <c r="G223" s="54" t="s">
        <v>423</v>
      </c>
      <c r="H223" s="54" t="s">
        <v>424</v>
      </c>
      <c r="I223" s="68" t="s">
        <v>2371</v>
      </c>
      <c r="J223" s="54" t="s">
        <v>92</v>
      </c>
    </row>
    <row r="224" spans="1:10" x14ac:dyDescent="0.35">
      <c r="A224" s="54" t="s">
        <v>62</v>
      </c>
      <c r="B224" s="61">
        <v>5</v>
      </c>
      <c r="C224" s="54" t="s">
        <v>179</v>
      </c>
      <c r="D224" s="56" t="s">
        <v>1888</v>
      </c>
      <c r="E224" s="54" t="s">
        <v>2206</v>
      </c>
      <c r="F224" s="67" t="s">
        <v>1665</v>
      </c>
      <c r="G224" s="54" t="s">
        <v>425</v>
      </c>
      <c r="H224" s="54" t="s">
        <v>426</v>
      </c>
      <c r="I224" s="68" t="s">
        <v>2372</v>
      </c>
      <c r="J224" s="54" t="s">
        <v>165</v>
      </c>
    </row>
    <row r="225" spans="1:10" x14ac:dyDescent="0.35">
      <c r="A225" s="54" t="s">
        <v>62</v>
      </c>
      <c r="B225" s="61">
        <v>6</v>
      </c>
      <c r="C225" s="56" t="s">
        <v>2707</v>
      </c>
      <c r="D225" s="50" t="s">
        <v>1885</v>
      </c>
      <c r="E225" s="56"/>
      <c r="F225" s="56"/>
      <c r="G225" s="56" t="s">
        <v>3134</v>
      </c>
      <c r="H225" s="50" t="s">
        <v>2911</v>
      </c>
      <c r="I225" s="56"/>
      <c r="J225" s="50" t="s">
        <v>156</v>
      </c>
    </row>
    <row r="226" spans="1:10" x14ac:dyDescent="0.35">
      <c r="A226" s="54" t="s">
        <v>62</v>
      </c>
      <c r="B226" s="61">
        <v>7</v>
      </c>
      <c r="C226" s="56" t="s">
        <v>2708</v>
      </c>
      <c r="D226" s="50" t="s">
        <v>3302</v>
      </c>
      <c r="E226" s="56"/>
      <c r="F226" s="56"/>
      <c r="G226" s="56" t="s">
        <v>3135</v>
      </c>
      <c r="H226" s="50" t="s">
        <v>2912</v>
      </c>
      <c r="I226" s="56"/>
      <c r="J226" s="50" t="s">
        <v>195</v>
      </c>
    </row>
    <row r="227" spans="1:10" x14ac:dyDescent="0.35">
      <c r="A227" s="54" t="s">
        <v>62</v>
      </c>
      <c r="B227" s="61">
        <v>8</v>
      </c>
      <c r="C227" s="56" t="s">
        <v>2709</v>
      </c>
      <c r="D227" s="50" t="s">
        <v>3303</v>
      </c>
      <c r="E227" s="56"/>
      <c r="F227" s="56"/>
      <c r="G227" s="56" t="s">
        <v>3136</v>
      </c>
      <c r="H227" s="50" t="s">
        <v>2913</v>
      </c>
      <c r="I227" s="56"/>
      <c r="J227" s="50" t="s">
        <v>165</v>
      </c>
    </row>
    <row r="228" spans="1:10" x14ac:dyDescent="0.35">
      <c r="A228" s="54" t="s">
        <v>62</v>
      </c>
      <c r="B228" s="61">
        <v>9</v>
      </c>
      <c r="C228" s="56" t="s">
        <v>2710</v>
      </c>
      <c r="D228" s="50" t="s">
        <v>3265</v>
      </c>
      <c r="E228" s="56"/>
      <c r="F228" s="56"/>
      <c r="G228" s="56" t="s">
        <v>3137</v>
      </c>
      <c r="H228" s="50" t="s">
        <v>2914</v>
      </c>
      <c r="I228" s="56"/>
      <c r="J228" s="50" t="s">
        <v>91</v>
      </c>
    </row>
    <row r="229" spans="1:10" x14ac:dyDescent="0.35">
      <c r="A229" s="54" t="s">
        <v>61</v>
      </c>
      <c r="B229" s="65">
        <v>-99</v>
      </c>
      <c r="C229" s="54" t="s">
        <v>93</v>
      </c>
      <c r="D229" s="54" t="s">
        <v>1923</v>
      </c>
      <c r="E229" s="66" t="s">
        <v>2178</v>
      </c>
      <c r="F229" s="67" t="s">
        <v>2130</v>
      </c>
      <c r="G229" s="54" t="s">
        <v>277</v>
      </c>
      <c r="H229" s="54" t="s">
        <v>278</v>
      </c>
      <c r="I229" s="68" t="s">
        <v>2311</v>
      </c>
      <c r="J229" s="54" t="s">
        <v>91</v>
      </c>
    </row>
    <row r="230" spans="1:10" x14ac:dyDescent="0.35">
      <c r="A230" s="55" t="s">
        <v>61</v>
      </c>
      <c r="B230" s="61">
        <v>1</v>
      </c>
      <c r="C230" s="55" t="s">
        <v>123</v>
      </c>
      <c r="D230" s="55" t="s">
        <v>1922</v>
      </c>
      <c r="E230" s="54" t="s">
        <v>2146</v>
      </c>
      <c r="F230" s="62" t="s">
        <v>1658</v>
      </c>
      <c r="G230" s="55" t="s">
        <v>332</v>
      </c>
      <c r="H230" s="55" t="s">
        <v>333</v>
      </c>
      <c r="I230" s="68" t="s">
        <v>2332</v>
      </c>
      <c r="J230" s="55" t="s">
        <v>100</v>
      </c>
    </row>
    <row r="231" spans="1:10" x14ac:dyDescent="0.35">
      <c r="A231" s="54" t="s">
        <v>61</v>
      </c>
      <c r="B231" s="61">
        <v>2</v>
      </c>
      <c r="C231" s="54" t="s">
        <v>174</v>
      </c>
      <c r="D231" s="54" t="s">
        <v>275</v>
      </c>
      <c r="E231" s="54" t="s">
        <v>2174</v>
      </c>
      <c r="F231" s="70" t="s">
        <v>1660</v>
      </c>
      <c r="G231" s="54" t="s">
        <v>415</v>
      </c>
      <c r="H231" s="54" t="s">
        <v>416</v>
      </c>
      <c r="I231" s="68" t="s">
        <v>2366</v>
      </c>
      <c r="J231" s="54" t="s">
        <v>91</v>
      </c>
    </row>
    <row r="232" spans="1:10" x14ac:dyDescent="0.35">
      <c r="A232" s="54" t="s">
        <v>61</v>
      </c>
      <c r="B232" s="61">
        <v>3</v>
      </c>
      <c r="C232" s="54" t="s">
        <v>175</v>
      </c>
      <c r="D232" s="54" t="s">
        <v>1895</v>
      </c>
      <c r="E232" s="54" t="s">
        <v>2172</v>
      </c>
      <c r="F232" s="70" t="s">
        <v>1661</v>
      </c>
      <c r="G232" s="54" t="s">
        <v>417</v>
      </c>
      <c r="H232" s="54" t="s">
        <v>418</v>
      </c>
      <c r="I232" s="68" t="s">
        <v>2367</v>
      </c>
      <c r="J232" s="54" t="s">
        <v>91</v>
      </c>
    </row>
    <row r="233" spans="1:10" x14ac:dyDescent="0.35">
      <c r="A233" s="50" t="s">
        <v>61</v>
      </c>
      <c r="B233" s="61">
        <v>11</v>
      </c>
      <c r="C233" s="56" t="s">
        <v>2705</v>
      </c>
      <c r="D233" s="62" t="s">
        <v>3312</v>
      </c>
      <c r="E233" s="56"/>
      <c r="F233" s="56"/>
      <c r="G233" s="56" t="s">
        <v>3131</v>
      </c>
      <c r="H233" s="50" t="s">
        <v>2909</v>
      </c>
      <c r="I233" s="56"/>
      <c r="J233" s="50" t="s">
        <v>92</v>
      </c>
    </row>
    <row r="234" spans="1:10" x14ac:dyDescent="0.35">
      <c r="A234" s="50" t="s">
        <v>61</v>
      </c>
      <c r="B234" s="61">
        <v>21</v>
      </c>
      <c r="C234" s="56" t="s">
        <v>2706</v>
      </c>
      <c r="D234" s="50" t="s">
        <v>3311</v>
      </c>
      <c r="E234" s="56"/>
      <c r="F234" s="56"/>
      <c r="G234" s="56" t="s">
        <v>3132</v>
      </c>
      <c r="H234" s="50" t="s">
        <v>2910</v>
      </c>
      <c r="I234" s="56"/>
      <c r="J234" s="50" t="s">
        <v>165</v>
      </c>
    </row>
    <row r="235" spans="1:10" x14ac:dyDescent="0.35">
      <c r="A235" s="54" t="s">
        <v>61</v>
      </c>
      <c r="B235" s="61">
        <v>22</v>
      </c>
      <c r="C235" s="54" t="s">
        <v>176</v>
      </c>
      <c r="D235" s="54" t="s">
        <v>1951</v>
      </c>
      <c r="E235" s="54" t="s">
        <v>2204</v>
      </c>
      <c r="F235" s="70" t="s">
        <v>1662</v>
      </c>
      <c r="G235" s="56" t="s">
        <v>3133</v>
      </c>
      <c r="H235" s="54" t="s">
        <v>419</v>
      </c>
      <c r="I235" s="68" t="s">
        <v>2368</v>
      </c>
      <c r="J235" s="54" t="s">
        <v>100</v>
      </c>
    </row>
    <row r="236" spans="1:10" x14ac:dyDescent="0.35">
      <c r="A236" s="58" t="s">
        <v>2792</v>
      </c>
      <c r="B236" s="61">
        <v>1</v>
      </c>
      <c r="C236" s="59" t="s">
        <v>130</v>
      </c>
      <c r="D236" s="55" t="s">
        <v>1922</v>
      </c>
    </row>
    <row r="237" spans="1:10" x14ac:dyDescent="0.35">
      <c r="A237" s="50" t="s">
        <v>2792</v>
      </c>
      <c r="B237" s="61">
        <v>2</v>
      </c>
      <c r="C237" s="56" t="s">
        <v>2748</v>
      </c>
      <c r="D237" s="54" t="s">
        <v>3304</v>
      </c>
      <c r="E237" s="56"/>
      <c r="F237" s="56"/>
      <c r="G237" s="56" t="s">
        <v>3180</v>
      </c>
      <c r="H237" s="50" t="s">
        <v>2952</v>
      </c>
      <c r="I237" s="56"/>
      <c r="J237" s="50" t="s">
        <v>153</v>
      </c>
    </row>
    <row r="238" spans="1:10" x14ac:dyDescent="0.35">
      <c r="A238" s="50" t="s">
        <v>2792</v>
      </c>
      <c r="B238" s="61">
        <v>2</v>
      </c>
      <c r="C238" s="56" t="s">
        <v>2753</v>
      </c>
      <c r="D238" s="54" t="s">
        <v>3305</v>
      </c>
      <c r="E238" s="56"/>
      <c r="F238" s="56"/>
      <c r="G238" s="56" t="s">
        <v>3185</v>
      </c>
      <c r="H238" s="50" t="s">
        <v>2957</v>
      </c>
      <c r="I238" s="56"/>
      <c r="J238" s="50" t="s">
        <v>153</v>
      </c>
    </row>
    <row r="239" spans="1:10" x14ac:dyDescent="0.35">
      <c r="A239" s="50" t="s">
        <v>2792</v>
      </c>
      <c r="B239" s="61">
        <v>2</v>
      </c>
      <c r="C239" s="56" t="s">
        <v>2746</v>
      </c>
      <c r="D239" s="54" t="s">
        <v>275</v>
      </c>
      <c r="E239" s="56"/>
      <c r="F239" s="56"/>
      <c r="G239" s="56" t="s">
        <v>3178</v>
      </c>
      <c r="H239" s="50" t="s">
        <v>2950</v>
      </c>
      <c r="I239" s="56"/>
      <c r="J239" s="50" t="s">
        <v>91</v>
      </c>
    </row>
    <row r="240" spans="1:10" x14ac:dyDescent="0.35">
      <c r="A240" s="50" t="s">
        <v>2792</v>
      </c>
      <c r="B240" s="61">
        <v>7</v>
      </c>
      <c r="C240" s="56" t="s">
        <v>2749</v>
      </c>
      <c r="D240" s="62" t="s">
        <v>3306</v>
      </c>
      <c r="E240" s="56"/>
      <c r="F240" s="56"/>
      <c r="G240" s="56" t="s">
        <v>3181</v>
      </c>
      <c r="H240" s="50" t="s">
        <v>2953</v>
      </c>
      <c r="I240" s="56"/>
      <c r="J240" s="50" t="s">
        <v>92</v>
      </c>
    </row>
    <row r="241" spans="1:10" x14ac:dyDescent="0.35">
      <c r="A241" s="50" t="s">
        <v>2792</v>
      </c>
      <c r="B241" s="61">
        <v>7</v>
      </c>
      <c r="C241" s="56" t="s">
        <v>2754</v>
      </c>
      <c r="D241" s="62" t="s">
        <v>3307</v>
      </c>
      <c r="E241" s="56"/>
      <c r="F241" s="56"/>
      <c r="G241" s="56" t="s">
        <v>3186</v>
      </c>
      <c r="H241" s="50" t="s">
        <v>2958</v>
      </c>
      <c r="I241" s="56"/>
      <c r="J241" s="50" t="s">
        <v>92</v>
      </c>
    </row>
    <row r="242" spans="1:10" x14ac:dyDescent="0.35">
      <c r="A242" s="50" t="s">
        <v>2792</v>
      </c>
      <c r="B242" s="61">
        <v>8</v>
      </c>
      <c r="C242" s="56" t="s">
        <v>2751</v>
      </c>
      <c r="D242" s="50" t="s">
        <v>3308</v>
      </c>
      <c r="E242" s="56"/>
      <c r="F242" s="56"/>
      <c r="G242" s="56" t="s">
        <v>3183</v>
      </c>
      <c r="H242" s="50" t="s">
        <v>2955</v>
      </c>
      <c r="I242" s="56"/>
      <c r="J242" s="50" t="s">
        <v>3012</v>
      </c>
    </row>
    <row r="243" spans="1:10" x14ac:dyDescent="0.35">
      <c r="A243" s="50" t="s">
        <v>2792</v>
      </c>
      <c r="B243" s="61">
        <v>8</v>
      </c>
      <c r="C243" s="56" t="s">
        <v>2750</v>
      </c>
      <c r="D243" s="50" t="s">
        <v>3309</v>
      </c>
      <c r="E243" s="56"/>
      <c r="F243" s="56"/>
      <c r="G243" s="56" t="s">
        <v>3182</v>
      </c>
      <c r="H243" s="50" t="s">
        <v>2954</v>
      </c>
      <c r="I243" s="56"/>
      <c r="J243" s="50" t="s">
        <v>165</v>
      </c>
    </row>
    <row r="244" spans="1:10" x14ac:dyDescent="0.35">
      <c r="A244" s="50" t="s">
        <v>2792</v>
      </c>
      <c r="B244" s="61">
        <v>9</v>
      </c>
      <c r="C244" s="56" t="s">
        <v>2752</v>
      </c>
      <c r="D244" s="62" t="s">
        <v>3310</v>
      </c>
      <c r="E244" s="56"/>
      <c r="F244" s="56"/>
      <c r="G244" s="56" t="s">
        <v>3184</v>
      </c>
      <c r="H244" s="50" t="s">
        <v>2956</v>
      </c>
      <c r="I244" s="56"/>
      <c r="J244" s="50" t="s">
        <v>92</v>
      </c>
    </row>
    <row r="245" spans="1:10" x14ac:dyDescent="0.35">
      <c r="A245" s="50" t="s">
        <v>2792</v>
      </c>
      <c r="B245" s="61">
        <v>10</v>
      </c>
      <c r="C245" s="56" t="s">
        <v>2747</v>
      </c>
      <c r="D245" s="50" t="s">
        <v>1895</v>
      </c>
      <c r="E245" s="56"/>
      <c r="F245" s="56"/>
      <c r="G245" s="56" t="s">
        <v>3179</v>
      </c>
      <c r="H245" s="50" t="s">
        <v>2951</v>
      </c>
      <c r="I245" s="56"/>
      <c r="J245" s="50" t="s">
        <v>91</v>
      </c>
    </row>
    <row r="246" spans="1:10" x14ac:dyDescent="0.35">
      <c r="A246" s="54" t="s">
        <v>79</v>
      </c>
      <c r="B246" s="65">
        <v>-99</v>
      </c>
      <c r="C246" s="54" t="s">
        <v>93</v>
      </c>
      <c r="D246" s="54" t="s">
        <v>1923</v>
      </c>
      <c r="E246" s="66" t="s">
        <v>2178</v>
      </c>
      <c r="F246" s="67" t="s">
        <v>2130</v>
      </c>
      <c r="G246" s="54" t="s">
        <v>277</v>
      </c>
      <c r="H246" s="54" t="s">
        <v>278</v>
      </c>
      <c r="I246" s="54" t="s">
        <v>2311</v>
      </c>
      <c r="J246" s="54" t="s">
        <v>91</v>
      </c>
    </row>
    <row r="247" spans="1:10" x14ac:dyDescent="0.35">
      <c r="A247" s="54" t="s">
        <v>79</v>
      </c>
      <c r="B247" s="54"/>
      <c r="C247" s="54" t="s">
        <v>258</v>
      </c>
      <c r="D247" s="54" t="s">
        <v>2048</v>
      </c>
      <c r="E247" s="54" t="s">
        <v>2218</v>
      </c>
      <c r="F247" s="70" t="s">
        <v>1595</v>
      </c>
      <c r="G247" s="54" t="s">
        <v>465</v>
      </c>
      <c r="H247" s="54" t="s">
        <v>466</v>
      </c>
      <c r="I247" s="68" t="s">
        <v>2392</v>
      </c>
      <c r="J247" s="54" t="s">
        <v>100</v>
      </c>
    </row>
    <row r="248" spans="1:10" x14ac:dyDescent="0.35">
      <c r="A248" s="54" t="s">
        <v>79</v>
      </c>
      <c r="B248" s="54"/>
      <c r="C248" s="54" t="s">
        <v>116</v>
      </c>
      <c r="D248" s="54" t="s">
        <v>319</v>
      </c>
      <c r="E248" s="54" t="s">
        <v>2214</v>
      </c>
      <c r="F248" s="70" t="s">
        <v>1531</v>
      </c>
      <c r="G248" s="54" t="s">
        <v>318</v>
      </c>
      <c r="H248" s="54" t="s">
        <v>319</v>
      </c>
      <c r="I248" s="68" t="s">
        <v>2214</v>
      </c>
      <c r="J248" s="54" t="s">
        <v>100</v>
      </c>
    </row>
    <row r="249" spans="1:10" x14ac:dyDescent="0.35">
      <c r="A249" s="54" t="s">
        <v>2041</v>
      </c>
      <c r="B249" s="65">
        <v>-99</v>
      </c>
      <c r="C249" s="54" t="s">
        <v>93</v>
      </c>
      <c r="D249" s="54" t="s">
        <v>1887</v>
      </c>
      <c r="E249" s="66" t="s">
        <v>2178</v>
      </c>
      <c r="F249" s="67" t="s">
        <v>2130</v>
      </c>
      <c r="G249" s="54" t="s">
        <v>277</v>
      </c>
      <c r="H249" s="54" t="s">
        <v>278</v>
      </c>
      <c r="I249" s="68" t="s">
        <v>2311</v>
      </c>
      <c r="J249" s="54" t="s">
        <v>91</v>
      </c>
    </row>
    <row r="250" spans="1:10" x14ac:dyDescent="0.35">
      <c r="A250" s="54" t="s">
        <v>2041</v>
      </c>
      <c r="B250" s="61">
        <v>1</v>
      </c>
      <c r="C250" s="54" t="s">
        <v>125</v>
      </c>
      <c r="D250" s="54" t="s">
        <v>1950</v>
      </c>
      <c r="E250" s="54" t="s">
        <v>2175</v>
      </c>
      <c r="F250" s="54"/>
      <c r="G250" s="54" t="s">
        <v>336</v>
      </c>
      <c r="H250" s="54" t="s">
        <v>2087</v>
      </c>
      <c r="I250" s="68" t="s">
        <v>2449</v>
      </c>
      <c r="J250" s="54" t="s">
        <v>100</v>
      </c>
    </row>
    <row r="251" spans="1:10" x14ac:dyDescent="0.35">
      <c r="A251" s="54" t="s">
        <v>2041</v>
      </c>
      <c r="B251" s="61">
        <v>2</v>
      </c>
      <c r="C251" s="56" t="s">
        <v>2740</v>
      </c>
      <c r="D251" s="55" t="s">
        <v>2056</v>
      </c>
      <c r="E251" s="55" t="s">
        <v>2173</v>
      </c>
      <c r="F251" s="56"/>
      <c r="G251" s="56" t="s">
        <v>2088</v>
      </c>
      <c r="H251" s="50" t="s">
        <v>2086</v>
      </c>
      <c r="I251" s="56"/>
      <c r="J251" s="50" t="s">
        <v>153</v>
      </c>
    </row>
    <row r="252" spans="1:10" x14ac:dyDescent="0.35">
      <c r="A252" s="54" t="s">
        <v>2041</v>
      </c>
      <c r="B252" s="61">
        <v>2</v>
      </c>
      <c r="C252" s="54" t="s">
        <v>2012</v>
      </c>
      <c r="D252" s="55" t="s">
        <v>2056</v>
      </c>
      <c r="E252" s="55" t="s">
        <v>2173</v>
      </c>
      <c r="F252" s="54"/>
      <c r="G252" s="54" t="s">
        <v>2088</v>
      </c>
      <c r="H252" s="54" t="s">
        <v>2086</v>
      </c>
      <c r="I252" s="68" t="s">
        <v>2450</v>
      </c>
      <c r="J252" s="54" t="s">
        <v>153</v>
      </c>
    </row>
    <row r="253" spans="1:10" x14ac:dyDescent="0.35">
      <c r="A253" s="54" t="s">
        <v>2041</v>
      </c>
      <c r="B253" s="61">
        <v>4</v>
      </c>
      <c r="C253" s="54" t="s">
        <v>2018</v>
      </c>
      <c r="D253" s="54" t="s">
        <v>2019</v>
      </c>
      <c r="E253" s="54" t="s">
        <v>2283</v>
      </c>
      <c r="F253" s="54"/>
      <c r="G253" s="54" t="s">
        <v>2090</v>
      </c>
      <c r="H253" s="54" t="s">
        <v>2089</v>
      </c>
      <c r="I253" s="68" t="s">
        <v>2451</v>
      </c>
      <c r="J253" s="17" t="s">
        <v>92</v>
      </c>
    </row>
    <row r="254" spans="1:10" x14ac:dyDescent="0.35">
      <c r="A254" s="54" t="s">
        <v>2041</v>
      </c>
      <c r="B254" s="61">
        <v>5</v>
      </c>
      <c r="C254" s="54" t="s">
        <v>2014</v>
      </c>
      <c r="D254" s="54" t="s">
        <v>1952</v>
      </c>
      <c r="E254" s="54" t="s">
        <v>2267</v>
      </c>
      <c r="F254" s="54"/>
      <c r="G254" s="54" t="s">
        <v>2093</v>
      </c>
      <c r="H254" s="54" t="s">
        <v>2091</v>
      </c>
      <c r="I254" s="68" t="s">
        <v>2452</v>
      </c>
      <c r="J254" s="54" t="s">
        <v>92</v>
      </c>
    </row>
    <row r="255" spans="1:10" x14ac:dyDescent="0.35">
      <c r="A255" s="54" t="s">
        <v>2041</v>
      </c>
      <c r="B255" s="61">
        <v>6</v>
      </c>
      <c r="C255" s="54" t="s">
        <v>2015</v>
      </c>
      <c r="D255" s="54" t="s">
        <v>1885</v>
      </c>
      <c r="E255" s="54" t="s">
        <v>2209</v>
      </c>
      <c r="F255" s="54"/>
      <c r="G255" s="54" t="s">
        <v>2094</v>
      </c>
      <c r="H255" s="54" t="s">
        <v>2092</v>
      </c>
      <c r="I255" s="68" t="s">
        <v>2453</v>
      </c>
      <c r="J255" s="54" t="s">
        <v>156</v>
      </c>
    </row>
    <row r="256" spans="1:10" x14ac:dyDescent="0.35">
      <c r="A256" s="54" t="s">
        <v>2041</v>
      </c>
      <c r="B256" s="61">
        <v>7</v>
      </c>
      <c r="C256" s="56" t="s">
        <v>2741</v>
      </c>
      <c r="D256" s="50" t="s">
        <v>3379</v>
      </c>
      <c r="E256" s="56"/>
      <c r="F256" s="56"/>
      <c r="G256" s="56" t="s">
        <v>3170</v>
      </c>
      <c r="H256" s="50" t="s">
        <v>2945</v>
      </c>
      <c r="I256" s="56"/>
      <c r="J256" s="50" t="s">
        <v>195</v>
      </c>
    </row>
    <row r="257" spans="1:10" x14ac:dyDescent="0.35">
      <c r="A257" s="54" t="s">
        <v>2041</v>
      </c>
      <c r="B257" s="61">
        <v>8</v>
      </c>
      <c r="C257" s="54" t="s">
        <v>2016</v>
      </c>
      <c r="D257" s="54" t="s">
        <v>2017</v>
      </c>
      <c r="E257" s="54" t="s">
        <v>2273</v>
      </c>
      <c r="F257" s="54"/>
      <c r="G257" s="54" t="s">
        <v>2097</v>
      </c>
      <c r="H257" s="54" t="s">
        <v>2095</v>
      </c>
      <c r="I257" s="68" t="s">
        <v>2477</v>
      </c>
      <c r="J257" s="54" t="s">
        <v>262</v>
      </c>
    </row>
    <row r="258" spans="1:10" x14ac:dyDescent="0.35">
      <c r="A258" s="54" t="s">
        <v>2041</v>
      </c>
      <c r="B258" s="61">
        <v>8</v>
      </c>
      <c r="C258" s="54" t="s">
        <v>2020</v>
      </c>
      <c r="D258" s="54" t="s">
        <v>2021</v>
      </c>
      <c r="E258" s="54" t="s">
        <v>2272</v>
      </c>
      <c r="F258" s="54"/>
      <c r="G258" s="54" t="s">
        <v>2098</v>
      </c>
      <c r="H258" s="54" t="s">
        <v>2096</v>
      </c>
      <c r="I258" s="68" t="s">
        <v>2454</v>
      </c>
      <c r="J258" s="54" t="s">
        <v>262</v>
      </c>
    </row>
    <row r="259" spans="1:10" x14ac:dyDescent="0.35">
      <c r="A259" s="54" t="s">
        <v>2041</v>
      </c>
      <c r="B259" s="61">
        <v>8</v>
      </c>
      <c r="C259" s="56" t="s">
        <v>2742</v>
      </c>
      <c r="D259" s="50" t="s">
        <v>3378</v>
      </c>
      <c r="E259" s="56"/>
      <c r="F259" s="56"/>
      <c r="G259" s="56" t="s">
        <v>3171</v>
      </c>
      <c r="H259" s="50" t="s">
        <v>2946</v>
      </c>
      <c r="I259" s="56"/>
      <c r="J259" s="50" t="s">
        <v>195</v>
      </c>
    </row>
    <row r="260" spans="1:10" x14ac:dyDescent="0.35">
      <c r="A260" s="54" t="s">
        <v>2041</v>
      </c>
      <c r="B260" s="61">
        <v>9</v>
      </c>
      <c r="C260" s="56" t="s">
        <v>2743</v>
      </c>
      <c r="D260" s="50" t="s">
        <v>3377</v>
      </c>
      <c r="E260" s="56"/>
      <c r="F260" s="56"/>
      <c r="G260" s="56" t="s">
        <v>3172</v>
      </c>
      <c r="H260" s="50" t="s">
        <v>2947</v>
      </c>
      <c r="I260" s="56"/>
      <c r="J260" s="50" t="s">
        <v>195</v>
      </c>
    </row>
    <row r="261" spans="1:10" x14ac:dyDescent="0.35">
      <c r="A261" s="54" t="s">
        <v>2041</v>
      </c>
      <c r="B261" s="61">
        <v>10</v>
      </c>
      <c r="C261" s="56" t="s">
        <v>2744</v>
      </c>
      <c r="D261" s="50" t="s">
        <v>3376</v>
      </c>
      <c r="E261" s="56"/>
      <c r="F261" s="56"/>
      <c r="G261" s="56" t="s">
        <v>3173</v>
      </c>
      <c r="H261" s="50" t="s">
        <v>2948</v>
      </c>
      <c r="I261" s="56"/>
      <c r="J261" s="50" t="s">
        <v>195</v>
      </c>
    </row>
    <row r="262" spans="1:10" x14ac:dyDescent="0.35">
      <c r="A262" s="54" t="s">
        <v>2041</v>
      </c>
      <c r="B262" s="61">
        <v>11</v>
      </c>
      <c r="C262" s="54" t="s">
        <v>2022</v>
      </c>
      <c r="D262" s="54" t="s">
        <v>2026</v>
      </c>
      <c r="E262" s="54" t="s">
        <v>2271</v>
      </c>
      <c r="F262" s="54"/>
      <c r="G262" s="56" t="s">
        <v>3174</v>
      </c>
      <c r="H262" s="54" t="s">
        <v>2099</v>
      </c>
      <c r="I262" s="68" t="s">
        <v>2455</v>
      </c>
      <c r="J262" s="54" t="s">
        <v>195</v>
      </c>
    </row>
    <row r="263" spans="1:10" x14ac:dyDescent="0.35">
      <c r="A263" s="54" t="s">
        <v>2041</v>
      </c>
      <c r="B263" s="61">
        <v>12</v>
      </c>
      <c r="C263" s="54" t="s">
        <v>2023</v>
      </c>
      <c r="D263" s="54" t="s">
        <v>2028</v>
      </c>
      <c r="E263" s="54" t="s">
        <v>2270</v>
      </c>
      <c r="F263" s="54"/>
      <c r="G263" s="56" t="s">
        <v>3175</v>
      </c>
      <c r="H263" s="54" t="s">
        <v>2100</v>
      </c>
      <c r="I263" s="68" t="s">
        <v>2456</v>
      </c>
      <c r="J263" s="54" t="s">
        <v>195</v>
      </c>
    </row>
    <row r="264" spans="1:10" x14ac:dyDescent="0.35">
      <c r="A264" s="54" t="s">
        <v>2041</v>
      </c>
      <c r="B264" s="61">
        <v>13</v>
      </c>
      <c r="C264" s="54" t="s">
        <v>2024</v>
      </c>
      <c r="D264" s="54" t="s">
        <v>2029</v>
      </c>
      <c r="E264" s="54" t="s">
        <v>2269</v>
      </c>
      <c r="F264" s="54"/>
      <c r="G264" s="56" t="s">
        <v>3176</v>
      </c>
      <c r="H264" s="54" t="s">
        <v>2101</v>
      </c>
      <c r="I264" s="68" t="s">
        <v>2457</v>
      </c>
      <c r="J264" s="54" t="s">
        <v>195</v>
      </c>
    </row>
    <row r="265" spans="1:10" x14ac:dyDescent="0.35">
      <c r="A265" s="54" t="s">
        <v>2041</v>
      </c>
      <c r="B265" s="61">
        <v>14</v>
      </c>
      <c r="C265" s="56" t="s">
        <v>2745</v>
      </c>
      <c r="D265" s="50" t="s">
        <v>3375</v>
      </c>
      <c r="E265" s="56"/>
      <c r="F265" s="56"/>
      <c r="G265" s="56" t="s">
        <v>3177</v>
      </c>
      <c r="H265" s="50" t="s">
        <v>2949</v>
      </c>
      <c r="I265" s="56"/>
      <c r="J265" s="50" t="s">
        <v>195</v>
      </c>
    </row>
    <row r="266" spans="1:10" x14ac:dyDescent="0.35">
      <c r="A266" s="54" t="s">
        <v>2041</v>
      </c>
      <c r="B266" s="61">
        <v>15</v>
      </c>
      <c r="C266" s="54" t="s">
        <v>2025</v>
      </c>
      <c r="D266" s="54" t="s">
        <v>2027</v>
      </c>
      <c r="E266" s="54" t="s">
        <v>2268</v>
      </c>
      <c r="F266" s="54"/>
      <c r="G266" s="54" t="s">
        <v>2103</v>
      </c>
      <c r="H266" s="54" t="s">
        <v>2102</v>
      </c>
      <c r="I266" s="68" t="s">
        <v>2458</v>
      </c>
      <c r="J266" s="54" t="s">
        <v>100</v>
      </c>
    </row>
    <row r="267" spans="1:10" x14ac:dyDescent="0.35">
      <c r="A267" s="54" t="s">
        <v>2042</v>
      </c>
      <c r="B267" s="65">
        <v>-99</v>
      </c>
      <c r="C267" s="54" t="s">
        <v>93</v>
      </c>
      <c r="D267" s="54" t="s">
        <v>1923</v>
      </c>
      <c r="E267" s="66" t="s">
        <v>2178</v>
      </c>
      <c r="F267" s="67" t="s">
        <v>2130</v>
      </c>
      <c r="G267" s="54" t="s">
        <v>277</v>
      </c>
      <c r="H267" s="54" t="s">
        <v>278</v>
      </c>
      <c r="I267" s="68" t="s">
        <v>2311</v>
      </c>
      <c r="J267" s="54" t="s">
        <v>91</v>
      </c>
    </row>
    <row r="268" spans="1:10" x14ac:dyDescent="0.35">
      <c r="A268" s="54" t="s">
        <v>2042</v>
      </c>
      <c r="B268" s="61">
        <v>1</v>
      </c>
      <c r="C268" s="54" t="s">
        <v>125</v>
      </c>
      <c r="D268" s="54" t="s">
        <v>1922</v>
      </c>
      <c r="E268" s="54" t="s">
        <v>2146</v>
      </c>
      <c r="F268" s="54"/>
      <c r="G268" s="54" t="s">
        <v>336</v>
      </c>
      <c r="H268" s="54" t="s">
        <v>337</v>
      </c>
      <c r="I268" s="68" t="s">
        <v>2334</v>
      </c>
      <c r="J268" s="54" t="s">
        <v>100</v>
      </c>
    </row>
    <row r="269" spans="1:10" x14ac:dyDescent="0.35">
      <c r="A269" s="54" t="s">
        <v>2042</v>
      </c>
      <c r="B269" s="61">
        <v>2</v>
      </c>
      <c r="C269" s="54" t="s">
        <v>2009</v>
      </c>
      <c r="D269" s="54" t="s">
        <v>275</v>
      </c>
      <c r="E269" s="54" t="s">
        <v>2174</v>
      </c>
      <c r="F269" s="54"/>
      <c r="G269" s="54" t="s">
        <v>2080</v>
      </c>
      <c r="H269" s="54" t="s">
        <v>2083</v>
      </c>
      <c r="I269" s="68" t="s">
        <v>2447</v>
      </c>
      <c r="J269" s="54" t="s">
        <v>91</v>
      </c>
    </row>
    <row r="270" spans="1:10" x14ac:dyDescent="0.35">
      <c r="A270" s="54" t="s">
        <v>2042</v>
      </c>
      <c r="B270" s="61">
        <v>3</v>
      </c>
      <c r="C270" s="54" t="s">
        <v>2008</v>
      </c>
      <c r="D270" s="54" t="s">
        <v>1895</v>
      </c>
      <c r="E270" s="54" t="s">
        <v>2172</v>
      </c>
      <c r="F270" s="54"/>
      <c r="G270" s="54" t="s">
        <v>2081</v>
      </c>
      <c r="H270" s="54" t="s">
        <v>2084</v>
      </c>
      <c r="I270" s="68" t="s">
        <v>2448</v>
      </c>
      <c r="J270" s="54" t="s">
        <v>91</v>
      </c>
    </row>
    <row r="271" spans="1:10" x14ac:dyDescent="0.35">
      <c r="A271" s="54" t="s">
        <v>2042</v>
      </c>
      <c r="B271" s="61">
        <v>8</v>
      </c>
      <c r="C271" s="54" t="s">
        <v>2010</v>
      </c>
      <c r="D271" s="54" t="s">
        <v>2011</v>
      </c>
      <c r="E271" s="54" t="s">
        <v>2274</v>
      </c>
      <c r="F271" s="54"/>
      <c r="G271" s="54" t="s">
        <v>2082</v>
      </c>
      <c r="H271" s="54" t="s">
        <v>2085</v>
      </c>
      <c r="I271" s="68" t="s">
        <v>2476</v>
      </c>
      <c r="J271" s="54" t="s">
        <v>262</v>
      </c>
    </row>
    <row r="272" spans="1:10" x14ac:dyDescent="0.35">
      <c r="A272" s="54" t="s">
        <v>49</v>
      </c>
      <c r="B272" s="65">
        <v>-99</v>
      </c>
      <c r="C272" s="54" t="s">
        <v>93</v>
      </c>
      <c r="D272" s="54" t="s">
        <v>1923</v>
      </c>
      <c r="E272" s="66" t="s">
        <v>2178</v>
      </c>
      <c r="F272" s="67" t="s">
        <v>2130</v>
      </c>
      <c r="G272" s="54" t="s">
        <v>277</v>
      </c>
      <c r="H272" s="54" t="s">
        <v>278</v>
      </c>
      <c r="I272" s="54" t="s">
        <v>2311</v>
      </c>
      <c r="J272" s="54" t="s">
        <v>91</v>
      </c>
    </row>
    <row r="273" spans="1:10" x14ac:dyDescent="0.35">
      <c r="A273" s="54" t="s">
        <v>49</v>
      </c>
      <c r="B273" s="54"/>
      <c r="C273" s="54" t="s">
        <v>101</v>
      </c>
      <c r="D273" s="54" t="s">
        <v>1922</v>
      </c>
      <c r="E273" s="54" t="s">
        <v>2146</v>
      </c>
      <c r="F273" s="70" t="s">
        <v>1517</v>
      </c>
      <c r="G273" s="54" t="s">
        <v>291</v>
      </c>
      <c r="H273" s="54" t="s">
        <v>292</v>
      </c>
      <c r="I273" s="54" t="s">
        <v>2322</v>
      </c>
      <c r="J273" s="54" t="s">
        <v>100</v>
      </c>
    </row>
    <row r="274" spans="1:10" x14ac:dyDescent="0.35">
      <c r="A274" s="54" t="s">
        <v>49</v>
      </c>
      <c r="B274" s="54"/>
      <c r="C274" s="54" t="s">
        <v>103</v>
      </c>
      <c r="D274" s="54" t="s">
        <v>1919</v>
      </c>
      <c r="E274" s="54" t="s">
        <v>2147</v>
      </c>
      <c r="F274" s="70" t="s">
        <v>1519</v>
      </c>
      <c r="G274" s="54" t="s">
        <v>295</v>
      </c>
      <c r="H274" s="54" t="s">
        <v>296</v>
      </c>
      <c r="I274" s="54" t="s">
        <v>2480</v>
      </c>
      <c r="J274" s="54" t="s">
        <v>91</v>
      </c>
    </row>
    <row r="275" spans="1:10" x14ac:dyDescent="0.35">
      <c r="A275" s="54" t="s">
        <v>49</v>
      </c>
      <c r="B275" s="54"/>
      <c r="C275" s="54" t="s">
        <v>102</v>
      </c>
      <c r="D275" s="54" t="s">
        <v>1918</v>
      </c>
      <c r="E275" s="54" t="s">
        <v>2151</v>
      </c>
      <c r="F275" s="70" t="s">
        <v>1518</v>
      </c>
      <c r="G275" s="54" t="s">
        <v>293</v>
      </c>
      <c r="H275" s="54" t="s">
        <v>294</v>
      </c>
      <c r="I275" s="54" t="s">
        <v>2479</v>
      </c>
      <c r="J275" s="54" t="s">
        <v>91</v>
      </c>
    </row>
    <row r="276" spans="1:10" x14ac:dyDescent="0.35">
      <c r="A276" s="54" t="s">
        <v>49</v>
      </c>
      <c r="B276" s="54"/>
      <c r="C276" s="54" t="s">
        <v>104</v>
      </c>
      <c r="D276" s="54" t="s">
        <v>1920</v>
      </c>
      <c r="E276" s="54" t="s">
        <v>2152</v>
      </c>
      <c r="F276" s="70" t="s">
        <v>1520</v>
      </c>
      <c r="G276" s="54" t="s">
        <v>297</v>
      </c>
      <c r="H276" s="54" t="s">
        <v>298</v>
      </c>
      <c r="I276" s="54" t="s">
        <v>2481</v>
      </c>
      <c r="J276" s="54" t="s">
        <v>91</v>
      </c>
    </row>
    <row r="277" spans="1:10" x14ac:dyDescent="0.35">
      <c r="A277" s="54" t="s">
        <v>49</v>
      </c>
      <c r="B277" s="54"/>
      <c r="C277" s="54" t="s">
        <v>105</v>
      </c>
      <c r="D277" s="54" t="s">
        <v>1921</v>
      </c>
      <c r="E277" s="54" t="s">
        <v>2179</v>
      </c>
      <c r="F277" s="70" t="s">
        <v>1521</v>
      </c>
      <c r="G277" s="54" t="s">
        <v>299</v>
      </c>
      <c r="H277" s="54" t="s">
        <v>300</v>
      </c>
      <c r="I277" s="54" t="s">
        <v>2482</v>
      </c>
      <c r="J277" s="54" t="s">
        <v>92</v>
      </c>
    </row>
    <row r="278" spans="1:10" x14ac:dyDescent="0.35">
      <c r="A278" s="54" t="s">
        <v>60</v>
      </c>
      <c r="B278" s="65">
        <v>-99</v>
      </c>
      <c r="C278" s="54" t="s">
        <v>93</v>
      </c>
      <c r="D278" s="56" t="s">
        <v>1923</v>
      </c>
      <c r="E278" s="66" t="s">
        <v>2178</v>
      </c>
      <c r="F278" s="67" t="s">
        <v>2130</v>
      </c>
      <c r="G278" s="54" t="s">
        <v>277</v>
      </c>
      <c r="H278" s="54" t="s">
        <v>278</v>
      </c>
      <c r="I278" s="54" t="s">
        <v>2311</v>
      </c>
      <c r="J278" s="54" t="s">
        <v>91</v>
      </c>
    </row>
    <row r="279" spans="1:10" x14ac:dyDescent="0.35">
      <c r="A279" s="54" t="s">
        <v>60</v>
      </c>
      <c r="B279" s="61">
        <v>1</v>
      </c>
      <c r="C279" s="54" t="s">
        <v>122</v>
      </c>
      <c r="D279" s="57" t="s">
        <v>1922</v>
      </c>
      <c r="E279" s="54" t="s">
        <v>2146</v>
      </c>
      <c r="F279" s="70" t="s">
        <v>1659</v>
      </c>
      <c r="G279" s="54" t="s">
        <v>330</v>
      </c>
      <c r="H279" s="54" t="s">
        <v>331</v>
      </c>
      <c r="I279" s="68" t="s">
        <v>2331</v>
      </c>
      <c r="J279" s="54" t="s">
        <v>100</v>
      </c>
    </row>
    <row r="280" spans="1:10" x14ac:dyDescent="0.35">
      <c r="A280" s="54" t="s">
        <v>60</v>
      </c>
      <c r="B280" s="61">
        <v>2</v>
      </c>
      <c r="C280" s="54" t="s">
        <v>166</v>
      </c>
      <c r="D280" s="56" t="s">
        <v>3313</v>
      </c>
      <c r="E280" s="54"/>
      <c r="F280" s="70" t="s">
        <v>1569</v>
      </c>
      <c r="G280" s="54" t="s">
        <v>399</v>
      </c>
      <c r="H280" s="54" t="s">
        <v>400</v>
      </c>
      <c r="I280" s="68" t="s">
        <v>2359</v>
      </c>
      <c r="J280" s="54" t="s">
        <v>153</v>
      </c>
    </row>
    <row r="281" spans="1:10" x14ac:dyDescent="0.35">
      <c r="A281" s="50" t="s">
        <v>60</v>
      </c>
      <c r="B281" s="61">
        <v>2</v>
      </c>
      <c r="C281" s="56" t="s">
        <v>2688</v>
      </c>
      <c r="D281" s="56" t="s">
        <v>3315</v>
      </c>
      <c r="F281" s="56"/>
      <c r="G281" s="56" t="s">
        <v>3114</v>
      </c>
      <c r="H281" s="50" t="s">
        <v>2892</v>
      </c>
      <c r="I281" s="56"/>
      <c r="J281" s="50" t="s">
        <v>153</v>
      </c>
    </row>
    <row r="282" spans="1:10" x14ac:dyDescent="0.35">
      <c r="A282" s="50" t="s">
        <v>60</v>
      </c>
      <c r="B282" s="61">
        <v>2</v>
      </c>
      <c r="C282" s="56" t="s">
        <v>2689</v>
      </c>
      <c r="D282" s="50" t="s">
        <v>3316</v>
      </c>
      <c r="E282" s="56"/>
      <c r="F282" s="56"/>
      <c r="G282" s="56" t="s">
        <v>3115</v>
      </c>
      <c r="H282" s="50" t="s">
        <v>2893</v>
      </c>
      <c r="I282" s="56"/>
      <c r="J282" s="50" t="s">
        <v>91</v>
      </c>
    </row>
    <row r="283" spans="1:10" x14ac:dyDescent="0.35">
      <c r="A283" s="54" t="s">
        <v>60</v>
      </c>
      <c r="B283" s="61">
        <v>2</v>
      </c>
      <c r="C283" s="54" t="s">
        <v>167</v>
      </c>
      <c r="D283" s="56" t="s">
        <v>275</v>
      </c>
      <c r="E283" s="54" t="s">
        <v>2174</v>
      </c>
      <c r="F283" s="70" t="s">
        <v>1570</v>
      </c>
      <c r="G283" s="54" t="s">
        <v>401</v>
      </c>
      <c r="H283" s="54" t="s">
        <v>402</v>
      </c>
      <c r="I283" s="68" t="s">
        <v>2360</v>
      </c>
      <c r="J283" s="54" t="s">
        <v>91</v>
      </c>
    </row>
    <row r="284" spans="1:10" x14ac:dyDescent="0.35">
      <c r="A284" s="50" t="s">
        <v>60</v>
      </c>
      <c r="B284" s="61">
        <v>6</v>
      </c>
      <c r="C284" s="56" t="s">
        <v>2690</v>
      </c>
      <c r="D284" s="56" t="s">
        <v>3314</v>
      </c>
      <c r="E284" s="56"/>
      <c r="F284" s="56"/>
      <c r="G284" s="56" t="s">
        <v>3116</v>
      </c>
      <c r="H284" s="50" t="s">
        <v>2894</v>
      </c>
      <c r="I284" s="56"/>
      <c r="J284" s="50" t="s">
        <v>153</v>
      </c>
    </row>
    <row r="285" spans="1:10" x14ac:dyDescent="0.35">
      <c r="A285" s="54" t="s">
        <v>60</v>
      </c>
      <c r="B285" s="61">
        <v>7</v>
      </c>
      <c r="C285" s="54" t="s">
        <v>168</v>
      </c>
      <c r="D285" s="56" t="s">
        <v>3318</v>
      </c>
      <c r="E285" s="54" t="s">
        <v>2199</v>
      </c>
      <c r="F285" s="70" t="s">
        <v>1571</v>
      </c>
      <c r="G285" s="54" t="s">
        <v>403</v>
      </c>
      <c r="H285" s="54" t="s">
        <v>404</v>
      </c>
      <c r="I285" s="68" t="s">
        <v>2361</v>
      </c>
      <c r="J285" s="54" t="s">
        <v>163</v>
      </c>
    </row>
    <row r="286" spans="1:10" x14ac:dyDescent="0.35">
      <c r="A286" s="50" t="s">
        <v>60</v>
      </c>
      <c r="B286" s="61">
        <v>8</v>
      </c>
      <c r="C286" s="56" t="s">
        <v>2691</v>
      </c>
      <c r="D286" s="50" t="s">
        <v>3317</v>
      </c>
      <c r="E286" s="56"/>
      <c r="F286" s="56"/>
      <c r="G286" s="56" t="s">
        <v>3117</v>
      </c>
      <c r="H286" s="50" t="s">
        <v>2895</v>
      </c>
      <c r="I286" s="56"/>
      <c r="J286" s="50" t="s">
        <v>163</v>
      </c>
    </row>
    <row r="287" spans="1:10" x14ac:dyDescent="0.35">
      <c r="A287" s="54" t="s">
        <v>60</v>
      </c>
      <c r="B287" s="61">
        <v>9</v>
      </c>
      <c r="C287" s="54" t="s">
        <v>169</v>
      </c>
      <c r="D287" s="57" t="s">
        <v>3319</v>
      </c>
      <c r="E287" s="54" t="s">
        <v>2200</v>
      </c>
      <c r="F287" s="70" t="s">
        <v>1572</v>
      </c>
      <c r="G287" s="54" t="s">
        <v>405</v>
      </c>
      <c r="H287" s="54" t="s">
        <v>406</v>
      </c>
      <c r="I287" s="68" t="s">
        <v>2362</v>
      </c>
      <c r="J287" s="54" t="s">
        <v>92</v>
      </c>
    </row>
    <row r="288" spans="1:10" x14ac:dyDescent="0.35">
      <c r="A288" s="54" t="s">
        <v>60</v>
      </c>
      <c r="B288" s="61">
        <v>10</v>
      </c>
      <c r="C288" s="54" t="s">
        <v>170</v>
      </c>
      <c r="D288" s="57" t="s">
        <v>3320</v>
      </c>
      <c r="E288" s="55" t="s">
        <v>2287</v>
      </c>
      <c r="F288" s="70" t="s">
        <v>1573</v>
      </c>
      <c r="G288" s="54" t="s">
        <v>407</v>
      </c>
      <c r="H288" s="54" t="s">
        <v>408</v>
      </c>
      <c r="I288" s="68" t="s">
        <v>2286</v>
      </c>
      <c r="J288" s="54" t="s">
        <v>92</v>
      </c>
    </row>
    <row r="289" spans="1:10" x14ac:dyDescent="0.35">
      <c r="A289" s="50" t="s">
        <v>60</v>
      </c>
      <c r="B289" s="61">
        <v>11</v>
      </c>
      <c r="C289" s="56" t="s">
        <v>2693</v>
      </c>
      <c r="D289" s="50" t="s">
        <v>3321</v>
      </c>
      <c r="E289" s="56"/>
      <c r="F289" s="56"/>
      <c r="G289" s="56" t="s">
        <v>3119</v>
      </c>
      <c r="H289" s="50" t="s">
        <v>2897</v>
      </c>
      <c r="I289" s="56"/>
      <c r="J289" s="50" t="s">
        <v>156</v>
      </c>
    </row>
    <row r="290" spans="1:10" x14ac:dyDescent="0.35">
      <c r="A290" s="54" t="s">
        <v>60</v>
      </c>
      <c r="B290" s="61">
        <v>11</v>
      </c>
      <c r="C290" s="54" t="s">
        <v>171</v>
      </c>
      <c r="D290" s="56" t="s">
        <v>1892</v>
      </c>
      <c r="E290" s="54" t="s">
        <v>2201</v>
      </c>
      <c r="F290" s="70" t="s">
        <v>1574</v>
      </c>
      <c r="G290" s="54" t="s">
        <v>409</v>
      </c>
      <c r="H290" s="54" t="s">
        <v>410</v>
      </c>
      <c r="I290" s="68" t="s">
        <v>2363</v>
      </c>
      <c r="J290" s="54" t="s">
        <v>156</v>
      </c>
    </row>
    <row r="291" spans="1:10" x14ac:dyDescent="0.35">
      <c r="A291" s="54" t="s">
        <v>60</v>
      </c>
      <c r="B291" s="61">
        <v>12</v>
      </c>
      <c r="C291" s="54" t="s">
        <v>172</v>
      </c>
      <c r="D291" s="56" t="s">
        <v>1893</v>
      </c>
      <c r="E291" s="54" t="s">
        <v>2202</v>
      </c>
      <c r="F291" s="70" t="s">
        <v>1575</v>
      </c>
      <c r="G291" s="54" t="s">
        <v>411</v>
      </c>
      <c r="H291" s="54" t="s">
        <v>412</v>
      </c>
      <c r="I291" s="68" t="s">
        <v>2364</v>
      </c>
      <c r="J291" s="54" t="s">
        <v>164</v>
      </c>
    </row>
    <row r="292" spans="1:10" x14ac:dyDescent="0.35">
      <c r="A292" s="50" t="s">
        <v>60</v>
      </c>
      <c r="B292" s="61">
        <v>13</v>
      </c>
      <c r="C292" s="56" t="s">
        <v>2694</v>
      </c>
      <c r="D292" s="50" t="s">
        <v>3322</v>
      </c>
      <c r="E292" s="56"/>
      <c r="F292" s="56"/>
      <c r="G292" s="56" t="s">
        <v>3120</v>
      </c>
      <c r="H292" s="50" t="s">
        <v>2898</v>
      </c>
      <c r="I292" s="56"/>
      <c r="J292" s="50" t="s">
        <v>100</v>
      </c>
    </row>
    <row r="293" spans="1:10" x14ac:dyDescent="0.35">
      <c r="A293" s="54" t="s">
        <v>60</v>
      </c>
      <c r="B293" s="61">
        <v>14</v>
      </c>
      <c r="C293" s="54" t="s">
        <v>173</v>
      </c>
      <c r="D293" s="56" t="s">
        <v>1894</v>
      </c>
      <c r="E293" s="55" t="s">
        <v>2203</v>
      </c>
      <c r="F293" s="70" t="s">
        <v>1576</v>
      </c>
      <c r="G293" s="54" t="s">
        <v>413</v>
      </c>
      <c r="H293" s="54" t="s">
        <v>414</v>
      </c>
      <c r="I293" s="68" t="s">
        <v>2365</v>
      </c>
      <c r="J293" s="54" t="s">
        <v>165</v>
      </c>
    </row>
    <row r="294" spans="1:10" x14ac:dyDescent="0.35">
      <c r="A294" s="50" t="s">
        <v>60</v>
      </c>
      <c r="B294" s="61">
        <v>21</v>
      </c>
      <c r="C294" s="56" t="s">
        <v>2695</v>
      </c>
      <c r="D294" s="50" t="s">
        <v>3323</v>
      </c>
      <c r="E294" s="56"/>
      <c r="F294" s="56"/>
      <c r="G294" s="56" t="s">
        <v>3121</v>
      </c>
      <c r="H294" s="50" t="s">
        <v>2899</v>
      </c>
      <c r="I294" s="56"/>
      <c r="J294" s="50" t="s">
        <v>262</v>
      </c>
    </row>
    <row r="295" spans="1:10" x14ac:dyDescent="0.35">
      <c r="A295" s="50" t="s">
        <v>60</v>
      </c>
      <c r="B295" s="53">
        <v>22</v>
      </c>
      <c r="C295" s="56" t="s">
        <v>2696</v>
      </c>
      <c r="D295" s="50" t="s">
        <v>3324</v>
      </c>
      <c r="E295" s="56"/>
      <c r="F295" s="56"/>
      <c r="G295" s="56" t="s">
        <v>3122</v>
      </c>
      <c r="H295" s="50" t="s">
        <v>2900</v>
      </c>
      <c r="I295" s="56"/>
      <c r="J295" s="50" t="s">
        <v>2996</v>
      </c>
    </row>
    <row r="296" spans="1:10" x14ac:dyDescent="0.35">
      <c r="A296" s="50" t="s">
        <v>60</v>
      </c>
      <c r="B296" s="61">
        <v>23</v>
      </c>
      <c r="C296" s="56" t="s">
        <v>2697</v>
      </c>
      <c r="D296" s="50" t="s">
        <v>3327</v>
      </c>
      <c r="E296" s="56"/>
      <c r="F296" s="56"/>
      <c r="G296" s="56" t="s">
        <v>3123</v>
      </c>
      <c r="H296" s="50" t="s">
        <v>2901</v>
      </c>
      <c r="I296" s="56"/>
      <c r="J296" s="50" t="s">
        <v>2996</v>
      </c>
    </row>
    <row r="297" spans="1:10" x14ac:dyDescent="0.35">
      <c r="A297" s="50" t="s">
        <v>60</v>
      </c>
      <c r="B297" s="61">
        <v>24</v>
      </c>
      <c r="C297" s="56" t="s">
        <v>2698</v>
      </c>
      <c r="D297" s="50" t="s">
        <v>3326</v>
      </c>
      <c r="E297" s="56"/>
      <c r="F297" s="56"/>
      <c r="G297" s="56" t="s">
        <v>3124</v>
      </c>
      <c r="H297" s="50" t="s">
        <v>2902</v>
      </c>
      <c r="I297" s="56"/>
      <c r="J297" s="50" t="s">
        <v>235</v>
      </c>
    </row>
    <row r="298" spans="1:10" x14ac:dyDescent="0.35">
      <c r="A298" s="50" t="s">
        <v>60</v>
      </c>
      <c r="B298" s="61">
        <v>26</v>
      </c>
      <c r="C298" s="56" t="s">
        <v>2699</v>
      </c>
      <c r="D298" s="50" t="s">
        <v>3325</v>
      </c>
      <c r="E298" s="56"/>
      <c r="F298" s="56"/>
      <c r="G298" s="56" t="s">
        <v>3125</v>
      </c>
      <c r="H298" s="50" t="s">
        <v>2903</v>
      </c>
      <c r="I298" s="56"/>
      <c r="J298" s="50" t="s">
        <v>156</v>
      </c>
    </row>
    <row r="299" spans="1:10" x14ac:dyDescent="0.35">
      <c r="A299" s="50" t="s">
        <v>60</v>
      </c>
      <c r="B299" s="61">
        <v>26</v>
      </c>
      <c r="C299" s="56" t="s">
        <v>2700</v>
      </c>
      <c r="D299" s="50" t="s">
        <v>3328</v>
      </c>
      <c r="E299" s="56"/>
      <c r="F299" s="56"/>
      <c r="G299" s="56" t="s">
        <v>3126</v>
      </c>
      <c r="H299" s="50" t="s">
        <v>2904</v>
      </c>
      <c r="I299" s="56"/>
      <c r="J299" s="50" t="s">
        <v>163</v>
      </c>
    </row>
    <row r="300" spans="1:10" x14ac:dyDescent="0.35">
      <c r="A300" s="50" t="s">
        <v>60</v>
      </c>
      <c r="B300" s="61">
        <v>27</v>
      </c>
      <c r="C300" s="56" t="s">
        <v>2701</v>
      </c>
      <c r="D300" s="50" t="s">
        <v>3329</v>
      </c>
      <c r="E300" s="56"/>
      <c r="F300" s="56"/>
      <c r="G300" s="56" t="s">
        <v>3127</v>
      </c>
      <c r="H300" s="50" t="s">
        <v>2905</v>
      </c>
      <c r="I300" s="56"/>
      <c r="J300" s="50" t="s">
        <v>195</v>
      </c>
    </row>
    <row r="301" spans="1:10" x14ac:dyDescent="0.35">
      <c r="A301" s="50" t="s">
        <v>60</v>
      </c>
      <c r="B301" s="61">
        <v>28</v>
      </c>
      <c r="C301" s="56" t="s">
        <v>2704</v>
      </c>
      <c r="D301" s="50" t="s">
        <v>3330</v>
      </c>
      <c r="E301" s="56"/>
      <c r="F301" s="56"/>
      <c r="G301" s="56" t="s">
        <v>3130</v>
      </c>
      <c r="H301" s="50" t="s">
        <v>2908</v>
      </c>
      <c r="I301" s="56"/>
      <c r="J301" s="50" t="s">
        <v>100</v>
      </c>
    </row>
    <row r="302" spans="1:10" x14ac:dyDescent="0.35">
      <c r="A302" s="50" t="s">
        <v>60</v>
      </c>
      <c r="B302" s="61">
        <v>28</v>
      </c>
      <c r="C302" s="56" t="s">
        <v>2702</v>
      </c>
      <c r="D302" s="50" t="s">
        <v>3331</v>
      </c>
      <c r="E302" s="56"/>
      <c r="F302" s="56"/>
      <c r="G302" s="56" t="s">
        <v>3128</v>
      </c>
      <c r="H302" s="50" t="s">
        <v>2906</v>
      </c>
      <c r="I302" s="56"/>
      <c r="J302" s="50" t="s">
        <v>91</v>
      </c>
    </row>
    <row r="303" spans="1:10" x14ac:dyDescent="0.35">
      <c r="A303" s="50" t="s">
        <v>60</v>
      </c>
      <c r="B303" s="61">
        <v>28</v>
      </c>
      <c r="C303" s="56" t="s">
        <v>2703</v>
      </c>
      <c r="D303" s="50" t="s">
        <v>1895</v>
      </c>
      <c r="E303" s="56"/>
      <c r="F303" s="56"/>
      <c r="G303" s="56" t="s">
        <v>3129</v>
      </c>
      <c r="H303" s="50" t="s">
        <v>2907</v>
      </c>
      <c r="I303" s="56"/>
      <c r="J303" s="50" t="s">
        <v>91</v>
      </c>
    </row>
    <row r="304" spans="1:10" x14ac:dyDescent="0.35">
      <c r="A304" s="50" t="s">
        <v>60</v>
      </c>
      <c r="B304" s="61"/>
      <c r="C304" s="56" t="s">
        <v>2692</v>
      </c>
      <c r="D304" s="62" t="s">
        <v>3332</v>
      </c>
      <c r="E304" s="56"/>
      <c r="F304" s="56"/>
      <c r="G304" s="56" t="s">
        <v>3118</v>
      </c>
      <c r="H304" s="50" t="s">
        <v>2896</v>
      </c>
      <c r="I304" s="56"/>
      <c r="J304" s="50" t="s">
        <v>92</v>
      </c>
    </row>
    <row r="305" spans="1:10" x14ac:dyDescent="0.35">
      <c r="A305" s="54" t="s">
        <v>2043</v>
      </c>
      <c r="B305" s="54"/>
      <c r="C305" s="54" t="s">
        <v>1997</v>
      </c>
      <c r="D305" s="54" t="s">
        <v>2006</v>
      </c>
      <c r="E305" s="54" t="s">
        <v>2145</v>
      </c>
      <c r="F305" s="70"/>
      <c r="G305" s="54" t="s">
        <v>2308</v>
      </c>
      <c r="H305" s="54" t="s">
        <v>2309</v>
      </c>
      <c r="I305" s="54" t="s">
        <v>2321</v>
      </c>
      <c r="J305" s="17" t="s">
        <v>139</v>
      </c>
    </row>
    <row r="306" spans="1:10" x14ac:dyDescent="0.35">
      <c r="A306" s="54" t="s">
        <v>2043</v>
      </c>
      <c r="B306" s="54"/>
      <c r="C306" s="54" t="s">
        <v>1989</v>
      </c>
      <c r="D306" s="54" t="s">
        <v>2060</v>
      </c>
      <c r="E306" s="54" t="s">
        <v>2140</v>
      </c>
      <c r="F306" s="70"/>
      <c r="G306" s="54" t="s">
        <v>2293</v>
      </c>
      <c r="H306" s="54" t="s">
        <v>2290</v>
      </c>
      <c r="I306" s="54" t="s">
        <v>2315</v>
      </c>
      <c r="J306" s="17" t="s">
        <v>2291</v>
      </c>
    </row>
    <row r="307" spans="1:10" x14ac:dyDescent="0.35">
      <c r="A307" s="54" t="s">
        <v>2043</v>
      </c>
      <c r="B307" s="54"/>
      <c r="C307" s="54" t="s">
        <v>1994</v>
      </c>
      <c r="D307" s="54" t="s">
        <v>2003</v>
      </c>
      <c r="E307" s="54" t="s">
        <v>2143</v>
      </c>
      <c r="F307" s="70"/>
      <c r="G307" s="54" t="s">
        <v>2302</v>
      </c>
      <c r="H307" s="54" t="s">
        <v>2303</v>
      </c>
      <c r="I307" s="54" t="s">
        <v>2318</v>
      </c>
      <c r="J307" s="17" t="s">
        <v>2291</v>
      </c>
    </row>
    <row r="308" spans="1:10" x14ac:dyDescent="0.35">
      <c r="A308" s="54" t="s">
        <v>2043</v>
      </c>
      <c r="B308" s="54"/>
      <c r="C308" s="54" t="s">
        <v>1996</v>
      </c>
      <c r="D308" s="54" t="s">
        <v>2005</v>
      </c>
      <c r="E308" s="54" t="s">
        <v>2144</v>
      </c>
      <c r="F308" s="70"/>
      <c r="G308" s="54" t="s">
        <v>2306</v>
      </c>
      <c r="H308" s="54" t="s">
        <v>2307</v>
      </c>
      <c r="I308" s="54" t="s">
        <v>2320</v>
      </c>
      <c r="J308" s="17" t="s">
        <v>139</v>
      </c>
    </row>
    <row r="309" spans="1:10" x14ac:dyDescent="0.35">
      <c r="A309" s="54" t="s">
        <v>2043</v>
      </c>
      <c r="B309" s="54"/>
      <c r="C309" s="54" t="s">
        <v>1995</v>
      </c>
      <c r="D309" s="54" t="s">
        <v>2004</v>
      </c>
      <c r="E309" s="54" t="s">
        <v>2478</v>
      </c>
      <c r="F309" s="70"/>
      <c r="G309" s="54" t="s">
        <v>2304</v>
      </c>
      <c r="H309" s="54" t="s">
        <v>2305</v>
      </c>
      <c r="I309" s="54" t="s">
        <v>2319</v>
      </c>
      <c r="J309" s="17" t="s">
        <v>100</v>
      </c>
    </row>
    <row r="310" spans="1:10" x14ac:dyDescent="0.35">
      <c r="A310" s="54" t="s">
        <v>2043</v>
      </c>
      <c r="B310" s="54"/>
      <c r="C310" s="54" t="s">
        <v>1988</v>
      </c>
      <c r="D310" s="54" t="s">
        <v>1998</v>
      </c>
      <c r="E310" s="54" t="s">
        <v>2138</v>
      </c>
      <c r="F310" s="70"/>
      <c r="G310" s="54" t="s">
        <v>2292</v>
      </c>
      <c r="H310" s="54" t="s">
        <v>2289</v>
      </c>
      <c r="I310" s="54" t="s">
        <v>2314</v>
      </c>
      <c r="J310" s="17" t="s">
        <v>91</v>
      </c>
    </row>
    <row r="311" spans="1:10" x14ac:dyDescent="0.35">
      <c r="A311" s="54" t="s">
        <v>2043</v>
      </c>
      <c r="B311" s="54"/>
      <c r="C311" s="54" t="s">
        <v>1991</v>
      </c>
      <c r="D311" s="54" t="s">
        <v>1999</v>
      </c>
      <c r="E311" s="54" t="s">
        <v>2139</v>
      </c>
      <c r="F311" s="70"/>
      <c r="G311" s="54" t="s">
        <v>2294</v>
      </c>
      <c r="H311" s="54" t="s">
        <v>2295</v>
      </c>
      <c r="I311" s="54" t="s">
        <v>2316</v>
      </c>
      <c r="J311" s="17" t="s">
        <v>139</v>
      </c>
    </row>
    <row r="312" spans="1:10" x14ac:dyDescent="0.35">
      <c r="A312" s="54" t="s">
        <v>2043</v>
      </c>
      <c r="B312" s="54"/>
      <c r="C312" s="54" t="s">
        <v>1992</v>
      </c>
      <c r="D312" s="54" t="s">
        <v>2001</v>
      </c>
      <c r="E312" s="55" t="s">
        <v>3225</v>
      </c>
      <c r="F312" s="70"/>
      <c r="G312" s="54" t="s">
        <v>2298</v>
      </c>
      <c r="H312" s="54" t="s">
        <v>2299</v>
      </c>
      <c r="I312" s="54" t="s">
        <v>2310</v>
      </c>
      <c r="J312" s="17" t="s">
        <v>164</v>
      </c>
    </row>
    <row r="313" spans="1:10" x14ac:dyDescent="0.35">
      <c r="A313" s="54" t="s">
        <v>2043</v>
      </c>
      <c r="B313" s="54"/>
      <c r="C313" s="54" t="s">
        <v>1990</v>
      </c>
      <c r="D313" s="54" t="s">
        <v>2000</v>
      </c>
      <c r="E313" s="54" t="s">
        <v>2141</v>
      </c>
      <c r="F313" s="70"/>
      <c r="G313" s="54" t="s">
        <v>2296</v>
      </c>
      <c r="H313" s="54" t="s">
        <v>2297</v>
      </c>
      <c r="I313" s="54" t="s">
        <v>2469</v>
      </c>
      <c r="J313" s="17" t="s">
        <v>100</v>
      </c>
    </row>
    <row r="314" spans="1:10" x14ac:dyDescent="0.35">
      <c r="A314" s="54" t="s">
        <v>2043</v>
      </c>
      <c r="B314" s="54"/>
      <c r="C314" s="54" t="s">
        <v>1993</v>
      </c>
      <c r="D314" s="54" t="s">
        <v>2002</v>
      </c>
      <c r="E314" s="54" t="s">
        <v>2142</v>
      </c>
      <c r="F314" s="70"/>
      <c r="G314" s="54" t="s">
        <v>2300</v>
      </c>
      <c r="H314" s="54" t="s">
        <v>2301</v>
      </c>
      <c r="I314" s="54" t="s">
        <v>2317</v>
      </c>
      <c r="J314" s="17" t="s">
        <v>156</v>
      </c>
    </row>
    <row r="315" spans="1:10" x14ac:dyDescent="0.35">
      <c r="A315" s="58" t="s">
        <v>2790</v>
      </c>
      <c r="B315" s="61">
        <v>1</v>
      </c>
      <c r="C315" s="59" t="s">
        <v>120</v>
      </c>
      <c r="D315" s="57" t="s">
        <v>1922</v>
      </c>
      <c r="E315" s="54" t="s">
        <v>2146</v>
      </c>
      <c r="G315" s="23"/>
      <c r="H315" s="23"/>
    </row>
    <row r="316" spans="1:10" x14ac:dyDescent="0.35">
      <c r="A316" s="50" t="s">
        <v>2790</v>
      </c>
      <c r="B316" s="61">
        <v>2</v>
      </c>
      <c r="C316" s="56" t="s">
        <v>2632</v>
      </c>
      <c r="D316" s="50" t="s">
        <v>2056</v>
      </c>
      <c r="E316" s="56"/>
      <c r="F316" s="56"/>
      <c r="G316" s="56" t="s">
        <v>3055</v>
      </c>
      <c r="H316" s="50" t="s">
        <v>2835</v>
      </c>
      <c r="I316" s="56"/>
      <c r="J316" s="50" t="s">
        <v>153</v>
      </c>
    </row>
    <row r="317" spans="1:10" x14ac:dyDescent="0.35">
      <c r="A317" s="50" t="s">
        <v>2790</v>
      </c>
      <c r="B317" s="61">
        <v>2</v>
      </c>
      <c r="C317" s="56" t="s">
        <v>2633</v>
      </c>
      <c r="D317" s="50" t="s">
        <v>275</v>
      </c>
      <c r="E317" s="56"/>
      <c r="F317" s="56"/>
      <c r="G317" s="56" t="s">
        <v>3056</v>
      </c>
      <c r="H317" s="50" t="s">
        <v>2836</v>
      </c>
      <c r="I317" s="56"/>
      <c r="J317" s="50" t="s">
        <v>91</v>
      </c>
    </row>
    <row r="318" spans="1:10" x14ac:dyDescent="0.35">
      <c r="A318" s="50" t="s">
        <v>2790</v>
      </c>
      <c r="B318" s="61">
        <v>3</v>
      </c>
      <c r="C318" s="56" t="s">
        <v>2634</v>
      </c>
      <c r="D318" s="62" t="s">
        <v>3333</v>
      </c>
      <c r="E318" s="56"/>
      <c r="F318" s="56"/>
      <c r="G318" s="56" t="s">
        <v>3057</v>
      </c>
      <c r="H318" s="50" t="s">
        <v>2837</v>
      </c>
      <c r="I318" s="56"/>
      <c r="J318" s="50" t="s">
        <v>91</v>
      </c>
    </row>
    <row r="319" spans="1:10" x14ac:dyDescent="0.35">
      <c r="A319" s="50" t="s">
        <v>2790</v>
      </c>
      <c r="B319" s="61">
        <v>6</v>
      </c>
      <c r="C319" s="56" t="s">
        <v>2635</v>
      </c>
      <c r="D319" s="62" t="s">
        <v>3336</v>
      </c>
      <c r="E319" s="56"/>
      <c r="F319" s="56"/>
      <c r="G319" s="56" t="s">
        <v>3058</v>
      </c>
      <c r="H319" s="50" t="s">
        <v>2838</v>
      </c>
      <c r="I319" s="56"/>
      <c r="J319" s="50" t="s">
        <v>92</v>
      </c>
    </row>
    <row r="320" spans="1:10" x14ac:dyDescent="0.35">
      <c r="A320" s="50" t="s">
        <v>2790</v>
      </c>
      <c r="B320" s="61">
        <v>7</v>
      </c>
      <c r="C320" s="56" t="s">
        <v>2636</v>
      </c>
      <c r="D320" s="62" t="s">
        <v>3335</v>
      </c>
      <c r="E320" s="56"/>
      <c r="F320" s="56"/>
      <c r="G320" s="56" t="s">
        <v>3059</v>
      </c>
      <c r="H320" s="50" t="s">
        <v>2839</v>
      </c>
      <c r="I320" s="56"/>
      <c r="J320" s="50" t="s">
        <v>92</v>
      </c>
    </row>
    <row r="321" spans="1:10" x14ac:dyDescent="0.35">
      <c r="A321" s="50" t="s">
        <v>2790</v>
      </c>
      <c r="B321" s="61">
        <v>8</v>
      </c>
      <c r="C321" s="56" t="s">
        <v>2637</v>
      </c>
      <c r="D321" s="62" t="s">
        <v>3334</v>
      </c>
      <c r="E321" s="56"/>
      <c r="F321" s="56"/>
      <c r="G321" s="56" t="s">
        <v>3060</v>
      </c>
      <c r="H321" s="50" t="s">
        <v>2840</v>
      </c>
      <c r="I321" s="56"/>
      <c r="J321" s="50" t="s">
        <v>92</v>
      </c>
    </row>
    <row r="322" spans="1:10" x14ac:dyDescent="0.35">
      <c r="A322" s="50" t="s">
        <v>2790</v>
      </c>
      <c r="B322" s="61">
        <v>9</v>
      </c>
      <c r="C322" s="56" t="s">
        <v>217</v>
      </c>
      <c r="D322" s="50" t="s">
        <v>1900</v>
      </c>
      <c r="E322" s="56"/>
      <c r="F322" s="56"/>
      <c r="G322" s="56" t="s">
        <v>3066</v>
      </c>
      <c r="H322" s="50" t="s">
        <v>521</v>
      </c>
      <c r="I322" s="56"/>
      <c r="J322" s="50" t="s">
        <v>211</v>
      </c>
    </row>
    <row r="323" spans="1:10" x14ac:dyDescent="0.35">
      <c r="A323" s="50" t="s">
        <v>2790</v>
      </c>
      <c r="B323" s="61">
        <v>10</v>
      </c>
      <c r="C323" s="56" t="s">
        <v>218</v>
      </c>
      <c r="D323" s="50" t="s">
        <v>1969</v>
      </c>
      <c r="E323" s="56"/>
      <c r="F323" s="56"/>
      <c r="G323" s="56" t="s">
        <v>3067</v>
      </c>
      <c r="H323" s="50" t="s">
        <v>523</v>
      </c>
      <c r="I323" s="56"/>
      <c r="J323" s="50" t="s">
        <v>100</v>
      </c>
    </row>
    <row r="324" spans="1:10" x14ac:dyDescent="0.35">
      <c r="A324" s="50" t="s">
        <v>2790</v>
      </c>
      <c r="B324" s="50"/>
      <c r="C324" s="56" t="s">
        <v>2638</v>
      </c>
      <c r="D324" s="62" t="s">
        <v>3338</v>
      </c>
      <c r="E324" s="56"/>
      <c r="F324" s="56"/>
      <c r="G324" s="56" t="s">
        <v>3061</v>
      </c>
      <c r="H324" s="50" t="s">
        <v>2841</v>
      </c>
      <c r="I324" s="56"/>
      <c r="J324" s="50" t="s">
        <v>92</v>
      </c>
    </row>
    <row r="325" spans="1:10" x14ac:dyDescent="0.35">
      <c r="A325" s="50" t="s">
        <v>2790</v>
      </c>
      <c r="B325" s="50"/>
      <c r="C325" s="56" t="s">
        <v>2639</v>
      </c>
      <c r="D325" s="62" t="s">
        <v>3337</v>
      </c>
      <c r="E325" s="56"/>
      <c r="F325" s="56"/>
      <c r="G325" s="56" t="s">
        <v>3062</v>
      </c>
      <c r="H325" s="50" t="s">
        <v>2842</v>
      </c>
      <c r="I325" s="56"/>
      <c r="J325" s="50" t="s">
        <v>92</v>
      </c>
    </row>
    <row r="326" spans="1:10" x14ac:dyDescent="0.35">
      <c r="A326" s="50" t="s">
        <v>2790</v>
      </c>
      <c r="B326" s="50"/>
      <c r="C326" s="56" t="s">
        <v>2642</v>
      </c>
      <c r="D326" s="62" t="s">
        <v>3367</v>
      </c>
      <c r="E326" s="56"/>
      <c r="F326" s="56"/>
      <c r="G326" s="56" t="s">
        <v>3065</v>
      </c>
      <c r="H326" s="50" t="s">
        <v>2845</v>
      </c>
      <c r="I326" s="56"/>
      <c r="J326" s="50" t="s">
        <v>92</v>
      </c>
    </row>
    <row r="327" spans="1:10" x14ac:dyDescent="0.35">
      <c r="A327" s="50" t="s">
        <v>2790</v>
      </c>
      <c r="B327" s="50"/>
      <c r="C327" s="56" t="s">
        <v>2640</v>
      </c>
      <c r="D327" s="62" t="s">
        <v>3368</v>
      </c>
      <c r="E327" s="56"/>
      <c r="F327" s="56"/>
      <c r="G327" s="56" t="s">
        <v>3063</v>
      </c>
      <c r="H327" s="50" t="s">
        <v>2843</v>
      </c>
      <c r="I327" s="56"/>
      <c r="J327" s="50" t="s">
        <v>92</v>
      </c>
    </row>
    <row r="328" spans="1:10" x14ac:dyDescent="0.35">
      <c r="A328" s="50" t="s">
        <v>2790</v>
      </c>
      <c r="B328" s="50"/>
      <c r="C328" s="56" t="s">
        <v>2641</v>
      </c>
      <c r="D328" s="62" t="s">
        <v>3369</v>
      </c>
      <c r="E328" s="56"/>
      <c r="F328" s="56"/>
      <c r="G328" s="56" t="s">
        <v>3064</v>
      </c>
      <c r="H328" s="50" t="s">
        <v>2844</v>
      </c>
      <c r="I328" s="56"/>
      <c r="J328" s="50" t="s">
        <v>92</v>
      </c>
    </row>
    <row r="329" spans="1:10" x14ac:dyDescent="0.35">
      <c r="A329" s="60" t="s">
        <v>2794</v>
      </c>
      <c r="B329" s="61">
        <v>1</v>
      </c>
      <c r="C329" s="59" t="s">
        <v>120</v>
      </c>
      <c r="D329" s="54" t="s">
        <v>1950</v>
      </c>
      <c r="E329" s="54" t="s">
        <v>2175</v>
      </c>
      <c r="F329" s="54"/>
      <c r="G329" s="23"/>
      <c r="H329" s="23"/>
    </row>
    <row r="330" spans="1:10" x14ac:dyDescent="0.35">
      <c r="A330" s="50" t="s">
        <v>2794</v>
      </c>
      <c r="B330" s="61">
        <v>2</v>
      </c>
      <c r="C330" s="56" t="s">
        <v>2643</v>
      </c>
      <c r="D330" s="54" t="s">
        <v>1903</v>
      </c>
      <c r="E330" s="56"/>
      <c r="F330" s="56"/>
      <c r="G330" s="56" t="s">
        <v>3068</v>
      </c>
      <c r="H330" s="50" t="s">
        <v>2846</v>
      </c>
      <c r="I330" s="56"/>
      <c r="J330" s="50" t="s">
        <v>156</v>
      </c>
    </row>
    <row r="331" spans="1:10" x14ac:dyDescent="0.35">
      <c r="A331" s="50" t="s">
        <v>2794</v>
      </c>
      <c r="B331" s="61">
        <v>3</v>
      </c>
      <c r="C331" s="56" t="s">
        <v>2644</v>
      </c>
      <c r="D331" s="54" t="s">
        <v>1904</v>
      </c>
      <c r="E331" s="56"/>
      <c r="F331" s="56"/>
      <c r="G331" s="56" t="s">
        <v>3069</v>
      </c>
      <c r="H331" s="50" t="s">
        <v>2847</v>
      </c>
      <c r="I331" s="56"/>
      <c r="J331" s="50" t="s">
        <v>156</v>
      </c>
    </row>
    <row r="332" spans="1:10" x14ac:dyDescent="0.35">
      <c r="A332" s="50" t="s">
        <v>2794</v>
      </c>
      <c r="B332" s="61">
        <v>4</v>
      </c>
      <c r="C332" s="56" t="s">
        <v>2645</v>
      </c>
      <c r="D332" s="54" t="s">
        <v>3339</v>
      </c>
      <c r="E332" s="56"/>
      <c r="F332" s="56"/>
      <c r="G332" s="56" t="s">
        <v>3070</v>
      </c>
      <c r="H332" s="50" t="s">
        <v>2848</v>
      </c>
      <c r="I332" s="56"/>
      <c r="J332" s="50" t="s">
        <v>2997</v>
      </c>
    </row>
    <row r="333" spans="1:10" x14ac:dyDescent="0.35">
      <c r="A333" s="50" t="s">
        <v>2794</v>
      </c>
      <c r="B333" s="61">
        <v>5</v>
      </c>
      <c r="C333" s="56" t="s">
        <v>2646</v>
      </c>
      <c r="D333" s="56" t="s">
        <v>1974</v>
      </c>
      <c r="E333" s="56"/>
      <c r="F333" s="56"/>
      <c r="G333" s="56" t="s">
        <v>3071</v>
      </c>
      <c r="H333" s="50" t="s">
        <v>2849</v>
      </c>
      <c r="I333" s="56"/>
      <c r="J333" s="50" t="s">
        <v>195</v>
      </c>
    </row>
    <row r="334" spans="1:10" x14ac:dyDescent="0.35">
      <c r="A334" s="50" t="s">
        <v>2794</v>
      </c>
      <c r="B334" s="61">
        <v>6</v>
      </c>
      <c r="C334" s="56" t="s">
        <v>2648</v>
      </c>
      <c r="D334" s="56" t="s">
        <v>3340</v>
      </c>
      <c r="E334" s="56"/>
      <c r="F334" s="56"/>
      <c r="G334" s="56" t="s">
        <v>3073</v>
      </c>
      <c r="H334" s="50" t="s">
        <v>2851</v>
      </c>
      <c r="I334" s="56"/>
      <c r="J334" s="50" t="s">
        <v>195</v>
      </c>
    </row>
    <row r="335" spans="1:10" x14ac:dyDescent="0.35">
      <c r="A335" s="50" t="s">
        <v>2794</v>
      </c>
      <c r="B335" s="61">
        <v>7</v>
      </c>
      <c r="C335" s="56" t="s">
        <v>2649</v>
      </c>
      <c r="D335" s="56" t="s">
        <v>3341</v>
      </c>
      <c r="E335" s="56"/>
      <c r="F335" s="56"/>
      <c r="G335" s="56" t="s">
        <v>3074</v>
      </c>
      <c r="H335" s="50" t="s">
        <v>2852</v>
      </c>
      <c r="I335" s="56"/>
      <c r="J335" s="50" t="s">
        <v>100</v>
      </c>
    </row>
    <row r="336" spans="1:10" x14ac:dyDescent="0.35">
      <c r="A336" s="50" t="s">
        <v>2794</v>
      </c>
      <c r="B336" s="61">
        <v>8</v>
      </c>
      <c r="C336" s="56" t="s">
        <v>2650</v>
      </c>
      <c r="D336" s="56" t="s">
        <v>3342</v>
      </c>
      <c r="E336" s="56"/>
      <c r="F336" s="56"/>
      <c r="G336" s="56" t="s">
        <v>3075</v>
      </c>
      <c r="H336" s="50" t="s">
        <v>2853</v>
      </c>
      <c r="I336" s="56"/>
      <c r="J336" s="50" t="s">
        <v>100</v>
      </c>
    </row>
    <row r="337" spans="1:10" x14ac:dyDescent="0.35">
      <c r="A337" s="50" t="s">
        <v>2794</v>
      </c>
      <c r="B337" s="61">
        <v>9</v>
      </c>
      <c r="C337" s="56" t="s">
        <v>2651</v>
      </c>
      <c r="D337" s="56" t="s">
        <v>3360</v>
      </c>
      <c r="E337" s="56"/>
      <c r="F337" s="56"/>
      <c r="G337" s="56" t="s">
        <v>3076</v>
      </c>
      <c r="H337" s="50" t="s">
        <v>2854</v>
      </c>
      <c r="I337" s="56"/>
      <c r="J337" s="50" t="s">
        <v>2998</v>
      </c>
    </row>
    <row r="338" spans="1:10" x14ac:dyDescent="0.35">
      <c r="A338" s="50" t="s">
        <v>2794</v>
      </c>
      <c r="B338" s="61">
        <v>10</v>
      </c>
      <c r="C338" s="56" t="s">
        <v>2657</v>
      </c>
      <c r="D338" s="56" t="s">
        <v>3361</v>
      </c>
      <c r="E338" s="56"/>
      <c r="F338" s="56"/>
      <c r="G338" s="56" t="s">
        <v>3082</v>
      </c>
      <c r="H338" s="50" t="s">
        <v>2860</v>
      </c>
      <c r="I338" s="56"/>
      <c r="J338" s="50" t="s">
        <v>2998</v>
      </c>
    </row>
    <row r="339" spans="1:10" x14ac:dyDescent="0.35">
      <c r="A339" s="50" t="s">
        <v>2794</v>
      </c>
      <c r="B339" s="61">
        <v>10</v>
      </c>
      <c r="C339" s="56" t="s">
        <v>2653</v>
      </c>
      <c r="D339" s="56" t="s">
        <v>3363</v>
      </c>
      <c r="E339" s="56"/>
      <c r="F339" s="56"/>
      <c r="G339" s="56" t="s">
        <v>3078</v>
      </c>
      <c r="H339" s="50" t="s">
        <v>2856</v>
      </c>
      <c r="I339" s="56"/>
      <c r="J339" s="50" t="s">
        <v>2999</v>
      </c>
    </row>
    <row r="340" spans="1:10" x14ac:dyDescent="0.35">
      <c r="A340" s="50" t="s">
        <v>2794</v>
      </c>
      <c r="B340" s="61">
        <v>10</v>
      </c>
      <c r="C340" s="56" t="s">
        <v>2654</v>
      </c>
      <c r="D340" s="56" t="s">
        <v>3364</v>
      </c>
      <c r="E340" s="56"/>
      <c r="F340" s="56"/>
      <c r="G340" s="56" t="s">
        <v>3079</v>
      </c>
      <c r="H340" s="50" t="s">
        <v>2857</v>
      </c>
      <c r="I340" s="56"/>
      <c r="J340" s="50" t="s">
        <v>2999</v>
      </c>
    </row>
    <row r="341" spans="1:10" x14ac:dyDescent="0.35">
      <c r="A341" s="50" t="s">
        <v>2794</v>
      </c>
      <c r="B341" s="61">
        <v>10</v>
      </c>
      <c r="C341" s="56" t="s">
        <v>2652</v>
      </c>
      <c r="D341" s="56" t="s">
        <v>3365</v>
      </c>
      <c r="E341" s="56"/>
      <c r="F341" s="56"/>
      <c r="G341" s="56" t="s">
        <v>3077</v>
      </c>
      <c r="H341" s="50" t="s">
        <v>2855</v>
      </c>
      <c r="I341" s="56"/>
      <c r="J341" s="50" t="s">
        <v>2999</v>
      </c>
    </row>
    <row r="342" spans="1:10" x14ac:dyDescent="0.35">
      <c r="A342" s="50" t="s">
        <v>2794</v>
      </c>
      <c r="B342" s="61">
        <v>10</v>
      </c>
      <c r="C342" s="56" t="s">
        <v>2655</v>
      </c>
      <c r="D342" s="56" t="s">
        <v>3362</v>
      </c>
      <c r="E342" s="56"/>
      <c r="F342" s="56"/>
      <c r="G342" s="56" t="s">
        <v>3080</v>
      </c>
      <c r="H342" s="50" t="s">
        <v>2858</v>
      </c>
      <c r="I342" s="56"/>
      <c r="J342" s="50" t="s">
        <v>2998</v>
      </c>
    </row>
    <row r="343" spans="1:10" x14ac:dyDescent="0.35">
      <c r="A343" s="50" t="s">
        <v>2794</v>
      </c>
      <c r="B343" s="61">
        <v>10</v>
      </c>
      <c r="C343" s="56" t="s">
        <v>2656</v>
      </c>
      <c r="D343" s="56" t="s">
        <v>3366</v>
      </c>
      <c r="E343" s="56"/>
      <c r="F343" s="56"/>
      <c r="G343" s="56" t="s">
        <v>3081</v>
      </c>
      <c r="H343" s="50" t="s">
        <v>2859</v>
      </c>
      <c r="I343" s="56"/>
      <c r="J343" s="50" t="s">
        <v>2998</v>
      </c>
    </row>
    <row r="344" spans="1:10" x14ac:dyDescent="0.35">
      <c r="A344" s="50" t="s">
        <v>2794</v>
      </c>
      <c r="B344" s="61">
        <v>11</v>
      </c>
      <c r="C344" s="56" t="s">
        <v>2658</v>
      </c>
      <c r="D344" s="56" t="s">
        <v>3370</v>
      </c>
      <c r="E344" s="56"/>
      <c r="F344" s="56"/>
      <c r="G344" s="56" t="s">
        <v>3083</v>
      </c>
      <c r="H344" s="50" t="s">
        <v>2861</v>
      </c>
      <c r="I344" s="56"/>
      <c r="J344" s="50" t="s">
        <v>100</v>
      </c>
    </row>
    <row r="345" spans="1:10" x14ac:dyDescent="0.35">
      <c r="A345" s="50" t="s">
        <v>2794</v>
      </c>
      <c r="B345" s="61">
        <v>12</v>
      </c>
      <c r="C345" s="56" t="s">
        <v>2647</v>
      </c>
      <c r="D345" s="56" t="s">
        <v>3343</v>
      </c>
      <c r="E345" s="56"/>
      <c r="F345" s="56"/>
      <c r="G345" s="56" t="s">
        <v>3072</v>
      </c>
      <c r="H345" s="50" t="s">
        <v>2850</v>
      </c>
      <c r="I345" s="56"/>
      <c r="J345" s="50" t="s">
        <v>195</v>
      </c>
    </row>
    <row r="346" spans="1:10" x14ac:dyDescent="0.35">
      <c r="A346" s="54" t="s">
        <v>67</v>
      </c>
      <c r="B346" s="54"/>
      <c r="C346" s="54" t="s">
        <v>207</v>
      </c>
      <c r="D346" s="56" t="s">
        <v>1935</v>
      </c>
      <c r="E346" s="54" t="s">
        <v>2164</v>
      </c>
      <c r="F346" s="70" t="s">
        <v>1613</v>
      </c>
      <c r="G346" s="54" t="s">
        <v>502</v>
      </c>
      <c r="H346" s="54" t="s">
        <v>503</v>
      </c>
      <c r="I346" s="68" t="s">
        <v>2403</v>
      </c>
      <c r="J346" s="54" t="s">
        <v>138</v>
      </c>
    </row>
    <row r="347" spans="1:10" x14ac:dyDescent="0.35">
      <c r="A347" s="54" t="s">
        <v>67</v>
      </c>
      <c r="B347" s="54"/>
      <c r="C347" s="54" t="s">
        <v>208</v>
      </c>
      <c r="D347" s="56" t="s">
        <v>1936</v>
      </c>
      <c r="E347" s="54" t="s">
        <v>2165</v>
      </c>
      <c r="F347" s="70" t="s">
        <v>1614</v>
      </c>
      <c r="G347" s="54" t="s">
        <v>504</v>
      </c>
      <c r="H347" s="54" t="s">
        <v>505</v>
      </c>
      <c r="I347" s="68" t="s">
        <v>2404</v>
      </c>
      <c r="J347" s="54" t="s">
        <v>138</v>
      </c>
    </row>
    <row r="348" spans="1:10" x14ac:dyDescent="0.35">
      <c r="A348" s="54" t="s">
        <v>67</v>
      </c>
      <c r="B348" s="54"/>
      <c r="C348" s="54" t="s">
        <v>203</v>
      </c>
      <c r="D348" s="56" t="s">
        <v>1931</v>
      </c>
      <c r="E348" s="55" t="s">
        <v>2229</v>
      </c>
      <c r="F348" s="70" t="s">
        <v>1609</v>
      </c>
      <c r="G348" s="54" t="s">
        <v>494</v>
      </c>
      <c r="H348" s="54" t="s">
        <v>495</v>
      </c>
      <c r="I348" s="68" t="s">
        <v>2399</v>
      </c>
      <c r="J348" s="54" t="s">
        <v>91</v>
      </c>
    </row>
    <row r="349" spans="1:10" x14ac:dyDescent="0.35">
      <c r="A349" s="54" t="s">
        <v>67</v>
      </c>
      <c r="B349" s="54"/>
      <c r="C349" s="54" t="s">
        <v>210</v>
      </c>
      <c r="D349" s="56" t="s">
        <v>1938</v>
      </c>
      <c r="E349" s="54" t="s">
        <v>2230</v>
      </c>
      <c r="F349" s="70" t="s">
        <v>1616</v>
      </c>
      <c r="G349" s="54" t="s">
        <v>508</v>
      </c>
      <c r="H349" s="54" t="s">
        <v>509</v>
      </c>
      <c r="I349" s="68" t="s">
        <v>2227</v>
      </c>
      <c r="J349" s="54" t="s">
        <v>156</v>
      </c>
    </row>
    <row r="350" spans="1:10" x14ac:dyDescent="0.35">
      <c r="A350" s="54" t="s">
        <v>67</v>
      </c>
      <c r="B350" s="54"/>
      <c r="C350" s="54" t="s">
        <v>205</v>
      </c>
      <c r="D350" s="56" t="s">
        <v>1933</v>
      </c>
      <c r="E350" s="54" t="s">
        <v>1933</v>
      </c>
      <c r="F350" s="70" t="s">
        <v>1611</v>
      </c>
      <c r="G350" s="54" t="s">
        <v>498</v>
      </c>
      <c r="H350" s="54" t="s">
        <v>499</v>
      </c>
      <c r="I350" s="68" t="s">
        <v>2401</v>
      </c>
      <c r="J350" s="54" t="s">
        <v>91</v>
      </c>
    </row>
    <row r="351" spans="1:10" x14ac:dyDescent="0.35">
      <c r="A351" s="54" t="s">
        <v>67</v>
      </c>
      <c r="B351" s="54"/>
      <c r="C351" s="54" t="s">
        <v>206</v>
      </c>
      <c r="D351" s="57" t="s">
        <v>1934</v>
      </c>
      <c r="E351" s="54" t="s">
        <v>2163</v>
      </c>
      <c r="F351" s="70" t="s">
        <v>1612</v>
      </c>
      <c r="G351" s="54" t="s">
        <v>500</v>
      </c>
      <c r="H351" s="54" t="s">
        <v>501</v>
      </c>
      <c r="I351" s="68" t="s">
        <v>2402</v>
      </c>
      <c r="J351" s="54" t="s">
        <v>91</v>
      </c>
    </row>
    <row r="352" spans="1:10" x14ac:dyDescent="0.35">
      <c r="A352" s="54" t="s">
        <v>67</v>
      </c>
      <c r="B352" s="54"/>
      <c r="C352" s="54" t="s">
        <v>204</v>
      </c>
      <c r="D352" s="56" t="s">
        <v>1932</v>
      </c>
      <c r="E352" s="54" t="s">
        <v>2162</v>
      </c>
      <c r="F352" s="70" t="s">
        <v>1610</v>
      </c>
      <c r="G352" s="54" t="s">
        <v>496</v>
      </c>
      <c r="H352" s="54" t="s">
        <v>497</v>
      </c>
      <c r="I352" s="68" t="s">
        <v>2400</v>
      </c>
      <c r="J352" s="54" t="s">
        <v>91</v>
      </c>
    </row>
    <row r="353" spans="1:10" x14ac:dyDescent="0.35">
      <c r="A353" s="54" t="s">
        <v>67</v>
      </c>
      <c r="B353" s="54"/>
      <c r="C353" s="54" t="s">
        <v>202</v>
      </c>
      <c r="D353" s="56" t="s">
        <v>1902</v>
      </c>
      <c r="E353" s="54" t="s">
        <v>2171</v>
      </c>
      <c r="F353" s="70" t="s">
        <v>1608</v>
      </c>
      <c r="G353" s="54" t="s">
        <v>492</v>
      </c>
      <c r="H353" s="54" t="s">
        <v>493</v>
      </c>
      <c r="I353" s="68" t="s">
        <v>2398</v>
      </c>
      <c r="J353" s="54" t="s">
        <v>91</v>
      </c>
    </row>
    <row r="354" spans="1:10" x14ac:dyDescent="0.35">
      <c r="A354" s="54" t="s">
        <v>67</v>
      </c>
      <c r="B354" s="54"/>
      <c r="C354" s="54" t="s">
        <v>209</v>
      </c>
      <c r="D354" s="56" t="s">
        <v>1937</v>
      </c>
      <c r="E354" s="54" t="s">
        <v>2166</v>
      </c>
      <c r="F354" s="70" t="s">
        <v>1615</v>
      </c>
      <c r="G354" s="54" t="s">
        <v>506</v>
      </c>
      <c r="H354" s="54" t="s">
        <v>507</v>
      </c>
      <c r="I354" s="68" t="s">
        <v>2405</v>
      </c>
      <c r="J354" s="54" t="s">
        <v>139</v>
      </c>
    </row>
    <row r="355" spans="1:10" x14ac:dyDescent="0.35">
      <c r="A355" s="54" t="s">
        <v>72</v>
      </c>
      <c r="B355" s="54"/>
      <c r="C355" s="54" t="s">
        <v>225</v>
      </c>
      <c r="D355" s="54" t="s">
        <v>1970</v>
      </c>
      <c r="E355" s="55" t="s">
        <v>2285</v>
      </c>
      <c r="F355" s="70" t="s">
        <v>1628</v>
      </c>
      <c r="G355" s="54" t="s">
        <v>530</v>
      </c>
      <c r="H355" s="54" t="s">
        <v>531</v>
      </c>
      <c r="I355" s="68" t="s">
        <v>2414</v>
      </c>
      <c r="J355" s="54" t="s">
        <v>92</v>
      </c>
    </row>
    <row r="356" spans="1:10" x14ac:dyDescent="0.35">
      <c r="A356" s="54" t="s">
        <v>72</v>
      </c>
      <c r="B356" s="54"/>
      <c r="C356" s="54" t="s">
        <v>234</v>
      </c>
      <c r="D356" s="54" t="s">
        <v>1975</v>
      </c>
      <c r="E356" s="54" t="s">
        <v>2248</v>
      </c>
      <c r="F356" s="70" t="s">
        <v>1637</v>
      </c>
      <c r="G356" s="54" t="s">
        <v>548</v>
      </c>
      <c r="H356" s="54" t="s">
        <v>549</v>
      </c>
      <c r="I356" s="68" t="s">
        <v>2247</v>
      </c>
      <c r="J356" s="54" t="s">
        <v>222</v>
      </c>
    </row>
    <row r="357" spans="1:10" x14ac:dyDescent="0.35">
      <c r="A357" s="54" t="s">
        <v>72</v>
      </c>
      <c r="B357" s="54"/>
      <c r="C357" s="54" t="s">
        <v>226</v>
      </c>
      <c r="D357" s="54" t="s">
        <v>1971</v>
      </c>
      <c r="E357" s="54" t="s">
        <v>2238</v>
      </c>
      <c r="F357" s="70" t="s">
        <v>1629</v>
      </c>
      <c r="G357" s="54" t="s">
        <v>532</v>
      </c>
      <c r="H357" s="54" t="s">
        <v>533</v>
      </c>
      <c r="I357" s="68" t="s">
        <v>2415</v>
      </c>
      <c r="J357" s="54" t="s">
        <v>195</v>
      </c>
    </row>
    <row r="358" spans="1:10" x14ac:dyDescent="0.35">
      <c r="A358" s="54" t="s">
        <v>72</v>
      </c>
      <c r="B358" s="54"/>
      <c r="C358" s="54" t="s">
        <v>229</v>
      </c>
      <c r="D358" s="54" t="s">
        <v>1905</v>
      </c>
      <c r="E358" s="55" t="s">
        <v>2241</v>
      </c>
      <c r="F358" s="70" t="s">
        <v>1632</v>
      </c>
      <c r="G358" s="54" t="s">
        <v>538</v>
      </c>
      <c r="H358" s="54" t="s">
        <v>539</v>
      </c>
      <c r="I358" s="68" t="s">
        <v>2418</v>
      </c>
      <c r="J358" s="54" t="s">
        <v>195</v>
      </c>
    </row>
    <row r="359" spans="1:10" x14ac:dyDescent="0.35">
      <c r="A359" s="54" t="s">
        <v>72</v>
      </c>
      <c r="B359" s="54"/>
      <c r="C359" s="54" t="s">
        <v>224</v>
      </c>
      <c r="D359" s="54" t="s">
        <v>1904</v>
      </c>
      <c r="E359" s="54" t="s">
        <v>2196</v>
      </c>
      <c r="F359" s="70" t="s">
        <v>1627</v>
      </c>
      <c r="G359" s="54" t="s">
        <v>529</v>
      </c>
      <c r="H359" s="54" t="s">
        <v>394</v>
      </c>
      <c r="I359" s="68" t="s">
        <v>2356</v>
      </c>
      <c r="J359" s="54" t="s">
        <v>156</v>
      </c>
    </row>
    <row r="360" spans="1:10" x14ac:dyDescent="0.35">
      <c r="A360" s="54" t="s">
        <v>72</v>
      </c>
      <c r="B360" s="54"/>
      <c r="C360" s="54" t="s">
        <v>223</v>
      </c>
      <c r="D360" s="54" t="s">
        <v>1903</v>
      </c>
      <c r="E360" s="54" t="s">
        <v>2195</v>
      </c>
      <c r="F360" s="70" t="s">
        <v>1626</v>
      </c>
      <c r="G360" s="54" t="s">
        <v>528</v>
      </c>
      <c r="H360" s="54" t="s">
        <v>392</v>
      </c>
      <c r="I360" s="68" t="s">
        <v>2355</v>
      </c>
      <c r="J360" s="54" t="s">
        <v>156</v>
      </c>
    </row>
    <row r="361" spans="1:10" x14ac:dyDescent="0.35">
      <c r="A361" s="54" t="s">
        <v>72</v>
      </c>
      <c r="B361" s="54"/>
      <c r="C361" s="54" t="s">
        <v>230</v>
      </c>
      <c r="D361" s="54" t="s">
        <v>1974</v>
      </c>
      <c r="E361" s="54" t="s">
        <v>2284</v>
      </c>
      <c r="F361" s="70" t="s">
        <v>1633</v>
      </c>
      <c r="G361" s="54" t="s">
        <v>540</v>
      </c>
      <c r="H361" s="54" t="s">
        <v>541</v>
      </c>
      <c r="I361" s="68" t="s">
        <v>2419</v>
      </c>
      <c r="J361" s="54" t="s">
        <v>195</v>
      </c>
    </row>
    <row r="362" spans="1:10" x14ac:dyDescent="0.35">
      <c r="A362" s="54" t="s">
        <v>72</v>
      </c>
      <c r="B362" s="54"/>
      <c r="C362" s="54" t="s">
        <v>202</v>
      </c>
      <c r="D362" s="54" t="s">
        <v>1948</v>
      </c>
      <c r="E362" s="54" t="s">
        <v>2176</v>
      </c>
      <c r="F362" s="70" t="s">
        <v>1608</v>
      </c>
      <c r="G362" s="54" t="s">
        <v>492</v>
      </c>
      <c r="H362" s="54" t="s">
        <v>493</v>
      </c>
      <c r="I362" s="68" t="s">
        <v>2398</v>
      </c>
      <c r="J362" s="54" t="s">
        <v>91</v>
      </c>
    </row>
    <row r="363" spans="1:10" x14ac:dyDescent="0.35">
      <c r="A363" s="54" t="s">
        <v>72</v>
      </c>
      <c r="B363" s="54"/>
      <c r="C363" s="54" t="s">
        <v>228</v>
      </c>
      <c r="D363" s="54" t="s">
        <v>1973</v>
      </c>
      <c r="E363" s="54" t="s">
        <v>2240</v>
      </c>
      <c r="F363" s="70" t="s">
        <v>1631</v>
      </c>
      <c r="G363" s="54" t="s">
        <v>536</v>
      </c>
      <c r="H363" s="54" t="s">
        <v>537</v>
      </c>
      <c r="I363" s="68" t="s">
        <v>2417</v>
      </c>
      <c r="J363" s="54" t="s">
        <v>195</v>
      </c>
    </row>
    <row r="364" spans="1:10" x14ac:dyDescent="0.35">
      <c r="A364" s="54" t="s">
        <v>72</v>
      </c>
      <c r="B364" s="54"/>
      <c r="C364" s="54" t="s">
        <v>227</v>
      </c>
      <c r="D364" s="54" t="s">
        <v>1972</v>
      </c>
      <c r="E364" s="54" t="s">
        <v>2239</v>
      </c>
      <c r="F364" s="70" t="s">
        <v>1630</v>
      </c>
      <c r="G364" s="54" t="s">
        <v>534</v>
      </c>
      <c r="H364" s="54" t="s">
        <v>535</v>
      </c>
      <c r="I364" s="68" t="s">
        <v>2416</v>
      </c>
      <c r="J364" s="54" t="s">
        <v>195</v>
      </c>
    </row>
    <row r="365" spans="1:10" x14ac:dyDescent="0.35">
      <c r="A365" s="54" t="s">
        <v>72</v>
      </c>
      <c r="B365" s="54"/>
      <c r="C365" s="54" t="s">
        <v>232</v>
      </c>
      <c r="D365" s="54" t="s">
        <v>2064</v>
      </c>
      <c r="E365" s="55" t="s">
        <v>2246</v>
      </c>
      <c r="F365" s="70" t="s">
        <v>1635</v>
      </c>
      <c r="G365" s="54" t="s">
        <v>544</v>
      </c>
      <c r="H365" s="54" t="s">
        <v>545</v>
      </c>
      <c r="I365" s="68" t="s">
        <v>2421</v>
      </c>
      <c r="J365" s="54" t="s">
        <v>221</v>
      </c>
    </row>
    <row r="366" spans="1:10" x14ac:dyDescent="0.35">
      <c r="A366" s="54" t="s">
        <v>72</v>
      </c>
      <c r="B366" s="54"/>
      <c r="C366" s="54" t="s">
        <v>231</v>
      </c>
      <c r="D366" s="54" t="s">
        <v>2063</v>
      </c>
      <c r="E366" s="55" t="s">
        <v>2245</v>
      </c>
      <c r="F366" s="70" t="s">
        <v>1634</v>
      </c>
      <c r="G366" s="54" t="s">
        <v>542</v>
      </c>
      <c r="H366" s="54" t="s">
        <v>543</v>
      </c>
      <c r="I366" s="68" t="s">
        <v>2420</v>
      </c>
      <c r="J366" s="54" t="s">
        <v>221</v>
      </c>
    </row>
    <row r="367" spans="1:10" x14ac:dyDescent="0.35">
      <c r="A367" s="54" t="s">
        <v>72</v>
      </c>
      <c r="B367" s="54"/>
      <c r="C367" s="54" t="s">
        <v>233</v>
      </c>
      <c r="D367" s="54" t="s">
        <v>2065</v>
      </c>
      <c r="E367" s="55" t="s">
        <v>2249</v>
      </c>
      <c r="F367" s="70" t="s">
        <v>1636</v>
      </c>
      <c r="G367" s="54" t="s">
        <v>546</v>
      </c>
      <c r="H367" s="54" t="s">
        <v>547</v>
      </c>
      <c r="I367" s="68" t="s">
        <v>2422</v>
      </c>
      <c r="J367" s="54" t="s">
        <v>221</v>
      </c>
    </row>
    <row r="368" spans="1:10" x14ac:dyDescent="0.35">
      <c r="A368" s="54" t="s">
        <v>69</v>
      </c>
      <c r="B368" s="54"/>
      <c r="C368" s="54" t="s">
        <v>217</v>
      </c>
      <c r="D368" s="54" t="s">
        <v>1900</v>
      </c>
      <c r="E368" s="54" t="s">
        <v>2236</v>
      </c>
      <c r="F368" s="70" t="s">
        <v>1622</v>
      </c>
      <c r="G368" s="54" t="s">
        <v>520</v>
      </c>
      <c r="H368" s="54" t="s">
        <v>521</v>
      </c>
      <c r="I368" s="68" t="s">
        <v>2411</v>
      </c>
      <c r="J368" s="54" t="s">
        <v>211</v>
      </c>
    </row>
    <row r="369" spans="1:10" x14ac:dyDescent="0.35">
      <c r="A369" s="54" t="s">
        <v>69</v>
      </c>
      <c r="B369" s="54"/>
      <c r="C369" s="54" t="s">
        <v>219</v>
      </c>
      <c r="D369" s="54" t="s">
        <v>1901</v>
      </c>
      <c r="E369" s="55" t="s">
        <v>2233</v>
      </c>
      <c r="F369" s="70" t="s">
        <v>1624</v>
      </c>
      <c r="G369" s="54" t="s">
        <v>524</v>
      </c>
      <c r="H369" s="54" t="s">
        <v>525</v>
      </c>
      <c r="I369" s="68" t="s">
        <v>2413</v>
      </c>
      <c r="J369" s="54" t="s">
        <v>100</v>
      </c>
    </row>
    <row r="370" spans="1:10" x14ac:dyDescent="0.35">
      <c r="A370" s="54" t="s">
        <v>69</v>
      </c>
      <c r="B370" s="54"/>
      <c r="C370" s="54" t="s">
        <v>218</v>
      </c>
      <c r="D370" s="55" t="s">
        <v>1969</v>
      </c>
      <c r="E370" s="54" t="s">
        <v>2237</v>
      </c>
      <c r="F370" s="70" t="s">
        <v>1623</v>
      </c>
      <c r="G370" s="54" t="s">
        <v>522</v>
      </c>
      <c r="H370" s="54" t="s">
        <v>523</v>
      </c>
      <c r="I370" s="68" t="s">
        <v>2412</v>
      </c>
      <c r="J370" s="54" t="s">
        <v>100</v>
      </c>
    </row>
    <row r="371" spans="1:10" x14ac:dyDescent="0.35">
      <c r="A371" s="54" t="s">
        <v>69</v>
      </c>
      <c r="B371" s="54"/>
      <c r="C371" s="54" t="s">
        <v>215</v>
      </c>
      <c r="D371" s="54" t="s">
        <v>1898</v>
      </c>
      <c r="E371" s="54" t="s">
        <v>2231</v>
      </c>
      <c r="F371" s="70" t="s">
        <v>1620</v>
      </c>
      <c r="G371" s="54" t="s">
        <v>516</v>
      </c>
      <c r="H371" s="54" t="s">
        <v>517</v>
      </c>
      <c r="I371" s="68" t="s">
        <v>2409</v>
      </c>
      <c r="J371" s="54" t="s">
        <v>157</v>
      </c>
    </row>
    <row r="372" spans="1:10" x14ac:dyDescent="0.35">
      <c r="A372" s="54" t="s">
        <v>69</v>
      </c>
      <c r="B372" s="54"/>
      <c r="C372" s="54" t="s">
        <v>212</v>
      </c>
      <c r="D372" s="54" t="s">
        <v>1968</v>
      </c>
      <c r="E372" s="54" t="s">
        <v>2228</v>
      </c>
      <c r="F372" s="70" t="s">
        <v>1617</v>
      </c>
      <c r="G372" s="54" t="s">
        <v>510</v>
      </c>
      <c r="H372" s="54" t="s">
        <v>511</v>
      </c>
      <c r="I372" s="68" t="s">
        <v>2406</v>
      </c>
      <c r="J372" s="54" t="s">
        <v>91</v>
      </c>
    </row>
    <row r="373" spans="1:10" x14ac:dyDescent="0.35">
      <c r="A373" s="54" t="s">
        <v>69</v>
      </c>
      <c r="B373" s="54"/>
      <c r="C373" s="54" t="s">
        <v>213</v>
      </c>
      <c r="D373" s="54" t="s">
        <v>513</v>
      </c>
      <c r="E373" s="54" t="s">
        <v>2234</v>
      </c>
      <c r="F373" s="70" t="s">
        <v>1618</v>
      </c>
      <c r="G373" s="54" t="s">
        <v>512</v>
      </c>
      <c r="H373" s="54" t="s">
        <v>513</v>
      </c>
      <c r="I373" s="68" t="s">
        <v>2407</v>
      </c>
      <c r="J373" s="54" t="s">
        <v>91</v>
      </c>
    </row>
    <row r="374" spans="1:10" x14ac:dyDescent="0.35">
      <c r="A374" s="54" t="s">
        <v>69</v>
      </c>
      <c r="B374" s="54"/>
      <c r="C374" s="54" t="s">
        <v>214</v>
      </c>
      <c r="D374" s="54" t="s">
        <v>1967</v>
      </c>
      <c r="E374" s="54" t="s">
        <v>2235</v>
      </c>
      <c r="F374" s="70" t="s">
        <v>1619</v>
      </c>
      <c r="G374" s="54" t="s">
        <v>514</v>
      </c>
      <c r="H374" s="54" t="s">
        <v>515</v>
      </c>
      <c r="I374" s="68" t="s">
        <v>2408</v>
      </c>
      <c r="J374" s="54" t="s">
        <v>92</v>
      </c>
    </row>
    <row r="375" spans="1:10" x14ac:dyDescent="0.35">
      <c r="A375" s="54" t="s">
        <v>69</v>
      </c>
      <c r="B375" s="54"/>
      <c r="C375" s="54" t="s">
        <v>216</v>
      </c>
      <c r="D375" s="54" t="s">
        <v>1899</v>
      </c>
      <c r="E375" s="55" t="s">
        <v>2232</v>
      </c>
      <c r="F375" s="70" t="s">
        <v>1621</v>
      </c>
      <c r="G375" s="54" t="s">
        <v>518</v>
      </c>
      <c r="H375" s="54" t="s">
        <v>519</v>
      </c>
      <c r="I375" s="68" t="s">
        <v>2410</v>
      </c>
      <c r="J375" s="54" t="s">
        <v>165</v>
      </c>
    </row>
    <row r="376" spans="1:10" x14ac:dyDescent="0.35">
      <c r="A376" s="54" t="s">
        <v>69</v>
      </c>
      <c r="B376" s="54"/>
      <c r="C376" s="54" t="s">
        <v>202</v>
      </c>
      <c r="D376" s="54" t="s">
        <v>1948</v>
      </c>
      <c r="E376" s="54" t="s">
        <v>2176</v>
      </c>
      <c r="F376" s="70" t="s">
        <v>1608</v>
      </c>
      <c r="G376" s="54" t="s">
        <v>492</v>
      </c>
      <c r="H376" s="54" t="s">
        <v>493</v>
      </c>
      <c r="I376" s="68" t="s">
        <v>2398</v>
      </c>
      <c r="J376" s="54" t="s">
        <v>91</v>
      </c>
    </row>
    <row r="377" spans="1:10" x14ac:dyDescent="0.35">
      <c r="A377" s="54" t="s">
        <v>69</v>
      </c>
      <c r="B377" s="54"/>
      <c r="C377" s="54" t="s">
        <v>220</v>
      </c>
      <c r="D377" s="54" t="s">
        <v>1949</v>
      </c>
      <c r="E377" s="54" t="s">
        <v>2194</v>
      </c>
      <c r="F377" s="70" t="s">
        <v>1625</v>
      </c>
      <c r="G377" s="54" t="s">
        <v>526</v>
      </c>
      <c r="H377" s="54" t="s">
        <v>527</v>
      </c>
      <c r="I377" s="68" t="s">
        <v>2161</v>
      </c>
      <c r="J377" s="54" t="s">
        <v>92</v>
      </c>
    </row>
    <row r="378" spans="1:10" x14ac:dyDescent="0.35">
      <c r="A378" s="54" t="s">
        <v>82</v>
      </c>
      <c r="B378" s="65">
        <v>-99</v>
      </c>
      <c r="C378" s="54" t="s">
        <v>93</v>
      </c>
      <c r="D378" s="54" t="s">
        <v>1923</v>
      </c>
      <c r="E378" s="66" t="s">
        <v>2178</v>
      </c>
      <c r="F378" s="67" t="s">
        <v>2130</v>
      </c>
      <c r="G378" s="54" t="s">
        <v>277</v>
      </c>
      <c r="H378" s="54" t="s">
        <v>278</v>
      </c>
      <c r="I378" s="54" t="s">
        <v>2311</v>
      </c>
      <c r="J378" s="54" t="s">
        <v>91</v>
      </c>
    </row>
    <row r="379" spans="1:10" x14ac:dyDescent="0.35">
      <c r="A379" s="54" t="s">
        <v>82</v>
      </c>
      <c r="B379" s="54"/>
      <c r="C379" s="54" t="s">
        <v>259</v>
      </c>
      <c r="D379" s="54" t="s">
        <v>2057</v>
      </c>
      <c r="E379" s="54" t="s">
        <v>2219</v>
      </c>
      <c r="F379" s="70" t="s">
        <v>1596</v>
      </c>
      <c r="G379" s="54" t="s">
        <v>467</v>
      </c>
      <c r="H379" s="54" t="s">
        <v>468</v>
      </c>
      <c r="I379" s="68" t="s">
        <v>2393</v>
      </c>
      <c r="J379" s="54" t="s">
        <v>153</v>
      </c>
    </row>
    <row r="380" spans="1:10" x14ac:dyDescent="0.35">
      <c r="A380" s="54" t="s">
        <v>82</v>
      </c>
      <c r="B380" s="54"/>
      <c r="C380" s="54" t="s">
        <v>261</v>
      </c>
      <c r="D380" s="54" t="s">
        <v>2059</v>
      </c>
      <c r="E380" s="54" t="s">
        <v>2221</v>
      </c>
      <c r="F380" s="70" t="s">
        <v>1598</v>
      </c>
      <c r="G380" s="54" t="s">
        <v>471</v>
      </c>
      <c r="H380" s="54" t="s">
        <v>472</v>
      </c>
      <c r="I380" s="68" t="s">
        <v>2395</v>
      </c>
      <c r="J380" s="54" t="s">
        <v>153</v>
      </c>
    </row>
    <row r="381" spans="1:10" x14ac:dyDescent="0.35">
      <c r="A381" s="54" t="s">
        <v>82</v>
      </c>
      <c r="B381" s="54"/>
      <c r="C381" s="54" t="s">
        <v>258</v>
      </c>
      <c r="D381" s="54" t="s">
        <v>2048</v>
      </c>
      <c r="E381" s="54" t="s">
        <v>2218</v>
      </c>
      <c r="F381" s="70" t="s">
        <v>1595</v>
      </c>
      <c r="G381" s="54" t="s">
        <v>465</v>
      </c>
      <c r="H381" s="54" t="s">
        <v>466</v>
      </c>
      <c r="I381" s="68" t="s">
        <v>2392</v>
      </c>
      <c r="J381" s="54" t="s">
        <v>100</v>
      </c>
    </row>
    <row r="382" spans="1:10" x14ac:dyDescent="0.35">
      <c r="A382" s="54" t="s">
        <v>82</v>
      </c>
      <c r="B382" s="54"/>
      <c r="C382" s="54" t="s">
        <v>260</v>
      </c>
      <c r="D382" s="54" t="s">
        <v>2058</v>
      </c>
      <c r="E382" s="54" t="s">
        <v>2220</v>
      </c>
      <c r="F382" s="70" t="s">
        <v>1597</v>
      </c>
      <c r="G382" s="54" t="s">
        <v>469</v>
      </c>
      <c r="H382" s="54" t="s">
        <v>470</v>
      </c>
      <c r="I382" s="68" t="s">
        <v>2394</v>
      </c>
      <c r="J382" s="54" t="s">
        <v>153</v>
      </c>
    </row>
    <row r="383" spans="1:10" x14ac:dyDescent="0.35">
      <c r="A383" s="54" t="s">
        <v>85</v>
      </c>
      <c r="B383" s="65">
        <v>-99</v>
      </c>
      <c r="C383" s="54" t="s">
        <v>93</v>
      </c>
      <c r="D383" s="54" t="s">
        <v>1923</v>
      </c>
      <c r="E383" s="66" t="s">
        <v>2178</v>
      </c>
      <c r="F383" s="67" t="s">
        <v>2130</v>
      </c>
      <c r="G383" s="54" t="s">
        <v>277</v>
      </c>
      <c r="H383" s="54" t="s">
        <v>278</v>
      </c>
      <c r="I383" s="54" t="s">
        <v>2311</v>
      </c>
      <c r="J383" s="54" t="s">
        <v>91</v>
      </c>
    </row>
    <row r="384" spans="1:10" x14ac:dyDescent="0.35">
      <c r="A384" s="54" t="s">
        <v>85</v>
      </c>
      <c r="B384" s="54"/>
      <c r="C384" s="54" t="s">
        <v>263</v>
      </c>
      <c r="D384" s="54" t="s">
        <v>2049</v>
      </c>
      <c r="E384" s="54" t="s">
        <v>2275</v>
      </c>
      <c r="F384" s="70" t="s">
        <v>1599</v>
      </c>
      <c r="G384" s="54" t="s">
        <v>473</v>
      </c>
      <c r="H384" s="54" t="s">
        <v>474</v>
      </c>
      <c r="I384" s="68" t="s">
        <v>2471</v>
      </c>
      <c r="J384" s="54" t="s">
        <v>262</v>
      </c>
    </row>
    <row r="385" spans="1:10" x14ac:dyDescent="0.35">
      <c r="A385" s="54" t="s">
        <v>85</v>
      </c>
      <c r="B385" s="54"/>
      <c r="C385" s="54" t="s">
        <v>258</v>
      </c>
      <c r="D385" s="54" t="s">
        <v>2048</v>
      </c>
      <c r="E385" s="54" t="s">
        <v>2218</v>
      </c>
      <c r="F385" s="70" t="s">
        <v>1595</v>
      </c>
      <c r="G385" s="54" t="s">
        <v>465</v>
      </c>
      <c r="H385" s="54" t="s">
        <v>466</v>
      </c>
      <c r="I385" s="68" t="s">
        <v>2392</v>
      </c>
      <c r="J385" s="54" t="s">
        <v>100</v>
      </c>
    </row>
    <row r="386" spans="1:10" x14ac:dyDescent="0.35">
      <c r="A386" s="54" t="s">
        <v>85</v>
      </c>
      <c r="B386" s="54"/>
      <c r="C386" s="54" t="s">
        <v>265</v>
      </c>
      <c r="D386" s="54" t="s">
        <v>3371</v>
      </c>
      <c r="E386" s="54" t="s">
        <v>2222</v>
      </c>
      <c r="F386" s="70" t="s">
        <v>1601</v>
      </c>
      <c r="G386" s="54" t="s">
        <v>477</v>
      </c>
      <c r="H386" s="54" t="s">
        <v>478</v>
      </c>
      <c r="I386" s="68" t="s">
        <v>2396</v>
      </c>
      <c r="J386" s="54" t="s">
        <v>163</v>
      </c>
    </row>
    <row r="387" spans="1:10" x14ac:dyDescent="0.35">
      <c r="A387" s="54" t="s">
        <v>85</v>
      </c>
      <c r="B387" s="54"/>
      <c r="C387" s="54" t="s">
        <v>264</v>
      </c>
      <c r="D387" s="54" t="s">
        <v>3372</v>
      </c>
      <c r="E387" s="54" t="s">
        <v>2276</v>
      </c>
      <c r="F387" s="70" t="s">
        <v>1600</v>
      </c>
      <c r="G387" s="54" t="s">
        <v>475</v>
      </c>
      <c r="H387" s="54" t="s">
        <v>476</v>
      </c>
      <c r="I387" s="68" t="s">
        <v>2472</v>
      </c>
      <c r="J387" s="54" t="s">
        <v>262</v>
      </c>
    </row>
    <row r="388" spans="1:10" x14ac:dyDescent="0.35">
      <c r="A388" s="54" t="s">
        <v>448</v>
      </c>
      <c r="B388" s="65">
        <v>-99</v>
      </c>
      <c r="C388" s="54" t="s">
        <v>93</v>
      </c>
      <c r="D388" s="56" t="s">
        <v>1923</v>
      </c>
      <c r="E388" s="66" t="s">
        <v>2178</v>
      </c>
      <c r="F388" s="67" t="s">
        <v>2130</v>
      </c>
      <c r="G388" s="54" t="s">
        <v>277</v>
      </c>
      <c r="H388" s="54" t="s">
        <v>278</v>
      </c>
      <c r="I388" s="68" t="s">
        <v>2311</v>
      </c>
      <c r="J388" s="54" t="s">
        <v>91</v>
      </c>
    </row>
    <row r="389" spans="1:10" x14ac:dyDescent="0.35">
      <c r="A389" s="54" t="s">
        <v>448</v>
      </c>
      <c r="B389" s="61">
        <v>1</v>
      </c>
      <c r="C389" s="54" t="s">
        <v>127</v>
      </c>
      <c r="D389" s="56" t="s">
        <v>1922</v>
      </c>
      <c r="E389" s="54" t="s">
        <v>2146</v>
      </c>
      <c r="F389" s="54"/>
      <c r="G389" s="54" t="s">
        <v>340</v>
      </c>
      <c r="H389" s="54" t="s">
        <v>341</v>
      </c>
      <c r="I389" s="68" t="s">
        <v>2336</v>
      </c>
      <c r="J389" s="54" t="s">
        <v>100</v>
      </c>
    </row>
    <row r="390" spans="1:10" x14ac:dyDescent="0.35">
      <c r="A390" s="54" t="s">
        <v>448</v>
      </c>
      <c r="B390" s="61">
        <v>2</v>
      </c>
      <c r="C390" s="54" t="s">
        <v>1976</v>
      </c>
      <c r="D390" s="56" t="s">
        <v>275</v>
      </c>
      <c r="E390" s="54" t="s">
        <v>2174</v>
      </c>
      <c r="F390" s="54"/>
      <c r="G390" s="54" t="s">
        <v>2068</v>
      </c>
      <c r="H390" s="54" t="s">
        <v>2071</v>
      </c>
      <c r="I390" s="68" t="s">
        <v>2442</v>
      </c>
      <c r="J390" s="54" t="s">
        <v>91</v>
      </c>
    </row>
    <row r="391" spans="1:10" x14ac:dyDescent="0.35">
      <c r="A391" s="54" t="s">
        <v>448</v>
      </c>
      <c r="B391" s="61">
        <v>3</v>
      </c>
      <c r="C391" s="54" t="s">
        <v>1982</v>
      </c>
      <c r="D391" s="57" t="s">
        <v>2054</v>
      </c>
      <c r="E391" s="54" t="s">
        <v>2258</v>
      </c>
      <c r="F391" s="54"/>
      <c r="G391" s="54" t="s">
        <v>2070</v>
      </c>
      <c r="H391" s="54" t="s">
        <v>1981</v>
      </c>
      <c r="I391" s="68" t="s">
        <v>2441</v>
      </c>
      <c r="J391" s="54" t="s">
        <v>92</v>
      </c>
    </row>
    <row r="392" spans="1:10" x14ac:dyDescent="0.35">
      <c r="A392" s="54" t="s">
        <v>448</v>
      </c>
      <c r="B392" s="61">
        <v>3</v>
      </c>
      <c r="C392" s="54" t="s">
        <v>1980</v>
      </c>
      <c r="D392" s="56" t="s">
        <v>1895</v>
      </c>
      <c r="E392" s="54" t="s">
        <v>2172</v>
      </c>
      <c r="F392" s="54"/>
      <c r="G392" s="54" t="s">
        <v>2069</v>
      </c>
      <c r="H392" s="54" t="s">
        <v>2072</v>
      </c>
      <c r="I392" s="68" t="s">
        <v>2443</v>
      </c>
      <c r="J392" s="54" t="s">
        <v>91</v>
      </c>
    </row>
    <row r="393" spans="1:10" x14ac:dyDescent="0.35">
      <c r="A393" s="50" t="s">
        <v>448</v>
      </c>
      <c r="B393" s="61">
        <v>4</v>
      </c>
      <c r="C393" s="56" t="s">
        <v>2756</v>
      </c>
      <c r="D393" s="56" t="s">
        <v>3344</v>
      </c>
      <c r="E393" s="56"/>
      <c r="F393" s="56"/>
      <c r="G393" s="56" t="s">
        <v>3188</v>
      </c>
      <c r="H393" s="50" t="s">
        <v>2960</v>
      </c>
      <c r="I393" s="56"/>
      <c r="J393" s="50" t="s">
        <v>100</v>
      </c>
    </row>
    <row r="394" spans="1:10" x14ac:dyDescent="0.35">
      <c r="A394" s="54" t="s">
        <v>449</v>
      </c>
      <c r="B394" s="65">
        <v>-99</v>
      </c>
      <c r="C394" s="54" t="s">
        <v>93</v>
      </c>
      <c r="D394" s="54" t="s">
        <v>1923</v>
      </c>
      <c r="E394" s="66" t="s">
        <v>2178</v>
      </c>
      <c r="F394" s="67" t="s">
        <v>2130</v>
      </c>
      <c r="G394" s="54" t="s">
        <v>277</v>
      </c>
      <c r="H394" s="54" t="s">
        <v>278</v>
      </c>
      <c r="I394" s="68" t="s">
        <v>2311</v>
      </c>
      <c r="J394" s="54" t="s">
        <v>91</v>
      </c>
    </row>
    <row r="395" spans="1:10" x14ac:dyDescent="0.35">
      <c r="A395" s="54" t="s">
        <v>449</v>
      </c>
      <c r="B395" s="61">
        <v>1</v>
      </c>
      <c r="C395" s="54" t="s">
        <v>127</v>
      </c>
      <c r="D395" s="54" t="s">
        <v>1950</v>
      </c>
      <c r="E395" s="54" t="s">
        <v>2175</v>
      </c>
      <c r="F395" s="54"/>
      <c r="G395" s="54" t="s">
        <v>340</v>
      </c>
      <c r="H395" s="54" t="s">
        <v>341</v>
      </c>
      <c r="I395" s="68" t="s">
        <v>2336</v>
      </c>
      <c r="J395" s="54" t="s">
        <v>100</v>
      </c>
    </row>
    <row r="396" spans="1:10" x14ac:dyDescent="0.35">
      <c r="A396" s="54" t="s">
        <v>449</v>
      </c>
      <c r="B396" s="61">
        <v>2</v>
      </c>
      <c r="C396" s="54" t="s">
        <v>1985</v>
      </c>
      <c r="D396" s="54" t="s">
        <v>2056</v>
      </c>
      <c r="E396" s="54" t="s">
        <v>2173</v>
      </c>
      <c r="F396" s="54"/>
      <c r="G396" s="54" t="s">
        <v>2073</v>
      </c>
      <c r="H396" s="54" t="s">
        <v>1984</v>
      </c>
      <c r="I396" s="68" t="s">
        <v>2444</v>
      </c>
      <c r="J396" s="54" t="s">
        <v>153</v>
      </c>
    </row>
    <row r="397" spans="1:10" x14ac:dyDescent="0.35">
      <c r="A397" s="54" t="s">
        <v>449</v>
      </c>
      <c r="B397" s="61">
        <v>2</v>
      </c>
      <c r="C397" s="56" t="s">
        <v>2757</v>
      </c>
      <c r="D397" s="56" t="s">
        <v>3345</v>
      </c>
      <c r="E397" s="56"/>
      <c r="F397" s="56"/>
      <c r="G397" s="56" t="s">
        <v>3189</v>
      </c>
      <c r="H397" s="50" t="s">
        <v>2961</v>
      </c>
      <c r="I397" s="56"/>
      <c r="J397" s="50" t="s">
        <v>2995</v>
      </c>
    </row>
    <row r="398" spans="1:10" x14ac:dyDescent="0.35">
      <c r="A398" s="54" t="s">
        <v>449</v>
      </c>
      <c r="B398" s="61">
        <v>3</v>
      </c>
      <c r="C398" s="56" t="s">
        <v>2758</v>
      </c>
      <c r="D398" s="56" t="s">
        <v>3346</v>
      </c>
      <c r="E398" s="56"/>
      <c r="F398" s="56"/>
      <c r="G398" s="56" t="s">
        <v>3190</v>
      </c>
      <c r="H398" s="50" t="s">
        <v>2962</v>
      </c>
      <c r="I398" s="56"/>
      <c r="J398" s="50" t="s">
        <v>2996</v>
      </c>
    </row>
    <row r="399" spans="1:10" x14ac:dyDescent="0.35">
      <c r="A399" s="54" t="s">
        <v>449</v>
      </c>
      <c r="B399" s="61">
        <v>4</v>
      </c>
      <c r="C399" s="54" t="s">
        <v>1986</v>
      </c>
      <c r="D399" s="54" t="s">
        <v>1987</v>
      </c>
      <c r="E399" s="55" t="s">
        <v>2259</v>
      </c>
      <c r="F399" s="54"/>
      <c r="G399" s="54" t="s">
        <v>2075</v>
      </c>
      <c r="H399" s="54" t="s">
        <v>2074</v>
      </c>
      <c r="I399" s="68" t="s">
        <v>2445</v>
      </c>
      <c r="J399" s="54" t="s">
        <v>91</v>
      </c>
    </row>
    <row r="400" spans="1:10" x14ac:dyDescent="0.35">
      <c r="A400" s="54" t="s">
        <v>449</v>
      </c>
      <c r="B400" s="61">
        <v>5</v>
      </c>
      <c r="C400" s="56" t="s">
        <v>2759</v>
      </c>
      <c r="D400" s="50" t="s">
        <v>3373</v>
      </c>
      <c r="E400" s="56"/>
      <c r="F400" s="56"/>
      <c r="G400" s="56" t="s">
        <v>3191</v>
      </c>
      <c r="H400" s="50" t="s">
        <v>2963</v>
      </c>
      <c r="I400" s="56"/>
      <c r="J400" s="50" t="s">
        <v>100</v>
      </c>
    </row>
    <row r="401" spans="1:10" x14ac:dyDescent="0.35">
      <c r="A401" s="54" t="s">
        <v>449</v>
      </c>
      <c r="B401" s="61">
        <v>6</v>
      </c>
      <c r="C401" s="54" t="s">
        <v>1977</v>
      </c>
      <c r="D401" s="54" t="s">
        <v>1983</v>
      </c>
      <c r="E401" s="54" t="s">
        <v>2262</v>
      </c>
      <c r="F401" s="54"/>
      <c r="G401" s="54" t="s">
        <v>2076</v>
      </c>
      <c r="H401" s="54" t="s">
        <v>2077</v>
      </c>
      <c r="I401" s="68" t="s">
        <v>2260</v>
      </c>
      <c r="J401" s="54" t="s">
        <v>92</v>
      </c>
    </row>
    <row r="402" spans="1:10" x14ac:dyDescent="0.35">
      <c r="A402" s="54" t="s">
        <v>449</v>
      </c>
      <c r="B402" s="61">
        <v>7</v>
      </c>
      <c r="C402" s="54" t="s">
        <v>1978</v>
      </c>
      <c r="D402" s="54" t="s">
        <v>1979</v>
      </c>
      <c r="E402" s="54" t="s">
        <v>2261</v>
      </c>
      <c r="F402" s="54"/>
      <c r="G402" s="54" t="s">
        <v>2078</v>
      </c>
      <c r="H402" s="54" t="s">
        <v>2079</v>
      </c>
      <c r="I402" s="68" t="s">
        <v>2446</v>
      </c>
      <c r="J402" s="54" t="s">
        <v>156</v>
      </c>
    </row>
    <row r="403" spans="1:10" x14ac:dyDescent="0.35">
      <c r="A403" s="54" t="s">
        <v>449</v>
      </c>
      <c r="B403" s="61">
        <v>8</v>
      </c>
      <c r="C403" s="56" t="s">
        <v>2761</v>
      </c>
      <c r="D403" s="56" t="s">
        <v>3347</v>
      </c>
      <c r="E403" s="56"/>
      <c r="F403" s="56"/>
      <c r="G403" s="56" t="s">
        <v>3193</v>
      </c>
      <c r="H403" s="50" t="s">
        <v>2965</v>
      </c>
      <c r="I403" s="56"/>
      <c r="J403" s="50" t="s">
        <v>3012</v>
      </c>
    </row>
    <row r="404" spans="1:10" x14ac:dyDescent="0.35">
      <c r="A404" s="54" t="s">
        <v>449</v>
      </c>
      <c r="B404" s="61">
        <v>8</v>
      </c>
      <c r="C404" s="56" t="s">
        <v>2760</v>
      </c>
      <c r="D404" s="56" t="s">
        <v>3348</v>
      </c>
      <c r="E404" s="56"/>
      <c r="F404" s="56"/>
      <c r="G404" s="56" t="s">
        <v>3192</v>
      </c>
      <c r="H404" s="50" t="s">
        <v>2964</v>
      </c>
      <c r="I404" s="56"/>
      <c r="J404" s="50" t="s">
        <v>195</v>
      </c>
    </row>
    <row r="405" spans="1:10" x14ac:dyDescent="0.35">
      <c r="A405" s="54" t="s">
        <v>87</v>
      </c>
      <c r="B405" s="65">
        <v>-99</v>
      </c>
      <c r="C405" s="54" t="s">
        <v>93</v>
      </c>
      <c r="D405" s="54" t="s">
        <v>2056</v>
      </c>
      <c r="E405" s="54" t="s">
        <v>2173</v>
      </c>
      <c r="F405" s="70" t="s">
        <v>1515</v>
      </c>
      <c r="G405" s="54" t="s">
        <v>277</v>
      </c>
      <c r="H405" s="54" t="s">
        <v>278</v>
      </c>
      <c r="I405" s="54" t="s">
        <v>2311</v>
      </c>
      <c r="J405" s="54" t="s">
        <v>91</v>
      </c>
    </row>
    <row r="406" spans="1:10" x14ac:dyDescent="0.35">
      <c r="A406" s="54" t="s">
        <v>87</v>
      </c>
      <c r="B406" s="54"/>
      <c r="C406" s="54" t="s">
        <v>268</v>
      </c>
      <c r="D406" s="56" t="s">
        <v>3349</v>
      </c>
      <c r="E406" s="54" t="s">
        <v>2226</v>
      </c>
      <c r="F406" s="70" t="s">
        <v>1603</v>
      </c>
      <c r="G406" s="54" t="s">
        <v>482</v>
      </c>
      <c r="H406" s="54" t="s">
        <v>483</v>
      </c>
      <c r="I406" s="68" t="s">
        <v>2224</v>
      </c>
      <c r="J406" s="54" t="s">
        <v>139</v>
      </c>
    </row>
    <row r="407" spans="1:10" x14ac:dyDescent="0.35">
      <c r="A407" s="54" t="s">
        <v>87</v>
      </c>
      <c r="B407" s="54"/>
      <c r="C407" s="54" t="s">
        <v>267</v>
      </c>
      <c r="D407" s="56" t="s">
        <v>3350</v>
      </c>
      <c r="E407" s="54" t="s">
        <v>2223</v>
      </c>
      <c r="F407" s="70" t="s">
        <v>1602</v>
      </c>
      <c r="G407" s="54" t="s">
        <v>480</v>
      </c>
      <c r="H407" s="54" t="s">
        <v>481</v>
      </c>
      <c r="I407" s="68" t="s">
        <v>2223</v>
      </c>
      <c r="J407" s="54" t="s">
        <v>153</v>
      </c>
    </row>
    <row r="408" spans="1:10" x14ac:dyDescent="0.35">
      <c r="A408" s="54" t="s">
        <v>87</v>
      </c>
      <c r="B408" s="54"/>
      <c r="C408" s="54" t="s">
        <v>270</v>
      </c>
      <c r="D408" s="56" t="s">
        <v>3351</v>
      </c>
      <c r="E408" s="54" t="s">
        <v>2279</v>
      </c>
      <c r="F408" s="70" t="s">
        <v>1605</v>
      </c>
      <c r="G408" s="54" t="s">
        <v>486</v>
      </c>
      <c r="H408" s="54" t="s">
        <v>487</v>
      </c>
      <c r="I408" s="68" t="s">
        <v>2474</v>
      </c>
      <c r="J408" s="54" t="s">
        <v>262</v>
      </c>
    </row>
    <row r="409" spans="1:10" x14ac:dyDescent="0.35">
      <c r="A409" s="54" t="s">
        <v>87</v>
      </c>
      <c r="B409" s="54"/>
      <c r="C409" s="54" t="s">
        <v>272</v>
      </c>
      <c r="D409" s="54" t="s">
        <v>3374</v>
      </c>
      <c r="E409" s="54" t="s">
        <v>2225</v>
      </c>
      <c r="F409" s="70" t="s">
        <v>1607</v>
      </c>
      <c r="G409" s="54" t="s">
        <v>490</v>
      </c>
      <c r="H409" s="54" t="s">
        <v>491</v>
      </c>
      <c r="I409" s="68" t="s">
        <v>2397</v>
      </c>
      <c r="J409" s="54" t="s">
        <v>266</v>
      </c>
    </row>
    <row r="410" spans="1:10" x14ac:dyDescent="0.35">
      <c r="A410" s="54" t="s">
        <v>87</v>
      </c>
      <c r="B410" s="54"/>
      <c r="C410" s="54" t="s">
        <v>271</v>
      </c>
      <c r="D410" s="56" t="s">
        <v>3352</v>
      </c>
      <c r="E410" s="54" t="s">
        <v>2278</v>
      </c>
      <c r="F410" s="70" t="s">
        <v>1606</v>
      </c>
      <c r="G410" s="54" t="s">
        <v>488</v>
      </c>
      <c r="H410" s="54" t="s">
        <v>489</v>
      </c>
      <c r="I410" s="68" t="s">
        <v>2475</v>
      </c>
      <c r="J410" s="54" t="s">
        <v>262</v>
      </c>
    </row>
    <row r="411" spans="1:10" x14ac:dyDescent="0.35">
      <c r="A411" s="54" t="s">
        <v>87</v>
      </c>
      <c r="B411" s="54"/>
      <c r="C411" s="54" t="s">
        <v>258</v>
      </c>
      <c r="D411" s="54" t="s">
        <v>2048</v>
      </c>
      <c r="E411" s="54" t="s">
        <v>2218</v>
      </c>
      <c r="F411" s="70" t="s">
        <v>1595</v>
      </c>
      <c r="G411" s="54" t="s">
        <v>465</v>
      </c>
      <c r="H411" s="54" t="s">
        <v>466</v>
      </c>
      <c r="I411" s="68" t="s">
        <v>2392</v>
      </c>
      <c r="J411" s="54" t="s">
        <v>100</v>
      </c>
    </row>
    <row r="412" spans="1:10" x14ac:dyDescent="0.35">
      <c r="A412" s="54" t="s">
        <v>87</v>
      </c>
      <c r="B412" s="54"/>
      <c r="C412" s="54" t="s">
        <v>269</v>
      </c>
      <c r="D412" s="56" t="s">
        <v>3353</v>
      </c>
      <c r="E412" s="55" t="s">
        <v>2277</v>
      </c>
      <c r="F412" s="70" t="s">
        <v>1604</v>
      </c>
      <c r="G412" s="54" t="s">
        <v>484</v>
      </c>
      <c r="H412" s="54" t="s">
        <v>485</v>
      </c>
      <c r="I412" s="68" t="s">
        <v>2473</v>
      </c>
      <c r="J412" s="54" t="s">
        <v>262</v>
      </c>
    </row>
    <row r="413" spans="1:10" x14ac:dyDescent="0.35">
      <c r="A413" s="54" t="s">
        <v>479</v>
      </c>
      <c r="B413" s="54"/>
      <c r="C413" s="54" t="s">
        <v>267</v>
      </c>
      <c r="D413" s="54" t="s">
        <v>1923</v>
      </c>
      <c r="E413" s="66" t="s">
        <v>2178</v>
      </c>
      <c r="F413" s="67" t="s">
        <v>2130</v>
      </c>
      <c r="G413" s="54" t="s">
        <v>480</v>
      </c>
      <c r="H413" s="54" t="s">
        <v>481</v>
      </c>
      <c r="I413" s="68" t="s">
        <v>2223</v>
      </c>
      <c r="J413" s="54" t="s">
        <v>153</v>
      </c>
    </row>
    <row r="414" spans="1:10" x14ac:dyDescent="0.35">
      <c r="A414" s="54" t="s">
        <v>479</v>
      </c>
      <c r="B414" s="54"/>
      <c r="C414" s="54" t="s">
        <v>258</v>
      </c>
      <c r="D414" s="54" t="s">
        <v>2048</v>
      </c>
      <c r="E414" s="54" t="s">
        <v>2218</v>
      </c>
      <c r="F414" s="70" t="s">
        <v>1595</v>
      </c>
      <c r="G414" s="54" t="s">
        <v>465</v>
      </c>
      <c r="H414" s="54" t="s">
        <v>466</v>
      </c>
      <c r="I414" s="68" t="s">
        <v>2392</v>
      </c>
      <c r="J414" s="54" t="s">
        <v>100</v>
      </c>
    </row>
    <row r="415" spans="1:10" x14ac:dyDescent="0.35">
      <c r="A415" s="54" t="s">
        <v>53</v>
      </c>
      <c r="B415" s="65">
        <v>-99</v>
      </c>
      <c r="C415" s="54" t="s">
        <v>93</v>
      </c>
      <c r="D415" s="54" t="s">
        <v>1923</v>
      </c>
      <c r="E415" s="66" t="s">
        <v>2178</v>
      </c>
      <c r="F415" s="67" t="s">
        <v>2130</v>
      </c>
      <c r="G415" s="54" t="s">
        <v>277</v>
      </c>
      <c r="H415" s="54" t="s">
        <v>278</v>
      </c>
      <c r="I415" s="54" t="s">
        <v>2311</v>
      </c>
      <c r="J415" s="54" t="s">
        <v>91</v>
      </c>
    </row>
    <row r="416" spans="1:10" x14ac:dyDescent="0.35">
      <c r="A416" s="50" t="s">
        <v>53</v>
      </c>
      <c r="B416" s="53">
        <v>1</v>
      </c>
      <c r="C416" s="56" t="s">
        <v>2590</v>
      </c>
      <c r="D416" s="56" t="s">
        <v>3354</v>
      </c>
      <c r="E416" s="56"/>
      <c r="F416" s="56"/>
      <c r="G416" s="56" t="s">
        <v>3014</v>
      </c>
      <c r="H416" s="50" t="s">
        <v>2795</v>
      </c>
      <c r="I416" s="56"/>
      <c r="J416" s="50" t="s">
        <v>100</v>
      </c>
    </row>
    <row r="417" spans="1:10" x14ac:dyDescent="0.35">
      <c r="A417" s="54" t="s">
        <v>53</v>
      </c>
      <c r="B417" s="61">
        <v>3</v>
      </c>
      <c r="C417" s="54" t="s">
        <v>116</v>
      </c>
      <c r="D417" s="54" t="s">
        <v>1922</v>
      </c>
      <c r="E417" s="54" t="s">
        <v>2146</v>
      </c>
      <c r="F417" s="70" t="s">
        <v>1531</v>
      </c>
      <c r="G417" s="54" t="s">
        <v>318</v>
      </c>
      <c r="H417" s="54" t="s">
        <v>319</v>
      </c>
      <c r="I417" s="54" t="s">
        <v>2214</v>
      </c>
      <c r="J417" s="54" t="s">
        <v>100</v>
      </c>
    </row>
    <row r="418" spans="1:10" x14ac:dyDescent="0.35">
      <c r="A418" s="50" t="s">
        <v>53</v>
      </c>
      <c r="B418" s="61">
        <v>4</v>
      </c>
      <c r="C418" s="56" t="s">
        <v>2591</v>
      </c>
      <c r="D418" s="56" t="s">
        <v>3355</v>
      </c>
      <c r="E418" s="56"/>
      <c r="F418" s="56"/>
      <c r="G418" s="56" t="s">
        <v>3015</v>
      </c>
      <c r="H418" s="50" t="s">
        <v>2796</v>
      </c>
      <c r="I418" s="56"/>
      <c r="J418" s="50" t="s">
        <v>100</v>
      </c>
    </row>
    <row r="419" spans="1:10" x14ac:dyDescent="0.35">
      <c r="A419" s="50" t="s">
        <v>53</v>
      </c>
      <c r="B419" s="61">
        <v>5</v>
      </c>
      <c r="C419" s="56" t="s">
        <v>2592</v>
      </c>
      <c r="D419" s="56" t="s">
        <v>3355</v>
      </c>
      <c r="E419" s="56"/>
      <c r="F419" s="56"/>
      <c r="G419" s="56" t="s">
        <v>3016</v>
      </c>
      <c r="H419" s="50" t="s">
        <v>2797</v>
      </c>
      <c r="I419" s="56"/>
      <c r="J419" s="50" t="s">
        <v>100</v>
      </c>
    </row>
    <row r="420" spans="1:10" x14ac:dyDescent="0.35">
      <c r="A420" s="50" t="s">
        <v>53</v>
      </c>
      <c r="B420" s="61">
        <v>6</v>
      </c>
      <c r="C420" s="56" t="s">
        <v>2593</v>
      </c>
      <c r="D420" s="56" t="s">
        <v>3356</v>
      </c>
      <c r="E420" s="56"/>
      <c r="F420" s="56"/>
      <c r="G420" s="56" t="s">
        <v>3017</v>
      </c>
      <c r="H420" s="50" t="s">
        <v>2798</v>
      </c>
      <c r="I420" s="56"/>
      <c r="J420" s="50" t="s">
        <v>100</v>
      </c>
    </row>
    <row r="421" spans="1:10" x14ac:dyDescent="0.35">
      <c r="A421" s="50" t="s">
        <v>53</v>
      </c>
      <c r="B421" s="61">
        <v>7</v>
      </c>
      <c r="C421" s="56" t="s">
        <v>2594</v>
      </c>
      <c r="D421" s="56" t="s">
        <v>3357</v>
      </c>
      <c r="E421" s="56"/>
      <c r="F421" s="56"/>
      <c r="G421" s="56" t="s">
        <v>634</v>
      </c>
      <c r="H421" s="50" t="s">
        <v>2799</v>
      </c>
      <c r="I421" s="56"/>
      <c r="J421" s="50" t="s">
        <v>100</v>
      </c>
    </row>
    <row r="422" spans="1:10" x14ac:dyDescent="0.35">
      <c r="A422" s="54" t="s">
        <v>53</v>
      </c>
      <c r="B422" s="61">
        <v>8</v>
      </c>
      <c r="C422" s="54" t="s">
        <v>117</v>
      </c>
      <c r="D422" s="54" t="s">
        <v>321</v>
      </c>
      <c r="E422" s="54" t="s">
        <v>2150</v>
      </c>
      <c r="F422" s="70" t="s">
        <v>1532</v>
      </c>
      <c r="G422" s="54" t="s">
        <v>320</v>
      </c>
      <c r="H422" s="54" t="s">
        <v>321</v>
      </c>
      <c r="I422" s="54" t="s">
        <v>2150</v>
      </c>
      <c r="J422" s="54" t="s">
        <v>91</v>
      </c>
    </row>
    <row r="423" spans="1:10" x14ac:dyDescent="0.35">
      <c r="A423" s="54" t="s">
        <v>53</v>
      </c>
      <c r="B423" s="61">
        <v>9</v>
      </c>
      <c r="C423" s="54" t="s">
        <v>118</v>
      </c>
      <c r="D423" s="54" t="s">
        <v>1955</v>
      </c>
      <c r="E423" s="54" t="s">
        <v>2180</v>
      </c>
      <c r="F423" s="70" t="s">
        <v>1533</v>
      </c>
      <c r="G423" s="54" t="s">
        <v>322</v>
      </c>
      <c r="H423" s="54" t="s">
        <v>323</v>
      </c>
      <c r="I423" s="54" t="s">
        <v>2495</v>
      </c>
      <c r="J423" s="54" t="s">
        <v>100</v>
      </c>
    </row>
    <row r="424" spans="1:10" x14ac:dyDescent="0.35">
      <c r="A424" s="54" t="s">
        <v>53</v>
      </c>
      <c r="B424" s="61">
        <v>11</v>
      </c>
      <c r="C424" s="54" t="s">
        <v>119</v>
      </c>
      <c r="D424" s="54" t="s">
        <v>1956</v>
      </c>
      <c r="E424" s="54" t="s">
        <v>2181</v>
      </c>
      <c r="F424" s="70" t="s">
        <v>1534</v>
      </c>
      <c r="G424" s="54" t="s">
        <v>324</v>
      </c>
      <c r="H424" s="54" t="s">
        <v>325</v>
      </c>
      <c r="I424" s="54" t="s">
        <v>2494</v>
      </c>
      <c r="J424" s="54" t="s">
        <v>100</v>
      </c>
    </row>
    <row r="425" spans="1:10" x14ac:dyDescent="0.35">
      <c r="A425" s="54" t="s">
        <v>53</v>
      </c>
      <c r="B425" s="61">
        <v>13</v>
      </c>
      <c r="C425" s="54" t="s">
        <v>120</v>
      </c>
      <c r="D425" s="54" t="s">
        <v>1957</v>
      </c>
      <c r="E425" s="54" t="s">
        <v>2182</v>
      </c>
      <c r="F425" s="70" t="s">
        <v>1535</v>
      </c>
      <c r="G425" s="54" t="s">
        <v>326</v>
      </c>
      <c r="H425" s="54" t="s">
        <v>327</v>
      </c>
      <c r="I425" s="54" t="s">
        <v>2493</v>
      </c>
      <c r="J425" s="54" t="s">
        <v>100</v>
      </c>
    </row>
    <row r="426" spans="1:10" x14ac:dyDescent="0.35">
      <c r="A426" s="54" t="s">
        <v>53</v>
      </c>
      <c r="B426" s="61">
        <v>15</v>
      </c>
      <c r="C426" s="54" t="s">
        <v>121</v>
      </c>
      <c r="D426" s="54" t="s">
        <v>1958</v>
      </c>
      <c r="E426" s="54" t="s">
        <v>2183</v>
      </c>
      <c r="F426" s="70" t="s">
        <v>1536</v>
      </c>
      <c r="G426" s="54" t="s">
        <v>328</v>
      </c>
      <c r="H426" s="54" t="s">
        <v>329</v>
      </c>
      <c r="I426" s="54" t="s">
        <v>2492</v>
      </c>
      <c r="J426" s="54" t="s">
        <v>100</v>
      </c>
    </row>
    <row r="427" spans="1:10" x14ac:dyDescent="0.35">
      <c r="A427" s="54" t="s">
        <v>53</v>
      </c>
      <c r="B427" s="61">
        <v>17</v>
      </c>
      <c r="C427" s="54" t="s">
        <v>122</v>
      </c>
      <c r="D427" s="54" t="s">
        <v>1959</v>
      </c>
      <c r="E427" s="55" t="s">
        <v>2184</v>
      </c>
      <c r="F427" s="70" t="s">
        <v>1537</v>
      </c>
      <c r="G427" s="54" t="s">
        <v>330</v>
      </c>
      <c r="H427" s="54" t="s">
        <v>331</v>
      </c>
      <c r="I427" s="54" t="s">
        <v>2491</v>
      </c>
      <c r="J427" s="54" t="s">
        <v>100</v>
      </c>
    </row>
    <row r="428" spans="1:10" x14ac:dyDescent="0.35">
      <c r="A428" s="54" t="s">
        <v>53</v>
      </c>
      <c r="B428" s="61">
        <v>19</v>
      </c>
      <c r="C428" s="54" t="s">
        <v>123</v>
      </c>
      <c r="D428" s="54" t="s">
        <v>1960</v>
      </c>
      <c r="E428" s="54" t="s">
        <v>2185</v>
      </c>
      <c r="F428" s="70" t="s">
        <v>1659</v>
      </c>
      <c r="G428" s="54" t="s">
        <v>332</v>
      </c>
      <c r="H428" s="54" t="s">
        <v>333</v>
      </c>
      <c r="I428" s="54" t="s">
        <v>2332</v>
      </c>
      <c r="J428" s="54" t="s">
        <v>100</v>
      </c>
    </row>
    <row r="429" spans="1:10" x14ac:dyDescent="0.35">
      <c r="A429" s="54" t="s">
        <v>53</v>
      </c>
      <c r="B429" s="61">
        <v>21</v>
      </c>
      <c r="C429" s="54" t="s">
        <v>124</v>
      </c>
      <c r="D429" s="54" t="s">
        <v>1961</v>
      </c>
      <c r="E429" s="54" t="s">
        <v>2186</v>
      </c>
      <c r="F429" s="70" t="s">
        <v>1538</v>
      </c>
      <c r="G429" s="54" t="s">
        <v>334</v>
      </c>
      <c r="H429" s="54" t="s">
        <v>335</v>
      </c>
      <c r="I429" s="54" t="s">
        <v>2333</v>
      </c>
      <c r="J429" s="54" t="s">
        <v>100</v>
      </c>
    </row>
    <row r="430" spans="1:10" x14ac:dyDescent="0.35">
      <c r="A430" s="54" t="s">
        <v>53</v>
      </c>
      <c r="B430" s="61">
        <v>23</v>
      </c>
      <c r="C430" s="54" t="s">
        <v>125</v>
      </c>
      <c r="D430" s="54" t="s">
        <v>1962</v>
      </c>
      <c r="E430" s="54" t="s">
        <v>2187</v>
      </c>
      <c r="F430" s="70" t="s">
        <v>1539</v>
      </c>
      <c r="G430" s="54" t="s">
        <v>336</v>
      </c>
      <c r="H430" s="54" t="s">
        <v>337</v>
      </c>
      <c r="I430" s="54" t="s">
        <v>2484</v>
      </c>
      <c r="J430" s="54" t="s">
        <v>100</v>
      </c>
    </row>
    <row r="431" spans="1:10" x14ac:dyDescent="0.35">
      <c r="A431" s="54" t="s">
        <v>53</v>
      </c>
      <c r="B431" s="61">
        <v>25</v>
      </c>
      <c r="C431" s="54" t="s">
        <v>126</v>
      </c>
      <c r="D431" s="54" t="s">
        <v>1963</v>
      </c>
      <c r="E431" s="55" t="s">
        <v>2265</v>
      </c>
      <c r="F431" s="70" t="s">
        <v>1540</v>
      </c>
      <c r="G431" s="54" t="s">
        <v>338</v>
      </c>
      <c r="H431" s="54" t="s">
        <v>339</v>
      </c>
      <c r="I431" s="54" t="s">
        <v>2485</v>
      </c>
      <c r="J431" s="54" t="s">
        <v>100</v>
      </c>
    </row>
    <row r="432" spans="1:10" x14ac:dyDescent="0.35">
      <c r="A432" s="54" t="s">
        <v>53</v>
      </c>
      <c r="B432" s="61">
        <v>27</v>
      </c>
      <c r="C432" s="54" t="s">
        <v>127</v>
      </c>
      <c r="D432" s="54" t="s">
        <v>1964</v>
      </c>
      <c r="E432" s="54" t="s">
        <v>2188</v>
      </c>
      <c r="F432" s="70" t="s">
        <v>1541</v>
      </c>
      <c r="G432" s="54" t="s">
        <v>340</v>
      </c>
      <c r="H432" s="54" t="s">
        <v>341</v>
      </c>
      <c r="I432" s="54" t="s">
        <v>2486</v>
      </c>
      <c r="J432" s="54" t="s">
        <v>100</v>
      </c>
    </row>
    <row r="433" spans="1:10" x14ac:dyDescent="0.35">
      <c r="A433" s="54" t="s">
        <v>53</v>
      </c>
      <c r="B433" s="61">
        <v>29</v>
      </c>
      <c r="C433" s="54" t="s">
        <v>128</v>
      </c>
      <c r="D433" s="54" t="s">
        <v>1965</v>
      </c>
      <c r="E433" s="54" t="s">
        <v>2189</v>
      </c>
      <c r="F433" s="70" t="s">
        <v>1542</v>
      </c>
      <c r="G433" s="54" t="s">
        <v>342</v>
      </c>
      <c r="H433" s="54" t="s">
        <v>343</v>
      </c>
      <c r="I433" s="54" t="s">
        <v>2487</v>
      </c>
      <c r="J433" s="54" t="s">
        <v>100</v>
      </c>
    </row>
    <row r="434" spans="1:10" x14ac:dyDescent="0.35">
      <c r="A434" s="54" t="s">
        <v>53</v>
      </c>
      <c r="B434" s="61">
        <v>31</v>
      </c>
      <c r="C434" s="54" t="s">
        <v>129</v>
      </c>
      <c r="D434" s="54" t="s">
        <v>1966</v>
      </c>
      <c r="E434" s="54" t="s">
        <v>2190</v>
      </c>
      <c r="F434" s="70" t="s">
        <v>1543</v>
      </c>
      <c r="G434" s="54" t="s">
        <v>344</v>
      </c>
      <c r="H434" s="54" t="s">
        <v>345</v>
      </c>
      <c r="I434" s="54" t="s">
        <v>2488</v>
      </c>
      <c r="J434" s="54" t="s">
        <v>100</v>
      </c>
    </row>
    <row r="435" spans="1:10" x14ac:dyDescent="0.35">
      <c r="A435" s="54" t="s">
        <v>53</v>
      </c>
      <c r="B435" s="61">
        <v>33</v>
      </c>
      <c r="C435" s="54" t="s">
        <v>130</v>
      </c>
      <c r="D435" s="54" t="s">
        <v>2061</v>
      </c>
      <c r="E435" s="54" t="s">
        <v>2191</v>
      </c>
      <c r="F435" s="70" t="s">
        <v>1544</v>
      </c>
      <c r="G435" s="54" t="s">
        <v>346</v>
      </c>
      <c r="H435" s="54" t="s">
        <v>347</v>
      </c>
      <c r="I435" s="54" t="s">
        <v>2489</v>
      </c>
      <c r="J435" s="54" t="s">
        <v>100</v>
      </c>
    </row>
    <row r="436" spans="1:10" x14ac:dyDescent="0.35">
      <c r="A436" s="54" t="s">
        <v>53</v>
      </c>
      <c r="B436" s="61">
        <v>35</v>
      </c>
      <c r="C436" s="54" t="s">
        <v>131</v>
      </c>
      <c r="D436" s="54" t="s">
        <v>2062</v>
      </c>
      <c r="E436" s="54" t="s">
        <v>2192</v>
      </c>
      <c r="F436" s="70" t="s">
        <v>1545</v>
      </c>
      <c r="G436" s="54" t="s">
        <v>348</v>
      </c>
      <c r="H436" s="54" t="s">
        <v>349</v>
      </c>
      <c r="I436" s="54" t="s">
        <v>2490</v>
      </c>
      <c r="J436" s="54" t="s">
        <v>100</v>
      </c>
    </row>
    <row r="437" spans="1:10" x14ac:dyDescent="0.35">
      <c r="A437" s="50" t="s">
        <v>53</v>
      </c>
      <c r="B437" s="61">
        <v>37</v>
      </c>
      <c r="C437" s="56" t="s">
        <v>2595</v>
      </c>
      <c r="D437" s="56" t="s">
        <v>3358</v>
      </c>
      <c r="E437" s="56"/>
      <c r="F437" s="56"/>
      <c r="G437" s="56" t="s">
        <v>3018</v>
      </c>
      <c r="H437" s="50" t="s">
        <v>2800</v>
      </c>
      <c r="I437" s="56"/>
      <c r="J437" s="50" t="s">
        <v>91</v>
      </c>
    </row>
    <row r="438" spans="1:10" x14ac:dyDescent="0.35">
      <c r="A438" s="54" t="s">
        <v>77</v>
      </c>
      <c r="B438" s="54"/>
      <c r="C438" s="54" t="s">
        <v>253</v>
      </c>
      <c r="D438" s="54" t="s">
        <v>2067</v>
      </c>
      <c r="E438" s="54" t="s">
        <v>2254</v>
      </c>
      <c r="F438" s="70" t="s">
        <v>1653</v>
      </c>
      <c r="G438" s="54" t="s">
        <v>578</v>
      </c>
      <c r="H438" s="54" t="s">
        <v>579</v>
      </c>
      <c r="I438" s="68" t="s">
        <v>2436</v>
      </c>
      <c r="J438" s="54" t="s">
        <v>235</v>
      </c>
    </row>
    <row r="439" spans="1:10" x14ac:dyDescent="0.35">
      <c r="A439" s="54" t="s">
        <v>77</v>
      </c>
      <c r="B439" s="54"/>
      <c r="C439" s="54" t="s">
        <v>254</v>
      </c>
      <c r="D439" s="54" t="s">
        <v>1908</v>
      </c>
      <c r="E439" s="54" t="s">
        <v>2253</v>
      </c>
      <c r="F439" s="70" t="s">
        <v>1654</v>
      </c>
      <c r="G439" s="54" t="s">
        <v>580</v>
      </c>
      <c r="H439" s="54" t="s">
        <v>581</v>
      </c>
      <c r="I439" s="68" t="s">
        <v>2437</v>
      </c>
      <c r="J439" s="54" t="s">
        <v>235</v>
      </c>
    </row>
    <row r="440" spans="1:10" x14ac:dyDescent="0.35">
      <c r="A440" s="54" t="s">
        <v>77</v>
      </c>
      <c r="B440" s="54"/>
      <c r="C440" s="54" t="s">
        <v>255</v>
      </c>
      <c r="D440" s="54" t="s">
        <v>1906</v>
      </c>
      <c r="E440" s="54" t="s">
        <v>2255</v>
      </c>
      <c r="F440" s="70" t="s">
        <v>1655</v>
      </c>
      <c r="G440" s="54" t="s">
        <v>582</v>
      </c>
      <c r="H440" s="54" t="s">
        <v>583</v>
      </c>
      <c r="I440" s="68" t="s">
        <v>2438</v>
      </c>
      <c r="J440" s="54" t="s">
        <v>165</v>
      </c>
    </row>
    <row r="441" spans="1:10" x14ac:dyDescent="0.35">
      <c r="A441" s="54" t="s">
        <v>77</v>
      </c>
      <c r="B441" s="54"/>
      <c r="C441" s="54" t="s">
        <v>252</v>
      </c>
      <c r="D441" s="54" t="s">
        <v>2066</v>
      </c>
      <c r="E441" s="54" t="s">
        <v>2252</v>
      </c>
      <c r="F441" s="70" t="s">
        <v>1652</v>
      </c>
      <c r="G441" s="54" t="s">
        <v>576</v>
      </c>
      <c r="H441" s="54" t="s">
        <v>577</v>
      </c>
      <c r="I441" s="68" t="s">
        <v>2435</v>
      </c>
      <c r="J441" s="54" t="s">
        <v>249</v>
      </c>
    </row>
    <row r="442" spans="1:10" x14ac:dyDescent="0.35">
      <c r="A442" s="54" t="s">
        <v>77</v>
      </c>
      <c r="B442" s="54"/>
      <c r="C442" s="54" t="s">
        <v>257</v>
      </c>
      <c r="D442" s="54" t="s">
        <v>1909</v>
      </c>
      <c r="E442" s="54" t="s">
        <v>2257</v>
      </c>
      <c r="F442" s="70" t="s">
        <v>1657</v>
      </c>
      <c r="G442" s="54" t="s">
        <v>586</v>
      </c>
      <c r="H442" s="54" t="s">
        <v>587</v>
      </c>
      <c r="I442" s="68" t="s">
        <v>2440</v>
      </c>
      <c r="J442" s="54" t="s">
        <v>235</v>
      </c>
    </row>
    <row r="443" spans="1:10" x14ac:dyDescent="0.35">
      <c r="A443" s="54" t="s">
        <v>77</v>
      </c>
      <c r="B443" s="54"/>
      <c r="C443" s="54" t="s">
        <v>251</v>
      </c>
      <c r="D443" s="54" t="s">
        <v>2056</v>
      </c>
      <c r="E443" s="54" t="s">
        <v>2173</v>
      </c>
      <c r="F443" s="70" t="s">
        <v>1651</v>
      </c>
      <c r="G443" s="54" t="s">
        <v>574</v>
      </c>
      <c r="H443" s="54" t="s">
        <v>575</v>
      </c>
      <c r="I443" s="68" t="s">
        <v>2434</v>
      </c>
      <c r="J443" s="54" t="s">
        <v>153</v>
      </c>
    </row>
    <row r="444" spans="1:10" x14ac:dyDescent="0.35">
      <c r="A444" s="54" t="s">
        <v>77</v>
      </c>
      <c r="B444" s="54"/>
      <c r="C444" s="54" t="s">
        <v>236</v>
      </c>
      <c r="D444" s="54" t="s">
        <v>1917</v>
      </c>
      <c r="E444" s="54" t="s">
        <v>2177</v>
      </c>
      <c r="F444" s="70" t="s">
        <v>1638</v>
      </c>
      <c r="G444" s="54" t="s">
        <v>550</v>
      </c>
      <c r="H444" s="54" t="s">
        <v>573</v>
      </c>
      <c r="I444" s="68" t="s">
        <v>2433</v>
      </c>
      <c r="J444" s="54" t="s">
        <v>92</v>
      </c>
    </row>
    <row r="445" spans="1:10" x14ac:dyDescent="0.35">
      <c r="A445" s="54" t="s">
        <v>77</v>
      </c>
      <c r="B445" s="54"/>
      <c r="C445" s="54" t="s">
        <v>256</v>
      </c>
      <c r="D445" s="54" t="s">
        <v>1907</v>
      </c>
      <c r="E445" s="54" t="s">
        <v>2256</v>
      </c>
      <c r="F445" s="70" t="s">
        <v>1656</v>
      </c>
      <c r="G445" s="54" t="s">
        <v>584</v>
      </c>
      <c r="H445" s="54" t="s">
        <v>585</v>
      </c>
      <c r="I445" s="68" t="s">
        <v>2439</v>
      </c>
      <c r="J445" s="54" t="s">
        <v>250</v>
      </c>
    </row>
    <row r="446" spans="1:10" x14ac:dyDescent="0.35">
      <c r="A446" s="54" t="s">
        <v>73</v>
      </c>
      <c r="B446" s="54"/>
      <c r="C446" s="54" t="s">
        <v>247</v>
      </c>
      <c r="D446" s="56" t="s">
        <v>2050</v>
      </c>
      <c r="E446" s="54" t="s">
        <v>2251</v>
      </c>
      <c r="F446" s="70" t="s">
        <v>1649</v>
      </c>
      <c r="G446" s="54" t="s">
        <v>569</v>
      </c>
      <c r="H446" s="54" t="s">
        <v>570</v>
      </c>
      <c r="I446" s="68" t="s">
        <v>2431</v>
      </c>
      <c r="J446" s="54" t="s">
        <v>139</v>
      </c>
    </row>
    <row r="447" spans="1:10" x14ac:dyDescent="0.35">
      <c r="A447" s="55" t="s">
        <v>73</v>
      </c>
      <c r="B447" s="55"/>
      <c r="C447" s="55" t="s">
        <v>248</v>
      </c>
      <c r="D447" s="57" t="s">
        <v>3359</v>
      </c>
      <c r="E447" s="55"/>
      <c r="F447" s="62" t="s">
        <v>1650</v>
      </c>
      <c r="G447" s="55" t="s">
        <v>571</v>
      </c>
      <c r="H447" s="55" t="s">
        <v>572</v>
      </c>
      <c r="I447" s="68" t="s">
        <v>2432</v>
      </c>
      <c r="J447" s="55" t="s">
        <v>235</v>
      </c>
    </row>
    <row r="448" spans="1:10" x14ac:dyDescent="0.35">
      <c r="A448" s="54" t="s">
        <v>73</v>
      </c>
      <c r="B448" s="54"/>
      <c r="C448" s="54" t="s">
        <v>245</v>
      </c>
      <c r="D448" s="56" t="s">
        <v>3224</v>
      </c>
      <c r="E448" s="54" t="s">
        <v>2244</v>
      </c>
      <c r="F448" s="70" t="s">
        <v>1647</v>
      </c>
      <c r="G448" s="54" t="s">
        <v>565</v>
      </c>
      <c r="H448" s="54" t="s">
        <v>566</v>
      </c>
      <c r="I448" s="68" t="s">
        <v>2429</v>
      </c>
      <c r="J448" s="54" t="s">
        <v>235</v>
      </c>
    </row>
    <row r="449" spans="1:10" x14ac:dyDescent="0.35">
      <c r="A449" s="54" t="s">
        <v>73</v>
      </c>
      <c r="B449" s="54"/>
      <c r="C449" s="54" t="s">
        <v>246</v>
      </c>
      <c r="D449" s="56" t="s">
        <v>1943</v>
      </c>
      <c r="E449" s="54" t="s">
        <v>2250</v>
      </c>
      <c r="F449" s="70" t="s">
        <v>1648</v>
      </c>
      <c r="G449" s="54" t="s">
        <v>567</v>
      </c>
      <c r="H449" s="54" t="s">
        <v>568</v>
      </c>
      <c r="I449" s="68" t="s">
        <v>2430</v>
      </c>
      <c r="J449" s="54" t="s">
        <v>139</v>
      </c>
    </row>
    <row r="450" spans="1:10" x14ac:dyDescent="0.35">
      <c r="A450" s="54" t="s">
        <v>73</v>
      </c>
      <c r="B450" s="54"/>
      <c r="C450" s="54" t="s">
        <v>244</v>
      </c>
      <c r="D450" s="56" t="s">
        <v>1942</v>
      </c>
      <c r="E450" s="54" t="s">
        <v>2282</v>
      </c>
      <c r="F450" s="70" t="s">
        <v>1646</v>
      </c>
      <c r="G450" s="54" t="s">
        <v>563</v>
      </c>
      <c r="H450" s="54" t="s">
        <v>564</v>
      </c>
      <c r="I450" s="68" t="s">
        <v>2428</v>
      </c>
      <c r="J450" s="54" t="s">
        <v>139</v>
      </c>
    </row>
    <row r="451" spans="1:10" x14ac:dyDescent="0.35">
      <c r="A451" s="54" t="s">
        <v>73</v>
      </c>
      <c r="B451" s="54"/>
      <c r="C451" s="54" t="s">
        <v>242</v>
      </c>
      <c r="D451" s="56" t="s">
        <v>1935</v>
      </c>
      <c r="E451" s="54" t="s">
        <v>2280</v>
      </c>
      <c r="F451" s="70" t="s">
        <v>1644</v>
      </c>
      <c r="G451" s="54" t="s">
        <v>559</v>
      </c>
      <c r="H451" s="54" t="s">
        <v>560</v>
      </c>
      <c r="I451" s="68" t="s">
        <v>2426</v>
      </c>
      <c r="J451" s="54" t="s">
        <v>138</v>
      </c>
    </row>
    <row r="452" spans="1:10" x14ac:dyDescent="0.35">
      <c r="A452" s="54" t="s">
        <v>73</v>
      </c>
      <c r="B452" s="54"/>
      <c r="C452" s="54" t="s">
        <v>243</v>
      </c>
      <c r="D452" s="56" t="s">
        <v>1936</v>
      </c>
      <c r="E452" s="54" t="s">
        <v>2281</v>
      </c>
      <c r="F452" s="70" t="s">
        <v>1645</v>
      </c>
      <c r="G452" s="54" t="s">
        <v>561</v>
      </c>
      <c r="H452" s="54" t="s">
        <v>562</v>
      </c>
      <c r="I452" s="68" t="s">
        <v>2427</v>
      </c>
      <c r="J452" s="54" t="s">
        <v>138</v>
      </c>
    </row>
    <row r="453" spans="1:10" x14ac:dyDescent="0.35">
      <c r="A453" s="54" t="s">
        <v>73</v>
      </c>
      <c r="B453" s="54"/>
      <c r="C453" s="54" t="s">
        <v>236</v>
      </c>
      <c r="D453" s="56" t="s">
        <v>1939</v>
      </c>
      <c r="E453" s="54" t="s">
        <v>2168</v>
      </c>
      <c r="F453" s="70" t="s">
        <v>1638</v>
      </c>
      <c r="G453" s="54" t="s">
        <v>550</v>
      </c>
      <c r="H453" s="54" t="s">
        <v>551</v>
      </c>
      <c r="I453" s="68" t="s">
        <v>2423</v>
      </c>
      <c r="J453" s="54" t="s">
        <v>91</v>
      </c>
    </row>
    <row r="454" spans="1:10" x14ac:dyDescent="0.35">
      <c r="A454" s="54" t="s">
        <v>73</v>
      </c>
      <c r="B454" s="54"/>
      <c r="C454" s="54" t="s">
        <v>237</v>
      </c>
      <c r="D454" s="56" t="s">
        <v>553</v>
      </c>
      <c r="E454" s="54" t="s">
        <v>2242</v>
      </c>
      <c r="F454" s="70" t="s">
        <v>1639</v>
      </c>
      <c r="G454" s="54" t="s">
        <v>552</v>
      </c>
      <c r="H454" s="54" t="s">
        <v>553</v>
      </c>
      <c r="I454" s="68" t="s">
        <v>2424</v>
      </c>
      <c r="J454" s="54" t="s">
        <v>91</v>
      </c>
    </row>
    <row r="455" spans="1:10" x14ac:dyDescent="0.35">
      <c r="A455" s="54" t="s">
        <v>73</v>
      </c>
      <c r="B455" s="54"/>
      <c r="C455" s="54" t="s">
        <v>238</v>
      </c>
      <c r="D455" s="56" t="s">
        <v>1940</v>
      </c>
      <c r="E455" s="54" t="s">
        <v>2243</v>
      </c>
      <c r="F455" s="70" t="s">
        <v>1640</v>
      </c>
      <c r="G455" s="54" t="s">
        <v>554</v>
      </c>
      <c r="H455" s="54" t="s">
        <v>555</v>
      </c>
      <c r="I455" s="68" t="s">
        <v>2425</v>
      </c>
      <c r="J455" s="54" t="s">
        <v>91</v>
      </c>
    </row>
    <row r="456" spans="1:10" x14ac:dyDescent="0.35">
      <c r="A456" s="54" t="s">
        <v>73</v>
      </c>
      <c r="B456" s="54"/>
      <c r="C456" s="54" t="s">
        <v>240</v>
      </c>
      <c r="D456" s="56" t="s">
        <v>1933</v>
      </c>
      <c r="E456" s="54" t="s">
        <v>1933</v>
      </c>
      <c r="F456" s="70" t="s">
        <v>1642</v>
      </c>
      <c r="G456" s="54" t="s">
        <v>557</v>
      </c>
      <c r="H456" s="54" t="s">
        <v>499</v>
      </c>
      <c r="I456" s="68" t="s">
        <v>2401</v>
      </c>
      <c r="J456" s="54" t="s">
        <v>91</v>
      </c>
    </row>
    <row r="457" spans="1:10" x14ac:dyDescent="0.35">
      <c r="A457" s="54" t="s">
        <v>73</v>
      </c>
      <c r="B457" s="54"/>
      <c r="C457" s="54" t="s">
        <v>241</v>
      </c>
      <c r="D457" s="56" t="s">
        <v>1941</v>
      </c>
      <c r="E457" s="54" t="s">
        <v>2163</v>
      </c>
      <c r="F457" s="70" t="s">
        <v>1643</v>
      </c>
      <c r="G457" s="54" t="s">
        <v>558</v>
      </c>
      <c r="H457" s="54" t="s">
        <v>501</v>
      </c>
      <c r="I457" s="68" t="s">
        <v>2402</v>
      </c>
      <c r="J457" s="54" t="s">
        <v>91</v>
      </c>
    </row>
    <row r="458" spans="1:10" x14ac:dyDescent="0.3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31B08BC9B72E4F418C25A73227852A03" ma:contentTypeVersion="11" ma:contentTypeDescription="Ein neues Dokument erstellen." ma:contentTypeScope="" ma:versionID="78681068038f40b6f17755b100dc3b54">
  <xsd:schema xmlns:xsd="http://www.w3.org/2001/XMLSchema" xmlns:xs="http://www.w3.org/2001/XMLSchema" xmlns:p="http://schemas.microsoft.com/office/2006/metadata/properties" xmlns:ns3="00bda168-4573-40a5-9509-8cc92ef08f80" targetNamespace="http://schemas.microsoft.com/office/2006/metadata/properties" ma:root="true" ma:fieldsID="64e0ac18efaa79873d9842644089cd31" ns3:_="">
    <xsd:import namespace="00bda168-4573-40a5-9509-8cc92ef08f80"/>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element ref="ns3:MediaServiceLocation"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bda168-4573-40a5-9509-8cc92ef08f80"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dexed="true" ma:internalName="MediaServiceLocation" ma:readOnly="true">
      <xsd:simpleType>
        <xsd:restriction base="dms:Text"/>
      </xsd:simpleType>
    </xsd:element>
    <xsd:element name="_activity" ma:index="18"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00bda168-4573-40a5-9509-8cc92ef08f8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4FEDBF2-1D27-45EA-BC85-E1E957D563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0bda168-4573-40a5-9509-8cc92ef08f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2EED97F-8752-43DC-B58C-2DDC4890F39F}">
  <ds:schemaRef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00bda168-4573-40a5-9509-8cc92ef08f80"/>
    <ds:schemaRef ds:uri="http://www.w3.org/XML/1998/namespace"/>
    <ds:schemaRef ds:uri="http://schemas.microsoft.com/office/infopath/2007/PartnerControls"/>
    <ds:schemaRef ds:uri="http://purl.org/dc/dcmitype/"/>
    <ds:schemaRef ds:uri="http://purl.org/dc/terms/"/>
  </ds:schemaRefs>
</ds:datastoreItem>
</file>

<file path=customXml/itemProps3.xml><?xml version="1.0" encoding="utf-8"?>
<ds:datastoreItem xmlns:ds="http://schemas.openxmlformats.org/officeDocument/2006/customXml" ds:itemID="{B8EB68EA-94BA-4A39-A883-7A17F646B6B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Xinxin, Chen</cp:lastModifiedBy>
  <dcterms:created xsi:type="dcterms:W3CDTF">2024-06-27T20:09:50Z</dcterms:created>
  <dcterms:modified xsi:type="dcterms:W3CDTF">2025-07-11T10:54:14Z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0x01010031B08BC9B72E4F418C25A73227852A03</vt:lpwstr>
  </property>
</Properties>
</file>